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15" yWindow="150" windowWidth="8505" windowHeight="7935" tabRatio="992" activeTab="1"/>
  </bookViews>
  <sheets>
    <sheet name="0" sheetId="47" r:id="rId1"/>
    <sheet name="EXEC SUMMARY" sheetId="1" r:id="rId2"/>
    <sheet name="COUNTRY" sheetId="50" r:id="rId3"/>
    <sheet name="1" sheetId="3" r:id="rId4"/>
    <sheet name="ALL" sheetId="29" r:id="rId5"/>
    <sheet name="TOP" sheetId="49" r:id="rId6"/>
    <sheet name="2" sheetId="6" r:id="rId7"/>
    <sheet name="DEATHS (Country Reported)" sheetId="15" r:id="rId8"/>
    <sheet name="DEATHS (World Health Org)" sheetId="8" r:id="rId9"/>
    <sheet name="DEATHS (Global Burden Disease)" sheetId="19" r:id="rId10"/>
    <sheet name="SERIOUS INJURIES (All)" sheetId="23" r:id="rId11"/>
    <sheet name="OVERALL DAMAGE (All)" sheetId="27" r:id="rId12"/>
    <sheet name="3" sheetId="11" r:id="rId13"/>
    <sheet name="DEATHS (Country + Income)" sheetId="16" r:id="rId14"/>
    <sheet name="DEATHS (WHO + Income)" sheetId="9" r:id="rId15"/>
    <sheet name="DEATHS (GBD + Income)" sheetId="20" r:id="rId16"/>
    <sheet name="SERIOUS INJURIES (Income Level)" sheetId="24" r:id="rId17"/>
    <sheet name="OVERALL DAMAGE (Income Level)" sheetId="28" r:id="rId18"/>
    <sheet name="4" sheetId="18" r:id="rId19"/>
    <sheet name="DEATHS (Country+Area+Income)" sheetId="17" r:id="rId20"/>
    <sheet name="DEATHS (WHO + Area + Income)" sheetId="48" r:id="rId21"/>
    <sheet name="DEATHS (GBD + Area + Income)" sheetId="21" r:id="rId22"/>
    <sheet name="SERIOUS INJURIES (Area+Income)" sheetId="25" r:id="rId23"/>
    <sheet name="OVERALL DAMAGE (Area + Income)" sheetId="5" r:id="rId24"/>
    <sheet name="5" sheetId="22" r:id="rId25"/>
    <sheet name="DEATH % (World Health Org)" sheetId="30" r:id="rId26"/>
    <sheet name="DEATH % (Global Burden Disease)" sheetId="31" r:id="rId27"/>
    <sheet name="6" sheetId="32" r:id="rId28"/>
    <sheet name="DEATH % (WHO + Income Level)" sheetId="33" r:id="rId29"/>
    <sheet name="DEATH % (GBD + Income Level)" sheetId="34" r:id="rId30"/>
    <sheet name="7" sheetId="35" r:id="rId31"/>
    <sheet name="DEATH % (WHO + Area + Income) " sheetId="36" r:id="rId32"/>
    <sheet name="DEATH % (GBD + Area + Income)" sheetId="37" r:id="rId33"/>
    <sheet name="8" sheetId="38" r:id="rId34"/>
    <sheet name="ECONOMIC COST (All)" sheetId="39" r:id="rId35"/>
    <sheet name="ECONOMIC COST (Income Level)" sheetId="40" r:id="rId36"/>
    <sheet name="ECONOMIC COST (Area + Income)" sheetId="41" r:id="rId37"/>
    <sheet name="9" sheetId="42" r:id="rId38"/>
    <sheet name="GDP % LOSS (All)" sheetId="43" r:id="rId39"/>
    <sheet name="GDP % LOSS (Income Level)" sheetId="44" r:id="rId40"/>
    <sheet name="GDP % LOSS (Area + Income)" sheetId="45" r:id="rId41"/>
    <sheet name="10" sheetId="46" r:id="rId42"/>
  </sheets>
  <calcPr calcId="125725"/>
</workbook>
</file>

<file path=xl/calcChain.xml><?xml version="1.0" encoding="utf-8"?>
<calcChain xmlns="http://schemas.openxmlformats.org/spreadsheetml/2006/main">
  <c r="J5" i="15"/>
  <c r="K5"/>
  <c r="K5" i="8"/>
  <c r="J5"/>
  <c r="K5" i="19"/>
  <c r="J5"/>
  <c r="K5" i="23"/>
  <c r="J5"/>
  <c r="K5" i="27"/>
  <c r="J5"/>
  <c r="K5" i="16"/>
  <c r="J5"/>
  <c r="K5" i="9"/>
  <c r="J5"/>
  <c r="K5" i="20"/>
  <c r="J5"/>
  <c r="K5" i="24"/>
  <c r="J5"/>
  <c r="K5" i="28"/>
  <c r="J5"/>
  <c r="K5" i="17"/>
  <c r="J5"/>
  <c r="K5" i="48"/>
  <c r="J5"/>
  <c r="K5" i="21"/>
  <c r="J5"/>
  <c r="K5" i="25"/>
  <c r="J5"/>
  <c r="K5" i="5"/>
  <c r="J5"/>
  <c r="K5" i="30"/>
  <c r="J5"/>
  <c r="K5" i="31"/>
  <c r="J5"/>
  <c r="K5" i="33"/>
  <c r="J5"/>
  <c r="K5" i="34"/>
  <c r="J5"/>
  <c r="K5" i="36"/>
  <c r="J5"/>
  <c r="K5" i="37"/>
  <c r="J5"/>
  <c r="K5" i="39"/>
  <c r="J5"/>
  <c r="K5" i="40"/>
  <c r="J5"/>
  <c r="K5" i="41"/>
  <c r="J5"/>
  <c r="K5" i="43"/>
  <c r="J5"/>
  <c r="K5" i="44"/>
  <c r="J5"/>
  <c r="K5" i="45"/>
  <c r="J5"/>
  <c r="B37" i="15"/>
  <c r="B37" i="8"/>
  <c r="B37" i="19"/>
  <c r="B37" i="23"/>
  <c r="B37" i="27"/>
  <c r="B38" i="16"/>
  <c r="B37"/>
  <c r="B37" i="9"/>
  <c r="B37" i="20"/>
  <c r="B37" i="24"/>
  <c r="B37" i="28"/>
  <c r="B40" i="17"/>
  <c r="B40" i="48"/>
  <c r="B40" i="21"/>
  <c r="B39"/>
  <c r="B40" i="25"/>
  <c r="B40" i="5"/>
  <c r="B39"/>
  <c r="B37" i="30"/>
  <c r="B36"/>
  <c r="B37" i="31"/>
  <c r="B37" i="33"/>
  <c r="B37" i="34"/>
  <c r="B41" i="36"/>
  <c r="B40"/>
  <c r="B40" i="37"/>
  <c r="B39"/>
  <c r="B37" i="39"/>
  <c r="B40" i="41"/>
  <c r="B39"/>
  <c r="B37" i="43"/>
  <c r="B36"/>
  <c r="B37" i="44"/>
  <c r="B36"/>
  <c r="B40" i="45"/>
  <c r="B11" i="29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0"/>
  <c r="B37" i="40"/>
  <c r="E6" i="49" l="1"/>
  <c r="D6"/>
  <c r="E7"/>
  <c r="D7"/>
  <c r="E8"/>
  <c r="D8"/>
  <c r="I6"/>
  <c r="H6"/>
  <c r="M6"/>
  <c r="L6"/>
  <c r="E12"/>
  <c r="D12"/>
  <c r="E13"/>
  <c r="D13"/>
  <c r="E14"/>
  <c r="D14"/>
  <c r="I12"/>
  <c r="H12"/>
  <c r="M12"/>
  <c r="L12"/>
  <c r="E18"/>
  <c r="D18"/>
  <c r="E19"/>
  <c r="D19"/>
  <c r="E20"/>
  <c r="D20"/>
  <c r="I18"/>
  <c r="H18"/>
  <c r="M18"/>
  <c r="L18"/>
  <c r="E24"/>
  <c r="D24"/>
  <c r="E25"/>
  <c r="D25"/>
  <c r="I24"/>
  <c r="H24"/>
  <c r="I25"/>
  <c r="H25"/>
  <c r="M24"/>
  <c r="L24"/>
  <c r="M25"/>
  <c r="L25"/>
  <c r="E27"/>
  <c r="D27"/>
  <c r="I27"/>
  <c r="H27"/>
  <c r="M27"/>
  <c r="L27"/>
  <c r="M28"/>
  <c r="L28"/>
  <c r="I28"/>
  <c r="H28"/>
  <c r="E28"/>
  <c r="D28"/>
  <c r="I5" i="44"/>
  <c r="I5" i="45"/>
  <c r="I5" i="43"/>
  <c r="I5" i="40"/>
  <c r="I5" i="41"/>
  <c r="I5" i="39"/>
  <c r="I5" i="37"/>
  <c r="I5" i="36"/>
  <c r="I5" i="34"/>
  <c r="I5" i="33"/>
  <c r="I5" i="31"/>
  <c r="I5" i="30"/>
  <c r="I5" i="48"/>
  <c r="I5" i="21"/>
  <c r="I5" i="25"/>
  <c r="I5" i="5"/>
  <c r="I5" i="17"/>
  <c r="I5" i="9"/>
  <c r="I5" i="20"/>
  <c r="I5" i="24"/>
  <c r="I5" i="28"/>
  <c r="I5" i="16"/>
  <c r="I5" i="19"/>
  <c r="I5" i="23"/>
  <c r="I5" i="27"/>
  <c r="I5" i="8"/>
  <c r="I5" i="15"/>
  <c r="AR176" i="48"/>
  <c r="AP176"/>
  <c r="AF176"/>
  <c r="Q176"/>
  <c r="AR118"/>
  <c r="AP118"/>
  <c r="AF118"/>
  <c r="Q118"/>
  <c r="AR153"/>
  <c r="AP153"/>
  <c r="AF153"/>
  <c r="Q153"/>
  <c r="AR85"/>
  <c r="AP85"/>
  <c r="AF85"/>
  <c r="Q85"/>
  <c r="AR162"/>
  <c r="AP162"/>
  <c r="AF162"/>
  <c r="Q162"/>
  <c r="AR123"/>
  <c r="AP123"/>
  <c r="AF123"/>
  <c r="Q123"/>
  <c r="AR14"/>
  <c r="AP14"/>
  <c r="AF14"/>
  <c r="Q14"/>
  <c r="AR11"/>
  <c r="AP11"/>
  <c r="AF11"/>
  <c r="Q11"/>
  <c r="AR170"/>
  <c r="AP170"/>
  <c r="AF170"/>
  <c r="Q170"/>
  <c r="AR29"/>
  <c r="AP29"/>
  <c r="AF29"/>
  <c r="Q29"/>
  <c r="AR20"/>
  <c r="AP20"/>
  <c r="AF20"/>
  <c r="Q20"/>
  <c r="AR122"/>
  <c r="AP122"/>
  <c r="AF122"/>
  <c r="Q122"/>
  <c r="AR171"/>
  <c r="AP171"/>
  <c r="AF171"/>
  <c r="Q171"/>
  <c r="AR130"/>
  <c r="AP130"/>
  <c r="AF130"/>
  <c r="Q130"/>
  <c r="AR121"/>
  <c r="AP121"/>
  <c r="AF121"/>
  <c r="Q121"/>
  <c r="AR114"/>
  <c r="AP114"/>
  <c r="AF114"/>
  <c r="Q114"/>
  <c r="AR15"/>
  <c r="AP15"/>
  <c r="AF15"/>
  <c r="Q15"/>
  <c r="AR164"/>
  <c r="AP164"/>
  <c r="AF164"/>
  <c r="Q164"/>
  <c r="AR186"/>
  <c r="AP186"/>
  <c r="AF186"/>
  <c r="Q186"/>
  <c r="AR148"/>
  <c r="AP148"/>
  <c r="AF148"/>
  <c r="Q148"/>
  <c r="AR139"/>
  <c r="AP139"/>
  <c r="AF139"/>
  <c r="Q139"/>
  <c r="AR145"/>
  <c r="AP145"/>
  <c r="AF145"/>
  <c r="Q145"/>
  <c r="AR126"/>
  <c r="AP126"/>
  <c r="AF126"/>
  <c r="Q126"/>
  <c r="AR113"/>
  <c r="AP113"/>
  <c r="AF113"/>
  <c r="Q113"/>
  <c r="AR44"/>
  <c r="AP44"/>
  <c r="AF44"/>
  <c r="Q44"/>
  <c r="AR40"/>
  <c r="AP40"/>
  <c r="AF40"/>
  <c r="Q40"/>
  <c r="AR102"/>
  <c r="AP102"/>
  <c r="AF102"/>
  <c r="Q102"/>
  <c r="AR109"/>
  <c r="AP109"/>
  <c r="AF109"/>
  <c r="Q109"/>
  <c r="AR147"/>
  <c r="AP147"/>
  <c r="AF147"/>
  <c r="Q147"/>
  <c r="AR30"/>
  <c r="AP30"/>
  <c r="AF30"/>
  <c r="Q30"/>
  <c r="AR180"/>
  <c r="AP180"/>
  <c r="AF180"/>
  <c r="Q180"/>
  <c r="AR64"/>
  <c r="AP64"/>
  <c r="AF64"/>
  <c r="Q64"/>
  <c r="AR195"/>
  <c r="AP195"/>
  <c r="AF195"/>
  <c r="Q195"/>
  <c r="AR160"/>
  <c r="AP160"/>
  <c r="AF160"/>
  <c r="Q160"/>
  <c r="AR48"/>
  <c r="AP48"/>
  <c r="AF48"/>
  <c r="Q48"/>
  <c r="AR39"/>
  <c r="AP39"/>
  <c r="AF39"/>
  <c r="Q39"/>
  <c r="AR60"/>
  <c r="AP60"/>
  <c r="AF60"/>
  <c r="Q60"/>
  <c r="AR9"/>
  <c r="AP9"/>
  <c r="AF9"/>
  <c r="Q9"/>
  <c r="AR132"/>
  <c r="AP132"/>
  <c r="AF132"/>
  <c r="Q132"/>
  <c r="AR182"/>
  <c r="AP182"/>
  <c r="AF182"/>
  <c r="Q182"/>
  <c r="AR19"/>
  <c r="AP19"/>
  <c r="AF19"/>
  <c r="Q19"/>
  <c r="AR81"/>
  <c r="AP81"/>
  <c r="AF81"/>
  <c r="Q81"/>
  <c r="AR54"/>
  <c r="AP54"/>
  <c r="AF54"/>
  <c r="Q54"/>
  <c r="AR163"/>
  <c r="AP163"/>
  <c r="AF163"/>
  <c r="Q163"/>
  <c r="AR103"/>
  <c r="AP103"/>
  <c r="AF103"/>
  <c r="Q103"/>
  <c r="AR183"/>
  <c r="AP183"/>
  <c r="AF183"/>
  <c r="Q183"/>
  <c r="AR120"/>
  <c r="AP120"/>
  <c r="AF120"/>
  <c r="Q120"/>
  <c r="AR125"/>
  <c r="AP125"/>
  <c r="AF125"/>
  <c r="Q125"/>
  <c r="AR137"/>
  <c r="AP137"/>
  <c r="AF137"/>
  <c r="Q137"/>
  <c r="AR57"/>
  <c r="AP57"/>
  <c r="AF57"/>
  <c r="Q57"/>
  <c r="AR23"/>
  <c r="AP23"/>
  <c r="AF23"/>
  <c r="Q23"/>
  <c r="AR32"/>
  <c r="AP32"/>
  <c r="AF32"/>
  <c r="Q32"/>
  <c r="AR25"/>
  <c r="AP25"/>
  <c r="AF25"/>
  <c r="Q25"/>
  <c r="AR154"/>
  <c r="AP154"/>
  <c r="AF154"/>
  <c r="Q154"/>
  <c r="AR88"/>
  <c r="AP88"/>
  <c r="AF88"/>
  <c r="Q88"/>
  <c r="AR93"/>
  <c r="AP93"/>
  <c r="AF93"/>
  <c r="Q93"/>
  <c r="AR157"/>
  <c r="AP157"/>
  <c r="AF157"/>
  <c r="Q157"/>
  <c r="AR98"/>
  <c r="AP98"/>
  <c r="AF98"/>
  <c r="Q98"/>
  <c r="AR107"/>
  <c r="AP107"/>
  <c r="AF107"/>
  <c r="Q107"/>
  <c r="AR22"/>
  <c r="AP22"/>
  <c r="AF22"/>
  <c r="Q22"/>
  <c r="AR47"/>
  <c r="AP47"/>
  <c r="AF47"/>
  <c r="Q47"/>
  <c r="AR63"/>
  <c r="AP63"/>
  <c r="AF63"/>
  <c r="Q63"/>
  <c r="AR177"/>
  <c r="AP177"/>
  <c r="AF177"/>
  <c r="Q177"/>
  <c r="AR59"/>
  <c r="AP59"/>
  <c r="AF59"/>
  <c r="Q59"/>
  <c r="AR35"/>
  <c r="AP35"/>
  <c r="AF35"/>
  <c r="Q35"/>
  <c r="AR197"/>
  <c r="AP197"/>
  <c r="AF197"/>
  <c r="Q197"/>
  <c r="AR72"/>
  <c r="AP72"/>
  <c r="AF72"/>
  <c r="Q72"/>
  <c r="AR146"/>
  <c r="AP146"/>
  <c r="AF146"/>
  <c r="Q146"/>
  <c r="AR172"/>
  <c r="AP172"/>
  <c r="AF172"/>
  <c r="Q172"/>
  <c r="AR112"/>
  <c r="AP112"/>
  <c r="AF112"/>
  <c r="Q112"/>
  <c r="AR140"/>
  <c r="AP140"/>
  <c r="AF140"/>
  <c r="Q140"/>
  <c r="AR159"/>
  <c r="AP159"/>
  <c r="AF159"/>
  <c r="Q159"/>
  <c r="AR166"/>
  <c r="AP166"/>
  <c r="AF166"/>
  <c r="Q166"/>
  <c r="AR84"/>
  <c r="AP84"/>
  <c r="AF84"/>
  <c r="Q84"/>
  <c r="AR78"/>
  <c r="AP78"/>
  <c r="AF78"/>
  <c r="Q78"/>
  <c r="AR71"/>
  <c r="AP71"/>
  <c r="AF71"/>
  <c r="Q71"/>
  <c r="AR52"/>
  <c r="AP52"/>
  <c r="AF52"/>
  <c r="Q52"/>
  <c r="AR178"/>
  <c r="AP178"/>
  <c r="AF178"/>
  <c r="Q178"/>
  <c r="AR150"/>
  <c r="AP150"/>
  <c r="AF150"/>
  <c r="Q150"/>
  <c r="AR155"/>
  <c r="AP155"/>
  <c r="AF155"/>
  <c r="Q155"/>
  <c r="AR175"/>
  <c r="AP175"/>
  <c r="AF175"/>
  <c r="Q175"/>
  <c r="AR173"/>
  <c r="AP173"/>
  <c r="AF173"/>
  <c r="Q173"/>
  <c r="AR51"/>
  <c r="AP51"/>
  <c r="AF51"/>
  <c r="Q51"/>
  <c r="AT51" s="1"/>
  <c r="AR42"/>
  <c r="AP42"/>
  <c r="AF42"/>
  <c r="Q42"/>
  <c r="AR116"/>
  <c r="AP116"/>
  <c r="AF116"/>
  <c r="Q116"/>
  <c r="AT116" s="1"/>
  <c r="AR187"/>
  <c r="AP187"/>
  <c r="AF187"/>
  <c r="Q187"/>
  <c r="AR73"/>
  <c r="AP73"/>
  <c r="AF73"/>
  <c r="Q73"/>
  <c r="AT73" s="1"/>
  <c r="AR117"/>
  <c r="AP117"/>
  <c r="AF117"/>
  <c r="Q117"/>
  <c r="AR46"/>
  <c r="AP46"/>
  <c r="AF46"/>
  <c r="Q46"/>
  <c r="S46" s="1"/>
  <c r="AR158"/>
  <c r="AP158"/>
  <c r="AF158"/>
  <c r="Q158"/>
  <c r="AR127"/>
  <c r="AP127"/>
  <c r="AF127"/>
  <c r="Q127"/>
  <c r="AR21"/>
  <c r="AP21"/>
  <c r="AF21"/>
  <c r="Q21"/>
  <c r="AR165"/>
  <c r="AP165"/>
  <c r="AF165"/>
  <c r="Q165"/>
  <c r="AR65"/>
  <c r="AP65"/>
  <c r="AF65"/>
  <c r="Q65"/>
  <c r="AR124"/>
  <c r="AP124"/>
  <c r="AF124"/>
  <c r="Q124"/>
  <c r="AR115"/>
  <c r="AP115"/>
  <c r="AF115"/>
  <c r="Q115"/>
  <c r="AR56"/>
  <c r="AP56"/>
  <c r="AF56"/>
  <c r="Q56"/>
  <c r="AR99"/>
  <c r="AP99"/>
  <c r="AF99"/>
  <c r="Q99"/>
  <c r="AR27"/>
  <c r="AP27"/>
  <c r="AF27"/>
  <c r="Q27"/>
  <c r="S27" s="1"/>
  <c r="AR38"/>
  <c r="AP38"/>
  <c r="AF38"/>
  <c r="Q38"/>
  <c r="AR45"/>
  <c r="AP45"/>
  <c r="AF45"/>
  <c r="Q45"/>
  <c r="AR111"/>
  <c r="AP111"/>
  <c r="AF111"/>
  <c r="Q111"/>
  <c r="AR108"/>
  <c r="AP108"/>
  <c r="AF108"/>
  <c r="Q108"/>
  <c r="AR143"/>
  <c r="AP143"/>
  <c r="AF143"/>
  <c r="Q143"/>
  <c r="AR142"/>
  <c r="AP142"/>
  <c r="AF142"/>
  <c r="Q142"/>
  <c r="AR53"/>
  <c r="AP53"/>
  <c r="AF53"/>
  <c r="Q53"/>
  <c r="AR33"/>
  <c r="AP33"/>
  <c r="AF33"/>
  <c r="Q33"/>
  <c r="S33" s="1"/>
  <c r="AR94"/>
  <c r="AP94"/>
  <c r="AF94"/>
  <c r="Q94"/>
  <c r="AR100"/>
  <c r="AP100"/>
  <c r="AF100"/>
  <c r="Q100"/>
  <c r="AR191"/>
  <c r="AP191"/>
  <c r="AF191"/>
  <c r="Q191"/>
  <c r="AR184"/>
  <c r="AP184"/>
  <c r="AF184"/>
  <c r="Q184"/>
  <c r="AR91"/>
  <c r="AP91"/>
  <c r="AF91"/>
  <c r="Q91"/>
  <c r="AR104"/>
  <c r="AP104"/>
  <c r="AF104"/>
  <c r="Q104"/>
  <c r="AR31"/>
  <c r="AP31"/>
  <c r="AF31"/>
  <c r="Q31"/>
  <c r="AR67"/>
  <c r="AP67"/>
  <c r="AF67"/>
  <c r="Q67"/>
  <c r="AR28"/>
  <c r="AP28"/>
  <c r="AF28"/>
  <c r="Q28"/>
  <c r="AR133"/>
  <c r="AP133"/>
  <c r="AF133"/>
  <c r="Q133"/>
  <c r="AR190"/>
  <c r="AP190"/>
  <c r="AF190"/>
  <c r="Q190"/>
  <c r="AR75"/>
  <c r="AP75"/>
  <c r="AF75"/>
  <c r="Q75"/>
  <c r="AR26"/>
  <c r="AP26"/>
  <c r="AF26"/>
  <c r="Q26"/>
  <c r="AR41"/>
  <c r="AP41"/>
  <c r="AF41"/>
  <c r="Q41"/>
  <c r="AR161"/>
  <c r="AP161"/>
  <c r="AF161"/>
  <c r="Q161"/>
  <c r="AR168"/>
  <c r="AP168"/>
  <c r="AF168"/>
  <c r="Q168"/>
  <c r="AR76"/>
  <c r="AP76"/>
  <c r="AF76"/>
  <c r="Q76"/>
  <c r="AR49"/>
  <c r="AP49"/>
  <c r="AF49"/>
  <c r="Q49"/>
  <c r="S49" s="1"/>
  <c r="AR189"/>
  <c r="AP189"/>
  <c r="AF189"/>
  <c r="Q189"/>
  <c r="AR77"/>
  <c r="AP77"/>
  <c r="AF77"/>
  <c r="Q77"/>
  <c r="AR95"/>
  <c r="AP95"/>
  <c r="AF95"/>
  <c r="Q95"/>
  <c r="AR110"/>
  <c r="AP110"/>
  <c r="AF110"/>
  <c r="Q110"/>
  <c r="AR90"/>
  <c r="AP90"/>
  <c r="AF90"/>
  <c r="Q90"/>
  <c r="AR89"/>
  <c r="AP89"/>
  <c r="AF89"/>
  <c r="Q89"/>
  <c r="AR105"/>
  <c r="AP105"/>
  <c r="AF105"/>
  <c r="Q105"/>
  <c r="AR43"/>
  <c r="AP43"/>
  <c r="AF43"/>
  <c r="Q43"/>
  <c r="AR169"/>
  <c r="AP169"/>
  <c r="AF169"/>
  <c r="Q169"/>
  <c r="AR36"/>
  <c r="AP36"/>
  <c r="AF36"/>
  <c r="Q36"/>
  <c r="S36" s="1"/>
  <c r="AR50"/>
  <c r="AP50"/>
  <c r="AF50"/>
  <c r="Q50"/>
  <c r="AR96"/>
  <c r="AP96"/>
  <c r="AF96"/>
  <c r="Q96"/>
  <c r="AR138"/>
  <c r="AP138"/>
  <c r="AF138"/>
  <c r="Q138"/>
  <c r="AR69"/>
  <c r="AP69"/>
  <c r="AF69"/>
  <c r="Q69"/>
  <c r="AR97"/>
  <c r="AP97"/>
  <c r="AF97"/>
  <c r="Q97"/>
  <c r="AR61"/>
  <c r="AP61"/>
  <c r="AF61"/>
  <c r="Q61"/>
  <c r="AR70"/>
  <c r="AP70"/>
  <c r="AF70"/>
  <c r="Q70"/>
  <c r="AR192"/>
  <c r="AP192"/>
  <c r="AF192"/>
  <c r="Q192"/>
  <c r="AR86"/>
  <c r="AP86"/>
  <c r="AF86"/>
  <c r="Q86"/>
  <c r="AR152"/>
  <c r="AP152"/>
  <c r="AF152"/>
  <c r="Q152"/>
  <c r="AR12"/>
  <c r="AP12"/>
  <c r="AF12"/>
  <c r="Q12"/>
  <c r="AR179"/>
  <c r="AP179"/>
  <c r="AF179"/>
  <c r="Q179"/>
  <c r="AR188"/>
  <c r="AP188"/>
  <c r="AF188"/>
  <c r="Q188"/>
  <c r="AR80"/>
  <c r="AP80"/>
  <c r="AF80"/>
  <c r="Q80"/>
  <c r="AR13"/>
  <c r="AP13"/>
  <c r="AF13"/>
  <c r="Q13"/>
  <c r="AR66"/>
  <c r="AP66"/>
  <c r="AF66"/>
  <c r="Q66"/>
  <c r="AR156"/>
  <c r="AP156"/>
  <c r="AF156"/>
  <c r="Q156"/>
  <c r="AR79"/>
  <c r="AP79"/>
  <c r="AF79"/>
  <c r="Q79"/>
  <c r="AR181"/>
  <c r="AP181"/>
  <c r="AF181"/>
  <c r="Q181"/>
  <c r="AR174"/>
  <c r="AP174"/>
  <c r="AF174"/>
  <c r="Q174"/>
  <c r="AR131"/>
  <c r="AP131"/>
  <c r="AF131"/>
  <c r="Q131"/>
  <c r="AR83"/>
  <c r="AP83"/>
  <c r="AF83"/>
  <c r="Q83"/>
  <c r="AR74"/>
  <c r="AP74"/>
  <c r="AF74"/>
  <c r="Q74"/>
  <c r="AR134"/>
  <c r="AP134"/>
  <c r="AF134"/>
  <c r="Q134"/>
  <c r="AR92"/>
  <c r="AP92"/>
  <c r="AF92"/>
  <c r="Q92"/>
  <c r="AR149"/>
  <c r="AP149"/>
  <c r="AF149"/>
  <c r="Q149"/>
  <c r="AR185"/>
  <c r="AP185"/>
  <c r="AF185"/>
  <c r="Q185"/>
  <c r="AR101"/>
  <c r="AP101"/>
  <c r="AF101"/>
  <c r="Q101"/>
  <c r="AR34"/>
  <c r="AP34"/>
  <c r="AF34"/>
  <c r="Q34"/>
  <c r="AR129"/>
  <c r="AP129"/>
  <c r="AF129"/>
  <c r="Q129"/>
  <c r="AR16"/>
  <c r="AP16"/>
  <c r="AF16"/>
  <c r="Q16"/>
  <c r="AR144"/>
  <c r="AP144"/>
  <c r="AF144"/>
  <c r="Q144"/>
  <c r="AR128"/>
  <c r="AP128"/>
  <c r="AF128"/>
  <c r="Q128"/>
  <c r="AR37"/>
  <c r="AP37"/>
  <c r="AF37"/>
  <c r="Q37"/>
  <c r="AR58"/>
  <c r="AP58"/>
  <c r="AF58"/>
  <c r="Q58"/>
  <c r="AR135"/>
  <c r="AP135"/>
  <c r="AF135"/>
  <c r="Q135"/>
  <c r="AR87"/>
  <c r="AP87"/>
  <c r="AF87"/>
  <c r="Q87"/>
  <c r="AR17"/>
  <c r="AP17"/>
  <c r="AF17"/>
  <c r="Q17"/>
  <c r="AR68"/>
  <c r="AP68"/>
  <c r="AF68"/>
  <c r="Q68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36"/>
  <c r="AP136"/>
  <c r="AF136"/>
  <c r="Q136"/>
  <c r="AR194"/>
  <c r="AP194"/>
  <c r="AF194"/>
  <c r="Q194"/>
  <c r="S73" l="1"/>
  <c r="S116"/>
  <c r="S51"/>
  <c r="AT155"/>
  <c r="AT150"/>
  <c r="AT52"/>
  <c r="AT71"/>
  <c r="AT78"/>
  <c r="AT84"/>
  <c r="AT166"/>
  <c r="AT159"/>
  <c r="AT140"/>
  <c r="AT112"/>
  <c r="AT146"/>
  <c r="AT72"/>
  <c r="AT35"/>
  <c r="X35" s="1"/>
  <c r="Y35" s="1"/>
  <c r="AT59"/>
  <c r="X59" s="1"/>
  <c r="Y59" s="1"/>
  <c r="AT63"/>
  <c r="AT47"/>
  <c r="AT22"/>
  <c r="X22" s="1"/>
  <c r="Y22" s="1"/>
  <c r="AT107"/>
  <c r="AT98"/>
  <c r="AT157"/>
  <c r="AT93"/>
  <c r="AT88"/>
  <c r="AT154"/>
  <c r="AT25"/>
  <c r="AT32"/>
  <c r="X32" s="1"/>
  <c r="Y32" s="1"/>
  <c r="AT23"/>
  <c r="AT57"/>
  <c r="X57" s="1"/>
  <c r="Y57" s="1"/>
  <c r="AT137"/>
  <c r="AT125"/>
  <c r="AT120"/>
  <c r="AT103"/>
  <c r="AT163"/>
  <c r="AT54"/>
  <c r="AT81"/>
  <c r="AT19"/>
  <c r="AT132"/>
  <c r="AT9"/>
  <c r="X9" s="1"/>
  <c r="Y9" s="1"/>
  <c r="AT60"/>
  <c r="AT39"/>
  <c r="X39" s="1"/>
  <c r="Y39" s="1"/>
  <c r="AT48"/>
  <c r="AT160"/>
  <c r="AT64"/>
  <c r="AT30"/>
  <c r="X30" s="1"/>
  <c r="Y30" s="1"/>
  <c r="AT147"/>
  <c r="AT109"/>
  <c r="AT102"/>
  <c r="AT40"/>
  <c r="X40" s="1"/>
  <c r="Y40" s="1"/>
  <c r="AT44"/>
  <c r="AT113"/>
  <c r="AT126"/>
  <c r="AT145"/>
  <c r="AT139"/>
  <c r="AT148"/>
  <c r="AT164"/>
  <c r="AT15"/>
  <c r="AT114"/>
  <c r="AT121"/>
  <c r="AT130"/>
  <c r="AT122"/>
  <c r="AT20"/>
  <c r="AT29"/>
  <c r="X29" s="1"/>
  <c r="Y29" s="1"/>
  <c r="AT11"/>
  <c r="X11" s="1"/>
  <c r="Y11" s="1"/>
  <c r="AT14"/>
  <c r="X14" s="1"/>
  <c r="Y14" s="1"/>
  <c r="AT123"/>
  <c r="AT162"/>
  <c r="AT85"/>
  <c r="AT153"/>
  <c r="AT118"/>
  <c r="AT175"/>
  <c r="AT178"/>
  <c r="AT172"/>
  <c r="AT197"/>
  <c r="AT177"/>
  <c r="AT183"/>
  <c r="AT182"/>
  <c r="AT195"/>
  <c r="AT180"/>
  <c r="AT186"/>
  <c r="AT171"/>
  <c r="AT170"/>
  <c r="AT176"/>
  <c r="AT194"/>
  <c r="AT68"/>
  <c r="AT17"/>
  <c r="X17" s="1"/>
  <c r="AT87"/>
  <c r="AT135"/>
  <c r="AT58"/>
  <c r="X58" s="1"/>
  <c r="Y58" s="1"/>
  <c r="AT37"/>
  <c r="X37" s="1"/>
  <c r="Y37" s="1"/>
  <c r="AT128"/>
  <c r="AT144"/>
  <c r="AT16"/>
  <c r="AT129"/>
  <c r="AT34"/>
  <c r="AT101"/>
  <c r="AT185"/>
  <c r="AT149"/>
  <c r="AT92"/>
  <c r="AT134"/>
  <c r="AT74"/>
  <c r="AT83"/>
  <c r="AT131"/>
  <c r="AT174"/>
  <c r="AT181"/>
  <c r="AT79"/>
  <c r="AT156"/>
  <c r="AT66"/>
  <c r="AT13"/>
  <c r="AT80"/>
  <c r="AT188"/>
  <c r="AT179"/>
  <c r="AT12"/>
  <c r="X12" s="1"/>
  <c r="Y12" s="1"/>
  <c r="AT152"/>
  <c r="AT86"/>
  <c r="AT192"/>
  <c r="AT70"/>
  <c r="AT61"/>
  <c r="X61" s="1"/>
  <c r="Y61" s="1"/>
  <c r="AT97"/>
  <c r="AT69"/>
  <c r="AT96"/>
  <c r="AT43"/>
  <c r="X43" s="1"/>
  <c r="Y43" s="1"/>
  <c r="AT168"/>
  <c r="AT41"/>
  <c r="X41" s="1"/>
  <c r="Y41" s="1"/>
  <c r="AT142"/>
  <c r="AT108"/>
  <c r="AT45"/>
  <c r="X45" s="1"/>
  <c r="Y45" s="1"/>
  <c r="S142"/>
  <c r="S108"/>
  <c r="S45"/>
  <c r="AT56"/>
  <c r="S43"/>
  <c r="AT89"/>
  <c r="AT110"/>
  <c r="AT77"/>
  <c r="AT49"/>
  <c r="X49" s="1"/>
  <c r="Y49" s="1"/>
  <c r="S168"/>
  <c r="S41"/>
  <c r="AT75"/>
  <c r="AT133"/>
  <c r="AT67"/>
  <c r="AT104"/>
  <c r="AT184"/>
  <c r="AT100"/>
  <c r="S56"/>
  <c r="AT124"/>
  <c r="AT165"/>
  <c r="AT127"/>
  <c r="AT33"/>
  <c r="X33" s="1"/>
  <c r="Y33" s="1"/>
  <c r="AT27"/>
  <c r="X27" s="1"/>
  <c r="Y27" s="1"/>
  <c r="AT46"/>
  <c r="X46" s="1"/>
  <c r="Y46" s="1"/>
  <c r="X79"/>
  <c r="Y79" s="1"/>
  <c r="AT36"/>
  <c r="X36" s="1"/>
  <c r="Y36" s="1"/>
  <c r="S194"/>
  <c r="AT136"/>
  <c r="S68"/>
  <c r="S87"/>
  <c r="S58"/>
  <c r="S128"/>
  <c r="S16"/>
  <c r="X16"/>
  <c r="Y16" s="1"/>
  <c r="S34"/>
  <c r="X34"/>
  <c r="Y34" s="1"/>
  <c r="S185"/>
  <c r="S92"/>
  <c r="S74"/>
  <c r="S131"/>
  <c r="S181"/>
  <c r="S156"/>
  <c r="S13"/>
  <c r="X13"/>
  <c r="Y13" s="1"/>
  <c r="S188"/>
  <c r="S12"/>
  <c r="S86"/>
  <c r="S70"/>
  <c r="S97"/>
  <c r="S96"/>
  <c r="S89"/>
  <c r="S110"/>
  <c r="S77"/>
  <c r="S75"/>
  <c r="S133"/>
  <c r="S67"/>
  <c r="S104"/>
  <c r="S184"/>
  <c r="S100"/>
  <c r="X56"/>
  <c r="Y56" s="1"/>
  <c r="S124"/>
  <c r="S165"/>
  <c r="S127"/>
  <c r="X51"/>
  <c r="Y51" s="1"/>
  <c r="S175"/>
  <c r="S150"/>
  <c r="S52"/>
  <c r="X52"/>
  <c r="Y52" s="1"/>
  <c r="S78"/>
  <c r="S166"/>
  <c r="S140"/>
  <c r="S172"/>
  <c r="S72"/>
  <c r="S35"/>
  <c r="S177"/>
  <c r="S47"/>
  <c r="X47"/>
  <c r="Y47" s="1"/>
  <c r="S107"/>
  <c r="S157"/>
  <c r="S88"/>
  <c r="S25"/>
  <c r="X25"/>
  <c r="Y25" s="1"/>
  <c r="S23"/>
  <c r="X23"/>
  <c r="Y23" s="1"/>
  <c r="S137"/>
  <c r="S120"/>
  <c r="S103"/>
  <c r="S54"/>
  <c r="X54"/>
  <c r="Y54" s="1"/>
  <c r="S19"/>
  <c r="X19"/>
  <c r="Y19" s="1"/>
  <c r="S132"/>
  <c r="S60"/>
  <c r="X60"/>
  <c r="Y60" s="1"/>
  <c r="S48"/>
  <c r="X48"/>
  <c r="Y48" s="1"/>
  <c r="S195"/>
  <c r="S180"/>
  <c r="S147"/>
  <c r="S102"/>
  <c r="S44"/>
  <c r="X44"/>
  <c r="Y44" s="1"/>
  <c r="S126"/>
  <c r="S139"/>
  <c r="S186"/>
  <c r="S15"/>
  <c r="X15"/>
  <c r="Y15" s="1"/>
  <c r="S121"/>
  <c r="S171"/>
  <c r="S20"/>
  <c r="X20"/>
  <c r="Y20" s="1"/>
  <c r="S170"/>
  <c r="S14"/>
  <c r="S162"/>
  <c r="S153"/>
  <c r="S176"/>
  <c r="Y17"/>
  <c r="B39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AT138"/>
  <c r="S138"/>
  <c r="AT169"/>
  <c r="S169"/>
  <c r="AT105"/>
  <c r="S105"/>
  <c r="AT95"/>
  <c r="S95"/>
  <c r="AT76"/>
  <c r="S76"/>
  <c r="AT28"/>
  <c r="X28" s="1"/>
  <c r="Y28" s="1"/>
  <c r="S28"/>
  <c r="AT31"/>
  <c r="X31" s="1"/>
  <c r="Y31" s="1"/>
  <c r="S31"/>
  <c r="AT91"/>
  <c r="S91"/>
  <c r="AT94"/>
  <c r="S94"/>
  <c r="AT53"/>
  <c r="X53" s="1"/>
  <c r="Y53" s="1"/>
  <c r="S53"/>
  <c r="AT143"/>
  <c r="S143"/>
  <c r="AT99"/>
  <c r="S99"/>
  <c r="AT115"/>
  <c r="S115"/>
  <c r="AT21"/>
  <c r="X21" s="1"/>
  <c r="Y21" s="1"/>
  <c r="S21"/>
  <c r="AT158"/>
  <c r="S158"/>
  <c r="AT117"/>
  <c r="S117"/>
  <c r="AT50"/>
  <c r="X50" s="1"/>
  <c r="Y50" s="1"/>
  <c r="S50"/>
  <c r="AT90"/>
  <c r="S90"/>
  <c r="AT189"/>
  <c r="X189" s="1"/>
  <c r="Y189" s="1"/>
  <c r="S189"/>
  <c r="AT161"/>
  <c r="S161"/>
  <c r="AT26"/>
  <c r="X26" s="1"/>
  <c r="Y26" s="1"/>
  <c r="S26"/>
  <c r="AT190"/>
  <c r="S190"/>
  <c r="AT191"/>
  <c r="S191"/>
  <c r="AT111"/>
  <c r="S111"/>
  <c r="AT38"/>
  <c r="X38" s="1"/>
  <c r="Y38" s="1"/>
  <c r="S38"/>
  <c r="AT65"/>
  <c r="S65"/>
  <c r="AT187"/>
  <c r="S187"/>
  <c r="AT173"/>
  <c r="S173"/>
  <c r="S136"/>
  <c r="S17"/>
  <c r="S135"/>
  <c r="S37"/>
  <c r="S144"/>
  <c r="S129"/>
  <c r="S101"/>
  <c r="S149"/>
  <c r="S134"/>
  <c r="S83"/>
  <c r="S174"/>
  <c r="S79"/>
  <c r="S66"/>
  <c r="S80"/>
  <c r="S179"/>
  <c r="S152"/>
  <c r="S192"/>
  <c r="S61"/>
  <c r="S69"/>
  <c r="AT42"/>
  <c r="X42" s="1"/>
  <c r="Y42" s="1"/>
  <c r="S42"/>
  <c r="S155"/>
  <c r="S178"/>
  <c r="S71"/>
  <c r="S84"/>
  <c r="S159"/>
  <c r="S112"/>
  <c r="S146"/>
  <c r="S197"/>
  <c r="S59"/>
  <c r="S63"/>
  <c r="S22"/>
  <c r="S98"/>
  <c r="S93"/>
  <c r="S154"/>
  <c r="S32"/>
  <c r="S57"/>
  <c r="S125"/>
  <c r="S183"/>
  <c r="S163"/>
  <c r="S81"/>
  <c r="S182"/>
  <c r="S9"/>
  <c r="S39"/>
  <c r="S160"/>
  <c r="S64"/>
  <c r="S30"/>
  <c r="S109"/>
  <c r="S40"/>
  <c r="S113"/>
  <c r="S145"/>
  <c r="S148"/>
  <c r="S164"/>
  <c r="S114"/>
  <c r="S130"/>
  <c r="S122"/>
  <c r="S29"/>
  <c r="S11"/>
  <c r="S123"/>
  <c r="S85"/>
  <c r="S118"/>
  <c r="B155" l="1"/>
  <c r="B156" s="1"/>
  <c r="B157" s="1"/>
  <c r="B158" s="1"/>
  <c r="B159" s="1"/>
  <c r="B160" s="1"/>
  <c r="B161" s="1"/>
  <c r="B162" s="1"/>
  <c r="B163" s="1"/>
  <c r="B164" s="1"/>
  <c r="B165" s="1"/>
  <c r="B166" s="1"/>
  <c r="AR195" i="45"/>
  <c r="AP195"/>
  <c r="AF195"/>
  <c r="Q195"/>
  <c r="AR197"/>
  <c r="AP197"/>
  <c r="AF197"/>
  <c r="Q197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94"/>
  <c r="AP194"/>
  <c r="AF194"/>
  <c r="Q194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71"/>
  <c r="AP171"/>
  <c r="AF171"/>
  <c r="Q171"/>
  <c r="AR170"/>
  <c r="AP170"/>
  <c r="AF170"/>
  <c r="Q170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50"/>
  <c r="AP150"/>
  <c r="AF150"/>
  <c r="Q150"/>
  <c r="AR166"/>
  <c r="AP166"/>
  <c r="AF166"/>
  <c r="Q166"/>
  <c r="AR165"/>
  <c r="AP165"/>
  <c r="AF165"/>
  <c r="Q165"/>
  <c r="AR118"/>
  <c r="AP118"/>
  <c r="AF118"/>
  <c r="Q118"/>
  <c r="AR140"/>
  <c r="AP140"/>
  <c r="AF140"/>
  <c r="Q140"/>
  <c r="AR139"/>
  <c r="AP139"/>
  <c r="AF139"/>
  <c r="Q139"/>
  <c r="AR105"/>
  <c r="AP105"/>
  <c r="AF105"/>
  <c r="Q105"/>
  <c r="AR138"/>
  <c r="AP138"/>
  <c r="AF138"/>
  <c r="Q138"/>
  <c r="AR137"/>
  <c r="AP137"/>
  <c r="AF137"/>
  <c r="Q137"/>
  <c r="AR136"/>
  <c r="AP136"/>
  <c r="AF136"/>
  <c r="Q136"/>
  <c r="AR104"/>
  <c r="AP104"/>
  <c r="AF104"/>
  <c r="Q104"/>
  <c r="AR164"/>
  <c r="AP164"/>
  <c r="AF164"/>
  <c r="Q164"/>
  <c r="AR117"/>
  <c r="AP117"/>
  <c r="AF117"/>
  <c r="Q117"/>
  <c r="AR135"/>
  <c r="AP135"/>
  <c r="AF135"/>
  <c r="Q135"/>
  <c r="AR134"/>
  <c r="AP134"/>
  <c r="AF134"/>
  <c r="Q134"/>
  <c r="AR133"/>
  <c r="AP133"/>
  <c r="AF133"/>
  <c r="Q133"/>
  <c r="AR103"/>
  <c r="AP103"/>
  <c r="AF103"/>
  <c r="Q103"/>
  <c r="AR163"/>
  <c r="AP163"/>
  <c r="AF163"/>
  <c r="Q163"/>
  <c r="AR132"/>
  <c r="AP132"/>
  <c r="AF132"/>
  <c r="Q132"/>
  <c r="AR131"/>
  <c r="AP131"/>
  <c r="AF131"/>
  <c r="Q131"/>
  <c r="AR149"/>
  <c r="AP149"/>
  <c r="AF149"/>
  <c r="Q149"/>
  <c r="AR130"/>
  <c r="AP130"/>
  <c r="AF130"/>
  <c r="Q130"/>
  <c r="AR162"/>
  <c r="AP162"/>
  <c r="AF162"/>
  <c r="Q162"/>
  <c r="AR148"/>
  <c r="AP148"/>
  <c r="AF148"/>
  <c r="Q148"/>
  <c r="AR102"/>
  <c r="AP102"/>
  <c r="AF102"/>
  <c r="Q102"/>
  <c r="AR116"/>
  <c r="AP116"/>
  <c r="AF116"/>
  <c r="Q116"/>
  <c r="AR101"/>
  <c r="AP101"/>
  <c r="AF101"/>
  <c r="Q101"/>
  <c r="AR100"/>
  <c r="AP100"/>
  <c r="AF100"/>
  <c r="Q100"/>
  <c r="AR81"/>
  <c r="AP81"/>
  <c r="AF81"/>
  <c r="Q81"/>
  <c r="AR99"/>
  <c r="AP99"/>
  <c r="AF99"/>
  <c r="Q99"/>
  <c r="AR129"/>
  <c r="AP129"/>
  <c r="AF129"/>
  <c r="Q129"/>
  <c r="AR128"/>
  <c r="AP128"/>
  <c r="AF128"/>
  <c r="Q128"/>
  <c r="AR161"/>
  <c r="AP161"/>
  <c r="AF161"/>
  <c r="Q161"/>
  <c r="AR98"/>
  <c r="AP98"/>
  <c r="AF98"/>
  <c r="Q98"/>
  <c r="AR115"/>
  <c r="AP115"/>
  <c r="AF115"/>
  <c r="Q115"/>
  <c r="AR127"/>
  <c r="AP127"/>
  <c r="AF127"/>
  <c r="Q127"/>
  <c r="AR97"/>
  <c r="AP97"/>
  <c r="AF97"/>
  <c r="Q97"/>
  <c r="AR147"/>
  <c r="AP147"/>
  <c r="AF147"/>
  <c r="Q147"/>
  <c r="AR126"/>
  <c r="AP126"/>
  <c r="AF126"/>
  <c r="Q126"/>
  <c r="AR146"/>
  <c r="AP146"/>
  <c r="AF146"/>
  <c r="Q146"/>
  <c r="AR125"/>
  <c r="AP125"/>
  <c r="AF125"/>
  <c r="Q125"/>
  <c r="AR96"/>
  <c r="AP96"/>
  <c r="AF96"/>
  <c r="Q96"/>
  <c r="AR160"/>
  <c r="AP160"/>
  <c r="AF160"/>
  <c r="Q160"/>
  <c r="AR124"/>
  <c r="AP124"/>
  <c r="AF124"/>
  <c r="Q124"/>
  <c r="AR159"/>
  <c r="AP159"/>
  <c r="AF159"/>
  <c r="Q159"/>
  <c r="AR158"/>
  <c r="AP158"/>
  <c r="AF158"/>
  <c r="Q158"/>
  <c r="AR95"/>
  <c r="AP95"/>
  <c r="AF95"/>
  <c r="Q95"/>
  <c r="AR157"/>
  <c r="AP157"/>
  <c r="AF157"/>
  <c r="Q157"/>
  <c r="AR94"/>
  <c r="AP94"/>
  <c r="AF94"/>
  <c r="Q94"/>
  <c r="AR93"/>
  <c r="AP93"/>
  <c r="AF93"/>
  <c r="Q93"/>
  <c r="AR123"/>
  <c r="AP123"/>
  <c r="AF123"/>
  <c r="Q123"/>
  <c r="AR156"/>
  <c r="AP156"/>
  <c r="AF156"/>
  <c r="Q156"/>
  <c r="AR145"/>
  <c r="AP145"/>
  <c r="AF145"/>
  <c r="Q145"/>
  <c r="AR122"/>
  <c r="AP122"/>
  <c r="AF122"/>
  <c r="Q122"/>
  <c r="AR121"/>
  <c r="AP121"/>
  <c r="AF121"/>
  <c r="Q121"/>
  <c r="AR155"/>
  <c r="AP155"/>
  <c r="AF155"/>
  <c r="Q155"/>
  <c r="AR120"/>
  <c r="AP120"/>
  <c r="AF120"/>
  <c r="Q120"/>
  <c r="AR114"/>
  <c r="AP114"/>
  <c r="AF114"/>
  <c r="Q114"/>
  <c r="AR92"/>
  <c r="AP92"/>
  <c r="AF92"/>
  <c r="Q92"/>
  <c r="AR154"/>
  <c r="AP154"/>
  <c r="AF154"/>
  <c r="Q154"/>
  <c r="AR113"/>
  <c r="AP113"/>
  <c r="AF113"/>
  <c r="Q113"/>
  <c r="AR144"/>
  <c r="AP144"/>
  <c r="AF144"/>
  <c r="Q144"/>
  <c r="AR91"/>
  <c r="AP91"/>
  <c r="AF91"/>
  <c r="Q91"/>
  <c r="AR112"/>
  <c r="AP112"/>
  <c r="AF112"/>
  <c r="Q112"/>
  <c r="AR111"/>
  <c r="AP111"/>
  <c r="AF111"/>
  <c r="Q111"/>
  <c r="AR80"/>
  <c r="AP80"/>
  <c r="AF80"/>
  <c r="Q80"/>
  <c r="AR90"/>
  <c r="AP90"/>
  <c r="AF90"/>
  <c r="Q90"/>
  <c r="AR89"/>
  <c r="AP89"/>
  <c r="AF89"/>
  <c r="Q89"/>
  <c r="AR143"/>
  <c r="AP143"/>
  <c r="AF143"/>
  <c r="Q143"/>
  <c r="AR110"/>
  <c r="AP110"/>
  <c r="AF110"/>
  <c r="Q110"/>
  <c r="AR88"/>
  <c r="AP88"/>
  <c r="AF88"/>
  <c r="Q88"/>
  <c r="AR79"/>
  <c r="AP79"/>
  <c r="AF79"/>
  <c r="Q79"/>
  <c r="AR78"/>
  <c r="AP78"/>
  <c r="AF78"/>
  <c r="Q78"/>
  <c r="AR77"/>
  <c r="AP77"/>
  <c r="AF77"/>
  <c r="Q77"/>
  <c r="AR153"/>
  <c r="AP153"/>
  <c r="AF153"/>
  <c r="Q153"/>
  <c r="AR76"/>
  <c r="AP76"/>
  <c r="AF76"/>
  <c r="Q76"/>
  <c r="AR109"/>
  <c r="AP109"/>
  <c r="AF109"/>
  <c r="Q109"/>
  <c r="AR75"/>
  <c r="AP75"/>
  <c r="AF75"/>
  <c r="Q75"/>
  <c r="AR87"/>
  <c r="AP87"/>
  <c r="AF87"/>
  <c r="Q87"/>
  <c r="AR74"/>
  <c r="AP74"/>
  <c r="AF74"/>
  <c r="Q74"/>
  <c r="AR73"/>
  <c r="AP73"/>
  <c r="AF73"/>
  <c r="Q73"/>
  <c r="AR72"/>
  <c r="AP72"/>
  <c r="AF72"/>
  <c r="Q72"/>
  <c r="AR71"/>
  <c r="AP71"/>
  <c r="AF71"/>
  <c r="Q71"/>
  <c r="AT71" s="1"/>
  <c r="AR108"/>
  <c r="AP108"/>
  <c r="AF108"/>
  <c r="Q108"/>
  <c r="AR70"/>
  <c r="AP70"/>
  <c r="AF70"/>
  <c r="Q70"/>
  <c r="AT70" s="1"/>
  <c r="AR107"/>
  <c r="AP107"/>
  <c r="AF107"/>
  <c r="Q107"/>
  <c r="AR152"/>
  <c r="AP152"/>
  <c r="AF152"/>
  <c r="Q152"/>
  <c r="AT152" s="1"/>
  <c r="AR69"/>
  <c r="AP69"/>
  <c r="AF69"/>
  <c r="Q69"/>
  <c r="AR68"/>
  <c r="AP68"/>
  <c r="AF68"/>
  <c r="Q68"/>
  <c r="AT68" s="1"/>
  <c r="AR67"/>
  <c r="AP67"/>
  <c r="AF67"/>
  <c r="Q67"/>
  <c r="AR66"/>
  <c r="AP66"/>
  <c r="AF66"/>
  <c r="Q66"/>
  <c r="AT66" s="1"/>
  <c r="AR86"/>
  <c r="AP86"/>
  <c r="AF86"/>
  <c r="Q86"/>
  <c r="AR65"/>
  <c r="AP65"/>
  <c r="AF65"/>
  <c r="Q65"/>
  <c r="AT65" s="1"/>
  <c r="AR64"/>
  <c r="AP64"/>
  <c r="AF64"/>
  <c r="Q64"/>
  <c r="AR63"/>
  <c r="AP63"/>
  <c r="AF63"/>
  <c r="Q63"/>
  <c r="AT63" s="1"/>
  <c r="AR142"/>
  <c r="AP142"/>
  <c r="AF142"/>
  <c r="Q142"/>
  <c r="AR85"/>
  <c r="AP85"/>
  <c r="AF85"/>
  <c r="Q85"/>
  <c r="AT85" s="1"/>
  <c r="AR84"/>
  <c r="AP84"/>
  <c r="AF84"/>
  <c r="Q84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B156" s="1"/>
  <c r="B157" s="1"/>
  <c r="B158" s="1"/>
  <c r="B159" s="1"/>
  <c r="B160" s="1"/>
  <c r="B161" s="1"/>
  <c r="B162" s="1"/>
  <c r="AR83"/>
  <c r="AP83"/>
  <c r="AF83"/>
  <c r="Q83"/>
  <c r="AT83" s="1"/>
  <c r="AR54"/>
  <c r="AP54"/>
  <c r="AF54"/>
  <c r="Q54"/>
  <c r="S54" s="1"/>
  <c r="AR53"/>
  <c r="AP53"/>
  <c r="AF53"/>
  <c r="Q53"/>
  <c r="AR52"/>
  <c r="AP52"/>
  <c r="AF52"/>
  <c r="Q52"/>
  <c r="AR61"/>
  <c r="AP61"/>
  <c r="AF61"/>
  <c r="Q61"/>
  <c r="AR51"/>
  <c r="AP51"/>
  <c r="AF51"/>
  <c r="Q51"/>
  <c r="S51" s="1"/>
  <c r="AR50"/>
  <c r="AP50"/>
  <c r="AF50"/>
  <c r="Q50"/>
  <c r="AR60"/>
  <c r="AP60"/>
  <c r="AF60"/>
  <c r="Q60"/>
  <c r="AR49"/>
  <c r="AP49"/>
  <c r="AF49"/>
  <c r="Q49"/>
  <c r="AR48"/>
  <c r="AP48"/>
  <c r="AF48"/>
  <c r="Q48"/>
  <c r="S48" s="1"/>
  <c r="AR47"/>
  <c r="AP47"/>
  <c r="AF47"/>
  <c r="Q47"/>
  <c r="AR46"/>
  <c r="AP46"/>
  <c r="AF46"/>
  <c r="Q46"/>
  <c r="AR45"/>
  <c r="AP45"/>
  <c r="AF45"/>
  <c r="Q45"/>
  <c r="AR59"/>
  <c r="AP59"/>
  <c r="AF59"/>
  <c r="Q59"/>
  <c r="S59" s="1"/>
  <c r="AR44"/>
  <c r="AP44"/>
  <c r="AF44"/>
  <c r="Q44"/>
  <c r="AR43"/>
  <c r="AP43"/>
  <c r="AF43"/>
  <c r="Q43"/>
  <c r="AR42"/>
  <c r="AP42"/>
  <c r="AF42"/>
  <c r="Q42"/>
  <c r="AR41"/>
  <c r="AP41"/>
  <c r="AF41"/>
  <c r="Q41"/>
  <c r="S41" s="1"/>
  <c r="AR40"/>
  <c r="AP40"/>
  <c r="AF40"/>
  <c r="Q40"/>
  <c r="AR58"/>
  <c r="AP58"/>
  <c r="AF58"/>
  <c r="Q58"/>
  <c r="AR17"/>
  <c r="AP17"/>
  <c r="AF17"/>
  <c r="Q17"/>
  <c r="AR39"/>
  <c r="AP39"/>
  <c r="AF39"/>
  <c r="Q39"/>
  <c r="S39" s="1"/>
  <c r="AR38"/>
  <c r="AP38"/>
  <c r="AF38"/>
  <c r="Q38"/>
  <c r="AR16"/>
  <c r="AP16"/>
  <c r="AF16"/>
  <c r="Q16"/>
  <c r="AR37"/>
  <c r="AP37"/>
  <c r="AF37"/>
  <c r="Q37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31"/>
  <c r="AP31"/>
  <c r="AF31"/>
  <c r="Q31"/>
  <c r="AR30"/>
  <c r="AP30"/>
  <c r="AF30"/>
  <c r="Q30"/>
  <c r="AR29"/>
  <c r="AP29"/>
  <c r="AF29"/>
  <c r="Q29"/>
  <c r="AR57"/>
  <c r="AP57"/>
  <c r="AF57"/>
  <c r="Q57"/>
  <c r="AR28"/>
  <c r="AP28"/>
  <c r="AF28"/>
  <c r="Q28"/>
  <c r="AR15"/>
  <c r="AP15"/>
  <c r="AF15"/>
  <c r="Q15"/>
  <c r="AR23"/>
  <c r="AP23"/>
  <c r="AF23"/>
  <c r="Q23"/>
  <c r="AR27"/>
  <c r="AP27"/>
  <c r="AF27"/>
  <c r="Q27"/>
  <c r="AR26"/>
  <c r="AP26"/>
  <c r="AF26"/>
  <c r="Q26"/>
  <c r="AR56"/>
  <c r="AP56"/>
  <c r="AF56"/>
  <c r="Q56"/>
  <c r="AR25"/>
  <c r="AP25"/>
  <c r="AF25"/>
  <c r="Q25"/>
  <c r="AR14"/>
  <c r="AP14"/>
  <c r="AF14"/>
  <c r="Q14"/>
  <c r="AR13"/>
  <c r="AP13"/>
  <c r="AF13"/>
  <c r="Q13"/>
  <c r="AR12"/>
  <c r="AP12"/>
  <c r="AF12"/>
  <c r="Q12"/>
  <c r="AR11"/>
  <c r="AP11"/>
  <c r="AF11"/>
  <c r="Q11"/>
  <c r="AR9"/>
  <c r="AP9"/>
  <c r="AF9"/>
  <c r="Q9"/>
  <c r="AR22"/>
  <c r="AP22"/>
  <c r="AF22"/>
  <c r="Q22"/>
  <c r="AR21"/>
  <c r="AP21"/>
  <c r="AF21"/>
  <c r="Q21"/>
  <c r="AR20"/>
  <c r="AP20"/>
  <c r="AF20"/>
  <c r="Q20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9"/>
  <c r="AP19"/>
  <c r="AF19"/>
  <c r="Q19"/>
  <c r="AR161" i="44"/>
  <c r="AP161"/>
  <c r="AF161"/>
  <c r="Q161"/>
  <c r="AR154"/>
  <c r="AP154"/>
  <c r="AF154"/>
  <c r="Q154"/>
  <c r="AR71"/>
  <c r="AP71"/>
  <c r="AF71"/>
  <c r="Q71"/>
  <c r="AR61"/>
  <c r="AP61"/>
  <c r="AF61"/>
  <c r="Q61"/>
  <c r="AR115"/>
  <c r="AP115"/>
  <c r="AF115"/>
  <c r="Q115"/>
  <c r="AR138"/>
  <c r="AP138"/>
  <c r="AF138"/>
  <c r="Q138"/>
  <c r="AR14"/>
  <c r="AP14"/>
  <c r="AF14"/>
  <c r="Q14"/>
  <c r="AR15"/>
  <c r="AP15"/>
  <c r="AF15"/>
  <c r="Q15"/>
  <c r="AR169"/>
  <c r="AP169"/>
  <c r="AF169"/>
  <c r="Q169"/>
  <c r="AR52"/>
  <c r="AP52"/>
  <c r="AF52"/>
  <c r="Q52"/>
  <c r="AR11"/>
  <c r="AP11"/>
  <c r="AF11"/>
  <c r="Q11"/>
  <c r="AR126"/>
  <c r="AP126"/>
  <c r="AF126"/>
  <c r="Q126"/>
  <c r="AR173"/>
  <c r="AP173"/>
  <c r="AF173"/>
  <c r="Q173"/>
  <c r="AR122"/>
  <c r="AP122"/>
  <c r="AF122"/>
  <c r="Q122"/>
  <c r="AR136"/>
  <c r="AP136"/>
  <c r="AF136"/>
  <c r="Q136"/>
  <c r="AR88"/>
  <c r="AP88"/>
  <c r="AF88"/>
  <c r="Q88"/>
  <c r="AR17"/>
  <c r="AP17"/>
  <c r="AF17"/>
  <c r="Q17"/>
  <c r="AR110"/>
  <c r="AP110"/>
  <c r="AF110"/>
  <c r="Q110"/>
  <c r="AR172"/>
  <c r="AP172"/>
  <c r="AF172"/>
  <c r="Q172"/>
  <c r="AR134"/>
  <c r="AP134"/>
  <c r="AF134"/>
  <c r="Q134"/>
  <c r="AR153"/>
  <c r="AP153"/>
  <c r="AF153"/>
  <c r="Q153"/>
  <c r="AR62"/>
  <c r="AP62"/>
  <c r="AF62"/>
  <c r="Q62"/>
  <c r="AR101"/>
  <c r="AP101"/>
  <c r="AF101"/>
  <c r="Q101"/>
  <c r="AR132"/>
  <c r="AP132"/>
  <c r="AF132"/>
  <c r="Q132"/>
  <c r="AR56"/>
  <c r="AP56"/>
  <c r="AF56"/>
  <c r="Q56"/>
  <c r="AR53"/>
  <c r="AP53"/>
  <c r="AF53"/>
  <c r="Q53"/>
  <c r="AR121"/>
  <c r="AP121"/>
  <c r="AF121"/>
  <c r="Q121"/>
  <c r="AR74"/>
  <c r="AP74"/>
  <c r="AF74"/>
  <c r="Q74"/>
  <c r="AR120"/>
  <c r="AP120"/>
  <c r="AF120"/>
  <c r="Q120"/>
  <c r="AR44"/>
  <c r="AP44"/>
  <c r="AF44"/>
  <c r="Q44"/>
  <c r="AR168"/>
  <c r="AP168"/>
  <c r="AF168"/>
  <c r="Q168"/>
  <c r="AR73"/>
  <c r="AP73"/>
  <c r="AF73"/>
  <c r="Q73"/>
  <c r="AR178"/>
  <c r="AP178"/>
  <c r="AF178"/>
  <c r="Q178"/>
  <c r="AR106"/>
  <c r="AP106"/>
  <c r="AF106"/>
  <c r="Q106"/>
  <c r="AR30"/>
  <c r="AP30"/>
  <c r="AF30"/>
  <c r="Q30"/>
  <c r="AR33"/>
  <c r="AP33"/>
  <c r="AF33"/>
  <c r="Q33"/>
  <c r="AR54"/>
  <c r="AP54"/>
  <c r="AF54"/>
  <c r="Q54"/>
  <c r="AR13"/>
  <c r="AP13"/>
  <c r="AF13"/>
  <c r="Q13"/>
  <c r="AR148"/>
  <c r="AP148"/>
  <c r="AF148"/>
  <c r="Q148"/>
  <c r="AR182"/>
  <c r="AP182"/>
  <c r="AF182"/>
  <c r="Q182"/>
  <c r="AR9"/>
  <c r="AP9"/>
  <c r="AF9"/>
  <c r="Q9"/>
  <c r="AR69"/>
  <c r="AP69"/>
  <c r="AF69"/>
  <c r="Q69"/>
  <c r="AR57"/>
  <c r="AP57"/>
  <c r="AF57"/>
  <c r="Q57"/>
  <c r="AR140"/>
  <c r="AP140"/>
  <c r="AF140"/>
  <c r="Q140"/>
  <c r="AR59"/>
  <c r="AP59"/>
  <c r="AF59"/>
  <c r="Q59"/>
  <c r="AR171"/>
  <c r="AP171"/>
  <c r="AF171"/>
  <c r="Q171"/>
  <c r="AR104"/>
  <c r="AP104"/>
  <c r="AF104"/>
  <c r="Q104"/>
  <c r="AR144"/>
  <c r="AP144"/>
  <c r="AF144"/>
  <c r="Q144"/>
  <c r="AR139"/>
  <c r="AP139"/>
  <c r="AF139"/>
  <c r="Q139"/>
  <c r="AR19"/>
  <c r="AP19"/>
  <c r="AF19"/>
  <c r="Q19"/>
  <c r="AR22"/>
  <c r="AP22"/>
  <c r="AF22"/>
  <c r="Q22"/>
  <c r="AR27"/>
  <c r="AP27"/>
  <c r="AF27"/>
  <c r="Q27"/>
  <c r="AR18"/>
  <c r="AP18"/>
  <c r="AF18"/>
  <c r="Q18"/>
  <c r="AR135"/>
  <c r="AP135"/>
  <c r="AF135"/>
  <c r="Q135"/>
  <c r="AR131"/>
  <c r="AP131"/>
  <c r="AF131"/>
  <c r="Q131"/>
  <c r="AR87"/>
  <c r="AP87"/>
  <c r="AF87"/>
  <c r="Q87"/>
  <c r="AR125"/>
  <c r="AP125"/>
  <c r="AF125"/>
  <c r="Q125"/>
  <c r="AR124"/>
  <c r="AP124"/>
  <c r="AF124"/>
  <c r="Q124"/>
  <c r="AR123"/>
  <c r="AP123"/>
  <c r="AF123"/>
  <c r="Q123"/>
  <c r="AR12"/>
  <c r="AP12"/>
  <c r="AF12"/>
  <c r="Q12"/>
  <c r="AR55"/>
  <c r="AP55"/>
  <c r="AF55"/>
  <c r="Q55"/>
  <c r="AR92"/>
  <c r="AP92"/>
  <c r="AF92"/>
  <c r="Q92"/>
  <c r="AR181"/>
  <c r="AP181"/>
  <c r="AF181"/>
  <c r="Q181"/>
  <c r="AR25"/>
  <c r="AP25"/>
  <c r="AF25"/>
  <c r="Q25"/>
  <c r="AR50"/>
  <c r="AP50"/>
  <c r="AF50"/>
  <c r="Q50"/>
  <c r="AR185"/>
  <c r="AP185"/>
  <c r="AF185"/>
  <c r="Q185"/>
  <c r="AR63"/>
  <c r="AP63"/>
  <c r="AF63"/>
  <c r="Q63"/>
  <c r="AR96"/>
  <c r="AP96"/>
  <c r="AF96"/>
  <c r="Q96"/>
  <c r="AR167"/>
  <c r="AP167"/>
  <c r="AF167"/>
  <c r="Q167"/>
  <c r="AR97"/>
  <c r="AP97"/>
  <c r="AF97"/>
  <c r="Q97"/>
  <c r="AR142"/>
  <c r="AP142"/>
  <c r="AF142"/>
  <c r="Q142"/>
  <c r="AR113"/>
  <c r="AP113"/>
  <c r="AF113"/>
  <c r="Q113"/>
  <c r="AR156"/>
  <c r="AP156"/>
  <c r="AF156"/>
  <c r="Q156"/>
  <c r="AR133"/>
  <c r="AP133"/>
  <c r="AF133"/>
  <c r="Q133"/>
  <c r="AR129"/>
  <c r="AP129"/>
  <c r="AF129"/>
  <c r="Q129"/>
  <c r="AR80"/>
  <c r="AP80"/>
  <c r="AF80"/>
  <c r="Q80"/>
  <c r="AR37"/>
  <c r="AP37"/>
  <c r="AF37"/>
  <c r="Q37"/>
  <c r="AR183"/>
  <c r="AP183"/>
  <c r="AF183"/>
  <c r="Q183"/>
  <c r="AR157"/>
  <c r="AP157"/>
  <c r="AF157"/>
  <c r="Q157"/>
  <c r="AR83"/>
  <c r="AP83"/>
  <c r="AF83"/>
  <c r="Q83"/>
  <c r="AR165"/>
  <c r="AP165"/>
  <c r="AF165"/>
  <c r="Q165"/>
  <c r="AR174"/>
  <c r="AP174"/>
  <c r="AF174"/>
  <c r="Q174"/>
  <c r="AR31"/>
  <c r="AP31"/>
  <c r="AF31"/>
  <c r="Q31"/>
  <c r="AR24"/>
  <c r="AP24"/>
  <c r="AF24"/>
  <c r="Q24"/>
  <c r="AR72"/>
  <c r="AP72"/>
  <c r="AF72"/>
  <c r="Q72"/>
  <c r="AR159"/>
  <c r="AP159"/>
  <c r="AF159"/>
  <c r="Q159"/>
  <c r="AR65"/>
  <c r="AP65"/>
  <c r="AF65"/>
  <c r="Q65"/>
  <c r="AR100"/>
  <c r="AP100"/>
  <c r="AF100"/>
  <c r="Q100"/>
  <c r="AR21"/>
  <c r="AP21"/>
  <c r="AF21"/>
  <c r="Q21"/>
  <c r="AR112"/>
  <c r="AP112"/>
  <c r="AF112"/>
  <c r="Q112"/>
  <c r="AR119"/>
  <c r="AP119"/>
  <c r="AF119"/>
  <c r="Q119"/>
  <c r="AR10"/>
  <c r="AP10"/>
  <c r="AF10"/>
  <c r="Q10"/>
  <c r="AR155"/>
  <c r="AP155"/>
  <c r="AF155"/>
  <c r="Q155"/>
  <c r="AR67"/>
  <c r="AP67"/>
  <c r="AF67"/>
  <c r="Q67"/>
  <c r="AR103"/>
  <c r="AP103"/>
  <c r="AF103"/>
  <c r="Q103"/>
  <c r="AR81"/>
  <c r="AP81"/>
  <c r="AF81"/>
  <c r="Q81"/>
  <c r="AR45"/>
  <c r="AP45"/>
  <c r="AF45"/>
  <c r="Q45"/>
  <c r="AR130"/>
  <c r="AP130"/>
  <c r="AF130"/>
  <c r="Q130"/>
  <c r="AR40"/>
  <c r="AP40"/>
  <c r="AF40"/>
  <c r="Q40"/>
  <c r="AT40" s="1"/>
  <c r="AR48"/>
  <c r="AP48"/>
  <c r="AF48"/>
  <c r="Q48"/>
  <c r="AR46"/>
  <c r="AP46"/>
  <c r="AF46"/>
  <c r="Q46"/>
  <c r="S46" s="1"/>
  <c r="AR93"/>
  <c r="AP93"/>
  <c r="AF93"/>
  <c r="Q93"/>
  <c r="AR94"/>
  <c r="AP94"/>
  <c r="AF94"/>
  <c r="Q94"/>
  <c r="AR137"/>
  <c r="AP137"/>
  <c r="AF137"/>
  <c r="Q137"/>
  <c r="AR89"/>
  <c r="AP89"/>
  <c r="AF89"/>
  <c r="Q89"/>
  <c r="AR29"/>
  <c r="AP29"/>
  <c r="AF29"/>
  <c r="Q29"/>
  <c r="AR26"/>
  <c r="AP26"/>
  <c r="AF26"/>
  <c r="Q26"/>
  <c r="AR109"/>
  <c r="AP109"/>
  <c r="AF109"/>
  <c r="Q109"/>
  <c r="AR79"/>
  <c r="AP79"/>
  <c r="AF79"/>
  <c r="Q79"/>
  <c r="AR164"/>
  <c r="AP164"/>
  <c r="AF164"/>
  <c r="Q164"/>
  <c r="AR175"/>
  <c r="AP175"/>
  <c r="AF175"/>
  <c r="Q175"/>
  <c r="AR111"/>
  <c r="AP111"/>
  <c r="AF111"/>
  <c r="Q111"/>
  <c r="AR147"/>
  <c r="AP147"/>
  <c r="AF147"/>
  <c r="Q147"/>
  <c r="AR20"/>
  <c r="AP20"/>
  <c r="AF20"/>
  <c r="Q20"/>
  <c r="AR77"/>
  <c r="AP77"/>
  <c r="AF77"/>
  <c r="Q77"/>
  <c r="AR47"/>
  <c r="AP47"/>
  <c r="AF47"/>
  <c r="Q47"/>
  <c r="AR114"/>
  <c r="AP114"/>
  <c r="AF114"/>
  <c r="Q114"/>
  <c r="AR170"/>
  <c r="AP170"/>
  <c r="AF170"/>
  <c r="Q170"/>
  <c r="AR86"/>
  <c r="AP86"/>
  <c r="AF86"/>
  <c r="Q86"/>
  <c r="AR41"/>
  <c r="AP41"/>
  <c r="AF41"/>
  <c r="Q41"/>
  <c r="AR43"/>
  <c r="AP43"/>
  <c r="AF43"/>
  <c r="Q43"/>
  <c r="S43" s="1"/>
  <c r="AR146"/>
  <c r="AP146"/>
  <c r="AF146"/>
  <c r="Q146"/>
  <c r="AR179"/>
  <c r="AP179"/>
  <c r="AF179"/>
  <c r="Q179"/>
  <c r="AR70"/>
  <c r="AP70"/>
  <c r="AF70"/>
  <c r="Q70"/>
  <c r="AR32"/>
  <c r="AP32"/>
  <c r="AF32"/>
  <c r="Q32"/>
  <c r="AT32" s="1"/>
  <c r="AR184"/>
  <c r="AP184"/>
  <c r="AF184"/>
  <c r="Q184"/>
  <c r="AR78"/>
  <c r="AP78"/>
  <c r="AF78"/>
  <c r="Q78"/>
  <c r="AT78" s="1"/>
  <c r="AR90"/>
  <c r="AP90"/>
  <c r="AF90"/>
  <c r="Q90"/>
  <c r="AR145"/>
  <c r="AP145"/>
  <c r="AF145"/>
  <c r="Q145"/>
  <c r="AT145" s="1"/>
  <c r="AR91"/>
  <c r="AP91"/>
  <c r="AF91"/>
  <c r="Q91"/>
  <c r="AR60"/>
  <c r="AP60"/>
  <c r="AF60"/>
  <c r="Q60"/>
  <c r="AT60" s="1"/>
  <c r="AR141"/>
  <c r="AP141"/>
  <c r="AF141"/>
  <c r="Q141"/>
  <c r="AR49"/>
  <c r="AP49"/>
  <c r="AF49"/>
  <c r="Q49"/>
  <c r="S49" s="1"/>
  <c r="AR163"/>
  <c r="AP163"/>
  <c r="AF163"/>
  <c r="Q163"/>
  <c r="AR34"/>
  <c r="AP34"/>
  <c r="AF34"/>
  <c r="Q34"/>
  <c r="AT34" s="1"/>
  <c r="AR28"/>
  <c r="AP28"/>
  <c r="AF28"/>
  <c r="Q28"/>
  <c r="AR151"/>
  <c r="AP151"/>
  <c r="AF151"/>
  <c r="Q151"/>
  <c r="AT151" s="1"/>
  <c r="AR152"/>
  <c r="AP152"/>
  <c r="AF152"/>
  <c r="Q152"/>
  <c r="AR85"/>
  <c r="AP85"/>
  <c r="AF85"/>
  <c r="Q85"/>
  <c r="AR108"/>
  <c r="AP108"/>
  <c r="AF108"/>
  <c r="Q108"/>
  <c r="AT108" s="1"/>
  <c r="AR51"/>
  <c r="AP51"/>
  <c r="AF51"/>
  <c r="Q51"/>
  <c r="AR68"/>
  <c r="AP68"/>
  <c r="AF68"/>
  <c r="Q68"/>
  <c r="AT68" s="1"/>
  <c r="AR180"/>
  <c r="AP180"/>
  <c r="AF180"/>
  <c r="Q180"/>
  <c r="AR99"/>
  <c r="AP99"/>
  <c r="AF99"/>
  <c r="Q99"/>
  <c r="AT99" s="1"/>
  <c r="AR98"/>
  <c r="AP98"/>
  <c r="AF98"/>
  <c r="Q98"/>
  <c r="AR16"/>
  <c r="AP16"/>
  <c r="AF16"/>
  <c r="Q16"/>
  <c r="AT16" s="1"/>
  <c r="AR176"/>
  <c r="AP176"/>
  <c r="AF176"/>
  <c r="Q176"/>
  <c r="AR162"/>
  <c r="AP162"/>
  <c r="AF162"/>
  <c r="Q162"/>
  <c r="AT162" s="1"/>
  <c r="AR76"/>
  <c r="AP76"/>
  <c r="AF76"/>
  <c r="Q76"/>
  <c r="AR35"/>
  <c r="AP35"/>
  <c r="AF35"/>
  <c r="Q35"/>
  <c r="AT35" s="1"/>
  <c r="AR64"/>
  <c r="AP64"/>
  <c r="AF64"/>
  <c r="Q64"/>
  <c r="AR102"/>
  <c r="AP102"/>
  <c r="AF102"/>
  <c r="Q102"/>
  <c r="AT102" s="1"/>
  <c r="AR75"/>
  <c r="AP75"/>
  <c r="AF75"/>
  <c r="Q75"/>
  <c r="AR160"/>
  <c r="AP160"/>
  <c r="AF160"/>
  <c r="Q160"/>
  <c r="AT160" s="1"/>
  <c r="AR166"/>
  <c r="AP166"/>
  <c r="AF166"/>
  <c r="Q166"/>
  <c r="AR143"/>
  <c r="AP143"/>
  <c r="AF143"/>
  <c r="Q143"/>
  <c r="AT143" s="1"/>
  <c r="AR95"/>
  <c r="AP95"/>
  <c r="AF95"/>
  <c r="Q95"/>
  <c r="AR82"/>
  <c r="AP82"/>
  <c r="AF82"/>
  <c r="Q82"/>
  <c r="AT82" s="1"/>
  <c r="AR117"/>
  <c r="AP117"/>
  <c r="AF117"/>
  <c r="Q117"/>
  <c r="AR116"/>
  <c r="AP116"/>
  <c r="AF116"/>
  <c r="Q116"/>
  <c r="AT116" s="1"/>
  <c r="AR105"/>
  <c r="AP105"/>
  <c r="AF105"/>
  <c r="Q105"/>
  <c r="AR177"/>
  <c r="AP177"/>
  <c r="AF177"/>
  <c r="Q177"/>
  <c r="AT177" s="1"/>
  <c r="AR66"/>
  <c r="AP66"/>
  <c r="AF66"/>
  <c r="Q66"/>
  <c r="AR36"/>
  <c r="AP36"/>
  <c r="AF36"/>
  <c r="Q36"/>
  <c r="AT36" s="1"/>
  <c r="AR150"/>
  <c r="AP150"/>
  <c r="AF150"/>
  <c r="Q150"/>
  <c r="AR38"/>
  <c r="AP38"/>
  <c r="AF38"/>
  <c r="Q38"/>
  <c r="AT38" s="1"/>
  <c r="AR118"/>
  <c r="AP118"/>
  <c r="AF118"/>
  <c r="Q118"/>
  <c r="AR149"/>
  <c r="AP149"/>
  <c r="AF149"/>
  <c r="Q149"/>
  <c r="AT149" s="1"/>
  <c r="AR42"/>
  <c r="AP42"/>
  <c r="AF42"/>
  <c r="Q42"/>
  <c r="AR39"/>
  <c r="AP39"/>
  <c r="AF39"/>
  <c r="Q39"/>
  <c r="AT39" s="1"/>
  <c r="AR107"/>
  <c r="AP107"/>
  <c r="AF107"/>
  <c r="Q107"/>
  <c r="AR128"/>
  <c r="AP128"/>
  <c r="AF128"/>
  <c r="Q128"/>
  <c r="AT128" s="1"/>
  <c r="AR23"/>
  <c r="AP23"/>
  <c r="AF23"/>
  <c r="Q23"/>
  <c r="AR84"/>
  <c r="AP84"/>
  <c r="AF84"/>
  <c r="Q84"/>
  <c r="AT84" s="1"/>
  <c r="AR127"/>
  <c r="AP127"/>
  <c r="AF127"/>
  <c r="Q127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86"/>
  <c r="AP186"/>
  <c r="AF186"/>
  <c r="Q186"/>
  <c r="AV186" i="43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19"/>
  <c r="AP19"/>
  <c r="AF19"/>
  <c r="Q19"/>
  <c r="AR180"/>
  <c r="AP180"/>
  <c r="AF180"/>
  <c r="Q180"/>
  <c r="AR52"/>
  <c r="AP52"/>
  <c r="AF52"/>
  <c r="Q52"/>
  <c r="AR18"/>
  <c r="AP18"/>
  <c r="AF18"/>
  <c r="Q18"/>
  <c r="AR112"/>
  <c r="AP112"/>
  <c r="AF112"/>
  <c r="Q112"/>
  <c r="AR150"/>
  <c r="AP150"/>
  <c r="AF150"/>
  <c r="Q150"/>
  <c r="AR23"/>
  <c r="AP23"/>
  <c r="AF23"/>
  <c r="Q23"/>
  <c r="AR34"/>
  <c r="AP34"/>
  <c r="AF34"/>
  <c r="Q34"/>
  <c r="AR31"/>
  <c r="AP31"/>
  <c r="AF31"/>
  <c r="Q31"/>
  <c r="AR174"/>
  <c r="AP174"/>
  <c r="AF174"/>
  <c r="Q174"/>
  <c r="AR11"/>
  <c r="AP11"/>
  <c r="AF11"/>
  <c r="Q11"/>
  <c r="AR130"/>
  <c r="AP130"/>
  <c r="AF130"/>
  <c r="Q130"/>
  <c r="AR38"/>
  <c r="AP38"/>
  <c r="AF38"/>
  <c r="Q38"/>
  <c r="AR125"/>
  <c r="AP125"/>
  <c r="AF125"/>
  <c r="Q125"/>
  <c r="AR148"/>
  <c r="AP148"/>
  <c r="AF148"/>
  <c r="Q148"/>
  <c r="AR75"/>
  <c r="AP75"/>
  <c r="AF75"/>
  <c r="Q75"/>
  <c r="AR39"/>
  <c r="AP39"/>
  <c r="AF39"/>
  <c r="Q39"/>
  <c r="AR105"/>
  <c r="AP105"/>
  <c r="AF105"/>
  <c r="Q105"/>
  <c r="AR36"/>
  <c r="AP36"/>
  <c r="AF36"/>
  <c r="Q36"/>
  <c r="AR145"/>
  <c r="AP145"/>
  <c r="AF145"/>
  <c r="Q145"/>
  <c r="AR179"/>
  <c r="AP179"/>
  <c r="AF179"/>
  <c r="Q179"/>
  <c r="AR22"/>
  <c r="AP22"/>
  <c r="AF22"/>
  <c r="Q22"/>
  <c r="AR95"/>
  <c r="AP95"/>
  <c r="AF95"/>
  <c r="Q95"/>
  <c r="AR139"/>
  <c r="AP139"/>
  <c r="AF139"/>
  <c r="Q139"/>
  <c r="AR178"/>
  <c r="AP178"/>
  <c r="AF178"/>
  <c r="Q178"/>
  <c r="AR175"/>
  <c r="AP175"/>
  <c r="AF175"/>
  <c r="Q175"/>
  <c r="AR124"/>
  <c r="AP124"/>
  <c r="AF124"/>
  <c r="Q124"/>
  <c r="AR56"/>
  <c r="AP56"/>
  <c r="AF56"/>
  <c r="Q56"/>
  <c r="AR121"/>
  <c r="AP121"/>
  <c r="AF121"/>
  <c r="Q121"/>
  <c r="AR158"/>
  <c r="AP158"/>
  <c r="AF158"/>
  <c r="Q158"/>
  <c r="AR30"/>
  <c r="AP30"/>
  <c r="AF30"/>
  <c r="Q30"/>
  <c r="AR55"/>
  <c r="AP55"/>
  <c r="AF55"/>
  <c r="Q55"/>
  <c r="AR48"/>
  <c r="AP48"/>
  <c r="AF48"/>
  <c r="Q48"/>
  <c r="AR101"/>
  <c r="AP101"/>
  <c r="AF101"/>
  <c r="Q101"/>
  <c r="AR116"/>
  <c r="AP116"/>
  <c r="AF116"/>
  <c r="Q116"/>
  <c r="AR123"/>
  <c r="AP123"/>
  <c r="AF123"/>
  <c r="Q123"/>
  <c r="AR176"/>
  <c r="AP176"/>
  <c r="AF176"/>
  <c r="Q176"/>
  <c r="AR13"/>
  <c r="AP13"/>
  <c r="AF13"/>
  <c r="Q13"/>
  <c r="AR167"/>
  <c r="AP167"/>
  <c r="AF167"/>
  <c r="Q167"/>
  <c r="AR68"/>
  <c r="AP68"/>
  <c r="AF68"/>
  <c r="Q68"/>
  <c r="AR9"/>
  <c r="AP9"/>
  <c r="AF9"/>
  <c r="Q9"/>
  <c r="AR47"/>
  <c r="AP47"/>
  <c r="AF47"/>
  <c r="Q47"/>
  <c r="AR184"/>
  <c r="AP184"/>
  <c r="AF184"/>
  <c r="Q184"/>
  <c r="AR153"/>
  <c r="AP153"/>
  <c r="AF153"/>
  <c r="Q153"/>
  <c r="AR15"/>
  <c r="AP15"/>
  <c r="AF15"/>
  <c r="Q15"/>
  <c r="AR33"/>
  <c r="AP33"/>
  <c r="AF33"/>
  <c r="Q33"/>
  <c r="AR99"/>
  <c r="AP99"/>
  <c r="AF99"/>
  <c r="Q99"/>
  <c r="AR157"/>
  <c r="AP157"/>
  <c r="AF157"/>
  <c r="Q157"/>
  <c r="AR152"/>
  <c r="AP152"/>
  <c r="AF152"/>
  <c r="Q152"/>
  <c r="AR70"/>
  <c r="AP70"/>
  <c r="AF70"/>
  <c r="Q70"/>
  <c r="AR79"/>
  <c r="AP79"/>
  <c r="AF79"/>
  <c r="Q79"/>
  <c r="AR96"/>
  <c r="AP96"/>
  <c r="AF96"/>
  <c r="Q96"/>
  <c r="AR69"/>
  <c r="AP69"/>
  <c r="AF69"/>
  <c r="Q69"/>
  <c r="AR147"/>
  <c r="AP147"/>
  <c r="AF147"/>
  <c r="Q147"/>
  <c r="AR138"/>
  <c r="AP138"/>
  <c r="AF138"/>
  <c r="Q138"/>
  <c r="AR74"/>
  <c r="AP74"/>
  <c r="AF74"/>
  <c r="Q74"/>
  <c r="AR129"/>
  <c r="AP129"/>
  <c r="AF129"/>
  <c r="Q129"/>
  <c r="AR128"/>
  <c r="AP128"/>
  <c r="AF128"/>
  <c r="Q128"/>
  <c r="AR127"/>
  <c r="AP127"/>
  <c r="AF127"/>
  <c r="Q127"/>
  <c r="AR12"/>
  <c r="AP12"/>
  <c r="AF12"/>
  <c r="Q12"/>
  <c r="AR177"/>
  <c r="AP177"/>
  <c r="AF177"/>
  <c r="Q177"/>
  <c r="AT81"/>
  <c r="AR81"/>
  <c r="AP81"/>
  <c r="AF81"/>
  <c r="S81"/>
  <c r="Q81"/>
  <c r="AR54"/>
  <c r="AP54"/>
  <c r="AF54"/>
  <c r="Q54"/>
  <c r="AR90"/>
  <c r="AP90"/>
  <c r="AF90"/>
  <c r="Q90"/>
  <c r="S90" s="1"/>
  <c r="AR168"/>
  <c r="AP168"/>
  <c r="AF168"/>
  <c r="Q168"/>
  <c r="AR111"/>
  <c r="AP111"/>
  <c r="AF111"/>
  <c r="Q111"/>
  <c r="AR27"/>
  <c r="AP27"/>
  <c r="AF27"/>
  <c r="Q27"/>
  <c r="AR87"/>
  <c r="AP87"/>
  <c r="AF87"/>
  <c r="Q87"/>
  <c r="AR29"/>
  <c r="AP29"/>
  <c r="AF29"/>
  <c r="Q29"/>
  <c r="AR89"/>
  <c r="AP89"/>
  <c r="AF89"/>
  <c r="Q89"/>
  <c r="AR155"/>
  <c r="AP155"/>
  <c r="AF155"/>
  <c r="Q155"/>
  <c r="AR109"/>
  <c r="AP109"/>
  <c r="AF109"/>
  <c r="Q109"/>
  <c r="AR182"/>
  <c r="AP182"/>
  <c r="AF182"/>
  <c r="Q182"/>
  <c r="AR142"/>
  <c r="AP142"/>
  <c r="AF142"/>
  <c r="Q142"/>
  <c r="AR135"/>
  <c r="AP135"/>
  <c r="AF135"/>
  <c r="Q135"/>
  <c r="AR62"/>
  <c r="AP62"/>
  <c r="AF62"/>
  <c r="Q62"/>
  <c r="AR136"/>
  <c r="AP136"/>
  <c r="AF136"/>
  <c r="Q136"/>
  <c r="AR72"/>
  <c r="AP72"/>
  <c r="AF72"/>
  <c r="Q72"/>
  <c r="AR183"/>
  <c r="AP183"/>
  <c r="AF183"/>
  <c r="Q183"/>
  <c r="AR65"/>
  <c r="AP65"/>
  <c r="AF65"/>
  <c r="Q65"/>
  <c r="AR25"/>
  <c r="AP25"/>
  <c r="AF25"/>
  <c r="Q25"/>
  <c r="AR40"/>
  <c r="AP40"/>
  <c r="AF40"/>
  <c r="Q40"/>
  <c r="AR120"/>
  <c r="AP120"/>
  <c r="AF120"/>
  <c r="Q120"/>
  <c r="AR88"/>
  <c r="AP88"/>
  <c r="AF88"/>
  <c r="Q88"/>
  <c r="AR53"/>
  <c r="AP53"/>
  <c r="AF53"/>
  <c r="Q53"/>
  <c r="AR14"/>
  <c r="AP14"/>
  <c r="AF14"/>
  <c r="Q14"/>
  <c r="AR37"/>
  <c r="AP37"/>
  <c r="AF37"/>
  <c r="Q37"/>
  <c r="AR94"/>
  <c r="AP94"/>
  <c r="AF94"/>
  <c r="Q94"/>
  <c r="AR76"/>
  <c r="AP76"/>
  <c r="AF76"/>
  <c r="Q76"/>
  <c r="AR108"/>
  <c r="AP108"/>
  <c r="AF108"/>
  <c r="Q108"/>
  <c r="AR119"/>
  <c r="AP119"/>
  <c r="AF119"/>
  <c r="Q119"/>
  <c r="AR10"/>
  <c r="AP10"/>
  <c r="AF10"/>
  <c r="Q10"/>
  <c r="S10" s="1"/>
  <c r="AR181"/>
  <c r="AP181"/>
  <c r="AF181"/>
  <c r="Q181"/>
  <c r="AR44"/>
  <c r="AP44"/>
  <c r="AF44"/>
  <c r="Q44"/>
  <c r="AR98"/>
  <c r="AP98"/>
  <c r="AF98"/>
  <c r="Q98"/>
  <c r="AR63"/>
  <c r="AP63"/>
  <c r="AF63"/>
  <c r="Q63"/>
  <c r="AR159"/>
  <c r="AP159"/>
  <c r="AF159"/>
  <c r="Q159"/>
  <c r="AR137"/>
  <c r="AP137"/>
  <c r="AF137"/>
  <c r="Q137"/>
  <c r="AR143"/>
  <c r="AP143"/>
  <c r="AF143"/>
  <c r="Q143"/>
  <c r="AR162"/>
  <c r="AP162"/>
  <c r="AF162"/>
  <c r="Q162"/>
  <c r="AR160"/>
  <c r="AP160"/>
  <c r="AF160"/>
  <c r="Q160"/>
  <c r="AR83"/>
  <c r="AP83"/>
  <c r="AF83"/>
  <c r="Q83"/>
  <c r="AR84"/>
  <c r="AP84"/>
  <c r="AF84"/>
  <c r="Q84"/>
  <c r="AR149"/>
  <c r="AP149"/>
  <c r="AF149"/>
  <c r="Q149"/>
  <c r="AR77"/>
  <c r="AP77"/>
  <c r="AF77"/>
  <c r="Q77"/>
  <c r="AR113"/>
  <c r="AP113"/>
  <c r="AF113"/>
  <c r="Q113"/>
  <c r="S113" s="1"/>
  <c r="AR92"/>
  <c r="AP92"/>
  <c r="AF92"/>
  <c r="Q92"/>
  <c r="AR104"/>
  <c r="AP104"/>
  <c r="AF104"/>
  <c r="Q104"/>
  <c r="AR61"/>
  <c r="AP61"/>
  <c r="AF61"/>
  <c r="Q61"/>
  <c r="AR24"/>
  <c r="AP24"/>
  <c r="AF24"/>
  <c r="Q24"/>
  <c r="AR42"/>
  <c r="AP42"/>
  <c r="AF42"/>
  <c r="Q42"/>
  <c r="AR107"/>
  <c r="AP107"/>
  <c r="AF107"/>
  <c r="Q107"/>
  <c r="AR166"/>
  <c r="AP166"/>
  <c r="AF166"/>
  <c r="Q166"/>
  <c r="AR73"/>
  <c r="AP73"/>
  <c r="AF73"/>
  <c r="Q73"/>
  <c r="AR59"/>
  <c r="AP59"/>
  <c r="AF59"/>
  <c r="Q59"/>
  <c r="AR161"/>
  <c r="AP161"/>
  <c r="AF161"/>
  <c r="Q161"/>
  <c r="S161" s="1"/>
  <c r="AR110"/>
  <c r="AP110"/>
  <c r="AF110"/>
  <c r="Q110"/>
  <c r="AR32"/>
  <c r="AP32"/>
  <c r="AF32"/>
  <c r="Q32"/>
  <c r="AR71"/>
  <c r="AP71"/>
  <c r="AF71"/>
  <c r="Q71"/>
  <c r="AR144"/>
  <c r="AP144"/>
  <c r="AF144"/>
  <c r="Q144"/>
  <c r="AT144" s="1"/>
  <c r="AR151"/>
  <c r="AP151"/>
  <c r="AF151"/>
  <c r="Q151"/>
  <c r="AR164"/>
  <c r="AP164"/>
  <c r="AF164"/>
  <c r="Q164"/>
  <c r="AT164" s="1"/>
  <c r="AR50"/>
  <c r="AP50"/>
  <c r="AF50"/>
  <c r="Q50"/>
  <c r="AR49"/>
  <c r="AP49"/>
  <c r="AF49"/>
  <c r="Q49"/>
  <c r="AT49" s="1"/>
  <c r="AR122"/>
  <c r="AP122"/>
  <c r="AF122"/>
  <c r="Q122"/>
  <c r="AR82"/>
  <c r="AP82"/>
  <c r="AF82"/>
  <c r="Q82"/>
  <c r="S82" s="1"/>
  <c r="AR60"/>
  <c r="AP60"/>
  <c r="AF60"/>
  <c r="Q60"/>
  <c r="AR78"/>
  <c r="AP78"/>
  <c r="AF78"/>
  <c r="Q78"/>
  <c r="AR163"/>
  <c r="AP163"/>
  <c r="AF163"/>
  <c r="Q163"/>
  <c r="AR80"/>
  <c r="AP80"/>
  <c r="AF80"/>
  <c r="Q80"/>
  <c r="AR17"/>
  <c r="AP17"/>
  <c r="AF17"/>
  <c r="Q17"/>
  <c r="AR154"/>
  <c r="AP154"/>
  <c r="AF154"/>
  <c r="Q154"/>
  <c r="AR165"/>
  <c r="AP165"/>
  <c r="AF165"/>
  <c r="Q165"/>
  <c r="AR21"/>
  <c r="AP21"/>
  <c r="AF21"/>
  <c r="Q21"/>
  <c r="AR126"/>
  <c r="AP126"/>
  <c r="AF126"/>
  <c r="Q126"/>
  <c r="AR106"/>
  <c r="AP106"/>
  <c r="AF106"/>
  <c r="Q106"/>
  <c r="AT106" s="1"/>
  <c r="AR172"/>
  <c r="AP172"/>
  <c r="AF172"/>
  <c r="Q172"/>
  <c r="AR173"/>
  <c r="AP173"/>
  <c r="AF173"/>
  <c r="Q173"/>
  <c r="AT173" s="1"/>
  <c r="AR67"/>
  <c r="AP67"/>
  <c r="AF67"/>
  <c r="Q67"/>
  <c r="AT67" s="1"/>
  <c r="AR103"/>
  <c r="AP103"/>
  <c r="AF103"/>
  <c r="Q103"/>
  <c r="AT103" s="1"/>
  <c r="AR171"/>
  <c r="AP171"/>
  <c r="AF171"/>
  <c r="Q171"/>
  <c r="AT171" s="1"/>
  <c r="AR46"/>
  <c r="AP46"/>
  <c r="AF46"/>
  <c r="Q46"/>
  <c r="AT46" s="1"/>
  <c r="AR51"/>
  <c r="AP51"/>
  <c r="AF51"/>
  <c r="Q51"/>
  <c r="AT51" s="1"/>
  <c r="AR93"/>
  <c r="AP93"/>
  <c r="AF93"/>
  <c r="Q93"/>
  <c r="AT93" s="1"/>
  <c r="AR91"/>
  <c r="AP91"/>
  <c r="AF91"/>
  <c r="Q91"/>
  <c r="AT91" s="1"/>
  <c r="AR35"/>
  <c r="AP35"/>
  <c r="AF35"/>
  <c r="Q35"/>
  <c r="AT35" s="1"/>
  <c r="X35" s="1"/>
  <c r="Y35" s="1"/>
  <c r="AR43"/>
  <c r="AP43"/>
  <c r="AF43"/>
  <c r="Q43"/>
  <c r="AT43" s="1"/>
  <c r="AR20"/>
  <c r="AP20"/>
  <c r="AF20"/>
  <c r="Q20"/>
  <c r="AT20" s="1"/>
  <c r="AR58"/>
  <c r="AP58"/>
  <c r="AF58"/>
  <c r="Q58"/>
  <c r="AT58" s="1"/>
  <c r="AR131"/>
  <c r="AP131"/>
  <c r="AF131"/>
  <c r="Q131"/>
  <c r="AT131" s="1"/>
  <c r="X131" s="1"/>
  <c r="Y131" s="1"/>
  <c r="AR28"/>
  <c r="AP28"/>
  <c r="AF28"/>
  <c r="Q28"/>
  <c r="AT28" s="1"/>
  <c r="AR97"/>
  <c r="AP97"/>
  <c r="AF97"/>
  <c r="Q97"/>
  <c r="AT97" s="1"/>
  <c r="AR57"/>
  <c r="AP57"/>
  <c r="AF57"/>
  <c r="Q57"/>
  <c r="AT57" s="1"/>
  <c r="AR16"/>
  <c r="AP16"/>
  <c r="AF16"/>
  <c r="Q16"/>
  <c r="AT16" s="1"/>
  <c r="AR26"/>
  <c r="AP26"/>
  <c r="AF26"/>
  <c r="Q26"/>
  <c r="AT26" s="1"/>
  <c r="AR156"/>
  <c r="AP156"/>
  <c r="AF156"/>
  <c r="Q156"/>
  <c r="AT156" s="1"/>
  <c r="AR86"/>
  <c r="AP86"/>
  <c r="AF86"/>
  <c r="Q86"/>
  <c r="AT86" s="1"/>
  <c r="AR64"/>
  <c r="AP64"/>
  <c r="AF64"/>
  <c r="Q64"/>
  <c r="AT64" s="1"/>
  <c r="AR115"/>
  <c r="AP115"/>
  <c r="AF115"/>
  <c r="Q115"/>
  <c r="AT115" s="1"/>
  <c r="AR114"/>
  <c r="AP114"/>
  <c r="AF114"/>
  <c r="Q114"/>
  <c r="AT114" s="1"/>
  <c r="AR100"/>
  <c r="AP100"/>
  <c r="AF100"/>
  <c r="Q100"/>
  <c r="AT100" s="1"/>
  <c r="AR45"/>
  <c r="AP45"/>
  <c r="AF45"/>
  <c r="Q45"/>
  <c r="AT45" s="1"/>
  <c r="AR41"/>
  <c r="AP41"/>
  <c r="AF41"/>
  <c r="Q41"/>
  <c r="AT41" s="1"/>
  <c r="AR132"/>
  <c r="AP132"/>
  <c r="AF132"/>
  <c r="Q132"/>
  <c r="AT132" s="1"/>
  <c r="X132" s="1"/>
  <c r="Y132" s="1"/>
  <c r="AR170"/>
  <c r="AP170"/>
  <c r="AF170"/>
  <c r="Q170"/>
  <c r="AT170" s="1"/>
  <c r="AR140"/>
  <c r="AP140"/>
  <c r="AF140"/>
  <c r="Q140"/>
  <c r="AT140" s="1"/>
  <c r="X140" s="1"/>
  <c r="Y140" s="1"/>
  <c r="AR117"/>
  <c r="AP117"/>
  <c r="AF117"/>
  <c r="Q117"/>
  <c r="AT117" s="1"/>
  <c r="AR169"/>
  <c r="AP169"/>
  <c r="AF169"/>
  <c r="Q169"/>
  <c r="AT169" s="1"/>
  <c r="AR146"/>
  <c r="AP146"/>
  <c r="AF146"/>
  <c r="Q146"/>
  <c r="AT146" s="1"/>
  <c r="AR141"/>
  <c r="AP141"/>
  <c r="AF141"/>
  <c r="Q141"/>
  <c r="AT141" s="1"/>
  <c r="X141" s="1"/>
  <c r="Y141" s="1"/>
  <c r="AR102"/>
  <c r="AP102"/>
  <c r="AF102"/>
  <c r="Q102"/>
  <c r="AT102" s="1"/>
  <c r="AR134"/>
  <c r="AP134"/>
  <c r="AF134"/>
  <c r="Q134"/>
  <c r="AT134" s="1"/>
  <c r="AR85"/>
  <c r="AP85"/>
  <c r="AF85"/>
  <c r="Q85"/>
  <c r="AT85" s="1"/>
  <c r="AR66"/>
  <c r="AP66"/>
  <c r="AF66"/>
  <c r="Q66"/>
  <c r="AT66" s="1"/>
  <c r="AR133"/>
  <c r="AP133"/>
  <c r="AF133"/>
  <c r="Q133"/>
  <c r="AT133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18"/>
  <c r="AP118"/>
  <c r="AF118"/>
  <c r="AF186" s="1"/>
  <c r="Q118"/>
  <c r="AR192" i="41"/>
  <c r="AP192"/>
  <c r="AF192"/>
  <c r="Q192"/>
  <c r="AT192" s="1"/>
  <c r="AR191"/>
  <c r="AP191"/>
  <c r="AF191"/>
  <c r="Q191"/>
  <c r="AT191" s="1"/>
  <c r="AR190"/>
  <c r="AP190"/>
  <c r="AF190"/>
  <c r="Q190"/>
  <c r="AT190" s="1"/>
  <c r="AR189"/>
  <c r="AP189"/>
  <c r="AF189"/>
  <c r="Q189"/>
  <c r="AR188"/>
  <c r="AP188"/>
  <c r="AF188"/>
  <c r="Q188"/>
  <c r="AT188" s="1"/>
  <c r="AR187"/>
  <c r="AP187"/>
  <c r="AF187"/>
  <c r="Q187"/>
  <c r="AR186"/>
  <c r="AP186"/>
  <c r="AF186"/>
  <c r="Q186"/>
  <c r="AT186" s="1"/>
  <c r="AR185"/>
  <c r="AP185"/>
  <c r="AF185"/>
  <c r="Q185"/>
  <c r="AR184"/>
  <c r="AP184"/>
  <c r="AF184"/>
  <c r="Q184"/>
  <c r="AT184" s="1"/>
  <c r="AR183"/>
  <c r="AP183"/>
  <c r="AF183"/>
  <c r="Q183"/>
  <c r="AR195"/>
  <c r="AP195"/>
  <c r="AF195"/>
  <c r="Q195"/>
  <c r="AT195" s="1"/>
  <c r="AR182"/>
  <c r="AP182"/>
  <c r="AF182"/>
  <c r="Q182"/>
  <c r="AR181"/>
  <c r="AP181"/>
  <c r="AF181"/>
  <c r="Q181"/>
  <c r="AT181" s="1"/>
  <c r="AR180"/>
  <c r="AP180"/>
  <c r="AF180"/>
  <c r="Q180"/>
  <c r="AR179"/>
  <c r="AP179"/>
  <c r="AF179"/>
  <c r="Q179"/>
  <c r="AT179" s="1"/>
  <c r="AR178"/>
  <c r="AP178"/>
  <c r="AF178"/>
  <c r="Q178"/>
  <c r="AR177"/>
  <c r="AP177"/>
  <c r="AF177"/>
  <c r="Q177"/>
  <c r="AT177" s="1"/>
  <c r="AR194"/>
  <c r="AP194"/>
  <c r="AF194"/>
  <c r="Q194"/>
  <c r="AR176"/>
  <c r="AP176"/>
  <c r="AF176"/>
  <c r="Q176"/>
  <c r="AT176" s="1"/>
  <c r="AR175"/>
  <c r="AP175"/>
  <c r="AF175"/>
  <c r="Q175"/>
  <c r="AR174"/>
  <c r="AP174"/>
  <c r="AF174"/>
  <c r="Q174"/>
  <c r="AT174" s="1"/>
  <c r="AR197"/>
  <c r="AP197"/>
  <c r="AF197"/>
  <c r="Q197"/>
  <c r="AR173"/>
  <c r="AP173"/>
  <c r="AF173"/>
  <c r="Q173"/>
  <c r="AT173" s="1"/>
  <c r="AR172"/>
  <c r="AP172"/>
  <c r="AF172"/>
  <c r="Q172"/>
  <c r="AR171"/>
  <c r="AP171"/>
  <c r="AF171"/>
  <c r="Q171"/>
  <c r="AT171" s="1"/>
  <c r="AR170"/>
  <c r="AP170"/>
  <c r="AF170"/>
  <c r="Q170"/>
  <c r="AR169"/>
  <c r="AP169"/>
  <c r="AF169"/>
  <c r="Q169"/>
  <c r="AT169" s="1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66"/>
  <c r="AP166"/>
  <c r="AF166"/>
  <c r="Q166"/>
  <c r="AR165"/>
  <c r="AP165"/>
  <c r="AF165"/>
  <c r="Q165"/>
  <c r="AR150"/>
  <c r="AP150"/>
  <c r="AF150"/>
  <c r="Q150"/>
  <c r="AR105"/>
  <c r="AP105"/>
  <c r="AF105"/>
  <c r="Q105"/>
  <c r="AR164"/>
  <c r="AP164"/>
  <c r="AF164"/>
  <c r="Q164"/>
  <c r="AR163"/>
  <c r="AP163"/>
  <c r="AF163"/>
  <c r="Q163"/>
  <c r="AR81"/>
  <c r="AP81"/>
  <c r="AF81"/>
  <c r="Q81"/>
  <c r="AR104"/>
  <c r="AP104"/>
  <c r="AF104"/>
  <c r="Q104"/>
  <c r="AR162"/>
  <c r="AP162"/>
  <c r="AF162"/>
  <c r="Q162"/>
  <c r="AR161"/>
  <c r="AP161"/>
  <c r="AF161"/>
  <c r="Q161"/>
  <c r="AR149"/>
  <c r="AP149"/>
  <c r="AF149"/>
  <c r="Q149"/>
  <c r="AR148"/>
  <c r="AP148"/>
  <c r="AF148"/>
  <c r="Q148"/>
  <c r="AR80"/>
  <c r="AP80"/>
  <c r="AF80"/>
  <c r="Q80"/>
  <c r="AR79"/>
  <c r="AP79"/>
  <c r="AF79"/>
  <c r="Q79"/>
  <c r="AR160"/>
  <c r="AP160"/>
  <c r="AF160"/>
  <c r="Q160"/>
  <c r="AR103"/>
  <c r="AP103"/>
  <c r="AF103"/>
  <c r="Q103"/>
  <c r="AR140"/>
  <c r="AP140"/>
  <c r="AF140"/>
  <c r="Q140"/>
  <c r="AR102"/>
  <c r="AP102"/>
  <c r="AF102"/>
  <c r="Q102"/>
  <c r="AR101"/>
  <c r="AP101"/>
  <c r="AF101"/>
  <c r="Q101"/>
  <c r="AR78"/>
  <c r="AP78"/>
  <c r="AF78"/>
  <c r="Q78"/>
  <c r="AR139"/>
  <c r="AP139"/>
  <c r="AF139"/>
  <c r="Q139"/>
  <c r="AR118"/>
  <c r="AP118"/>
  <c r="AF118"/>
  <c r="Q118"/>
  <c r="AR138"/>
  <c r="AP138"/>
  <c r="AF138"/>
  <c r="Q138"/>
  <c r="AR100"/>
  <c r="AP100"/>
  <c r="AF100"/>
  <c r="Q100"/>
  <c r="AR77"/>
  <c r="AP77"/>
  <c r="AF77"/>
  <c r="Q77"/>
  <c r="AR137"/>
  <c r="AP137"/>
  <c r="AF137"/>
  <c r="Q137"/>
  <c r="AR76"/>
  <c r="AP76"/>
  <c r="AF76"/>
  <c r="Q76"/>
  <c r="AR136"/>
  <c r="AP136"/>
  <c r="AF136"/>
  <c r="Q136"/>
  <c r="AR135"/>
  <c r="AP135"/>
  <c r="AF135"/>
  <c r="Q135"/>
  <c r="AR75"/>
  <c r="AP75"/>
  <c r="AF75"/>
  <c r="Q75"/>
  <c r="AR134"/>
  <c r="AP134"/>
  <c r="AF134"/>
  <c r="Q134"/>
  <c r="AR159"/>
  <c r="AP159"/>
  <c r="AF159"/>
  <c r="Q159"/>
  <c r="AR99"/>
  <c r="AP99"/>
  <c r="AF99"/>
  <c r="Q99"/>
  <c r="AT99" s="1"/>
  <c r="AR133"/>
  <c r="AP133"/>
  <c r="AF133"/>
  <c r="Q133"/>
  <c r="AT133" s="1"/>
  <c r="AR74"/>
  <c r="AP74"/>
  <c r="AF74"/>
  <c r="Q74"/>
  <c r="AT74" s="1"/>
  <c r="AR158"/>
  <c r="AP158"/>
  <c r="AF158"/>
  <c r="Q158"/>
  <c r="AT158" s="1"/>
  <c r="AR132"/>
  <c r="AP132"/>
  <c r="AF132"/>
  <c r="Q132"/>
  <c r="AT132" s="1"/>
  <c r="AR157"/>
  <c r="AP157"/>
  <c r="AF157"/>
  <c r="Q157"/>
  <c r="AT157" s="1"/>
  <c r="AR73"/>
  <c r="AP73"/>
  <c r="AF73"/>
  <c r="Q73"/>
  <c r="AT73" s="1"/>
  <c r="AR72"/>
  <c r="AP72"/>
  <c r="AF72"/>
  <c r="Q72"/>
  <c r="AT72" s="1"/>
  <c r="AR131"/>
  <c r="AP131"/>
  <c r="AF131"/>
  <c r="Q131"/>
  <c r="AT131" s="1"/>
  <c r="AR71"/>
  <c r="AP71"/>
  <c r="AF71"/>
  <c r="Q71"/>
  <c r="AT71" s="1"/>
  <c r="AR130"/>
  <c r="AP130"/>
  <c r="AF130"/>
  <c r="Q130"/>
  <c r="AT130" s="1"/>
  <c r="AR156"/>
  <c r="AP156"/>
  <c r="AF156"/>
  <c r="Q156"/>
  <c r="AT156" s="1"/>
  <c r="AR98"/>
  <c r="AP98"/>
  <c r="AF98"/>
  <c r="Q98"/>
  <c r="AT98" s="1"/>
  <c r="AR70"/>
  <c r="AP70"/>
  <c r="AF70"/>
  <c r="Q70"/>
  <c r="AT70" s="1"/>
  <c r="AR129"/>
  <c r="AP129"/>
  <c r="AF129"/>
  <c r="Q129"/>
  <c r="AT129" s="1"/>
  <c r="AR128"/>
  <c r="AP128"/>
  <c r="AF128"/>
  <c r="Q128"/>
  <c r="AT128" s="1"/>
  <c r="AR127"/>
  <c r="AP127"/>
  <c r="AF127"/>
  <c r="Q127"/>
  <c r="AT127" s="1"/>
  <c r="AR97"/>
  <c r="AP97"/>
  <c r="AF97"/>
  <c r="Q97"/>
  <c r="AT97" s="1"/>
  <c r="AR96"/>
  <c r="AP96"/>
  <c r="AF96"/>
  <c r="Q96"/>
  <c r="AT96" s="1"/>
  <c r="AR126"/>
  <c r="AP126"/>
  <c r="AF126"/>
  <c r="Q126"/>
  <c r="AT126" s="1"/>
  <c r="AR117"/>
  <c r="AP117"/>
  <c r="AF117"/>
  <c r="Q117"/>
  <c r="AR116"/>
  <c r="AP116"/>
  <c r="AF116"/>
  <c r="Q116"/>
  <c r="AT116" s="1"/>
  <c r="AR125"/>
  <c r="AP125"/>
  <c r="AF125"/>
  <c r="Q125"/>
  <c r="AR95"/>
  <c r="AP95"/>
  <c r="AF95"/>
  <c r="Q95"/>
  <c r="AT95" s="1"/>
  <c r="AR94"/>
  <c r="AP94"/>
  <c r="AF94"/>
  <c r="Q94"/>
  <c r="AR93"/>
  <c r="AP93"/>
  <c r="AF93"/>
  <c r="Q93"/>
  <c r="AT93" s="1"/>
  <c r="AR69"/>
  <c r="AP69"/>
  <c r="AF69"/>
  <c r="Q69"/>
  <c r="AR115"/>
  <c r="AP115"/>
  <c r="AF115"/>
  <c r="Q115"/>
  <c r="AT115" s="1"/>
  <c r="AR114"/>
  <c r="AP114"/>
  <c r="AF114"/>
  <c r="Q114"/>
  <c r="AR113"/>
  <c r="AP113"/>
  <c r="AF113"/>
  <c r="Q113"/>
  <c r="AT113" s="1"/>
  <c r="AR92"/>
  <c r="AP92"/>
  <c r="AF92"/>
  <c r="Q92"/>
  <c r="AR68"/>
  <c r="AP68"/>
  <c r="AF68"/>
  <c r="Q68"/>
  <c r="AT68" s="1"/>
  <c r="AR91"/>
  <c r="AP91"/>
  <c r="AF91"/>
  <c r="Q91"/>
  <c r="AR147"/>
  <c r="AP147"/>
  <c r="AF147"/>
  <c r="Q147"/>
  <c r="AT147" s="1"/>
  <c r="AR146"/>
  <c r="AP146"/>
  <c r="AF146"/>
  <c r="Q146"/>
  <c r="AR124"/>
  <c r="AP124"/>
  <c r="AF124"/>
  <c r="Q124"/>
  <c r="AT124" s="1"/>
  <c r="AR67"/>
  <c r="AP67"/>
  <c r="AF67"/>
  <c r="Q67"/>
  <c r="AR123"/>
  <c r="AP123"/>
  <c r="AF123"/>
  <c r="Q123"/>
  <c r="AT123" s="1"/>
  <c r="AR66"/>
  <c r="AP66"/>
  <c r="AF66"/>
  <c r="Q66"/>
  <c r="AR112"/>
  <c r="AP112"/>
  <c r="AF112"/>
  <c r="Q112"/>
  <c r="AT112" s="1"/>
  <c r="AR90"/>
  <c r="AP90"/>
  <c r="AF90"/>
  <c r="Q90"/>
  <c r="AR65"/>
  <c r="AP65"/>
  <c r="AF65"/>
  <c r="Q65"/>
  <c r="AT65" s="1"/>
  <c r="AR122"/>
  <c r="AP122"/>
  <c r="AF122"/>
  <c r="Q122"/>
  <c r="AR111"/>
  <c r="AP111"/>
  <c r="AF111"/>
  <c r="Q111"/>
  <c r="AT111" s="1"/>
  <c r="AR89"/>
  <c r="AP89"/>
  <c r="AF89"/>
  <c r="Q89"/>
  <c r="AR88"/>
  <c r="AP88"/>
  <c r="AF88"/>
  <c r="Q88"/>
  <c r="AT88" s="1"/>
  <c r="AR110"/>
  <c r="AP110"/>
  <c r="AF110"/>
  <c r="Q110"/>
  <c r="AR145"/>
  <c r="AP145"/>
  <c r="AF145"/>
  <c r="Q145"/>
  <c r="AT145" s="1"/>
  <c r="AR109"/>
  <c r="AP109"/>
  <c r="AF109"/>
  <c r="Q109"/>
  <c r="AR155"/>
  <c r="AP155"/>
  <c r="AF155"/>
  <c r="Q155"/>
  <c r="AT155" s="1"/>
  <c r="AR108"/>
  <c r="AP108"/>
  <c r="AF108"/>
  <c r="Q108"/>
  <c r="AR87"/>
  <c r="AP87"/>
  <c r="AF87"/>
  <c r="Q87"/>
  <c r="AT87" s="1"/>
  <c r="AR154"/>
  <c r="AP154"/>
  <c r="AF154"/>
  <c r="Q154"/>
  <c r="AR153"/>
  <c r="AP153"/>
  <c r="AF153"/>
  <c r="Q153"/>
  <c r="AT153" s="1"/>
  <c r="AR64"/>
  <c r="AP64"/>
  <c r="AF64"/>
  <c r="Q64"/>
  <c r="AR86"/>
  <c r="AP86"/>
  <c r="AF86"/>
  <c r="Q86"/>
  <c r="AT86" s="1"/>
  <c r="AR107"/>
  <c r="AP107"/>
  <c r="AF107"/>
  <c r="Q107"/>
  <c r="AR63"/>
  <c r="AP63"/>
  <c r="AF63"/>
  <c r="Q63"/>
  <c r="AT63" s="1"/>
  <c r="AR121"/>
  <c r="AP121"/>
  <c r="AF121"/>
  <c r="Q121"/>
  <c r="AR144"/>
  <c r="AP144"/>
  <c r="AF144"/>
  <c r="Q144"/>
  <c r="AT144" s="1"/>
  <c r="AR143"/>
  <c r="AP143"/>
  <c r="AF143"/>
  <c r="Q143"/>
  <c r="AR85"/>
  <c r="AP85"/>
  <c r="AF85"/>
  <c r="Q85"/>
  <c r="AT85" s="1"/>
  <c r="AR84"/>
  <c r="AP84"/>
  <c r="AF84"/>
  <c r="Q84"/>
  <c r="AR120"/>
  <c r="AP120"/>
  <c r="AF120"/>
  <c r="Q120"/>
  <c r="AT120" s="1"/>
  <c r="AR83"/>
  <c r="AP83"/>
  <c r="AF83"/>
  <c r="Q83"/>
  <c r="AR142"/>
  <c r="AP142"/>
  <c r="AF142"/>
  <c r="Q142"/>
  <c r="AT142" s="1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AR152"/>
  <c r="AP152"/>
  <c r="AF152"/>
  <c r="Q152"/>
  <c r="AR54"/>
  <c r="AP54"/>
  <c r="AF54"/>
  <c r="Q54"/>
  <c r="AR17"/>
  <c r="AP17"/>
  <c r="AF17"/>
  <c r="Q17"/>
  <c r="S17" s="1"/>
  <c r="AR9"/>
  <c r="AP9"/>
  <c r="AF9"/>
  <c r="Q9"/>
  <c r="AR61"/>
  <c r="AP61"/>
  <c r="AF61"/>
  <c r="Q61"/>
  <c r="AR16"/>
  <c r="AP16"/>
  <c r="AF16"/>
  <c r="Q16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15"/>
  <c r="AP15"/>
  <c r="AF15"/>
  <c r="Q15"/>
  <c r="AR48"/>
  <c r="AP48"/>
  <c r="AF48"/>
  <c r="Q48"/>
  <c r="AR47"/>
  <c r="AP47"/>
  <c r="AF47"/>
  <c r="Q47"/>
  <c r="AR46"/>
  <c r="AP46"/>
  <c r="AF46"/>
  <c r="Q46"/>
  <c r="S46" s="1"/>
  <c r="AR45"/>
  <c r="AP45"/>
  <c r="AF45"/>
  <c r="Q45"/>
  <c r="AR14"/>
  <c r="AP14"/>
  <c r="AF14"/>
  <c r="Q14"/>
  <c r="AT14" s="1"/>
  <c r="AR60"/>
  <c r="AP60"/>
  <c r="AF60"/>
  <c r="Q60"/>
  <c r="AR44"/>
  <c r="AP44"/>
  <c r="AF44"/>
  <c r="Q44"/>
  <c r="S44" s="1"/>
  <c r="AR43"/>
  <c r="AP43"/>
  <c r="AF43"/>
  <c r="Q43"/>
  <c r="AR23"/>
  <c r="AP23"/>
  <c r="AF23"/>
  <c r="Q23"/>
  <c r="AT23" s="1"/>
  <c r="AR42"/>
  <c r="AP42"/>
  <c r="AF42"/>
  <c r="Q42"/>
  <c r="AR41"/>
  <c r="AP41"/>
  <c r="AF41"/>
  <c r="Q41"/>
  <c r="S41" s="1"/>
  <c r="AR40"/>
  <c r="AP40"/>
  <c r="AF40"/>
  <c r="Q40"/>
  <c r="AT40" s="1"/>
  <c r="X40" s="1"/>
  <c r="Y40" s="1"/>
  <c r="AR39"/>
  <c r="AP39"/>
  <c r="AF39"/>
  <c r="Q39"/>
  <c r="AT39" s="1"/>
  <c r="AR38"/>
  <c r="AP38"/>
  <c r="AF38"/>
  <c r="Q38"/>
  <c r="AT38" s="1"/>
  <c r="X38" s="1"/>
  <c r="Y38" s="1"/>
  <c r="AR22"/>
  <c r="AP22"/>
  <c r="AF22"/>
  <c r="Q22"/>
  <c r="AT22" s="1"/>
  <c r="AR37"/>
  <c r="AP37"/>
  <c r="AF37"/>
  <c r="Q37"/>
  <c r="AT37" s="1"/>
  <c r="X37" s="1"/>
  <c r="Y37" s="1"/>
  <c r="AR59"/>
  <c r="AP59"/>
  <c r="AF59"/>
  <c r="Q59"/>
  <c r="AT59" s="1"/>
  <c r="AR36"/>
  <c r="AP36"/>
  <c r="AF36"/>
  <c r="Q36"/>
  <c r="AT36" s="1"/>
  <c r="X36" s="1"/>
  <c r="Y36" s="1"/>
  <c r="AR35"/>
  <c r="AP35"/>
  <c r="AF35"/>
  <c r="Q35"/>
  <c r="AT35" s="1"/>
  <c r="AR34"/>
  <c r="AP34"/>
  <c r="AF34"/>
  <c r="Q34"/>
  <c r="AT34" s="1"/>
  <c r="X34" s="1"/>
  <c r="Y34" s="1"/>
  <c r="AR21"/>
  <c r="AP21"/>
  <c r="AF21"/>
  <c r="Q21"/>
  <c r="AT21" s="1"/>
  <c r="AR33"/>
  <c r="AP33"/>
  <c r="AF33"/>
  <c r="Q33"/>
  <c r="AT33" s="1"/>
  <c r="X33" s="1"/>
  <c r="Y33" s="1"/>
  <c r="AR32"/>
  <c r="AP32"/>
  <c r="AF32"/>
  <c r="Q32"/>
  <c r="AT32" s="1"/>
  <c r="AR31"/>
  <c r="AP31"/>
  <c r="AF31"/>
  <c r="Q31"/>
  <c r="AT31" s="1"/>
  <c r="X31" s="1"/>
  <c r="Y31" s="1"/>
  <c r="AR13"/>
  <c r="AP13"/>
  <c r="AF13"/>
  <c r="Q13"/>
  <c r="AT13" s="1"/>
  <c r="AR30"/>
  <c r="AP30"/>
  <c r="AF30"/>
  <c r="Q30"/>
  <c r="AT30" s="1"/>
  <c r="X30" s="1"/>
  <c r="Y30" s="1"/>
  <c r="AR29"/>
  <c r="AP29"/>
  <c r="AF29"/>
  <c r="Q29"/>
  <c r="AT29" s="1"/>
  <c r="AR20"/>
  <c r="AP20"/>
  <c r="AF20"/>
  <c r="Q20"/>
  <c r="AT20" s="1"/>
  <c r="X20" s="1"/>
  <c r="Y20" s="1"/>
  <c r="AR58"/>
  <c r="AP58"/>
  <c r="AF58"/>
  <c r="Q58"/>
  <c r="AT58" s="1"/>
  <c r="AR28"/>
  <c r="AP28"/>
  <c r="AF28"/>
  <c r="Q28"/>
  <c r="AT28" s="1"/>
  <c r="X28" s="1"/>
  <c r="Y28" s="1"/>
  <c r="AR12"/>
  <c r="AP12"/>
  <c r="AF12"/>
  <c r="Q12"/>
  <c r="AT12" s="1"/>
  <c r="AR27"/>
  <c r="AP27"/>
  <c r="AF27"/>
  <c r="Q27"/>
  <c r="AT27" s="1"/>
  <c r="X27" s="1"/>
  <c r="Y27" s="1"/>
  <c r="AR26"/>
  <c r="AP26"/>
  <c r="AF26"/>
  <c r="Q26"/>
  <c r="AT26" s="1"/>
  <c r="AR57"/>
  <c r="AP57"/>
  <c r="AF57"/>
  <c r="Q57"/>
  <c r="AT57" s="1"/>
  <c r="X57" s="1"/>
  <c r="Y57" s="1"/>
  <c r="AR25"/>
  <c r="AP25"/>
  <c r="AF25"/>
  <c r="Q25"/>
  <c r="AT25" s="1"/>
  <c r="AR19"/>
  <c r="AP19"/>
  <c r="AF19"/>
  <c r="Q19"/>
  <c r="AT19" s="1"/>
  <c r="X19" s="1"/>
  <c r="Y19" s="1"/>
  <c r="AR56"/>
  <c r="AP56"/>
  <c r="AF56"/>
  <c r="Q56"/>
  <c r="AT56" s="1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1"/>
  <c r="AP11"/>
  <c r="AF11"/>
  <c r="Q11"/>
  <c r="Q159" i="40"/>
  <c r="S159" s="1"/>
  <c r="AF159"/>
  <c r="AP159"/>
  <c r="AR159"/>
  <c r="AR162"/>
  <c r="AP162"/>
  <c r="AF162"/>
  <c r="Q162"/>
  <c r="AT162" s="1"/>
  <c r="AR136"/>
  <c r="AP136"/>
  <c r="AF136"/>
  <c r="Q136"/>
  <c r="AT136" s="1"/>
  <c r="AR73"/>
  <c r="AP73"/>
  <c r="AF73"/>
  <c r="Q73"/>
  <c r="AT73" s="1"/>
  <c r="AR63"/>
  <c r="AP63"/>
  <c r="AF63"/>
  <c r="Q63"/>
  <c r="AT63" s="1"/>
  <c r="AR149"/>
  <c r="AP149"/>
  <c r="AF149"/>
  <c r="Q149"/>
  <c r="AT149" s="1"/>
  <c r="AR103"/>
  <c r="AP103"/>
  <c r="AF103"/>
  <c r="Q103"/>
  <c r="AT103" s="1"/>
  <c r="AR42"/>
  <c r="AP42"/>
  <c r="AF42"/>
  <c r="Q42"/>
  <c r="AT42" s="1"/>
  <c r="AR9"/>
  <c r="AP9"/>
  <c r="AF9"/>
  <c r="Q9"/>
  <c r="AT9" s="1"/>
  <c r="X9" s="1"/>
  <c r="Y9" s="1"/>
  <c r="AR160"/>
  <c r="AP160"/>
  <c r="AF160"/>
  <c r="Q160"/>
  <c r="AT160" s="1"/>
  <c r="AR17"/>
  <c r="AP17"/>
  <c r="AF17"/>
  <c r="Q17"/>
  <c r="AT17" s="1"/>
  <c r="X17" s="1"/>
  <c r="Y17" s="1"/>
  <c r="AR19"/>
  <c r="AP19"/>
  <c r="AF19"/>
  <c r="Q19"/>
  <c r="AT19" s="1"/>
  <c r="AR90"/>
  <c r="AP90"/>
  <c r="AF90"/>
  <c r="Q90"/>
  <c r="AT90" s="1"/>
  <c r="AR163"/>
  <c r="AP163"/>
  <c r="AF163"/>
  <c r="Q163"/>
  <c r="AT163" s="1"/>
  <c r="AR109"/>
  <c r="AP109"/>
  <c r="AF109"/>
  <c r="Q109"/>
  <c r="AT109" s="1"/>
  <c r="AR67"/>
  <c r="AP67"/>
  <c r="AF67"/>
  <c r="Q67"/>
  <c r="AT67" s="1"/>
  <c r="AR96"/>
  <c r="AP96"/>
  <c r="AF96"/>
  <c r="Q96"/>
  <c r="AT96" s="1"/>
  <c r="AR47"/>
  <c r="AP47"/>
  <c r="AF47"/>
  <c r="Q47"/>
  <c r="AT47" s="1"/>
  <c r="AR153"/>
  <c r="AP153"/>
  <c r="AF153"/>
  <c r="Q153"/>
  <c r="AT153" s="1"/>
  <c r="AR178"/>
  <c r="AP178"/>
  <c r="AF178"/>
  <c r="Q178"/>
  <c r="AT178" s="1"/>
  <c r="AR147"/>
  <c r="AP147"/>
  <c r="AF147"/>
  <c r="Q147"/>
  <c r="AT147" s="1"/>
  <c r="AR137"/>
  <c r="AP137"/>
  <c r="AF137"/>
  <c r="Q137"/>
  <c r="AT137" s="1"/>
  <c r="AR65"/>
  <c r="AP65"/>
  <c r="AF65"/>
  <c r="Q65"/>
  <c r="AT65" s="1"/>
  <c r="AR130"/>
  <c r="AP130"/>
  <c r="AF130"/>
  <c r="Q130"/>
  <c r="AT130" s="1"/>
  <c r="AR105"/>
  <c r="AP105"/>
  <c r="AF105"/>
  <c r="Q105"/>
  <c r="AT105" s="1"/>
  <c r="AR28"/>
  <c r="AP28"/>
  <c r="AF28"/>
  <c r="Q28"/>
  <c r="AT28" s="1"/>
  <c r="AR31"/>
  <c r="AP31"/>
  <c r="AF31"/>
  <c r="Q31"/>
  <c r="AT31" s="1"/>
  <c r="X31" s="1"/>
  <c r="Y31" s="1"/>
  <c r="AR142"/>
  <c r="AP142"/>
  <c r="AF142"/>
  <c r="Q142"/>
  <c r="AT142" s="1"/>
  <c r="AR82"/>
  <c r="AP82"/>
  <c r="AF82"/>
  <c r="Q82"/>
  <c r="AT82" s="1"/>
  <c r="AR92"/>
  <c r="AP92"/>
  <c r="AF92"/>
  <c r="Q92"/>
  <c r="AT92" s="1"/>
  <c r="AR20"/>
  <c r="AP20"/>
  <c r="AF20"/>
  <c r="Q20"/>
  <c r="AT20" s="1"/>
  <c r="X20" s="1"/>
  <c r="Y20" s="1"/>
  <c r="AR181"/>
  <c r="AP181"/>
  <c r="AF181"/>
  <c r="Q181"/>
  <c r="AT181" s="1"/>
  <c r="AR71"/>
  <c r="AP71"/>
  <c r="AF71"/>
  <c r="Q71"/>
  <c r="AT71" s="1"/>
  <c r="AR176"/>
  <c r="AP176"/>
  <c r="AF176"/>
  <c r="Q176"/>
  <c r="AT176" s="1"/>
  <c r="AR148"/>
  <c r="AP148"/>
  <c r="AF148"/>
  <c r="Q148"/>
  <c r="AT148" s="1"/>
  <c r="AR46"/>
  <c r="AP46"/>
  <c r="AF46"/>
  <c r="Q46"/>
  <c r="AT46" s="1"/>
  <c r="AR43"/>
  <c r="AP43"/>
  <c r="AF43"/>
  <c r="Q43"/>
  <c r="AT43" s="1"/>
  <c r="X43" s="1"/>
  <c r="Y43" s="1"/>
  <c r="AR41"/>
  <c r="AP41"/>
  <c r="AF41"/>
  <c r="Q41"/>
  <c r="AT41" s="1"/>
  <c r="AR55"/>
  <c r="AP55"/>
  <c r="AF55"/>
  <c r="Q55"/>
  <c r="AT55" s="1"/>
  <c r="X55" s="1"/>
  <c r="Y55" s="1"/>
  <c r="AR115"/>
  <c r="AP115"/>
  <c r="AF115"/>
  <c r="Q115"/>
  <c r="AT115" s="1"/>
  <c r="AR164"/>
  <c r="AP164"/>
  <c r="AF164"/>
  <c r="Q164"/>
  <c r="AT164" s="1"/>
  <c r="AR11"/>
  <c r="AP11"/>
  <c r="AF11"/>
  <c r="Q11"/>
  <c r="AT11" s="1"/>
  <c r="AR151"/>
  <c r="AP151"/>
  <c r="AF151"/>
  <c r="Q151"/>
  <c r="AT151" s="1"/>
  <c r="AR57"/>
  <c r="AP57"/>
  <c r="AF57"/>
  <c r="Q57"/>
  <c r="AT57" s="1"/>
  <c r="AR152"/>
  <c r="AP152"/>
  <c r="AF152"/>
  <c r="Q152"/>
  <c r="AT152" s="1"/>
  <c r="AR139"/>
  <c r="AP139"/>
  <c r="AF139"/>
  <c r="Q139"/>
  <c r="AT139" s="1"/>
  <c r="AR172"/>
  <c r="AP172"/>
  <c r="AF172"/>
  <c r="Q172"/>
  <c r="AT172" s="1"/>
  <c r="AR62"/>
  <c r="AP62"/>
  <c r="AF62"/>
  <c r="Q62"/>
  <c r="AT62" s="1"/>
  <c r="AR88"/>
  <c r="AP88"/>
  <c r="AF88"/>
  <c r="Q88"/>
  <c r="AT88" s="1"/>
  <c r="AR135"/>
  <c r="AP135"/>
  <c r="AF135"/>
  <c r="Q135"/>
  <c r="AT135" s="1"/>
  <c r="AR13"/>
  <c r="AP13"/>
  <c r="AF13"/>
  <c r="Q13"/>
  <c r="AT13" s="1"/>
  <c r="X13" s="1"/>
  <c r="Y13" s="1"/>
  <c r="AR32"/>
  <c r="AP32"/>
  <c r="AF32"/>
  <c r="Q32"/>
  <c r="AT32" s="1"/>
  <c r="AR29"/>
  <c r="AP29"/>
  <c r="AF29"/>
  <c r="Q29"/>
  <c r="AT29" s="1"/>
  <c r="X29" s="1"/>
  <c r="Y29" s="1"/>
  <c r="AR21"/>
  <c r="AP21"/>
  <c r="AF21"/>
  <c r="Q21"/>
  <c r="AT21" s="1"/>
  <c r="AR76"/>
  <c r="AP76"/>
  <c r="AF76"/>
  <c r="Q76"/>
  <c r="AT76" s="1"/>
  <c r="AR80"/>
  <c r="AP80"/>
  <c r="AF80"/>
  <c r="Q80"/>
  <c r="AT80" s="1"/>
  <c r="AR101"/>
  <c r="AP101"/>
  <c r="AF101"/>
  <c r="Q101"/>
  <c r="AT101" s="1"/>
  <c r="AR120"/>
  <c r="AP120"/>
  <c r="AF120"/>
  <c r="Q120"/>
  <c r="AT120" s="1"/>
  <c r="AR100"/>
  <c r="AP100"/>
  <c r="AF100"/>
  <c r="Q100"/>
  <c r="AT100" s="1"/>
  <c r="AR75"/>
  <c r="AP75"/>
  <c r="AF75"/>
  <c r="Q75"/>
  <c r="AT75" s="1"/>
  <c r="AR38"/>
  <c r="AP38"/>
  <c r="AF38"/>
  <c r="Q38"/>
  <c r="AT38" s="1"/>
  <c r="X38" s="1"/>
  <c r="Y38" s="1"/>
  <c r="AR39"/>
  <c r="AP39"/>
  <c r="AF39"/>
  <c r="Q39"/>
  <c r="AT39" s="1"/>
  <c r="AR68"/>
  <c r="AP68"/>
  <c r="AF68"/>
  <c r="Q68"/>
  <c r="AT68" s="1"/>
  <c r="AR175"/>
  <c r="AP175"/>
  <c r="AF175"/>
  <c r="Q175"/>
  <c r="AT175" s="1"/>
  <c r="AR30"/>
  <c r="AP30"/>
  <c r="AF30"/>
  <c r="Q30"/>
  <c r="AT30" s="1"/>
  <c r="X30" s="1"/>
  <c r="Y30" s="1"/>
  <c r="AR23"/>
  <c r="AP23"/>
  <c r="AF23"/>
  <c r="Q23"/>
  <c r="AT23" s="1"/>
  <c r="AR165"/>
  <c r="AP165"/>
  <c r="AF165"/>
  <c r="Q165"/>
  <c r="AT165" s="1"/>
  <c r="AR116"/>
  <c r="AP116"/>
  <c r="AF116"/>
  <c r="Q116"/>
  <c r="AT116" s="1"/>
  <c r="AR91"/>
  <c r="AP91"/>
  <c r="AF91"/>
  <c r="Q91"/>
  <c r="AT91" s="1"/>
  <c r="AR167"/>
  <c r="AP167"/>
  <c r="AF167"/>
  <c r="Q167"/>
  <c r="AT167" s="1"/>
  <c r="AR86"/>
  <c r="AP86"/>
  <c r="AF86"/>
  <c r="Q86"/>
  <c r="AT86" s="1"/>
  <c r="AR141"/>
  <c r="AP141"/>
  <c r="AF141"/>
  <c r="Q141"/>
  <c r="AT141" s="1"/>
  <c r="AR126"/>
  <c r="AP126"/>
  <c r="AF126"/>
  <c r="Q126"/>
  <c r="AT126" s="1"/>
  <c r="AR157"/>
  <c r="AP157"/>
  <c r="AF157"/>
  <c r="Q157"/>
  <c r="AT157" s="1"/>
  <c r="AR64"/>
  <c r="AP64"/>
  <c r="AF64"/>
  <c r="Q64"/>
  <c r="AT64" s="1"/>
  <c r="AR128"/>
  <c r="AP128"/>
  <c r="AF128"/>
  <c r="Q128"/>
  <c r="AT128" s="1"/>
  <c r="AR131"/>
  <c r="AP131"/>
  <c r="AF131"/>
  <c r="Q131"/>
  <c r="AT131" s="1"/>
  <c r="AR52"/>
  <c r="AP52"/>
  <c r="AF52"/>
  <c r="Q52"/>
  <c r="AT52" s="1"/>
  <c r="AR168"/>
  <c r="AP168"/>
  <c r="AF168"/>
  <c r="Q168"/>
  <c r="AT168" s="1"/>
  <c r="AR155"/>
  <c r="AP155"/>
  <c r="AF155"/>
  <c r="Q155"/>
  <c r="AT155" s="1"/>
  <c r="AR72"/>
  <c r="AP72"/>
  <c r="AF72"/>
  <c r="Q72"/>
  <c r="AT72" s="1"/>
  <c r="AR177"/>
  <c r="AP177"/>
  <c r="AF177"/>
  <c r="Q177"/>
  <c r="AT177" s="1"/>
  <c r="AR170"/>
  <c r="AP170"/>
  <c r="AF170"/>
  <c r="Q170"/>
  <c r="AT170" s="1"/>
  <c r="AR44"/>
  <c r="AP44"/>
  <c r="AF44"/>
  <c r="Q44"/>
  <c r="AT44" s="1"/>
  <c r="AR45"/>
  <c r="AP45"/>
  <c r="AF45"/>
  <c r="Q45"/>
  <c r="AT45" s="1"/>
  <c r="X45" s="1"/>
  <c r="Y45" s="1"/>
  <c r="AR104"/>
  <c r="AP104"/>
  <c r="AF104"/>
  <c r="Q104"/>
  <c r="AT104" s="1"/>
  <c r="AR179"/>
  <c r="AP179"/>
  <c r="AF179"/>
  <c r="Q179"/>
  <c r="AT179" s="1"/>
  <c r="AR138"/>
  <c r="AP138"/>
  <c r="AF138"/>
  <c r="Q138"/>
  <c r="AT138" s="1"/>
  <c r="AR98"/>
  <c r="AP98"/>
  <c r="AF98"/>
  <c r="Q98"/>
  <c r="AT98" s="1"/>
  <c r="AR48"/>
  <c r="AP48"/>
  <c r="AF48"/>
  <c r="Q48"/>
  <c r="AT48" s="1"/>
  <c r="AR122"/>
  <c r="AP122"/>
  <c r="AF122"/>
  <c r="Q122"/>
  <c r="AT122" s="1"/>
  <c r="AR132"/>
  <c r="AP132"/>
  <c r="AF132"/>
  <c r="Q132"/>
  <c r="AT132" s="1"/>
  <c r="AR26"/>
  <c r="AP26"/>
  <c r="AF26"/>
  <c r="Q26"/>
  <c r="AT26" s="1"/>
  <c r="X26" s="1"/>
  <c r="Y26" s="1"/>
  <c r="AR156"/>
  <c r="AP156"/>
  <c r="AF156"/>
  <c r="Q156"/>
  <c r="AT156" s="1"/>
  <c r="AR87"/>
  <c r="AP87"/>
  <c r="AF87"/>
  <c r="Q87"/>
  <c r="AT87" s="1"/>
  <c r="AR83"/>
  <c r="AP83"/>
  <c r="AF83"/>
  <c r="Q83"/>
  <c r="AT83" s="1"/>
  <c r="AR97"/>
  <c r="AP97"/>
  <c r="AF97"/>
  <c r="Q97"/>
  <c r="AR10"/>
  <c r="AP10"/>
  <c r="AF10"/>
  <c r="Q10"/>
  <c r="AT10" s="1"/>
  <c r="AR125"/>
  <c r="AP125"/>
  <c r="AF125"/>
  <c r="Q125"/>
  <c r="AR15"/>
  <c r="AP15"/>
  <c r="AF15"/>
  <c r="S15"/>
  <c r="Q15"/>
  <c r="AT15" s="1"/>
  <c r="AR33"/>
  <c r="AP33"/>
  <c r="AF33"/>
  <c r="Q33"/>
  <c r="AR35"/>
  <c r="AP35"/>
  <c r="AF35"/>
  <c r="Q35"/>
  <c r="AR77"/>
  <c r="AP77"/>
  <c r="AF77"/>
  <c r="Q77"/>
  <c r="AR69"/>
  <c r="AP69"/>
  <c r="AF69"/>
  <c r="Q69"/>
  <c r="AR66"/>
  <c r="AP66"/>
  <c r="AF66"/>
  <c r="Q66"/>
  <c r="AR60"/>
  <c r="AP60"/>
  <c r="AF60"/>
  <c r="Q60"/>
  <c r="AR51"/>
  <c r="AP51"/>
  <c r="AF51"/>
  <c r="Q51"/>
  <c r="AR40"/>
  <c r="AP40"/>
  <c r="AF40"/>
  <c r="Q40"/>
  <c r="AR113"/>
  <c r="AP113"/>
  <c r="AF113"/>
  <c r="Q113"/>
  <c r="AR134"/>
  <c r="AP134"/>
  <c r="AF134"/>
  <c r="Q134"/>
  <c r="AR185"/>
  <c r="AP185"/>
  <c r="AF185"/>
  <c r="Q185"/>
  <c r="AR173"/>
  <c r="AP173"/>
  <c r="AF173"/>
  <c r="Q173"/>
  <c r="AR93"/>
  <c r="AP93"/>
  <c r="AF93"/>
  <c r="Q93"/>
  <c r="AR150"/>
  <c r="AP150"/>
  <c r="AF150"/>
  <c r="Q150"/>
  <c r="AR27"/>
  <c r="AP27"/>
  <c r="AF27"/>
  <c r="Q27"/>
  <c r="AR89"/>
  <c r="AP89"/>
  <c r="AF89"/>
  <c r="Q89"/>
  <c r="AR12"/>
  <c r="AP12"/>
  <c r="AF12"/>
  <c r="Q12"/>
  <c r="AR124"/>
  <c r="AP124"/>
  <c r="AF124"/>
  <c r="Q124"/>
  <c r="AR184"/>
  <c r="AP184"/>
  <c r="AF184"/>
  <c r="Q184"/>
  <c r="AR118"/>
  <c r="AP118"/>
  <c r="AF118"/>
  <c r="Q118"/>
  <c r="AR14"/>
  <c r="AP14"/>
  <c r="AF14"/>
  <c r="Q14"/>
  <c r="AR37"/>
  <c r="AP37"/>
  <c r="AF37"/>
  <c r="Q37"/>
  <c r="AR143"/>
  <c r="AP143"/>
  <c r="AF143"/>
  <c r="Q143"/>
  <c r="AR133"/>
  <c r="AP133"/>
  <c r="AF133"/>
  <c r="Q133"/>
  <c r="AR49"/>
  <c r="AP49"/>
  <c r="AF49"/>
  <c r="Q49"/>
  <c r="AR183"/>
  <c r="AP183"/>
  <c r="AF183"/>
  <c r="Q183"/>
  <c r="AR119"/>
  <c r="AP119"/>
  <c r="AF119"/>
  <c r="Q119"/>
  <c r="AR107"/>
  <c r="AP107"/>
  <c r="AF107"/>
  <c r="Q107"/>
  <c r="AR79"/>
  <c r="AP79"/>
  <c r="AF79"/>
  <c r="Q79"/>
  <c r="AR85"/>
  <c r="AP85"/>
  <c r="AF85"/>
  <c r="Q85"/>
  <c r="AR81"/>
  <c r="AP81"/>
  <c r="AF81"/>
  <c r="Q81"/>
  <c r="AR154"/>
  <c r="AP154"/>
  <c r="AF154"/>
  <c r="Q154"/>
  <c r="AR34"/>
  <c r="AP34"/>
  <c r="AF34"/>
  <c r="Q34"/>
  <c r="AR161"/>
  <c r="AP161"/>
  <c r="AF161"/>
  <c r="Q161"/>
  <c r="AR36"/>
  <c r="AP36"/>
  <c r="AF36"/>
  <c r="Q36"/>
  <c r="AR50"/>
  <c r="AP50"/>
  <c r="AF50"/>
  <c r="Q50"/>
  <c r="AR102"/>
  <c r="AP102"/>
  <c r="AF102"/>
  <c r="Q102"/>
  <c r="AR111"/>
  <c r="AP111"/>
  <c r="AF111"/>
  <c r="Q111"/>
  <c r="AR99"/>
  <c r="AP99"/>
  <c r="AF99"/>
  <c r="Q99"/>
  <c r="AR95"/>
  <c r="AP95"/>
  <c r="AF95"/>
  <c r="Q95"/>
  <c r="AR54"/>
  <c r="AP54"/>
  <c r="AF54"/>
  <c r="Q54"/>
  <c r="AR123"/>
  <c r="AP123"/>
  <c r="AF123"/>
  <c r="Q123"/>
  <c r="AR186"/>
  <c r="AP186"/>
  <c r="AF186"/>
  <c r="Q186"/>
  <c r="AR74"/>
  <c r="AP74"/>
  <c r="AF74"/>
  <c r="Q74"/>
  <c r="AR59"/>
  <c r="AP59"/>
  <c r="AF59"/>
  <c r="Q59"/>
  <c r="AR22"/>
  <c r="AP22"/>
  <c r="AF22"/>
  <c r="Q22"/>
  <c r="AR171"/>
  <c r="AP171"/>
  <c r="AF171"/>
  <c r="Q171"/>
  <c r="AR182"/>
  <c r="AP182"/>
  <c r="AF182"/>
  <c r="Q182"/>
  <c r="AR145"/>
  <c r="AP145"/>
  <c r="AF145"/>
  <c r="Q145"/>
  <c r="AR16"/>
  <c r="AP16"/>
  <c r="AF16"/>
  <c r="Q16"/>
  <c r="AR94"/>
  <c r="AP94"/>
  <c r="AF94"/>
  <c r="Q94"/>
  <c r="AR114"/>
  <c r="AP114"/>
  <c r="AF114"/>
  <c r="Q114"/>
  <c r="AR144"/>
  <c r="AP144"/>
  <c r="AF144"/>
  <c r="Q144"/>
  <c r="AR180"/>
  <c r="AP180"/>
  <c r="AF180"/>
  <c r="Q180"/>
  <c r="AR166"/>
  <c r="AP166"/>
  <c r="AF166"/>
  <c r="Q166"/>
  <c r="AR106"/>
  <c r="AP106"/>
  <c r="AF106"/>
  <c r="Q106"/>
  <c r="AR61"/>
  <c r="AP61"/>
  <c r="AF61"/>
  <c r="Q61"/>
  <c r="AR112"/>
  <c r="AP112"/>
  <c r="AF112"/>
  <c r="Q112"/>
  <c r="AR121"/>
  <c r="AP121"/>
  <c r="AF121"/>
  <c r="Q121"/>
  <c r="AR108"/>
  <c r="AP108"/>
  <c r="AF108"/>
  <c r="Q108"/>
  <c r="AR146"/>
  <c r="AP146"/>
  <c r="AF146"/>
  <c r="Q146"/>
  <c r="AR174"/>
  <c r="AP174"/>
  <c r="AF174"/>
  <c r="Q174"/>
  <c r="AR140"/>
  <c r="AP140"/>
  <c r="AF140"/>
  <c r="Q140"/>
  <c r="AR24"/>
  <c r="AP24"/>
  <c r="AF24"/>
  <c r="Q24"/>
  <c r="AR110"/>
  <c r="AP110"/>
  <c r="AF110"/>
  <c r="Q110"/>
  <c r="AR53"/>
  <c r="AP53"/>
  <c r="AF53"/>
  <c r="Q53"/>
  <c r="AR78"/>
  <c r="AP78"/>
  <c r="AF78"/>
  <c r="Q78"/>
  <c r="AR117"/>
  <c r="AP117"/>
  <c r="AF117"/>
  <c r="Q117"/>
  <c r="AR25"/>
  <c r="AP25"/>
  <c r="AF25"/>
  <c r="Q25"/>
  <c r="AR18"/>
  <c r="AP18"/>
  <c r="AF18"/>
  <c r="Q18"/>
  <c r="AR127"/>
  <c r="AP127"/>
  <c r="AF127"/>
  <c r="Q127"/>
  <c r="AR70"/>
  <c r="AP70"/>
  <c r="AF70"/>
  <c r="Q70"/>
  <c r="AR56"/>
  <c r="AP56"/>
  <c r="AF56"/>
  <c r="Q56"/>
  <c r="AR84"/>
  <c r="AP84"/>
  <c r="AF84"/>
  <c r="Q84"/>
  <c r="AR129"/>
  <c r="AP129"/>
  <c r="AF129"/>
  <c r="Q129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9"/>
  <c r="AP169"/>
  <c r="AF169"/>
  <c r="Q169"/>
  <c r="AV186" i="39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94"/>
  <c r="AP94"/>
  <c r="AF94"/>
  <c r="Q94"/>
  <c r="AR153"/>
  <c r="AP153"/>
  <c r="AF153"/>
  <c r="Q153"/>
  <c r="AR39"/>
  <c r="AP39"/>
  <c r="AF39"/>
  <c r="Q39"/>
  <c r="AR22"/>
  <c r="AP22"/>
  <c r="AF22"/>
  <c r="Q22"/>
  <c r="AR175"/>
  <c r="AP175"/>
  <c r="AF175"/>
  <c r="Q175"/>
  <c r="AR93"/>
  <c r="AP93"/>
  <c r="AF93"/>
  <c r="Q93"/>
  <c r="AR73"/>
  <c r="AP73"/>
  <c r="AF73"/>
  <c r="Q73"/>
  <c r="AR9"/>
  <c r="AP9"/>
  <c r="AF9"/>
  <c r="Q9"/>
  <c r="AR74"/>
  <c r="AP74"/>
  <c r="AF74"/>
  <c r="Q74"/>
  <c r="AR21"/>
  <c r="AP21"/>
  <c r="AF21"/>
  <c r="Q21"/>
  <c r="AR24"/>
  <c r="AP24"/>
  <c r="AF24"/>
  <c r="Q24"/>
  <c r="AR76"/>
  <c r="AP76"/>
  <c r="AF76"/>
  <c r="Q76"/>
  <c r="AR95"/>
  <c r="AP95"/>
  <c r="AF95"/>
  <c r="Q95"/>
  <c r="AR104"/>
  <c r="AP104"/>
  <c r="AF104"/>
  <c r="Q104"/>
  <c r="AR30"/>
  <c r="AP30"/>
  <c r="AF30"/>
  <c r="Q30"/>
  <c r="AR84"/>
  <c r="AP84"/>
  <c r="AF84"/>
  <c r="Q84"/>
  <c r="AR99"/>
  <c r="AP99"/>
  <c r="AF99"/>
  <c r="Q99"/>
  <c r="AR179"/>
  <c r="AP179"/>
  <c r="AF179"/>
  <c r="Q179"/>
  <c r="AR143"/>
  <c r="AP143"/>
  <c r="AF143"/>
  <c r="Q143"/>
  <c r="AR171"/>
  <c r="AP171"/>
  <c r="AF171"/>
  <c r="Q171"/>
  <c r="AR154"/>
  <c r="AP154"/>
  <c r="AF154"/>
  <c r="Q154"/>
  <c r="AR26"/>
  <c r="AP26"/>
  <c r="AF26"/>
  <c r="Q26"/>
  <c r="AR144"/>
  <c r="AP144"/>
  <c r="AF144"/>
  <c r="Q144"/>
  <c r="AR98"/>
  <c r="AP98"/>
  <c r="AF98"/>
  <c r="Q98"/>
  <c r="AR44"/>
  <c r="AP44"/>
  <c r="AF44"/>
  <c r="Q44"/>
  <c r="AR50"/>
  <c r="AP50"/>
  <c r="AF50"/>
  <c r="Q50"/>
  <c r="AR164"/>
  <c r="AP164"/>
  <c r="AF164"/>
  <c r="Q164"/>
  <c r="AR62"/>
  <c r="AP62"/>
  <c r="AF62"/>
  <c r="Q62"/>
  <c r="AR80"/>
  <c r="AP80"/>
  <c r="AF80"/>
  <c r="Q80"/>
  <c r="AR27"/>
  <c r="AP27"/>
  <c r="AF27"/>
  <c r="Q27"/>
  <c r="AR150"/>
  <c r="AP150"/>
  <c r="AF150"/>
  <c r="Q150"/>
  <c r="AR34"/>
  <c r="AP34"/>
  <c r="AF34"/>
  <c r="Q34"/>
  <c r="AR137"/>
  <c r="AP137"/>
  <c r="AF137"/>
  <c r="Q137"/>
  <c r="AR174"/>
  <c r="AP174"/>
  <c r="AF174"/>
  <c r="Q174"/>
  <c r="AR96"/>
  <c r="AP96"/>
  <c r="AF96"/>
  <c r="Q96"/>
  <c r="AR77"/>
  <c r="AP77"/>
  <c r="AF77"/>
  <c r="Q77"/>
  <c r="AR68"/>
  <c r="AP68"/>
  <c r="AF68"/>
  <c r="Q68"/>
  <c r="AR161"/>
  <c r="AP161"/>
  <c r="AF161"/>
  <c r="Q161"/>
  <c r="AR111"/>
  <c r="AP111"/>
  <c r="AF111"/>
  <c r="Q111"/>
  <c r="AR105"/>
  <c r="AP105"/>
  <c r="AF105"/>
  <c r="Q105"/>
  <c r="AR13"/>
  <c r="AP13"/>
  <c r="AF13"/>
  <c r="Q13"/>
  <c r="AR177"/>
  <c r="AP177"/>
  <c r="AF177"/>
  <c r="Q177"/>
  <c r="AR184"/>
  <c r="AP184"/>
  <c r="AF184"/>
  <c r="Q184"/>
  <c r="AR178"/>
  <c r="AP178"/>
  <c r="AF178"/>
  <c r="Q178"/>
  <c r="AR158"/>
  <c r="AP158"/>
  <c r="AF158"/>
  <c r="Q158"/>
  <c r="AR129"/>
  <c r="AP129"/>
  <c r="AF129"/>
  <c r="Q129"/>
  <c r="AR19"/>
  <c r="AP19"/>
  <c r="AF19"/>
  <c r="Q19"/>
  <c r="AR71"/>
  <c r="AP71"/>
  <c r="AF71"/>
  <c r="Q71"/>
  <c r="AR152"/>
  <c r="AP152"/>
  <c r="AF152"/>
  <c r="Q152"/>
  <c r="AR16"/>
  <c r="AP16"/>
  <c r="AF16"/>
  <c r="Q16"/>
  <c r="AR52"/>
  <c r="AP52"/>
  <c r="AF52"/>
  <c r="Q52"/>
  <c r="AR47"/>
  <c r="AP47"/>
  <c r="AF47"/>
  <c r="Q47"/>
  <c r="AR29"/>
  <c r="AP29"/>
  <c r="AF29"/>
  <c r="Q29"/>
  <c r="AR46"/>
  <c r="AP46"/>
  <c r="AF46"/>
  <c r="Q46"/>
  <c r="AR59"/>
  <c r="AP59"/>
  <c r="AF59"/>
  <c r="Q59"/>
  <c r="AR91"/>
  <c r="AP91"/>
  <c r="AF91"/>
  <c r="Q91"/>
  <c r="AR126"/>
  <c r="AP126"/>
  <c r="AF126"/>
  <c r="Q126"/>
  <c r="AR90"/>
  <c r="AP90"/>
  <c r="AF90"/>
  <c r="Q90"/>
  <c r="AR45"/>
  <c r="AP45"/>
  <c r="AF45"/>
  <c r="Q45"/>
  <c r="AR60"/>
  <c r="AP60"/>
  <c r="AF60"/>
  <c r="Q60"/>
  <c r="AR64"/>
  <c r="AP64"/>
  <c r="AF64"/>
  <c r="Q64"/>
  <c r="AR31"/>
  <c r="AP31"/>
  <c r="AF31"/>
  <c r="Q31"/>
  <c r="AR134"/>
  <c r="AP134"/>
  <c r="AF134"/>
  <c r="Q134"/>
  <c r="AR49"/>
  <c r="AP49"/>
  <c r="AF49"/>
  <c r="Q49"/>
  <c r="AR36"/>
  <c r="AP36"/>
  <c r="AF36"/>
  <c r="Q36"/>
  <c r="AR115"/>
  <c r="AP115"/>
  <c r="AF115"/>
  <c r="Q115"/>
  <c r="AR114"/>
  <c r="AP114"/>
  <c r="AF114"/>
  <c r="Q114"/>
  <c r="AR78"/>
  <c r="AP78"/>
  <c r="AF78"/>
  <c r="Q78"/>
  <c r="AR117"/>
  <c r="AP117"/>
  <c r="AF117"/>
  <c r="Q117"/>
  <c r="AR69"/>
  <c r="AP69"/>
  <c r="AF69"/>
  <c r="Q69"/>
  <c r="AR163"/>
  <c r="AP163"/>
  <c r="AF163"/>
  <c r="Q163"/>
  <c r="AR136"/>
  <c r="AP136"/>
  <c r="AF136"/>
  <c r="Q136"/>
  <c r="AR183"/>
  <c r="AP183"/>
  <c r="AF183"/>
  <c r="Q183"/>
  <c r="AR25"/>
  <c r="AP25"/>
  <c r="AF25"/>
  <c r="Q25"/>
  <c r="AR140"/>
  <c r="AP140"/>
  <c r="AF140"/>
  <c r="Q140"/>
  <c r="AR146"/>
  <c r="AP146"/>
  <c r="AF146"/>
  <c r="Q146"/>
  <c r="AR142"/>
  <c r="AP142"/>
  <c r="AF142"/>
  <c r="Q142"/>
  <c r="AR121"/>
  <c r="AP121"/>
  <c r="AF121"/>
  <c r="Q121"/>
  <c r="AR181"/>
  <c r="AP181"/>
  <c r="AF181"/>
  <c r="Q181"/>
  <c r="AR37"/>
  <c r="AP37"/>
  <c r="AF37"/>
  <c r="Q37"/>
  <c r="AR139"/>
  <c r="AP139"/>
  <c r="AF139"/>
  <c r="Q139"/>
  <c r="AR123"/>
  <c r="AP123"/>
  <c r="AF123"/>
  <c r="Q123"/>
  <c r="AR87"/>
  <c r="AP87"/>
  <c r="AF87"/>
  <c r="Q87"/>
  <c r="AR88"/>
  <c r="AP88"/>
  <c r="AF88"/>
  <c r="Q88"/>
  <c r="AR97"/>
  <c r="AP97"/>
  <c r="AF97"/>
  <c r="Q97"/>
  <c r="AR145"/>
  <c r="AP145"/>
  <c r="AF145"/>
  <c r="Q145"/>
  <c r="AR155"/>
  <c r="AP155"/>
  <c r="AF155"/>
  <c r="Q155"/>
  <c r="AR86"/>
  <c r="AP86"/>
  <c r="AF86"/>
  <c r="Q86"/>
  <c r="AR100"/>
  <c r="AP100"/>
  <c r="AF100"/>
  <c r="Q100"/>
  <c r="AR128"/>
  <c r="AP128"/>
  <c r="AF128"/>
  <c r="Q128"/>
  <c r="AR148"/>
  <c r="AP148"/>
  <c r="AF148"/>
  <c r="Q148"/>
  <c r="AR42"/>
  <c r="AP42"/>
  <c r="AF42"/>
  <c r="Q42"/>
  <c r="AR182"/>
  <c r="AP182"/>
  <c r="AF182"/>
  <c r="Q182"/>
  <c r="AR70"/>
  <c r="AP70"/>
  <c r="AF70"/>
  <c r="Q70"/>
  <c r="AR63"/>
  <c r="AP63"/>
  <c r="AF63"/>
  <c r="Q63"/>
  <c r="AR85"/>
  <c r="AP85"/>
  <c r="AF85"/>
  <c r="Q85"/>
  <c r="AR12"/>
  <c r="AP12"/>
  <c r="AF12"/>
  <c r="Q12"/>
  <c r="AR135"/>
  <c r="AP135"/>
  <c r="AF135"/>
  <c r="Q135"/>
  <c r="AR18"/>
  <c r="AP18"/>
  <c r="AF18"/>
  <c r="Q18"/>
  <c r="AR54"/>
  <c r="AP54"/>
  <c r="AF54"/>
  <c r="Q54"/>
  <c r="AR56"/>
  <c r="AP56"/>
  <c r="AF56"/>
  <c r="Q56"/>
  <c r="AT56" s="1"/>
  <c r="AR48"/>
  <c r="AP48"/>
  <c r="AF48"/>
  <c r="Q48"/>
  <c r="AR32"/>
  <c r="AP32"/>
  <c r="AF32"/>
  <c r="Q32"/>
  <c r="AT32" s="1"/>
  <c r="AR28"/>
  <c r="AP28"/>
  <c r="AF28"/>
  <c r="Q28"/>
  <c r="AR11"/>
  <c r="AP11"/>
  <c r="AF11"/>
  <c r="Q11"/>
  <c r="AT11" s="1"/>
  <c r="AR119"/>
  <c r="AP119"/>
  <c r="AF119"/>
  <c r="Q119"/>
  <c r="AR66"/>
  <c r="AP66"/>
  <c r="AF66"/>
  <c r="Q66"/>
  <c r="S66" s="1"/>
  <c r="AR109"/>
  <c r="AP109"/>
  <c r="AF109"/>
  <c r="Q109"/>
  <c r="AR151"/>
  <c r="AP151"/>
  <c r="AF151"/>
  <c r="Q151"/>
  <c r="AT151" s="1"/>
  <c r="AR170"/>
  <c r="AP170"/>
  <c r="AF170"/>
  <c r="Q170"/>
  <c r="AR131"/>
  <c r="AP131"/>
  <c r="AF131"/>
  <c r="Q131"/>
  <c r="AT131" s="1"/>
  <c r="AR81"/>
  <c r="AP81"/>
  <c r="AF81"/>
  <c r="Q81"/>
  <c r="AR176"/>
  <c r="AP176"/>
  <c r="AF176"/>
  <c r="Q176"/>
  <c r="AT176" s="1"/>
  <c r="AR43"/>
  <c r="AP43"/>
  <c r="AF43"/>
  <c r="Q43"/>
  <c r="AR75"/>
  <c r="AP75"/>
  <c r="AF75"/>
  <c r="Q75"/>
  <c r="AT75" s="1"/>
  <c r="AR15"/>
  <c r="AP15"/>
  <c r="AF15"/>
  <c r="Q15"/>
  <c r="AR133"/>
  <c r="AP133"/>
  <c r="AF133"/>
  <c r="Q133"/>
  <c r="AT133" s="1"/>
  <c r="AR166"/>
  <c r="AP166"/>
  <c r="AF166"/>
  <c r="Q166"/>
  <c r="AR120"/>
  <c r="AP120"/>
  <c r="AF120"/>
  <c r="Q120"/>
  <c r="AT120" s="1"/>
  <c r="AR17"/>
  <c r="AP17"/>
  <c r="AF17"/>
  <c r="Q17"/>
  <c r="AR58"/>
  <c r="AP58"/>
  <c r="AF58"/>
  <c r="Q58"/>
  <c r="AT58" s="1"/>
  <c r="AR165"/>
  <c r="AP165"/>
  <c r="AF165"/>
  <c r="Q165"/>
  <c r="AR72"/>
  <c r="AP72"/>
  <c r="AF72"/>
  <c r="Q72"/>
  <c r="AT72" s="1"/>
  <c r="AR149"/>
  <c r="AP149"/>
  <c r="AF149"/>
  <c r="Q149"/>
  <c r="AR112"/>
  <c r="AP112"/>
  <c r="AF112"/>
  <c r="Q112"/>
  <c r="S112" s="1"/>
  <c r="AR160"/>
  <c r="AP160"/>
  <c r="AF160"/>
  <c r="Q160"/>
  <c r="AR125"/>
  <c r="AP125"/>
  <c r="AF125"/>
  <c r="Q125"/>
  <c r="AR102"/>
  <c r="AP102"/>
  <c r="AF102"/>
  <c r="Q102"/>
  <c r="AR53"/>
  <c r="AP53"/>
  <c r="AF53"/>
  <c r="Q53"/>
  <c r="AR67"/>
  <c r="AP67"/>
  <c r="AF67"/>
  <c r="Q67"/>
  <c r="AR61"/>
  <c r="AP61"/>
  <c r="AF61"/>
  <c r="Q61"/>
  <c r="AR180"/>
  <c r="AP180"/>
  <c r="AF180"/>
  <c r="Q180"/>
  <c r="AR55"/>
  <c r="AP55"/>
  <c r="AF55"/>
  <c r="Q55"/>
  <c r="AT55" s="1"/>
  <c r="AR79"/>
  <c r="AP79"/>
  <c r="AF79"/>
  <c r="Q79"/>
  <c r="AR57"/>
  <c r="AP57"/>
  <c r="AF57"/>
  <c r="Q57"/>
  <c r="S57" s="1"/>
  <c r="AR113"/>
  <c r="AP113"/>
  <c r="AF113"/>
  <c r="Q113"/>
  <c r="AR92"/>
  <c r="AP92"/>
  <c r="AF92"/>
  <c r="Q92"/>
  <c r="AT92" s="1"/>
  <c r="AR107"/>
  <c r="AP107"/>
  <c r="AF107"/>
  <c r="Q107"/>
  <c r="AR89"/>
  <c r="AP89"/>
  <c r="AF89"/>
  <c r="Q89"/>
  <c r="AT89" s="1"/>
  <c r="AR83"/>
  <c r="AP83"/>
  <c r="AF83"/>
  <c r="Q83"/>
  <c r="AT83" s="1"/>
  <c r="AR159"/>
  <c r="AP159"/>
  <c r="AF159"/>
  <c r="Q159"/>
  <c r="AT159" s="1"/>
  <c r="AR130"/>
  <c r="AP130"/>
  <c r="AF130"/>
  <c r="Q130"/>
  <c r="AT130" s="1"/>
  <c r="AR173"/>
  <c r="AP173"/>
  <c r="AF173"/>
  <c r="Q173"/>
  <c r="AT173" s="1"/>
  <c r="AR40"/>
  <c r="AP40"/>
  <c r="AF40"/>
  <c r="Q40"/>
  <c r="AT40" s="1"/>
  <c r="AR10"/>
  <c r="AP10"/>
  <c r="AF10"/>
  <c r="Q10"/>
  <c r="AT10" s="1"/>
  <c r="AR35"/>
  <c r="AP35"/>
  <c r="AF35"/>
  <c r="Q35"/>
  <c r="AT35" s="1"/>
  <c r="X35" s="1"/>
  <c r="Y35" s="1"/>
  <c r="AR124"/>
  <c r="AP124"/>
  <c r="AF124"/>
  <c r="Q124"/>
  <c r="AT124" s="1"/>
  <c r="AR157"/>
  <c r="AP157"/>
  <c r="AF157"/>
  <c r="Q157"/>
  <c r="AT157" s="1"/>
  <c r="AR168"/>
  <c r="AP168"/>
  <c r="AF168"/>
  <c r="Q168"/>
  <c r="AT168" s="1"/>
  <c r="AR20"/>
  <c r="AP20"/>
  <c r="AF20"/>
  <c r="Q20"/>
  <c r="AT20" s="1"/>
  <c r="X20" s="1"/>
  <c r="Y20" s="1"/>
  <c r="AR82"/>
  <c r="AP82"/>
  <c r="AF82"/>
  <c r="Q82"/>
  <c r="AT82" s="1"/>
  <c r="AR110"/>
  <c r="AP110"/>
  <c r="AF110"/>
  <c r="Q110"/>
  <c r="AT110" s="1"/>
  <c r="AR167"/>
  <c r="AP167"/>
  <c r="AF167"/>
  <c r="Q167"/>
  <c r="AT167" s="1"/>
  <c r="AR147"/>
  <c r="AP147"/>
  <c r="AF147"/>
  <c r="Q147"/>
  <c r="AT147" s="1"/>
  <c r="AR116"/>
  <c r="AP116"/>
  <c r="AF116"/>
  <c r="Q116"/>
  <c r="AT116" s="1"/>
  <c r="AR101"/>
  <c r="AP101"/>
  <c r="AF101"/>
  <c r="Q101"/>
  <c r="AT101" s="1"/>
  <c r="AR14"/>
  <c r="AP14"/>
  <c r="AF14"/>
  <c r="Q14"/>
  <c r="AT14" s="1"/>
  <c r="AR108"/>
  <c r="AP108"/>
  <c r="AF108"/>
  <c r="Q108"/>
  <c r="AT108" s="1"/>
  <c r="AR127"/>
  <c r="AP127"/>
  <c r="AF127"/>
  <c r="Q127"/>
  <c r="AT127" s="1"/>
  <c r="AR103"/>
  <c r="AP103"/>
  <c r="AF103"/>
  <c r="Q103"/>
  <c r="AT103" s="1"/>
  <c r="AR169"/>
  <c r="AP169"/>
  <c r="AF169"/>
  <c r="Q169"/>
  <c r="AT169" s="1"/>
  <c r="AR132"/>
  <c r="AP132"/>
  <c r="AF132"/>
  <c r="Q132"/>
  <c r="AT132" s="1"/>
  <c r="AR162"/>
  <c r="AP162"/>
  <c r="AF162"/>
  <c r="Q162"/>
  <c r="AT162" s="1"/>
  <c r="AR38"/>
  <c r="AP38"/>
  <c r="AF38"/>
  <c r="Q38"/>
  <c r="AT38" s="1"/>
  <c r="X38" s="1"/>
  <c r="Y38" s="1"/>
  <c r="AR106"/>
  <c r="AP106"/>
  <c r="AF106"/>
  <c r="Q106"/>
  <c r="AT106" s="1"/>
  <c r="AR156"/>
  <c r="AP156"/>
  <c r="AF156"/>
  <c r="Q156"/>
  <c r="AT156" s="1"/>
  <c r="X156" s="1"/>
  <c r="Y156" s="1"/>
  <c r="AR51"/>
  <c r="AP51"/>
  <c r="AF51"/>
  <c r="Q51"/>
  <c r="AT51" s="1"/>
  <c r="AR118"/>
  <c r="AP118"/>
  <c r="AF118"/>
  <c r="Q118"/>
  <c r="AT118" s="1"/>
  <c r="AR41"/>
  <c r="AP41"/>
  <c r="AF41"/>
  <c r="Q41"/>
  <c r="AT41" s="1"/>
  <c r="AR23"/>
  <c r="AP23"/>
  <c r="AF23"/>
  <c r="Q23"/>
  <c r="AT23" s="1"/>
  <c r="X23" s="1"/>
  <c r="Y23" s="1"/>
  <c r="AR138"/>
  <c r="AP138"/>
  <c r="AF138"/>
  <c r="Q138"/>
  <c r="AT138" s="1"/>
  <c r="AR33"/>
  <c r="AP33"/>
  <c r="AF33"/>
  <c r="Q33"/>
  <c r="AT33" s="1"/>
  <c r="AR172"/>
  <c r="AP172"/>
  <c r="AF172"/>
  <c r="Q172"/>
  <c r="AT172" s="1"/>
  <c r="AR65"/>
  <c r="AP65"/>
  <c r="AF65"/>
  <c r="Q65"/>
  <c r="AT65" s="1"/>
  <c r="AR141"/>
  <c r="AP141"/>
  <c r="AF141"/>
  <c r="Q141"/>
  <c r="AT141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22"/>
  <c r="AP122"/>
  <c r="AF122"/>
  <c r="AF186" s="1"/>
  <c r="Q122"/>
  <c r="AR192" i="37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97"/>
  <c r="AP197"/>
  <c r="AF197"/>
  <c r="Q197"/>
  <c r="AR171"/>
  <c r="AP171"/>
  <c r="AF171"/>
  <c r="Q171"/>
  <c r="AR170"/>
  <c r="AP170"/>
  <c r="AF170"/>
  <c r="Q170"/>
  <c r="AR195"/>
  <c r="AP195"/>
  <c r="AF195"/>
  <c r="Q195"/>
  <c r="AR169"/>
  <c r="AP169"/>
  <c r="AF169"/>
  <c r="Q169"/>
  <c r="AR194"/>
  <c r="AP194"/>
  <c r="AF194"/>
  <c r="Q194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18"/>
  <c r="AP118"/>
  <c r="AF118"/>
  <c r="Q118"/>
  <c r="AR140"/>
  <c r="AP140"/>
  <c r="AF140"/>
  <c r="Q140"/>
  <c r="AR139"/>
  <c r="AP139"/>
  <c r="AF139"/>
  <c r="Q139"/>
  <c r="AR117"/>
  <c r="AP117"/>
  <c r="AF117"/>
  <c r="Q117"/>
  <c r="AR138"/>
  <c r="AP138"/>
  <c r="AF138"/>
  <c r="Q138"/>
  <c r="AR150"/>
  <c r="AP150"/>
  <c r="AF150"/>
  <c r="Q150"/>
  <c r="AR149"/>
  <c r="AP149"/>
  <c r="AF149"/>
  <c r="Q149"/>
  <c r="AR137"/>
  <c r="AP137"/>
  <c r="AF137"/>
  <c r="Q137"/>
  <c r="AR148"/>
  <c r="AP148"/>
  <c r="AF148"/>
  <c r="Q148"/>
  <c r="AR81"/>
  <c r="AP81"/>
  <c r="AF81"/>
  <c r="Q81"/>
  <c r="AR136"/>
  <c r="AP136"/>
  <c r="AF136"/>
  <c r="Q136"/>
  <c r="AR135"/>
  <c r="AP135"/>
  <c r="AF135"/>
  <c r="Q135"/>
  <c r="AR116"/>
  <c r="AP116"/>
  <c r="AF116"/>
  <c r="Q116"/>
  <c r="AR134"/>
  <c r="AP134"/>
  <c r="AF134"/>
  <c r="Q134"/>
  <c r="AR133"/>
  <c r="AP133"/>
  <c r="AF133"/>
  <c r="Q133"/>
  <c r="AR132"/>
  <c r="AP132"/>
  <c r="AF132"/>
  <c r="Q132"/>
  <c r="AR147"/>
  <c r="AP147"/>
  <c r="AF147"/>
  <c r="Q147"/>
  <c r="AR166"/>
  <c r="AP166"/>
  <c r="AF166"/>
  <c r="Q166"/>
  <c r="AR131"/>
  <c r="AP131"/>
  <c r="AF131"/>
  <c r="Q131"/>
  <c r="AR165"/>
  <c r="AP165"/>
  <c r="AF165"/>
  <c r="Q165"/>
  <c r="AR115"/>
  <c r="AP115"/>
  <c r="AF115"/>
  <c r="Q115"/>
  <c r="AR80"/>
  <c r="AP80"/>
  <c r="AF80"/>
  <c r="Q80"/>
  <c r="AR105"/>
  <c r="AP105"/>
  <c r="AF105"/>
  <c r="Q105"/>
  <c r="AR104"/>
  <c r="AP104"/>
  <c r="AF104"/>
  <c r="Q104"/>
  <c r="AR130"/>
  <c r="AP130"/>
  <c r="AF130"/>
  <c r="Q130"/>
  <c r="AR164"/>
  <c r="AP164"/>
  <c r="AF164"/>
  <c r="Q164"/>
  <c r="AR129"/>
  <c r="AP129"/>
  <c r="AF129"/>
  <c r="Q129"/>
  <c r="AR114"/>
  <c r="AP114"/>
  <c r="AF114"/>
  <c r="Q114"/>
  <c r="AR103"/>
  <c r="AP103"/>
  <c r="AF103"/>
  <c r="Q103"/>
  <c r="AR163"/>
  <c r="AP163"/>
  <c r="AF163"/>
  <c r="Q163"/>
  <c r="AR128"/>
  <c r="AP128"/>
  <c r="AF128"/>
  <c r="Q128"/>
  <c r="AR162"/>
  <c r="AP162"/>
  <c r="AF162"/>
  <c r="Q162"/>
  <c r="AR127"/>
  <c r="AP127"/>
  <c r="AF127"/>
  <c r="Q127"/>
  <c r="AR79"/>
  <c r="AP79"/>
  <c r="AF79"/>
  <c r="Q79"/>
  <c r="AR78"/>
  <c r="AP78"/>
  <c r="AF78"/>
  <c r="Q78"/>
  <c r="AR126"/>
  <c r="AP126"/>
  <c r="AF126"/>
  <c r="Q126"/>
  <c r="AR125"/>
  <c r="AP125"/>
  <c r="AF125"/>
  <c r="Q125"/>
  <c r="AR146"/>
  <c r="AP146"/>
  <c r="AF146"/>
  <c r="Q146"/>
  <c r="AR102"/>
  <c r="AP102"/>
  <c r="AF102"/>
  <c r="Q102"/>
  <c r="AR77"/>
  <c r="AP77"/>
  <c r="AF77"/>
  <c r="Q77"/>
  <c r="AR76"/>
  <c r="AP76"/>
  <c r="AF76"/>
  <c r="Q76"/>
  <c r="AR101"/>
  <c r="AP101"/>
  <c r="AF101"/>
  <c r="Q101"/>
  <c r="AR145"/>
  <c r="AP145"/>
  <c r="AF145"/>
  <c r="Q145"/>
  <c r="AR100"/>
  <c r="AP100"/>
  <c r="AF100"/>
  <c r="Q100"/>
  <c r="AR99"/>
  <c r="AP99"/>
  <c r="AF99"/>
  <c r="Q99"/>
  <c r="AR124"/>
  <c r="AP124"/>
  <c r="AF124"/>
  <c r="Q124"/>
  <c r="AR98"/>
  <c r="AP98"/>
  <c r="AF98"/>
  <c r="Q98"/>
  <c r="AR97"/>
  <c r="AP97"/>
  <c r="AF97"/>
  <c r="Q97"/>
  <c r="AR75"/>
  <c r="AP75"/>
  <c r="AF75"/>
  <c r="Q75"/>
  <c r="AR74"/>
  <c r="AP74"/>
  <c r="AF74"/>
  <c r="Q74"/>
  <c r="AR161"/>
  <c r="AP161"/>
  <c r="AF161"/>
  <c r="Q161"/>
  <c r="AR96"/>
  <c r="AP96"/>
  <c r="AF96"/>
  <c r="Q96"/>
  <c r="AR123"/>
  <c r="AP123"/>
  <c r="AF123"/>
  <c r="Q123"/>
  <c r="AR95"/>
  <c r="AP95"/>
  <c r="AF95"/>
  <c r="Q95"/>
  <c r="AR144"/>
  <c r="AP144"/>
  <c r="AF144"/>
  <c r="Q144"/>
  <c r="AR122"/>
  <c r="AP122"/>
  <c r="AF122"/>
  <c r="Q122"/>
  <c r="AR94"/>
  <c r="AP94"/>
  <c r="AF94"/>
  <c r="Q94"/>
  <c r="AR73"/>
  <c r="AP73"/>
  <c r="AF73"/>
  <c r="Q73"/>
  <c r="AR93"/>
  <c r="AP93"/>
  <c r="AF93"/>
  <c r="Q93"/>
  <c r="AR92"/>
  <c r="AP92"/>
  <c r="AF92"/>
  <c r="Q92"/>
  <c r="AR160"/>
  <c r="AP160"/>
  <c r="AF160"/>
  <c r="Q160"/>
  <c r="AR121"/>
  <c r="AP121"/>
  <c r="AF121"/>
  <c r="Q121"/>
  <c r="AR91"/>
  <c r="AP91"/>
  <c r="AF91"/>
  <c r="Q91"/>
  <c r="AR72"/>
  <c r="AP72"/>
  <c r="AF72"/>
  <c r="Q72"/>
  <c r="AR159"/>
  <c r="AP159"/>
  <c r="AF159"/>
  <c r="Q159"/>
  <c r="AR71"/>
  <c r="AP71"/>
  <c r="AF71"/>
  <c r="Q71"/>
  <c r="AR90"/>
  <c r="AP90"/>
  <c r="AF90"/>
  <c r="Q90"/>
  <c r="AR158"/>
  <c r="AP158"/>
  <c r="AF158"/>
  <c r="Q158"/>
  <c r="AR89"/>
  <c r="AP89"/>
  <c r="AF89"/>
  <c r="Q89"/>
  <c r="AR70"/>
  <c r="AP70"/>
  <c r="AF70"/>
  <c r="Q70"/>
  <c r="AR157"/>
  <c r="AP157"/>
  <c r="AF157"/>
  <c r="Q157"/>
  <c r="AR120"/>
  <c r="AP120"/>
  <c r="AF120"/>
  <c r="Q120"/>
  <c r="AR113"/>
  <c r="AP113"/>
  <c r="AF113"/>
  <c r="Q113"/>
  <c r="AR88"/>
  <c r="AP88"/>
  <c r="AF88"/>
  <c r="Q88"/>
  <c r="AR143"/>
  <c r="AP143"/>
  <c r="AF143"/>
  <c r="Q143"/>
  <c r="AR87"/>
  <c r="AP87"/>
  <c r="AF87"/>
  <c r="Q87"/>
  <c r="AR86"/>
  <c r="AP86"/>
  <c r="AF86"/>
  <c r="Q86"/>
  <c r="AR156"/>
  <c r="AP156"/>
  <c r="AF156"/>
  <c r="Q156"/>
  <c r="AR85"/>
  <c r="AP85"/>
  <c r="AF85"/>
  <c r="Q85"/>
  <c r="AR155"/>
  <c r="AP155"/>
  <c r="AF155"/>
  <c r="Q155"/>
  <c r="AR112"/>
  <c r="AP112"/>
  <c r="AF112"/>
  <c r="Q112"/>
  <c r="AR69"/>
  <c r="AP69"/>
  <c r="AF69"/>
  <c r="Q69"/>
  <c r="AR154"/>
  <c r="AP154"/>
  <c r="AF154"/>
  <c r="Q154"/>
  <c r="AR68"/>
  <c r="AP68"/>
  <c r="AF68"/>
  <c r="Q68"/>
  <c r="S68" s="1"/>
  <c r="AR67"/>
  <c r="AP67"/>
  <c r="AF67"/>
  <c r="Q67"/>
  <c r="AR153"/>
  <c r="AP153"/>
  <c r="AF153"/>
  <c r="Q153"/>
  <c r="AR111"/>
  <c r="AP111"/>
  <c r="AF111"/>
  <c r="Q111"/>
  <c r="AR66"/>
  <c r="AP66"/>
  <c r="AF66"/>
  <c r="Q66"/>
  <c r="AR110"/>
  <c r="AP110"/>
  <c r="AF110"/>
  <c r="Q110"/>
  <c r="AR142"/>
  <c r="AP142"/>
  <c r="AF142"/>
  <c r="Q142"/>
  <c r="AR84"/>
  <c r="AP84"/>
  <c r="AF84"/>
  <c r="Q84"/>
  <c r="AR109"/>
  <c r="AP109"/>
  <c r="AF109"/>
  <c r="Q109"/>
  <c r="AR65"/>
  <c r="AP65"/>
  <c r="AF65"/>
  <c r="Q65"/>
  <c r="AR108"/>
  <c r="AP108"/>
  <c r="AF108"/>
  <c r="Q108"/>
  <c r="AR83"/>
  <c r="AP83"/>
  <c r="AF83"/>
  <c r="Q83"/>
  <c r="AR152"/>
  <c r="AP152"/>
  <c r="AF152"/>
  <c r="Q152"/>
  <c r="AR107"/>
  <c r="AP107"/>
  <c r="AF107"/>
  <c r="Q107"/>
  <c r="AR64"/>
  <c r="AP64"/>
  <c r="AF64"/>
  <c r="Q64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B156" s="1"/>
  <c r="B157" s="1"/>
  <c r="B158" s="1"/>
  <c r="B159" s="1"/>
  <c r="B160" s="1"/>
  <c r="B161" s="1"/>
  <c r="B162" s="1"/>
  <c r="B163" s="1"/>
  <c r="AR63"/>
  <c r="AP63"/>
  <c r="AF63"/>
  <c r="Q63"/>
  <c r="AR54"/>
  <c r="AP54"/>
  <c r="AF54"/>
  <c r="Q54"/>
  <c r="AR53"/>
  <c r="AP53"/>
  <c r="AF53"/>
  <c r="Q53"/>
  <c r="S53" s="1"/>
  <c r="AR52"/>
  <c r="AP52"/>
  <c r="AF52"/>
  <c r="Q52"/>
  <c r="AR51"/>
  <c r="AP51"/>
  <c r="AF51"/>
  <c r="Q51"/>
  <c r="AT51" s="1"/>
  <c r="AR61"/>
  <c r="AP61"/>
  <c r="AF61"/>
  <c r="Q61"/>
  <c r="AR50"/>
  <c r="AP50"/>
  <c r="AF50"/>
  <c r="Q50"/>
  <c r="S50" s="1"/>
  <c r="AR49"/>
  <c r="AP49"/>
  <c r="AF49"/>
  <c r="Q49"/>
  <c r="AR48"/>
  <c r="AP48"/>
  <c r="AF48"/>
  <c r="Q48"/>
  <c r="AR47"/>
  <c r="AP47"/>
  <c r="AF47"/>
  <c r="Q47"/>
  <c r="AR60"/>
  <c r="AP60"/>
  <c r="AF60"/>
  <c r="Q60"/>
  <c r="S60" s="1"/>
  <c r="AR46"/>
  <c r="AP46"/>
  <c r="AF46"/>
  <c r="Q46"/>
  <c r="AR45"/>
  <c r="AP45"/>
  <c r="AF45"/>
  <c r="Q45"/>
  <c r="AR44"/>
  <c r="AP44"/>
  <c r="AF44"/>
  <c r="Q44"/>
  <c r="AR43"/>
  <c r="AP43"/>
  <c r="AF43"/>
  <c r="Q43"/>
  <c r="S43" s="1"/>
  <c r="AR42"/>
  <c r="AP42"/>
  <c r="AF42"/>
  <c r="Q42"/>
  <c r="AR41"/>
  <c r="AP41"/>
  <c r="AF41"/>
  <c r="Q41"/>
  <c r="AR40"/>
  <c r="AP40"/>
  <c r="AF40"/>
  <c r="Q40"/>
  <c r="AR39"/>
  <c r="AP39"/>
  <c r="AF39"/>
  <c r="Q39"/>
  <c r="S39" s="1"/>
  <c r="AR17"/>
  <c r="AP17"/>
  <c r="AF17"/>
  <c r="Q17"/>
  <c r="AR59"/>
  <c r="AP59"/>
  <c r="AF59"/>
  <c r="Q59"/>
  <c r="AT59" s="1"/>
  <c r="AR16"/>
  <c r="AP16"/>
  <c r="AF16"/>
  <c r="Q16"/>
  <c r="AR38"/>
  <c r="AP38"/>
  <c r="AF38"/>
  <c r="Q38"/>
  <c r="S38" s="1"/>
  <c r="AR37"/>
  <c r="AP37"/>
  <c r="AF37"/>
  <c r="Q37"/>
  <c r="S37" s="1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31"/>
  <c r="AP31"/>
  <c r="AF31"/>
  <c r="Q31"/>
  <c r="AR30"/>
  <c r="AP30"/>
  <c r="AF30"/>
  <c r="Q30"/>
  <c r="AR58"/>
  <c r="AP58"/>
  <c r="AF58"/>
  <c r="Q58"/>
  <c r="AR29"/>
  <c r="AP29"/>
  <c r="AF29"/>
  <c r="Q29"/>
  <c r="AR15"/>
  <c r="AP15"/>
  <c r="AF15"/>
  <c r="Q15"/>
  <c r="AR28"/>
  <c r="AP28"/>
  <c r="AF28"/>
  <c r="Q28"/>
  <c r="AR27"/>
  <c r="AP27"/>
  <c r="AF27"/>
  <c r="Q27"/>
  <c r="AR23"/>
  <c r="AP23"/>
  <c r="AF23"/>
  <c r="Q23"/>
  <c r="AR26"/>
  <c r="AP26"/>
  <c r="AF26"/>
  <c r="Q26"/>
  <c r="AR25"/>
  <c r="AP25"/>
  <c r="AF25"/>
  <c r="Q25"/>
  <c r="AR57"/>
  <c r="AP57"/>
  <c r="AF57"/>
  <c r="Q57"/>
  <c r="AR14"/>
  <c r="AP14"/>
  <c r="AF14"/>
  <c r="Q14"/>
  <c r="AR13"/>
  <c r="AP13"/>
  <c r="AF13"/>
  <c r="Q13"/>
  <c r="AR12"/>
  <c r="AP12"/>
  <c r="AF12"/>
  <c r="Q12"/>
  <c r="AR11"/>
  <c r="AP11"/>
  <c r="AF11"/>
  <c r="Q11"/>
  <c r="AR9"/>
  <c r="AP9"/>
  <c r="AF9"/>
  <c r="Q9"/>
  <c r="AR22"/>
  <c r="AP22"/>
  <c r="AF22"/>
  <c r="Q22"/>
  <c r="AR56"/>
  <c r="AP56"/>
  <c r="AF56"/>
  <c r="Q56"/>
  <c r="AR21"/>
  <c r="AP21"/>
  <c r="AF21"/>
  <c r="Q21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20"/>
  <c r="AP20"/>
  <c r="AF20"/>
  <c r="Q20"/>
  <c r="AR19"/>
  <c r="AP19"/>
  <c r="AF19"/>
  <c r="Q19"/>
  <c r="AR195" i="36"/>
  <c r="AP195"/>
  <c r="AF195"/>
  <c r="Q195"/>
  <c r="AR197"/>
  <c r="AP197"/>
  <c r="AF197"/>
  <c r="Q197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94"/>
  <c r="AP194"/>
  <c r="AF194"/>
  <c r="Q194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71"/>
  <c r="AP171"/>
  <c r="AF171"/>
  <c r="Q171"/>
  <c r="AR170"/>
  <c r="AP170"/>
  <c r="AF170"/>
  <c r="Q170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50"/>
  <c r="AP150"/>
  <c r="AF150"/>
  <c r="Q150"/>
  <c r="AR166"/>
  <c r="AP166"/>
  <c r="AF166"/>
  <c r="Q166"/>
  <c r="AR165"/>
  <c r="AP165"/>
  <c r="AF165"/>
  <c r="Q165"/>
  <c r="AR118"/>
  <c r="AP118"/>
  <c r="AF118"/>
  <c r="Q118"/>
  <c r="AR140"/>
  <c r="AP140"/>
  <c r="AF140"/>
  <c r="Q140"/>
  <c r="AR139"/>
  <c r="AP139"/>
  <c r="AF139"/>
  <c r="Q139"/>
  <c r="AR138"/>
  <c r="AP138"/>
  <c r="AF138"/>
  <c r="Q138"/>
  <c r="AR105"/>
  <c r="AP105"/>
  <c r="AF105"/>
  <c r="Q105"/>
  <c r="AR137"/>
  <c r="AP137"/>
  <c r="AF137"/>
  <c r="Q137"/>
  <c r="AR136"/>
  <c r="AP136"/>
  <c r="AF136"/>
  <c r="Q136"/>
  <c r="AR104"/>
  <c r="AP104"/>
  <c r="AF104"/>
  <c r="Q104"/>
  <c r="AR164"/>
  <c r="AP164"/>
  <c r="AF164"/>
  <c r="Q164"/>
  <c r="AR135"/>
  <c r="AP135"/>
  <c r="AF135"/>
  <c r="Q135"/>
  <c r="AR117"/>
  <c r="AP117"/>
  <c r="AF117"/>
  <c r="Q117"/>
  <c r="AR134"/>
  <c r="AP134"/>
  <c r="AF134"/>
  <c r="Q134"/>
  <c r="AR133"/>
  <c r="AP133"/>
  <c r="AF133"/>
  <c r="Q133"/>
  <c r="AR132"/>
  <c r="AP132"/>
  <c r="AF132"/>
  <c r="Q132"/>
  <c r="AR103"/>
  <c r="AP103"/>
  <c r="AF103"/>
  <c r="Q103"/>
  <c r="AR163"/>
  <c r="AP163"/>
  <c r="AF163"/>
  <c r="Q163"/>
  <c r="AR131"/>
  <c r="AP131"/>
  <c r="AF131"/>
  <c r="Q131"/>
  <c r="AR149"/>
  <c r="AP149"/>
  <c r="AF149"/>
  <c r="Q149"/>
  <c r="AR130"/>
  <c r="AP130"/>
  <c r="AF130"/>
  <c r="Q130"/>
  <c r="AR162"/>
  <c r="AP162"/>
  <c r="AF162"/>
  <c r="Q162"/>
  <c r="AR148"/>
  <c r="AP148"/>
  <c r="AF148"/>
  <c r="Q148"/>
  <c r="AR102"/>
  <c r="AP102"/>
  <c r="AF102"/>
  <c r="Q102"/>
  <c r="AR101"/>
  <c r="AP101"/>
  <c r="AF101"/>
  <c r="Q101"/>
  <c r="AR100"/>
  <c r="AP100"/>
  <c r="AF100"/>
  <c r="Q100"/>
  <c r="AR129"/>
  <c r="AP129"/>
  <c r="AF129"/>
  <c r="Q129"/>
  <c r="AR128"/>
  <c r="AP128"/>
  <c r="AF128"/>
  <c r="Q128"/>
  <c r="AR81"/>
  <c r="AP81"/>
  <c r="AF81"/>
  <c r="Q81"/>
  <c r="AR99"/>
  <c r="AP99"/>
  <c r="AF99"/>
  <c r="Q99"/>
  <c r="AR161"/>
  <c r="AP161"/>
  <c r="AF161"/>
  <c r="Q161"/>
  <c r="AR98"/>
  <c r="AP98"/>
  <c r="AF98"/>
  <c r="Q98"/>
  <c r="AR116"/>
  <c r="AP116"/>
  <c r="AF116"/>
  <c r="Q116"/>
  <c r="AR127"/>
  <c r="AP127"/>
  <c r="AF127"/>
  <c r="Q127"/>
  <c r="AR97"/>
  <c r="AP97"/>
  <c r="AF97"/>
  <c r="Q97"/>
  <c r="AR147"/>
  <c r="AP147"/>
  <c r="AF147"/>
  <c r="Q147"/>
  <c r="AR126"/>
  <c r="AP126"/>
  <c r="AF126"/>
  <c r="Q126"/>
  <c r="AR146"/>
  <c r="AP146"/>
  <c r="AF146"/>
  <c r="Q146"/>
  <c r="AR125"/>
  <c r="AP125"/>
  <c r="AF125"/>
  <c r="Q125"/>
  <c r="AR96"/>
  <c r="AP96"/>
  <c r="AF96"/>
  <c r="Q96"/>
  <c r="AR124"/>
  <c r="AP124"/>
  <c r="AF124"/>
  <c r="Q124"/>
  <c r="AR160"/>
  <c r="AP160"/>
  <c r="AF160"/>
  <c r="Q160"/>
  <c r="AR159"/>
  <c r="AP159"/>
  <c r="AF159"/>
  <c r="Q159"/>
  <c r="AR158"/>
  <c r="AP158"/>
  <c r="AF158"/>
  <c r="Q158"/>
  <c r="AR95"/>
  <c r="AP95"/>
  <c r="AF95"/>
  <c r="Q95"/>
  <c r="AR94"/>
  <c r="AP94"/>
  <c r="AF94"/>
  <c r="Q94"/>
  <c r="AR93"/>
  <c r="AP93"/>
  <c r="AF93"/>
  <c r="Q93"/>
  <c r="AR157"/>
  <c r="AP157"/>
  <c r="AF157"/>
  <c r="Q157"/>
  <c r="AR123"/>
  <c r="AP123"/>
  <c r="AF123"/>
  <c r="Q123"/>
  <c r="AR156"/>
  <c r="AP156"/>
  <c r="AF156"/>
  <c r="Q156"/>
  <c r="AR145"/>
  <c r="AP145"/>
  <c r="AF145"/>
  <c r="Q145"/>
  <c r="AR122"/>
  <c r="AP122"/>
  <c r="AF122"/>
  <c r="Q122"/>
  <c r="AR155"/>
  <c r="AP155"/>
  <c r="AF155"/>
  <c r="Q155"/>
  <c r="AR121"/>
  <c r="AP121"/>
  <c r="AF121"/>
  <c r="Q121"/>
  <c r="AR120"/>
  <c r="AP120"/>
  <c r="AF120"/>
  <c r="Q120"/>
  <c r="AR115"/>
  <c r="AP115"/>
  <c r="AF115"/>
  <c r="Q115"/>
  <c r="AR154"/>
  <c r="AP154"/>
  <c r="AF154"/>
  <c r="Q154"/>
  <c r="AR92"/>
  <c r="AP92"/>
  <c r="AF92"/>
  <c r="Q92"/>
  <c r="AR114"/>
  <c r="AP114"/>
  <c r="AF114"/>
  <c r="Q114"/>
  <c r="AR91"/>
  <c r="AP91"/>
  <c r="AF91"/>
  <c r="Q91"/>
  <c r="AR144"/>
  <c r="AP144"/>
  <c r="AF144"/>
  <c r="Q144"/>
  <c r="AR113"/>
  <c r="AP113"/>
  <c r="AF113"/>
  <c r="Q113"/>
  <c r="AR112"/>
  <c r="AP112"/>
  <c r="AF112"/>
  <c r="Q112"/>
  <c r="AR90"/>
  <c r="AP90"/>
  <c r="AF90"/>
  <c r="Q90"/>
  <c r="AR80"/>
  <c r="AP80"/>
  <c r="AF80"/>
  <c r="Q80"/>
  <c r="AR89"/>
  <c r="AP89"/>
  <c r="AF89"/>
  <c r="Q89"/>
  <c r="AR143"/>
  <c r="AP143"/>
  <c r="AF143"/>
  <c r="Q143"/>
  <c r="AR88"/>
  <c r="AP88"/>
  <c r="AF88"/>
  <c r="Q88"/>
  <c r="AR111"/>
  <c r="AP111"/>
  <c r="AF111"/>
  <c r="Q111"/>
  <c r="AR79"/>
  <c r="AP79"/>
  <c r="AF79"/>
  <c r="Q79"/>
  <c r="AR153"/>
  <c r="AP153"/>
  <c r="AF153"/>
  <c r="Q153"/>
  <c r="AR78"/>
  <c r="AP78"/>
  <c r="AF78"/>
  <c r="Q78"/>
  <c r="AR77"/>
  <c r="AP77"/>
  <c r="AF77"/>
  <c r="Q77"/>
  <c r="AR76"/>
  <c r="AP76"/>
  <c r="AF76"/>
  <c r="Q76"/>
  <c r="AR110"/>
  <c r="AP110"/>
  <c r="AF110"/>
  <c r="Q110"/>
  <c r="AR87"/>
  <c r="AP87"/>
  <c r="AF87"/>
  <c r="Q87"/>
  <c r="AR75"/>
  <c r="AP75"/>
  <c r="AF75"/>
  <c r="Q75"/>
  <c r="AR74"/>
  <c r="AP74"/>
  <c r="AF74"/>
  <c r="Q74"/>
  <c r="AR73"/>
  <c r="AP73"/>
  <c r="AF73"/>
  <c r="Q73"/>
  <c r="AR72"/>
  <c r="AP72"/>
  <c r="AF72"/>
  <c r="Q72"/>
  <c r="AR71"/>
  <c r="AP71"/>
  <c r="AF71"/>
  <c r="Q71"/>
  <c r="AR109"/>
  <c r="AP109"/>
  <c r="AF109"/>
  <c r="Q109"/>
  <c r="AR70"/>
  <c r="AP70"/>
  <c r="AF70"/>
  <c r="Q70"/>
  <c r="AR108"/>
  <c r="AP108"/>
  <c r="AF108"/>
  <c r="Q108"/>
  <c r="AR152"/>
  <c r="AP152"/>
  <c r="AF152"/>
  <c r="Q152"/>
  <c r="AR107"/>
  <c r="AP107"/>
  <c r="AF107"/>
  <c r="Q107"/>
  <c r="AR69"/>
  <c r="AP69"/>
  <c r="AF69"/>
  <c r="Q69"/>
  <c r="AR68"/>
  <c r="AP68"/>
  <c r="AF68"/>
  <c r="Q68"/>
  <c r="AR67"/>
  <c r="AP67"/>
  <c r="AF67"/>
  <c r="Q67"/>
  <c r="AR66"/>
  <c r="AP66"/>
  <c r="AF66"/>
  <c r="Q66"/>
  <c r="AR86"/>
  <c r="AP86"/>
  <c r="AF86"/>
  <c r="Q86"/>
  <c r="AR65"/>
  <c r="AP65"/>
  <c r="AF65"/>
  <c r="Q65"/>
  <c r="AR64"/>
  <c r="AP64"/>
  <c r="AF64"/>
  <c r="Q64"/>
  <c r="AR63"/>
  <c r="AP63"/>
  <c r="AF63"/>
  <c r="Q63"/>
  <c r="AR142"/>
  <c r="AP142"/>
  <c r="AF142"/>
  <c r="Q142"/>
  <c r="AR85"/>
  <c r="AP85"/>
  <c r="AF85"/>
  <c r="Q85"/>
  <c r="AR84"/>
  <c r="AP84"/>
  <c r="AF84"/>
  <c r="Q84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s="1"/>
  <c r="B156" s="1"/>
  <c r="B157" s="1"/>
  <c r="B158" s="1"/>
  <c r="B159" s="1"/>
  <c r="B160" s="1"/>
  <c r="B161" s="1"/>
  <c r="B162" s="1"/>
  <c r="AR83"/>
  <c r="AP83"/>
  <c r="AF83"/>
  <c r="Q83"/>
  <c r="AR54"/>
  <c r="AP54"/>
  <c r="AF54"/>
  <c r="Q54"/>
  <c r="AT54" s="1"/>
  <c r="AR53"/>
  <c r="AP53"/>
  <c r="AF53"/>
  <c r="Q53"/>
  <c r="AR52"/>
  <c r="AP52"/>
  <c r="AF52"/>
  <c r="Q52"/>
  <c r="S52" s="1"/>
  <c r="AR51"/>
  <c r="AP51"/>
  <c r="AF51"/>
  <c r="Q51"/>
  <c r="AR61"/>
  <c r="AP61"/>
  <c r="AF61"/>
  <c r="Q61"/>
  <c r="AT61" s="1"/>
  <c r="AR50"/>
  <c r="AP50"/>
  <c r="AF50"/>
  <c r="Q50"/>
  <c r="AR49"/>
  <c r="AP49"/>
  <c r="AF49"/>
  <c r="Q49"/>
  <c r="S49" s="1"/>
  <c r="AR48"/>
  <c r="AP48"/>
  <c r="AF48"/>
  <c r="Q48"/>
  <c r="AR47"/>
  <c r="AP47"/>
  <c r="AF47"/>
  <c r="S47"/>
  <c r="Q47"/>
  <c r="AT47" s="1"/>
  <c r="AR60"/>
  <c r="AP60"/>
  <c r="AF60"/>
  <c r="Q60"/>
  <c r="AR46"/>
  <c r="AP46"/>
  <c r="AF46"/>
  <c r="Q46"/>
  <c r="S46" s="1"/>
  <c r="AR45"/>
  <c r="AP45"/>
  <c r="AF45"/>
  <c r="Q45"/>
  <c r="AR44"/>
  <c r="AP44"/>
  <c r="AF44"/>
  <c r="Q44"/>
  <c r="AR43"/>
  <c r="AP43"/>
  <c r="AF43"/>
  <c r="Q43"/>
  <c r="AR42"/>
  <c r="AP42"/>
  <c r="AF42"/>
  <c r="Q42"/>
  <c r="S42" s="1"/>
  <c r="AR41"/>
  <c r="AP41"/>
  <c r="AF41"/>
  <c r="Q41"/>
  <c r="AR40"/>
  <c r="AP40"/>
  <c r="AF40"/>
  <c r="Q40"/>
  <c r="AR39"/>
  <c r="AP39"/>
  <c r="AF39"/>
  <c r="Q39"/>
  <c r="AR17"/>
  <c r="AP17"/>
  <c r="AF17"/>
  <c r="Q17"/>
  <c r="S17" s="1"/>
  <c r="AR59"/>
  <c r="AP59"/>
  <c r="AF59"/>
  <c r="Q59"/>
  <c r="AR16"/>
  <c r="AP16"/>
  <c r="AF16"/>
  <c r="Q16"/>
  <c r="AR38"/>
  <c r="AP38"/>
  <c r="AF38"/>
  <c r="Q38"/>
  <c r="AR37"/>
  <c r="AP37"/>
  <c r="AF37"/>
  <c r="Q37"/>
  <c r="S37" s="1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31"/>
  <c r="AP31"/>
  <c r="AF31"/>
  <c r="Q31"/>
  <c r="AR30"/>
  <c r="AP30"/>
  <c r="AF30"/>
  <c r="Q30"/>
  <c r="AR58"/>
  <c r="AP58"/>
  <c r="AF58"/>
  <c r="Q58"/>
  <c r="AR29"/>
  <c r="AP29"/>
  <c r="AF29"/>
  <c r="Q29"/>
  <c r="AR15"/>
  <c r="AP15"/>
  <c r="AF15"/>
  <c r="Q15"/>
  <c r="AR28"/>
  <c r="AP28"/>
  <c r="AF28"/>
  <c r="Q28"/>
  <c r="AR27"/>
  <c r="AP27"/>
  <c r="AF27"/>
  <c r="Q27"/>
  <c r="AR23"/>
  <c r="AP23"/>
  <c r="AF23"/>
  <c r="Q23"/>
  <c r="AR26"/>
  <c r="AP26"/>
  <c r="AF26"/>
  <c r="Q26"/>
  <c r="AR25"/>
  <c r="AP25"/>
  <c r="AF25"/>
  <c r="Q25"/>
  <c r="AR57"/>
  <c r="AP57"/>
  <c r="AF57"/>
  <c r="Q57"/>
  <c r="AR14"/>
  <c r="AP14"/>
  <c r="AF14"/>
  <c r="Q14"/>
  <c r="AR13"/>
  <c r="AP13"/>
  <c r="AF13"/>
  <c r="Q13"/>
  <c r="AR12"/>
  <c r="AP12"/>
  <c r="AF12"/>
  <c r="Q12"/>
  <c r="AR11"/>
  <c r="AP11"/>
  <c r="AF11"/>
  <c r="Q11"/>
  <c r="AR9"/>
  <c r="AP9"/>
  <c r="AF9"/>
  <c r="Q9"/>
  <c r="AR22"/>
  <c r="AP22"/>
  <c r="AF22"/>
  <c r="Q22"/>
  <c r="AR56"/>
  <c r="AP56"/>
  <c r="AF56"/>
  <c r="Q56"/>
  <c r="AR21"/>
  <c r="AP21"/>
  <c r="AF21"/>
  <c r="Q21"/>
  <c r="AR20"/>
  <c r="AP20"/>
  <c r="AF20"/>
  <c r="Q20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9"/>
  <c r="AP19"/>
  <c r="AF19"/>
  <c r="Q19"/>
  <c r="AR169" i="34"/>
  <c r="AP169"/>
  <c r="AF169"/>
  <c r="Q169"/>
  <c r="AR157"/>
  <c r="AP157"/>
  <c r="AF157"/>
  <c r="Q157"/>
  <c r="AR78"/>
  <c r="AP78"/>
  <c r="AF78"/>
  <c r="Q78"/>
  <c r="AR79"/>
  <c r="AP79"/>
  <c r="AF79"/>
  <c r="Q79"/>
  <c r="AR93"/>
  <c r="AP93"/>
  <c r="AF93"/>
  <c r="Q93"/>
  <c r="AR121"/>
  <c r="AP121"/>
  <c r="AF121"/>
  <c r="Q121"/>
  <c r="AR15"/>
  <c r="AP15"/>
  <c r="AF15"/>
  <c r="Q15"/>
  <c r="AR17"/>
  <c r="AP17"/>
  <c r="AF17"/>
  <c r="Q17"/>
  <c r="AR185"/>
  <c r="AP185"/>
  <c r="AF185"/>
  <c r="Q185"/>
  <c r="AR52"/>
  <c r="AP52"/>
  <c r="AF52"/>
  <c r="Q52"/>
  <c r="AR10"/>
  <c r="AP10"/>
  <c r="AF10"/>
  <c r="Q10"/>
  <c r="AR102"/>
  <c r="AP102"/>
  <c r="AF102"/>
  <c r="Q102"/>
  <c r="AR178"/>
  <c r="AP178"/>
  <c r="AF178"/>
  <c r="Q178"/>
  <c r="AR155"/>
  <c r="AP155"/>
  <c r="AF155"/>
  <c r="Q155"/>
  <c r="AR127"/>
  <c r="AP127"/>
  <c r="AF127"/>
  <c r="Q127"/>
  <c r="AR61"/>
  <c r="AP61"/>
  <c r="AF61"/>
  <c r="Q61"/>
  <c r="AR18"/>
  <c r="AP18"/>
  <c r="AF18"/>
  <c r="Q18"/>
  <c r="AR126"/>
  <c r="AP126"/>
  <c r="AF126"/>
  <c r="Q126"/>
  <c r="AR177"/>
  <c r="AP177"/>
  <c r="AF177"/>
  <c r="Q177"/>
  <c r="AR141"/>
  <c r="AP141"/>
  <c r="AF141"/>
  <c r="Q141"/>
  <c r="AR150"/>
  <c r="AP150"/>
  <c r="AF150"/>
  <c r="Q150"/>
  <c r="AR68"/>
  <c r="AP68"/>
  <c r="AF68"/>
  <c r="Q68"/>
  <c r="AR153"/>
  <c r="AP153"/>
  <c r="AF153"/>
  <c r="Q153"/>
  <c r="AR137"/>
  <c r="AP137"/>
  <c r="AF137"/>
  <c r="Q137"/>
  <c r="AR56"/>
  <c r="AP56"/>
  <c r="AF56"/>
  <c r="Q56"/>
  <c r="AR54"/>
  <c r="AP54"/>
  <c r="AF54"/>
  <c r="Q54"/>
  <c r="AR95"/>
  <c r="AP95"/>
  <c r="AF95"/>
  <c r="Q95"/>
  <c r="AR66"/>
  <c r="AP66"/>
  <c r="AF66"/>
  <c r="Q66"/>
  <c r="AR120"/>
  <c r="AP120"/>
  <c r="AF120"/>
  <c r="Q120"/>
  <c r="AR49"/>
  <c r="AP49"/>
  <c r="AF49"/>
  <c r="Q49"/>
  <c r="AR170"/>
  <c r="AP170"/>
  <c r="AF170"/>
  <c r="Q170"/>
  <c r="AR65"/>
  <c r="AP65"/>
  <c r="AF65"/>
  <c r="Q65"/>
  <c r="AR160"/>
  <c r="AP160"/>
  <c r="AF160"/>
  <c r="Q160"/>
  <c r="AR90"/>
  <c r="AP90"/>
  <c r="AF90"/>
  <c r="Q90"/>
  <c r="AR31"/>
  <c r="AP31"/>
  <c r="AF31"/>
  <c r="Q31"/>
  <c r="AR34"/>
  <c r="AP34"/>
  <c r="AF34"/>
  <c r="Q34"/>
  <c r="AR53"/>
  <c r="AP53"/>
  <c r="AF53"/>
  <c r="Q53"/>
  <c r="AR14"/>
  <c r="AP14"/>
  <c r="AF14"/>
  <c r="Q14"/>
  <c r="AR144"/>
  <c r="AP144"/>
  <c r="AF144"/>
  <c r="Q144"/>
  <c r="AR182"/>
  <c r="AP182"/>
  <c r="AF182"/>
  <c r="Q182"/>
  <c r="AR9"/>
  <c r="AP9"/>
  <c r="AF9"/>
  <c r="Q9"/>
  <c r="AR123"/>
  <c r="AP123"/>
  <c r="AF123"/>
  <c r="Q123"/>
  <c r="AR57"/>
  <c r="AP57"/>
  <c r="AF57"/>
  <c r="Q57"/>
  <c r="AR140"/>
  <c r="AP140"/>
  <c r="AF140"/>
  <c r="Q140"/>
  <c r="AR113"/>
  <c r="AP113"/>
  <c r="AF113"/>
  <c r="Q113"/>
  <c r="AR167"/>
  <c r="AP167"/>
  <c r="AF167"/>
  <c r="Q167"/>
  <c r="AR96"/>
  <c r="AP96"/>
  <c r="AF96"/>
  <c r="Q96"/>
  <c r="AR125"/>
  <c r="AP125"/>
  <c r="AF125"/>
  <c r="Q125"/>
  <c r="AR122"/>
  <c r="AP122"/>
  <c r="AF122"/>
  <c r="Q122"/>
  <c r="AR19"/>
  <c r="AP19"/>
  <c r="AF19"/>
  <c r="Q19"/>
  <c r="AR22"/>
  <c r="AP22"/>
  <c r="AF22"/>
  <c r="Q22"/>
  <c r="AR28"/>
  <c r="AP28"/>
  <c r="AF28"/>
  <c r="Q28"/>
  <c r="AR20"/>
  <c r="AP20"/>
  <c r="AF20"/>
  <c r="Q20"/>
  <c r="AR128"/>
  <c r="AP128"/>
  <c r="AF128"/>
  <c r="Q128"/>
  <c r="AR114"/>
  <c r="AP114"/>
  <c r="AF114"/>
  <c r="Q114"/>
  <c r="AR82"/>
  <c r="AP82"/>
  <c r="AF82"/>
  <c r="Q82"/>
  <c r="AR62"/>
  <c r="AP62"/>
  <c r="AF62"/>
  <c r="Q62"/>
  <c r="AR119"/>
  <c r="AP119"/>
  <c r="AF119"/>
  <c r="Q119"/>
  <c r="AR71"/>
  <c r="AP71"/>
  <c r="AF71"/>
  <c r="Q71"/>
  <c r="AR13"/>
  <c r="AP13"/>
  <c r="AF13"/>
  <c r="Q13"/>
  <c r="AR55"/>
  <c r="AP55"/>
  <c r="AF55"/>
  <c r="Q55"/>
  <c r="AR136"/>
  <c r="AP136"/>
  <c r="AF136"/>
  <c r="Q136"/>
  <c r="AR183"/>
  <c r="AP183"/>
  <c r="AF183"/>
  <c r="Q183"/>
  <c r="AR27"/>
  <c r="AP27"/>
  <c r="AF27"/>
  <c r="Q27"/>
  <c r="AR51"/>
  <c r="AP51"/>
  <c r="AF51"/>
  <c r="Q51"/>
  <c r="AR165"/>
  <c r="AP165"/>
  <c r="AF165"/>
  <c r="Q165"/>
  <c r="AR88"/>
  <c r="AP88"/>
  <c r="AF88"/>
  <c r="Q88"/>
  <c r="AR83"/>
  <c r="AP83"/>
  <c r="AF83"/>
  <c r="Q83"/>
  <c r="AR172"/>
  <c r="AP172"/>
  <c r="AF172"/>
  <c r="Q172"/>
  <c r="AR85"/>
  <c r="AP85"/>
  <c r="AF85"/>
  <c r="Q85"/>
  <c r="AR139"/>
  <c r="AP139"/>
  <c r="AF139"/>
  <c r="Q139"/>
  <c r="AR97"/>
  <c r="AP97"/>
  <c r="AF97"/>
  <c r="Q97"/>
  <c r="AR107"/>
  <c r="AP107"/>
  <c r="AF107"/>
  <c r="Q107"/>
  <c r="AR106"/>
  <c r="AP106"/>
  <c r="AF106"/>
  <c r="Q106"/>
  <c r="AR118"/>
  <c r="AP118"/>
  <c r="AF118"/>
  <c r="Q118"/>
  <c r="AR94"/>
  <c r="AP94"/>
  <c r="AF94"/>
  <c r="Q94"/>
  <c r="AR33"/>
  <c r="AP33"/>
  <c r="AF33"/>
  <c r="Q33"/>
  <c r="AR175"/>
  <c r="AP175"/>
  <c r="AF175"/>
  <c r="Q175"/>
  <c r="AR152"/>
  <c r="AP152"/>
  <c r="AF152"/>
  <c r="Q152"/>
  <c r="AR80"/>
  <c r="AP80"/>
  <c r="AF80"/>
  <c r="Q80"/>
  <c r="AR181"/>
  <c r="AP181"/>
  <c r="AF181"/>
  <c r="Q181"/>
  <c r="AR180"/>
  <c r="AP180"/>
  <c r="AF180"/>
  <c r="Q180"/>
  <c r="AR29"/>
  <c r="AP29"/>
  <c r="AF29"/>
  <c r="Q29"/>
  <c r="AR24"/>
  <c r="AP24"/>
  <c r="AF24"/>
  <c r="Q24"/>
  <c r="AR77"/>
  <c r="AP77"/>
  <c r="AF77"/>
  <c r="Q77"/>
  <c r="AR184"/>
  <c r="AP184"/>
  <c r="AF184"/>
  <c r="Q184"/>
  <c r="AR59"/>
  <c r="AP59"/>
  <c r="AF59"/>
  <c r="Q59"/>
  <c r="AR154"/>
  <c r="AP154"/>
  <c r="AF154"/>
  <c r="Q154"/>
  <c r="AR21"/>
  <c r="AP21"/>
  <c r="AF21"/>
  <c r="Q21"/>
  <c r="AR75"/>
  <c r="AP75"/>
  <c r="AF75"/>
  <c r="Q75"/>
  <c r="AR112"/>
  <c r="AP112"/>
  <c r="AF112"/>
  <c r="Q112"/>
  <c r="AR11"/>
  <c r="AP11"/>
  <c r="AF11"/>
  <c r="Q11"/>
  <c r="AR132"/>
  <c r="AP132"/>
  <c r="AF132"/>
  <c r="Q132"/>
  <c r="AR124"/>
  <c r="AP124"/>
  <c r="AF124"/>
  <c r="Q124"/>
  <c r="AR105"/>
  <c r="AP105"/>
  <c r="AF105"/>
  <c r="Q105"/>
  <c r="AR130"/>
  <c r="AP130"/>
  <c r="AF130"/>
  <c r="Q130"/>
  <c r="AR48"/>
  <c r="AP48"/>
  <c r="AF48"/>
  <c r="Q48"/>
  <c r="AR134"/>
  <c r="AP134"/>
  <c r="AF134"/>
  <c r="Q134"/>
  <c r="AR40"/>
  <c r="AP40"/>
  <c r="AF40"/>
  <c r="Q40"/>
  <c r="AR45"/>
  <c r="AP45"/>
  <c r="AF45"/>
  <c r="Q45"/>
  <c r="AR47"/>
  <c r="AP47"/>
  <c r="AF47"/>
  <c r="Q47"/>
  <c r="AR145"/>
  <c r="AP145"/>
  <c r="AF145"/>
  <c r="Q145"/>
  <c r="AR69"/>
  <c r="AP69"/>
  <c r="AF69"/>
  <c r="Q69"/>
  <c r="AR115"/>
  <c r="AP115"/>
  <c r="AF115"/>
  <c r="Q115"/>
  <c r="AR103"/>
  <c r="AP103"/>
  <c r="AF103"/>
  <c r="Q103"/>
  <c r="AR30"/>
  <c r="AP30"/>
  <c r="AF30"/>
  <c r="Q30"/>
  <c r="AR26"/>
  <c r="AP26"/>
  <c r="AF26"/>
  <c r="Q26"/>
  <c r="AR116"/>
  <c r="AP116"/>
  <c r="AF116"/>
  <c r="Q116"/>
  <c r="AR101"/>
  <c r="AP101"/>
  <c r="AF101"/>
  <c r="Q101"/>
  <c r="AR166"/>
  <c r="AP166"/>
  <c r="AF166"/>
  <c r="Q166"/>
  <c r="AR173"/>
  <c r="AP173"/>
  <c r="AF173"/>
  <c r="Q173"/>
  <c r="AR104"/>
  <c r="AP104"/>
  <c r="AF104"/>
  <c r="Q104"/>
  <c r="AR129"/>
  <c r="AP129"/>
  <c r="AF129"/>
  <c r="Q129"/>
  <c r="AR23"/>
  <c r="AP23"/>
  <c r="AF23"/>
  <c r="Q23"/>
  <c r="AR92"/>
  <c r="AP92"/>
  <c r="AF92"/>
  <c r="Q92"/>
  <c r="AR46"/>
  <c r="AP46"/>
  <c r="AF46"/>
  <c r="Q46"/>
  <c r="AR86"/>
  <c r="AP86"/>
  <c r="AF86"/>
  <c r="Q86"/>
  <c r="AR179"/>
  <c r="AP179"/>
  <c r="AF179"/>
  <c r="Q179"/>
  <c r="AR70"/>
  <c r="AP70"/>
  <c r="AF70"/>
  <c r="Q70"/>
  <c r="AR41"/>
  <c r="AP41"/>
  <c r="AF41"/>
  <c r="Q41"/>
  <c r="AR44"/>
  <c r="AP44"/>
  <c r="AF44"/>
  <c r="Q44"/>
  <c r="AR138"/>
  <c r="AP138"/>
  <c r="AF138"/>
  <c r="Q138"/>
  <c r="AR186"/>
  <c r="AP186"/>
  <c r="AF186"/>
  <c r="Q186"/>
  <c r="AR60"/>
  <c r="AP60"/>
  <c r="AF60"/>
  <c r="Q60"/>
  <c r="AR32"/>
  <c r="AP32"/>
  <c r="AF32"/>
  <c r="Q32"/>
  <c r="AR164"/>
  <c r="AP164"/>
  <c r="AF164"/>
  <c r="Q164"/>
  <c r="AR100"/>
  <c r="AP100"/>
  <c r="AF100"/>
  <c r="Q100"/>
  <c r="AR84"/>
  <c r="AP84"/>
  <c r="AF84"/>
  <c r="Q84"/>
  <c r="AR64"/>
  <c r="AP64"/>
  <c r="AF64"/>
  <c r="Q64"/>
  <c r="AR67"/>
  <c r="AP67"/>
  <c r="AF67"/>
  <c r="Q67"/>
  <c r="AR63"/>
  <c r="AP63"/>
  <c r="AF63"/>
  <c r="Q63"/>
  <c r="AR99"/>
  <c r="AP99"/>
  <c r="AF99"/>
  <c r="Q99"/>
  <c r="AR50"/>
  <c r="AP50"/>
  <c r="AF50"/>
  <c r="Q50"/>
  <c r="AR163"/>
  <c r="AP163"/>
  <c r="AF163"/>
  <c r="Q163"/>
  <c r="AR35"/>
  <c r="AP35"/>
  <c r="AF35"/>
  <c r="Q35"/>
  <c r="AR43"/>
  <c r="AP43"/>
  <c r="AF43"/>
  <c r="Q43"/>
  <c r="AR135"/>
  <c r="AP135"/>
  <c r="AF135"/>
  <c r="Q135"/>
  <c r="AR143"/>
  <c r="AP143"/>
  <c r="AF143"/>
  <c r="Q143"/>
  <c r="AR109"/>
  <c r="AP109"/>
  <c r="AF109"/>
  <c r="Q109"/>
  <c r="AR98"/>
  <c r="AP98"/>
  <c r="AF98"/>
  <c r="Q98"/>
  <c r="AR12"/>
  <c r="AP12"/>
  <c r="AF12"/>
  <c r="Q12"/>
  <c r="AR73"/>
  <c r="AP73"/>
  <c r="AF73"/>
  <c r="Q73"/>
  <c r="AR176"/>
  <c r="AP176"/>
  <c r="AF176"/>
  <c r="Q176"/>
  <c r="AR110"/>
  <c r="AP110"/>
  <c r="AF110"/>
  <c r="Q110"/>
  <c r="AR87"/>
  <c r="AP87"/>
  <c r="AF87"/>
  <c r="Q87"/>
  <c r="AR16"/>
  <c r="AP16"/>
  <c r="AF16"/>
  <c r="Q16"/>
  <c r="AR171"/>
  <c r="AP171"/>
  <c r="AF171"/>
  <c r="Q171"/>
  <c r="AR159"/>
  <c r="AP159"/>
  <c r="AF159"/>
  <c r="Q159"/>
  <c r="AR148"/>
  <c r="AP148"/>
  <c r="AF148"/>
  <c r="Q148"/>
  <c r="AR37"/>
  <c r="AP37"/>
  <c r="AF37"/>
  <c r="Q37"/>
  <c r="AR108"/>
  <c r="AP108"/>
  <c r="AF108"/>
  <c r="Q108"/>
  <c r="AR72"/>
  <c r="AP72"/>
  <c r="AF72"/>
  <c r="Q72"/>
  <c r="AR74"/>
  <c r="AP74"/>
  <c r="AF74"/>
  <c r="Q74"/>
  <c r="AR168"/>
  <c r="AP168"/>
  <c r="AF168"/>
  <c r="Q168"/>
  <c r="AR174"/>
  <c r="AP174"/>
  <c r="AF174"/>
  <c r="Q174"/>
  <c r="AR133"/>
  <c r="AP133"/>
  <c r="AF133"/>
  <c r="Q133"/>
  <c r="AR81"/>
  <c r="AP81"/>
  <c r="AF81"/>
  <c r="Q81"/>
  <c r="AR117"/>
  <c r="AP117"/>
  <c r="AF117"/>
  <c r="Q117"/>
  <c r="AR147"/>
  <c r="AP147"/>
  <c r="AF147"/>
  <c r="Q147"/>
  <c r="AR89"/>
  <c r="AP89"/>
  <c r="AF89"/>
  <c r="Q89"/>
  <c r="AR151"/>
  <c r="AP151"/>
  <c r="AF151"/>
  <c r="Q151"/>
  <c r="AR161"/>
  <c r="AP161"/>
  <c r="AF161"/>
  <c r="Q161"/>
  <c r="AR91"/>
  <c r="AP91"/>
  <c r="AF91"/>
  <c r="Q91"/>
  <c r="AR36"/>
  <c r="AP36"/>
  <c r="AF36"/>
  <c r="Q36"/>
  <c r="AR131"/>
  <c r="AP131"/>
  <c r="AF131"/>
  <c r="Q131"/>
  <c r="AR39"/>
  <c r="AP39"/>
  <c r="AF39"/>
  <c r="Q39"/>
  <c r="AR149"/>
  <c r="AP149"/>
  <c r="AF149"/>
  <c r="Q149"/>
  <c r="AR156"/>
  <c r="AP156"/>
  <c r="AF156"/>
  <c r="Q156"/>
  <c r="AR42"/>
  <c r="AP42"/>
  <c r="AF42"/>
  <c r="Q42"/>
  <c r="AR38"/>
  <c r="AP38"/>
  <c r="AF38"/>
  <c r="Q38"/>
  <c r="AR146"/>
  <c r="AP146"/>
  <c r="AF146"/>
  <c r="Q146"/>
  <c r="AR111"/>
  <c r="AP111"/>
  <c r="AF111"/>
  <c r="Q111"/>
  <c r="AR25"/>
  <c r="AP25"/>
  <c r="AF25"/>
  <c r="Q25"/>
  <c r="AR76"/>
  <c r="AP76"/>
  <c r="AF76"/>
  <c r="Q76"/>
  <c r="AR142"/>
  <c r="AP142"/>
  <c r="AF142"/>
  <c r="Q142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2"/>
  <c r="AP162"/>
  <c r="AF162"/>
  <c r="Q162"/>
  <c r="AR161" i="33"/>
  <c r="AP161"/>
  <c r="AF161"/>
  <c r="Q161"/>
  <c r="AR154"/>
  <c r="AP154"/>
  <c r="AF154"/>
  <c r="Q154"/>
  <c r="AR72"/>
  <c r="AP72"/>
  <c r="AF72"/>
  <c r="Q72"/>
  <c r="AR61"/>
  <c r="AP61"/>
  <c r="AF61"/>
  <c r="Q61"/>
  <c r="AR115"/>
  <c r="AP115"/>
  <c r="AF115"/>
  <c r="Q115"/>
  <c r="AR138"/>
  <c r="AP138"/>
  <c r="AF138"/>
  <c r="Q138"/>
  <c r="AR15"/>
  <c r="AP15"/>
  <c r="AF15"/>
  <c r="Q15"/>
  <c r="AR17"/>
  <c r="AP17"/>
  <c r="AF17"/>
  <c r="Q17"/>
  <c r="AR172"/>
  <c r="AP172"/>
  <c r="AF172"/>
  <c r="Q172"/>
  <c r="AR52"/>
  <c r="AP52"/>
  <c r="AF52"/>
  <c r="Q52"/>
  <c r="AR10"/>
  <c r="AP10"/>
  <c r="AF10"/>
  <c r="Q10"/>
  <c r="S10" s="1"/>
  <c r="AR129"/>
  <c r="AP129"/>
  <c r="AF129"/>
  <c r="Q129"/>
  <c r="AR173"/>
  <c r="AP173"/>
  <c r="AF173"/>
  <c r="Q173"/>
  <c r="AR123"/>
  <c r="AP123"/>
  <c r="AF123"/>
  <c r="Q123"/>
  <c r="AR136"/>
  <c r="AP136"/>
  <c r="AF136"/>
  <c r="Q136"/>
  <c r="AR88"/>
  <c r="AP88"/>
  <c r="AF88"/>
  <c r="Q88"/>
  <c r="AR18"/>
  <c r="AP18"/>
  <c r="AF18"/>
  <c r="Q18"/>
  <c r="AR109"/>
  <c r="AP109"/>
  <c r="AF109"/>
  <c r="Q109"/>
  <c r="AR171"/>
  <c r="AP171"/>
  <c r="AF171"/>
  <c r="Q171"/>
  <c r="AR134"/>
  <c r="AP134"/>
  <c r="AF134"/>
  <c r="Q134"/>
  <c r="AR153"/>
  <c r="AP153"/>
  <c r="AF153"/>
  <c r="Q153"/>
  <c r="AR62"/>
  <c r="AP62"/>
  <c r="AF62"/>
  <c r="Q62"/>
  <c r="AR102"/>
  <c r="AP102"/>
  <c r="AF102"/>
  <c r="Q102"/>
  <c r="AR71"/>
  <c r="AP71"/>
  <c r="AF71"/>
  <c r="Q71"/>
  <c r="AR56"/>
  <c r="AP56"/>
  <c r="AF56"/>
  <c r="Q56"/>
  <c r="S56" s="1"/>
  <c r="AR54"/>
  <c r="AP54"/>
  <c r="AF54"/>
  <c r="Q54"/>
  <c r="AR122"/>
  <c r="AP122"/>
  <c r="AF122"/>
  <c r="Q122"/>
  <c r="AR75"/>
  <c r="AP75"/>
  <c r="AF75"/>
  <c r="Q75"/>
  <c r="AR121"/>
  <c r="AP121"/>
  <c r="AF121"/>
  <c r="Q121"/>
  <c r="AR49"/>
  <c r="AP49"/>
  <c r="AF49"/>
  <c r="Q49"/>
  <c r="AR168"/>
  <c r="AP168"/>
  <c r="AF168"/>
  <c r="Q168"/>
  <c r="AR74"/>
  <c r="AP74"/>
  <c r="AF74"/>
  <c r="Q74"/>
  <c r="AR178"/>
  <c r="AP178"/>
  <c r="AF178"/>
  <c r="Q178"/>
  <c r="AR107"/>
  <c r="AP107"/>
  <c r="AF107"/>
  <c r="Q107"/>
  <c r="AR31"/>
  <c r="AP31"/>
  <c r="AF31"/>
  <c r="Q31"/>
  <c r="AR34"/>
  <c r="AP34"/>
  <c r="AF34"/>
  <c r="Q34"/>
  <c r="AR53"/>
  <c r="AP53"/>
  <c r="AF53"/>
  <c r="Q53"/>
  <c r="S53" s="1"/>
  <c r="AR14"/>
  <c r="AP14"/>
  <c r="AF14"/>
  <c r="Q14"/>
  <c r="AR152"/>
  <c r="AP152"/>
  <c r="AF152"/>
  <c r="Q152"/>
  <c r="AR183"/>
  <c r="AP183"/>
  <c r="AF183"/>
  <c r="Q183"/>
  <c r="AR9"/>
  <c r="AP9"/>
  <c r="AF9"/>
  <c r="Q9"/>
  <c r="AR68"/>
  <c r="AP68"/>
  <c r="AF68"/>
  <c r="Q68"/>
  <c r="AR57"/>
  <c r="AP57"/>
  <c r="AF57"/>
  <c r="Q57"/>
  <c r="S57" s="1"/>
  <c r="AR139"/>
  <c r="AP139"/>
  <c r="AF139"/>
  <c r="Q139"/>
  <c r="AR59"/>
  <c r="AP59"/>
  <c r="AF59"/>
  <c r="Q59"/>
  <c r="AR170"/>
  <c r="AP170"/>
  <c r="AF170"/>
  <c r="Q170"/>
  <c r="AR103"/>
  <c r="AP103"/>
  <c r="AF103"/>
  <c r="Q103"/>
  <c r="AR142"/>
  <c r="AP142"/>
  <c r="AF142"/>
  <c r="Q142"/>
  <c r="AR145"/>
  <c r="AP145"/>
  <c r="AF145"/>
  <c r="Q145"/>
  <c r="AR19"/>
  <c r="AP19"/>
  <c r="AF19"/>
  <c r="Q19"/>
  <c r="AR22"/>
  <c r="AP22"/>
  <c r="AF22"/>
  <c r="Q22"/>
  <c r="AR28"/>
  <c r="AP28"/>
  <c r="AF28"/>
  <c r="Q28"/>
  <c r="AR20"/>
  <c r="AP20"/>
  <c r="AF20"/>
  <c r="Q20"/>
  <c r="S20" s="1"/>
  <c r="AR135"/>
  <c r="AP135"/>
  <c r="AF135"/>
  <c r="Q135"/>
  <c r="AR132"/>
  <c r="AP132"/>
  <c r="AF132"/>
  <c r="Q132"/>
  <c r="AR89"/>
  <c r="AP89"/>
  <c r="AF89"/>
  <c r="Q89"/>
  <c r="AR126"/>
  <c r="AP126"/>
  <c r="AF126"/>
  <c r="Q126"/>
  <c r="AR125"/>
  <c r="AP125"/>
  <c r="AF125"/>
  <c r="Q125"/>
  <c r="AR124"/>
  <c r="AP124"/>
  <c r="AF124"/>
  <c r="Q124"/>
  <c r="AR13"/>
  <c r="AP13"/>
  <c r="AF13"/>
  <c r="Q13"/>
  <c r="AR55"/>
  <c r="AP55"/>
  <c r="AF55"/>
  <c r="Q55"/>
  <c r="AR92"/>
  <c r="AP92"/>
  <c r="AF92"/>
  <c r="Q92"/>
  <c r="AR181"/>
  <c r="AP181"/>
  <c r="AF181"/>
  <c r="Q181"/>
  <c r="AR27"/>
  <c r="AP27"/>
  <c r="AF27"/>
  <c r="Q27"/>
  <c r="AR51"/>
  <c r="AP51"/>
  <c r="AF51"/>
  <c r="Q51"/>
  <c r="S51" s="1"/>
  <c r="AR185"/>
  <c r="AP185"/>
  <c r="AF185"/>
  <c r="Q185"/>
  <c r="AR63"/>
  <c r="AP63"/>
  <c r="AF63"/>
  <c r="Q63"/>
  <c r="AR96"/>
  <c r="AP96"/>
  <c r="AF96"/>
  <c r="Q96"/>
  <c r="AR167"/>
  <c r="AP167"/>
  <c r="AF167"/>
  <c r="Q167"/>
  <c r="AR98"/>
  <c r="AP98"/>
  <c r="AF98"/>
  <c r="Q98"/>
  <c r="AR141"/>
  <c r="AP141"/>
  <c r="AF141"/>
  <c r="Q141"/>
  <c r="AR114"/>
  <c r="AP114"/>
  <c r="AF114"/>
  <c r="Q114"/>
  <c r="AR156"/>
  <c r="AP156"/>
  <c r="AF156"/>
  <c r="Q156"/>
  <c r="AR133"/>
  <c r="AP133"/>
  <c r="AF133"/>
  <c r="Q133"/>
  <c r="AR128"/>
  <c r="AP128"/>
  <c r="AF128"/>
  <c r="Q128"/>
  <c r="AR79"/>
  <c r="AP79"/>
  <c r="AF79"/>
  <c r="Q79"/>
  <c r="AR33"/>
  <c r="AP33"/>
  <c r="AF33"/>
  <c r="Q33"/>
  <c r="AR184"/>
  <c r="AP184"/>
  <c r="AF184"/>
  <c r="Q184"/>
  <c r="AR157"/>
  <c r="AP157"/>
  <c r="AF157"/>
  <c r="Q157"/>
  <c r="AR86"/>
  <c r="AP86"/>
  <c r="AF86"/>
  <c r="Q86"/>
  <c r="AR165"/>
  <c r="AP165"/>
  <c r="AF165"/>
  <c r="Q165"/>
  <c r="AR174"/>
  <c r="AP174"/>
  <c r="AF174"/>
  <c r="Q174"/>
  <c r="AR29"/>
  <c r="AP29"/>
  <c r="AF29"/>
  <c r="Q29"/>
  <c r="S29" s="1"/>
  <c r="AR24"/>
  <c r="AP24"/>
  <c r="AF24"/>
  <c r="Q24"/>
  <c r="AR73"/>
  <c r="AP73"/>
  <c r="AF73"/>
  <c r="Q73"/>
  <c r="AR159"/>
  <c r="AP159"/>
  <c r="AF159"/>
  <c r="Q159"/>
  <c r="AR65"/>
  <c r="AP65"/>
  <c r="AF65"/>
  <c r="Q65"/>
  <c r="AR101"/>
  <c r="AP101"/>
  <c r="AF101"/>
  <c r="Q101"/>
  <c r="AR21"/>
  <c r="AP21"/>
  <c r="AF21"/>
  <c r="Q21"/>
  <c r="AR113"/>
  <c r="AP113"/>
  <c r="AF113"/>
  <c r="Q113"/>
  <c r="AR118"/>
  <c r="AP118"/>
  <c r="AF118"/>
  <c r="Q118"/>
  <c r="AR11"/>
  <c r="AP11"/>
  <c r="AF11"/>
  <c r="Q11"/>
  <c r="AR155"/>
  <c r="AP155"/>
  <c r="AF155"/>
  <c r="Q155"/>
  <c r="AR67"/>
  <c r="AP67"/>
  <c r="AF67"/>
  <c r="Q67"/>
  <c r="AR105"/>
  <c r="AP105"/>
  <c r="AF105"/>
  <c r="Q105"/>
  <c r="AR82"/>
  <c r="AP82"/>
  <c r="AF82"/>
  <c r="Q82"/>
  <c r="AR48"/>
  <c r="AP48"/>
  <c r="AF48"/>
  <c r="Q48"/>
  <c r="S48" s="1"/>
  <c r="AR131"/>
  <c r="AP131"/>
  <c r="AF131"/>
  <c r="Q131"/>
  <c r="AR40"/>
  <c r="AP40"/>
  <c r="AF40"/>
  <c r="Q40"/>
  <c r="AR45"/>
  <c r="AP45"/>
  <c r="AF45"/>
  <c r="Q45"/>
  <c r="AR47"/>
  <c r="AP47"/>
  <c r="AF47"/>
  <c r="Q47"/>
  <c r="S47" s="1"/>
  <c r="AR94"/>
  <c r="AP94"/>
  <c r="AF94"/>
  <c r="Q94"/>
  <c r="AR95"/>
  <c r="AP95"/>
  <c r="AF95"/>
  <c r="Q95"/>
  <c r="AR137"/>
  <c r="AP137"/>
  <c r="AF137"/>
  <c r="Q137"/>
  <c r="AR90"/>
  <c r="AP90"/>
  <c r="AF90"/>
  <c r="Q90"/>
  <c r="AR30"/>
  <c r="AP30"/>
  <c r="AF30"/>
  <c r="Q30"/>
  <c r="AR26"/>
  <c r="AP26"/>
  <c r="AF26"/>
  <c r="Q26"/>
  <c r="AR111"/>
  <c r="AP111"/>
  <c r="AF111"/>
  <c r="Q111"/>
  <c r="AR81"/>
  <c r="AP81"/>
  <c r="AF81"/>
  <c r="Q81"/>
  <c r="AR164"/>
  <c r="AP164"/>
  <c r="AF164"/>
  <c r="Q164"/>
  <c r="AR175"/>
  <c r="AP175"/>
  <c r="AF175"/>
  <c r="Q175"/>
  <c r="AR112"/>
  <c r="AP112"/>
  <c r="AF112"/>
  <c r="Q112"/>
  <c r="AR147"/>
  <c r="AP147"/>
  <c r="AF147"/>
  <c r="Q147"/>
  <c r="AR23"/>
  <c r="AP23"/>
  <c r="AF23"/>
  <c r="Q23"/>
  <c r="AR78"/>
  <c r="AP78"/>
  <c r="AF78"/>
  <c r="Q78"/>
  <c r="AR46"/>
  <c r="AP46"/>
  <c r="AF46"/>
  <c r="Q46"/>
  <c r="AR120"/>
  <c r="AP120"/>
  <c r="AF120"/>
  <c r="Q120"/>
  <c r="AR169"/>
  <c r="AP169"/>
  <c r="AF169"/>
  <c r="Q169"/>
  <c r="AR87"/>
  <c r="AP87"/>
  <c r="AF87"/>
  <c r="Q87"/>
  <c r="AR41"/>
  <c r="AP41"/>
  <c r="AF41"/>
  <c r="Q41"/>
  <c r="AR44"/>
  <c r="AP44"/>
  <c r="AF44"/>
  <c r="Q44"/>
  <c r="S44" s="1"/>
  <c r="AR146"/>
  <c r="AP146"/>
  <c r="AF146"/>
  <c r="Q146"/>
  <c r="AR179"/>
  <c r="AP179"/>
  <c r="AF179"/>
  <c r="Q179"/>
  <c r="AR70"/>
  <c r="AP70"/>
  <c r="AF70"/>
  <c r="Q70"/>
  <c r="AR32"/>
  <c r="AP32"/>
  <c r="AF32"/>
  <c r="Q32"/>
  <c r="AR182"/>
  <c r="AP182"/>
  <c r="AF182"/>
  <c r="Q182"/>
  <c r="AR80"/>
  <c r="AP80"/>
  <c r="AF80"/>
  <c r="Q80"/>
  <c r="AR91"/>
  <c r="AP91"/>
  <c r="AF91"/>
  <c r="Q91"/>
  <c r="AR144"/>
  <c r="AP144"/>
  <c r="AF144"/>
  <c r="Q144"/>
  <c r="AR93"/>
  <c r="AP93"/>
  <c r="AF93"/>
  <c r="Q93"/>
  <c r="AR60"/>
  <c r="AP60"/>
  <c r="AF60"/>
  <c r="Q60"/>
  <c r="AR140"/>
  <c r="AP140"/>
  <c r="AF140"/>
  <c r="Q140"/>
  <c r="AR50"/>
  <c r="AP50"/>
  <c r="AF50"/>
  <c r="Q50"/>
  <c r="S50" s="1"/>
  <c r="AR162"/>
  <c r="AP162"/>
  <c r="AF162"/>
  <c r="Q162"/>
  <c r="AR35"/>
  <c r="AP35"/>
  <c r="AF35"/>
  <c r="Q35"/>
  <c r="AR43"/>
  <c r="AP43"/>
  <c r="AF43"/>
  <c r="Q43"/>
  <c r="AR150"/>
  <c r="AP150"/>
  <c r="AF150"/>
  <c r="Q150"/>
  <c r="AR151"/>
  <c r="AP151"/>
  <c r="AF151"/>
  <c r="Q151"/>
  <c r="AR85"/>
  <c r="AP85"/>
  <c r="AF85"/>
  <c r="Q85"/>
  <c r="AR110"/>
  <c r="AP110"/>
  <c r="AF110"/>
  <c r="Q110"/>
  <c r="AR12"/>
  <c r="AP12"/>
  <c r="AF12"/>
  <c r="Q12"/>
  <c r="AR69"/>
  <c r="AP69"/>
  <c r="AF69"/>
  <c r="Q69"/>
  <c r="AR180"/>
  <c r="AP180"/>
  <c r="AF180"/>
  <c r="Q180"/>
  <c r="AR99"/>
  <c r="AP99"/>
  <c r="AF99"/>
  <c r="Q99"/>
  <c r="AR100"/>
  <c r="AP100"/>
  <c r="AF100"/>
  <c r="Q100"/>
  <c r="AR16"/>
  <c r="AP16"/>
  <c r="AF16"/>
  <c r="Q16"/>
  <c r="AR176"/>
  <c r="AP176"/>
  <c r="AF176"/>
  <c r="Q176"/>
  <c r="AR163"/>
  <c r="AP163"/>
  <c r="AF163"/>
  <c r="Q163"/>
  <c r="AR77"/>
  <c r="AP77"/>
  <c r="AF77"/>
  <c r="Q77"/>
  <c r="AR37"/>
  <c r="AP37"/>
  <c r="AF37"/>
  <c r="Q37"/>
  <c r="AR64"/>
  <c r="AP64"/>
  <c r="AF64"/>
  <c r="Q64"/>
  <c r="AR104"/>
  <c r="AP104"/>
  <c r="AF104"/>
  <c r="Q104"/>
  <c r="AR76"/>
  <c r="AP76"/>
  <c r="AF76"/>
  <c r="Q76"/>
  <c r="AR160"/>
  <c r="AP160"/>
  <c r="AF160"/>
  <c r="Q160"/>
  <c r="AR166"/>
  <c r="AP166"/>
  <c r="AF166"/>
  <c r="Q166"/>
  <c r="AR143"/>
  <c r="AP143"/>
  <c r="AF143"/>
  <c r="Q143"/>
  <c r="AR97"/>
  <c r="AP97"/>
  <c r="AF97"/>
  <c r="Q97"/>
  <c r="AR83"/>
  <c r="AP83"/>
  <c r="AF83"/>
  <c r="Q83"/>
  <c r="AR116"/>
  <c r="AP116"/>
  <c r="AF116"/>
  <c r="Q116"/>
  <c r="AR117"/>
  <c r="AP117"/>
  <c r="AF117"/>
  <c r="Q117"/>
  <c r="AR106"/>
  <c r="AP106"/>
  <c r="AF106"/>
  <c r="Q106"/>
  <c r="AR177"/>
  <c r="AP177"/>
  <c r="AF177"/>
  <c r="Q177"/>
  <c r="AR66"/>
  <c r="AP66"/>
  <c r="AF66"/>
  <c r="Q66"/>
  <c r="AR36"/>
  <c r="AP36"/>
  <c r="AF36"/>
  <c r="Q36"/>
  <c r="AR148"/>
  <c r="AP148"/>
  <c r="AF148"/>
  <c r="Q148"/>
  <c r="AR39"/>
  <c r="AP39"/>
  <c r="AF39"/>
  <c r="Q39"/>
  <c r="AR119"/>
  <c r="AP119"/>
  <c r="AF119"/>
  <c r="Q119"/>
  <c r="AR149"/>
  <c r="AP149"/>
  <c r="AF149"/>
  <c r="Q149"/>
  <c r="AR42"/>
  <c r="AP42"/>
  <c r="AF42"/>
  <c r="Q42"/>
  <c r="AR38"/>
  <c r="AP38"/>
  <c r="AF38"/>
  <c r="Q38"/>
  <c r="AR108"/>
  <c r="AP108"/>
  <c r="AF108"/>
  <c r="Q108"/>
  <c r="AR127"/>
  <c r="AP127"/>
  <c r="AF127"/>
  <c r="Q127"/>
  <c r="AR25"/>
  <c r="AP25"/>
  <c r="AF25"/>
  <c r="Q25"/>
  <c r="AR84"/>
  <c r="AP84"/>
  <c r="AF84"/>
  <c r="Q84"/>
  <c r="AR130"/>
  <c r="AP130"/>
  <c r="AF130"/>
  <c r="Q130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86"/>
  <c r="AP186"/>
  <c r="AF186"/>
  <c r="Q186"/>
  <c r="AV186" i="31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50"/>
  <c r="AP50"/>
  <c r="AF50"/>
  <c r="Q50"/>
  <c r="AR184"/>
  <c r="AP184"/>
  <c r="AF184"/>
  <c r="Q184"/>
  <c r="AR36"/>
  <c r="AP36"/>
  <c r="AF36"/>
  <c r="Q36"/>
  <c r="AR37"/>
  <c r="AP37"/>
  <c r="AF37"/>
  <c r="Q37"/>
  <c r="AR55"/>
  <c r="AP55"/>
  <c r="AF55"/>
  <c r="Q55"/>
  <c r="AR101"/>
  <c r="AP101"/>
  <c r="AF101"/>
  <c r="Q101"/>
  <c r="AT101" s="1"/>
  <c r="AR95"/>
  <c r="AP95"/>
  <c r="AF95"/>
  <c r="Q95"/>
  <c r="AT95" s="1"/>
  <c r="X95" s="1"/>
  <c r="Y95" s="1"/>
  <c r="AR104"/>
  <c r="AP104"/>
  <c r="AF104"/>
  <c r="Q104"/>
  <c r="AT104" s="1"/>
  <c r="AR118"/>
  <c r="AP118"/>
  <c r="AF118"/>
  <c r="Q118"/>
  <c r="AT118" s="1"/>
  <c r="AR178"/>
  <c r="AP178"/>
  <c r="AF178"/>
  <c r="Q178"/>
  <c r="AT178" s="1"/>
  <c r="AR56"/>
  <c r="AP56"/>
  <c r="AF56"/>
  <c r="Q56"/>
  <c r="AT56" s="1"/>
  <c r="X56" s="1"/>
  <c r="Y56" s="1"/>
  <c r="AR72"/>
  <c r="AP72"/>
  <c r="AF72"/>
  <c r="Q72"/>
  <c r="AT72" s="1"/>
  <c r="AR84"/>
  <c r="AP84"/>
  <c r="AF84"/>
  <c r="Q84"/>
  <c r="AT84" s="1"/>
  <c r="AR154"/>
  <c r="AP154"/>
  <c r="AF154"/>
  <c r="Q154"/>
  <c r="AT154" s="1"/>
  <c r="AR112"/>
  <c r="AP112"/>
  <c r="AF112"/>
  <c r="Q112"/>
  <c r="AT112" s="1"/>
  <c r="AR12"/>
  <c r="AP12"/>
  <c r="AF12"/>
  <c r="Q12"/>
  <c r="AT12" s="1"/>
  <c r="AR107"/>
  <c r="AP107"/>
  <c r="AF107"/>
  <c r="Q107"/>
  <c r="AT107" s="1"/>
  <c r="X107" s="1"/>
  <c r="Y107" s="1"/>
  <c r="AR111"/>
  <c r="AP111"/>
  <c r="AF111"/>
  <c r="Q111"/>
  <c r="AT111" s="1"/>
  <c r="AR82"/>
  <c r="AP82"/>
  <c r="AF82"/>
  <c r="Q82"/>
  <c r="AT82" s="1"/>
  <c r="AR134"/>
  <c r="AP134"/>
  <c r="AF134"/>
  <c r="Q134"/>
  <c r="AT134" s="1"/>
  <c r="AR147"/>
  <c r="AP147"/>
  <c r="AF147"/>
  <c r="Q147"/>
  <c r="AT147" s="1"/>
  <c r="AR22"/>
  <c r="AP22"/>
  <c r="AF22"/>
  <c r="Q22"/>
  <c r="AT22" s="1"/>
  <c r="AR151"/>
  <c r="AP151"/>
  <c r="AF151"/>
  <c r="Q151"/>
  <c r="AT151" s="1"/>
  <c r="AR127"/>
  <c r="AP127"/>
  <c r="AF127"/>
  <c r="Q127"/>
  <c r="AT127" s="1"/>
  <c r="AR182"/>
  <c r="AP182"/>
  <c r="AF182"/>
  <c r="Q182"/>
  <c r="AT182" s="1"/>
  <c r="X182" s="1"/>
  <c r="Y182" s="1"/>
  <c r="AR180"/>
  <c r="AP180"/>
  <c r="AF180"/>
  <c r="Q180"/>
  <c r="AT180" s="1"/>
  <c r="AR64"/>
  <c r="AP64"/>
  <c r="AF64"/>
  <c r="Q64"/>
  <c r="AT64" s="1"/>
  <c r="AR20"/>
  <c r="AP20"/>
  <c r="AF20"/>
  <c r="Q20"/>
  <c r="AT20" s="1"/>
  <c r="AR100"/>
  <c r="AP100"/>
  <c r="AF100"/>
  <c r="Q100"/>
  <c r="AT100" s="1"/>
  <c r="AR175"/>
  <c r="AP175"/>
  <c r="AF175"/>
  <c r="Q175"/>
  <c r="AT175" s="1"/>
  <c r="AR57"/>
  <c r="AP57"/>
  <c r="AF57"/>
  <c r="Q57"/>
  <c r="AT57" s="1"/>
  <c r="AR18"/>
  <c r="AP18"/>
  <c r="AF18"/>
  <c r="Q18"/>
  <c r="AT18" s="1"/>
  <c r="AR13"/>
  <c r="AP13"/>
  <c r="AF13"/>
  <c r="Q13"/>
  <c r="AT13" s="1"/>
  <c r="AR52"/>
  <c r="AP52"/>
  <c r="AF52"/>
  <c r="Q52"/>
  <c r="AT52" s="1"/>
  <c r="AR156"/>
  <c r="AP156"/>
  <c r="AF156"/>
  <c r="Q156"/>
  <c r="AT156" s="1"/>
  <c r="X156" s="1"/>
  <c r="Y156" s="1"/>
  <c r="AR160"/>
  <c r="AP160"/>
  <c r="AF160"/>
  <c r="Q160"/>
  <c r="AT160" s="1"/>
  <c r="AR179"/>
  <c r="AP179"/>
  <c r="AF179"/>
  <c r="Q179"/>
  <c r="AT179" s="1"/>
  <c r="X179" s="1"/>
  <c r="Y179" s="1"/>
  <c r="AR76"/>
  <c r="AP76"/>
  <c r="AF76"/>
  <c r="Q76"/>
  <c r="AT76" s="1"/>
  <c r="AR137"/>
  <c r="AP137"/>
  <c r="AF137"/>
  <c r="Q137"/>
  <c r="AT137" s="1"/>
  <c r="AR105"/>
  <c r="AP105"/>
  <c r="AF105"/>
  <c r="Q105"/>
  <c r="AT105" s="1"/>
  <c r="AR16"/>
  <c r="AP16"/>
  <c r="AF16"/>
  <c r="Q16"/>
  <c r="AT16" s="1"/>
  <c r="X16" s="1"/>
  <c r="Y16" s="1"/>
  <c r="AR108"/>
  <c r="AP108"/>
  <c r="AF108"/>
  <c r="Q108"/>
  <c r="AT108" s="1"/>
  <c r="AR183"/>
  <c r="AP183"/>
  <c r="AF183"/>
  <c r="Q183"/>
  <c r="AT183" s="1"/>
  <c r="X183" s="1"/>
  <c r="Y183" s="1"/>
  <c r="AR133"/>
  <c r="AP133"/>
  <c r="AF133"/>
  <c r="Q133"/>
  <c r="AT133" s="1"/>
  <c r="AR89"/>
  <c r="AP89"/>
  <c r="AF89"/>
  <c r="Q89"/>
  <c r="AT89" s="1"/>
  <c r="AR42"/>
  <c r="AP42"/>
  <c r="AF42"/>
  <c r="Q42"/>
  <c r="AT42" s="1"/>
  <c r="AR65"/>
  <c r="AP65"/>
  <c r="AF65"/>
  <c r="Q65"/>
  <c r="AT65" s="1"/>
  <c r="AR110"/>
  <c r="AP110"/>
  <c r="AF110"/>
  <c r="Q110"/>
  <c r="AT110" s="1"/>
  <c r="AR103"/>
  <c r="AP103"/>
  <c r="AF103"/>
  <c r="Q103"/>
  <c r="AT103" s="1"/>
  <c r="AR124"/>
  <c r="AP124"/>
  <c r="AF124"/>
  <c r="Q124"/>
  <c r="AT124" s="1"/>
  <c r="AR130"/>
  <c r="AP130"/>
  <c r="AF130"/>
  <c r="Q130"/>
  <c r="AT130" s="1"/>
  <c r="X130" s="1"/>
  <c r="Y130" s="1"/>
  <c r="AR149"/>
  <c r="AP149"/>
  <c r="AF149"/>
  <c r="Q149"/>
  <c r="AT149" s="1"/>
  <c r="AR125"/>
  <c r="AP125"/>
  <c r="AF125"/>
  <c r="Q125"/>
  <c r="AT125" s="1"/>
  <c r="X125" s="1"/>
  <c r="Y125" s="1"/>
  <c r="AR114"/>
  <c r="AP114"/>
  <c r="AF114"/>
  <c r="Q114"/>
  <c r="AT114" s="1"/>
  <c r="AR90"/>
  <c r="AP90"/>
  <c r="AF90"/>
  <c r="Q90"/>
  <c r="AT90" s="1"/>
  <c r="AR40"/>
  <c r="AP40"/>
  <c r="AF40"/>
  <c r="Q40"/>
  <c r="AT40" s="1"/>
  <c r="AR14"/>
  <c r="AP14"/>
  <c r="AF14"/>
  <c r="Q14"/>
  <c r="AT14" s="1"/>
  <c r="AR99"/>
  <c r="AP99"/>
  <c r="AF99"/>
  <c r="Q99"/>
  <c r="AT99" s="1"/>
  <c r="AR28"/>
  <c r="AP28"/>
  <c r="AF28"/>
  <c r="Q28"/>
  <c r="AT28" s="1"/>
  <c r="AR74"/>
  <c r="AP74"/>
  <c r="AF74"/>
  <c r="Q74"/>
  <c r="AT74" s="1"/>
  <c r="AR181"/>
  <c r="AP181"/>
  <c r="AF181"/>
  <c r="Q181"/>
  <c r="AT181" s="1"/>
  <c r="X181" s="1"/>
  <c r="Y181" s="1"/>
  <c r="AR123"/>
  <c r="AP123"/>
  <c r="AF123"/>
  <c r="Q123"/>
  <c r="AT123" s="1"/>
  <c r="AR106"/>
  <c r="AP106"/>
  <c r="AF106"/>
  <c r="Q106"/>
  <c r="AT106" s="1"/>
  <c r="AR145"/>
  <c r="AP145"/>
  <c r="AF145"/>
  <c r="Q145"/>
  <c r="AT145" s="1"/>
  <c r="AR177"/>
  <c r="AP177"/>
  <c r="AF177"/>
  <c r="Q177"/>
  <c r="AT177" s="1"/>
  <c r="X177" s="1"/>
  <c r="Y177" s="1"/>
  <c r="AR35"/>
  <c r="AP35"/>
  <c r="AF35"/>
  <c r="Q35"/>
  <c r="AT35" s="1"/>
  <c r="AR49"/>
  <c r="AP49"/>
  <c r="AF49"/>
  <c r="Q49"/>
  <c r="AT49" s="1"/>
  <c r="AR44"/>
  <c r="AP44"/>
  <c r="AF44"/>
  <c r="Q44"/>
  <c r="AT44" s="1"/>
  <c r="AR61"/>
  <c r="AP61"/>
  <c r="AF61"/>
  <c r="Q61"/>
  <c r="AT61" s="1"/>
  <c r="AR46"/>
  <c r="AP46"/>
  <c r="AF46"/>
  <c r="Q46"/>
  <c r="AT46" s="1"/>
  <c r="AR132"/>
  <c r="AP132"/>
  <c r="AF132"/>
  <c r="Q132"/>
  <c r="AT132" s="1"/>
  <c r="AR66"/>
  <c r="AP66"/>
  <c r="AF66"/>
  <c r="Q66"/>
  <c r="AT66" s="1"/>
  <c r="AR81"/>
  <c r="AP81"/>
  <c r="AF81"/>
  <c r="Q81"/>
  <c r="AT81" s="1"/>
  <c r="AR80"/>
  <c r="AP80"/>
  <c r="AF80"/>
  <c r="Q80"/>
  <c r="AT80" s="1"/>
  <c r="AR98"/>
  <c r="AP98"/>
  <c r="AF98"/>
  <c r="Q98"/>
  <c r="AT98" s="1"/>
  <c r="AR59"/>
  <c r="AP59"/>
  <c r="AF59"/>
  <c r="Q59"/>
  <c r="AT59" s="1"/>
  <c r="AR159"/>
  <c r="AP159"/>
  <c r="AF159"/>
  <c r="Q159"/>
  <c r="AT159" s="1"/>
  <c r="X159" s="1"/>
  <c r="Y159" s="1"/>
  <c r="AR77"/>
  <c r="AP77"/>
  <c r="AF77"/>
  <c r="Q77"/>
  <c r="AT77" s="1"/>
  <c r="AR150"/>
  <c r="AP150"/>
  <c r="AF150"/>
  <c r="Q150"/>
  <c r="AT150" s="1"/>
  <c r="AR38"/>
  <c r="AP38"/>
  <c r="AF38"/>
  <c r="Q38"/>
  <c r="AT38" s="1"/>
  <c r="AR97"/>
  <c r="AP97"/>
  <c r="AF97"/>
  <c r="Q97"/>
  <c r="AT97" s="1"/>
  <c r="AR94"/>
  <c r="AP94"/>
  <c r="AF94"/>
  <c r="Q94"/>
  <c r="AT94" s="1"/>
  <c r="AR152"/>
  <c r="AP152"/>
  <c r="AF152"/>
  <c r="Q152"/>
  <c r="AR140"/>
  <c r="AP140"/>
  <c r="AF140"/>
  <c r="S140"/>
  <c r="Q140"/>
  <c r="AT140" s="1"/>
  <c r="AR34"/>
  <c r="AP34"/>
  <c r="AF34"/>
  <c r="Q34"/>
  <c r="AT113"/>
  <c r="AR113"/>
  <c r="AP113"/>
  <c r="AF113"/>
  <c r="S113"/>
  <c r="Q113"/>
  <c r="AR10"/>
  <c r="AP10"/>
  <c r="AF10"/>
  <c r="Q10"/>
  <c r="AT153"/>
  <c r="AR153"/>
  <c r="AP153"/>
  <c r="AF153"/>
  <c r="S153"/>
  <c r="Q153"/>
  <c r="AR129"/>
  <c r="AP129"/>
  <c r="AF129"/>
  <c r="Q129"/>
  <c r="AT32"/>
  <c r="AR32"/>
  <c r="AP32"/>
  <c r="AF32"/>
  <c r="S32"/>
  <c r="Q32"/>
  <c r="AR88"/>
  <c r="AP88"/>
  <c r="AF88"/>
  <c r="Q88"/>
  <c r="AR58"/>
  <c r="AP58"/>
  <c r="AF58"/>
  <c r="Q58"/>
  <c r="S58" s="1"/>
  <c r="AR119"/>
  <c r="AP119"/>
  <c r="AF119"/>
  <c r="Q119"/>
  <c r="AR109"/>
  <c r="AP109"/>
  <c r="AF109"/>
  <c r="Q109"/>
  <c r="AR79"/>
  <c r="AP79"/>
  <c r="AF79"/>
  <c r="Q79"/>
  <c r="AR116"/>
  <c r="AP116"/>
  <c r="AF116"/>
  <c r="Q116"/>
  <c r="AR174"/>
  <c r="AP174"/>
  <c r="AF174"/>
  <c r="Q174"/>
  <c r="AR121"/>
  <c r="AP121"/>
  <c r="AF121"/>
  <c r="Q121"/>
  <c r="AR166"/>
  <c r="AP166"/>
  <c r="AF166"/>
  <c r="Q166"/>
  <c r="AR171"/>
  <c r="AP171"/>
  <c r="AF171"/>
  <c r="Q171"/>
  <c r="AR173"/>
  <c r="AP173"/>
  <c r="AF173"/>
  <c r="Q173"/>
  <c r="AR138"/>
  <c r="AP138"/>
  <c r="AF138"/>
  <c r="Q138"/>
  <c r="AR24"/>
  <c r="AP24"/>
  <c r="AF24"/>
  <c r="Q24"/>
  <c r="AR91"/>
  <c r="AP91"/>
  <c r="AF91"/>
  <c r="Q91"/>
  <c r="AR73"/>
  <c r="AP73"/>
  <c r="AF73"/>
  <c r="Q73"/>
  <c r="AR155"/>
  <c r="AP155"/>
  <c r="AF155"/>
  <c r="Q155"/>
  <c r="S155" s="1"/>
  <c r="AR144"/>
  <c r="AP144"/>
  <c r="AF144"/>
  <c r="Q144"/>
  <c r="AR92"/>
  <c r="AP92"/>
  <c r="AF92"/>
  <c r="Q92"/>
  <c r="AR71"/>
  <c r="AP71"/>
  <c r="AF71"/>
  <c r="Q71"/>
  <c r="AR41"/>
  <c r="AP41"/>
  <c r="AF41"/>
  <c r="Q41"/>
  <c r="AR63"/>
  <c r="AP63"/>
  <c r="AF63"/>
  <c r="Q63"/>
  <c r="AR75"/>
  <c r="AP75"/>
  <c r="AF75"/>
  <c r="Q75"/>
  <c r="AR115"/>
  <c r="AP115"/>
  <c r="AF115"/>
  <c r="Q115"/>
  <c r="AR131"/>
  <c r="AP131"/>
  <c r="AF131"/>
  <c r="Q131"/>
  <c r="AR54"/>
  <c r="AP54"/>
  <c r="AF54"/>
  <c r="Q54"/>
  <c r="AR172"/>
  <c r="AP172"/>
  <c r="AF172"/>
  <c r="Q172"/>
  <c r="S172" s="1"/>
  <c r="AR47"/>
  <c r="AP47"/>
  <c r="AF47"/>
  <c r="Q47"/>
  <c r="AR93"/>
  <c r="AP93"/>
  <c r="AF93"/>
  <c r="Q93"/>
  <c r="AR25"/>
  <c r="AP25"/>
  <c r="AF25"/>
  <c r="Q25"/>
  <c r="AR167"/>
  <c r="AP167"/>
  <c r="AF167"/>
  <c r="Q167"/>
  <c r="AR170"/>
  <c r="AP170"/>
  <c r="AF170"/>
  <c r="Q170"/>
  <c r="AR128"/>
  <c r="AP128"/>
  <c r="AF128"/>
  <c r="Q128"/>
  <c r="AR126"/>
  <c r="AP126"/>
  <c r="AF126"/>
  <c r="Q126"/>
  <c r="AR11"/>
  <c r="AP11"/>
  <c r="AF11"/>
  <c r="Q11"/>
  <c r="AR158"/>
  <c r="AP158"/>
  <c r="AF158"/>
  <c r="Q158"/>
  <c r="AR27"/>
  <c r="AP27"/>
  <c r="AF27"/>
  <c r="Q27"/>
  <c r="S27" s="1"/>
  <c r="AR70"/>
  <c r="AP70"/>
  <c r="AF70"/>
  <c r="Q70"/>
  <c r="AR45"/>
  <c r="AP45"/>
  <c r="AF45"/>
  <c r="Q45"/>
  <c r="AR17"/>
  <c r="AP17"/>
  <c r="AF17"/>
  <c r="Q17"/>
  <c r="AR21"/>
  <c r="AP21"/>
  <c r="AF21"/>
  <c r="Q21"/>
  <c r="AR15"/>
  <c r="AP15"/>
  <c r="AF15"/>
  <c r="Q15"/>
  <c r="AR69"/>
  <c r="AP69"/>
  <c r="AF69"/>
  <c r="Q69"/>
  <c r="AR176"/>
  <c r="AP176"/>
  <c r="AF176"/>
  <c r="Q176"/>
  <c r="AR26"/>
  <c r="AP26"/>
  <c r="AF26"/>
  <c r="Q26"/>
  <c r="AR161"/>
  <c r="AP161"/>
  <c r="AF161"/>
  <c r="Q161"/>
  <c r="AR169"/>
  <c r="AP169"/>
  <c r="AF169"/>
  <c r="Q169"/>
  <c r="AR122"/>
  <c r="AP122"/>
  <c r="AF122"/>
  <c r="Q122"/>
  <c r="AR136"/>
  <c r="AP136"/>
  <c r="AF136"/>
  <c r="Q136"/>
  <c r="AR85"/>
  <c r="AP85"/>
  <c r="AF85"/>
  <c r="Q85"/>
  <c r="AR68"/>
  <c r="AP68"/>
  <c r="AF68"/>
  <c r="Q68"/>
  <c r="AR62"/>
  <c r="AP62"/>
  <c r="AF62"/>
  <c r="Q62"/>
  <c r="AR30"/>
  <c r="AP30"/>
  <c r="AF30"/>
  <c r="Q30"/>
  <c r="AR78"/>
  <c r="AP78"/>
  <c r="AF78"/>
  <c r="Q78"/>
  <c r="AR86"/>
  <c r="AP86"/>
  <c r="AF86"/>
  <c r="Q86"/>
  <c r="AR48"/>
  <c r="AP48"/>
  <c r="AF48"/>
  <c r="Q48"/>
  <c r="AR102"/>
  <c r="AP102"/>
  <c r="AF102"/>
  <c r="Q102"/>
  <c r="AR60"/>
  <c r="AP60"/>
  <c r="AF60"/>
  <c r="Q60"/>
  <c r="AR9"/>
  <c r="AP9"/>
  <c r="AF9"/>
  <c r="Q9"/>
  <c r="AR143"/>
  <c r="AP143"/>
  <c r="AF143"/>
  <c r="Q143"/>
  <c r="AR163"/>
  <c r="AP163"/>
  <c r="AF163"/>
  <c r="Q163"/>
  <c r="AR83"/>
  <c r="AP83"/>
  <c r="AF83"/>
  <c r="Q83"/>
  <c r="AR29"/>
  <c r="AP29"/>
  <c r="AF29"/>
  <c r="Q29"/>
  <c r="AR31"/>
  <c r="AP31"/>
  <c r="AF31"/>
  <c r="Q31"/>
  <c r="AR43"/>
  <c r="AP43"/>
  <c r="AF43"/>
  <c r="Q43"/>
  <c r="AR67"/>
  <c r="AP67"/>
  <c r="AF67"/>
  <c r="Q67"/>
  <c r="AR120"/>
  <c r="AP120"/>
  <c r="AF120"/>
  <c r="Q120"/>
  <c r="AR39"/>
  <c r="AP39"/>
  <c r="AF39"/>
  <c r="Q39"/>
  <c r="AR96"/>
  <c r="AP96"/>
  <c r="AF96"/>
  <c r="Q96"/>
  <c r="AR141"/>
  <c r="AP141"/>
  <c r="AF141"/>
  <c r="Q141"/>
  <c r="AR51"/>
  <c r="AP51"/>
  <c r="AF51"/>
  <c r="Q51"/>
  <c r="AR148"/>
  <c r="AP148"/>
  <c r="AF148"/>
  <c r="Q148"/>
  <c r="AR19"/>
  <c r="AP19"/>
  <c r="AF19"/>
  <c r="Q19"/>
  <c r="AR53"/>
  <c r="AP53"/>
  <c r="AF53"/>
  <c r="Q53"/>
  <c r="AR162"/>
  <c r="AP162"/>
  <c r="AF162"/>
  <c r="Q162"/>
  <c r="AR117"/>
  <c r="AP117"/>
  <c r="AF117"/>
  <c r="Q117"/>
  <c r="AR165"/>
  <c r="AP165"/>
  <c r="AF165"/>
  <c r="Q165"/>
  <c r="AR146"/>
  <c r="AP146"/>
  <c r="AF146"/>
  <c r="Q146"/>
  <c r="AR157"/>
  <c r="AP157"/>
  <c r="AF157"/>
  <c r="Q157"/>
  <c r="AR168"/>
  <c r="AP168"/>
  <c r="AF168"/>
  <c r="Q168"/>
  <c r="AR164"/>
  <c r="AP164"/>
  <c r="AF164"/>
  <c r="Q164"/>
  <c r="AR139"/>
  <c r="AP139"/>
  <c r="AF139"/>
  <c r="Q139"/>
  <c r="AR87"/>
  <c r="AP87"/>
  <c r="AF87"/>
  <c r="Q87"/>
  <c r="AR142"/>
  <c r="AP142"/>
  <c r="AF142"/>
  <c r="Q142"/>
  <c r="AR33"/>
  <c r="AP33"/>
  <c r="AF33"/>
  <c r="Q33"/>
  <c r="AR135"/>
  <c r="AP135"/>
  <c r="AF135"/>
  <c r="Q135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23"/>
  <c r="AP23"/>
  <c r="AF23"/>
  <c r="Q23"/>
  <c r="AV186" i="30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12"/>
  <c r="AP12"/>
  <c r="AF12"/>
  <c r="Q12"/>
  <c r="AR165"/>
  <c r="AP165"/>
  <c r="AF165"/>
  <c r="Q165"/>
  <c r="AR45"/>
  <c r="AP45"/>
  <c r="AF45"/>
  <c r="Q45"/>
  <c r="AR15"/>
  <c r="AP15"/>
  <c r="AF15"/>
  <c r="Q15"/>
  <c r="AR98"/>
  <c r="AP98"/>
  <c r="AF98"/>
  <c r="Q98"/>
  <c r="AR126"/>
  <c r="AP126"/>
  <c r="AF126"/>
  <c r="Q126"/>
  <c r="AR117"/>
  <c r="AP117"/>
  <c r="AF117"/>
  <c r="Q117"/>
  <c r="AR121"/>
  <c r="AP121"/>
  <c r="AF121"/>
  <c r="Q121"/>
  <c r="AR28"/>
  <c r="AP28"/>
  <c r="AF28"/>
  <c r="Q28"/>
  <c r="AR177"/>
  <c r="AP177"/>
  <c r="AF177"/>
  <c r="Q177"/>
  <c r="AR80"/>
  <c r="AP80"/>
  <c r="AF80"/>
  <c r="Q80"/>
  <c r="AR113"/>
  <c r="AP113"/>
  <c r="AF113"/>
  <c r="Q113"/>
  <c r="AR29"/>
  <c r="AP29"/>
  <c r="AF29"/>
  <c r="Q29"/>
  <c r="AR107"/>
  <c r="AP107"/>
  <c r="AF107"/>
  <c r="Q107"/>
  <c r="AR123"/>
  <c r="AP123"/>
  <c r="AF123"/>
  <c r="Q123"/>
  <c r="AR65"/>
  <c r="AP65"/>
  <c r="AF65"/>
  <c r="Q65"/>
  <c r="AR125"/>
  <c r="AP125"/>
  <c r="AF125"/>
  <c r="Q125"/>
  <c r="AR89"/>
  <c r="AP89"/>
  <c r="AF89"/>
  <c r="Q89"/>
  <c r="AR27"/>
  <c r="AP27"/>
  <c r="AF27"/>
  <c r="Q27"/>
  <c r="AR119"/>
  <c r="AP119"/>
  <c r="AF119"/>
  <c r="Q119"/>
  <c r="AR154"/>
  <c r="AP154"/>
  <c r="AF154"/>
  <c r="Q154"/>
  <c r="AR17"/>
  <c r="AP17"/>
  <c r="AF17"/>
  <c r="Q17"/>
  <c r="AR79"/>
  <c r="AP79"/>
  <c r="AF79"/>
  <c r="Q79"/>
  <c r="AR44"/>
  <c r="AP44"/>
  <c r="AF44"/>
  <c r="Q44"/>
  <c r="AR181"/>
  <c r="AP181"/>
  <c r="AF181"/>
  <c r="Q181"/>
  <c r="AR179"/>
  <c r="AP179"/>
  <c r="AF179"/>
  <c r="Q179"/>
  <c r="AR106"/>
  <c r="AP106"/>
  <c r="AF106"/>
  <c r="Q106"/>
  <c r="AR49"/>
  <c r="AP49"/>
  <c r="AF49"/>
  <c r="Q49"/>
  <c r="AR105"/>
  <c r="AP105"/>
  <c r="AF105"/>
  <c r="Q105"/>
  <c r="AR174"/>
  <c r="AP174"/>
  <c r="AF174"/>
  <c r="Q174"/>
  <c r="AR24"/>
  <c r="AP24"/>
  <c r="AF24"/>
  <c r="Q24"/>
  <c r="AR48"/>
  <c r="AP48"/>
  <c r="AF48"/>
  <c r="Q48"/>
  <c r="AR40"/>
  <c r="AP40"/>
  <c r="AF40"/>
  <c r="Q40"/>
  <c r="AR86"/>
  <c r="AP86"/>
  <c r="AF86"/>
  <c r="Q86"/>
  <c r="AR153"/>
  <c r="AP153"/>
  <c r="AF153"/>
  <c r="Q153"/>
  <c r="AR157"/>
  <c r="AP157"/>
  <c r="AF157"/>
  <c r="Q157"/>
  <c r="AR178"/>
  <c r="AP178"/>
  <c r="AF178"/>
  <c r="Q178"/>
  <c r="AR97"/>
  <c r="AP97"/>
  <c r="AF97"/>
  <c r="Q97"/>
  <c r="AR150"/>
  <c r="AP150"/>
  <c r="AF150"/>
  <c r="Q150"/>
  <c r="AR62"/>
  <c r="AP62"/>
  <c r="AF62"/>
  <c r="Q62"/>
  <c r="AR31"/>
  <c r="AP31"/>
  <c r="AF31"/>
  <c r="Q31"/>
  <c r="AR38"/>
  <c r="AP38"/>
  <c r="AF38"/>
  <c r="Q38"/>
  <c r="AR184"/>
  <c r="AP184"/>
  <c r="AF184"/>
  <c r="Q184"/>
  <c r="AR127"/>
  <c r="AP127"/>
  <c r="AF127"/>
  <c r="Q127"/>
  <c r="AR10"/>
  <c r="AP10"/>
  <c r="AF10"/>
  <c r="Q10"/>
  <c r="AR26"/>
  <c r="AP26"/>
  <c r="AF26"/>
  <c r="Q26"/>
  <c r="AR81"/>
  <c r="AP81"/>
  <c r="AF81"/>
  <c r="Q81"/>
  <c r="AR130"/>
  <c r="AP130"/>
  <c r="AF130"/>
  <c r="Q130"/>
  <c r="AR135"/>
  <c r="AP135"/>
  <c r="AF135"/>
  <c r="Q135"/>
  <c r="AR132"/>
  <c r="AP132"/>
  <c r="AF132"/>
  <c r="Q132"/>
  <c r="AR139"/>
  <c r="AP139"/>
  <c r="AF139"/>
  <c r="Q139"/>
  <c r="AR149"/>
  <c r="AP149"/>
  <c r="AF149"/>
  <c r="Q149"/>
  <c r="AR134"/>
  <c r="AP134"/>
  <c r="AF134"/>
  <c r="Q134"/>
  <c r="AR122"/>
  <c r="AP122"/>
  <c r="AF122"/>
  <c r="Q122"/>
  <c r="AR116"/>
  <c r="AP116"/>
  <c r="AF116"/>
  <c r="Q116"/>
  <c r="AR66"/>
  <c r="AP66"/>
  <c r="AF66"/>
  <c r="Q66"/>
  <c r="AR110"/>
  <c r="AP110"/>
  <c r="AF110"/>
  <c r="Q110"/>
  <c r="AR109"/>
  <c r="AP109"/>
  <c r="AF109"/>
  <c r="Q109"/>
  <c r="AR108"/>
  <c r="AP108"/>
  <c r="AF108"/>
  <c r="Q108"/>
  <c r="AR95"/>
  <c r="AP95"/>
  <c r="AF95"/>
  <c r="Q95"/>
  <c r="AR180"/>
  <c r="AP180"/>
  <c r="AF180"/>
  <c r="Q180"/>
  <c r="AR69"/>
  <c r="AP69"/>
  <c r="AF69"/>
  <c r="Q69"/>
  <c r="AR46"/>
  <c r="AP46"/>
  <c r="AF46"/>
  <c r="Q46"/>
  <c r="AR148"/>
  <c r="AP148"/>
  <c r="AF148"/>
  <c r="Q148"/>
  <c r="AR176"/>
  <c r="AP176"/>
  <c r="AF176"/>
  <c r="Q176"/>
  <c r="AR96"/>
  <c r="AP96"/>
  <c r="AF96"/>
  <c r="Q96"/>
  <c r="AR21"/>
  <c r="AP21"/>
  <c r="AF21"/>
  <c r="Q21"/>
  <c r="AR73"/>
  <c r="AP73"/>
  <c r="AF73"/>
  <c r="Q73"/>
  <c r="AR23"/>
  <c r="AP23"/>
  <c r="AF23"/>
  <c r="Q23"/>
  <c r="AR75"/>
  <c r="AP75"/>
  <c r="AF75"/>
  <c r="Q75"/>
  <c r="AR129"/>
  <c r="AP129"/>
  <c r="AF129"/>
  <c r="Q129"/>
  <c r="AR94"/>
  <c r="AP94"/>
  <c r="AF94"/>
  <c r="Q94"/>
  <c r="AR182"/>
  <c r="AP182"/>
  <c r="AF182"/>
  <c r="Q182"/>
  <c r="AR118"/>
  <c r="AP118"/>
  <c r="AF118"/>
  <c r="Q118"/>
  <c r="AR112"/>
  <c r="AP112"/>
  <c r="AF112"/>
  <c r="Q112"/>
  <c r="AR54"/>
  <c r="AP54"/>
  <c r="AF54"/>
  <c r="Q54"/>
  <c r="AR156"/>
  <c r="AP156"/>
  <c r="AF156"/>
  <c r="Q156"/>
  <c r="AR64"/>
  <c r="AP64"/>
  <c r="AF64"/>
  <c r="Q64"/>
  <c r="AR183"/>
  <c r="AP183"/>
  <c r="AF183"/>
  <c r="Q183"/>
  <c r="AR61"/>
  <c r="AP61"/>
  <c r="AF61"/>
  <c r="Q61"/>
  <c r="AR19"/>
  <c r="AP19"/>
  <c r="AF19"/>
  <c r="Q19"/>
  <c r="AR32"/>
  <c r="AP32"/>
  <c r="AF32"/>
  <c r="Q32"/>
  <c r="AR151"/>
  <c r="AP151"/>
  <c r="AF151"/>
  <c r="Q151"/>
  <c r="AR145"/>
  <c r="AP145"/>
  <c r="AF145"/>
  <c r="Q145"/>
  <c r="AR47"/>
  <c r="AP47"/>
  <c r="AF47"/>
  <c r="Q47"/>
  <c r="AR9"/>
  <c r="AP9"/>
  <c r="AF9"/>
  <c r="Q9"/>
  <c r="AR30"/>
  <c r="AP30"/>
  <c r="AF30"/>
  <c r="Q30"/>
  <c r="AR78"/>
  <c r="AP78"/>
  <c r="AF78"/>
  <c r="Q78"/>
  <c r="AR138"/>
  <c r="AP138"/>
  <c r="AF138"/>
  <c r="Q138"/>
  <c r="AR93"/>
  <c r="AP93"/>
  <c r="AF93"/>
  <c r="Q93"/>
  <c r="AR101"/>
  <c r="AP101"/>
  <c r="AF101"/>
  <c r="Q101"/>
  <c r="AR84"/>
  <c r="AP84"/>
  <c r="AF84"/>
  <c r="Q84"/>
  <c r="AR169"/>
  <c r="AP169"/>
  <c r="AF169"/>
  <c r="Q169"/>
  <c r="AR35"/>
  <c r="AP35"/>
  <c r="AF35"/>
  <c r="Q35"/>
  <c r="AR83"/>
  <c r="AP83"/>
  <c r="AF83"/>
  <c r="Q83"/>
  <c r="AR57"/>
  <c r="AP57"/>
  <c r="AF57"/>
  <c r="Q57"/>
  <c r="AR173"/>
  <c r="AP173"/>
  <c r="AF173"/>
  <c r="Q173"/>
  <c r="S173" s="1"/>
  <c r="AR115"/>
  <c r="AP115"/>
  <c r="AF115"/>
  <c r="Q115"/>
  <c r="AR163"/>
  <c r="AP163"/>
  <c r="AF163"/>
  <c r="Q163"/>
  <c r="AR170"/>
  <c r="AP170"/>
  <c r="AF170"/>
  <c r="Q170"/>
  <c r="AR172"/>
  <c r="AP172"/>
  <c r="AF172"/>
  <c r="Q172"/>
  <c r="S172" s="1"/>
  <c r="AR71"/>
  <c r="AP71"/>
  <c r="AF71"/>
  <c r="Q71"/>
  <c r="AR72"/>
  <c r="AP72"/>
  <c r="AF72"/>
  <c r="Q72"/>
  <c r="AR124"/>
  <c r="AP124"/>
  <c r="AF124"/>
  <c r="Q124"/>
  <c r="AR67"/>
  <c r="AP67"/>
  <c r="AF67"/>
  <c r="Q67"/>
  <c r="AR152"/>
  <c r="AP152"/>
  <c r="AF152"/>
  <c r="Q152"/>
  <c r="AR147"/>
  <c r="AP147"/>
  <c r="AF147"/>
  <c r="Q147"/>
  <c r="AR91"/>
  <c r="AP91"/>
  <c r="AF91"/>
  <c r="Q91"/>
  <c r="AR56"/>
  <c r="AP56"/>
  <c r="AF56"/>
  <c r="Q56"/>
  <c r="AR18"/>
  <c r="AP18"/>
  <c r="AF18"/>
  <c r="Q18"/>
  <c r="AR34"/>
  <c r="AP34"/>
  <c r="AF34"/>
  <c r="Q34"/>
  <c r="AR92"/>
  <c r="AP92"/>
  <c r="AF92"/>
  <c r="Q92"/>
  <c r="AR137"/>
  <c r="AP137"/>
  <c r="AF137"/>
  <c r="Q137"/>
  <c r="AR140"/>
  <c r="AP140"/>
  <c r="AF140"/>
  <c r="Q140"/>
  <c r="AR53"/>
  <c r="AP53"/>
  <c r="AF53"/>
  <c r="Q53"/>
  <c r="AR171"/>
  <c r="AP171"/>
  <c r="AF171"/>
  <c r="Q171"/>
  <c r="AR103"/>
  <c r="AP103"/>
  <c r="AF103"/>
  <c r="Q103"/>
  <c r="AR25"/>
  <c r="AP25"/>
  <c r="AF25"/>
  <c r="Q25"/>
  <c r="AR63"/>
  <c r="AP63"/>
  <c r="AF63"/>
  <c r="Q63"/>
  <c r="AR164"/>
  <c r="AP164"/>
  <c r="AF164"/>
  <c r="Q164"/>
  <c r="AR168"/>
  <c r="AP168"/>
  <c r="AF168"/>
  <c r="Q168"/>
  <c r="S168" s="1"/>
  <c r="AR136"/>
  <c r="AP136"/>
  <c r="AF136"/>
  <c r="Q136"/>
  <c r="AR42"/>
  <c r="AP42"/>
  <c r="AF42"/>
  <c r="Q42"/>
  <c r="AR41"/>
  <c r="AP41"/>
  <c r="AF41"/>
  <c r="Q41"/>
  <c r="AR155"/>
  <c r="AP155"/>
  <c r="AF155"/>
  <c r="Q155"/>
  <c r="AT155" s="1"/>
  <c r="AR50"/>
  <c r="AP50"/>
  <c r="AF50"/>
  <c r="Q50"/>
  <c r="AR55"/>
  <c r="AP55"/>
  <c r="AF55"/>
  <c r="Q55"/>
  <c r="AT55" s="1"/>
  <c r="AR68"/>
  <c r="AP68"/>
  <c r="AF68"/>
  <c r="Q68"/>
  <c r="AR133"/>
  <c r="AP133"/>
  <c r="AF133"/>
  <c r="Q133"/>
  <c r="AT133" s="1"/>
  <c r="AR70"/>
  <c r="AP70"/>
  <c r="AF70"/>
  <c r="Q70"/>
  <c r="AR13"/>
  <c r="AP13"/>
  <c r="AF13"/>
  <c r="Q13"/>
  <c r="AT13" s="1"/>
  <c r="AR128"/>
  <c r="AP128"/>
  <c r="AF128"/>
  <c r="Q128"/>
  <c r="AR175"/>
  <c r="AP175"/>
  <c r="AF175"/>
  <c r="Q175"/>
  <c r="S175" s="1"/>
  <c r="AR14"/>
  <c r="AP14"/>
  <c r="AF14"/>
  <c r="Q14"/>
  <c r="AR158"/>
  <c r="AP158"/>
  <c r="AF158"/>
  <c r="Q158"/>
  <c r="AR167"/>
  <c r="AP167"/>
  <c r="AF167"/>
  <c r="Q167"/>
  <c r="AR143"/>
  <c r="AP143"/>
  <c r="AF143"/>
  <c r="Q143"/>
  <c r="AR144"/>
  <c r="AP144"/>
  <c r="AF144"/>
  <c r="Q144"/>
  <c r="AR60"/>
  <c r="AP60"/>
  <c r="AF60"/>
  <c r="Q60"/>
  <c r="AR90"/>
  <c r="AP90"/>
  <c r="AF90"/>
  <c r="Q90"/>
  <c r="AR87"/>
  <c r="AP87"/>
  <c r="AF87"/>
  <c r="Q87"/>
  <c r="AR39"/>
  <c r="AP39"/>
  <c r="AF39"/>
  <c r="Q39"/>
  <c r="AR43"/>
  <c r="AP43"/>
  <c r="AF43"/>
  <c r="Q43"/>
  <c r="AR76"/>
  <c r="AP76"/>
  <c r="AF76"/>
  <c r="Q76"/>
  <c r="AR77"/>
  <c r="AP77"/>
  <c r="AF77"/>
  <c r="Q77"/>
  <c r="AR120"/>
  <c r="AP120"/>
  <c r="AF120"/>
  <c r="Q120"/>
  <c r="AR36"/>
  <c r="AP36"/>
  <c r="AF36"/>
  <c r="Q36"/>
  <c r="AR16"/>
  <c r="AP16"/>
  <c r="AF16"/>
  <c r="Q16"/>
  <c r="AR52"/>
  <c r="AP52"/>
  <c r="AF52"/>
  <c r="Q52"/>
  <c r="AR160"/>
  <c r="AP160"/>
  <c r="AF160"/>
  <c r="Q160"/>
  <c r="AR22"/>
  <c r="AP22"/>
  <c r="AF22"/>
  <c r="Q22"/>
  <c r="AR82"/>
  <c r="AP82"/>
  <c r="AF82"/>
  <c r="Q82"/>
  <c r="AR51"/>
  <c r="AP51"/>
  <c r="AF51"/>
  <c r="Q51"/>
  <c r="AR11"/>
  <c r="AP11"/>
  <c r="AF11"/>
  <c r="Q11"/>
  <c r="AR20"/>
  <c r="AP20"/>
  <c r="AF20"/>
  <c r="Q20"/>
  <c r="AR131"/>
  <c r="AP131"/>
  <c r="AF131"/>
  <c r="Q131"/>
  <c r="AR74"/>
  <c r="AP74"/>
  <c r="AF74"/>
  <c r="Q74"/>
  <c r="AR58"/>
  <c r="AP58"/>
  <c r="AF58"/>
  <c r="Q58"/>
  <c r="AR99"/>
  <c r="AP99"/>
  <c r="AF99"/>
  <c r="Q99"/>
  <c r="AR100"/>
  <c r="AP100"/>
  <c r="AF100"/>
  <c r="Q100"/>
  <c r="AR85"/>
  <c r="AP85"/>
  <c r="AF85"/>
  <c r="Q85"/>
  <c r="AR37"/>
  <c r="AP37"/>
  <c r="AF37"/>
  <c r="Q37"/>
  <c r="AR33"/>
  <c r="AP33"/>
  <c r="AF33"/>
  <c r="Q33"/>
  <c r="AR159"/>
  <c r="AP159"/>
  <c r="AF159"/>
  <c r="Q159"/>
  <c r="AR141"/>
  <c r="AP141"/>
  <c r="AF141"/>
  <c r="Q141"/>
  <c r="AR162"/>
  <c r="AP162"/>
  <c r="AF162"/>
  <c r="Q162"/>
  <c r="AR102"/>
  <c r="AP102"/>
  <c r="AF102"/>
  <c r="Q102"/>
  <c r="AR142"/>
  <c r="AP142"/>
  <c r="AF142"/>
  <c r="Q142"/>
  <c r="AR166"/>
  <c r="AP166"/>
  <c r="AF166"/>
  <c r="Q166"/>
  <c r="AR161"/>
  <c r="AP161"/>
  <c r="AF161"/>
  <c r="Q161"/>
  <c r="AR88"/>
  <c r="AP88"/>
  <c r="AF88"/>
  <c r="Q88"/>
  <c r="AR111"/>
  <c r="AP111"/>
  <c r="AF111"/>
  <c r="Q111"/>
  <c r="AR146"/>
  <c r="AP146"/>
  <c r="AF146"/>
  <c r="Q146"/>
  <c r="AR59"/>
  <c r="AP59"/>
  <c r="AF59"/>
  <c r="Q59"/>
  <c r="AR114"/>
  <c r="AP114"/>
  <c r="AF114"/>
  <c r="Q114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04"/>
  <c r="AP104"/>
  <c r="AF104"/>
  <c r="Q104"/>
  <c r="AV186" i="29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142"/>
  <c r="AP142"/>
  <c r="AF142"/>
  <c r="Q142"/>
  <c r="AT142" s="1"/>
  <c r="X142" s="1"/>
  <c r="Y142" s="1"/>
  <c r="AR112"/>
  <c r="AP112"/>
  <c r="AF112"/>
  <c r="Q112"/>
  <c r="AT112" s="1"/>
  <c r="AR106"/>
  <c r="AP106"/>
  <c r="AF106"/>
  <c r="Q106"/>
  <c r="AT106" s="1"/>
  <c r="AR92"/>
  <c r="AP92"/>
  <c r="AF92"/>
  <c r="Q92"/>
  <c r="AT92" s="1"/>
  <c r="AR44"/>
  <c r="AP44"/>
  <c r="AF44"/>
  <c r="Q44"/>
  <c r="AT44" s="1"/>
  <c r="X44" s="1"/>
  <c r="Y44" s="1"/>
  <c r="AR12"/>
  <c r="AP12"/>
  <c r="AF12"/>
  <c r="Q12"/>
  <c r="AT12" s="1"/>
  <c r="AR180"/>
  <c r="AP180"/>
  <c r="AF180"/>
  <c r="Q180"/>
  <c r="AT180" s="1"/>
  <c r="AR19"/>
  <c r="AP19"/>
  <c r="AF19"/>
  <c r="Q19"/>
  <c r="AT19" s="1"/>
  <c r="AR72"/>
  <c r="AP72"/>
  <c r="AF72"/>
  <c r="Q72"/>
  <c r="AT72" s="1"/>
  <c r="AR53"/>
  <c r="AP53"/>
  <c r="AF53"/>
  <c r="Q53"/>
  <c r="AT53" s="1"/>
  <c r="AR151"/>
  <c r="AP151"/>
  <c r="AF151"/>
  <c r="Q151"/>
  <c r="AT151" s="1"/>
  <c r="AR147"/>
  <c r="AP147"/>
  <c r="AF147"/>
  <c r="Q147"/>
  <c r="AT147" s="1"/>
  <c r="AR140"/>
  <c r="AP140"/>
  <c r="AF140"/>
  <c r="Q140"/>
  <c r="AT140" s="1"/>
  <c r="AR141"/>
  <c r="AP141"/>
  <c r="AF141"/>
  <c r="Q141"/>
  <c r="AT141" s="1"/>
  <c r="AR167"/>
  <c r="AP167"/>
  <c r="AF167"/>
  <c r="Q167"/>
  <c r="AT167" s="1"/>
  <c r="AR79"/>
  <c r="AP79"/>
  <c r="AF79"/>
  <c r="Q79"/>
  <c r="AT79" s="1"/>
  <c r="AR108"/>
  <c r="AP108"/>
  <c r="AF108"/>
  <c r="Q108"/>
  <c r="AT108" s="1"/>
  <c r="X108" s="1"/>
  <c r="Y108" s="1"/>
  <c r="AR143"/>
  <c r="AP143"/>
  <c r="AF143"/>
  <c r="Q143"/>
  <c r="AT143" s="1"/>
  <c r="AR42"/>
  <c r="AP42"/>
  <c r="AF42"/>
  <c r="Q42"/>
  <c r="AT42" s="1"/>
  <c r="AR102"/>
  <c r="AP102"/>
  <c r="AF102"/>
  <c r="Q102"/>
  <c r="AT102" s="1"/>
  <c r="AR58"/>
  <c r="AP58"/>
  <c r="AF58"/>
  <c r="Q58"/>
  <c r="AT58" s="1"/>
  <c r="AR36"/>
  <c r="AP36"/>
  <c r="AF36"/>
  <c r="Q36"/>
  <c r="AT36" s="1"/>
  <c r="AR32"/>
  <c r="AP32"/>
  <c r="AF32"/>
  <c r="Q32"/>
  <c r="AT32" s="1"/>
  <c r="X32" s="1"/>
  <c r="Y32" s="1"/>
  <c r="AR49"/>
  <c r="AP49"/>
  <c r="AF49"/>
  <c r="Q49"/>
  <c r="AT49" s="1"/>
  <c r="AR66"/>
  <c r="AP66"/>
  <c r="AF66"/>
  <c r="Q66"/>
  <c r="AT66" s="1"/>
  <c r="AR63"/>
  <c r="AP63"/>
  <c r="AF63"/>
  <c r="Q63"/>
  <c r="AT63" s="1"/>
  <c r="AR114"/>
  <c r="AP114"/>
  <c r="AF114"/>
  <c r="Q114"/>
  <c r="AT114" s="1"/>
  <c r="AR165"/>
  <c r="AP165"/>
  <c r="AF165"/>
  <c r="Q165"/>
  <c r="AT165" s="1"/>
  <c r="AR60"/>
  <c r="AP60"/>
  <c r="AF60"/>
  <c r="Q60"/>
  <c r="AT60" s="1"/>
  <c r="X60" s="1"/>
  <c r="Y60" s="1"/>
  <c r="AR158"/>
  <c r="AP158"/>
  <c r="AF158"/>
  <c r="Q158"/>
  <c r="AT158" s="1"/>
  <c r="AR22"/>
  <c r="AP22"/>
  <c r="AF22"/>
  <c r="Q22"/>
  <c r="AT22" s="1"/>
  <c r="AR31"/>
  <c r="AP31"/>
  <c r="AF31"/>
  <c r="Q31"/>
  <c r="AT31" s="1"/>
  <c r="AR75"/>
  <c r="AP75"/>
  <c r="AF75"/>
  <c r="Q75"/>
  <c r="AT75" s="1"/>
  <c r="AR24"/>
  <c r="AP24"/>
  <c r="AF24"/>
  <c r="Q24"/>
  <c r="AT24" s="1"/>
  <c r="AR76"/>
  <c r="AP76"/>
  <c r="AF76"/>
  <c r="Q76"/>
  <c r="AT76" s="1"/>
  <c r="AR154"/>
  <c r="AP154"/>
  <c r="AF154"/>
  <c r="Q154"/>
  <c r="AT154" s="1"/>
  <c r="AR150"/>
  <c r="AP150"/>
  <c r="AF150"/>
  <c r="Q150"/>
  <c r="AT150" s="1"/>
  <c r="X150" s="1"/>
  <c r="Y150" s="1"/>
  <c r="AR59"/>
  <c r="AP59"/>
  <c r="AF59"/>
  <c r="Q59"/>
  <c r="AT59" s="1"/>
  <c r="AR168"/>
  <c r="AP168"/>
  <c r="AF168"/>
  <c r="Q168"/>
  <c r="AT168" s="1"/>
  <c r="X168" s="1"/>
  <c r="Y168" s="1"/>
  <c r="AR124"/>
  <c r="AP124"/>
  <c r="AF124"/>
  <c r="Q124"/>
  <c r="AT124" s="1"/>
  <c r="AR67"/>
  <c r="AP67"/>
  <c r="AF67"/>
  <c r="Q67"/>
  <c r="AT67" s="1"/>
  <c r="AR148"/>
  <c r="AP148"/>
  <c r="AF148"/>
  <c r="Q148"/>
  <c r="AT148" s="1"/>
  <c r="AR110"/>
  <c r="AP110"/>
  <c r="AF110"/>
  <c r="Q110"/>
  <c r="AT110" s="1"/>
  <c r="AR164"/>
  <c r="AP164"/>
  <c r="AF164"/>
  <c r="Q164"/>
  <c r="AT164" s="1"/>
  <c r="AR128"/>
  <c r="AP128"/>
  <c r="AF128"/>
  <c r="Q128"/>
  <c r="AT128" s="1"/>
  <c r="AR96"/>
  <c r="AP96"/>
  <c r="AF96"/>
  <c r="Q96"/>
  <c r="AT96" s="1"/>
  <c r="AR183"/>
  <c r="AP183"/>
  <c r="AF183"/>
  <c r="Q183"/>
  <c r="AT183" s="1"/>
  <c r="AR152"/>
  <c r="AP152"/>
  <c r="AF152"/>
  <c r="Q152"/>
  <c r="AT152" s="1"/>
  <c r="AR99"/>
  <c r="AP99"/>
  <c r="AF99"/>
  <c r="Q99"/>
  <c r="AT99" s="1"/>
  <c r="AR134"/>
  <c r="AP134"/>
  <c r="AF134"/>
  <c r="Q134"/>
  <c r="AT134" s="1"/>
  <c r="AR109"/>
  <c r="AP109"/>
  <c r="AF109"/>
  <c r="Q109"/>
  <c r="AT109" s="1"/>
  <c r="AR84"/>
  <c r="AP84"/>
  <c r="AF84"/>
  <c r="Q84"/>
  <c r="AT84" s="1"/>
  <c r="AR101"/>
  <c r="AP101"/>
  <c r="AF101"/>
  <c r="Q101"/>
  <c r="AT101" s="1"/>
  <c r="X101" s="1"/>
  <c r="Y101" s="1"/>
  <c r="AR37"/>
  <c r="AP37"/>
  <c r="AF37"/>
  <c r="Q37"/>
  <c r="AT37" s="1"/>
  <c r="AR61"/>
  <c r="AP61"/>
  <c r="AF61"/>
  <c r="Q61"/>
  <c r="AT61" s="1"/>
  <c r="AR52"/>
  <c r="AP52"/>
  <c r="AF52"/>
  <c r="Q52"/>
  <c r="AT52" s="1"/>
  <c r="AR160"/>
  <c r="AP160"/>
  <c r="AF160"/>
  <c r="Q160"/>
  <c r="AT160" s="1"/>
  <c r="X160" s="1"/>
  <c r="Y160" s="1"/>
  <c r="AR64"/>
  <c r="AP64"/>
  <c r="AF64"/>
  <c r="Q64"/>
  <c r="AT64" s="1"/>
  <c r="AR14"/>
  <c r="AP14"/>
  <c r="AF14"/>
  <c r="Q14"/>
  <c r="AT14" s="1"/>
  <c r="AR10"/>
  <c r="AP10"/>
  <c r="AF10"/>
  <c r="Q10"/>
  <c r="AT10" s="1"/>
  <c r="AR159"/>
  <c r="AP159"/>
  <c r="AF159"/>
  <c r="Q159"/>
  <c r="AT159" s="1"/>
  <c r="X159" s="1"/>
  <c r="Y159" s="1"/>
  <c r="AR149"/>
  <c r="AP149"/>
  <c r="AF149"/>
  <c r="Q149"/>
  <c r="AT149" s="1"/>
  <c r="AR47"/>
  <c r="AP47"/>
  <c r="AF47"/>
  <c r="Q47"/>
  <c r="AT47" s="1"/>
  <c r="AR43"/>
  <c r="AP43"/>
  <c r="AF43"/>
  <c r="Q43"/>
  <c r="AT43" s="1"/>
  <c r="AR98"/>
  <c r="AP98"/>
  <c r="AF98"/>
  <c r="Q98"/>
  <c r="AT98" s="1"/>
  <c r="AR26"/>
  <c r="AP26"/>
  <c r="AF26"/>
  <c r="Q26"/>
  <c r="AT26" s="1"/>
  <c r="AR121"/>
  <c r="AP121"/>
  <c r="AF121"/>
  <c r="Q121"/>
  <c r="AT121" s="1"/>
  <c r="X121" s="1"/>
  <c r="Y121" s="1"/>
  <c r="AR85"/>
  <c r="AP85"/>
  <c r="AF85"/>
  <c r="Q85"/>
  <c r="AT85" s="1"/>
  <c r="AR103"/>
  <c r="AP103"/>
  <c r="AF103"/>
  <c r="Q103"/>
  <c r="AT103" s="1"/>
  <c r="AR136"/>
  <c r="AP136"/>
  <c r="AF136"/>
  <c r="Q136"/>
  <c r="AT136" s="1"/>
  <c r="AR87"/>
  <c r="AP87"/>
  <c r="AF87"/>
  <c r="Q87"/>
  <c r="AT87" s="1"/>
  <c r="AR51"/>
  <c r="AP51"/>
  <c r="AF51"/>
  <c r="Q51"/>
  <c r="AT51" s="1"/>
  <c r="AR93"/>
  <c r="AP93"/>
  <c r="AF93"/>
  <c r="Q93"/>
  <c r="AT93" s="1"/>
  <c r="X93" s="1"/>
  <c r="Y93" s="1"/>
  <c r="AR162"/>
  <c r="AP162"/>
  <c r="AF162"/>
  <c r="Q162"/>
  <c r="AT162" s="1"/>
  <c r="AR16"/>
  <c r="AP16"/>
  <c r="AF16"/>
  <c r="Q16"/>
  <c r="AT16" s="1"/>
  <c r="X16" s="1"/>
  <c r="Y16" s="1"/>
  <c r="AR127"/>
  <c r="AP127"/>
  <c r="AF127"/>
  <c r="Q127"/>
  <c r="AT127" s="1"/>
  <c r="AR178"/>
  <c r="AP178"/>
  <c r="AF178"/>
  <c r="Q178"/>
  <c r="AT178" s="1"/>
  <c r="X178" s="1"/>
  <c r="Y178" s="1"/>
  <c r="AR27"/>
  <c r="AP27"/>
  <c r="AF27"/>
  <c r="Q27"/>
  <c r="AT27" s="1"/>
  <c r="AR74"/>
  <c r="AP74"/>
  <c r="AF74"/>
  <c r="Q74"/>
  <c r="AT74" s="1"/>
  <c r="AR113"/>
  <c r="AP113"/>
  <c r="AF113"/>
  <c r="Q113"/>
  <c r="AT113" s="1"/>
  <c r="AR166"/>
  <c r="AP166"/>
  <c r="AF166"/>
  <c r="Q166"/>
  <c r="AT166" s="1"/>
  <c r="AR107"/>
  <c r="AP107"/>
  <c r="AF107"/>
  <c r="Q107"/>
  <c r="AT107" s="1"/>
  <c r="AR171"/>
  <c r="AP171"/>
  <c r="AF171"/>
  <c r="Q171"/>
  <c r="AT171" s="1"/>
  <c r="AR133"/>
  <c r="AP133"/>
  <c r="AF133"/>
  <c r="Q133"/>
  <c r="AT133" s="1"/>
  <c r="AR97"/>
  <c r="AP97"/>
  <c r="AF97"/>
  <c r="Q97"/>
  <c r="AT97" s="1"/>
  <c r="AR68"/>
  <c r="AP68"/>
  <c r="AF68"/>
  <c r="Q68"/>
  <c r="AT68" s="1"/>
  <c r="AR20"/>
  <c r="AP20"/>
  <c r="AF20"/>
  <c r="Q20"/>
  <c r="AT20" s="1"/>
  <c r="AR139"/>
  <c r="AP139"/>
  <c r="AF139"/>
  <c r="Q139"/>
  <c r="AT139" s="1"/>
  <c r="AR145"/>
  <c r="AP145"/>
  <c r="AF145"/>
  <c r="Q145"/>
  <c r="AT145" s="1"/>
  <c r="AR146"/>
  <c r="AP146"/>
  <c r="AF146"/>
  <c r="Q146"/>
  <c r="AT146" s="1"/>
  <c r="AR78"/>
  <c r="AP78"/>
  <c r="AF78"/>
  <c r="Q78"/>
  <c r="AT78" s="1"/>
  <c r="X78" s="1"/>
  <c r="Y78" s="1"/>
  <c r="AR50"/>
  <c r="AP50"/>
  <c r="AF50"/>
  <c r="Q50"/>
  <c r="AT50" s="1"/>
  <c r="AR120"/>
  <c r="AP120"/>
  <c r="AF120"/>
  <c r="Q120"/>
  <c r="AT120" s="1"/>
  <c r="X120" s="1"/>
  <c r="Y120" s="1"/>
  <c r="AR23"/>
  <c r="AP23"/>
  <c r="AF23"/>
  <c r="Q23"/>
  <c r="AT23" s="1"/>
  <c r="AR21"/>
  <c r="AP21"/>
  <c r="AF21"/>
  <c r="Q21"/>
  <c r="AR125"/>
  <c r="AP125"/>
  <c r="AF125"/>
  <c r="Q125"/>
  <c r="AT125" s="1"/>
  <c r="AR29"/>
  <c r="AP29"/>
  <c r="AF29"/>
  <c r="Q29"/>
  <c r="AT161"/>
  <c r="AR161"/>
  <c r="AP161"/>
  <c r="AF161"/>
  <c r="S161"/>
  <c r="Q161"/>
  <c r="AR174"/>
  <c r="AP174"/>
  <c r="AF174"/>
  <c r="Q174"/>
  <c r="AT118"/>
  <c r="AR118"/>
  <c r="AP118"/>
  <c r="AF118"/>
  <c r="S118"/>
  <c r="Q118"/>
  <c r="AR89"/>
  <c r="AP89"/>
  <c r="AF89"/>
  <c r="Q89"/>
  <c r="AT48"/>
  <c r="AR48"/>
  <c r="AP48"/>
  <c r="AF48"/>
  <c r="S48"/>
  <c r="Q48"/>
  <c r="AR17"/>
  <c r="AP17"/>
  <c r="AF17"/>
  <c r="Q17"/>
  <c r="AT45"/>
  <c r="AR45"/>
  <c r="AP45"/>
  <c r="AF45"/>
  <c r="S45"/>
  <c r="Q45"/>
  <c r="AR94"/>
  <c r="AP94"/>
  <c r="AF94"/>
  <c r="Q94"/>
  <c r="AR71"/>
  <c r="AP71"/>
  <c r="AF71"/>
  <c r="Q71"/>
  <c r="S71" s="1"/>
  <c r="AR30"/>
  <c r="AP30"/>
  <c r="AF30"/>
  <c r="Q30"/>
  <c r="AR122"/>
  <c r="AP122"/>
  <c r="AF122"/>
  <c r="Q122"/>
  <c r="AT122" s="1"/>
  <c r="AR46"/>
  <c r="AP46"/>
  <c r="AF46"/>
  <c r="Q46"/>
  <c r="AR95"/>
  <c r="AP95"/>
  <c r="AF95"/>
  <c r="Q95"/>
  <c r="AT95" s="1"/>
  <c r="AR104"/>
  <c r="AP104"/>
  <c r="AF104"/>
  <c r="Q104"/>
  <c r="AR38"/>
  <c r="AP38"/>
  <c r="AF38"/>
  <c r="Q38"/>
  <c r="AT38" s="1"/>
  <c r="AR129"/>
  <c r="AP129"/>
  <c r="AF129"/>
  <c r="Q129"/>
  <c r="AR57"/>
  <c r="AP57"/>
  <c r="AF57"/>
  <c r="Q57"/>
  <c r="AT57" s="1"/>
  <c r="AR25"/>
  <c r="AP25"/>
  <c r="AF25"/>
  <c r="Q25"/>
  <c r="AR15"/>
  <c r="AP15"/>
  <c r="AF15"/>
  <c r="Q15"/>
  <c r="AT15" s="1"/>
  <c r="AR116"/>
  <c r="AP116"/>
  <c r="AF116"/>
  <c r="Q116"/>
  <c r="AR77"/>
  <c r="AP77"/>
  <c r="AF77"/>
  <c r="Q77"/>
  <c r="AT77" s="1"/>
  <c r="AR169"/>
  <c r="AP169"/>
  <c r="AF169"/>
  <c r="Q169"/>
  <c r="AR9"/>
  <c r="AP9"/>
  <c r="AF9"/>
  <c r="Q9"/>
  <c r="AT9" s="1"/>
  <c r="AR39"/>
  <c r="AP39"/>
  <c r="AF39"/>
  <c r="Q39"/>
  <c r="AR184"/>
  <c r="AP184"/>
  <c r="AF184"/>
  <c r="Q184"/>
  <c r="AT184" s="1"/>
  <c r="AR70"/>
  <c r="AP70"/>
  <c r="AF70"/>
  <c r="Q70"/>
  <c r="AR175"/>
  <c r="AP175"/>
  <c r="AF175"/>
  <c r="Q175"/>
  <c r="S175" s="1"/>
  <c r="AR155"/>
  <c r="AP155"/>
  <c r="AF155"/>
  <c r="Q155"/>
  <c r="AR33"/>
  <c r="AP33"/>
  <c r="AF33"/>
  <c r="Q33"/>
  <c r="AT33" s="1"/>
  <c r="AR35"/>
  <c r="AP35"/>
  <c r="AF35"/>
  <c r="Q35"/>
  <c r="AR34"/>
  <c r="AP34"/>
  <c r="AF34"/>
  <c r="Q34"/>
  <c r="AT34" s="1"/>
  <c r="AR137"/>
  <c r="AP137"/>
  <c r="AF137"/>
  <c r="Q137"/>
  <c r="AR119"/>
  <c r="AP119"/>
  <c r="AF119"/>
  <c r="Q119"/>
  <c r="AT119" s="1"/>
  <c r="AR73"/>
  <c r="AP73"/>
  <c r="AF73"/>
  <c r="Q73"/>
  <c r="AR157"/>
  <c r="AP157"/>
  <c r="AF157"/>
  <c r="Q157"/>
  <c r="AT157" s="1"/>
  <c r="AR18"/>
  <c r="AP18"/>
  <c r="AF18"/>
  <c r="Q18"/>
  <c r="AR100"/>
  <c r="AP100"/>
  <c r="AF100"/>
  <c r="Q100"/>
  <c r="AT100" s="1"/>
  <c r="AR179"/>
  <c r="AP179"/>
  <c r="AF179"/>
  <c r="Q179"/>
  <c r="AR90"/>
  <c r="AP90"/>
  <c r="AF90"/>
  <c r="Q90"/>
  <c r="AT90" s="1"/>
  <c r="AR130"/>
  <c r="AP130"/>
  <c r="AF130"/>
  <c r="Q130"/>
  <c r="AR11"/>
  <c r="AP11"/>
  <c r="AF11"/>
  <c r="Q11"/>
  <c r="AT11" s="1"/>
  <c r="AR55"/>
  <c r="AP55"/>
  <c r="AF55"/>
  <c r="Q55"/>
  <c r="AT55" s="1"/>
  <c r="AR91"/>
  <c r="AP91"/>
  <c r="AF91"/>
  <c r="Q91"/>
  <c r="AT91" s="1"/>
  <c r="AR156"/>
  <c r="AP156"/>
  <c r="AF156"/>
  <c r="Q156"/>
  <c r="AT156" s="1"/>
  <c r="AR132"/>
  <c r="AP132"/>
  <c r="AF132"/>
  <c r="Q132"/>
  <c r="AT132" s="1"/>
  <c r="X132" s="1"/>
  <c r="Y132" s="1"/>
  <c r="AR54"/>
  <c r="AP54"/>
  <c r="AF54"/>
  <c r="Q54"/>
  <c r="AT54" s="1"/>
  <c r="AR69"/>
  <c r="AP69"/>
  <c r="AF69"/>
  <c r="Q69"/>
  <c r="AT69" s="1"/>
  <c r="X69" s="1"/>
  <c r="Y69" s="1"/>
  <c r="AR176"/>
  <c r="AP176"/>
  <c r="AF176"/>
  <c r="Q176"/>
  <c r="AT176" s="1"/>
  <c r="AR86"/>
  <c r="AP86"/>
  <c r="AF86"/>
  <c r="Q86"/>
  <c r="AT86" s="1"/>
  <c r="X86" s="1"/>
  <c r="Y86" s="1"/>
  <c r="AR65"/>
  <c r="AP65"/>
  <c r="AF65"/>
  <c r="Q65"/>
  <c r="AT65" s="1"/>
  <c r="AR172"/>
  <c r="AP172"/>
  <c r="AF172"/>
  <c r="Q172"/>
  <c r="AT172" s="1"/>
  <c r="AR115"/>
  <c r="AP115"/>
  <c r="AF115"/>
  <c r="Q115"/>
  <c r="AT115" s="1"/>
  <c r="AR83"/>
  <c r="AP83"/>
  <c r="AF83"/>
  <c r="Q83"/>
  <c r="AT83" s="1"/>
  <c r="AR135"/>
  <c r="AP135"/>
  <c r="AF135"/>
  <c r="Q135"/>
  <c r="AT135" s="1"/>
  <c r="AR62"/>
  <c r="AP62"/>
  <c r="AF62"/>
  <c r="Q62"/>
  <c r="AT62" s="1"/>
  <c r="AR126"/>
  <c r="AP126"/>
  <c r="AF126"/>
  <c r="Q126"/>
  <c r="AT126" s="1"/>
  <c r="AR88"/>
  <c r="AP88"/>
  <c r="AF88"/>
  <c r="Q88"/>
  <c r="AT88" s="1"/>
  <c r="X88" s="1"/>
  <c r="Y88" s="1"/>
  <c r="AR173"/>
  <c r="AP173"/>
  <c r="AF173"/>
  <c r="Q173"/>
  <c r="AT173" s="1"/>
  <c r="AR117"/>
  <c r="AP117"/>
  <c r="AF117"/>
  <c r="Q117"/>
  <c r="AT117" s="1"/>
  <c r="AR123"/>
  <c r="AP123"/>
  <c r="AF123"/>
  <c r="Q123"/>
  <c r="AT123" s="1"/>
  <c r="AR13"/>
  <c r="AP13"/>
  <c r="AF13"/>
  <c r="Q13"/>
  <c r="AT13" s="1"/>
  <c r="AR181"/>
  <c r="AP181"/>
  <c r="AF181"/>
  <c r="Q181"/>
  <c r="AT181" s="1"/>
  <c r="AR105"/>
  <c r="AP105"/>
  <c r="AF105"/>
  <c r="Q105"/>
  <c r="AT105" s="1"/>
  <c r="AR41"/>
  <c r="AP41"/>
  <c r="AF41"/>
  <c r="Q41"/>
  <c r="AT41" s="1"/>
  <c r="AR170"/>
  <c r="AP170"/>
  <c r="AF170"/>
  <c r="Q170"/>
  <c r="AT170" s="1"/>
  <c r="AR56"/>
  <c r="AP56"/>
  <c r="AF56"/>
  <c r="Q56"/>
  <c r="AT56" s="1"/>
  <c r="AR182"/>
  <c r="AP182"/>
  <c r="AF182"/>
  <c r="Q182"/>
  <c r="AT182" s="1"/>
  <c r="AR144"/>
  <c r="AP144"/>
  <c r="AF144"/>
  <c r="Q144"/>
  <c r="AT144" s="1"/>
  <c r="AR131"/>
  <c r="AP131"/>
  <c r="AF131"/>
  <c r="Q131"/>
  <c r="AT131" s="1"/>
  <c r="AR153"/>
  <c r="AP153"/>
  <c r="AF153"/>
  <c r="Q153"/>
  <c r="AT153" s="1"/>
  <c r="AR82"/>
  <c r="AP82"/>
  <c r="AF82"/>
  <c r="Q82"/>
  <c r="AT82" s="1"/>
  <c r="AR111"/>
  <c r="AP111"/>
  <c r="AF111"/>
  <c r="Q111"/>
  <c r="AT111" s="1"/>
  <c r="AR138"/>
  <c r="AP138"/>
  <c r="AF138"/>
  <c r="Q138"/>
  <c r="AT138" s="1"/>
  <c r="AR163"/>
  <c r="AP163"/>
  <c r="AF163"/>
  <c r="Q163"/>
  <c r="AT163" s="1"/>
  <c r="AR81"/>
  <c r="AP81"/>
  <c r="AF81"/>
  <c r="Q81"/>
  <c r="AT81" s="1"/>
  <c r="AR177"/>
  <c r="AP177"/>
  <c r="AF177"/>
  <c r="Q177"/>
  <c r="AT177" s="1"/>
  <c r="AR28"/>
  <c r="AP28"/>
  <c r="AF28"/>
  <c r="Q28"/>
  <c r="AT28" s="1"/>
  <c r="AR40"/>
  <c r="AP40"/>
  <c r="AF40"/>
  <c r="Q40"/>
  <c r="AT40" s="1"/>
  <c r="AR80"/>
  <c r="AP80"/>
  <c r="AF80"/>
  <c r="AF186" s="1"/>
  <c r="Q80"/>
  <c r="AR186" i="28"/>
  <c r="AP186"/>
  <c r="AF186"/>
  <c r="Q186"/>
  <c r="AT186" s="1"/>
  <c r="AR185"/>
  <c r="AP185"/>
  <c r="AF185"/>
  <c r="Q185"/>
  <c r="AT185" s="1"/>
  <c r="AR184"/>
  <c r="AP184"/>
  <c r="AF184"/>
  <c r="Q184"/>
  <c r="AT184" s="1"/>
  <c r="AR183"/>
  <c r="AP183"/>
  <c r="AF183"/>
  <c r="Q183"/>
  <c r="AT183" s="1"/>
  <c r="X183" s="1"/>
  <c r="Y183" s="1"/>
  <c r="AR182"/>
  <c r="AP182"/>
  <c r="AF182"/>
  <c r="Q182"/>
  <c r="AT182" s="1"/>
  <c r="AR181"/>
  <c r="AP181"/>
  <c r="AF181"/>
  <c r="Q181"/>
  <c r="AT181" s="1"/>
  <c r="AR180"/>
  <c r="AP180"/>
  <c r="AF180"/>
  <c r="Q180"/>
  <c r="AT180" s="1"/>
  <c r="AR179"/>
  <c r="AP179"/>
  <c r="AF179"/>
  <c r="Q179"/>
  <c r="AT179" s="1"/>
  <c r="AR178"/>
  <c r="AP178"/>
  <c r="AF178"/>
  <c r="Q178"/>
  <c r="AT178" s="1"/>
  <c r="AR177"/>
  <c r="AP177"/>
  <c r="AF177"/>
  <c r="Q177"/>
  <c r="AT177" s="1"/>
  <c r="AR176"/>
  <c r="AP176"/>
  <c r="AF176"/>
  <c r="Q176"/>
  <c r="AT176" s="1"/>
  <c r="AR175"/>
  <c r="AP175"/>
  <c r="AF175"/>
  <c r="Q175"/>
  <c r="AT175" s="1"/>
  <c r="AR174"/>
  <c r="AP174"/>
  <c r="AF174"/>
  <c r="Q174"/>
  <c r="AT174" s="1"/>
  <c r="AR173"/>
  <c r="AP173"/>
  <c r="AF173"/>
  <c r="Q173"/>
  <c r="AT173" s="1"/>
  <c r="AR172"/>
  <c r="AP172"/>
  <c r="AF172"/>
  <c r="Q172"/>
  <c r="AT172" s="1"/>
  <c r="AR171"/>
  <c r="AP171"/>
  <c r="AF171"/>
  <c r="Q171"/>
  <c r="AT171" s="1"/>
  <c r="AR170"/>
  <c r="AP170"/>
  <c r="AF170"/>
  <c r="Q170"/>
  <c r="AT170" s="1"/>
  <c r="AR169"/>
  <c r="AP169"/>
  <c r="AF169"/>
  <c r="Q169"/>
  <c r="AT169" s="1"/>
  <c r="AR168"/>
  <c r="AP168"/>
  <c r="AF168"/>
  <c r="Q168"/>
  <c r="AT168" s="1"/>
  <c r="AR167"/>
  <c r="AP167"/>
  <c r="AF167"/>
  <c r="Q167"/>
  <c r="AT167" s="1"/>
  <c r="AR166"/>
  <c r="AP166"/>
  <c r="AF166"/>
  <c r="Q166"/>
  <c r="AT166" s="1"/>
  <c r="AR165"/>
  <c r="AP165"/>
  <c r="AF165"/>
  <c r="Q165"/>
  <c r="AT165" s="1"/>
  <c r="AR164"/>
  <c r="AP164"/>
  <c r="AF164"/>
  <c r="Q164"/>
  <c r="AT164" s="1"/>
  <c r="AR163"/>
  <c r="AP163"/>
  <c r="AF163"/>
  <c r="Q163"/>
  <c r="AT163" s="1"/>
  <c r="AR162"/>
  <c r="AP162"/>
  <c r="AF162"/>
  <c r="Q162"/>
  <c r="AT162" s="1"/>
  <c r="AR161"/>
  <c r="AP161"/>
  <c r="AF161"/>
  <c r="Q161"/>
  <c r="AT161" s="1"/>
  <c r="AR160"/>
  <c r="AP160"/>
  <c r="AF160"/>
  <c r="Q160"/>
  <c r="AT160" s="1"/>
  <c r="B160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AR159"/>
  <c r="AP159"/>
  <c r="AF159"/>
  <c r="Q159"/>
  <c r="AR157"/>
  <c r="AP157"/>
  <c r="AF157"/>
  <c r="Q157"/>
  <c r="AT156"/>
  <c r="AR156"/>
  <c r="AP156"/>
  <c r="AF156"/>
  <c r="S156"/>
  <c r="Q156"/>
  <c r="AR155"/>
  <c r="AP155"/>
  <c r="AF155"/>
  <c r="Q155"/>
  <c r="AT154"/>
  <c r="AR154"/>
  <c r="AP154"/>
  <c r="AF154"/>
  <c r="S154"/>
  <c r="Q154"/>
  <c r="AR153"/>
  <c r="AP153"/>
  <c r="AF153"/>
  <c r="Q153"/>
  <c r="AT152"/>
  <c r="AR152"/>
  <c r="AP152"/>
  <c r="AF152"/>
  <c r="S152"/>
  <c r="Q152"/>
  <c r="AR151"/>
  <c r="AP151"/>
  <c r="AF151"/>
  <c r="Q151"/>
  <c r="AT150"/>
  <c r="AR150"/>
  <c r="AP150"/>
  <c r="AF150"/>
  <c r="S150"/>
  <c r="Q150"/>
  <c r="AR149"/>
  <c r="AP149"/>
  <c r="AF149"/>
  <c r="Q149"/>
  <c r="AT148"/>
  <c r="AR148"/>
  <c r="AP148"/>
  <c r="AF148"/>
  <c r="S148"/>
  <c r="Q148"/>
  <c r="AR147"/>
  <c r="AP147"/>
  <c r="AF147"/>
  <c r="Q147"/>
  <c r="AT146"/>
  <c r="AR146"/>
  <c r="AP146"/>
  <c r="AF146"/>
  <c r="S146"/>
  <c r="Q146"/>
  <c r="AR145"/>
  <c r="AP145"/>
  <c r="AF145"/>
  <c r="Q145"/>
  <c r="AT144"/>
  <c r="AR144"/>
  <c r="AP144"/>
  <c r="AF144"/>
  <c r="S144"/>
  <c r="Q144"/>
  <c r="AR143"/>
  <c r="AP143"/>
  <c r="AF143"/>
  <c r="Q143"/>
  <c r="AT142"/>
  <c r="AR142"/>
  <c r="AP142"/>
  <c r="AF142"/>
  <c r="S142"/>
  <c r="Q142"/>
  <c r="AR141"/>
  <c r="AP141"/>
  <c r="AF141"/>
  <c r="Q141"/>
  <c r="AT140"/>
  <c r="AR140"/>
  <c r="AP140"/>
  <c r="X140" s="1"/>
  <c r="Y140" s="1"/>
  <c r="AF140"/>
  <c r="S140"/>
  <c r="Q140"/>
  <c r="AR139"/>
  <c r="AP139"/>
  <c r="AF139"/>
  <c r="Q139"/>
  <c r="AT138"/>
  <c r="AR138"/>
  <c r="AP138"/>
  <c r="AF138"/>
  <c r="S138"/>
  <c r="Q138"/>
  <c r="AR137"/>
  <c r="AP137"/>
  <c r="AF137"/>
  <c r="Q137"/>
  <c r="AT136"/>
  <c r="AR136"/>
  <c r="AP136"/>
  <c r="AF136"/>
  <c r="S136"/>
  <c r="Q136"/>
  <c r="AR135"/>
  <c r="AP135"/>
  <c r="AF135"/>
  <c r="Q135"/>
  <c r="AT134"/>
  <c r="AR134"/>
  <c r="AP134"/>
  <c r="AF134"/>
  <c r="S134"/>
  <c r="Q134"/>
  <c r="AR133"/>
  <c r="AP133"/>
  <c r="AF133"/>
  <c r="Q133"/>
  <c r="AT132"/>
  <c r="AR132"/>
  <c r="AP132"/>
  <c r="AF132"/>
  <c r="S132"/>
  <c r="Q132"/>
  <c r="AR131"/>
  <c r="AP131"/>
  <c r="AF131"/>
  <c r="Q131"/>
  <c r="AT130"/>
  <c r="AR130"/>
  <c r="AP130"/>
  <c r="AF130"/>
  <c r="S130"/>
  <c r="Q130"/>
  <c r="AR129"/>
  <c r="AP129"/>
  <c r="AF129"/>
  <c r="Q129"/>
  <c r="AT128"/>
  <c r="AR128"/>
  <c r="AP128"/>
  <c r="AF128"/>
  <c r="S128"/>
  <c r="Q128"/>
  <c r="AR127"/>
  <c r="AP127"/>
  <c r="AF127"/>
  <c r="Q127"/>
  <c r="AT126"/>
  <c r="AR126"/>
  <c r="AP126"/>
  <c r="AF126"/>
  <c r="S126"/>
  <c r="Q126"/>
  <c r="AR125"/>
  <c r="AP125"/>
  <c r="AF125"/>
  <c r="Q125"/>
  <c r="AT124"/>
  <c r="AR124"/>
  <c r="AP124"/>
  <c r="AF124"/>
  <c r="S124"/>
  <c r="Q124"/>
  <c r="AR123"/>
  <c r="AP123"/>
  <c r="AF123"/>
  <c r="Q123"/>
  <c r="AT122"/>
  <c r="AR122"/>
  <c r="AP122"/>
  <c r="AF122"/>
  <c r="S122"/>
  <c r="Q122"/>
  <c r="AR121"/>
  <c r="AP121"/>
  <c r="AF121"/>
  <c r="Q121"/>
  <c r="AT120"/>
  <c r="AR120"/>
  <c r="AP120"/>
  <c r="AF120"/>
  <c r="S120"/>
  <c r="Q120"/>
  <c r="AR119"/>
  <c r="AP119"/>
  <c r="AF119"/>
  <c r="Q119"/>
  <c r="AT118"/>
  <c r="AR118"/>
  <c r="AP118"/>
  <c r="AF118"/>
  <c r="S118"/>
  <c r="Q118"/>
  <c r="AR117"/>
  <c r="AP117"/>
  <c r="AF117"/>
  <c r="Q117"/>
  <c r="AT116"/>
  <c r="AR116"/>
  <c r="AP116"/>
  <c r="AF116"/>
  <c r="S116"/>
  <c r="Q116"/>
  <c r="AR115"/>
  <c r="AP115"/>
  <c r="AF115"/>
  <c r="Q115"/>
  <c r="AT114"/>
  <c r="AR114"/>
  <c r="AP114"/>
  <c r="AF114"/>
  <c r="S114"/>
  <c r="Q114"/>
  <c r="AR113"/>
  <c r="AP113"/>
  <c r="AF113"/>
  <c r="Q113"/>
  <c r="AT112"/>
  <c r="AR112"/>
  <c r="AP112"/>
  <c r="AF112"/>
  <c r="S112"/>
  <c r="Q112"/>
  <c r="AR111"/>
  <c r="AP111"/>
  <c r="AF111"/>
  <c r="Q111"/>
  <c r="AT110"/>
  <c r="AR110"/>
  <c r="AP110"/>
  <c r="AF110"/>
  <c r="S110"/>
  <c r="Q110"/>
  <c r="AR109"/>
  <c r="AP109"/>
  <c r="AF109"/>
  <c r="Q109"/>
  <c r="AT108"/>
  <c r="AR108"/>
  <c r="AP108"/>
  <c r="AF108"/>
  <c r="S108"/>
  <c r="Q108"/>
  <c r="AR107"/>
  <c r="AP107"/>
  <c r="AF107"/>
  <c r="Q107"/>
  <c r="AT106"/>
  <c r="AR106"/>
  <c r="AP106"/>
  <c r="AF106"/>
  <c r="S106"/>
  <c r="Q106"/>
  <c r="AR105"/>
  <c r="AP105"/>
  <c r="AF105"/>
  <c r="Q105"/>
  <c r="AT104"/>
  <c r="AR104"/>
  <c r="AP104"/>
  <c r="AF104"/>
  <c r="S104"/>
  <c r="Q104"/>
  <c r="AR103"/>
  <c r="AP103"/>
  <c r="AF103"/>
  <c r="Q103"/>
  <c r="AT102"/>
  <c r="AR102"/>
  <c r="AP102"/>
  <c r="AF102"/>
  <c r="S102"/>
  <c r="Q102"/>
  <c r="AR101"/>
  <c r="AP101"/>
  <c r="AF101"/>
  <c r="Q101"/>
  <c r="AT100"/>
  <c r="AR100"/>
  <c r="AP100"/>
  <c r="AF100"/>
  <c r="S100"/>
  <c r="Q100"/>
  <c r="AR99"/>
  <c r="AP99"/>
  <c r="AF99"/>
  <c r="Q99"/>
  <c r="AT98"/>
  <c r="AR98"/>
  <c r="AP98"/>
  <c r="AF98"/>
  <c r="S98"/>
  <c r="Q98"/>
  <c r="AR97"/>
  <c r="AP97"/>
  <c r="AF97"/>
  <c r="Q97"/>
  <c r="AT96"/>
  <c r="AR96"/>
  <c r="AP96"/>
  <c r="AF96"/>
  <c r="S96"/>
  <c r="Q96"/>
  <c r="AR95"/>
  <c r="AP95"/>
  <c r="AF95"/>
  <c r="Q95"/>
  <c r="AT94"/>
  <c r="AR94"/>
  <c r="AP94"/>
  <c r="AF94"/>
  <c r="S94"/>
  <c r="Q94"/>
  <c r="AR93"/>
  <c r="AP93"/>
  <c r="AF93"/>
  <c r="Q93"/>
  <c r="AT92"/>
  <c r="AR92"/>
  <c r="AP92"/>
  <c r="AF92"/>
  <c r="S92"/>
  <c r="Q92"/>
  <c r="AR91"/>
  <c r="AP91"/>
  <c r="AF91"/>
  <c r="Q91"/>
  <c r="AT90"/>
  <c r="AR90"/>
  <c r="AP90"/>
  <c r="AF90"/>
  <c r="S90"/>
  <c r="Q90"/>
  <c r="AR89"/>
  <c r="AP89"/>
  <c r="AF89"/>
  <c r="Q89"/>
  <c r="AT88"/>
  <c r="AR88"/>
  <c r="AP88"/>
  <c r="AF88"/>
  <c r="S88"/>
  <c r="Q88"/>
  <c r="AR87"/>
  <c r="AP87"/>
  <c r="AF87"/>
  <c r="Q87"/>
  <c r="AT86"/>
  <c r="AR86"/>
  <c r="AP86"/>
  <c r="AF86"/>
  <c r="S86"/>
  <c r="Q86"/>
  <c r="AR85"/>
  <c r="AP85"/>
  <c r="AF85"/>
  <c r="Q85"/>
  <c r="AT84"/>
  <c r="AR84"/>
  <c r="AP84"/>
  <c r="AF84"/>
  <c r="S84"/>
  <c r="Q84"/>
  <c r="AR83"/>
  <c r="AP83"/>
  <c r="AF83"/>
  <c r="Q83"/>
  <c r="AT82"/>
  <c r="AR82"/>
  <c r="AP82"/>
  <c r="AF82"/>
  <c r="S82"/>
  <c r="Q82"/>
  <c r="AR81"/>
  <c r="AP81"/>
  <c r="AF81"/>
  <c r="Q81"/>
  <c r="AT80"/>
  <c r="AR80"/>
  <c r="AP80"/>
  <c r="AF80"/>
  <c r="S80"/>
  <c r="Q80"/>
  <c r="AR79"/>
  <c r="AP79"/>
  <c r="AF79"/>
  <c r="Q79"/>
  <c r="AT78"/>
  <c r="AR78"/>
  <c r="AP78"/>
  <c r="AF78"/>
  <c r="S78"/>
  <c r="Q78"/>
  <c r="AR77"/>
  <c r="AP77"/>
  <c r="AF77"/>
  <c r="Q77"/>
  <c r="AT76"/>
  <c r="AR76"/>
  <c r="AP76"/>
  <c r="AF76"/>
  <c r="S76"/>
  <c r="Q76"/>
  <c r="AR75"/>
  <c r="AP75"/>
  <c r="AF75"/>
  <c r="Q75"/>
  <c r="AT74"/>
  <c r="AR74"/>
  <c r="AP74"/>
  <c r="AF74"/>
  <c r="S74"/>
  <c r="Q74"/>
  <c r="AR73"/>
  <c r="AP73"/>
  <c r="AF73"/>
  <c r="Q73"/>
  <c r="AT72"/>
  <c r="AR72"/>
  <c r="AP72"/>
  <c r="AF72"/>
  <c r="S72"/>
  <c r="Q72"/>
  <c r="AR71"/>
  <c r="AP71"/>
  <c r="AF71"/>
  <c r="Q71"/>
  <c r="AT70"/>
  <c r="AR70"/>
  <c r="AP70"/>
  <c r="AF70"/>
  <c r="S70"/>
  <c r="Q70"/>
  <c r="AR69"/>
  <c r="AP69"/>
  <c r="AF69"/>
  <c r="Q69"/>
  <c r="AT68"/>
  <c r="AR68"/>
  <c r="AP68"/>
  <c r="AF68"/>
  <c r="S68"/>
  <c r="Q68"/>
  <c r="AR67"/>
  <c r="AP67"/>
  <c r="AF67"/>
  <c r="Q67"/>
  <c r="AT66"/>
  <c r="AR66"/>
  <c r="AP66"/>
  <c r="AF66"/>
  <c r="S66"/>
  <c r="Q66"/>
  <c r="AR65"/>
  <c r="AP65"/>
  <c r="AF65"/>
  <c r="Q65"/>
  <c r="AT64"/>
  <c r="AR64"/>
  <c r="AP64"/>
  <c r="AF64"/>
  <c r="S64"/>
  <c r="Q64"/>
  <c r="AR63"/>
  <c r="AP63"/>
  <c r="AF63"/>
  <c r="Q63"/>
  <c r="AT62"/>
  <c r="AR62"/>
  <c r="AP62"/>
  <c r="AF62"/>
  <c r="S62"/>
  <c r="Q62"/>
  <c r="B62"/>
  <c r="B63" s="1"/>
  <c r="B64" s="1"/>
  <c r="B65" s="1"/>
  <c r="B66" s="1"/>
  <c r="B67" s="1"/>
  <c r="B68" s="1"/>
  <c r="B69" s="1"/>
  <c r="B70" s="1"/>
  <c r="B71" s="1"/>
  <c r="B72" s="1"/>
  <c r="B73" s="1"/>
  <c r="AR61"/>
  <c r="AP61"/>
  <c r="AF61"/>
  <c r="Q61"/>
  <c r="AR60"/>
  <c r="AP60"/>
  <c r="AF60"/>
  <c r="Q60"/>
  <c r="AT60" s="1"/>
  <c r="B60"/>
  <c r="B61" s="1"/>
  <c r="AR59"/>
  <c r="AP59"/>
  <c r="AF59"/>
  <c r="Q59"/>
  <c r="AR57"/>
  <c r="AP57"/>
  <c r="AF57"/>
  <c r="Q57"/>
  <c r="AR56"/>
  <c r="AP56"/>
  <c r="AF56"/>
  <c r="Q56"/>
  <c r="AR55"/>
  <c r="AP55"/>
  <c r="AF55"/>
  <c r="Q55"/>
  <c r="AR54"/>
  <c r="AP54"/>
  <c r="AF54"/>
  <c r="Q54"/>
  <c r="AR53"/>
  <c r="AP53"/>
  <c r="AF53"/>
  <c r="Q53"/>
  <c r="AR52"/>
  <c r="AP52"/>
  <c r="AF52"/>
  <c r="Q52"/>
  <c r="AR51"/>
  <c r="AP51"/>
  <c r="AF51"/>
  <c r="Q51"/>
  <c r="AR50"/>
  <c r="AP50"/>
  <c r="AF50"/>
  <c r="Q50"/>
  <c r="AT50" s="1"/>
  <c r="AR49"/>
  <c r="AP49"/>
  <c r="AF49"/>
  <c r="Q49"/>
  <c r="AR48"/>
  <c r="AP48"/>
  <c r="AF48"/>
  <c r="Q48"/>
  <c r="AT48" s="1"/>
  <c r="AR47"/>
  <c r="AP47"/>
  <c r="AF47"/>
  <c r="Q47"/>
  <c r="AR46"/>
  <c r="AP46"/>
  <c r="AF46"/>
  <c r="Q46"/>
  <c r="AT46" s="1"/>
  <c r="AR45"/>
  <c r="AP45"/>
  <c r="AF45"/>
  <c r="Q45"/>
  <c r="AR44"/>
  <c r="AP44"/>
  <c r="AF44"/>
  <c r="Q44"/>
  <c r="AT44" s="1"/>
  <c r="AR43"/>
  <c r="AP43"/>
  <c r="AF43"/>
  <c r="Q43"/>
  <c r="AR42"/>
  <c r="AP42"/>
  <c r="AF42"/>
  <c r="Q42"/>
  <c r="AT42" s="1"/>
  <c r="AR41"/>
  <c r="AP41"/>
  <c r="AF41"/>
  <c r="Q41"/>
  <c r="AR40"/>
  <c r="AP40"/>
  <c r="AF40"/>
  <c r="Q40"/>
  <c r="AT40" s="1"/>
  <c r="AR39"/>
  <c r="AP39"/>
  <c r="AF39"/>
  <c r="Q39"/>
  <c r="AR38"/>
  <c r="AP38"/>
  <c r="AF38"/>
  <c r="Q38"/>
  <c r="AT38" s="1"/>
  <c r="AR37"/>
  <c r="AP37"/>
  <c r="AF37"/>
  <c r="Q37"/>
  <c r="AR36"/>
  <c r="AP36"/>
  <c r="AF36"/>
  <c r="Q36"/>
  <c r="AT36" s="1"/>
  <c r="AR35"/>
  <c r="AP35"/>
  <c r="AF35"/>
  <c r="Q35"/>
  <c r="AT35" s="1"/>
  <c r="X35" s="1"/>
  <c r="Y35" s="1"/>
  <c r="AR34"/>
  <c r="AP34"/>
  <c r="AF34"/>
  <c r="Q34"/>
  <c r="AT34" s="1"/>
  <c r="AR33"/>
  <c r="AP33"/>
  <c r="AF33"/>
  <c r="Q33"/>
  <c r="AT33" s="1"/>
  <c r="X33" s="1"/>
  <c r="Y33" s="1"/>
  <c r="AR32"/>
  <c r="AP32"/>
  <c r="AF32"/>
  <c r="Q32"/>
  <c r="AT32" s="1"/>
  <c r="AR31"/>
  <c r="AP31"/>
  <c r="AF31"/>
  <c r="Q31"/>
  <c r="AT31" s="1"/>
  <c r="X31" s="1"/>
  <c r="Y31" s="1"/>
  <c r="AR30"/>
  <c r="AP30"/>
  <c r="AF30"/>
  <c r="Q30"/>
  <c r="AT30" s="1"/>
  <c r="AR29"/>
  <c r="AP29"/>
  <c r="AF29"/>
  <c r="Q29"/>
  <c r="AT29" s="1"/>
  <c r="X29" s="1"/>
  <c r="Y29" s="1"/>
  <c r="AR28"/>
  <c r="AP28"/>
  <c r="AF28"/>
  <c r="Q28"/>
  <c r="AT28" s="1"/>
  <c r="AR27"/>
  <c r="AP27"/>
  <c r="AF27"/>
  <c r="Q27"/>
  <c r="AT27" s="1"/>
  <c r="X27" s="1"/>
  <c r="Y27" s="1"/>
  <c r="AR26"/>
  <c r="AP26"/>
  <c r="AF26"/>
  <c r="Q26"/>
  <c r="AT26" s="1"/>
  <c r="AR25"/>
  <c r="AP25"/>
  <c r="AF25"/>
  <c r="Q25"/>
  <c r="AT25" s="1"/>
  <c r="X25" s="1"/>
  <c r="Y25" s="1"/>
  <c r="AR24"/>
  <c r="AP24"/>
  <c r="AF24"/>
  <c r="Q24"/>
  <c r="AT24" s="1"/>
  <c r="AR23"/>
  <c r="AP23"/>
  <c r="AF23"/>
  <c r="Q23"/>
  <c r="AT23" s="1"/>
  <c r="X23" s="1"/>
  <c r="Y23" s="1"/>
  <c r="AR22"/>
  <c r="AP22"/>
  <c r="AF22"/>
  <c r="Q22"/>
  <c r="AT22" s="1"/>
  <c r="AR21"/>
  <c r="AP21"/>
  <c r="AF21"/>
  <c r="Q21"/>
  <c r="AT21" s="1"/>
  <c r="X21" s="1"/>
  <c r="Y21" s="1"/>
  <c r="AR20"/>
  <c r="AP20"/>
  <c r="AF20"/>
  <c r="Q20"/>
  <c r="AT20" s="1"/>
  <c r="AR19"/>
  <c r="AP19"/>
  <c r="AF19"/>
  <c r="Q19"/>
  <c r="AT19" s="1"/>
  <c r="X19" s="1"/>
  <c r="Y19" s="1"/>
  <c r="AR18"/>
  <c r="AP18"/>
  <c r="AF18"/>
  <c r="Q18"/>
  <c r="AT18" s="1"/>
  <c r="AR17"/>
  <c r="AP17"/>
  <c r="AF17"/>
  <c r="Q17"/>
  <c r="AT17" s="1"/>
  <c r="X17" s="1"/>
  <c r="Y17" s="1"/>
  <c r="AR16"/>
  <c r="AP16"/>
  <c r="AF16"/>
  <c r="Q16"/>
  <c r="AT16" s="1"/>
  <c r="AR15"/>
  <c r="AP15"/>
  <c r="AF15"/>
  <c r="Q15"/>
  <c r="AT15" s="1"/>
  <c r="X15" s="1"/>
  <c r="Y15" s="1"/>
  <c r="AR14"/>
  <c r="AP14"/>
  <c r="AF14"/>
  <c r="Q14"/>
  <c r="AT14" s="1"/>
  <c r="AR13"/>
  <c r="AP13"/>
  <c r="AF13"/>
  <c r="Q13"/>
  <c r="AT13" s="1"/>
  <c r="X13" s="1"/>
  <c r="Y13" s="1"/>
  <c r="AR12"/>
  <c r="AP12"/>
  <c r="AF12"/>
  <c r="Q12"/>
  <c r="AT12" s="1"/>
  <c r="AR11"/>
  <c r="AP11"/>
  <c r="AF11"/>
  <c r="Q11"/>
  <c r="AT11" s="1"/>
  <c r="X11" s="1"/>
  <c r="Y11" s="1"/>
  <c r="AR10"/>
  <c r="AP10"/>
  <c r="AF10"/>
  <c r="Q10"/>
  <c r="AT10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9"/>
  <c r="AP9"/>
  <c r="AF9"/>
  <c r="Q9"/>
  <c r="AV186" i="27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54"/>
  <c r="AP54"/>
  <c r="AF54"/>
  <c r="Q54"/>
  <c r="S54" s="1"/>
  <c r="AR151"/>
  <c r="AP151"/>
  <c r="AF151"/>
  <c r="Q151"/>
  <c r="S151" s="1"/>
  <c r="AR19"/>
  <c r="AP19"/>
  <c r="AF19"/>
  <c r="Q19"/>
  <c r="S19" s="1"/>
  <c r="AR30"/>
  <c r="AP30"/>
  <c r="AF30"/>
  <c r="Q30"/>
  <c r="S30" s="1"/>
  <c r="AR171"/>
  <c r="AP171"/>
  <c r="AF171"/>
  <c r="Q171"/>
  <c r="S171" s="1"/>
  <c r="AR71"/>
  <c r="AP71"/>
  <c r="AF71"/>
  <c r="Q71"/>
  <c r="S71" s="1"/>
  <c r="AR110"/>
  <c r="AP110"/>
  <c r="AF110"/>
  <c r="Q110"/>
  <c r="S110" s="1"/>
  <c r="AR11"/>
  <c r="AP11"/>
  <c r="AF11"/>
  <c r="Q11"/>
  <c r="S11" s="1"/>
  <c r="AR25"/>
  <c r="AP25"/>
  <c r="AF25"/>
  <c r="Q25"/>
  <c r="S25" s="1"/>
  <c r="AR65"/>
  <c r="AP65"/>
  <c r="AF65"/>
  <c r="Q65"/>
  <c r="S65" s="1"/>
  <c r="AR76"/>
  <c r="AP76"/>
  <c r="AF76"/>
  <c r="Q76"/>
  <c r="S76" s="1"/>
  <c r="AR51"/>
  <c r="AP51"/>
  <c r="AF51"/>
  <c r="Q51"/>
  <c r="S51" s="1"/>
  <c r="AR29"/>
  <c r="AP29"/>
  <c r="AF29"/>
  <c r="Q29"/>
  <c r="S29" s="1"/>
  <c r="AR115"/>
  <c r="AP115"/>
  <c r="AF115"/>
  <c r="Q115"/>
  <c r="S115" s="1"/>
  <c r="AR34"/>
  <c r="AP34"/>
  <c r="AF34"/>
  <c r="Q34"/>
  <c r="S34" s="1"/>
  <c r="AR83"/>
  <c r="AP83"/>
  <c r="AF83"/>
  <c r="Q83"/>
  <c r="S83" s="1"/>
  <c r="AR146"/>
  <c r="AP146"/>
  <c r="AF146"/>
  <c r="Q146"/>
  <c r="S146" s="1"/>
  <c r="AR176"/>
  <c r="AP176"/>
  <c r="AF176"/>
  <c r="Q176"/>
  <c r="S176" s="1"/>
  <c r="AR85"/>
  <c r="AP85"/>
  <c r="AF85"/>
  <c r="Q85"/>
  <c r="S85" s="1"/>
  <c r="AR155"/>
  <c r="AP155"/>
  <c r="AF155"/>
  <c r="Q155"/>
  <c r="S155" s="1"/>
  <c r="AR160"/>
  <c r="AP160"/>
  <c r="AF160"/>
  <c r="Q160"/>
  <c r="S160" s="1"/>
  <c r="AR21"/>
  <c r="AP21"/>
  <c r="AF21"/>
  <c r="Q21"/>
  <c r="S21" s="1"/>
  <c r="AR91"/>
  <c r="AP91"/>
  <c r="AF91"/>
  <c r="Q91"/>
  <c r="S91" s="1"/>
  <c r="AR58"/>
  <c r="AP58"/>
  <c r="AF58"/>
  <c r="Q58"/>
  <c r="S58" s="1"/>
  <c r="AR138"/>
  <c r="AP138"/>
  <c r="AF138"/>
  <c r="Q138"/>
  <c r="S138" s="1"/>
  <c r="AR129"/>
  <c r="AP129"/>
  <c r="AF129"/>
  <c r="Q129"/>
  <c r="S129" s="1"/>
  <c r="AR165"/>
  <c r="AP165"/>
  <c r="AF165"/>
  <c r="Q165"/>
  <c r="S165" s="1"/>
  <c r="AR32"/>
  <c r="AP32"/>
  <c r="AF32"/>
  <c r="Q32"/>
  <c r="S32" s="1"/>
  <c r="AR78"/>
  <c r="AP78"/>
  <c r="AF78"/>
  <c r="Q78"/>
  <c r="S78" s="1"/>
  <c r="AR67"/>
  <c r="AP67"/>
  <c r="AF67"/>
  <c r="Q67"/>
  <c r="S67" s="1"/>
  <c r="AR69"/>
  <c r="AP69"/>
  <c r="AF69"/>
  <c r="Q69"/>
  <c r="S69" s="1"/>
  <c r="AR26"/>
  <c r="AP26"/>
  <c r="AF26"/>
  <c r="Q26"/>
  <c r="S26" s="1"/>
  <c r="AR66"/>
  <c r="AP66"/>
  <c r="AF66"/>
  <c r="Q66"/>
  <c r="S66" s="1"/>
  <c r="AR163"/>
  <c r="AP163"/>
  <c r="AF163"/>
  <c r="Q163"/>
  <c r="S163" s="1"/>
  <c r="AR150"/>
  <c r="AP150"/>
  <c r="AF150"/>
  <c r="Q150"/>
  <c r="S150" s="1"/>
  <c r="AR122"/>
  <c r="AP122"/>
  <c r="AF122"/>
  <c r="Q122"/>
  <c r="S122" s="1"/>
  <c r="AR147"/>
  <c r="AP147"/>
  <c r="AF147"/>
  <c r="Q147"/>
  <c r="S147" s="1"/>
  <c r="AR174"/>
  <c r="AP174"/>
  <c r="AF174"/>
  <c r="Q174"/>
  <c r="S174" s="1"/>
  <c r="AR121"/>
  <c r="AP121"/>
  <c r="AF121"/>
  <c r="Q121"/>
  <c r="S121" s="1"/>
  <c r="AR72"/>
  <c r="AP72"/>
  <c r="AF72"/>
  <c r="Q72"/>
  <c r="S72" s="1"/>
  <c r="AR22"/>
  <c r="AP22"/>
  <c r="AF22"/>
  <c r="Q22"/>
  <c r="S22" s="1"/>
  <c r="AR169"/>
  <c r="AP169"/>
  <c r="AF169"/>
  <c r="Q169"/>
  <c r="S169" s="1"/>
  <c r="AR184"/>
  <c r="AP184"/>
  <c r="AF184"/>
  <c r="Q184"/>
  <c r="S184" s="1"/>
  <c r="AR175"/>
  <c r="AP175"/>
  <c r="AF175"/>
  <c r="Q175"/>
  <c r="S175" s="1"/>
  <c r="AR168"/>
  <c r="AP168"/>
  <c r="AF168"/>
  <c r="Q168"/>
  <c r="S168" s="1"/>
  <c r="AR73"/>
  <c r="AP73"/>
  <c r="AF73"/>
  <c r="Q73"/>
  <c r="S73" s="1"/>
  <c r="AR18"/>
  <c r="AP18"/>
  <c r="AF18"/>
  <c r="Q18"/>
  <c r="S18" s="1"/>
  <c r="AR86"/>
  <c r="AP86"/>
  <c r="AF86"/>
  <c r="Q86"/>
  <c r="S86" s="1"/>
  <c r="AR140"/>
  <c r="AP140"/>
  <c r="AF140"/>
  <c r="Q140"/>
  <c r="S140" s="1"/>
  <c r="AR35"/>
  <c r="AP35"/>
  <c r="AF35"/>
  <c r="Q35"/>
  <c r="S35" s="1"/>
  <c r="AR134"/>
  <c r="AP134"/>
  <c r="AF134"/>
  <c r="Q134"/>
  <c r="S134" s="1"/>
  <c r="AR95"/>
  <c r="AP95"/>
  <c r="AF95"/>
  <c r="Q95"/>
  <c r="S95" s="1"/>
  <c r="AR41"/>
  <c r="AP41"/>
  <c r="AF41"/>
  <c r="Q41"/>
  <c r="S41" s="1"/>
  <c r="AR28"/>
  <c r="AP28"/>
  <c r="AF28"/>
  <c r="Q28"/>
  <c r="S28" s="1"/>
  <c r="AR61"/>
  <c r="AP61"/>
  <c r="AF61"/>
  <c r="Q61"/>
  <c r="S61" s="1"/>
  <c r="AR93"/>
  <c r="AP93"/>
  <c r="AF93"/>
  <c r="Q93"/>
  <c r="S93" s="1"/>
  <c r="AR104"/>
  <c r="AP104"/>
  <c r="AF104"/>
  <c r="Q104"/>
  <c r="S104" s="1"/>
  <c r="AR126"/>
  <c r="AP126"/>
  <c r="AF126"/>
  <c r="Q126"/>
  <c r="S126" s="1"/>
  <c r="AR15"/>
  <c r="AP15"/>
  <c r="AF15"/>
  <c r="Q15"/>
  <c r="S15" s="1"/>
  <c r="AR100"/>
  <c r="AP100"/>
  <c r="AF100"/>
  <c r="Q100"/>
  <c r="S100" s="1"/>
  <c r="AR149"/>
  <c r="AP149"/>
  <c r="AF149"/>
  <c r="Q149"/>
  <c r="S149" s="1"/>
  <c r="AR13"/>
  <c r="AP13"/>
  <c r="AF13"/>
  <c r="Q13"/>
  <c r="S13" s="1"/>
  <c r="AR56"/>
  <c r="AP56"/>
  <c r="AF56"/>
  <c r="Q56"/>
  <c r="S56" s="1"/>
  <c r="AR119"/>
  <c r="AP119"/>
  <c r="AF119"/>
  <c r="Q119"/>
  <c r="S119" s="1"/>
  <c r="AR102"/>
  <c r="AP102"/>
  <c r="AF102"/>
  <c r="Q102"/>
  <c r="S102" s="1"/>
  <c r="AR59"/>
  <c r="AP59"/>
  <c r="AF59"/>
  <c r="Q59"/>
  <c r="S59" s="1"/>
  <c r="AR117"/>
  <c r="AP117"/>
  <c r="AF117"/>
  <c r="Q117"/>
  <c r="S117" s="1"/>
  <c r="AR31"/>
  <c r="AP31"/>
  <c r="AF31"/>
  <c r="Q31"/>
  <c r="S31" s="1"/>
  <c r="AR38"/>
  <c r="AP38"/>
  <c r="AF38"/>
  <c r="Q38"/>
  <c r="S38" s="1"/>
  <c r="AR46"/>
  <c r="AP46"/>
  <c r="AF46"/>
  <c r="Q46"/>
  <c r="S46" s="1"/>
  <c r="AR167"/>
  <c r="AP167"/>
  <c r="AF167"/>
  <c r="Q167"/>
  <c r="S167" s="1"/>
  <c r="AR133"/>
  <c r="AP133"/>
  <c r="AF133"/>
  <c r="Q133"/>
  <c r="S133" s="1"/>
  <c r="AR183"/>
  <c r="AP183"/>
  <c r="AF183"/>
  <c r="Q183"/>
  <c r="S183" s="1"/>
  <c r="AR23"/>
  <c r="AP23"/>
  <c r="AF23"/>
  <c r="Q23"/>
  <c r="S23" s="1"/>
  <c r="AR154"/>
  <c r="AP154"/>
  <c r="AF154"/>
  <c r="Q154"/>
  <c r="S154" s="1"/>
  <c r="AR107"/>
  <c r="AP107"/>
  <c r="AF107"/>
  <c r="Q107"/>
  <c r="S107" s="1"/>
  <c r="AR170"/>
  <c r="AP170"/>
  <c r="AF170"/>
  <c r="Q170"/>
  <c r="S170" s="1"/>
  <c r="AR62"/>
  <c r="AP62"/>
  <c r="AF62"/>
  <c r="Q62"/>
  <c r="S62" s="1"/>
  <c r="AR182"/>
  <c r="AP182"/>
  <c r="AF182"/>
  <c r="Q182"/>
  <c r="S182" s="1"/>
  <c r="AR40"/>
  <c r="AP40"/>
  <c r="AF40"/>
  <c r="Q40"/>
  <c r="S40" s="1"/>
  <c r="AR53"/>
  <c r="AP53"/>
  <c r="AF53"/>
  <c r="Q53"/>
  <c r="S53" s="1"/>
  <c r="AR42"/>
  <c r="AP42"/>
  <c r="AF42"/>
  <c r="Q42"/>
  <c r="S42" s="1"/>
  <c r="AR166"/>
  <c r="AP166"/>
  <c r="AF166"/>
  <c r="Q166"/>
  <c r="S166" s="1"/>
  <c r="AR136"/>
  <c r="AP136"/>
  <c r="AF136"/>
  <c r="Q136"/>
  <c r="S136" s="1"/>
  <c r="AR90"/>
  <c r="AP90"/>
  <c r="AF90"/>
  <c r="Q90"/>
  <c r="S90" s="1"/>
  <c r="AR89"/>
  <c r="AP89"/>
  <c r="AF89"/>
  <c r="Q89"/>
  <c r="S89" s="1"/>
  <c r="AR123"/>
  <c r="AP123"/>
  <c r="AF123"/>
  <c r="Q123"/>
  <c r="S123" s="1"/>
  <c r="AR106"/>
  <c r="AP106"/>
  <c r="AF106"/>
  <c r="Q106"/>
  <c r="S106" s="1"/>
  <c r="AR144"/>
  <c r="AP144"/>
  <c r="AF144"/>
  <c r="Q144"/>
  <c r="S144" s="1"/>
  <c r="AR105"/>
  <c r="AP105"/>
  <c r="AF105"/>
  <c r="Q105"/>
  <c r="S105" s="1"/>
  <c r="AR109"/>
  <c r="AP109"/>
  <c r="AF109"/>
  <c r="Q109"/>
  <c r="S109" s="1"/>
  <c r="AR99"/>
  <c r="AP99"/>
  <c r="AF99"/>
  <c r="Q99"/>
  <c r="S99" s="1"/>
  <c r="AR181"/>
  <c r="AP181"/>
  <c r="AF181"/>
  <c r="Q181"/>
  <c r="S181" s="1"/>
  <c r="AR27"/>
  <c r="AP27"/>
  <c r="AF27"/>
  <c r="Q27"/>
  <c r="S27" s="1"/>
  <c r="AR77"/>
  <c r="AP77"/>
  <c r="AF77"/>
  <c r="Q77"/>
  <c r="S77" s="1"/>
  <c r="AR84"/>
  <c r="AP84"/>
  <c r="AF84"/>
  <c r="Q84"/>
  <c r="S84" s="1"/>
  <c r="AR33"/>
  <c r="AP33"/>
  <c r="AF33"/>
  <c r="Q33"/>
  <c r="S33" s="1"/>
  <c r="AR141"/>
  <c r="AP141"/>
  <c r="AF141"/>
  <c r="Q141"/>
  <c r="S141" s="1"/>
  <c r="AR48"/>
  <c r="AP48"/>
  <c r="AF48"/>
  <c r="Q48"/>
  <c r="S48" s="1"/>
  <c r="AR120"/>
  <c r="AP120"/>
  <c r="AF120"/>
  <c r="Q120"/>
  <c r="S120" s="1"/>
  <c r="AR142"/>
  <c r="AP142"/>
  <c r="AF142"/>
  <c r="Q142"/>
  <c r="S142" s="1"/>
  <c r="AR39"/>
  <c r="AP39"/>
  <c r="AF39"/>
  <c r="Q39"/>
  <c r="S39" s="1"/>
  <c r="AR24"/>
  <c r="AP24"/>
  <c r="AF24"/>
  <c r="Q24"/>
  <c r="S24" s="1"/>
  <c r="AR14"/>
  <c r="AP14"/>
  <c r="AF14"/>
  <c r="Q14"/>
  <c r="S14" s="1"/>
  <c r="AR9"/>
  <c r="AP9"/>
  <c r="AF9"/>
  <c r="Q9"/>
  <c r="S9" s="1"/>
  <c r="AR172"/>
  <c r="AP172"/>
  <c r="AF172"/>
  <c r="Q172"/>
  <c r="S172" s="1"/>
  <c r="AR96"/>
  <c r="AP96"/>
  <c r="AF96"/>
  <c r="Q96"/>
  <c r="S96" s="1"/>
  <c r="AR94"/>
  <c r="AP94"/>
  <c r="AF94"/>
  <c r="Q94"/>
  <c r="S94" s="1"/>
  <c r="AR153"/>
  <c r="AP153"/>
  <c r="AF153"/>
  <c r="Q153"/>
  <c r="S153" s="1"/>
  <c r="AR127"/>
  <c r="AP127"/>
  <c r="AF127"/>
  <c r="Q127"/>
  <c r="S127" s="1"/>
  <c r="AR75"/>
  <c r="AP75"/>
  <c r="AF75"/>
  <c r="Q75"/>
  <c r="S75" s="1"/>
  <c r="AR81"/>
  <c r="AP81"/>
  <c r="AF81"/>
  <c r="Q81"/>
  <c r="S81" s="1"/>
  <c r="AR178"/>
  <c r="AP178"/>
  <c r="AF178"/>
  <c r="Q178"/>
  <c r="S178" s="1"/>
  <c r="AR87"/>
  <c r="AP87"/>
  <c r="AF87"/>
  <c r="Q87"/>
  <c r="S87" s="1"/>
  <c r="AR44"/>
  <c r="AP44"/>
  <c r="AF44"/>
  <c r="Q44"/>
  <c r="S44" s="1"/>
  <c r="AR49"/>
  <c r="AP49"/>
  <c r="AF49"/>
  <c r="Q49"/>
  <c r="S49" s="1"/>
  <c r="AR125"/>
  <c r="AP125"/>
  <c r="AF125"/>
  <c r="Q125"/>
  <c r="S125" s="1"/>
  <c r="AR124"/>
  <c r="AP124"/>
  <c r="AF124"/>
  <c r="Q124"/>
  <c r="S124" s="1"/>
  <c r="AR135"/>
  <c r="AP135"/>
  <c r="AF135"/>
  <c r="Q135"/>
  <c r="S135" s="1"/>
  <c r="AR45"/>
  <c r="AP45"/>
  <c r="AF45"/>
  <c r="Q45"/>
  <c r="S45" s="1"/>
  <c r="AR131"/>
  <c r="AP131"/>
  <c r="AF131"/>
  <c r="Q131"/>
  <c r="S131" s="1"/>
  <c r="AR164"/>
  <c r="AP164"/>
  <c r="AF164"/>
  <c r="Q164"/>
  <c r="S164" s="1"/>
  <c r="AR16"/>
  <c r="AP16"/>
  <c r="AF16"/>
  <c r="Q16"/>
  <c r="S16" s="1"/>
  <c r="AR143"/>
  <c r="AP143"/>
  <c r="AF143"/>
  <c r="Q143"/>
  <c r="S143" s="1"/>
  <c r="AR156"/>
  <c r="AP156"/>
  <c r="AF156"/>
  <c r="Q156"/>
  <c r="S156" s="1"/>
  <c r="AR112"/>
  <c r="AP112"/>
  <c r="AF112"/>
  <c r="Q112"/>
  <c r="S112" s="1"/>
  <c r="AR148"/>
  <c r="AP148"/>
  <c r="AF148"/>
  <c r="Q148"/>
  <c r="S148" s="1"/>
  <c r="AR97"/>
  <c r="AP97"/>
  <c r="AF97"/>
  <c r="Q97"/>
  <c r="S97" s="1"/>
  <c r="AR36"/>
  <c r="AP36"/>
  <c r="AF36"/>
  <c r="Q36"/>
  <c r="S36" s="1"/>
  <c r="AR74"/>
  <c r="AP74"/>
  <c r="AF74"/>
  <c r="Q74"/>
  <c r="S74" s="1"/>
  <c r="AR68"/>
  <c r="AP68"/>
  <c r="AF68"/>
  <c r="Q68"/>
  <c r="S68" s="1"/>
  <c r="AR179"/>
  <c r="AP179"/>
  <c r="AF179"/>
  <c r="Q179"/>
  <c r="S179" s="1"/>
  <c r="AR137"/>
  <c r="AP137"/>
  <c r="AF137"/>
  <c r="Q137"/>
  <c r="S137" s="1"/>
  <c r="AR17"/>
  <c r="AP17"/>
  <c r="AF17"/>
  <c r="Q17"/>
  <c r="S17" s="1"/>
  <c r="AR103"/>
  <c r="AP103"/>
  <c r="AF103"/>
  <c r="Q103"/>
  <c r="S103" s="1"/>
  <c r="AR161"/>
  <c r="AP161"/>
  <c r="AF161"/>
  <c r="Q161"/>
  <c r="S161" s="1"/>
  <c r="AR108"/>
  <c r="AP108"/>
  <c r="AF108"/>
  <c r="Q108"/>
  <c r="S108" s="1"/>
  <c r="AR145"/>
  <c r="AP145"/>
  <c r="AF145"/>
  <c r="Q145"/>
  <c r="S145" s="1"/>
  <c r="AR55"/>
  <c r="AP55"/>
  <c r="AF55"/>
  <c r="Q55"/>
  <c r="S55" s="1"/>
  <c r="AR116"/>
  <c r="AP116"/>
  <c r="AF116"/>
  <c r="Q116"/>
  <c r="S116" s="1"/>
  <c r="AR180"/>
  <c r="AP180"/>
  <c r="AF180"/>
  <c r="Q180"/>
  <c r="S180" s="1"/>
  <c r="AR98"/>
  <c r="AP98"/>
  <c r="AF98"/>
  <c r="Q98"/>
  <c r="S98" s="1"/>
  <c r="AR152"/>
  <c r="AP152"/>
  <c r="AF152"/>
  <c r="Q152"/>
  <c r="S152" s="1"/>
  <c r="AR37"/>
  <c r="AP37"/>
  <c r="AF37"/>
  <c r="Q37"/>
  <c r="S37" s="1"/>
  <c r="AR10"/>
  <c r="AP10"/>
  <c r="AF10"/>
  <c r="Q10"/>
  <c r="S10" s="1"/>
  <c r="AR60"/>
  <c r="AP60"/>
  <c r="AF60"/>
  <c r="Q60"/>
  <c r="S60" s="1"/>
  <c r="AR64"/>
  <c r="AP64"/>
  <c r="AF64"/>
  <c r="Q64"/>
  <c r="S64" s="1"/>
  <c r="AR92"/>
  <c r="AP92"/>
  <c r="AF92"/>
  <c r="Q92"/>
  <c r="S92" s="1"/>
  <c r="AR159"/>
  <c r="AP159"/>
  <c r="AF159"/>
  <c r="Q159"/>
  <c r="S159" s="1"/>
  <c r="AR63"/>
  <c r="AP63"/>
  <c r="AF63"/>
  <c r="Q63"/>
  <c r="S63" s="1"/>
  <c r="AR43"/>
  <c r="AP43"/>
  <c r="AF43"/>
  <c r="Q43"/>
  <c r="S43" s="1"/>
  <c r="AR80"/>
  <c r="AP80"/>
  <c r="AF80"/>
  <c r="Q80"/>
  <c r="S80" s="1"/>
  <c r="AR158"/>
  <c r="AP158"/>
  <c r="AF158"/>
  <c r="Q158"/>
  <c r="S158" s="1"/>
  <c r="AR70"/>
  <c r="AP70"/>
  <c r="AF70"/>
  <c r="Q70"/>
  <c r="S70" s="1"/>
  <c r="AR52"/>
  <c r="AP52"/>
  <c r="AF52"/>
  <c r="Q52"/>
  <c r="S52" s="1"/>
  <c r="AR118"/>
  <c r="AP118"/>
  <c r="AF118"/>
  <c r="Q118"/>
  <c r="S118" s="1"/>
  <c r="AR12"/>
  <c r="AP12"/>
  <c r="AF12"/>
  <c r="Q12"/>
  <c r="S12" s="1"/>
  <c r="AR130"/>
  <c r="AP130"/>
  <c r="AF130"/>
  <c r="Q130"/>
  <c r="S130" s="1"/>
  <c r="AR128"/>
  <c r="AP128"/>
  <c r="AF128"/>
  <c r="Q128"/>
  <c r="S128" s="1"/>
  <c r="AR88"/>
  <c r="AP88"/>
  <c r="AF88"/>
  <c r="Q88"/>
  <c r="S88" s="1"/>
  <c r="AR157"/>
  <c r="AP157"/>
  <c r="AF157"/>
  <c r="Q157"/>
  <c r="S157" s="1"/>
  <c r="AR79"/>
  <c r="AP79"/>
  <c r="AF79"/>
  <c r="Q79"/>
  <c r="S79" s="1"/>
  <c r="AR162"/>
  <c r="AP162"/>
  <c r="AF162"/>
  <c r="Q162"/>
  <c r="S162" s="1"/>
  <c r="AR101"/>
  <c r="AP101"/>
  <c r="AF101"/>
  <c r="Q101"/>
  <c r="S101" s="1"/>
  <c r="AR114"/>
  <c r="AP114"/>
  <c r="AF114"/>
  <c r="Q114"/>
  <c r="S114" s="1"/>
  <c r="AR173"/>
  <c r="AP173"/>
  <c r="AF173"/>
  <c r="Q173"/>
  <c r="S173" s="1"/>
  <c r="AR20"/>
  <c r="AP20"/>
  <c r="AF20"/>
  <c r="Q20"/>
  <c r="S20" s="1"/>
  <c r="AR113"/>
  <c r="AP113"/>
  <c r="AF113"/>
  <c r="Q113"/>
  <c r="S113" s="1"/>
  <c r="AR111"/>
  <c r="AP111"/>
  <c r="AF111"/>
  <c r="Q111"/>
  <c r="S111" s="1"/>
  <c r="AR82"/>
  <c r="AP82"/>
  <c r="AF82"/>
  <c r="Q82"/>
  <c r="S82" s="1"/>
  <c r="AR132"/>
  <c r="AP132"/>
  <c r="AF132"/>
  <c r="Q132"/>
  <c r="S132" s="1"/>
  <c r="AR50"/>
  <c r="AP50"/>
  <c r="AF50"/>
  <c r="Q50"/>
  <c r="S50" s="1"/>
  <c r="AR177"/>
  <c r="AP177"/>
  <c r="AF177"/>
  <c r="Q177"/>
  <c r="S177" s="1"/>
  <c r="AR47"/>
  <c r="AP47"/>
  <c r="AF47"/>
  <c r="Q47"/>
  <c r="S47" s="1"/>
  <c r="AR139"/>
  <c r="AP139"/>
  <c r="AF139"/>
  <c r="Q139"/>
  <c r="S139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AR57"/>
  <c r="AP57"/>
  <c r="AF57"/>
  <c r="Q57"/>
  <c r="S57" s="1"/>
  <c r="Q197" i="25"/>
  <c r="S197" s="1"/>
  <c r="AF197"/>
  <c r="AP197"/>
  <c r="AR197"/>
  <c r="AT197" s="1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95"/>
  <c r="AP195"/>
  <c r="AF195"/>
  <c r="Q195"/>
  <c r="AR179"/>
  <c r="AP179"/>
  <c r="AF179"/>
  <c r="Q179"/>
  <c r="AR178"/>
  <c r="AP178"/>
  <c r="AF178"/>
  <c r="Q178"/>
  <c r="AR194"/>
  <c r="AP194"/>
  <c r="AF194"/>
  <c r="Q194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71"/>
  <c r="AP171"/>
  <c r="AF171"/>
  <c r="Q171"/>
  <c r="AR170"/>
  <c r="AP170"/>
  <c r="AF170"/>
  <c r="Q170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66"/>
  <c r="AP166"/>
  <c r="AF166"/>
  <c r="Q166"/>
  <c r="AR150"/>
  <c r="AP150"/>
  <c r="AF150"/>
  <c r="Q150"/>
  <c r="AR165"/>
  <c r="AP165"/>
  <c r="AF165"/>
  <c r="Q165"/>
  <c r="AR105"/>
  <c r="AP105"/>
  <c r="AF105"/>
  <c r="Q105"/>
  <c r="AR104"/>
  <c r="AP104"/>
  <c r="AF104"/>
  <c r="Q104"/>
  <c r="AR164"/>
  <c r="AP164"/>
  <c r="AF164"/>
  <c r="Q164"/>
  <c r="AR163"/>
  <c r="AP163"/>
  <c r="AF163"/>
  <c r="Q163"/>
  <c r="AR162"/>
  <c r="AP162"/>
  <c r="AF162"/>
  <c r="Q162"/>
  <c r="AR81"/>
  <c r="AP81"/>
  <c r="AF81"/>
  <c r="Q81"/>
  <c r="AR103"/>
  <c r="AP103"/>
  <c r="AF103"/>
  <c r="Q103"/>
  <c r="AR140"/>
  <c r="AP140"/>
  <c r="AF140"/>
  <c r="Q140"/>
  <c r="AR102"/>
  <c r="AP102"/>
  <c r="AF102"/>
  <c r="Q102"/>
  <c r="AR161"/>
  <c r="AP161"/>
  <c r="AF161"/>
  <c r="Q161"/>
  <c r="AR160"/>
  <c r="AP160"/>
  <c r="AF160"/>
  <c r="Q160"/>
  <c r="AR101"/>
  <c r="AP101"/>
  <c r="AF101"/>
  <c r="Q101"/>
  <c r="AR139"/>
  <c r="AP139"/>
  <c r="AF139"/>
  <c r="Q139"/>
  <c r="AR80"/>
  <c r="AP80"/>
  <c r="AF80"/>
  <c r="Q80"/>
  <c r="AR79"/>
  <c r="AP79"/>
  <c r="AF79"/>
  <c r="Q79"/>
  <c r="AR149"/>
  <c r="AP149"/>
  <c r="AF149"/>
  <c r="Q149"/>
  <c r="AR148"/>
  <c r="AP148"/>
  <c r="AF148"/>
  <c r="Q148"/>
  <c r="AR78"/>
  <c r="AP78"/>
  <c r="AF78"/>
  <c r="Q78"/>
  <c r="AR100"/>
  <c r="AP100"/>
  <c r="AF100"/>
  <c r="Q100"/>
  <c r="AR118"/>
  <c r="AP118"/>
  <c r="AF118"/>
  <c r="Q118"/>
  <c r="AR77"/>
  <c r="AP77"/>
  <c r="AF77"/>
  <c r="Q77"/>
  <c r="AR138"/>
  <c r="AP138"/>
  <c r="AF138"/>
  <c r="Q138"/>
  <c r="AR76"/>
  <c r="AP76"/>
  <c r="AF76"/>
  <c r="Q76"/>
  <c r="AR99"/>
  <c r="AP99"/>
  <c r="AF99"/>
  <c r="Q99"/>
  <c r="AR137"/>
  <c r="AP137"/>
  <c r="AF137"/>
  <c r="Q137"/>
  <c r="AR136"/>
  <c r="AP136"/>
  <c r="AF136"/>
  <c r="Q136"/>
  <c r="AR75"/>
  <c r="AP75"/>
  <c r="AF75"/>
  <c r="Q75"/>
  <c r="AR159"/>
  <c r="AP159"/>
  <c r="AF159"/>
  <c r="Q159"/>
  <c r="AR135"/>
  <c r="AP135"/>
  <c r="AF135"/>
  <c r="Q135"/>
  <c r="AR74"/>
  <c r="AP74"/>
  <c r="AF74"/>
  <c r="Q74"/>
  <c r="AR134"/>
  <c r="AP134"/>
  <c r="AF134"/>
  <c r="Q134"/>
  <c r="AR98"/>
  <c r="AP98"/>
  <c r="AF98"/>
  <c r="Q98"/>
  <c r="AR133"/>
  <c r="AP133"/>
  <c r="AF133"/>
  <c r="Q133"/>
  <c r="AR73"/>
  <c r="AP73"/>
  <c r="AF73"/>
  <c r="Q73"/>
  <c r="AR132"/>
  <c r="AP132"/>
  <c r="AF132"/>
  <c r="Q132"/>
  <c r="AR131"/>
  <c r="AP131"/>
  <c r="AF131"/>
  <c r="Q131"/>
  <c r="AR72"/>
  <c r="AP72"/>
  <c r="AF72"/>
  <c r="Q72"/>
  <c r="AR97"/>
  <c r="AP97"/>
  <c r="AF97"/>
  <c r="Q97"/>
  <c r="AR130"/>
  <c r="AP130"/>
  <c r="AF130"/>
  <c r="Q130"/>
  <c r="AR129"/>
  <c r="AP129"/>
  <c r="AF129"/>
  <c r="Q129"/>
  <c r="AR128"/>
  <c r="AP128"/>
  <c r="AF128"/>
  <c r="Q128"/>
  <c r="AR127"/>
  <c r="AP127"/>
  <c r="AF127"/>
  <c r="Q127"/>
  <c r="AR96"/>
  <c r="AP96"/>
  <c r="AF96"/>
  <c r="Q96"/>
  <c r="AR71"/>
  <c r="AP71"/>
  <c r="AF71"/>
  <c r="Q71"/>
  <c r="AR117"/>
  <c r="AP117"/>
  <c r="AF117"/>
  <c r="Q117"/>
  <c r="AR158"/>
  <c r="AP158"/>
  <c r="AF158"/>
  <c r="Q158"/>
  <c r="AR157"/>
  <c r="AP157"/>
  <c r="AF157"/>
  <c r="Q157"/>
  <c r="AR70"/>
  <c r="AP70"/>
  <c r="AF70"/>
  <c r="Q70"/>
  <c r="AR95"/>
  <c r="AP95"/>
  <c r="AF95"/>
  <c r="Q95"/>
  <c r="AR94"/>
  <c r="AP94"/>
  <c r="AF94"/>
  <c r="Q94"/>
  <c r="AR93"/>
  <c r="AP93"/>
  <c r="AF93"/>
  <c r="Q93"/>
  <c r="AR126"/>
  <c r="AP126"/>
  <c r="AF126"/>
  <c r="Q126"/>
  <c r="AR116"/>
  <c r="AP116"/>
  <c r="AF116"/>
  <c r="Q116"/>
  <c r="AR92"/>
  <c r="AP92"/>
  <c r="AF92"/>
  <c r="Q92"/>
  <c r="AR125"/>
  <c r="AP125"/>
  <c r="AF125"/>
  <c r="Q125"/>
  <c r="AR115"/>
  <c r="AP115"/>
  <c r="AF115"/>
  <c r="Q115"/>
  <c r="AR114"/>
  <c r="AP114"/>
  <c r="AF114"/>
  <c r="Q114"/>
  <c r="AR91"/>
  <c r="AP91"/>
  <c r="AF91"/>
  <c r="Q91"/>
  <c r="AR156"/>
  <c r="AP156"/>
  <c r="AF156"/>
  <c r="Q156"/>
  <c r="AR147"/>
  <c r="AP147"/>
  <c r="AF147"/>
  <c r="Q147"/>
  <c r="AR124"/>
  <c r="AP124"/>
  <c r="AF124"/>
  <c r="Q124"/>
  <c r="AR90"/>
  <c r="AP90"/>
  <c r="AF90"/>
  <c r="Q90"/>
  <c r="AR123"/>
  <c r="AP123"/>
  <c r="AF123"/>
  <c r="Q123"/>
  <c r="AR89"/>
  <c r="AP89"/>
  <c r="AF89"/>
  <c r="Q89"/>
  <c r="AR88"/>
  <c r="AP88"/>
  <c r="AF88"/>
  <c r="Q88"/>
  <c r="AR113"/>
  <c r="AP113"/>
  <c r="AF113"/>
  <c r="Q113"/>
  <c r="AR69"/>
  <c r="AP69"/>
  <c r="AF69"/>
  <c r="Q69"/>
  <c r="AR122"/>
  <c r="AP122"/>
  <c r="AF122"/>
  <c r="Q122"/>
  <c r="AR87"/>
  <c r="AP87"/>
  <c r="AF87"/>
  <c r="Q87"/>
  <c r="AR68"/>
  <c r="AP68"/>
  <c r="AF68"/>
  <c r="Q68"/>
  <c r="AR112"/>
  <c r="AP112"/>
  <c r="AF112"/>
  <c r="Q112"/>
  <c r="AR67"/>
  <c r="AP67"/>
  <c r="AF67"/>
  <c r="Q67"/>
  <c r="AR66"/>
  <c r="AP66"/>
  <c r="AF66"/>
  <c r="Q66"/>
  <c r="AR155"/>
  <c r="AP155"/>
  <c r="AF155"/>
  <c r="Q155"/>
  <c r="AR111"/>
  <c r="AP111"/>
  <c r="AF111"/>
  <c r="Q111"/>
  <c r="AR86"/>
  <c r="AP86"/>
  <c r="AF86"/>
  <c r="Q86"/>
  <c r="AR110"/>
  <c r="AP110"/>
  <c r="AF110"/>
  <c r="Q110"/>
  <c r="AR121"/>
  <c r="AP121"/>
  <c r="AF121"/>
  <c r="Q121"/>
  <c r="AR109"/>
  <c r="AP109"/>
  <c r="AF109"/>
  <c r="Q109"/>
  <c r="AR146"/>
  <c r="AP146"/>
  <c r="AF146"/>
  <c r="Q146"/>
  <c r="AR85"/>
  <c r="AP85"/>
  <c r="AF85"/>
  <c r="Q85"/>
  <c r="AR154"/>
  <c r="AP154"/>
  <c r="AF154"/>
  <c r="Q154"/>
  <c r="AR65"/>
  <c r="AP65"/>
  <c r="AF65"/>
  <c r="Q65"/>
  <c r="AR64"/>
  <c r="AP64"/>
  <c r="AF64"/>
  <c r="Q64"/>
  <c r="AR108"/>
  <c r="AP108"/>
  <c r="AF108"/>
  <c r="Q108"/>
  <c r="AR84"/>
  <c r="AP84"/>
  <c r="AF84"/>
  <c r="Q84"/>
  <c r="AR145"/>
  <c r="AP145"/>
  <c r="AF145"/>
  <c r="Q145"/>
  <c r="AR144"/>
  <c r="AP144"/>
  <c r="AF144"/>
  <c r="Q144"/>
  <c r="AR153"/>
  <c r="AP153"/>
  <c r="AF153"/>
  <c r="Q153"/>
  <c r="AR120"/>
  <c r="AP120"/>
  <c r="AF120"/>
  <c r="Q120"/>
  <c r="AR107"/>
  <c r="AP107"/>
  <c r="AF107"/>
  <c r="Q107"/>
  <c r="AR143"/>
  <c r="AP143"/>
  <c r="AF143"/>
  <c r="Q143"/>
  <c r="AR63"/>
  <c r="AP63"/>
  <c r="AF63"/>
  <c r="Q63"/>
  <c r="AR83"/>
  <c r="AP83"/>
  <c r="AF83"/>
  <c r="Q83"/>
  <c r="AR152"/>
  <c r="AP152"/>
  <c r="AF152"/>
  <c r="Q152"/>
  <c r="AT152" s="1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AR142"/>
  <c r="AP142"/>
  <c r="AF142"/>
  <c r="Q142"/>
  <c r="AR54"/>
  <c r="AP54"/>
  <c r="AF54"/>
  <c r="Q54"/>
  <c r="AR61"/>
  <c r="AP61"/>
  <c r="AF61"/>
  <c r="Q61"/>
  <c r="S61" s="1"/>
  <c r="AR17"/>
  <c r="AP17"/>
  <c r="AF17"/>
  <c r="Q17"/>
  <c r="AR9"/>
  <c r="AP9"/>
  <c r="AF9"/>
  <c r="Q9"/>
  <c r="AR16"/>
  <c r="AP16"/>
  <c r="AF16"/>
  <c r="Q16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48"/>
  <c r="AP48"/>
  <c r="AF48"/>
  <c r="Q48"/>
  <c r="AR47"/>
  <c r="AP47"/>
  <c r="AF47"/>
  <c r="Q47"/>
  <c r="AR60"/>
  <c r="AP60"/>
  <c r="AF60"/>
  <c r="Q60"/>
  <c r="AR15"/>
  <c r="AP15"/>
  <c r="AF15"/>
  <c r="Q15"/>
  <c r="S15" s="1"/>
  <c r="AR46"/>
  <c r="AP46"/>
  <c r="AF46"/>
  <c r="Q46"/>
  <c r="AR45"/>
  <c r="AP45"/>
  <c r="AF45"/>
  <c r="Q45"/>
  <c r="AR44"/>
  <c r="AP44"/>
  <c r="AF44"/>
  <c r="Q44"/>
  <c r="AR43"/>
  <c r="AP43"/>
  <c r="AF43"/>
  <c r="Q43"/>
  <c r="S43" s="1"/>
  <c r="AR42"/>
  <c r="AP42"/>
  <c r="AF42"/>
  <c r="Q42"/>
  <c r="AR23"/>
  <c r="AP23"/>
  <c r="AF23"/>
  <c r="Q23"/>
  <c r="AR41"/>
  <c r="AP41"/>
  <c r="AF41"/>
  <c r="Q41"/>
  <c r="AR40"/>
  <c r="AP40"/>
  <c r="AF40"/>
  <c r="Q40"/>
  <c r="S40" s="1"/>
  <c r="AR39"/>
  <c r="AP39"/>
  <c r="AF39"/>
  <c r="Q39"/>
  <c r="AR38"/>
  <c r="AP38"/>
  <c r="AF38"/>
  <c r="Q38"/>
  <c r="AR59"/>
  <c r="AP59"/>
  <c r="AF59"/>
  <c r="Q59"/>
  <c r="AR37"/>
  <c r="AP37"/>
  <c r="AF37"/>
  <c r="Q37"/>
  <c r="AR14"/>
  <c r="AP14"/>
  <c r="AF14"/>
  <c r="Q14"/>
  <c r="AR36"/>
  <c r="AP36"/>
  <c r="AF36"/>
  <c r="Q36"/>
  <c r="AR35"/>
  <c r="AP35"/>
  <c r="AF35"/>
  <c r="Q35"/>
  <c r="AR34"/>
  <c r="AP34"/>
  <c r="AF34"/>
  <c r="Q34"/>
  <c r="AR22"/>
  <c r="AP22"/>
  <c r="AF22"/>
  <c r="Q22"/>
  <c r="AR21"/>
  <c r="AP21"/>
  <c r="AF21"/>
  <c r="Q21"/>
  <c r="AR33"/>
  <c r="AP33"/>
  <c r="AF33"/>
  <c r="Q33"/>
  <c r="AR32"/>
  <c r="AP32"/>
  <c r="AF32"/>
  <c r="Q32"/>
  <c r="AR31"/>
  <c r="AP31"/>
  <c r="AF31"/>
  <c r="Q31"/>
  <c r="AR58"/>
  <c r="AP58"/>
  <c r="AF58"/>
  <c r="Q58"/>
  <c r="AR20"/>
  <c r="AP20"/>
  <c r="AF20"/>
  <c r="Q20"/>
  <c r="AR30"/>
  <c r="AP30"/>
  <c r="AF30"/>
  <c r="Q30"/>
  <c r="AR29"/>
  <c r="AP29"/>
  <c r="AF29"/>
  <c r="Q29"/>
  <c r="AR13"/>
  <c r="AP13"/>
  <c r="AF13"/>
  <c r="Q13"/>
  <c r="AR12"/>
  <c r="AP12"/>
  <c r="AF12"/>
  <c r="Q12"/>
  <c r="AR28"/>
  <c r="AP28"/>
  <c r="AF28"/>
  <c r="Q28"/>
  <c r="AR27"/>
  <c r="AP27"/>
  <c r="AF27"/>
  <c r="Q27"/>
  <c r="AR26"/>
  <c r="AP26"/>
  <c r="AF26"/>
  <c r="Q26"/>
  <c r="AR25"/>
  <c r="AP25"/>
  <c r="AF25"/>
  <c r="Q25"/>
  <c r="AR57"/>
  <c r="AP57"/>
  <c r="AF57"/>
  <c r="Q57"/>
  <c r="AR56"/>
  <c r="AP56"/>
  <c r="AF56"/>
  <c r="Q56"/>
  <c r="AR19"/>
  <c r="AP19"/>
  <c r="AF19"/>
  <c r="Q19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1"/>
  <c r="AP11"/>
  <c r="AF11"/>
  <c r="Q11"/>
  <c r="AR167" i="24"/>
  <c r="AP167"/>
  <c r="AF167"/>
  <c r="Q167"/>
  <c r="AR135"/>
  <c r="AP135"/>
  <c r="AF135"/>
  <c r="Q135"/>
  <c r="AR66"/>
  <c r="AP66"/>
  <c r="AF66"/>
  <c r="Q66"/>
  <c r="AR74"/>
  <c r="AP74"/>
  <c r="AF74"/>
  <c r="Q74"/>
  <c r="AR150"/>
  <c r="AP150"/>
  <c r="AF150"/>
  <c r="Q150"/>
  <c r="AR92"/>
  <c r="AP92"/>
  <c r="AF92"/>
  <c r="Q92"/>
  <c r="AR31"/>
  <c r="AP31"/>
  <c r="AF31"/>
  <c r="Q31"/>
  <c r="AR9"/>
  <c r="AP9"/>
  <c r="AF9"/>
  <c r="Q9"/>
  <c r="AR161"/>
  <c r="AP161"/>
  <c r="AF161"/>
  <c r="Q161"/>
  <c r="AR19"/>
  <c r="AP19"/>
  <c r="AF19"/>
  <c r="Q19"/>
  <c r="AR21"/>
  <c r="AP21"/>
  <c r="AF21"/>
  <c r="Q21"/>
  <c r="AR87"/>
  <c r="AP87"/>
  <c r="AF87"/>
  <c r="Q87"/>
  <c r="AR162"/>
  <c r="AP162"/>
  <c r="AF162"/>
  <c r="Q162"/>
  <c r="AR116"/>
  <c r="AP116"/>
  <c r="AF116"/>
  <c r="Q116"/>
  <c r="AR77"/>
  <c r="AP77"/>
  <c r="AF77"/>
  <c r="Q77"/>
  <c r="AR98"/>
  <c r="AP98"/>
  <c r="AF98"/>
  <c r="Q98"/>
  <c r="AR44"/>
  <c r="AP44"/>
  <c r="AF44"/>
  <c r="Q44"/>
  <c r="AR152"/>
  <c r="AP152"/>
  <c r="AF152"/>
  <c r="Q152"/>
  <c r="AR180"/>
  <c r="AP180"/>
  <c r="AF180"/>
  <c r="Q180"/>
  <c r="AR138"/>
  <c r="AP138"/>
  <c r="AF138"/>
  <c r="Q138"/>
  <c r="AR142"/>
  <c r="AP142"/>
  <c r="AF142"/>
  <c r="Q142"/>
  <c r="AR68"/>
  <c r="AP68"/>
  <c r="AF68"/>
  <c r="Q68"/>
  <c r="AR103"/>
  <c r="AP103"/>
  <c r="AF103"/>
  <c r="Q103"/>
  <c r="AR89"/>
  <c r="AP89"/>
  <c r="AF89"/>
  <c r="Q89"/>
  <c r="AR41"/>
  <c r="AP41"/>
  <c r="AF41"/>
  <c r="Q41"/>
  <c r="AR36"/>
  <c r="AP36"/>
  <c r="AF36"/>
  <c r="Q36"/>
  <c r="AR146"/>
  <c r="AP146"/>
  <c r="AF146"/>
  <c r="Q146"/>
  <c r="AR76"/>
  <c r="AP76"/>
  <c r="AF76"/>
  <c r="Q76"/>
  <c r="AR95"/>
  <c r="AP95"/>
  <c r="AF95"/>
  <c r="Q95"/>
  <c r="AR20"/>
  <c r="AP20"/>
  <c r="AF20"/>
  <c r="Q20"/>
  <c r="AR174"/>
  <c r="AP174"/>
  <c r="AF174"/>
  <c r="Q174"/>
  <c r="AR71"/>
  <c r="AP71"/>
  <c r="AF71"/>
  <c r="Q71"/>
  <c r="AR173"/>
  <c r="AP173"/>
  <c r="AF173"/>
  <c r="Q173"/>
  <c r="AR144"/>
  <c r="AP144"/>
  <c r="AF144"/>
  <c r="Q144"/>
  <c r="AR47"/>
  <c r="AP47"/>
  <c r="AF47"/>
  <c r="Q47"/>
  <c r="AR35"/>
  <c r="AP35"/>
  <c r="AF35"/>
  <c r="Q35"/>
  <c r="AR45"/>
  <c r="AP45"/>
  <c r="AF45"/>
  <c r="Q45"/>
  <c r="AR54"/>
  <c r="AP54"/>
  <c r="AF54"/>
  <c r="Q54"/>
  <c r="AR120"/>
  <c r="AP120"/>
  <c r="AF120"/>
  <c r="Q120"/>
  <c r="AR176"/>
  <c r="AP176"/>
  <c r="AF176"/>
  <c r="Q176"/>
  <c r="AR10"/>
  <c r="AP10"/>
  <c r="AF10"/>
  <c r="Q10"/>
  <c r="AR149"/>
  <c r="AP149"/>
  <c r="AF149"/>
  <c r="Q149"/>
  <c r="AR57"/>
  <c r="AP57"/>
  <c r="AF57"/>
  <c r="Q57"/>
  <c r="AR151"/>
  <c r="AP151"/>
  <c r="AF151"/>
  <c r="Q151"/>
  <c r="AR148"/>
  <c r="AP148"/>
  <c r="AF148"/>
  <c r="Q148"/>
  <c r="AR177"/>
  <c r="AP177"/>
  <c r="AF177"/>
  <c r="Q177"/>
  <c r="AR65"/>
  <c r="AP65"/>
  <c r="AF65"/>
  <c r="Q65"/>
  <c r="AR100"/>
  <c r="AP100"/>
  <c r="AF100"/>
  <c r="Q100"/>
  <c r="AR130"/>
  <c r="AP130"/>
  <c r="AF130"/>
  <c r="Q130"/>
  <c r="AR12"/>
  <c r="AP12"/>
  <c r="AF12"/>
  <c r="Q12"/>
  <c r="AR38"/>
  <c r="AP38"/>
  <c r="AF38"/>
  <c r="Q38"/>
  <c r="AR24"/>
  <c r="AP24"/>
  <c r="AF24"/>
  <c r="Q24"/>
  <c r="AR13"/>
  <c r="AP13"/>
  <c r="AF13"/>
  <c r="Q13"/>
  <c r="AR73"/>
  <c r="AP73"/>
  <c r="AF73"/>
  <c r="Q73"/>
  <c r="AR90"/>
  <c r="AP90"/>
  <c r="AF90"/>
  <c r="Q90"/>
  <c r="AR104"/>
  <c r="AP104"/>
  <c r="AF104"/>
  <c r="Q104"/>
  <c r="AR108"/>
  <c r="AP108"/>
  <c r="AF108"/>
  <c r="Q108"/>
  <c r="AR123"/>
  <c r="AP123"/>
  <c r="AF123"/>
  <c r="Q123"/>
  <c r="AR64"/>
  <c r="AP64"/>
  <c r="AF64"/>
  <c r="Q64"/>
  <c r="AR27"/>
  <c r="AP27"/>
  <c r="AF27"/>
  <c r="Q27"/>
  <c r="AR46"/>
  <c r="AP46"/>
  <c r="AF46"/>
  <c r="Q46"/>
  <c r="AR62"/>
  <c r="AP62"/>
  <c r="AF62"/>
  <c r="Q62"/>
  <c r="AR168"/>
  <c r="AP168"/>
  <c r="AF168"/>
  <c r="Q168"/>
  <c r="AR33"/>
  <c r="AP33"/>
  <c r="AF33"/>
  <c r="Q33"/>
  <c r="AR29"/>
  <c r="AP29"/>
  <c r="AF29"/>
  <c r="Q29"/>
  <c r="AR170"/>
  <c r="AP170"/>
  <c r="AF170"/>
  <c r="Q170"/>
  <c r="AR118"/>
  <c r="AP118"/>
  <c r="AF118"/>
  <c r="Q118"/>
  <c r="AR75"/>
  <c r="AP75"/>
  <c r="AF75"/>
  <c r="Q75"/>
  <c r="AR163"/>
  <c r="AP163"/>
  <c r="AF163"/>
  <c r="Q163"/>
  <c r="AR84"/>
  <c r="AP84"/>
  <c r="AF84"/>
  <c r="Q84"/>
  <c r="AR147"/>
  <c r="AP147"/>
  <c r="AF147"/>
  <c r="Q147"/>
  <c r="AR127"/>
  <c r="AP127"/>
  <c r="AF127"/>
  <c r="Q127"/>
  <c r="AR157"/>
  <c r="AP157"/>
  <c r="AF157"/>
  <c r="Q157"/>
  <c r="AR69"/>
  <c r="AP69"/>
  <c r="AF69"/>
  <c r="Q69"/>
  <c r="AR137"/>
  <c r="AP137"/>
  <c r="AF137"/>
  <c r="Q137"/>
  <c r="AR111"/>
  <c r="AP111"/>
  <c r="AF111"/>
  <c r="Q111"/>
  <c r="AR51"/>
  <c r="AP51"/>
  <c r="AF51"/>
  <c r="Q51"/>
  <c r="AR171"/>
  <c r="AP171"/>
  <c r="AF171"/>
  <c r="Q171"/>
  <c r="AR156"/>
  <c r="AP156"/>
  <c r="AF156"/>
  <c r="Q156"/>
  <c r="AR81"/>
  <c r="AP81"/>
  <c r="AF81"/>
  <c r="Q81"/>
  <c r="AR166"/>
  <c r="AP166"/>
  <c r="AF166"/>
  <c r="Q166"/>
  <c r="AR164"/>
  <c r="AP164"/>
  <c r="AF164"/>
  <c r="Q164"/>
  <c r="AR50"/>
  <c r="AP50"/>
  <c r="AF50"/>
  <c r="Q50"/>
  <c r="AR39"/>
  <c r="AP39"/>
  <c r="AF39"/>
  <c r="Q39"/>
  <c r="AR102"/>
  <c r="AP102"/>
  <c r="AF102"/>
  <c r="Q102"/>
  <c r="AR181"/>
  <c r="AP181"/>
  <c r="AF181"/>
  <c r="Q181"/>
  <c r="AR121"/>
  <c r="AP121"/>
  <c r="AF121"/>
  <c r="Q121"/>
  <c r="AR110"/>
  <c r="AP110"/>
  <c r="AF110"/>
  <c r="Q110"/>
  <c r="AR43"/>
  <c r="AP43"/>
  <c r="AF43"/>
  <c r="Q43"/>
  <c r="AR109"/>
  <c r="AP109"/>
  <c r="AF109"/>
  <c r="Q109"/>
  <c r="AR113"/>
  <c r="AP113"/>
  <c r="AF113"/>
  <c r="Q113"/>
  <c r="AR26"/>
  <c r="AP26"/>
  <c r="AF26"/>
  <c r="Q26"/>
  <c r="AR155"/>
  <c r="AP155"/>
  <c r="AF155"/>
  <c r="Q155"/>
  <c r="AR72"/>
  <c r="AP72"/>
  <c r="AF72"/>
  <c r="Q72"/>
  <c r="AR94"/>
  <c r="AP94"/>
  <c r="AF94"/>
  <c r="Q94"/>
  <c r="AR99"/>
  <c r="AP99"/>
  <c r="AF99"/>
  <c r="Q99"/>
  <c r="AR11"/>
  <c r="AP11"/>
  <c r="AF11"/>
  <c r="Q11"/>
  <c r="AR131"/>
  <c r="AP131"/>
  <c r="AF131"/>
  <c r="Q131"/>
  <c r="AR15"/>
  <c r="AP15"/>
  <c r="AF15"/>
  <c r="Q15"/>
  <c r="AR34"/>
  <c r="AP34"/>
  <c r="AF34"/>
  <c r="Q34"/>
  <c r="AT34" s="1"/>
  <c r="AR42"/>
  <c r="AP42"/>
  <c r="AF42"/>
  <c r="Q42"/>
  <c r="AR80"/>
  <c r="AP80"/>
  <c r="AF80"/>
  <c r="Q80"/>
  <c r="AT80" s="1"/>
  <c r="AR70"/>
  <c r="AP70"/>
  <c r="AF70"/>
  <c r="Q70"/>
  <c r="AR63"/>
  <c r="AP63"/>
  <c r="AF63"/>
  <c r="Q63"/>
  <c r="AT63" s="1"/>
  <c r="AR59"/>
  <c r="AP59"/>
  <c r="AF59"/>
  <c r="Q59"/>
  <c r="AR52"/>
  <c r="AP52"/>
  <c r="AF52"/>
  <c r="Q52"/>
  <c r="S52" s="1"/>
  <c r="AR25"/>
  <c r="AP25"/>
  <c r="AF25"/>
  <c r="Q25"/>
  <c r="AR105"/>
  <c r="AP105"/>
  <c r="AF105"/>
  <c r="Q105"/>
  <c r="AR136"/>
  <c r="AP136"/>
  <c r="AF136"/>
  <c r="Q136"/>
  <c r="AR185"/>
  <c r="AP185"/>
  <c r="AF185"/>
  <c r="Q185"/>
  <c r="AR178"/>
  <c r="AP178"/>
  <c r="AF178"/>
  <c r="Q178"/>
  <c r="AR97"/>
  <c r="AP97"/>
  <c r="AF97"/>
  <c r="Q97"/>
  <c r="AR153"/>
  <c r="AP153"/>
  <c r="AF153"/>
  <c r="Q153"/>
  <c r="AR23"/>
  <c r="AP23"/>
  <c r="AF23"/>
  <c r="Q23"/>
  <c r="AR83"/>
  <c r="AP83"/>
  <c r="AF83"/>
  <c r="Q83"/>
  <c r="AR16"/>
  <c r="AP16"/>
  <c r="AF16"/>
  <c r="Q16"/>
  <c r="S16" s="1"/>
  <c r="AR122"/>
  <c r="AP122"/>
  <c r="AF122"/>
  <c r="Q122"/>
  <c r="AR184"/>
  <c r="AP184"/>
  <c r="AF184"/>
  <c r="Q184"/>
  <c r="AR128"/>
  <c r="AP128"/>
  <c r="AF128"/>
  <c r="Q128"/>
  <c r="AR14"/>
  <c r="AP14"/>
  <c r="AF14"/>
  <c r="Q14"/>
  <c r="AT14" s="1"/>
  <c r="AR37"/>
  <c r="AP37"/>
  <c r="AF37"/>
  <c r="Q37"/>
  <c r="AR145"/>
  <c r="AP145"/>
  <c r="AF145"/>
  <c r="Q145"/>
  <c r="AT145" s="1"/>
  <c r="AR159"/>
  <c r="AP159"/>
  <c r="AF159"/>
  <c r="Q159"/>
  <c r="AR132"/>
  <c r="AP132"/>
  <c r="AF132"/>
  <c r="Q132"/>
  <c r="AT132" s="1"/>
  <c r="AR48"/>
  <c r="AP48"/>
  <c r="AF48"/>
  <c r="Q48"/>
  <c r="AR183"/>
  <c r="AP183"/>
  <c r="AF183"/>
  <c r="Q183"/>
  <c r="S183" s="1"/>
  <c r="AR134"/>
  <c r="AP134"/>
  <c r="AF134"/>
  <c r="Q134"/>
  <c r="AR106"/>
  <c r="AP106"/>
  <c r="AF106"/>
  <c r="Q106"/>
  <c r="AR78"/>
  <c r="AP78"/>
  <c r="AF78"/>
  <c r="Q78"/>
  <c r="AR93"/>
  <c r="AP93"/>
  <c r="AF93"/>
  <c r="Q93"/>
  <c r="AR91"/>
  <c r="AP91"/>
  <c r="AF91"/>
  <c r="Q91"/>
  <c r="AR154"/>
  <c r="AP154"/>
  <c r="AF154"/>
  <c r="Q154"/>
  <c r="AR40"/>
  <c r="AP40"/>
  <c r="AF40"/>
  <c r="Q40"/>
  <c r="AR160"/>
  <c r="AP160"/>
  <c r="AF160"/>
  <c r="Q160"/>
  <c r="AR30"/>
  <c r="AP30"/>
  <c r="AF30"/>
  <c r="Q30"/>
  <c r="AR49"/>
  <c r="AP49"/>
  <c r="AF49"/>
  <c r="Q49"/>
  <c r="AT49" s="1"/>
  <c r="AR112"/>
  <c r="AP112"/>
  <c r="AF112"/>
  <c r="Q112"/>
  <c r="AR133"/>
  <c r="AP133"/>
  <c r="AF133"/>
  <c r="Q133"/>
  <c r="AT133" s="1"/>
  <c r="AR88"/>
  <c r="AP88"/>
  <c r="AF88"/>
  <c r="Q88"/>
  <c r="AT88" s="1"/>
  <c r="AR117"/>
  <c r="AP117"/>
  <c r="AF117"/>
  <c r="Q117"/>
  <c r="AT117" s="1"/>
  <c r="AR56"/>
  <c r="AP56"/>
  <c r="AF56"/>
  <c r="Q56"/>
  <c r="AT56" s="1"/>
  <c r="AR107"/>
  <c r="AP107"/>
  <c r="AF107"/>
  <c r="Q107"/>
  <c r="AT107" s="1"/>
  <c r="AR186"/>
  <c r="AP186"/>
  <c r="AF186"/>
  <c r="Q186"/>
  <c r="AT186" s="1"/>
  <c r="AR79"/>
  <c r="AP79"/>
  <c r="AF79"/>
  <c r="Q79"/>
  <c r="AT79" s="1"/>
  <c r="AR60"/>
  <c r="AP60"/>
  <c r="AF60"/>
  <c r="Q60"/>
  <c r="AT60" s="1"/>
  <c r="AR17"/>
  <c r="AP17"/>
  <c r="AF17"/>
  <c r="Q17"/>
  <c r="AT17" s="1"/>
  <c r="X17" s="1"/>
  <c r="Y17" s="1"/>
  <c r="AR172"/>
  <c r="AP172"/>
  <c r="AF172"/>
  <c r="Q172"/>
  <c r="AT172" s="1"/>
  <c r="AR182"/>
  <c r="AP182"/>
  <c r="AF182"/>
  <c r="Q182"/>
  <c r="AT182" s="1"/>
  <c r="AR141"/>
  <c r="AP141"/>
  <c r="AF141"/>
  <c r="Q141"/>
  <c r="AT141" s="1"/>
  <c r="AR18"/>
  <c r="AP18"/>
  <c r="AF18"/>
  <c r="Q18"/>
  <c r="AT18" s="1"/>
  <c r="X18" s="1"/>
  <c r="Y18" s="1"/>
  <c r="AR82"/>
  <c r="AP82"/>
  <c r="AF82"/>
  <c r="Q82"/>
  <c r="AT82" s="1"/>
  <c r="AR96"/>
  <c r="AP96"/>
  <c r="AF96"/>
  <c r="Q96"/>
  <c r="AT96" s="1"/>
  <c r="AR140"/>
  <c r="AP140"/>
  <c r="AF140"/>
  <c r="Q140"/>
  <c r="AT140" s="1"/>
  <c r="AR175"/>
  <c r="AP175"/>
  <c r="AF175"/>
  <c r="Q175"/>
  <c r="AT175" s="1"/>
  <c r="AR165"/>
  <c r="AP165"/>
  <c r="AF165"/>
  <c r="Q165"/>
  <c r="AT165" s="1"/>
  <c r="AR119"/>
  <c r="AP119"/>
  <c r="AF119"/>
  <c r="Q119"/>
  <c r="AT119" s="1"/>
  <c r="AR61"/>
  <c r="AP61"/>
  <c r="AF61"/>
  <c r="Q61"/>
  <c r="AT61" s="1"/>
  <c r="AR125"/>
  <c r="AP125"/>
  <c r="AF125"/>
  <c r="Q125"/>
  <c r="AT125" s="1"/>
  <c r="AR124"/>
  <c r="AP124"/>
  <c r="AF124"/>
  <c r="Q124"/>
  <c r="AT124" s="1"/>
  <c r="AR101"/>
  <c r="AP101"/>
  <c r="AF101"/>
  <c r="Q101"/>
  <c r="AT101" s="1"/>
  <c r="AR139"/>
  <c r="AP139"/>
  <c r="AF139"/>
  <c r="Q139"/>
  <c r="AT139" s="1"/>
  <c r="AR179"/>
  <c r="AP179"/>
  <c r="AF179"/>
  <c r="Q179"/>
  <c r="AT179" s="1"/>
  <c r="AR143"/>
  <c r="AP143"/>
  <c r="AF143"/>
  <c r="Q143"/>
  <c r="AT143" s="1"/>
  <c r="AR28"/>
  <c r="AP28"/>
  <c r="AF28"/>
  <c r="Q28"/>
  <c r="AT28" s="1"/>
  <c r="X28" s="1"/>
  <c r="Y28" s="1"/>
  <c r="AR115"/>
  <c r="AP115"/>
  <c r="AF115"/>
  <c r="Q115"/>
  <c r="AT115" s="1"/>
  <c r="AR53"/>
  <c r="AP53"/>
  <c r="AF53"/>
  <c r="Q53"/>
  <c r="AT53" s="1"/>
  <c r="X53" s="1"/>
  <c r="Y53" s="1"/>
  <c r="AR67"/>
  <c r="AP67"/>
  <c r="AF67"/>
  <c r="Q67"/>
  <c r="AT67" s="1"/>
  <c r="AR114"/>
  <c r="AP114"/>
  <c r="AF114"/>
  <c r="Q114"/>
  <c r="AT114" s="1"/>
  <c r="AR32"/>
  <c r="AP32"/>
  <c r="AF32"/>
  <c r="Q32"/>
  <c r="AT32" s="1"/>
  <c r="AR22"/>
  <c r="AP22"/>
  <c r="AF22"/>
  <c r="Q22"/>
  <c r="AT22" s="1"/>
  <c r="X22" s="1"/>
  <c r="Y22" s="1"/>
  <c r="AR126"/>
  <c r="AP126"/>
  <c r="AF126"/>
  <c r="Q126"/>
  <c r="AT126" s="1"/>
  <c r="AR86"/>
  <c r="AP86"/>
  <c r="AF86"/>
  <c r="Q86"/>
  <c r="AT86" s="1"/>
  <c r="AR55"/>
  <c r="AP55"/>
  <c r="AF55"/>
  <c r="Q55"/>
  <c r="AT55" s="1"/>
  <c r="AR85"/>
  <c r="AP85"/>
  <c r="AF85"/>
  <c r="Q85"/>
  <c r="AT85" s="1"/>
  <c r="AR129"/>
  <c r="AP129"/>
  <c r="AF129"/>
  <c r="Q129"/>
  <c r="AT129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9"/>
  <c r="AP169"/>
  <c r="AF169"/>
  <c r="Q169"/>
  <c r="AV186" i="23"/>
  <c r="AL186"/>
  <c r="AJ186"/>
  <c r="AI186"/>
  <c r="AH186"/>
  <c r="AE186"/>
  <c r="AD186"/>
  <c r="AC186"/>
  <c r="AB186"/>
  <c r="AA186"/>
  <c r="V186"/>
  <c r="U186"/>
  <c r="O186"/>
  <c r="N186"/>
  <c r="M186"/>
  <c r="J186"/>
  <c r="I186"/>
  <c r="AR54"/>
  <c r="AP54"/>
  <c r="AF54"/>
  <c r="Q54"/>
  <c r="AR151"/>
  <c r="AP151"/>
  <c r="AF151"/>
  <c r="Q151"/>
  <c r="AR19"/>
  <c r="AP19"/>
  <c r="AF19"/>
  <c r="Q19"/>
  <c r="AR30"/>
  <c r="AP30"/>
  <c r="AF30"/>
  <c r="Q30"/>
  <c r="AR172"/>
  <c r="AP172"/>
  <c r="AF172"/>
  <c r="Q172"/>
  <c r="AR71"/>
  <c r="AP71"/>
  <c r="AF71"/>
  <c r="Q71"/>
  <c r="AR109"/>
  <c r="AP109"/>
  <c r="AF109"/>
  <c r="Q109"/>
  <c r="AR11"/>
  <c r="AP11"/>
  <c r="AF11"/>
  <c r="Q11"/>
  <c r="AR25"/>
  <c r="AP25"/>
  <c r="AF25"/>
  <c r="Q25"/>
  <c r="AR64"/>
  <c r="AP64"/>
  <c r="AF64"/>
  <c r="Q64"/>
  <c r="AR76"/>
  <c r="AP76"/>
  <c r="AF76"/>
  <c r="Q76"/>
  <c r="AR51"/>
  <c r="AP51"/>
  <c r="AF51"/>
  <c r="Q51"/>
  <c r="AR29"/>
  <c r="AP29"/>
  <c r="AF29"/>
  <c r="Q29"/>
  <c r="AR115"/>
  <c r="AP115"/>
  <c r="AF115"/>
  <c r="Q115"/>
  <c r="AR35"/>
  <c r="AP35"/>
  <c r="AF35"/>
  <c r="Q35"/>
  <c r="AR83"/>
  <c r="AP83"/>
  <c r="AF83"/>
  <c r="Q83"/>
  <c r="AR146"/>
  <c r="AP146"/>
  <c r="AF146"/>
  <c r="Q146"/>
  <c r="AR176"/>
  <c r="AP176"/>
  <c r="AF176"/>
  <c r="Q176"/>
  <c r="AR85"/>
  <c r="AP85"/>
  <c r="AF85"/>
  <c r="Q85"/>
  <c r="AR155"/>
  <c r="AP155"/>
  <c r="AF155"/>
  <c r="Q155"/>
  <c r="AR160"/>
  <c r="AP160"/>
  <c r="AF160"/>
  <c r="Q160"/>
  <c r="AR21"/>
  <c r="AP21"/>
  <c r="AF21"/>
  <c r="Q21"/>
  <c r="AR91"/>
  <c r="AP91"/>
  <c r="AF91"/>
  <c r="Q91"/>
  <c r="AR58"/>
  <c r="AP58"/>
  <c r="AF58"/>
  <c r="Q58"/>
  <c r="AR138"/>
  <c r="AP138"/>
  <c r="AF138"/>
  <c r="Q138"/>
  <c r="AR128"/>
  <c r="AP128"/>
  <c r="AF128"/>
  <c r="Q128"/>
  <c r="AR165"/>
  <c r="AP165"/>
  <c r="AF165"/>
  <c r="Q165"/>
  <c r="AR33"/>
  <c r="AP33"/>
  <c r="AF33"/>
  <c r="Q33"/>
  <c r="AR78"/>
  <c r="AP78"/>
  <c r="AF78"/>
  <c r="Q78"/>
  <c r="AR67"/>
  <c r="AP67"/>
  <c r="AF67"/>
  <c r="Q67"/>
  <c r="AR69"/>
  <c r="AP69"/>
  <c r="AF69"/>
  <c r="Q69"/>
  <c r="AR26"/>
  <c r="AP26"/>
  <c r="AF26"/>
  <c r="Q26"/>
  <c r="AR66"/>
  <c r="AP66"/>
  <c r="AF66"/>
  <c r="Q66"/>
  <c r="AR163"/>
  <c r="AP163"/>
  <c r="AF163"/>
  <c r="Q163"/>
  <c r="AR150"/>
  <c r="AP150"/>
  <c r="AF150"/>
  <c r="Q150"/>
  <c r="AR121"/>
  <c r="AP121"/>
  <c r="AF121"/>
  <c r="Q121"/>
  <c r="AR147"/>
  <c r="AP147"/>
  <c r="AF147"/>
  <c r="Q147"/>
  <c r="AR174"/>
  <c r="AP174"/>
  <c r="AF174"/>
  <c r="Q174"/>
  <c r="AR122"/>
  <c r="AP122"/>
  <c r="AF122"/>
  <c r="Q122"/>
  <c r="AR72"/>
  <c r="AP72"/>
  <c r="AF72"/>
  <c r="Q72"/>
  <c r="AR22"/>
  <c r="AP22"/>
  <c r="AF22"/>
  <c r="Q22"/>
  <c r="AR169"/>
  <c r="AP169"/>
  <c r="AF169"/>
  <c r="Q169"/>
  <c r="AR184"/>
  <c r="AP184"/>
  <c r="AF184"/>
  <c r="Q184"/>
  <c r="AR175"/>
  <c r="AP175"/>
  <c r="AF175"/>
  <c r="Q175"/>
  <c r="AR168"/>
  <c r="AP168"/>
  <c r="AF168"/>
  <c r="Q168"/>
  <c r="AR73"/>
  <c r="AP73"/>
  <c r="AF73"/>
  <c r="Q73"/>
  <c r="AR18"/>
  <c r="AP18"/>
  <c r="AF18"/>
  <c r="Q18"/>
  <c r="AR87"/>
  <c r="AP87"/>
  <c r="AF87"/>
  <c r="Q87"/>
  <c r="AR140"/>
  <c r="AP140"/>
  <c r="AF140"/>
  <c r="Q140"/>
  <c r="AR34"/>
  <c r="AP34"/>
  <c r="AF34"/>
  <c r="Q34"/>
  <c r="AR134"/>
  <c r="AP134"/>
  <c r="AF134"/>
  <c r="Q134"/>
  <c r="AR93"/>
  <c r="AP93"/>
  <c r="AF93"/>
  <c r="Q93"/>
  <c r="AR40"/>
  <c r="AP40"/>
  <c r="AF40"/>
  <c r="Q40"/>
  <c r="AR28"/>
  <c r="AP28"/>
  <c r="AF28"/>
  <c r="Q28"/>
  <c r="AR61"/>
  <c r="AP61"/>
  <c r="AF61"/>
  <c r="Q61"/>
  <c r="AR94"/>
  <c r="AP94"/>
  <c r="AF94"/>
  <c r="Q94"/>
  <c r="AR104"/>
  <c r="AP104"/>
  <c r="AF104"/>
  <c r="Q104"/>
  <c r="AR126"/>
  <c r="AP126"/>
  <c r="AF126"/>
  <c r="Q126"/>
  <c r="AR15"/>
  <c r="AP15"/>
  <c r="AF15"/>
  <c r="Q15"/>
  <c r="AR98"/>
  <c r="AP98"/>
  <c r="AF98"/>
  <c r="Q98"/>
  <c r="AR149"/>
  <c r="AP149"/>
  <c r="AF149"/>
  <c r="Q149"/>
  <c r="AR13"/>
  <c r="AP13"/>
  <c r="AF13"/>
  <c r="Q13"/>
  <c r="AR56"/>
  <c r="AP56"/>
  <c r="AF56"/>
  <c r="Q56"/>
  <c r="AR119"/>
  <c r="AP119"/>
  <c r="AF119"/>
  <c r="Q119"/>
  <c r="AR102"/>
  <c r="AP102"/>
  <c r="AF102"/>
  <c r="Q102"/>
  <c r="AR59"/>
  <c r="AP59"/>
  <c r="AF59"/>
  <c r="Q59"/>
  <c r="AR117"/>
  <c r="AP117"/>
  <c r="AF117"/>
  <c r="Q117"/>
  <c r="AR31"/>
  <c r="AP31"/>
  <c r="AF31"/>
  <c r="Q31"/>
  <c r="AR38"/>
  <c r="AP38"/>
  <c r="AF38"/>
  <c r="Q38"/>
  <c r="AR46"/>
  <c r="AP46"/>
  <c r="AF46"/>
  <c r="Q46"/>
  <c r="AR167"/>
  <c r="AP167"/>
  <c r="AF167"/>
  <c r="Q167"/>
  <c r="AR133"/>
  <c r="AP133"/>
  <c r="AF133"/>
  <c r="Q133"/>
  <c r="AR183"/>
  <c r="AP183"/>
  <c r="AF183"/>
  <c r="Q183"/>
  <c r="AR23"/>
  <c r="AP23"/>
  <c r="AF23"/>
  <c r="Q23"/>
  <c r="AR154"/>
  <c r="AP154"/>
  <c r="AF154"/>
  <c r="Q154"/>
  <c r="AR107"/>
  <c r="AP107"/>
  <c r="AF107"/>
  <c r="Q107"/>
  <c r="AR170"/>
  <c r="AP170"/>
  <c r="AF170"/>
  <c r="Q170"/>
  <c r="AT170" s="1"/>
  <c r="AR63"/>
  <c r="AP63"/>
  <c r="AF63"/>
  <c r="Q63"/>
  <c r="AR182"/>
  <c r="AP182"/>
  <c r="AF182"/>
  <c r="Q182"/>
  <c r="AT182" s="1"/>
  <c r="AR41"/>
  <c r="AP41"/>
  <c r="AF41"/>
  <c r="Q41"/>
  <c r="AR53"/>
  <c r="AP53"/>
  <c r="AF53"/>
  <c r="Q53"/>
  <c r="AT53" s="1"/>
  <c r="AR43"/>
  <c r="AP43"/>
  <c r="AF43"/>
  <c r="Q43"/>
  <c r="AR166"/>
  <c r="AP166"/>
  <c r="AF166"/>
  <c r="Q166"/>
  <c r="AR135"/>
  <c r="AP135"/>
  <c r="AF135"/>
  <c r="Q135"/>
  <c r="AR90"/>
  <c r="AP90"/>
  <c r="AF90"/>
  <c r="Q90"/>
  <c r="AR89"/>
  <c r="AP89"/>
  <c r="AF89"/>
  <c r="Q89"/>
  <c r="AR123"/>
  <c r="AP123"/>
  <c r="AF123"/>
  <c r="Q123"/>
  <c r="AR106"/>
  <c r="AP106"/>
  <c r="AF106"/>
  <c r="Q106"/>
  <c r="AR143"/>
  <c r="AP143"/>
  <c r="AF143"/>
  <c r="Q143"/>
  <c r="AR105"/>
  <c r="AP105"/>
  <c r="AF105"/>
  <c r="Q105"/>
  <c r="AR110"/>
  <c r="AP110"/>
  <c r="AF110"/>
  <c r="Q110"/>
  <c r="AR97"/>
  <c r="AP97"/>
  <c r="AF97"/>
  <c r="Q97"/>
  <c r="AR181"/>
  <c r="AP181"/>
  <c r="AF181"/>
  <c r="Q181"/>
  <c r="AR27"/>
  <c r="AP27"/>
  <c r="AF27"/>
  <c r="Q27"/>
  <c r="AR77"/>
  <c r="AP77"/>
  <c r="AF77"/>
  <c r="Q77"/>
  <c r="AR84"/>
  <c r="AP84"/>
  <c r="AF84"/>
  <c r="Q84"/>
  <c r="AR32"/>
  <c r="AP32"/>
  <c r="AF32"/>
  <c r="Q32"/>
  <c r="AR141"/>
  <c r="AP141"/>
  <c r="AF141"/>
  <c r="Q141"/>
  <c r="AR48"/>
  <c r="AP48"/>
  <c r="AF48"/>
  <c r="Q48"/>
  <c r="AT48" s="1"/>
  <c r="AR120"/>
  <c r="AP120"/>
  <c r="AF120"/>
  <c r="Q120"/>
  <c r="AR142"/>
  <c r="AP142"/>
  <c r="AF142"/>
  <c r="Q142"/>
  <c r="AR39"/>
  <c r="AP39"/>
  <c r="AF39"/>
  <c r="Q39"/>
  <c r="AR24"/>
  <c r="AP24"/>
  <c r="AF24"/>
  <c r="Q24"/>
  <c r="AR14"/>
  <c r="AP14"/>
  <c r="AF14"/>
  <c r="Q14"/>
  <c r="AR9"/>
  <c r="AP9"/>
  <c r="AF9"/>
  <c r="Q9"/>
  <c r="AR171"/>
  <c r="AP171"/>
  <c r="AF171"/>
  <c r="Q171"/>
  <c r="AR96"/>
  <c r="AP96"/>
  <c r="AF96"/>
  <c r="Q96"/>
  <c r="AT96" s="1"/>
  <c r="AR95"/>
  <c r="AP95"/>
  <c r="AF95"/>
  <c r="Q95"/>
  <c r="AR153"/>
  <c r="AP153"/>
  <c r="AF153"/>
  <c r="Q153"/>
  <c r="AT153" s="1"/>
  <c r="AR127"/>
  <c r="AP127"/>
  <c r="AF127"/>
  <c r="Q127"/>
  <c r="AR75"/>
  <c r="AP75"/>
  <c r="AF75"/>
  <c r="Q75"/>
  <c r="AT75" s="1"/>
  <c r="AR81"/>
  <c r="AP81"/>
  <c r="AF81"/>
  <c r="Q81"/>
  <c r="AR178"/>
  <c r="AP178"/>
  <c r="AF178"/>
  <c r="Q178"/>
  <c r="AT178" s="1"/>
  <c r="AR86"/>
  <c r="AP86"/>
  <c r="AF86"/>
  <c r="Q86"/>
  <c r="AR45"/>
  <c r="AP45"/>
  <c r="AF45"/>
  <c r="Q45"/>
  <c r="AT45" s="1"/>
  <c r="AR49"/>
  <c r="AP49"/>
  <c r="AF49"/>
  <c r="Q49"/>
  <c r="AR125"/>
  <c r="AP125"/>
  <c r="AF125"/>
  <c r="Q125"/>
  <c r="AT125" s="1"/>
  <c r="AR124"/>
  <c r="AP124"/>
  <c r="AF124"/>
  <c r="Q124"/>
  <c r="AR136"/>
  <c r="AP136"/>
  <c r="AF136"/>
  <c r="Q136"/>
  <c r="AT136" s="1"/>
  <c r="AR42"/>
  <c r="AP42"/>
  <c r="AF42"/>
  <c r="Q42"/>
  <c r="AR131"/>
  <c r="AP131"/>
  <c r="AF131"/>
  <c r="Q131"/>
  <c r="AT131" s="1"/>
  <c r="AR164"/>
  <c r="AP164"/>
  <c r="AF164"/>
  <c r="Q164"/>
  <c r="AR16"/>
  <c r="AP16"/>
  <c r="AF16"/>
  <c r="Q16"/>
  <c r="AT16" s="1"/>
  <c r="AR144"/>
  <c r="AP144"/>
  <c r="AF144"/>
  <c r="Q144"/>
  <c r="AR156"/>
  <c r="AP156"/>
  <c r="AF156"/>
  <c r="S156"/>
  <c r="Q156"/>
  <c r="AT156" s="1"/>
  <c r="AR114"/>
  <c r="AP114"/>
  <c r="AF114"/>
  <c r="Q114"/>
  <c r="AT148"/>
  <c r="AR148"/>
  <c r="AP148"/>
  <c r="AF148"/>
  <c r="S148"/>
  <c r="Q148"/>
  <c r="AR99"/>
  <c r="AP99"/>
  <c r="AF99"/>
  <c r="Q99"/>
  <c r="AT36"/>
  <c r="AR36"/>
  <c r="AP36"/>
  <c r="AF36"/>
  <c r="S36"/>
  <c r="Q36"/>
  <c r="AR74"/>
  <c r="AP74"/>
  <c r="AF74"/>
  <c r="Q74"/>
  <c r="AT68"/>
  <c r="AR68"/>
  <c r="AP68"/>
  <c r="AF68"/>
  <c r="S68"/>
  <c r="Q68"/>
  <c r="AR179"/>
  <c r="AP179"/>
  <c r="AF179"/>
  <c r="Q179"/>
  <c r="AR137"/>
  <c r="AP137"/>
  <c r="AF137"/>
  <c r="Q137"/>
  <c r="AR17"/>
  <c r="AP17"/>
  <c r="AF17"/>
  <c r="Q17"/>
  <c r="AR103"/>
  <c r="AP103"/>
  <c r="AF103"/>
  <c r="Q103"/>
  <c r="AR161"/>
  <c r="AP161"/>
  <c r="AF161"/>
  <c r="Q161"/>
  <c r="AR108"/>
  <c r="AP108"/>
  <c r="AF108"/>
  <c r="Q108"/>
  <c r="AR145"/>
  <c r="AP145"/>
  <c r="AF145"/>
  <c r="Q145"/>
  <c r="AR55"/>
  <c r="AP55"/>
  <c r="AF55"/>
  <c r="Q55"/>
  <c r="AR116"/>
  <c r="AP116"/>
  <c r="AF116"/>
  <c r="Q116"/>
  <c r="AR180"/>
  <c r="AP180"/>
  <c r="AF180"/>
  <c r="Q180"/>
  <c r="AR100"/>
  <c r="AP100"/>
  <c r="AF100"/>
  <c r="Q100"/>
  <c r="AR152"/>
  <c r="AP152"/>
  <c r="AF152"/>
  <c r="Q152"/>
  <c r="AR37"/>
  <c r="AP37"/>
  <c r="AF37"/>
  <c r="Q37"/>
  <c r="AR10"/>
  <c r="AP10"/>
  <c r="AF10"/>
  <c r="Q10"/>
  <c r="AR60"/>
  <c r="AP60"/>
  <c r="AF60"/>
  <c r="Q60"/>
  <c r="AR65"/>
  <c r="AP65"/>
  <c r="AF65"/>
  <c r="Q65"/>
  <c r="AR92"/>
  <c r="AP92"/>
  <c r="AF92"/>
  <c r="Q92"/>
  <c r="AR159"/>
  <c r="AP159"/>
  <c r="AF159"/>
  <c r="Q159"/>
  <c r="AR62"/>
  <c r="AP62"/>
  <c r="AF62"/>
  <c r="Q62"/>
  <c r="AR44"/>
  <c r="AP44"/>
  <c r="AF44"/>
  <c r="Q44"/>
  <c r="AR80"/>
  <c r="AP80"/>
  <c r="AF80"/>
  <c r="Q80"/>
  <c r="AR158"/>
  <c r="AP158"/>
  <c r="AF158"/>
  <c r="Q158"/>
  <c r="AR70"/>
  <c r="AP70"/>
  <c r="AF70"/>
  <c r="Q70"/>
  <c r="AR52"/>
  <c r="AP52"/>
  <c r="AF52"/>
  <c r="Q52"/>
  <c r="AR118"/>
  <c r="AP118"/>
  <c r="AF118"/>
  <c r="Q118"/>
  <c r="AR12"/>
  <c r="AP12"/>
  <c r="AF12"/>
  <c r="Q12"/>
  <c r="AR130"/>
  <c r="AP130"/>
  <c r="AF130"/>
  <c r="Q130"/>
  <c r="AR129"/>
  <c r="AP129"/>
  <c r="AF129"/>
  <c r="Q129"/>
  <c r="AR88"/>
  <c r="AP88"/>
  <c r="AF88"/>
  <c r="Q88"/>
  <c r="AR157"/>
  <c r="AP157"/>
  <c r="AF157"/>
  <c r="Q157"/>
  <c r="AR79"/>
  <c r="AP79"/>
  <c r="AF79"/>
  <c r="Q79"/>
  <c r="AR162"/>
  <c r="AP162"/>
  <c r="AF162"/>
  <c r="Q162"/>
  <c r="AR101"/>
  <c r="AP101"/>
  <c r="AF101"/>
  <c r="Q101"/>
  <c r="AR113"/>
  <c r="AP113"/>
  <c r="AF113"/>
  <c r="Q113"/>
  <c r="AR173"/>
  <c r="AP173"/>
  <c r="AF173"/>
  <c r="Q173"/>
  <c r="AR20"/>
  <c r="AP20"/>
  <c r="AF20"/>
  <c r="Q20"/>
  <c r="AR112"/>
  <c r="AP112"/>
  <c r="AF112"/>
  <c r="Q112"/>
  <c r="AR111"/>
  <c r="AP111"/>
  <c r="AF111"/>
  <c r="Q111"/>
  <c r="AR82"/>
  <c r="AP82"/>
  <c r="AF82"/>
  <c r="Q82"/>
  <c r="AR132"/>
  <c r="AP132"/>
  <c r="AF132"/>
  <c r="Q132"/>
  <c r="AR50"/>
  <c r="AP50"/>
  <c r="AF50"/>
  <c r="Q50"/>
  <c r="AR177"/>
  <c r="AP177"/>
  <c r="AF177"/>
  <c r="Q177"/>
  <c r="AR47"/>
  <c r="AP47"/>
  <c r="AF47"/>
  <c r="Q47"/>
  <c r="AR139"/>
  <c r="AP139"/>
  <c r="AF139"/>
  <c r="Q139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AR57"/>
  <c r="AP57"/>
  <c r="AF57"/>
  <c r="Q57"/>
  <c r="Q11" i="21"/>
  <c r="S11" s="1"/>
  <c r="AF11"/>
  <c r="AP11"/>
  <c r="AR11"/>
  <c r="AR192"/>
  <c r="AP192"/>
  <c r="AF192"/>
  <c r="Q192"/>
  <c r="AR191"/>
  <c r="AP191"/>
  <c r="AF191"/>
  <c r="Q191"/>
  <c r="AR190"/>
  <c r="AP190"/>
  <c r="AF190"/>
  <c r="Q190"/>
  <c r="AR189"/>
  <c r="AP189"/>
  <c r="AF189"/>
  <c r="Q189"/>
  <c r="AR188"/>
  <c r="AP188"/>
  <c r="AF188"/>
  <c r="Q188"/>
  <c r="AR187"/>
  <c r="AP187"/>
  <c r="AF187"/>
  <c r="Q187"/>
  <c r="AR186"/>
  <c r="AP186"/>
  <c r="AF186"/>
  <c r="Q186"/>
  <c r="AR185"/>
  <c r="AP185"/>
  <c r="AF185"/>
  <c r="Q185"/>
  <c r="AR184"/>
  <c r="AP184"/>
  <c r="AF184"/>
  <c r="Q184"/>
  <c r="AR183"/>
  <c r="AP183"/>
  <c r="AF183"/>
  <c r="Q183"/>
  <c r="AR182"/>
  <c r="AP182"/>
  <c r="AF182"/>
  <c r="Q182"/>
  <c r="AR181"/>
  <c r="AP181"/>
  <c r="AF181"/>
  <c r="Q181"/>
  <c r="AR180"/>
  <c r="AP180"/>
  <c r="AF180"/>
  <c r="Q180"/>
  <c r="AR179"/>
  <c r="AP179"/>
  <c r="AF179"/>
  <c r="Q179"/>
  <c r="AR178"/>
  <c r="AP178"/>
  <c r="AF178"/>
  <c r="Q178"/>
  <c r="AR177"/>
  <c r="AP177"/>
  <c r="AF177"/>
  <c r="Q177"/>
  <c r="AR176"/>
  <c r="AP176"/>
  <c r="AF176"/>
  <c r="Q176"/>
  <c r="AR175"/>
  <c r="AP175"/>
  <c r="AF175"/>
  <c r="Q175"/>
  <c r="AR174"/>
  <c r="AP174"/>
  <c r="AF174"/>
  <c r="Q174"/>
  <c r="AR173"/>
  <c r="AP173"/>
  <c r="AF173"/>
  <c r="Q173"/>
  <c r="AR172"/>
  <c r="AP172"/>
  <c r="AF172"/>
  <c r="Q172"/>
  <c r="AR195"/>
  <c r="AP195"/>
  <c r="AF195"/>
  <c r="Q195"/>
  <c r="AR171"/>
  <c r="AP171"/>
  <c r="AF171"/>
  <c r="Q171"/>
  <c r="AR170"/>
  <c r="AP170"/>
  <c r="AF170"/>
  <c r="Q170"/>
  <c r="AR197"/>
  <c r="AP197"/>
  <c r="AF197"/>
  <c r="Q197"/>
  <c r="AR194"/>
  <c r="AP194"/>
  <c r="AF194"/>
  <c r="Q194"/>
  <c r="AR169"/>
  <c r="AP169"/>
  <c r="AF169"/>
  <c r="Q169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18"/>
  <c r="AP118"/>
  <c r="AF118"/>
  <c r="Q118"/>
  <c r="AR166"/>
  <c r="AP166"/>
  <c r="AF166"/>
  <c r="Q166"/>
  <c r="AR165"/>
  <c r="AP165"/>
  <c r="AF165"/>
  <c r="Q165"/>
  <c r="AR105"/>
  <c r="AP105"/>
  <c r="AF105"/>
  <c r="Q105"/>
  <c r="AR104"/>
  <c r="AP104"/>
  <c r="AF104"/>
  <c r="Q104"/>
  <c r="AR164"/>
  <c r="AP164"/>
  <c r="AF164"/>
  <c r="Q164"/>
  <c r="AR163"/>
  <c r="AP163"/>
  <c r="AF163"/>
  <c r="Q163"/>
  <c r="AR81"/>
  <c r="AP81"/>
  <c r="AF81"/>
  <c r="Q81"/>
  <c r="AR103"/>
  <c r="AP103"/>
  <c r="AF103"/>
  <c r="Q103"/>
  <c r="AR150"/>
  <c r="AP150"/>
  <c r="AF150"/>
  <c r="Q150"/>
  <c r="AR80"/>
  <c r="AP80"/>
  <c r="AF80"/>
  <c r="Q80"/>
  <c r="AR162"/>
  <c r="AP162"/>
  <c r="AF162"/>
  <c r="Q162"/>
  <c r="AR140"/>
  <c r="AP140"/>
  <c r="AF140"/>
  <c r="Q140"/>
  <c r="AR149"/>
  <c r="AP149"/>
  <c r="AF149"/>
  <c r="Q149"/>
  <c r="AR102"/>
  <c r="AP102"/>
  <c r="AF102"/>
  <c r="Q102"/>
  <c r="AR161"/>
  <c r="AP161"/>
  <c r="AF161"/>
  <c r="Q161"/>
  <c r="AR101"/>
  <c r="AP101"/>
  <c r="AF101"/>
  <c r="Q101"/>
  <c r="AR148"/>
  <c r="AP148"/>
  <c r="AF148"/>
  <c r="Q148"/>
  <c r="AR160"/>
  <c r="AP160"/>
  <c r="AF160"/>
  <c r="Q160"/>
  <c r="AR100"/>
  <c r="AP100"/>
  <c r="AF100"/>
  <c r="Q100"/>
  <c r="AR79"/>
  <c r="AP79"/>
  <c r="AF79"/>
  <c r="Q79"/>
  <c r="AR139"/>
  <c r="AP139"/>
  <c r="AF139"/>
  <c r="Q139"/>
  <c r="AR78"/>
  <c r="AP78"/>
  <c r="AF78"/>
  <c r="Q78"/>
  <c r="AR77"/>
  <c r="AP77"/>
  <c r="AF77"/>
  <c r="Q77"/>
  <c r="AR138"/>
  <c r="AP138"/>
  <c r="AF138"/>
  <c r="Q138"/>
  <c r="AR137"/>
  <c r="AP137"/>
  <c r="AF137"/>
  <c r="Q137"/>
  <c r="AR136"/>
  <c r="AP136"/>
  <c r="AF136"/>
  <c r="Q136"/>
  <c r="AR99"/>
  <c r="AP99"/>
  <c r="AF99"/>
  <c r="Q99"/>
  <c r="AR76"/>
  <c r="AP76"/>
  <c r="AF76"/>
  <c r="Q76"/>
  <c r="AR135"/>
  <c r="AP135"/>
  <c r="AF135"/>
  <c r="Q135"/>
  <c r="AR75"/>
  <c r="AP75"/>
  <c r="AF75"/>
  <c r="Q75"/>
  <c r="AR134"/>
  <c r="AP134"/>
  <c r="AF134"/>
  <c r="Q134"/>
  <c r="AR74"/>
  <c r="AP74"/>
  <c r="AF74"/>
  <c r="Q74"/>
  <c r="AR133"/>
  <c r="AP133"/>
  <c r="AF133"/>
  <c r="Q133"/>
  <c r="AR73"/>
  <c r="AP73"/>
  <c r="AF73"/>
  <c r="Q73"/>
  <c r="AR98"/>
  <c r="AP98"/>
  <c r="AF98"/>
  <c r="Q98"/>
  <c r="AR159"/>
  <c r="AP159"/>
  <c r="AF159"/>
  <c r="Q159"/>
  <c r="AR117"/>
  <c r="AP117"/>
  <c r="AF117"/>
  <c r="Q117"/>
  <c r="AR132"/>
  <c r="AP132"/>
  <c r="AF132"/>
  <c r="Q132"/>
  <c r="AR131"/>
  <c r="AP131"/>
  <c r="AF131"/>
  <c r="Q131"/>
  <c r="AR72"/>
  <c r="AP72"/>
  <c r="AF72"/>
  <c r="Q72"/>
  <c r="AR130"/>
  <c r="AP130"/>
  <c r="AF130"/>
  <c r="Q130"/>
  <c r="AR129"/>
  <c r="AP129"/>
  <c r="AF129"/>
  <c r="Q129"/>
  <c r="AR97"/>
  <c r="AP97"/>
  <c r="AF97"/>
  <c r="Q97"/>
  <c r="AR128"/>
  <c r="AP128"/>
  <c r="AF128"/>
  <c r="Q128"/>
  <c r="AR71"/>
  <c r="AP71"/>
  <c r="AF71"/>
  <c r="Q71"/>
  <c r="AR127"/>
  <c r="AP127"/>
  <c r="AF127"/>
  <c r="Q127"/>
  <c r="AR126"/>
  <c r="AP126"/>
  <c r="AF126"/>
  <c r="Q126"/>
  <c r="AR116"/>
  <c r="AP116"/>
  <c r="AF116"/>
  <c r="Q116"/>
  <c r="AR96"/>
  <c r="AP96"/>
  <c r="AF96"/>
  <c r="Q96"/>
  <c r="AR70"/>
  <c r="AP70"/>
  <c r="AF70"/>
  <c r="Q70"/>
  <c r="AR95"/>
  <c r="AP95"/>
  <c r="AF95"/>
  <c r="Q95"/>
  <c r="AR94"/>
  <c r="AP94"/>
  <c r="AF94"/>
  <c r="Q94"/>
  <c r="AR93"/>
  <c r="AP93"/>
  <c r="AF93"/>
  <c r="Q93"/>
  <c r="AR115"/>
  <c r="AP115"/>
  <c r="AF115"/>
  <c r="Q115"/>
  <c r="AR158"/>
  <c r="AP158"/>
  <c r="AF158"/>
  <c r="Q158"/>
  <c r="AR114"/>
  <c r="AP114"/>
  <c r="AF114"/>
  <c r="Q114"/>
  <c r="AR92"/>
  <c r="AP92"/>
  <c r="AF92"/>
  <c r="Q92"/>
  <c r="AR125"/>
  <c r="AP125"/>
  <c r="AF125"/>
  <c r="Q125"/>
  <c r="AR91"/>
  <c r="AP91"/>
  <c r="AF91"/>
  <c r="Q91"/>
  <c r="AR124"/>
  <c r="AP124"/>
  <c r="AF124"/>
  <c r="Q124"/>
  <c r="AR157"/>
  <c r="AP157"/>
  <c r="AF157"/>
  <c r="Q157"/>
  <c r="AR147"/>
  <c r="AP147"/>
  <c r="AF147"/>
  <c r="Q147"/>
  <c r="AR90"/>
  <c r="AP90"/>
  <c r="AF90"/>
  <c r="Q90"/>
  <c r="AR69"/>
  <c r="AP69"/>
  <c r="AF69"/>
  <c r="Q69"/>
  <c r="AR113"/>
  <c r="AP113"/>
  <c r="AF113"/>
  <c r="Q113"/>
  <c r="AR112"/>
  <c r="AP112"/>
  <c r="AF112"/>
  <c r="Q112"/>
  <c r="AR156"/>
  <c r="AP156"/>
  <c r="AF156"/>
  <c r="Q156"/>
  <c r="AR123"/>
  <c r="AP123"/>
  <c r="AF123"/>
  <c r="Q123"/>
  <c r="AR68"/>
  <c r="AP68"/>
  <c r="AF68"/>
  <c r="Q68"/>
  <c r="AR89"/>
  <c r="AP89"/>
  <c r="AF89"/>
  <c r="Q89"/>
  <c r="AR88"/>
  <c r="AP88"/>
  <c r="AF88"/>
  <c r="Q88"/>
  <c r="AR67"/>
  <c r="AP67"/>
  <c r="AF67"/>
  <c r="Q67"/>
  <c r="AR66"/>
  <c r="AP66"/>
  <c r="AF66"/>
  <c r="Q66"/>
  <c r="AR87"/>
  <c r="AP87"/>
  <c r="AF87"/>
  <c r="Q87"/>
  <c r="AR65"/>
  <c r="AP65"/>
  <c r="AF65"/>
  <c r="Q65"/>
  <c r="AR155"/>
  <c r="AP155"/>
  <c r="AF155"/>
  <c r="Q155"/>
  <c r="AR86"/>
  <c r="AP86"/>
  <c r="AF86"/>
  <c r="Q86"/>
  <c r="AR122"/>
  <c r="AP122"/>
  <c r="AF122"/>
  <c r="Q122"/>
  <c r="AR111"/>
  <c r="AP111"/>
  <c r="AF111"/>
  <c r="Q111"/>
  <c r="AR85"/>
  <c r="AP85"/>
  <c r="AF85"/>
  <c r="Q85"/>
  <c r="AR121"/>
  <c r="AP121"/>
  <c r="AF121"/>
  <c r="Q121"/>
  <c r="AR110"/>
  <c r="AP110"/>
  <c r="AF110"/>
  <c r="Q110"/>
  <c r="AR146"/>
  <c r="AP146"/>
  <c r="AF146"/>
  <c r="Q146"/>
  <c r="AR154"/>
  <c r="AP154"/>
  <c r="AF154"/>
  <c r="Q154"/>
  <c r="AR145"/>
  <c r="AP145"/>
  <c r="AF145"/>
  <c r="Q145"/>
  <c r="AR64"/>
  <c r="AP64"/>
  <c r="AF64"/>
  <c r="Q64"/>
  <c r="AR144"/>
  <c r="AP144"/>
  <c r="AF144"/>
  <c r="Q144"/>
  <c r="AR84"/>
  <c r="AP84"/>
  <c r="AF84"/>
  <c r="Q84"/>
  <c r="AR63"/>
  <c r="AP63"/>
  <c r="AF63"/>
  <c r="Q63"/>
  <c r="AR109"/>
  <c r="AP109"/>
  <c r="AF109"/>
  <c r="Q109"/>
  <c r="AR153"/>
  <c r="AP153"/>
  <c r="AF153"/>
  <c r="Q153"/>
  <c r="AR120"/>
  <c r="AP120"/>
  <c r="AF120"/>
  <c r="Q120"/>
  <c r="AR108"/>
  <c r="AP108"/>
  <c r="AF108"/>
  <c r="Q108"/>
  <c r="AR143"/>
  <c r="AP143"/>
  <c r="AF143"/>
  <c r="Q143"/>
  <c r="AR83"/>
  <c r="AP83"/>
  <c r="AF83"/>
  <c r="Q83"/>
  <c r="AR107"/>
  <c r="AP107"/>
  <c r="AF107"/>
  <c r="Q107"/>
  <c r="AR142"/>
  <c r="AP142"/>
  <c r="AF142"/>
  <c r="Q142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AR152"/>
  <c r="AP152"/>
  <c r="AF152"/>
  <c r="Q152"/>
  <c r="AR54"/>
  <c r="AP54"/>
  <c r="AF54"/>
  <c r="Q54"/>
  <c r="AR61"/>
  <c r="AP61"/>
  <c r="AF61"/>
  <c r="Q61"/>
  <c r="S61" s="1"/>
  <c r="AR17"/>
  <c r="AP17"/>
  <c r="AF17"/>
  <c r="Q17"/>
  <c r="AR9"/>
  <c r="AP9"/>
  <c r="AF9"/>
  <c r="Q9"/>
  <c r="AR16"/>
  <c r="AP16"/>
  <c r="AF16"/>
  <c r="Q16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48"/>
  <c r="AP48"/>
  <c r="AF48"/>
  <c r="Q48"/>
  <c r="AR47"/>
  <c r="AP47"/>
  <c r="AF47"/>
  <c r="Q47"/>
  <c r="AR60"/>
  <c r="AP60"/>
  <c r="AF60"/>
  <c r="Q60"/>
  <c r="AR15"/>
  <c r="AP15"/>
  <c r="AF15"/>
  <c r="Q15"/>
  <c r="S15" s="1"/>
  <c r="AR46"/>
  <c r="AP46"/>
  <c r="AF46"/>
  <c r="Q46"/>
  <c r="AR45"/>
  <c r="AP45"/>
  <c r="AF45"/>
  <c r="Q45"/>
  <c r="AT45" s="1"/>
  <c r="AR44"/>
  <c r="AP44"/>
  <c r="AF44"/>
  <c r="Q44"/>
  <c r="AR43"/>
  <c r="AP43"/>
  <c r="AF43"/>
  <c r="Q43"/>
  <c r="S43" s="1"/>
  <c r="AR42"/>
  <c r="AP42"/>
  <c r="AF42"/>
  <c r="Q42"/>
  <c r="AR23"/>
  <c r="AP23"/>
  <c r="AF23"/>
  <c r="Q23"/>
  <c r="AR41"/>
  <c r="AP41"/>
  <c r="AF41"/>
  <c r="Q41"/>
  <c r="AR40"/>
  <c r="AP40"/>
  <c r="AF40"/>
  <c r="Q40"/>
  <c r="S40" s="1"/>
  <c r="AR39"/>
  <c r="AP39"/>
  <c r="AF39"/>
  <c r="Q39"/>
  <c r="AR38"/>
  <c r="AP38"/>
  <c r="AF38"/>
  <c r="Q38"/>
  <c r="AR59"/>
  <c r="AP59"/>
  <c r="AF59"/>
  <c r="Q59"/>
  <c r="AR37"/>
  <c r="AP37"/>
  <c r="AF37"/>
  <c r="Q37"/>
  <c r="AR14"/>
  <c r="AP14"/>
  <c r="AF14"/>
  <c r="Q14"/>
  <c r="AR36"/>
  <c r="AP36"/>
  <c r="AF36"/>
  <c r="Q36"/>
  <c r="AR35"/>
  <c r="AP35"/>
  <c r="AF35"/>
  <c r="Q35"/>
  <c r="AR34"/>
  <c r="AP34"/>
  <c r="AF34"/>
  <c r="Q34"/>
  <c r="AR22"/>
  <c r="AP22"/>
  <c r="AF22"/>
  <c r="Q22"/>
  <c r="AR21"/>
  <c r="AP21"/>
  <c r="AF21"/>
  <c r="Q21"/>
  <c r="AR33"/>
  <c r="AP33"/>
  <c r="AF33"/>
  <c r="Q33"/>
  <c r="AR32"/>
  <c r="AP32"/>
  <c r="AF32"/>
  <c r="Q32"/>
  <c r="AR31"/>
  <c r="AP31"/>
  <c r="AF31"/>
  <c r="Q31"/>
  <c r="AR58"/>
  <c r="AP58"/>
  <c r="AF58"/>
  <c r="Q58"/>
  <c r="AR20"/>
  <c r="AP20"/>
  <c r="AF20"/>
  <c r="Q20"/>
  <c r="AR30"/>
  <c r="AP30"/>
  <c r="AF30"/>
  <c r="Q30"/>
  <c r="AR29"/>
  <c r="AP29"/>
  <c r="AF29"/>
  <c r="Q29"/>
  <c r="AR13"/>
  <c r="AP13"/>
  <c r="AF13"/>
  <c r="Q13"/>
  <c r="AR12"/>
  <c r="AP12"/>
  <c r="AF12"/>
  <c r="Q12"/>
  <c r="AR28"/>
  <c r="AP28"/>
  <c r="AF28"/>
  <c r="Q28"/>
  <c r="AR27"/>
  <c r="AP27"/>
  <c r="AF27"/>
  <c r="Q27"/>
  <c r="AR26"/>
  <c r="AP26"/>
  <c r="AF26"/>
  <c r="Q26"/>
  <c r="AR25"/>
  <c r="AP25"/>
  <c r="AF25"/>
  <c r="Q25"/>
  <c r="AR57"/>
  <c r="AP57"/>
  <c r="AF57"/>
  <c r="Q57"/>
  <c r="AR56"/>
  <c r="AP56"/>
  <c r="AF56"/>
  <c r="Q56"/>
  <c r="AR19"/>
  <c r="AP19"/>
  <c r="AF19"/>
  <c r="Q19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72" i="20"/>
  <c r="AP172"/>
  <c r="AF172"/>
  <c r="Q172"/>
  <c r="AR157"/>
  <c r="AP157"/>
  <c r="AF157"/>
  <c r="Q157"/>
  <c r="AR66"/>
  <c r="AP66"/>
  <c r="AF66"/>
  <c r="Q66"/>
  <c r="AR80"/>
  <c r="AP80"/>
  <c r="AF80"/>
  <c r="Q80"/>
  <c r="AR146"/>
  <c r="AP146"/>
  <c r="AF146"/>
  <c r="Q146"/>
  <c r="AR89"/>
  <c r="AP89"/>
  <c r="AF89"/>
  <c r="Q89"/>
  <c r="AR31"/>
  <c r="AP31"/>
  <c r="AF31"/>
  <c r="Q31"/>
  <c r="AR9"/>
  <c r="AP9"/>
  <c r="AF9"/>
  <c r="Q9"/>
  <c r="AR164"/>
  <c r="AP164"/>
  <c r="AF164"/>
  <c r="Q164"/>
  <c r="AR19"/>
  <c r="AP19"/>
  <c r="AF19"/>
  <c r="Q19"/>
  <c r="AR21"/>
  <c r="AP21"/>
  <c r="AF21"/>
  <c r="Q21"/>
  <c r="AR79"/>
  <c r="AP79"/>
  <c r="AF79"/>
  <c r="Q79"/>
  <c r="AR163"/>
  <c r="AP163"/>
  <c r="AF163"/>
  <c r="Q163"/>
  <c r="AR128"/>
  <c r="AP128"/>
  <c r="AF128"/>
  <c r="Q128"/>
  <c r="AR76"/>
  <c r="AP76"/>
  <c r="AF76"/>
  <c r="Q76"/>
  <c r="AR92"/>
  <c r="AP92"/>
  <c r="AF92"/>
  <c r="Q92"/>
  <c r="AR44"/>
  <c r="AP44"/>
  <c r="AF44"/>
  <c r="Q44"/>
  <c r="AR156"/>
  <c r="AP156"/>
  <c r="AF156"/>
  <c r="Q156"/>
  <c r="AR182"/>
  <c r="AP182"/>
  <c r="AF182"/>
  <c r="Q182"/>
  <c r="AR140"/>
  <c r="AP140"/>
  <c r="AF140"/>
  <c r="Q140"/>
  <c r="AR136"/>
  <c r="AP136"/>
  <c r="AF136"/>
  <c r="Q136"/>
  <c r="AR70"/>
  <c r="AP70"/>
  <c r="AF70"/>
  <c r="Q70"/>
  <c r="AR118"/>
  <c r="AP118"/>
  <c r="AF118"/>
  <c r="Q118"/>
  <c r="AR101"/>
  <c r="AP101"/>
  <c r="AF101"/>
  <c r="Q101"/>
  <c r="AR41"/>
  <c r="AP41"/>
  <c r="AF41"/>
  <c r="Q41"/>
  <c r="AR36"/>
  <c r="AP36"/>
  <c r="AF36"/>
  <c r="Q36"/>
  <c r="AR141"/>
  <c r="AP141"/>
  <c r="AF141"/>
  <c r="Q141"/>
  <c r="AR75"/>
  <c r="AP75"/>
  <c r="AF75"/>
  <c r="Q75"/>
  <c r="AR95"/>
  <c r="AP95"/>
  <c r="AF95"/>
  <c r="Q95"/>
  <c r="AR20"/>
  <c r="AP20"/>
  <c r="AF20"/>
  <c r="Q20"/>
  <c r="AR180"/>
  <c r="AP180"/>
  <c r="AF180"/>
  <c r="Q180"/>
  <c r="AR71"/>
  <c r="AP71"/>
  <c r="AF71"/>
  <c r="Q71"/>
  <c r="AR165"/>
  <c r="AP165"/>
  <c r="AF165"/>
  <c r="Q165"/>
  <c r="AR139"/>
  <c r="AP139"/>
  <c r="AF139"/>
  <c r="Q139"/>
  <c r="AR47"/>
  <c r="AP47"/>
  <c r="AF47"/>
  <c r="Q47"/>
  <c r="AR35"/>
  <c r="AP35"/>
  <c r="AF35"/>
  <c r="Q35"/>
  <c r="AR45"/>
  <c r="AP45"/>
  <c r="AF45"/>
  <c r="Q45"/>
  <c r="AR54"/>
  <c r="AP54"/>
  <c r="AF54"/>
  <c r="Q54"/>
  <c r="AR113"/>
  <c r="AP113"/>
  <c r="AF113"/>
  <c r="Q113"/>
  <c r="AR179"/>
  <c r="AP179"/>
  <c r="AF179"/>
  <c r="Q179"/>
  <c r="AR10"/>
  <c r="AP10"/>
  <c r="AF10"/>
  <c r="Q10"/>
  <c r="AR150"/>
  <c r="AP150"/>
  <c r="AF150"/>
  <c r="Q150"/>
  <c r="AR57"/>
  <c r="AP57"/>
  <c r="AF57"/>
  <c r="Q57"/>
  <c r="AR151"/>
  <c r="AP151"/>
  <c r="AF151"/>
  <c r="Q151"/>
  <c r="AR149"/>
  <c r="AP149"/>
  <c r="AF149"/>
  <c r="Q149"/>
  <c r="AR173"/>
  <c r="AP173"/>
  <c r="AF173"/>
  <c r="Q173"/>
  <c r="AR65"/>
  <c r="AP65"/>
  <c r="AF65"/>
  <c r="Q65"/>
  <c r="AR99"/>
  <c r="AP99"/>
  <c r="AF99"/>
  <c r="Q99"/>
  <c r="AR124"/>
  <c r="AP124"/>
  <c r="AF124"/>
  <c r="Q124"/>
  <c r="AR12"/>
  <c r="AP12"/>
  <c r="AF12"/>
  <c r="Q12"/>
  <c r="AR38"/>
  <c r="AP38"/>
  <c r="AF38"/>
  <c r="Q38"/>
  <c r="AR24"/>
  <c r="AP24"/>
  <c r="AF24"/>
  <c r="Q24"/>
  <c r="AR13"/>
  <c r="AP13"/>
  <c r="AF13"/>
  <c r="Q13"/>
  <c r="AR73"/>
  <c r="AP73"/>
  <c r="AF73"/>
  <c r="Q73"/>
  <c r="AR86"/>
  <c r="AP86"/>
  <c r="AF86"/>
  <c r="Q86"/>
  <c r="AR104"/>
  <c r="AP104"/>
  <c r="AF104"/>
  <c r="Q104"/>
  <c r="AR96"/>
  <c r="AP96"/>
  <c r="AF96"/>
  <c r="Q96"/>
  <c r="AR122"/>
  <c r="AP122"/>
  <c r="AF122"/>
  <c r="Q122"/>
  <c r="AR61"/>
  <c r="AP61"/>
  <c r="AF61"/>
  <c r="Q61"/>
  <c r="AR27"/>
  <c r="AP27"/>
  <c r="AF27"/>
  <c r="Q27"/>
  <c r="AR46"/>
  <c r="AP46"/>
  <c r="AF46"/>
  <c r="Q46"/>
  <c r="AR68"/>
  <c r="AP68"/>
  <c r="AF68"/>
  <c r="Q68"/>
  <c r="AR175"/>
  <c r="AP175"/>
  <c r="AF175"/>
  <c r="Q175"/>
  <c r="AR33"/>
  <c r="AP33"/>
  <c r="AF33"/>
  <c r="Q33"/>
  <c r="AR29"/>
  <c r="AP29"/>
  <c r="AF29"/>
  <c r="Q29"/>
  <c r="AR162"/>
  <c r="AP162"/>
  <c r="AF162"/>
  <c r="Q162"/>
  <c r="AR123"/>
  <c r="AP123"/>
  <c r="AF123"/>
  <c r="Q123"/>
  <c r="AR74"/>
  <c r="AP74"/>
  <c r="AF74"/>
  <c r="Q74"/>
  <c r="AR166"/>
  <c r="AP166"/>
  <c r="AF166"/>
  <c r="Q166"/>
  <c r="AR78"/>
  <c r="AP78"/>
  <c r="AF78"/>
  <c r="Q78"/>
  <c r="AR145"/>
  <c r="AP145"/>
  <c r="AF145"/>
  <c r="Q145"/>
  <c r="AR121"/>
  <c r="AP121"/>
  <c r="AF121"/>
  <c r="Q121"/>
  <c r="AR152"/>
  <c r="AP152"/>
  <c r="AF152"/>
  <c r="Q152"/>
  <c r="AR69"/>
  <c r="AP69"/>
  <c r="AF69"/>
  <c r="Q69"/>
  <c r="AR135"/>
  <c r="AP135"/>
  <c r="AF135"/>
  <c r="Q135"/>
  <c r="AR117"/>
  <c r="AP117"/>
  <c r="AF117"/>
  <c r="Q117"/>
  <c r="AR51"/>
  <c r="AP51"/>
  <c r="AF51"/>
  <c r="Q51"/>
  <c r="AR171"/>
  <c r="AP171"/>
  <c r="AF171"/>
  <c r="Q171"/>
  <c r="AR148"/>
  <c r="AP148"/>
  <c r="AF148"/>
  <c r="Q148"/>
  <c r="AR81"/>
  <c r="AP81"/>
  <c r="AF81"/>
  <c r="Q81"/>
  <c r="AR177"/>
  <c r="AP177"/>
  <c r="AF177"/>
  <c r="Q177"/>
  <c r="AR169"/>
  <c r="AP169"/>
  <c r="AF169"/>
  <c r="Q169"/>
  <c r="AR50"/>
  <c r="AP50"/>
  <c r="AF50"/>
  <c r="Q50"/>
  <c r="AR39"/>
  <c r="AP39"/>
  <c r="AF39"/>
  <c r="Q39"/>
  <c r="AR103"/>
  <c r="AP103"/>
  <c r="AF103"/>
  <c r="Q103"/>
  <c r="AR183"/>
  <c r="AP183"/>
  <c r="AF183"/>
  <c r="Q183"/>
  <c r="AR112"/>
  <c r="AP112"/>
  <c r="AF112"/>
  <c r="Q112"/>
  <c r="AR120"/>
  <c r="AP120"/>
  <c r="AF120"/>
  <c r="Q120"/>
  <c r="AR43"/>
  <c r="AP43"/>
  <c r="AF43"/>
  <c r="Q43"/>
  <c r="AT43" s="1"/>
  <c r="AR102"/>
  <c r="AP102"/>
  <c r="AF102"/>
  <c r="Q102"/>
  <c r="AR111"/>
  <c r="AP111"/>
  <c r="AF111"/>
  <c r="Q111"/>
  <c r="AT111" s="1"/>
  <c r="AR26"/>
  <c r="AP26"/>
  <c r="AF26"/>
  <c r="Q26"/>
  <c r="AR155"/>
  <c r="AP155"/>
  <c r="AF155"/>
  <c r="Q155"/>
  <c r="AT155" s="1"/>
  <c r="AR84"/>
  <c r="AP84"/>
  <c r="AF84"/>
  <c r="Q84"/>
  <c r="AR97"/>
  <c r="AP97"/>
  <c r="AF97"/>
  <c r="Q97"/>
  <c r="AT97" s="1"/>
  <c r="AR109"/>
  <c r="AP109"/>
  <c r="AF109"/>
  <c r="Q109"/>
  <c r="AR11"/>
  <c r="AP11"/>
  <c r="AF11"/>
  <c r="Q11"/>
  <c r="S11" s="1"/>
  <c r="AR130"/>
  <c r="AP130"/>
  <c r="AF130"/>
  <c r="Q130"/>
  <c r="AR15"/>
  <c r="AP15"/>
  <c r="AF15"/>
  <c r="Q15"/>
  <c r="AR34"/>
  <c r="AP34"/>
  <c r="AF34"/>
  <c r="Q34"/>
  <c r="AR42"/>
  <c r="AP42"/>
  <c r="AF42"/>
  <c r="Q42"/>
  <c r="S42" s="1"/>
  <c r="AR91"/>
  <c r="AP91"/>
  <c r="AF91"/>
  <c r="Q91"/>
  <c r="AR67"/>
  <c r="AP67"/>
  <c r="AF67"/>
  <c r="Q67"/>
  <c r="AR63"/>
  <c r="AP63"/>
  <c r="AF63"/>
  <c r="Q63"/>
  <c r="AR60"/>
  <c r="AP60"/>
  <c r="AF60"/>
  <c r="Q60"/>
  <c r="AR52"/>
  <c r="AP52"/>
  <c r="AF52"/>
  <c r="Q52"/>
  <c r="AR25"/>
  <c r="AP25"/>
  <c r="AF25"/>
  <c r="Q25"/>
  <c r="AR106"/>
  <c r="AP106"/>
  <c r="AF106"/>
  <c r="Q106"/>
  <c r="AR138"/>
  <c r="AP138"/>
  <c r="AF138"/>
  <c r="Q138"/>
  <c r="AR184"/>
  <c r="AP184"/>
  <c r="AF184"/>
  <c r="Q184"/>
  <c r="AR178"/>
  <c r="AP178"/>
  <c r="AF178"/>
  <c r="Q178"/>
  <c r="AR98"/>
  <c r="AP98"/>
  <c r="AF98"/>
  <c r="Q98"/>
  <c r="AR154"/>
  <c r="AP154"/>
  <c r="AF154"/>
  <c r="Q154"/>
  <c r="AR23"/>
  <c r="AP23"/>
  <c r="AF23"/>
  <c r="Q23"/>
  <c r="AR85"/>
  <c r="AP85"/>
  <c r="AF85"/>
  <c r="Q85"/>
  <c r="AR16"/>
  <c r="AP16"/>
  <c r="AF16"/>
  <c r="Q16"/>
  <c r="AR115"/>
  <c r="AP115"/>
  <c r="AF115"/>
  <c r="Q115"/>
  <c r="AR185"/>
  <c r="AP185"/>
  <c r="AF185"/>
  <c r="Q185"/>
  <c r="AR125"/>
  <c r="AP125"/>
  <c r="AF125"/>
  <c r="Q125"/>
  <c r="AR14"/>
  <c r="AP14"/>
  <c r="AF14"/>
  <c r="Q14"/>
  <c r="AR37"/>
  <c r="AP37"/>
  <c r="AF37"/>
  <c r="Q37"/>
  <c r="S37" s="1"/>
  <c r="AR142"/>
  <c r="AP142"/>
  <c r="AF142"/>
  <c r="Q142"/>
  <c r="AR160"/>
  <c r="AP160"/>
  <c r="AF160"/>
  <c r="Q160"/>
  <c r="AR127"/>
  <c r="AP127"/>
  <c r="AF127"/>
  <c r="Q127"/>
  <c r="AR48"/>
  <c r="AP48"/>
  <c r="AF48"/>
  <c r="Q48"/>
  <c r="AR181"/>
  <c r="AP181"/>
  <c r="AF181"/>
  <c r="Q181"/>
  <c r="AR134"/>
  <c r="AP134"/>
  <c r="AF134"/>
  <c r="Q134"/>
  <c r="AR105"/>
  <c r="AP105"/>
  <c r="AF105"/>
  <c r="Q105"/>
  <c r="AR64"/>
  <c r="AP64"/>
  <c r="AF64"/>
  <c r="Q64"/>
  <c r="AR87"/>
  <c r="AP87"/>
  <c r="AF87"/>
  <c r="Q87"/>
  <c r="AR94"/>
  <c r="AP94"/>
  <c r="AF94"/>
  <c r="Q94"/>
  <c r="AR153"/>
  <c r="AP153"/>
  <c r="AF153"/>
  <c r="Q153"/>
  <c r="AR40"/>
  <c r="AP40"/>
  <c r="AF40"/>
  <c r="Q40"/>
  <c r="S40" s="1"/>
  <c r="AR159"/>
  <c r="AP159"/>
  <c r="AF159"/>
  <c r="Q159"/>
  <c r="AR30"/>
  <c r="AP30"/>
  <c r="AF30"/>
  <c r="Q30"/>
  <c r="AR49"/>
  <c r="AP49"/>
  <c r="AF49"/>
  <c r="Q49"/>
  <c r="AR108"/>
  <c r="AP108"/>
  <c r="AF108"/>
  <c r="Q108"/>
  <c r="AR126"/>
  <c r="AP126"/>
  <c r="AF126"/>
  <c r="Q126"/>
  <c r="AR93"/>
  <c r="AP93"/>
  <c r="AF93"/>
  <c r="Q93"/>
  <c r="AR114"/>
  <c r="AP114"/>
  <c r="AF114"/>
  <c r="Q114"/>
  <c r="AR56"/>
  <c r="AP56"/>
  <c r="AF56"/>
  <c r="Q56"/>
  <c r="AR107"/>
  <c r="AP107"/>
  <c r="AF107"/>
  <c r="Q107"/>
  <c r="AR186"/>
  <c r="AP186"/>
  <c r="AF186"/>
  <c r="Q186"/>
  <c r="AR77"/>
  <c r="AP77"/>
  <c r="AF77"/>
  <c r="Q77"/>
  <c r="AR59"/>
  <c r="AP59"/>
  <c r="AF59"/>
  <c r="Q59"/>
  <c r="AR17"/>
  <c r="AP17"/>
  <c r="AF17"/>
  <c r="Q17"/>
  <c r="AR174"/>
  <c r="AP174"/>
  <c r="AF174"/>
  <c r="Q174"/>
  <c r="AR167"/>
  <c r="AP167"/>
  <c r="AF167"/>
  <c r="Q167"/>
  <c r="AR147"/>
  <c r="AP147"/>
  <c r="AF147"/>
  <c r="Q147"/>
  <c r="AR18"/>
  <c r="AP18"/>
  <c r="AF18"/>
  <c r="Q18"/>
  <c r="AR88"/>
  <c r="AP88"/>
  <c r="AF88"/>
  <c r="Q88"/>
  <c r="AR90"/>
  <c r="AP90"/>
  <c r="AF90"/>
  <c r="Q90"/>
  <c r="AR137"/>
  <c r="AP137"/>
  <c r="AF137"/>
  <c r="Q137"/>
  <c r="AR176"/>
  <c r="AP176"/>
  <c r="AF176"/>
  <c r="Q176"/>
  <c r="AR168"/>
  <c r="AP168"/>
  <c r="AF168"/>
  <c r="Q168"/>
  <c r="AR116"/>
  <c r="AP116"/>
  <c r="AF116"/>
  <c r="Q116"/>
  <c r="AR62"/>
  <c r="AP62"/>
  <c r="AF62"/>
  <c r="Q62"/>
  <c r="AR129"/>
  <c r="AP129"/>
  <c r="AF129"/>
  <c r="Q129"/>
  <c r="AR131"/>
  <c r="AP131"/>
  <c r="AF131"/>
  <c r="Q131"/>
  <c r="AR100"/>
  <c r="AP100"/>
  <c r="AF100"/>
  <c r="Q100"/>
  <c r="AR144"/>
  <c r="AP144"/>
  <c r="AF144"/>
  <c r="Q144"/>
  <c r="AR170"/>
  <c r="AP170"/>
  <c r="AF170"/>
  <c r="Q170"/>
  <c r="AR143"/>
  <c r="AP143"/>
  <c r="AF143"/>
  <c r="Q143"/>
  <c r="AR28"/>
  <c r="AP28"/>
  <c r="AF28"/>
  <c r="Q28"/>
  <c r="AR110"/>
  <c r="AP110"/>
  <c r="AF110"/>
  <c r="Q110"/>
  <c r="AR53"/>
  <c r="AP53"/>
  <c r="AF53"/>
  <c r="Q53"/>
  <c r="AR72"/>
  <c r="AP72"/>
  <c r="AF72"/>
  <c r="Q72"/>
  <c r="AR119"/>
  <c r="AP119"/>
  <c r="AF119"/>
  <c r="Q119"/>
  <c r="AR32"/>
  <c r="AP32"/>
  <c r="AF32"/>
  <c r="Q32"/>
  <c r="AR22"/>
  <c r="AP22"/>
  <c r="AF22"/>
  <c r="Q22"/>
  <c r="AR133"/>
  <c r="AP133"/>
  <c r="AF133"/>
  <c r="Q133"/>
  <c r="AR83"/>
  <c r="AP83"/>
  <c r="AF83"/>
  <c r="Q83"/>
  <c r="AR55"/>
  <c r="AP55"/>
  <c r="AF55"/>
  <c r="Q55"/>
  <c r="AR82"/>
  <c r="AP82"/>
  <c r="AF82"/>
  <c r="Q82"/>
  <c r="AR132"/>
  <c r="AP132"/>
  <c r="AF132"/>
  <c r="Q132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1"/>
  <c r="AP161"/>
  <c r="AF161"/>
  <c r="Q161"/>
  <c r="AV186" i="19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69"/>
  <c r="AP69"/>
  <c r="AF69"/>
  <c r="Q69"/>
  <c r="AR184"/>
  <c r="AP184"/>
  <c r="AF184"/>
  <c r="Q184"/>
  <c r="AR17"/>
  <c r="AP17"/>
  <c r="AF17"/>
  <c r="Q17"/>
  <c r="AR35"/>
  <c r="AP35"/>
  <c r="AF35"/>
  <c r="Q35"/>
  <c r="AR165"/>
  <c r="AP165"/>
  <c r="AF165"/>
  <c r="Q165"/>
  <c r="AR51"/>
  <c r="AP51"/>
  <c r="AF51"/>
  <c r="Q51"/>
  <c r="AR122"/>
  <c r="AP122"/>
  <c r="AF122"/>
  <c r="Q122"/>
  <c r="AR13"/>
  <c r="AP13"/>
  <c r="AF13"/>
  <c r="Q13"/>
  <c r="AR41"/>
  <c r="AP41"/>
  <c r="AF41"/>
  <c r="Q41"/>
  <c r="AR80"/>
  <c r="AP80"/>
  <c r="AF80"/>
  <c r="Q80"/>
  <c r="AR88"/>
  <c r="AP88"/>
  <c r="AF88"/>
  <c r="Q88"/>
  <c r="AR34"/>
  <c r="AP34"/>
  <c r="AF34"/>
  <c r="Q34"/>
  <c r="AR40"/>
  <c r="AP40"/>
  <c r="AF40"/>
  <c r="Q40"/>
  <c r="AR131"/>
  <c r="AP131"/>
  <c r="AF131"/>
  <c r="Q131"/>
  <c r="AR30"/>
  <c r="AP30"/>
  <c r="AF30"/>
  <c r="Q30"/>
  <c r="AR55"/>
  <c r="AP55"/>
  <c r="AF55"/>
  <c r="Q55"/>
  <c r="AR148"/>
  <c r="AP148"/>
  <c r="AF148"/>
  <c r="Q148"/>
  <c r="AR180"/>
  <c r="AP180"/>
  <c r="AF180"/>
  <c r="Q180"/>
  <c r="AR95"/>
  <c r="AP95"/>
  <c r="AF95"/>
  <c r="Q95"/>
  <c r="AR156"/>
  <c r="AP156"/>
  <c r="AF156"/>
  <c r="Q156"/>
  <c r="AR149"/>
  <c r="AP149"/>
  <c r="AF149"/>
  <c r="Q149"/>
  <c r="AR22"/>
  <c r="AP22"/>
  <c r="AF22"/>
  <c r="Q22"/>
  <c r="AR113"/>
  <c r="AP113"/>
  <c r="AF113"/>
  <c r="Q113"/>
  <c r="AR85"/>
  <c r="AP85"/>
  <c r="AF85"/>
  <c r="Q85"/>
  <c r="AR143"/>
  <c r="AP143"/>
  <c r="AF143"/>
  <c r="Q143"/>
  <c r="AR135"/>
  <c r="AP135"/>
  <c r="AF135"/>
  <c r="Q135"/>
  <c r="AR158"/>
  <c r="AP158"/>
  <c r="AF158"/>
  <c r="Q158"/>
  <c r="AR27"/>
  <c r="AP27"/>
  <c r="AF27"/>
  <c r="Q27"/>
  <c r="AR66"/>
  <c r="AP66"/>
  <c r="AF66"/>
  <c r="Q66"/>
  <c r="AR82"/>
  <c r="AP82"/>
  <c r="AF82"/>
  <c r="Q82"/>
  <c r="AR84"/>
  <c r="AP84"/>
  <c r="AF84"/>
  <c r="Q84"/>
  <c r="AR23"/>
  <c r="AP23"/>
  <c r="AF23"/>
  <c r="Q23"/>
  <c r="AR45"/>
  <c r="AP45"/>
  <c r="AF45"/>
  <c r="Q45"/>
  <c r="AR155"/>
  <c r="AP155"/>
  <c r="AF155"/>
  <c r="Q155"/>
  <c r="AR153"/>
  <c r="AP153"/>
  <c r="AF153"/>
  <c r="Q153"/>
  <c r="AR130"/>
  <c r="AP130"/>
  <c r="AF130"/>
  <c r="Q130"/>
  <c r="AR150"/>
  <c r="AP150"/>
  <c r="AF150"/>
  <c r="Q150"/>
  <c r="AR176"/>
  <c r="AP176"/>
  <c r="AF176"/>
  <c r="Q176"/>
  <c r="AR102"/>
  <c r="AP102"/>
  <c r="AF102"/>
  <c r="Q102"/>
  <c r="AR83"/>
  <c r="AP83"/>
  <c r="AF83"/>
  <c r="Q83"/>
  <c r="AR29"/>
  <c r="AP29"/>
  <c r="AF29"/>
  <c r="Q29"/>
  <c r="AR171"/>
  <c r="AP171"/>
  <c r="AF171"/>
  <c r="Q171"/>
  <c r="AR183"/>
  <c r="AP183"/>
  <c r="AF183"/>
  <c r="Q183"/>
  <c r="AR173"/>
  <c r="AP173"/>
  <c r="AF173"/>
  <c r="Q173"/>
  <c r="AR170"/>
  <c r="AP170"/>
  <c r="AF170"/>
  <c r="Q170"/>
  <c r="AR71"/>
  <c r="AP71"/>
  <c r="AF71"/>
  <c r="Q71"/>
  <c r="AR16"/>
  <c r="AP16"/>
  <c r="AF16"/>
  <c r="Q16"/>
  <c r="AR77"/>
  <c r="AP77"/>
  <c r="AF77"/>
  <c r="Q77"/>
  <c r="AR121"/>
  <c r="AP121"/>
  <c r="AF121"/>
  <c r="Q121"/>
  <c r="AR47"/>
  <c r="AP47"/>
  <c r="AF47"/>
  <c r="Q47"/>
  <c r="AR140"/>
  <c r="AP140"/>
  <c r="AF140"/>
  <c r="Q140"/>
  <c r="AR104"/>
  <c r="AP104"/>
  <c r="AF104"/>
  <c r="Q104"/>
  <c r="AR54"/>
  <c r="AP54"/>
  <c r="AF54"/>
  <c r="Q54"/>
  <c r="AR25"/>
  <c r="AP25"/>
  <c r="AF25"/>
  <c r="Q25"/>
  <c r="AR48"/>
  <c r="AP48"/>
  <c r="AF48"/>
  <c r="Q48"/>
  <c r="AR89"/>
  <c r="AP89"/>
  <c r="AF89"/>
  <c r="Q89"/>
  <c r="AR67"/>
  <c r="AP67"/>
  <c r="AF67"/>
  <c r="Q67"/>
  <c r="AR118"/>
  <c r="AP118"/>
  <c r="AF118"/>
  <c r="Q118"/>
  <c r="AR11"/>
  <c r="AP11"/>
  <c r="AF11"/>
  <c r="Q11"/>
  <c r="AR109"/>
  <c r="AP109"/>
  <c r="AF109"/>
  <c r="Q109"/>
  <c r="AR151"/>
  <c r="AP151"/>
  <c r="AF151"/>
  <c r="Q151"/>
  <c r="AR20"/>
  <c r="AP20"/>
  <c r="AF20"/>
  <c r="Q20"/>
  <c r="AR73"/>
  <c r="AP73"/>
  <c r="AF73"/>
  <c r="Q73"/>
  <c r="AR128"/>
  <c r="AP128"/>
  <c r="AF128"/>
  <c r="Q128"/>
  <c r="AR112"/>
  <c r="AP112"/>
  <c r="AF112"/>
  <c r="Q112"/>
  <c r="AR38"/>
  <c r="AP38"/>
  <c r="AF38"/>
  <c r="Q38"/>
  <c r="AR120"/>
  <c r="AP120"/>
  <c r="AF120"/>
  <c r="Q120"/>
  <c r="AR26"/>
  <c r="AP26"/>
  <c r="AF26"/>
  <c r="Q26"/>
  <c r="AR46"/>
  <c r="AP46"/>
  <c r="AF46"/>
  <c r="Q46"/>
  <c r="AR33"/>
  <c r="AP33"/>
  <c r="AF33"/>
  <c r="Q33"/>
  <c r="AR164"/>
  <c r="AP164"/>
  <c r="AF164"/>
  <c r="Q164"/>
  <c r="AR117"/>
  <c r="AP117"/>
  <c r="AF117"/>
  <c r="Q117"/>
  <c r="AR175"/>
  <c r="AP175"/>
  <c r="AF175"/>
  <c r="Q175"/>
  <c r="AR21"/>
  <c r="AP21"/>
  <c r="AF21"/>
  <c r="Q21"/>
  <c r="AR147"/>
  <c r="AP147"/>
  <c r="AF147"/>
  <c r="Q147"/>
  <c r="AR110"/>
  <c r="AP110"/>
  <c r="AF110"/>
  <c r="Q110"/>
  <c r="AR169"/>
  <c r="AP169"/>
  <c r="AF169"/>
  <c r="Q169"/>
  <c r="AR65"/>
  <c r="AP65"/>
  <c r="AF65"/>
  <c r="Q65"/>
  <c r="AR168"/>
  <c r="AP168"/>
  <c r="AF168"/>
  <c r="Q168"/>
  <c r="AR36"/>
  <c r="AP36"/>
  <c r="AF36"/>
  <c r="Q36"/>
  <c r="AR76"/>
  <c r="AP76"/>
  <c r="AF76"/>
  <c r="Q76"/>
  <c r="AR60"/>
  <c r="AP60"/>
  <c r="AF60"/>
  <c r="Q60"/>
  <c r="AR167"/>
  <c r="AP167"/>
  <c r="AF167"/>
  <c r="Q167"/>
  <c r="AR141"/>
  <c r="AP141"/>
  <c r="AF141"/>
  <c r="Q141"/>
  <c r="AR87"/>
  <c r="AP87"/>
  <c r="AF87"/>
  <c r="Q87"/>
  <c r="AR119"/>
  <c r="AP119"/>
  <c r="AF119"/>
  <c r="Q119"/>
  <c r="AR101"/>
  <c r="AP101"/>
  <c r="AF101"/>
  <c r="Q101"/>
  <c r="AR116"/>
  <c r="AP116"/>
  <c r="AF116"/>
  <c r="Q116"/>
  <c r="AR146"/>
  <c r="AP146"/>
  <c r="AF146"/>
  <c r="Q146"/>
  <c r="AR86"/>
  <c r="AP86"/>
  <c r="AF86"/>
  <c r="Q86"/>
  <c r="AR100"/>
  <c r="AP100"/>
  <c r="AF100"/>
  <c r="Q100"/>
  <c r="AR108"/>
  <c r="AP108"/>
  <c r="AF108"/>
  <c r="Q108"/>
  <c r="S108" s="1"/>
  <c r="AR179"/>
  <c r="AP179"/>
  <c r="AF179"/>
  <c r="Q179"/>
  <c r="AR42"/>
  <c r="AP42"/>
  <c r="AF42"/>
  <c r="Q42"/>
  <c r="AR68"/>
  <c r="AP68"/>
  <c r="AF68"/>
  <c r="Q68"/>
  <c r="AR97"/>
  <c r="AP97"/>
  <c r="AF97"/>
  <c r="Q97"/>
  <c r="AR44"/>
  <c r="AP44"/>
  <c r="AF44"/>
  <c r="Q44"/>
  <c r="AR134"/>
  <c r="AP134"/>
  <c r="AF134"/>
  <c r="Q134"/>
  <c r="AR61"/>
  <c r="AP61"/>
  <c r="AF61"/>
  <c r="Q61"/>
  <c r="AR129"/>
  <c r="AP129"/>
  <c r="AF129"/>
  <c r="Q129"/>
  <c r="AR145"/>
  <c r="AP145"/>
  <c r="AF145"/>
  <c r="Q145"/>
  <c r="AR53"/>
  <c r="AP53"/>
  <c r="AF53"/>
  <c r="Q53"/>
  <c r="AR18"/>
  <c r="AP18"/>
  <c r="AF18"/>
  <c r="Q18"/>
  <c r="AR14"/>
  <c r="AP14"/>
  <c r="AF14"/>
  <c r="Q14"/>
  <c r="AR10"/>
  <c r="AP10"/>
  <c r="AF10"/>
  <c r="Q10"/>
  <c r="AR172"/>
  <c r="AP172"/>
  <c r="AF172"/>
  <c r="Q172"/>
  <c r="S172" s="1"/>
  <c r="AR105"/>
  <c r="AP105"/>
  <c r="AF105"/>
  <c r="Q105"/>
  <c r="AR92"/>
  <c r="AP92"/>
  <c r="AF92"/>
  <c r="Q92"/>
  <c r="AR154"/>
  <c r="AP154"/>
  <c r="AF154"/>
  <c r="Q154"/>
  <c r="AR125"/>
  <c r="AP125"/>
  <c r="AF125"/>
  <c r="Q125"/>
  <c r="AR81"/>
  <c r="AP81"/>
  <c r="AF81"/>
  <c r="Q81"/>
  <c r="AR70"/>
  <c r="AP70"/>
  <c r="AF70"/>
  <c r="Q70"/>
  <c r="AR178"/>
  <c r="AP178"/>
  <c r="AF178"/>
  <c r="Q178"/>
  <c r="AR98"/>
  <c r="AP98"/>
  <c r="AF98"/>
  <c r="Q98"/>
  <c r="AR43"/>
  <c r="AP43"/>
  <c r="AF43"/>
  <c r="Q43"/>
  <c r="AR62"/>
  <c r="AP62"/>
  <c r="AF62"/>
  <c r="Q62"/>
  <c r="S62" s="1"/>
  <c r="AR106"/>
  <c r="AP106"/>
  <c r="AF106"/>
  <c r="Q106"/>
  <c r="AR133"/>
  <c r="AP133"/>
  <c r="AF133"/>
  <c r="Q133"/>
  <c r="AR124"/>
  <c r="AP124"/>
  <c r="AF124"/>
  <c r="Q124"/>
  <c r="AR57"/>
  <c r="AP57"/>
  <c r="AF57"/>
  <c r="Q57"/>
  <c r="AR137"/>
  <c r="AP137"/>
  <c r="AF137"/>
  <c r="Q137"/>
  <c r="AR159"/>
  <c r="AP159"/>
  <c r="AF159"/>
  <c r="Q159"/>
  <c r="AR28"/>
  <c r="AP28"/>
  <c r="AF28"/>
  <c r="Q28"/>
  <c r="AR127"/>
  <c r="AP127"/>
  <c r="AF127"/>
  <c r="Q127"/>
  <c r="AR160"/>
  <c r="AP160"/>
  <c r="AF160"/>
  <c r="Q160"/>
  <c r="AR93"/>
  <c r="AP93"/>
  <c r="AF93"/>
  <c r="Q93"/>
  <c r="S93" s="1"/>
  <c r="AR144"/>
  <c r="AP144"/>
  <c r="AF144"/>
  <c r="Q144"/>
  <c r="AR91"/>
  <c r="AP91"/>
  <c r="AF91"/>
  <c r="Q91"/>
  <c r="AR15"/>
  <c r="AP15"/>
  <c r="AF15"/>
  <c r="Q15"/>
  <c r="AR49"/>
  <c r="AP49"/>
  <c r="AF49"/>
  <c r="Q49"/>
  <c r="AR63"/>
  <c r="AP63"/>
  <c r="AF63"/>
  <c r="Q63"/>
  <c r="AR177"/>
  <c r="AP177"/>
  <c r="AF177"/>
  <c r="Q177"/>
  <c r="AR142"/>
  <c r="AP142"/>
  <c r="AF142"/>
  <c r="Q142"/>
  <c r="AR19"/>
  <c r="AP19"/>
  <c r="AF19"/>
  <c r="Q19"/>
  <c r="AR115"/>
  <c r="AP115"/>
  <c r="AF115"/>
  <c r="Q115"/>
  <c r="AR163"/>
  <c r="AP163"/>
  <c r="AF163"/>
  <c r="Q163"/>
  <c r="AR96"/>
  <c r="AP96"/>
  <c r="AF96"/>
  <c r="Q96"/>
  <c r="AR126"/>
  <c r="AP126"/>
  <c r="AF126"/>
  <c r="Q126"/>
  <c r="AR56"/>
  <c r="AP56"/>
  <c r="AF56"/>
  <c r="Q56"/>
  <c r="AR103"/>
  <c r="AP103"/>
  <c r="AF103"/>
  <c r="Q103"/>
  <c r="AR182"/>
  <c r="AP182"/>
  <c r="AF182"/>
  <c r="Q182"/>
  <c r="AR94"/>
  <c r="AP94"/>
  <c r="AF94"/>
  <c r="Q94"/>
  <c r="AR157"/>
  <c r="AP157"/>
  <c r="AF157"/>
  <c r="Q157"/>
  <c r="AR32"/>
  <c r="AP32"/>
  <c r="AF32"/>
  <c r="Q32"/>
  <c r="AR9"/>
  <c r="AP9"/>
  <c r="AF9"/>
  <c r="Q9"/>
  <c r="AR74"/>
  <c r="AP74"/>
  <c r="AF74"/>
  <c r="Q74"/>
  <c r="AR72"/>
  <c r="AP72"/>
  <c r="AF72"/>
  <c r="Q72"/>
  <c r="AR58"/>
  <c r="AP58"/>
  <c r="AF58"/>
  <c r="Q58"/>
  <c r="AR166"/>
  <c r="AP166"/>
  <c r="AF166"/>
  <c r="Q166"/>
  <c r="AR79"/>
  <c r="AP79"/>
  <c r="AF79"/>
  <c r="Q79"/>
  <c r="AR50"/>
  <c r="AP50"/>
  <c r="AF50"/>
  <c r="Q50"/>
  <c r="AR52"/>
  <c r="AP52"/>
  <c r="AF52"/>
  <c r="Q52"/>
  <c r="AR152"/>
  <c r="AP152"/>
  <c r="AF152"/>
  <c r="Q152"/>
  <c r="AR75"/>
  <c r="AP75"/>
  <c r="AF75"/>
  <c r="Q75"/>
  <c r="AR59"/>
  <c r="AP59"/>
  <c r="AF59"/>
  <c r="Q59"/>
  <c r="AR107"/>
  <c r="AP107"/>
  <c r="AF107"/>
  <c r="Q107"/>
  <c r="AR12"/>
  <c r="AP12"/>
  <c r="AF12"/>
  <c r="Q12"/>
  <c r="AR132"/>
  <c r="AP132"/>
  <c r="AF132"/>
  <c r="Q132"/>
  <c r="AR136"/>
  <c r="AP136"/>
  <c r="AF136"/>
  <c r="Q136"/>
  <c r="AR78"/>
  <c r="AP78"/>
  <c r="AF78"/>
  <c r="Q78"/>
  <c r="AR162"/>
  <c r="AP162"/>
  <c r="AF162"/>
  <c r="Q162"/>
  <c r="AR64"/>
  <c r="AP64"/>
  <c r="AF64"/>
  <c r="Q64"/>
  <c r="AR161"/>
  <c r="AP161"/>
  <c r="AF161"/>
  <c r="Q161"/>
  <c r="AR111"/>
  <c r="AP111"/>
  <c r="AF111"/>
  <c r="Q111"/>
  <c r="AR99"/>
  <c r="AP99"/>
  <c r="AF99"/>
  <c r="Q99"/>
  <c r="AR174"/>
  <c r="AP174"/>
  <c r="AF174"/>
  <c r="Q174"/>
  <c r="AR24"/>
  <c r="AP24"/>
  <c r="AF24"/>
  <c r="Q24"/>
  <c r="AR114"/>
  <c r="AP114"/>
  <c r="AF114"/>
  <c r="Q114"/>
  <c r="AR123"/>
  <c r="AP123"/>
  <c r="AF123"/>
  <c r="Q123"/>
  <c r="AR90"/>
  <c r="AP90"/>
  <c r="AF90"/>
  <c r="Q90"/>
  <c r="AR139"/>
  <c r="AP139"/>
  <c r="AF139"/>
  <c r="Q139"/>
  <c r="AR39"/>
  <c r="AP39"/>
  <c r="AF39"/>
  <c r="Q39"/>
  <c r="AR181"/>
  <c r="AP181"/>
  <c r="AF181"/>
  <c r="Q181"/>
  <c r="AR37"/>
  <c r="AP37"/>
  <c r="AF37"/>
  <c r="Q37"/>
  <c r="AR138"/>
  <c r="AP138"/>
  <c r="AF138"/>
  <c r="Q138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AR31"/>
  <c r="AP31"/>
  <c r="AF31"/>
  <c r="Q31"/>
  <c r="AR192" i="17"/>
  <c r="AP192"/>
  <c r="AF192"/>
  <c r="Q192"/>
  <c r="AT192" s="1"/>
  <c r="AR191"/>
  <c r="AP191"/>
  <c r="AF191"/>
  <c r="Q191"/>
  <c r="AT191" s="1"/>
  <c r="AR190"/>
  <c r="AP190"/>
  <c r="AF190"/>
  <c r="Q190"/>
  <c r="AT190" s="1"/>
  <c r="AR189"/>
  <c r="AP189"/>
  <c r="AF189"/>
  <c r="Q189"/>
  <c r="AT189" s="1"/>
  <c r="AR188"/>
  <c r="AP188"/>
  <c r="AF188"/>
  <c r="Q188"/>
  <c r="AT188" s="1"/>
  <c r="AR187"/>
  <c r="AP187"/>
  <c r="AF187"/>
  <c r="Q187"/>
  <c r="AT187" s="1"/>
  <c r="AR195"/>
  <c r="AP195"/>
  <c r="AF195"/>
  <c r="Q195"/>
  <c r="AT195" s="1"/>
  <c r="AR186"/>
  <c r="AP186"/>
  <c r="AF186"/>
  <c r="Q186"/>
  <c r="AT186" s="1"/>
  <c r="AR185"/>
  <c r="AP185"/>
  <c r="AF185"/>
  <c r="Q185"/>
  <c r="AT185" s="1"/>
  <c r="AR184"/>
  <c r="AP184"/>
  <c r="AF184"/>
  <c r="Q184"/>
  <c r="AT184" s="1"/>
  <c r="AR183"/>
  <c r="AP183"/>
  <c r="AF183"/>
  <c r="Q183"/>
  <c r="AT183" s="1"/>
  <c r="AR182"/>
  <c r="AP182"/>
  <c r="AF182"/>
  <c r="Q182"/>
  <c r="AT182" s="1"/>
  <c r="AR181"/>
  <c r="AP181"/>
  <c r="AF181"/>
  <c r="Q181"/>
  <c r="AT181" s="1"/>
  <c r="AR180"/>
  <c r="AP180"/>
  <c r="AF180"/>
  <c r="Q180"/>
  <c r="AT180" s="1"/>
  <c r="AR179"/>
  <c r="AP179"/>
  <c r="AF179"/>
  <c r="Q179"/>
  <c r="AT179" s="1"/>
  <c r="AR178"/>
  <c r="AP178"/>
  <c r="AF178"/>
  <c r="Q178"/>
  <c r="AT178" s="1"/>
  <c r="AR177"/>
  <c r="AP177"/>
  <c r="AF177"/>
  <c r="Q177"/>
  <c r="AT177" s="1"/>
  <c r="AR176"/>
  <c r="AP176"/>
  <c r="AF176"/>
  <c r="Q176"/>
  <c r="AT176" s="1"/>
  <c r="AR175"/>
  <c r="AP175"/>
  <c r="AF175"/>
  <c r="Q175"/>
  <c r="AT175" s="1"/>
  <c r="AR174"/>
  <c r="AP174"/>
  <c r="AF174"/>
  <c r="Q174"/>
  <c r="AT174" s="1"/>
  <c r="AR173"/>
  <c r="AP173"/>
  <c r="AF173"/>
  <c r="Q173"/>
  <c r="AT173" s="1"/>
  <c r="AR172"/>
  <c r="AP172"/>
  <c r="AF172"/>
  <c r="Q172"/>
  <c r="AT172" s="1"/>
  <c r="AR194"/>
  <c r="AP194"/>
  <c r="AF194"/>
  <c r="Q194"/>
  <c r="AT194" s="1"/>
  <c r="AR171"/>
  <c r="AP171"/>
  <c r="AF171"/>
  <c r="Q171"/>
  <c r="AT171" s="1"/>
  <c r="AR197"/>
  <c r="AP197"/>
  <c r="AF197"/>
  <c r="Q197"/>
  <c r="AT197" s="1"/>
  <c r="AR170"/>
  <c r="AP170"/>
  <c r="AF170"/>
  <c r="Q170"/>
  <c r="AT170" s="1"/>
  <c r="AR169"/>
  <c r="AP169"/>
  <c r="AF169"/>
  <c r="Q169"/>
  <c r="AT169" s="1"/>
  <c r="B169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AR168"/>
  <c r="AP168"/>
  <c r="AF168"/>
  <c r="Q168"/>
  <c r="AR166"/>
  <c r="AP166"/>
  <c r="AF166"/>
  <c r="Q166"/>
  <c r="AR150"/>
  <c r="AP150"/>
  <c r="AF150"/>
  <c r="Q150"/>
  <c r="AR165"/>
  <c r="AP165"/>
  <c r="AF165"/>
  <c r="Q165"/>
  <c r="AR164"/>
  <c r="AP164"/>
  <c r="AF164"/>
  <c r="Q164"/>
  <c r="AR105"/>
  <c r="AP105"/>
  <c r="AF105"/>
  <c r="Q105"/>
  <c r="AT104"/>
  <c r="AR104"/>
  <c r="AP104"/>
  <c r="AF104"/>
  <c r="S104"/>
  <c r="Q104"/>
  <c r="AR163"/>
  <c r="AP163"/>
  <c r="AF163"/>
  <c r="Q163"/>
  <c r="AT103"/>
  <c r="AR103"/>
  <c r="AP103"/>
  <c r="AF103"/>
  <c r="S103"/>
  <c r="Q103"/>
  <c r="AR162"/>
  <c r="AP162"/>
  <c r="AF162"/>
  <c r="Q162"/>
  <c r="AT161"/>
  <c r="AR161"/>
  <c r="AP161"/>
  <c r="AF161"/>
  <c r="S161"/>
  <c r="Q161"/>
  <c r="AR81"/>
  <c r="AP81"/>
  <c r="AF81"/>
  <c r="Q81"/>
  <c r="AT80"/>
  <c r="AR80"/>
  <c r="AP80"/>
  <c r="AF80"/>
  <c r="S80"/>
  <c r="Q80"/>
  <c r="AR79"/>
  <c r="AP79"/>
  <c r="AF79"/>
  <c r="Q79"/>
  <c r="AT78"/>
  <c r="AR78"/>
  <c r="AP78"/>
  <c r="X78" s="1"/>
  <c r="Y78" s="1"/>
  <c r="AF78"/>
  <c r="S78"/>
  <c r="Q78"/>
  <c r="AR77"/>
  <c r="AP77"/>
  <c r="AF77"/>
  <c r="Q77"/>
  <c r="AT160"/>
  <c r="AR160"/>
  <c r="AP160"/>
  <c r="AF160"/>
  <c r="S160"/>
  <c r="Q160"/>
  <c r="AR140"/>
  <c r="AP140"/>
  <c r="AF140"/>
  <c r="Q140"/>
  <c r="AT149"/>
  <c r="AR149"/>
  <c r="AP149"/>
  <c r="AF149"/>
  <c r="S149"/>
  <c r="Q149"/>
  <c r="AR102"/>
  <c r="AP102"/>
  <c r="AF102"/>
  <c r="Q102"/>
  <c r="AT101"/>
  <c r="AR101"/>
  <c r="AP101"/>
  <c r="AF101"/>
  <c r="S101"/>
  <c r="Q101"/>
  <c r="AR148"/>
  <c r="AP148"/>
  <c r="AF148"/>
  <c r="Q148"/>
  <c r="AT100"/>
  <c r="AR100"/>
  <c r="AP100"/>
  <c r="AF100"/>
  <c r="S100"/>
  <c r="Q100"/>
  <c r="AR76"/>
  <c r="AP76"/>
  <c r="AF76"/>
  <c r="Q76"/>
  <c r="AT139"/>
  <c r="AR139"/>
  <c r="AP139"/>
  <c r="AF139"/>
  <c r="S139"/>
  <c r="Q139"/>
  <c r="AR159"/>
  <c r="AP159"/>
  <c r="AF159"/>
  <c r="Q159"/>
  <c r="AT118"/>
  <c r="AR118"/>
  <c r="AP118"/>
  <c r="AF118"/>
  <c r="S118"/>
  <c r="Q118"/>
  <c r="AR75"/>
  <c r="AP75"/>
  <c r="AF75"/>
  <c r="Q75"/>
  <c r="AT74"/>
  <c r="AR74"/>
  <c r="AP74"/>
  <c r="AF74"/>
  <c r="S74"/>
  <c r="Q74"/>
  <c r="AR138"/>
  <c r="AP138"/>
  <c r="AF138"/>
  <c r="Q138"/>
  <c r="AT137"/>
  <c r="AR137"/>
  <c r="AP137"/>
  <c r="AF137"/>
  <c r="S137"/>
  <c r="Q137"/>
  <c r="AR136"/>
  <c r="AP136"/>
  <c r="AF136"/>
  <c r="Q136"/>
  <c r="AT73"/>
  <c r="AR73"/>
  <c r="AP73"/>
  <c r="AF73"/>
  <c r="S73"/>
  <c r="Q73"/>
  <c r="AR72"/>
  <c r="AP72"/>
  <c r="AF72"/>
  <c r="Q72"/>
  <c r="AT135"/>
  <c r="AR135"/>
  <c r="AP135"/>
  <c r="AF135"/>
  <c r="S135"/>
  <c r="Q135"/>
  <c r="AR134"/>
  <c r="AP134"/>
  <c r="AF134"/>
  <c r="Q134"/>
  <c r="AT99"/>
  <c r="AR99"/>
  <c r="AP99"/>
  <c r="AF99"/>
  <c r="S99"/>
  <c r="Q99"/>
  <c r="AR133"/>
  <c r="AP133"/>
  <c r="AF133"/>
  <c r="Q133"/>
  <c r="AT98"/>
  <c r="AR98"/>
  <c r="AP98"/>
  <c r="AF98"/>
  <c r="S98"/>
  <c r="Q98"/>
  <c r="AR71"/>
  <c r="AP71"/>
  <c r="AF71"/>
  <c r="Q71"/>
  <c r="AT158"/>
  <c r="AR158"/>
  <c r="AP158"/>
  <c r="AF158"/>
  <c r="S158"/>
  <c r="Q158"/>
  <c r="AR132"/>
  <c r="AP132"/>
  <c r="AF132"/>
  <c r="Q132"/>
  <c r="AT117"/>
  <c r="AR117"/>
  <c r="AP117"/>
  <c r="AF117"/>
  <c r="S117"/>
  <c r="Q117"/>
  <c r="AR131"/>
  <c r="AP131"/>
  <c r="AF131"/>
  <c r="Q131"/>
  <c r="AT130"/>
  <c r="AR130"/>
  <c r="AP130"/>
  <c r="AF130"/>
  <c r="S130"/>
  <c r="Q130"/>
  <c r="AR129"/>
  <c r="AP129"/>
  <c r="AF129"/>
  <c r="Q129"/>
  <c r="AT128"/>
  <c r="AR128"/>
  <c r="AP128"/>
  <c r="AF128"/>
  <c r="S128"/>
  <c r="Q128"/>
  <c r="AR116"/>
  <c r="AP116"/>
  <c r="AF116"/>
  <c r="Q116"/>
  <c r="AT70"/>
  <c r="AR70"/>
  <c r="AP70"/>
  <c r="AF70"/>
  <c r="S70"/>
  <c r="Q70"/>
  <c r="AR115"/>
  <c r="AP115"/>
  <c r="AF115"/>
  <c r="Q115"/>
  <c r="AT97"/>
  <c r="AR97"/>
  <c r="AP97"/>
  <c r="AF97"/>
  <c r="S97"/>
  <c r="Q97"/>
  <c r="AR127"/>
  <c r="AP127"/>
  <c r="AF127"/>
  <c r="Q127"/>
  <c r="AT96"/>
  <c r="AR96"/>
  <c r="AP96"/>
  <c r="AF96"/>
  <c r="S96"/>
  <c r="Q96"/>
  <c r="AR126"/>
  <c r="AP126"/>
  <c r="AF126"/>
  <c r="Q126"/>
  <c r="AT69"/>
  <c r="AR69"/>
  <c r="AP69"/>
  <c r="AF69"/>
  <c r="S69"/>
  <c r="Q69"/>
  <c r="AR157"/>
  <c r="AP157"/>
  <c r="AF157"/>
  <c r="Q157"/>
  <c r="AT95"/>
  <c r="AR95"/>
  <c r="AP95"/>
  <c r="AF95"/>
  <c r="S95"/>
  <c r="Q95"/>
  <c r="AR94"/>
  <c r="AP94"/>
  <c r="AF94"/>
  <c r="Q94"/>
  <c r="AT93"/>
  <c r="AR93"/>
  <c r="AP93"/>
  <c r="AF93"/>
  <c r="S93"/>
  <c r="Q93"/>
  <c r="AR92"/>
  <c r="AP92"/>
  <c r="AF92"/>
  <c r="Q92"/>
  <c r="AT114"/>
  <c r="AR114"/>
  <c r="AP114"/>
  <c r="AF114"/>
  <c r="S114"/>
  <c r="Q114"/>
  <c r="AR68"/>
  <c r="AP68"/>
  <c r="AF68"/>
  <c r="Q68"/>
  <c r="AT156"/>
  <c r="AR156"/>
  <c r="AP156"/>
  <c r="AF156"/>
  <c r="S156"/>
  <c r="Q156"/>
  <c r="AR67"/>
  <c r="AP67"/>
  <c r="AF67"/>
  <c r="Q67"/>
  <c r="AT125"/>
  <c r="AR125"/>
  <c r="AP125"/>
  <c r="AF125"/>
  <c r="S125"/>
  <c r="Q125"/>
  <c r="AR91"/>
  <c r="AP91"/>
  <c r="AF91"/>
  <c r="Q91"/>
  <c r="AT113"/>
  <c r="AR113"/>
  <c r="AP113"/>
  <c r="AF113"/>
  <c r="S113"/>
  <c r="Q113"/>
  <c r="AR147"/>
  <c r="AP147"/>
  <c r="AF147"/>
  <c r="Q147"/>
  <c r="AT112"/>
  <c r="AR112"/>
  <c r="AP112"/>
  <c r="AF112"/>
  <c r="S112"/>
  <c r="Q112"/>
  <c r="AR124"/>
  <c r="AP124"/>
  <c r="AF124"/>
  <c r="Q124"/>
  <c r="AT123"/>
  <c r="AR123"/>
  <c r="AP123"/>
  <c r="AF123"/>
  <c r="S123"/>
  <c r="Q123"/>
  <c r="AR90"/>
  <c r="AP90"/>
  <c r="AF90"/>
  <c r="Q90"/>
  <c r="AT66"/>
  <c r="AR66"/>
  <c r="AP66"/>
  <c r="AF66"/>
  <c r="S66"/>
  <c r="Q66"/>
  <c r="AR89"/>
  <c r="AP89"/>
  <c r="AF89"/>
  <c r="Q89"/>
  <c r="AT65"/>
  <c r="AR65"/>
  <c r="AP65"/>
  <c r="AF65"/>
  <c r="S65"/>
  <c r="Q65"/>
  <c r="AR146"/>
  <c r="AP146"/>
  <c r="AF146"/>
  <c r="Q146"/>
  <c r="AT88"/>
  <c r="AR88"/>
  <c r="AP88"/>
  <c r="AF88"/>
  <c r="S88"/>
  <c r="Q88"/>
  <c r="AR111"/>
  <c r="AP111"/>
  <c r="AF111"/>
  <c r="Q111"/>
  <c r="AT110"/>
  <c r="AR110"/>
  <c r="AP110"/>
  <c r="AF110"/>
  <c r="S110"/>
  <c r="Q110"/>
  <c r="AR109"/>
  <c r="AP109"/>
  <c r="AF109"/>
  <c r="Q109"/>
  <c r="AT122"/>
  <c r="AR122"/>
  <c r="AP122"/>
  <c r="AF122"/>
  <c r="S122"/>
  <c r="Q122"/>
  <c r="AR145"/>
  <c r="AP145"/>
  <c r="AF145"/>
  <c r="Q145"/>
  <c r="AT64"/>
  <c r="AR64"/>
  <c r="AP64"/>
  <c r="AF64"/>
  <c r="S64"/>
  <c r="Q64"/>
  <c r="AR87"/>
  <c r="AP87"/>
  <c r="AF87"/>
  <c r="Q87"/>
  <c r="AT86"/>
  <c r="AR86"/>
  <c r="AP86"/>
  <c r="AF86"/>
  <c r="S86"/>
  <c r="Q86"/>
  <c r="AR155"/>
  <c r="AP155"/>
  <c r="AF155"/>
  <c r="Q155"/>
  <c r="AT85"/>
  <c r="AR85"/>
  <c r="AP85"/>
  <c r="AF85"/>
  <c r="S85"/>
  <c r="Q85"/>
  <c r="AR121"/>
  <c r="AP121"/>
  <c r="AF121"/>
  <c r="Q121"/>
  <c r="AT108"/>
  <c r="AR108"/>
  <c r="AP108"/>
  <c r="AF108"/>
  <c r="S108"/>
  <c r="Q108"/>
  <c r="AR154"/>
  <c r="AP154"/>
  <c r="AF154"/>
  <c r="Q154"/>
  <c r="AT153"/>
  <c r="AR153"/>
  <c r="AP153"/>
  <c r="AF153"/>
  <c r="S153"/>
  <c r="Q153"/>
  <c r="AR63"/>
  <c r="AP63"/>
  <c r="AF63"/>
  <c r="Q63"/>
  <c r="AT107"/>
  <c r="AR107"/>
  <c r="AP107"/>
  <c r="AF107"/>
  <c r="S107"/>
  <c r="Q107"/>
  <c r="AR84"/>
  <c r="AP84"/>
  <c r="AF84"/>
  <c r="Q84"/>
  <c r="AT120"/>
  <c r="AR120"/>
  <c r="AP120"/>
  <c r="AF120"/>
  <c r="S120"/>
  <c r="Q120"/>
  <c r="AR144"/>
  <c r="AP144"/>
  <c r="AF144"/>
  <c r="Q144"/>
  <c r="AT143"/>
  <c r="AR143"/>
  <c r="AP143"/>
  <c r="AF143"/>
  <c r="S143"/>
  <c r="Q143"/>
  <c r="AR83"/>
  <c r="AP83"/>
  <c r="AF83"/>
  <c r="Q83"/>
  <c r="AT152"/>
  <c r="AR152"/>
  <c r="AP152"/>
  <c r="AF152"/>
  <c r="S152"/>
  <c r="Q152"/>
  <c r="B64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AR142"/>
  <c r="AP142"/>
  <c r="AF142"/>
  <c r="Q142"/>
  <c r="AR54"/>
  <c r="AP54"/>
  <c r="AF54"/>
  <c r="Q54"/>
  <c r="AR61"/>
  <c r="AP61"/>
  <c r="AF61"/>
  <c r="Q61"/>
  <c r="S61" s="1"/>
  <c r="AR17"/>
  <c r="AP17"/>
  <c r="AF17"/>
  <c r="Q17"/>
  <c r="AR16"/>
  <c r="AP16"/>
  <c r="AF16"/>
  <c r="S16"/>
  <c r="Q16"/>
  <c r="AT16" s="1"/>
  <c r="AR9"/>
  <c r="AP9"/>
  <c r="AF9"/>
  <c r="Q9"/>
  <c r="AR53"/>
  <c r="AP53"/>
  <c r="AF53"/>
  <c r="Q53"/>
  <c r="S53" s="1"/>
  <c r="AR52"/>
  <c r="AP52"/>
  <c r="AF52"/>
  <c r="Q52"/>
  <c r="AR51"/>
  <c r="AP51"/>
  <c r="AF51"/>
  <c r="Q51"/>
  <c r="AR50"/>
  <c r="AP50"/>
  <c r="AF50"/>
  <c r="Q50"/>
  <c r="AR49"/>
  <c r="AP49"/>
  <c r="AF49"/>
  <c r="Q49"/>
  <c r="S49" s="1"/>
  <c r="AR48"/>
  <c r="AP48"/>
  <c r="AF48"/>
  <c r="Q48"/>
  <c r="AR15"/>
  <c r="AP15"/>
  <c r="AF15"/>
  <c r="Q15"/>
  <c r="AR47"/>
  <c r="AP47"/>
  <c r="AF47"/>
  <c r="Q47"/>
  <c r="AR60"/>
  <c r="AP60"/>
  <c r="AF60"/>
  <c r="Q60"/>
  <c r="S60" s="1"/>
  <c r="AR46"/>
  <c r="AP46"/>
  <c r="AF46"/>
  <c r="Q46"/>
  <c r="AR23"/>
  <c r="AP23"/>
  <c r="AF23"/>
  <c r="Q23"/>
  <c r="AR45"/>
  <c r="AP45"/>
  <c r="AF45"/>
  <c r="Q45"/>
  <c r="AR44"/>
  <c r="AP44"/>
  <c r="AF44"/>
  <c r="Q44"/>
  <c r="S44" s="1"/>
  <c r="AR43"/>
  <c r="AP43"/>
  <c r="AF43"/>
  <c r="Q43"/>
  <c r="AR42"/>
  <c r="AP42"/>
  <c r="AF42"/>
  <c r="Q42"/>
  <c r="AR41"/>
  <c r="AP41"/>
  <c r="AF41"/>
  <c r="Q41"/>
  <c r="AR40"/>
  <c r="AP40"/>
  <c r="AF40"/>
  <c r="Q40"/>
  <c r="S40" s="1"/>
  <c r="AR39"/>
  <c r="AP39"/>
  <c r="AF39"/>
  <c r="Q39"/>
  <c r="S39" s="1"/>
  <c r="AR59"/>
  <c r="AP59"/>
  <c r="AF59"/>
  <c r="Q59"/>
  <c r="AR38"/>
  <c r="AP38"/>
  <c r="AF38"/>
  <c r="Q38"/>
  <c r="AR22"/>
  <c r="AP22"/>
  <c r="AF22"/>
  <c r="Q22"/>
  <c r="AR37"/>
  <c r="AP37"/>
  <c r="AF37"/>
  <c r="Q37"/>
  <c r="AR14"/>
  <c r="AP14"/>
  <c r="AF14"/>
  <c r="Q14"/>
  <c r="AR36"/>
  <c r="AP36"/>
  <c r="AF36"/>
  <c r="Q36"/>
  <c r="AR35"/>
  <c r="AP35"/>
  <c r="AF35"/>
  <c r="Q35"/>
  <c r="AR34"/>
  <c r="AP34"/>
  <c r="AF34"/>
  <c r="Q34"/>
  <c r="AR33"/>
  <c r="AP33"/>
  <c r="AF33"/>
  <c r="Q33"/>
  <c r="AR32"/>
  <c r="AP32"/>
  <c r="AF32"/>
  <c r="Q32"/>
  <c r="AR21"/>
  <c r="AP21"/>
  <c r="AF21"/>
  <c r="Q21"/>
  <c r="AR20"/>
  <c r="AP20"/>
  <c r="AF20"/>
  <c r="Q20"/>
  <c r="AR31"/>
  <c r="AP31"/>
  <c r="AF31"/>
  <c r="Q31"/>
  <c r="AR58"/>
  <c r="AP58"/>
  <c r="AF58"/>
  <c r="Q58"/>
  <c r="AR13"/>
  <c r="AP13"/>
  <c r="AF13"/>
  <c r="Q13"/>
  <c r="AR30"/>
  <c r="AP30"/>
  <c r="AF30"/>
  <c r="Q30"/>
  <c r="AR29"/>
  <c r="AP29"/>
  <c r="AF29"/>
  <c r="Q29"/>
  <c r="AR12"/>
  <c r="AP12"/>
  <c r="AF12"/>
  <c r="Q12"/>
  <c r="AR28"/>
  <c r="AP28"/>
  <c r="AF28"/>
  <c r="Q28"/>
  <c r="AR27"/>
  <c r="AP27"/>
  <c r="AF27"/>
  <c r="Q27"/>
  <c r="AR26"/>
  <c r="AP26"/>
  <c r="AF26"/>
  <c r="Q26"/>
  <c r="AR25"/>
  <c r="AP25"/>
  <c r="AF25"/>
  <c r="Q25"/>
  <c r="AR57"/>
  <c r="AP57"/>
  <c r="AF57"/>
  <c r="Q57"/>
  <c r="AR56"/>
  <c r="AP56"/>
  <c r="AF56"/>
  <c r="Q56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R19"/>
  <c r="AP19"/>
  <c r="AF19"/>
  <c r="Q19"/>
  <c r="AT19" s="1"/>
  <c r="X19" s="1"/>
  <c r="Y19" s="1"/>
  <c r="AR11"/>
  <c r="AP11"/>
  <c r="AF11"/>
  <c r="Q11"/>
  <c r="AT11" s="1"/>
  <c r="AR57" i="16"/>
  <c r="AP57"/>
  <c r="AF57"/>
  <c r="Q57"/>
  <c r="AT57" s="1"/>
  <c r="AR157"/>
  <c r="AP157"/>
  <c r="AF157"/>
  <c r="Q157"/>
  <c r="AT157" s="1"/>
  <c r="AR156"/>
  <c r="AP156"/>
  <c r="AF156"/>
  <c r="Q156"/>
  <c r="AT156" s="1"/>
  <c r="AR155"/>
  <c r="AP155"/>
  <c r="AF155"/>
  <c r="Q155"/>
  <c r="AT155" s="1"/>
  <c r="AR56"/>
  <c r="AP56"/>
  <c r="AF56"/>
  <c r="Q56"/>
  <c r="AT56" s="1"/>
  <c r="AR55"/>
  <c r="AP55"/>
  <c r="AF55"/>
  <c r="Q55"/>
  <c r="AT55" s="1"/>
  <c r="X55" s="1"/>
  <c r="Y55" s="1"/>
  <c r="AR154"/>
  <c r="AP154"/>
  <c r="AF154"/>
  <c r="Q154"/>
  <c r="AT154" s="1"/>
  <c r="AR54"/>
  <c r="AP54"/>
  <c r="AF54"/>
  <c r="Q54"/>
  <c r="AT54" s="1"/>
  <c r="X54" s="1"/>
  <c r="Y54" s="1"/>
  <c r="AR153"/>
  <c r="AP153"/>
  <c r="AF153"/>
  <c r="Q153"/>
  <c r="AT153" s="1"/>
  <c r="AR152"/>
  <c r="AP152"/>
  <c r="AF152"/>
  <c r="Q152"/>
  <c r="AT152" s="1"/>
  <c r="AR151"/>
  <c r="AP151"/>
  <c r="AF151"/>
  <c r="Q151"/>
  <c r="AT151" s="1"/>
  <c r="AR53"/>
  <c r="AP53"/>
  <c r="AF53"/>
  <c r="Q53"/>
  <c r="AT53" s="1"/>
  <c r="X53" s="1"/>
  <c r="Y53" s="1"/>
  <c r="AR150"/>
  <c r="AP150"/>
  <c r="AF150"/>
  <c r="Q150"/>
  <c r="AT150" s="1"/>
  <c r="AR149"/>
  <c r="AP149"/>
  <c r="AF149"/>
  <c r="Q149"/>
  <c r="AT149" s="1"/>
  <c r="AR148"/>
  <c r="AP148"/>
  <c r="AF148"/>
  <c r="Q148"/>
  <c r="AT148" s="1"/>
  <c r="AR52"/>
  <c r="AP52"/>
  <c r="AF52"/>
  <c r="Q52"/>
  <c r="AT52" s="1"/>
  <c r="X52" s="1"/>
  <c r="Y52" s="1"/>
  <c r="AR51"/>
  <c r="AP51"/>
  <c r="AF51"/>
  <c r="Q51"/>
  <c r="AT51" s="1"/>
  <c r="AR147"/>
  <c r="AP147"/>
  <c r="AF147"/>
  <c r="Q147"/>
  <c r="AT147" s="1"/>
  <c r="AR186"/>
  <c r="AP186"/>
  <c r="AF186"/>
  <c r="Q186"/>
  <c r="AT186" s="1"/>
  <c r="AR50"/>
  <c r="AP50"/>
  <c r="AF50"/>
  <c r="Q50"/>
  <c r="AT50" s="1"/>
  <c r="X50" s="1"/>
  <c r="Y50" s="1"/>
  <c r="AR146"/>
  <c r="AP146"/>
  <c r="AF146"/>
  <c r="Q146"/>
  <c r="AT146" s="1"/>
  <c r="AR145"/>
  <c r="AP145"/>
  <c r="AF145"/>
  <c r="Q145"/>
  <c r="AT145" s="1"/>
  <c r="AR144"/>
  <c r="AP144"/>
  <c r="AF144"/>
  <c r="Q144"/>
  <c r="AT144" s="1"/>
  <c r="AR49"/>
  <c r="AP49"/>
  <c r="AF49"/>
  <c r="Q49"/>
  <c r="AT49" s="1"/>
  <c r="X49" s="1"/>
  <c r="Y49" s="1"/>
  <c r="AR143"/>
  <c r="AP143"/>
  <c r="AF143"/>
  <c r="Q143"/>
  <c r="AT143" s="1"/>
  <c r="AR142"/>
  <c r="AP142"/>
  <c r="AF142"/>
  <c r="Q142"/>
  <c r="AT142" s="1"/>
  <c r="AR141"/>
  <c r="AP141"/>
  <c r="AF141"/>
  <c r="Q141"/>
  <c r="AT141" s="1"/>
  <c r="AR140"/>
  <c r="AP140"/>
  <c r="AF140"/>
  <c r="Q140"/>
  <c r="AT140" s="1"/>
  <c r="AR48"/>
  <c r="AP48"/>
  <c r="AF48"/>
  <c r="Q48"/>
  <c r="AT48" s="1"/>
  <c r="AR139"/>
  <c r="AP139"/>
  <c r="AF139"/>
  <c r="Q139"/>
  <c r="AT139" s="1"/>
  <c r="AR138"/>
  <c r="AP138"/>
  <c r="AF138"/>
  <c r="Q138"/>
  <c r="AT138" s="1"/>
  <c r="AR185"/>
  <c r="AP185"/>
  <c r="AF185"/>
  <c r="Q185"/>
  <c r="AT185" s="1"/>
  <c r="AR184"/>
  <c r="AP184"/>
  <c r="AF184"/>
  <c r="Q184"/>
  <c r="AT184" s="1"/>
  <c r="AR137"/>
  <c r="AP137"/>
  <c r="AF137"/>
  <c r="Q137"/>
  <c r="AT137" s="1"/>
  <c r="AR136"/>
  <c r="AP136"/>
  <c r="AF136"/>
  <c r="Q136"/>
  <c r="AT136" s="1"/>
  <c r="AR183"/>
  <c r="AP183"/>
  <c r="AF183"/>
  <c r="Q183"/>
  <c r="AT183" s="1"/>
  <c r="AR47"/>
  <c r="AP47"/>
  <c r="AF47"/>
  <c r="Q47"/>
  <c r="AT47" s="1"/>
  <c r="AR182"/>
  <c r="AP182"/>
  <c r="AF182"/>
  <c r="Q182"/>
  <c r="AT182" s="1"/>
  <c r="X182" s="1"/>
  <c r="Y182" s="1"/>
  <c r="AR46"/>
  <c r="AP46"/>
  <c r="AF46"/>
  <c r="Q46"/>
  <c r="AT46" s="1"/>
  <c r="AR45"/>
  <c r="AP45"/>
  <c r="AF45"/>
  <c r="Q45"/>
  <c r="AT45" s="1"/>
  <c r="X45" s="1"/>
  <c r="Y45" s="1"/>
  <c r="AR181"/>
  <c r="AP181"/>
  <c r="AF181"/>
  <c r="Q181"/>
  <c r="AT181" s="1"/>
  <c r="AR44"/>
  <c r="AP44"/>
  <c r="AF44"/>
  <c r="Q44"/>
  <c r="AT44" s="1"/>
  <c r="X44" s="1"/>
  <c r="Y44" s="1"/>
  <c r="AR135"/>
  <c r="AP135"/>
  <c r="AF135"/>
  <c r="Q135"/>
  <c r="AT135" s="1"/>
  <c r="AR134"/>
  <c r="AP134"/>
  <c r="AF134"/>
  <c r="Q134"/>
  <c r="AT134" s="1"/>
  <c r="AR133"/>
  <c r="AP133"/>
  <c r="AF133"/>
  <c r="Q133"/>
  <c r="AT133" s="1"/>
  <c r="AR43"/>
  <c r="AP43"/>
  <c r="AF43"/>
  <c r="Q43"/>
  <c r="AT43" s="1"/>
  <c r="X43" s="1"/>
  <c r="Y43" s="1"/>
  <c r="AR132"/>
  <c r="AP132"/>
  <c r="AF132"/>
  <c r="Q132"/>
  <c r="AT132" s="1"/>
  <c r="AR180"/>
  <c r="AP180"/>
  <c r="AF180"/>
  <c r="Q180"/>
  <c r="AT180" s="1"/>
  <c r="AR179"/>
  <c r="AP179"/>
  <c r="AF179"/>
  <c r="Q179"/>
  <c r="AT179" s="1"/>
  <c r="AR42"/>
  <c r="AP42"/>
  <c r="AF42"/>
  <c r="Q42"/>
  <c r="AT42" s="1"/>
  <c r="X42" s="1"/>
  <c r="Y42" s="1"/>
  <c r="AR131"/>
  <c r="AP131"/>
  <c r="AF131"/>
  <c r="Q131"/>
  <c r="AT131" s="1"/>
  <c r="AR41"/>
  <c r="AP41"/>
  <c r="AF41"/>
  <c r="Q41"/>
  <c r="AT41" s="1"/>
  <c r="X41" s="1"/>
  <c r="Y41" s="1"/>
  <c r="AR40"/>
  <c r="AP40"/>
  <c r="AF40"/>
  <c r="Q40"/>
  <c r="AT40" s="1"/>
  <c r="AR178"/>
  <c r="AP178"/>
  <c r="AF178"/>
  <c r="Q178"/>
  <c r="AT178" s="1"/>
  <c r="AR130"/>
  <c r="AP130"/>
  <c r="AF130"/>
  <c r="Q130"/>
  <c r="AT130" s="1"/>
  <c r="AR39"/>
  <c r="AP39"/>
  <c r="AF39"/>
  <c r="Q39"/>
  <c r="AT39" s="1"/>
  <c r="X39" s="1"/>
  <c r="Y39" s="1"/>
  <c r="AR38"/>
  <c r="AP38"/>
  <c r="AF38"/>
  <c r="Q38"/>
  <c r="AT38" s="1"/>
  <c r="AR37"/>
  <c r="AP37"/>
  <c r="AF37"/>
  <c r="Q37"/>
  <c r="AT37" s="1"/>
  <c r="X37" s="1"/>
  <c r="Y37" s="1"/>
  <c r="AR129"/>
  <c r="AP129"/>
  <c r="AF129"/>
  <c r="Q129"/>
  <c r="AT129" s="1"/>
  <c r="AR128"/>
  <c r="AP128"/>
  <c r="AF128"/>
  <c r="Q128"/>
  <c r="AT128" s="1"/>
  <c r="AR36"/>
  <c r="AP36"/>
  <c r="AF36"/>
  <c r="Q36"/>
  <c r="AT36" s="1"/>
  <c r="AR35"/>
  <c r="AP35"/>
  <c r="AF35"/>
  <c r="Q35"/>
  <c r="AT35" s="1"/>
  <c r="X35" s="1"/>
  <c r="Y35" s="1"/>
  <c r="AR127"/>
  <c r="AP127"/>
  <c r="AF127"/>
  <c r="Q127"/>
  <c r="AT127" s="1"/>
  <c r="AR126"/>
  <c r="AP126"/>
  <c r="AF126"/>
  <c r="Q126"/>
  <c r="AT126" s="1"/>
  <c r="AR125"/>
  <c r="AP125"/>
  <c r="AF125"/>
  <c r="Q125"/>
  <c r="AT125" s="1"/>
  <c r="AR124"/>
  <c r="AP124"/>
  <c r="AF124"/>
  <c r="Q124"/>
  <c r="AT124" s="1"/>
  <c r="AR34"/>
  <c r="AP34"/>
  <c r="AF34"/>
  <c r="Q34"/>
  <c r="AT34" s="1"/>
  <c r="AR33"/>
  <c r="AP33"/>
  <c r="AF33"/>
  <c r="Q33"/>
  <c r="AT33" s="1"/>
  <c r="X33" s="1"/>
  <c r="Y33" s="1"/>
  <c r="AR177"/>
  <c r="AP177"/>
  <c r="AF177"/>
  <c r="Q177"/>
  <c r="AT177" s="1"/>
  <c r="AR123"/>
  <c r="AP123"/>
  <c r="AF123"/>
  <c r="Q123"/>
  <c r="AT123" s="1"/>
  <c r="AR122"/>
  <c r="AP122"/>
  <c r="AF122"/>
  <c r="Q122"/>
  <c r="AT122" s="1"/>
  <c r="AR176"/>
  <c r="AP176"/>
  <c r="AF176"/>
  <c r="Q176"/>
  <c r="AT176" s="1"/>
  <c r="AR32"/>
  <c r="AP32"/>
  <c r="AF32"/>
  <c r="Q32"/>
  <c r="AT32" s="1"/>
  <c r="AR121"/>
  <c r="AP121"/>
  <c r="AF121"/>
  <c r="Q121"/>
  <c r="AT121" s="1"/>
  <c r="AR31"/>
  <c r="AP31"/>
  <c r="AF31"/>
  <c r="Q31"/>
  <c r="AT31" s="1"/>
  <c r="AR120"/>
  <c r="AP120"/>
  <c r="AF120"/>
  <c r="Q120"/>
  <c r="AT120" s="1"/>
  <c r="AR30"/>
  <c r="AP30"/>
  <c r="AF30"/>
  <c r="Q30"/>
  <c r="AT30" s="1"/>
  <c r="AR119"/>
  <c r="AP119"/>
  <c r="AF119"/>
  <c r="Q119"/>
  <c r="AT119" s="1"/>
  <c r="AR175"/>
  <c r="AP175"/>
  <c r="AF175"/>
  <c r="Q175"/>
  <c r="AT175" s="1"/>
  <c r="AR118"/>
  <c r="AP118"/>
  <c r="AF118"/>
  <c r="Q118"/>
  <c r="AT118" s="1"/>
  <c r="AR174"/>
  <c r="AP174"/>
  <c r="AF174"/>
  <c r="Q174"/>
  <c r="AT174" s="1"/>
  <c r="AR173"/>
  <c r="AP173"/>
  <c r="AF173"/>
  <c r="Q173"/>
  <c r="AT173" s="1"/>
  <c r="AR117"/>
  <c r="AP117"/>
  <c r="AF117"/>
  <c r="Q117"/>
  <c r="AT117" s="1"/>
  <c r="AR29"/>
  <c r="AP29"/>
  <c r="AF29"/>
  <c r="Q29"/>
  <c r="AT29" s="1"/>
  <c r="X29" s="1"/>
  <c r="Y29" s="1"/>
  <c r="AR116"/>
  <c r="AP116"/>
  <c r="AF116"/>
  <c r="Q116"/>
  <c r="AT116" s="1"/>
  <c r="AR115"/>
  <c r="AP115"/>
  <c r="AF115"/>
  <c r="Q115"/>
  <c r="AT115" s="1"/>
  <c r="AR114"/>
  <c r="AP114"/>
  <c r="AF114"/>
  <c r="Q114"/>
  <c r="AT114" s="1"/>
  <c r="AR172"/>
  <c r="AP172"/>
  <c r="AF172"/>
  <c r="Q172"/>
  <c r="AR171"/>
  <c r="AP171"/>
  <c r="AF171"/>
  <c r="Q171"/>
  <c r="AT171" s="1"/>
  <c r="AR113"/>
  <c r="AP113"/>
  <c r="AF113"/>
  <c r="Q113"/>
  <c r="AR28"/>
  <c r="AP28"/>
  <c r="AF28"/>
  <c r="Q28"/>
  <c r="AT28" s="1"/>
  <c r="AR27"/>
  <c r="AP27"/>
  <c r="AF27"/>
  <c r="Q27"/>
  <c r="AR26"/>
  <c r="AP26"/>
  <c r="AF26"/>
  <c r="Q26"/>
  <c r="S26" s="1"/>
  <c r="AR170"/>
  <c r="AP170"/>
  <c r="AF170"/>
  <c r="Q170"/>
  <c r="AR25"/>
  <c r="AP25"/>
  <c r="AF25"/>
  <c r="Q25"/>
  <c r="AR24"/>
  <c r="AP24"/>
  <c r="AF24"/>
  <c r="Q24"/>
  <c r="AR112"/>
  <c r="AP112"/>
  <c r="AF112"/>
  <c r="Q112"/>
  <c r="AR111"/>
  <c r="AP111"/>
  <c r="AF111"/>
  <c r="Q111"/>
  <c r="AR23"/>
  <c r="AP23"/>
  <c r="AF23"/>
  <c r="Q23"/>
  <c r="S23" s="1"/>
  <c r="AR110"/>
  <c r="AP110"/>
  <c r="AF110"/>
  <c r="Q110"/>
  <c r="AR109"/>
  <c r="AP109"/>
  <c r="AF109"/>
  <c r="Q109"/>
  <c r="AR108"/>
  <c r="AP108"/>
  <c r="AF108"/>
  <c r="Q108"/>
  <c r="AR107"/>
  <c r="AP107"/>
  <c r="AF107"/>
  <c r="Q107"/>
  <c r="AR106"/>
  <c r="AP106"/>
  <c r="AF106"/>
  <c r="Q106"/>
  <c r="AR105"/>
  <c r="AP105"/>
  <c r="AF105"/>
  <c r="Q105"/>
  <c r="AR22"/>
  <c r="AP22"/>
  <c r="AF22"/>
  <c r="Q22"/>
  <c r="AR169"/>
  <c r="AP169"/>
  <c r="AF169"/>
  <c r="Q169"/>
  <c r="AR168"/>
  <c r="AP168"/>
  <c r="AF168"/>
  <c r="Q168"/>
  <c r="AR104"/>
  <c r="AP104"/>
  <c r="AF104"/>
  <c r="Q104"/>
  <c r="AR103"/>
  <c r="AP103"/>
  <c r="AF103"/>
  <c r="Q103"/>
  <c r="AR167"/>
  <c r="AP167"/>
  <c r="AF167"/>
  <c r="Q167"/>
  <c r="AR166"/>
  <c r="AP166"/>
  <c r="AF166"/>
  <c r="Q166"/>
  <c r="AR102"/>
  <c r="AP102"/>
  <c r="AF102"/>
  <c r="Q102"/>
  <c r="AR101"/>
  <c r="AP101"/>
  <c r="AF101"/>
  <c r="Q101"/>
  <c r="AR100"/>
  <c r="AP100"/>
  <c r="AF100"/>
  <c r="Q100"/>
  <c r="AR21"/>
  <c r="AP21"/>
  <c r="AF21"/>
  <c r="Q21"/>
  <c r="AR165"/>
  <c r="AP165"/>
  <c r="AF165"/>
  <c r="Q165"/>
  <c r="AR99"/>
  <c r="AP99"/>
  <c r="AF99"/>
  <c r="Q99"/>
  <c r="AR98"/>
  <c r="AP98"/>
  <c r="AF98"/>
  <c r="Q98"/>
  <c r="AR164"/>
  <c r="AP164"/>
  <c r="AF164"/>
  <c r="Q164"/>
  <c r="AR20"/>
  <c r="AP20"/>
  <c r="AF20"/>
  <c r="Q20"/>
  <c r="AR163"/>
  <c r="AP163"/>
  <c r="AF163"/>
  <c r="Q163"/>
  <c r="AR97"/>
  <c r="AP97"/>
  <c r="AF97"/>
  <c r="Q97"/>
  <c r="AR19"/>
  <c r="AP19"/>
  <c r="AF19"/>
  <c r="Q19"/>
  <c r="AR18"/>
  <c r="AP18"/>
  <c r="AF18"/>
  <c r="Q18"/>
  <c r="S18" s="1"/>
  <c r="AR96"/>
  <c r="AP96"/>
  <c r="AF96"/>
  <c r="Q96"/>
  <c r="AR17"/>
  <c r="AP17"/>
  <c r="AF17"/>
  <c r="Q17"/>
  <c r="AR95"/>
  <c r="AP95"/>
  <c r="AF95"/>
  <c r="Q95"/>
  <c r="AR94"/>
  <c r="AP94"/>
  <c r="AF94"/>
  <c r="Q94"/>
  <c r="AR162"/>
  <c r="AP162"/>
  <c r="AF162"/>
  <c r="Q162"/>
  <c r="AR93"/>
  <c r="AP93"/>
  <c r="AF93"/>
  <c r="Q93"/>
  <c r="AR92"/>
  <c r="AP92"/>
  <c r="AF92"/>
  <c r="Q92"/>
  <c r="AR91"/>
  <c r="AP91"/>
  <c r="AF91"/>
  <c r="Q91"/>
  <c r="AR90"/>
  <c r="AP90"/>
  <c r="AF90"/>
  <c r="Q90"/>
  <c r="AR89"/>
  <c r="AP89"/>
  <c r="AF89"/>
  <c r="Q89"/>
  <c r="AR88"/>
  <c r="AP88"/>
  <c r="AF88"/>
  <c r="Q88"/>
  <c r="AR87"/>
  <c r="AP87"/>
  <c r="AF87"/>
  <c r="Q87"/>
  <c r="AR86"/>
  <c r="AP86"/>
  <c r="AF86"/>
  <c r="Q86"/>
  <c r="AR85"/>
  <c r="AP85"/>
  <c r="AF85"/>
  <c r="Q85"/>
  <c r="AR84"/>
  <c r="AP84"/>
  <c r="AF84"/>
  <c r="Q84"/>
  <c r="AR83"/>
  <c r="AP83"/>
  <c r="AF83"/>
  <c r="Q83"/>
  <c r="AR16"/>
  <c r="AP16"/>
  <c r="AF16"/>
  <c r="Q16"/>
  <c r="AR82"/>
  <c r="AP82"/>
  <c r="AF82"/>
  <c r="Q82"/>
  <c r="AR15"/>
  <c r="AP15"/>
  <c r="AF15"/>
  <c r="Q15"/>
  <c r="AR161"/>
  <c r="AP161"/>
  <c r="AF161"/>
  <c r="Q161"/>
  <c r="AR14"/>
  <c r="AP14"/>
  <c r="AF14"/>
  <c r="Q14"/>
  <c r="AR13"/>
  <c r="AP13"/>
  <c r="AF13"/>
  <c r="Q13"/>
  <c r="AR160"/>
  <c r="AP160"/>
  <c r="AF160"/>
  <c r="Q160"/>
  <c r="AR81"/>
  <c r="AP81"/>
  <c r="AF81"/>
  <c r="Q81"/>
  <c r="AR80"/>
  <c r="AP80"/>
  <c r="AF80"/>
  <c r="Q80"/>
  <c r="AR12"/>
  <c r="AP12"/>
  <c r="AF12"/>
  <c r="Q12"/>
  <c r="AR159"/>
  <c r="AP159"/>
  <c r="AF159"/>
  <c r="Q159"/>
  <c r="AR79"/>
  <c r="AP79"/>
  <c r="AF79"/>
  <c r="Q79"/>
  <c r="AR11"/>
  <c r="AP11"/>
  <c r="AF11"/>
  <c r="Q11"/>
  <c r="AR78"/>
  <c r="AP78"/>
  <c r="AF78"/>
  <c r="Q78"/>
  <c r="AR77"/>
  <c r="AP77"/>
  <c r="AF77"/>
  <c r="Q77"/>
  <c r="AR76"/>
  <c r="AP76"/>
  <c r="AF76"/>
  <c r="Q76"/>
  <c r="AR75"/>
  <c r="AP75"/>
  <c r="AF75"/>
  <c r="Q75"/>
  <c r="AR74"/>
  <c r="AP74"/>
  <c r="AF74"/>
  <c r="Q74"/>
  <c r="AR73"/>
  <c r="AP73"/>
  <c r="AF73"/>
  <c r="Q73"/>
  <c r="AR72"/>
  <c r="AP72"/>
  <c r="AF72"/>
  <c r="Q72"/>
  <c r="AR71"/>
  <c r="AP71"/>
  <c r="AF71"/>
  <c r="Q71"/>
  <c r="AR70"/>
  <c r="AP70"/>
  <c r="AF70"/>
  <c r="Q70"/>
  <c r="AR69"/>
  <c r="AP69"/>
  <c r="AF69"/>
  <c r="Q69"/>
  <c r="AR10"/>
  <c r="AP10"/>
  <c r="AF10"/>
  <c r="Q10"/>
  <c r="AR68"/>
  <c r="AP68"/>
  <c r="AF68"/>
  <c r="Q68"/>
  <c r="AR67"/>
  <c r="AP67"/>
  <c r="AF67"/>
  <c r="Q67"/>
  <c r="AR66"/>
  <c r="AP66"/>
  <c r="AF66"/>
  <c r="Q66"/>
  <c r="AR65"/>
  <c r="AP65"/>
  <c r="AF65"/>
  <c r="Q65"/>
  <c r="AR64"/>
  <c r="AP64"/>
  <c r="AF64"/>
  <c r="Q64"/>
  <c r="AR63"/>
  <c r="AP63"/>
  <c r="AF63"/>
  <c r="Q63"/>
  <c r="AR62"/>
  <c r="AP62"/>
  <c r="AF62"/>
  <c r="Q62"/>
  <c r="AR9"/>
  <c r="AP9"/>
  <c r="AF9"/>
  <c r="Q9"/>
  <c r="AR61"/>
  <c r="AP61"/>
  <c r="AF61"/>
  <c r="Q61"/>
  <c r="AR60"/>
  <c r="AP60"/>
  <c r="AF60"/>
  <c r="Q60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59"/>
  <c r="AP59"/>
  <c r="AF59"/>
  <c r="Q59"/>
  <c r="AV186" i="15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63"/>
  <c r="AP63"/>
  <c r="AF63"/>
  <c r="Q63"/>
  <c r="AR138"/>
  <c r="AP138"/>
  <c r="AF138"/>
  <c r="Q138"/>
  <c r="AR21"/>
  <c r="AP21"/>
  <c r="AF21"/>
  <c r="Q21"/>
  <c r="AR26"/>
  <c r="AP26"/>
  <c r="AF26"/>
  <c r="Q26"/>
  <c r="AR178"/>
  <c r="AP178"/>
  <c r="AF178"/>
  <c r="Q178"/>
  <c r="AR50"/>
  <c r="AP50"/>
  <c r="AF50"/>
  <c r="Q50"/>
  <c r="AR108"/>
  <c r="AP108"/>
  <c r="AF108"/>
  <c r="Q108"/>
  <c r="AR12"/>
  <c r="AP12"/>
  <c r="AF12"/>
  <c r="Q12"/>
  <c r="AR40"/>
  <c r="AP40"/>
  <c r="AF40"/>
  <c r="Q40"/>
  <c r="AR61"/>
  <c r="AP61"/>
  <c r="AF61"/>
  <c r="Q61"/>
  <c r="AR86"/>
  <c r="AP86"/>
  <c r="AF86"/>
  <c r="Q86"/>
  <c r="AR30"/>
  <c r="AP30"/>
  <c r="AF30"/>
  <c r="Q30"/>
  <c r="AR37"/>
  <c r="AP37"/>
  <c r="AF37"/>
  <c r="Q37"/>
  <c r="AR102"/>
  <c r="AP102"/>
  <c r="AF102"/>
  <c r="Q102"/>
  <c r="AR23"/>
  <c r="AP23"/>
  <c r="AF23"/>
  <c r="Q23"/>
  <c r="AR66"/>
  <c r="AP66"/>
  <c r="AF66"/>
  <c r="Q66"/>
  <c r="AR146"/>
  <c r="AP146"/>
  <c r="AF146"/>
  <c r="Q146"/>
  <c r="AR170"/>
  <c r="AP170"/>
  <c r="AF170"/>
  <c r="Q170"/>
  <c r="AR104"/>
  <c r="AP104"/>
  <c r="AF104"/>
  <c r="Q104"/>
  <c r="AR157"/>
  <c r="AP157"/>
  <c r="AF157"/>
  <c r="Q157"/>
  <c r="AR141"/>
  <c r="AP141"/>
  <c r="AF141"/>
  <c r="Q141"/>
  <c r="AR14"/>
  <c r="AP14"/>
  <c r="AF14"/>
  <c r="Q14"/>
  <c r="AR111"/>
  <c r="AP111"/>
  <c r="AF111"/>
  <c r="Q111"/>
  <c r="AR87"/>
  <c r="AP87"/>
  <c r="AF87"/>
  <c r="Q87"/>
  <c r="AR128"/>
  <c r="AP128"/>
  <c r="AF128"/>
  <c r="Q128"/>
  <c r="AR124"/>
  <c r="AP124"/>
  <c r="AF124"/>
  <c r="Q124"/>
  <c r="AR155"/>
  <c r="AP155"/>
  <c r="AF155"/>
  <c r="Q155"/>
  <c r="AR53"/>
  <c r="AP53"/>
  <c r="AF53"/>
  <c r="Q53"/>
  <c r="AR44"/>
  <c r="AP44"/>
  <c r="AF44"/>
  <c r="Q44"/>
  <c r="AR60"/>
  <c r="AP60"/>
  <c r="AF60"/>
  <c r="Q60"/>
  <c r="AR149"/>
  <c r="AP149"/>
  <c r="AF149"/>
  <c r="Q149"/>
  <c r="AR18"/>
  <c r="AP18"/>
  <c r="AF18"/>
  <c r="Q18"/>
  <c r="AR137"/>
  <c r="AP137"/>
  <c r="AF137"/>
  <c r="Q137"/>
  <c r="AR174"/>
  <c r="AP174"/>
  <c r="AF174"/>
  <c r="Q174"/>
  <c r="AR148"/>
  <c r="AP148"/>
  <c r="AF148"/>
  <c r="Q148"/>
  <c r="AR123"/>
  <c r="AP123"/>
  <c r="AF123"/>
  <c r="Q123"/>
  <c r="AR143"/>
  <c r="AP143"/>
  <c r="AF143"/>
  <c r="Q143"/>
  <c r="AR173"/>
  <c r="AP173"/>
  <c r="AF173"/>
  <c r="Q173"/>
  <c r="AR95"/>
  <c r="AP95"/>
  <c r="AF95"/>
  <c r="Q95"/>
  <c r="AR96"/>
  <c r="AP96"/>
  <c r="AF96"/>
  <c r="Q96"/>
  <c r="AR20"/>
  <c r="AP20"/>
  <c r="AF20"/>
  <c r="Q20"/>
  <c r="AR167"/>
  <c r="AP167"/>
  <c r="AF167"/>
  <c r="Q167"/>
  <c r="AR184"/>
  <c r="AP184"/>
  <c r="AF184"/>
  <c r="Q184"/>
  <c r="AR171"/>
  <c r="AP171"/>
  <c r="AF171"/>
  <c r="Q171"/>
  <c r="AR172"/>
  <c r="AP172"/>
  <c r="AF172"/>
  <c r="Q172"/>
  <c r="AR97"/>
  <c r="AP97"/>
  <c r="AF97"/>
  <c r="Q97"/>
  <c r="AR15"/>
  <c r="AP15"/>
  <c r="AF15"/>
  <c r="Q15"/>
  <c r="AR56"/>
  <c r="AP56"/>
  <c r="AF56"/>
  <c r="Q56"/>
  <c r="AR115"/>
  <c r="AP115"/>
  <c r="AF115"/>
  <c r="Q115"/>
  <c r="AR34"/>
  <c r="AP34"/>
  <c r="AF34"/>
  <c r="Q34"/>
  <c r="AR135"/>
  <c r="AP135"/>
  <c r="AF135"/>
  <c r="Q135"/>
  <c r="AR101"/>
  <c r="AP101"/>
  <c r="AF101"/>
  <c r="Q101"/>
  <c r="AR43"/>
  <c r="AP43"/>
  <c r="AF43"/>
  <c r="Q43"/>
  <c r="AR19"/>
  <c r="AP19"/>
  <c r="AF19"/>
  <c r="Q19"/>
  <c r="AR48"/>
  <c r="AP48"/>
  <c r="AF48"/>
  <c r="Q48"/>
  <c r="AR72"/>
  <c r="AP72"/>
  <c r="AF72"/>
  <c r="Q72"/>
  <c r="AR140"/>
  <c r="AP140"/>
  <c r="AF140"/>
  <c r="Q140"/>
  <c r="AR109"/>
  <c r="AP109"/>
  <c r="AF109"/>
  <c r="Q109"/>
  <c r="AR32"/>
  <c r="AP32"/>
  <c r="AF32"/>
  <c r="Q32"/>
  <c r="AR89"/>
  <c r="AP89"/>
  <c r="AF89"/>
  <c r="Q89"/>
  <c r="AR145"/>
  <c r="AP145"/>
  <c r="AF145"/>
  <c r="Q145"/>
  <c r="AR28"/>
  <c r="AP28"/>
  <c r="AF28"/>
  <c r="Q28"/>
  <c r="AR77"/>
  <c r="AP77"/>
  <c r="AF77"/>
  <c r="Q77"/>
  <c r="AR118"/>
  <c r="AP118"/>
  <c r="AF118"/>
  <c r="Q118"/>
  <c r="AR92"/>
  <c r="AP92"/>
  <c r="AF92"/>
  <c r="Q92"/>
  <c r="AR55"/>
  <c r="AP55"/>
  <c r="AF55"/>
  <c r="Q55"/>
  <c r="AR85"/>
  <c r="AP85"/>
  <c r="AF85"/>
  <c r="Q85"/>
  <c r="AR29"/>
  <c r="AP29"/>
  <c r="AF29"/>
  <c r="Q29"/>
  <c r="AR68"/>
  <c r="AP68"/>
  <c r="AF68"/>
  <c r="Q68"/>
  <c r="AR36"/>
  <c r="AP36"/>
  <c r="AF36"/>
  <c r="Q36"/>
  <c r="AR158"/>
  <c r="AP158"/>
  <c r="AF158"/>
  <c r="Q158"/>
  <c r="AR105"/>
  <c r="AP105"/>
  <c r="AF105"/>
  <c r="Q105"/>
  <c r="AR183"/>
  <c r="AP183"/>
  <c r="AF183"/>
  <c r="Q183"/>
  <c r="AR16"/>
  <c r="AP16"/>
  <c r="AF16"/>
  <c r="Q16"/>
  <c r="AR142"/>
  <c r="AP142"/>
  <c r="AF142"/>
  <c r="Q142"/>
  <c r="AR134"/>
  <c r="AP134"/>
  <c r="AF134"/>
  <c r="Q134"/>
  <c r="AR168"/>
  <c r="AP168"/>
  <c r="AF168"/>
  <c r="Q168"/>
  <c r="AR103"/>
  <c r="AP103"/>
  <c r="AF103"/>
  <c r="Q103"/>
  <c r="AR182"/>
  <c r="AP182"/>
  <c r="AF182"/>
  <c r="Q182"/>
  <c r="AR25"/>
  <c r="AP25"/>
  <c r="AF25"/>
  <c r="Q25"/>
  <c r="AR74"/>
  <c r="AP74"/>
  <c r="AF74"/>
  <c r="Q74"/>
  <c r="AR116"/>
  <c r="AP116"/>
  <c r="AF116"/>
  <c r="Q116"/>
  <c r="AR165"/>
  <c r="AP165"/>
  <c r="AF165"/>
  <c r="Q165"/>
  <c r="AR132"/>
  <c r="AP132"/>
  <c r="AF132"/>
  <c r="Q132"/>
  <c r="AR51"/>
  <c r="AP51"/>
  <c r="AF51"/>
  <c r="Q51"/>
  <c r="AR136"/>
  <c r="AP136"/>
  <c r="AF136"/>
  <c r="Q136"/>
  <c r="AR120"/>
  <c r="AP120"/>
  <c r="AF120"/>
  <c r="Q120"/>
  <c r="AR100"/>
  <c r="AP100"/>
  <c r="AF100"/>
  <c r="Q100"/>
  <c r="AR139"/>
  <c r="AP139"/>
  <c r="AF139"/>
  <c r="Q139"/>
  <c r="AR75"/>
  <c r="AP75"/>
  <c r="AF75"/>
  <c r="Q75"/>
  <c r="AR80"/>
  <c r="AP80"/>
  <c r="AF80"/>
  <c r="Q80"/>
  <c r="AR112"/>
  <c r="AP112"/>
  <c r="AF112"/>
  <c r="Q112"/>
  <c r="AR181"/>
  <c r="AP181"/>
  <c r="AF181"/>
  <c r="Q181"/>
  <c r="AR45"/>
  <c r="AP45"/>
  <c r="AF45"/>
  <c r="Q45"/>
  <c r="AR49"/>
  <c r="AP49"/>
  <c r="AF49"/>
  <c r="Q49"/>
  <c r="AR84"/>
  <c r="AP84"/>
  <c r="AF84"/>
  <c r="Q84"/>
  <c r="AR31"/>
  <c r="AP31"/>
  <c r="AF31"/>
  <c r="Q31"/>
  <c r="S31" s="1"/>
  <c r="AR114"/>
  <c r="AP114"/>
  <c r="AF114"/>
  <c r="Q114"/>
  <c r="AR39"/>
  <c r="AP39"/>
  <c r="AF39"/>
  <c r="Q39"/>
  <c r="AR117"/>
  <c r="AP117"/>
  <c r="AF117"/>
  <c r="Q117"/>
  <c r="AR133"/>
  <c r="AP133"/>
  <c r="AF133"/>
  <c r="Q133"/>
  <c r="S133" s="1"/>
  <c r="AR35"/>
  <c r="AP35"/>
  <c r="AF35"/>
  <c r="Q35"/>
  <c r="AR17"/>
  <c r="AP17"/>
  <c r="AF17"/>
  <c r="Q17"/>
  <c r="AR13"/>
  <c r="AP13"/>
  <c r="AF13"/>
  <c r="Q13"/>
  <c r="AR9"/>
  <c r="AP9"/>
  <c r="AF9"/>
  <c r="Q9"/>
  <c r="AR169"/>
  <c r="AP169"/>
  <c r="AF169"/>
  <c r="Q169"/>
  <c r="AR94"/>
  <c r="AP94"/>
  <c r="AF94"/>
  <c r="Q94"/>
  <c r="AR67"/>
  <c r="AP67"/>
  <c r="AF67"/>
  <c r="Q67"/>
  <c r="AR150"/>
  <c r="AP150"/>
  <c r="AF150"/>
  <c r="Q150"/>
  <c r="AR152"/>
  <c r="AP152"/>
  <c r="AF152"/>
  <c r="Q152"/>
  <c r="AR106"/>
  <c r="AP106"/>
  <c r="AF106"/>
  <c r="Q106"/>
  <c r="AR54"/>
  <c r="AP54"/>
  <c r="AF54"/>
  <c r="Q54"/>
  <c r="AR176"/>
  <c r="AP176"/>
  <c r="AF176"/>
  <c r="Q176"/>
  <c r="AR79"/>
  <c r="AP79"/>
  <c r="AF79"/>
  <c r="Q79"/>
  <c r="AR62"/>
  <c r="AP62"/>
  <c r="AF62"/>
  <c r="Q62"/>
  <c r="AR41"/>
  <c r="AP41"/>
  <c r="AF41"/>
  <c r="Q41"/>
  <c r="AR99"/>
  <c r="AP99"/>
  <c r="AF99"/>
  <c r="Q99"/>
  <c r="AR144"/>
  <c r="AP144"/>
  <c r="AF144"/>
  <c r="Q144"/>
  <c r="AR160"/>
  <c r="AP160"/>
  <c r="AF160"/>
  <c r="Q160"/>
  <c r="AR38"/>
  <c r="AP38"/>
  <c r="AF38"/>
  <c r="Q38"/>
  <c r="AR127"/>
  <c r="AP127"/>
  <c r="AF127"/>
  <c r="Q127"/>
  <c r="S127" s="1"/>
  <c r="AR159"/>
  <c r="AP159"/>
  <c r="AF159"/>
  <c r="Q159"/>
  <c r="AR33"/>
  <c r="AP33"/>
  <c r="AF33"/>
  <c r="Q33"/>
  <c r="AR130"/>
  <c r="AP130"/>
  <c r="AF130"/>
  <c r="Q130"/>
  <c r="AR156"/>
  <c r="AP156"/>
  <c r="AF156"/>
  <c r="Q156"/>
  <c r="AR147"/>
  <c r="AP147"/>
  <c r="AF147"/>
  <c r="Q147"/>
  <c r="AR164"/>
  <c r="AP164"/>
  <c r="AF164"/>
  <c r="Q164"/>
  <c r="AR71"/>
  <c r="AP71"/>
  <c r="AF71"/>
  <c r="Q71"/>
  <c r="AR22"/>
  <c r="AP22"/>
  <c r="AF22"/>
  <c r="Q22"/>
  <c r="AR46"/>
  <c r="AP46"/>
  <c r="AF46"/>
  <c r="Q46"/>
  <c r="AR42"/>
  <c r="AP42"/>
  <c r="AF42"/>
  <c r="Q42"/>
  <c r="AR175"/>
  <c r="AP175"/>
  <c r="AF175"/>
  <c r="Q175"/>
  <c r="AR129"/>
  <c r="AP129"/>
  <c r="AF129"/>
  <c r="Q129"/>
  <c r="S129" s="1"/>
  <c r="AR113"/>
  <c r="AP113"/>
  <c r="AF113"/>
  <c r="Q113"/>
  <c r="AR93"/>
  <c r="AP93"/>
  <c r="AF93"/>
  <c r="Q93"/>
  <c r="AR161"/>
  <c r="AP161"/>
  <c r="AF161"/>
  <c r="Q161"/>
  <c r="AR83"/>
  <c r="AP83"/>
  <c r="AF83"/>
  <c r="Q83"/>
  <c r="AR122"/>
  <c r="AP122"/>
  <c r="AF122"/>
  <c r="Q122"/>
  <c r="AR76"/>
  <c r="AP76"/>
  <c r="AF76"/>
  <c r="Q76"/>
  <c r="AR81"/>
  <c r="AP81"/>
  <c r="AF81"/>
  <c r="Q81"/>
  <c r="AR180"/>
  <c r="AP180"/>
  <c r="AF180"/>
  <c r="Q180"/>
  <c r="AR121"/>
  <c r="AP121"/>
  <c r="AF121"/>
  <c r="Q121"/>
  <c r="AR166"/>
  <c r="AP166"/>
  <c r="AF166"/>
  <c r="Q166"/>
  <c r="AR24"/>
  <c r="AP24"/>
  <c r="AF24"/>
  <c r="Q24"/>
  <c r="AR10"/>
  <c r="AP10"/>
  <c r="AF10"/>
  <c r="Q10"/>
  <c r="AR64"/>
  <c r="AP64"/>
  <c r="AF64"/>
  <c r="Q64"/>
  <c r="AR73"/>
  <c r="AP73"/>
  <c r="AF73"/>
  <c r="Q73"/>
  <c r="AR131"/>
  <c r="AP131"/>
  <c r="AF131"/>
  <c r="Q131"/>
  <c r="AR163"/>
  <c r="AP163"/>
  <c r="AF163"/>
  <c r="Q163"/>
  <c r="AR58"/>
  <c r="AP58"/>
  <c r="AF58"/>
  <c r="Q58"/>
  <c r="AR57"/>
  <c r="AP57"/>
  <c r="AF57"/>
  <c r="Q57"/>
  <c r="AR59"/>
  <c r="AP59"/>
  <c r="AF59"/>
  <c r="Q59"/>
  <c r="AR162"/>
  <c r="AP162"/>
  <c r="AF162"/>
  <c r="Q162"/>
  <c r="AR153"/>
  <c r="AP153"/>
  <c r="AF153"/>
  <c r="Q153"/>
  <c r="AR78"/>
  <c r="AP78"/>
  <c r="AF78"/>
  <c r="Q78"/>
  <c r="AR88"/>
  <c r="AP88"/>
  <c r="AF88"/>
  <c r="Q88"/>
  <c r="AR11"/>
  <c r="AP11"/>
  <c r="AF11"/>
  <c r="Q11"/>
  <c r="AR107"/>
  <c r="AP107"/>
  <c r="AF107"/>
  <c r="Q107"/>
  <c r="AR119"/>
  <c r="AP119"/>
  <c r="AF119"/>
  <c r="Q119"/>
  <c r="AR70"/>
  <c r="AP70"/>
  <c r="AF70"/>
  <c r="Q70"/>
  <c r="AR151"/>
  <c r="AP151"/>
  <c r="AF151"/>
  <c r="Q151"/>
  <c r="AR91"/>
  <c r="AP91"/>
  <c r="AF91"/>
  <c r="Q91"/>
  <c r="AR154"/>
  <c r="AP154"/>
  <c r="AF154"/>
  <c r="Q154"/>
  <c r="AR90"/>
  <c r="AP90"/>
  <c r="AF90"/>
  <c r="Q90"/>
  <c r="AR98"/>
  <c r="AP98"/>
  <c r="AF98"/>
  <c r="Q98"/>
  <c r="AR177"/>
  <c r="AP177"/>
  <c r="AF177"/>
  <c r="Q177"/>
  <c r="AR52"/>
  <c r="AP52"/>
  <c r="AF52"/>
  <c r="Q52"/>
  <c r="AR82"/>
  <c r="AP82"/>
  <c r="AF82"/>
  <c r="Q82"/>
  <c r="AR110"/>
  <c r="AP110"/>
  <c r="AF110"/>
  <c r="Q110"/>
  <c r="AR69"/>
  <c r="AP69"/>
  <c r="AF69"/>
  <c r="Q69"/>
  <c r="AR126"/>
  <c r="AP126"/>
  <c r="AF126"/>
  <c r="Q126"/>
  <c r="AR27"/>
  <c r="AP27"/>
  <c r="AF27"/>
  <c r="Q27"/>
  <c r="AR179"/>
  <c r="AP179"/>
  <c r="AF179"/>
  <c r="Q179"/>
  <c r="AR47"/>
  <c r="AP47"/>
  <c r="AF47"/>
  <c r="Q47"/>
  <c r="AR125"/>
  <c r="AP125"/>
  <c r="AF125"/>
  <c r="Q125"/>
  <c r="B10"/>
  <c r="B11" s="1"/>
  <c r="B12" s="1"/>
  <c r="B13" s="1"/>
  <c r="B14" s="1"/>
  <c r="B15" s="1"/>
  <c r="B16" s="1"/>
  <c r="B17" s="1"/>
  <c r="B18" s="1"/>
  <c r="B19" s="1"/>
  <c r="AR65"/>
  <c r="AP65"/>
  <c r="AF65"/>
  <c r="Q65"/>
  <c r="AT150" i="23" l="1"/>
  <c r="S83" i="45"/>
  <c r="S85"/>
  <c r="S63"/>
  <c r="S65"/>
  <c r="S66"/>
  <c r="S68"/>
  <c r="S152"/>
  <c r="S70"/>
  <c r="S71"/>
  <c r="AT73"/>
  <c r="AT87"/>
  <c r="AT109"/>
  <c r="AT20"/>
  <c r="AT22"/>
  <c r="AT11"/>
  <c r="AT13"/>
  <c r="AT25"/>
  <c r="AT26"/>
  <c r="AT23"/>
  <c r="AT28"/>
  <c r="AT29"/>
  <c r="AT31"/>
  <c r="AT33"/>
  <c r="AT35"/>
  <c r="AT16"/>
  <c r="AT58"/>
  <c r="AT43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94"/>
  <c r="AT187"/>
  <c r="AT188"/>
  <c r="AT189"/>
  <c r="AT190"/>
  <c r="AT191"/>
  <c r="AT192"/>
  <c r="X192" s="1"/>
  <c r="Y192" s="1"/>
  <c r="AT197"/>
  <c r="S43"/>
  <c r="AT46"/>
  <c r="AT60"/>
  <c r="AT52"/>
  <c r="B163"/>
  <c r="B164" s="1"/>
  <c r="B165" s="1"/>
  <c r="B166" s="1"/>
  <c r="AT153"/>
  <c r="AT78"/>
  <c r="AT88"/>
  <c r="AT110"/>
  <c r="AT143"/>
  <c r="AT89"/>
  <c r="AT90"/>
  <c r="AT80"/>
  <c r="AT111"/>
  <c r="AT112"/>
  <c r="AT91"/>
  <c r="AT144"/>
  <c r="AT113"/>
  <c r="AT154"/>
  <c r="AT92"/>
  <c r="AT114"/>
  <c r="AT120"/>
  <c r="AT155"/>
  <c r="AT121"/>
  <c r="AT122"/>
  <c r="AT145"/>
  <c r="AT156"/>
  <c r="AT123"/>
  <c r="AT93"/>
  <c r="AT94"/>
  <c r="AT157"/>
  <c r="AT95"/>
  <c r="AT158"/>
  <c r="AT159"/>
  <c r="AT124"/>
  <c r="AT160"/>
  <c r="AT96"/>
  <c r="AT125"/>
  <c r="AT146"/>
  <c r="AT126"/>
  <c r="AT147"/>
  <c r="AT97"/>
  <c r="AT127"/>
  <c r="AT115"/>
  <c r="AT98"/>
  <c r="AT161"/>
  <c r="AT128"/>
  <c r="AT129"/>
  <c r="AT99"/>
  <c r="AT81"/>
  <c r="AT100"/>
  <c r="AT101"/>
  <c r="AT116"/>
  <c r="AT102"/>
  <c r="AT148"/>
  <c r="AT162"/>
  <c r="AT130"/>
  <c r="AT149"/>
  <c r="AT131"/>
  <c r="AT132"/>
  <c r="AT163"/>
  <c r="AT103"/>
  <c r="AT133"/>
  <c r="AT134"/>
  <c r="AT135"/>
  <c r="AT117"/>
  <c r="AT164"/>
  <c r="AT104"/>
  <c r="AT136"/>
  <c r="AT137"/>
  <c r="AT138"/>
  <c r="AT105"/>
  <c r="AT139"/>
  <c r="AT140"/>
  <c r="AT118"/>
  <c r="AT165"/>
  <c r="AT166"/>
  <c r="AT150"/>
  <c r="AT168"/>
  <c r="S20"/>
  <c r="X20"/>
  <c r="Y20" s="1"/>
  <c r="S22"/>
  <c r="X22"/>
  <c r="Y22" s="1"/>
  <c r="S11"/>
  <c r="X11"/>
  <c r="Y11" s="1"/>
  <c r="S13"/>
  <c r="X13"/>
  <c r="Y13" s="1"/>
  <c r="S25"/>
  <c r="X25"/>
  <c r="Y25" s="1"/>
  <c r="S26"/>
  <c r="X26"/>
  <c r="Y26" s="1"/>
  <c r="S23"/>
  <c r="X23"/>
  <c r="Y23" s="1"/>
  <c r="S28"/>
  <c r="X28"/>
  <c r="Y28" s="1"/>
  <c r="S29"/>
  <c r="X29"/>
  <c r="Y29" s="1"/>
  <c r="S31"/>
  <c r="X31"/>
  <c r="Y31" s="1"/>
  <c r="S33"/>
  <c r="X33"/>
  <c r="Y33" s="1"/>
  <c r="S35"/>
  <c r="X35"/>
  <c r="Y35" s="1"/>
  <c r="S16"/>
  <c r="S60"/>
  <c r="S49" i="43"/>
  <c r="S164"/>
  <c r="S144"/>
  <c r="AT32"/>
  <c r="AT73"/>
  <c r="AT149"/>
  <c r="AT83"/>
  <c r="AT162"/>
  <c r="AT137"/>
  <c r="AT63"/>
  <c r="AT44"/>
  <c r="AT108"/>
  <c r="AT94"/>
  <c r="AT14"/>
  <c r="AT88"/>
  <c r="AT12"/>
  <c r="AT128"/>
  <c r="AT129"/>
  <c r="AT74"/>
  <c r="AT138"/>
  <c r="AT147"/>
  <c r="AT69"/>
  <c r="X69" s="1"/>
  <c r="Y69" s="1"/>
  <c r="AT96"/>
  <c r="X96" s="1"/>
  <c r="Y96" s="1"/>
  <c r="AT79"/>
  <c r="X79" s="1"/>
  <c r="Y79" s="1"/>
  <c r="AT70"/>
  <c r="X70" s="1"/>
  <c r="Y70" s="1"/>
  <c r="AT152"/>
  <c r="AT157"/>
  <c r="AT99"/>
  <c r="AT33"/>
  <c r="AT15"/>
  <c r="AT153"/>
  <c r="AT184"/>
  <c r="X184" s="1"/>
  <c r="Y184" s="1"/>
  <c r="AT47"/>
  <c r="AT9"/>
  <c r="X9" s="1"/>
  <c r="Y9" s="1"/>
  <c r="AT68"/>
  <c r="AT167"/>
  <c r="AT13"/>
  <c r="AT176"/>
  <c r="X176" s="1"/>
  <c r="Y176" s="1"/>
  <c r="AT123"/>
  <c r="AT116"/>
  <c r="X116" s="1"/>
  <c r="Y116" s="1"/>
  <c r="AT101"/>
  <c r="AT48"/>
  <c r="AT55"/>
  <c r="AT30"/>
  <c r="AT158"/>
  <c r="AT121"/>
  <c r="AT56"/>
  <c r="AT124"/>
  <c r="AT175"/>
  <c r="X175" s="1"/>
  <c r="Y175" s="1"/>
  <c r="AT178"/>
  <c r="X178" s="1"/>
  <c r="Y178" s="1"/>
  <c r="AT139"/>
  <c r="AT95"/>
  <c r="AT22"/>
  <c r="AT179"/>
  <c r="AT145"/>
  <c r="AT36"/>
  <c r="AT105"/>
  <c r="AT39"/>
  <c r="X39" s="1"/>
  <c r="Y39" s="1"/>
  <c r="AT75"/>
  <c r="AT148"/>
  <c r="AT125"/>
  <c r="AT38"/>
  <c r="AT130"/>
  <c r="AT11"/>
  <c r="X11" s="1"/>
  <c r="Y11" s="1"/>
  <c r="AT174"/>
  <c r="AT31"/>
  <c r="AT34"/>
  <c r="AT23"/>
  <c r="X23" s="1"/>
  <c r="Y23" s="1"/>
  <c r="AT150"/>
  <c r="AT112"/>
  <c r="AT18"/>
  <c r="AT52"/>
  <c r="AT180"/>
  <c r="AT19"/>
  <c r="S12"/>
  <c r="S149"/>
  <c r="S83"/>
  <c r="S162"/>
  <c r="B156" i="41"/>
  <c r="B157" s="1"/>
  <c r="B158" s="1"/>
  <c r="B159" s="1"/>
  <c r="B160" s="1"/>
  <c r="B161" s="1"/>
  <c r="B162" s="1"/>
  <c r="B163" s="1"/>
  <c r="B164" s="1"/>
  <c r="B165" s="1"/>
  <c r="B166" s="1"/>
  <c r="S14"/>
  <c r="AT48"/>
  <c r="X48" s="1"/>
  <c r="Y48" s="1"/>
  <c r="AT51"/>
  <c r="AT61"/>
  <c r="X61" s="1"/>
  <c r="Y61" s="1"/>
  <c r="AT159"/>
  <c r="AT134"/>
  <c r="AT75"/>
  <c r="AT135"/>
  <c r="AT136"/>
  <c r="AT76"/>
  <c r="AT137"/>
  <c r="AT77"/>
  <c r="AT100"/>
  <c r="AT138"/>
  <c r="AT118"/>
  <c r="AT139"/>
  <c r="AT78"/>
  <c r="AT101"/>
  <c r="AT102"/>
  <c r="AT140"/>
  <c r="AT103"/>
  <c r="AT160"/>
  <c r="AT79"/>
  <c r="AT80"/>
  <c r="AT148"/>
  <c r="AT149"/>
  <c r="AT161"/>
  <c r="AT162"/>
  <c r="AT104"/>
  <c r="AT81"/>
  <c r="AT163"/>
  <c r="S51"/>
  <c r="S72" i="39"/>
  <c r="S58"/>
  <c r="AT69" i="37"/>
  <c r="AT155"/>
  <c r="AT156"/>
  <c r="AT87"/>
  <c r="AT88"/>
  <c r="AT120"/>
  <c r="AT70"/>
  <c r="AT158"/>
  <c r="AT71"/>
  <c r="AT72"/>
  <c r="AT121"/>
  <c r="AT92"/>
  <c r="AT73"/>
  <c r="AT122"/>
  <c r="AT95"/>
  <c r="AT96"/>
  <c r="AT74"/>
  <c r="AT97"/>
  <c r="AT124"/>
  <c r="AT100"/>
  <c r="AT101"/>
  <c r="AT77"/>
  <c r="AT146"/>
  <c r="AT126"/>
  <c r="AT79"/>
  <c r="AT162"/>
  <c r="AT163"/>
  <c r="AT114"/>
  <c r="AT164"/>
  <c r="AT104"/>
  <c r="AT80"/>
  <c r="AT165"/>
  <c r="AT166"/>
  <c r="AT132"/>
  <c r="AT134"/>
  <c r="AT135"/>
  <c r="AT81"/>
  <c r="AT137"/>
  <c r="AT150"/>
  <c r="AT117"/>
  <c r="AT140"/>
  <c r="S51"/>
  <c r="S69"/>
  <c r="S155"/>
  <c r="S156"/>
  <c r="S87"/>
  <c r="S88"/>
  <c r="S120"/>
  <c r="S70"/>
  <c r="S158"/>
  <c r="S71"/>
  <c r="S72"/>
  <c r="S121"/>
  <c r="S92"/>
  <c r="S73"/>
  <c r="S122"/>
  <c r="S95"/>
  <c r="S96"/>
  <c r="S74"/>
  <c r="S97"/>
  <c r="S124"/>
  <c r="S100"/>
  <c r="S101"/>
  <c r="S77"/>
  <c r="S146"/>
  <c r="S126"/>
  <c r="S79"/>
  <c r="S162"/>
  <c r="S163"/>
  <c r="S114"/>
  <c r="S164"/>
  <c r="S104"/>
  <c r="S80"/>
  <c r="S165"/>
  <c r="S166"/>
  <c r="S132"/>
  <c r="S134"/>
  <c r="S135"/>
  <c r="S81"/>
  <c r="S137"/>
  <c r="S150"/>
  <c r="S117"/>
  <c r="S140"/>
  <c r="AT194"/>
  <c r="AT169"/>
  <c r="AT195"/>
  <c r="AT170"/>
  <c r="AT171"/>
  <c r="AT197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20" i="36"/>
  <c r="AT21"/>
  <c r="X21" s="1"/>
  <c r="Y21" s="1"/>
  <c r="AT56"/>
  <c r="AT22"/>
  <c r="X22" s="1"/>
  <c r="Y22" s="1"/>
  <c r="AT9"/>
  <c r="AT11"/>
  <c r="X11" s="1"/>
  <c r="Y11" s="1"/>
  <c r="AT12"/>
  <c r="AT13"/>
  <c r="X13" s="1"/>
  <c r="Y13" s="1"/>
  <c r="AT14"/>
  <c r="AT57"/>
  <c r="X57" s="1"/>
  <c r="Y57" s="1"/>
  <c r="AT25"/>
  <c r="AT26"/>
  <c r="X26" s="1"/>
  <c r="Y26" s="1"/>
  <c r="AT23"/>
  <c r="AT27"/>
  <c r="X27" s="1"/>
  <c r="Y27" s="1"/>
  <c r="AT28"/>
  <c r="AT15"/>
  <c r="X15" s="1"/>
  <c r="Y15" s="1"/>
  <c r="AT29"/>
  <c r="AT58"/>
  <c r="X58" s="1"/>
  <c r="Y58" s="1"/>
  <c r="AT30"/>
  <c r="AT31"/>
  <c r="X31" s="1"/>
  <c r="Y31" s="1"/>
  <c r="AT32"/>
  <c r="AT33"/>
  <c r="X33" s="1"/>
  <c r="Y33" s="1"/>
  <c r="AT34"/>
  <c r="AT35"/>
  <c r="X35" s="1"/>
  <c r="Y35" s="1"/>
  <c r="AT16"/>
  <c r="AT40"/>
  <c r="X40" s="1"/>
  <c r="Y40" s="1"/>
  <c r="AT85"/>
  <c r="AT63"/>
  <c r="AT65"/>
  <c r="AT66"/>
  <c r="AT68"/>
  <c r="AT107"/>
  <c r="AT108"/>
  <c r="AT109"/>
  <c r="AT72"/>
  <c r="AT74"/>
  <c r="AT87"/>
  <c r="AT76"/>
  <c r="AT78"/>
  <c r="AT79"/>
  <c r="AT88"/>
  <c r="AT89"/>
  <c r="AT90"/>
  <c r="AT113"/>
  <c r="AT91"/>
  <c r="AT114"/>
  <c r="AT92"/>
  <c r="AT154"/>
  <c r="AT115"/>
  <c r="AT120"/>
  <c r="AT121"/>
  <c r="AT155"/>
  <c r="AT122"/>
  <c r="AT145"/>
  <c r="AT156"/>
  <c r="AT123"/>
  <c r="AT157"/>
  <c r="AT93"/>
  <c r="AT94"/>
  <c r="AT95"/>
  <c r="AT158"/>
  <c r="AT159"/>
  <c r="AT160"/>
  <c r="AT124"/>
  <c r="AT96"/>
  <c r="AT125"/>
  <c r="AT146"/>
  <c r="AT126"/>
  <c r="AT147"/>
  <c r="AT97"/>
  <c r="AT127"/>
  <c r="AT116"/>
  <c r="AT98"/>
  <c r="AT161"/>
  <c r="AT99"/>
  <c r="AT81"/>
  <c r="AT128"/>
  <c r="AT129"/>
  <c r="AT100"/>
  <c r="AT101"/>
  <c r="AT102"/>
  <c r="AT148"/>
  <c r="AT162"/>
  <c r="AT130"/>
  <c r="AT149"/>
  <c r="AT131"/>
  <c r="AT163"/>
  <c r="AT103"/>
  <c r="AT132"/>
  <c r="AT133"/>
  <c r="AT134"/>
  <c r="AT117"/>
  <c r="AT135"/>
  <c r="AT164"/>
  <c r="AT104"/>
  <c r="AT136"/>
  <c r="AT137"/>
  <c r="AT105"/>
  <c r="AT138"/>
  <c r="AT139"/>
  <c r="AT140"/>
  <c r="AT118"/>
  <c r="AT165"/>
  <c r="AT166"/>
  <c r="AT150"/>
  <c r="AT168"/>
  <c r="AT19" i="37"/>
  <c r="S59"/>
  <c r="AT41"/>
  <c r="AT45"/>
  <c r="B164"/>
  <c r="B165" s="1"/>
  <c r="B166" s="1"/>
  <c r="B163" i="36"/>
  <c r="B164" s="1"/>
  <c r="B165" s="1"/>
  <c r="B166" s="1"/>
  <c r="S40"/>
  <c r="AT44"/>
  <c r="S54"/>
  <c r="AT83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94"/>
  <c r="AT187"/>
  <c r="AT188"/>
  <c r="AT189"/>
  <c r="AT190"/>
  <c r="X190" s="1"/>
  <c r="Y190" s="1"/>
  <c r="AT191"/>
  <c r="AT192"/>
  <c r="AT197"/>
  <c r="AT195"/>
  <c r="S19" i="37"/>
  <c r="AT21"/>
  <c r="AT22"/>
  <c r="AT11"/>
  <c r="AT13"/>
  <c r="AT57"/>
  <c r="AT26"/>
  <c r="AT27"/>
  <c r="AT15"/>
  <c r="AT58"/>
  <c r="AT31"/>
  <c r="AT33"/>
  <c r="AT35"/>
  <c r="S45"/>
  <c r="AT48"/>
  <c r="X48" s="1"/>
  <c r="Y48" s="1"/>
  <c r="AT130" i="33"/>
  <c r="AT25"/>
  <c r="AT108"/>
  <c r="AT42"/>
  <c r="AT119"/>
  <c r="AT148"/>
  <c r="AT66"/>
  <c r="AT106"/>
  <c r="AT116"/>
  <c r="AT97"/>
  <c r="AT166"/>
  <c r="AT76"/>
  <c r="AT64"/>
  <c r="AT77"/>
  <c r="AT176"/>
  <c r="AT100"/>
  <c r="AT180"/>
  <c r="AT12"/>
  <c r="AT85"/>
  <c r="AT150"/>
  <c r="AT35"/>
  <c r="AT60"/>
  <c r="AT144"/>
  <c r="AT80"/>
  <c r="AT32"/>
  <c r="X32" s="1"/>
  <c r="Y32" s="1"/>
  <c r="AT40"/>
  <c r="AT22"/>
  <c r="AT40" i="34"/>
  <c r="S40"/>
  <c r="AT48"/>
  <c r="AT105"/>
  <c r="AT132"/>
  <c r="AT112"/>
  <c r="AT21"/>
  <c r="S22" i="33"/>
  <c r="AT145"/>
  <c r="AT103"/>
  <c r="AT59"/>
  <c r="AT9"/>
  <c r="AT31"/>
  <c r="AT172"/>
  <c r="AT15"/>
  <c r="AT55" i="31"/>
  <c r="AT37"/>
  <c r="AT36"/>
  <c r="AT184"/>
  <c r="AT50"/>
  <c r="AT104" i="30"/>
  <c r="S13"/>
  <c r="S133"/>
  <c r="S55"/>
  <c r="S155"/>
  <c r="AT42"/>
  <c r="AT63"/>
  <c r="AT103"/>
  <c r="AT53"/>
  <c r="AT137"/>
  <c r="AT34"/>
  <c r="AT56"/>
  <c r="AT147"/>
  <c r="AT163"/>
  <c r="AT136" i="31"/>
  <c r="AT169"/>
  <c r="X169" s="1"/>
  <c r="Y169" s="1"/>
  <c r="S136"/>
  <c r="S169"/>
  <c r="AT26"/>
  <c r="AT69"/>
  <c r="AT21"/>
  <c r="AT45"/>
  <c r="AT11"/>
  <c r="AT128"/>
  <c r="AT167"/>
  <c r="AT131"/>
  <c r="AT59" i="30"/>
  <c r="AT111"/>
  <c r="AT161"/>
  <c r="AT142"/>
  <c r="AT162"/>
  <c r="AT159"/>
  <c r="AT37"/>
  <c r="AT100"/>
  <c r="AT58"/>
  <c r="AT131"/>
  <c r="AT11"/>
  <c r="AT82"/>
  <c r="AT160"/>
  <c r="AT16"/>
  <c r="AT120"/>
  <c r="AT76"/>
  <c r="AT39"/>
  <c r="AT90"/>
  <c r="AT143"/>
  <c r="AT158"/>
  <c r="S163"/>
  <c r="AT83"/>
  <c r="AT169"/>
  <c r="AT101"/>
  <c r="AT138"/>
  <c r="S131" i="31"/>
  <c r="AT75"/>
  <c r="AT41"/>
  <c r="AT92"/>
  <c r="AT91"/>
  <c r="AT138"/>
  <c r="AT171"/>
  <c r="AT83" i="21"/>
  <c r="AT108"/>
  <c r="AT153"/>
  <c r="AT63"/>
  <c r="AT144"/>
  <c r="AT145"/>
  <c r="AT146"/>
  <c r="AT121"/>
  <c r="AT111"/>
  <c r="AT86"/>
  <c r="AT65"/>
  <c r="AT66"/>
  <c r="AT88"/>
  <c r="AT68"/>
  <c r="AT156"/>
  <c r="AT113"/>
  <c r="AT90"/>
  <c r="AT157"/>
  <c r="AT91"/>
  <c r="AT92"/>
  <c r="AT158"/>
  <c r="AT93"/>
  <c r="AT95"/>
  <c r="AT96"/>
  <c r="AT126"/>
  <c r="AT71"/>
  <c r="AT97"/>
  <c r="AT130"/>
  <c r="AT131"/>
  <c r="AT117"/>
  <c r="AT98"/>
  <c r="AT133"/>
  <c r="AT134"/>
  <c r="AT135"/>
  <c r="AT99"/>
  <c r="AT137"/>
  <c r="AT77"/>
  <c r="AT139"/>
  <c r="AT100"/>
  <c r="AT148"/>
  <c r="AT161"/>
  <c r="AT149"/>
  <c r="AT162"/>
  <c r="AT150"/>
  <c r="AT81"/>
  <c r="AT164"/>
  <c r="AT105"/>
  <c r="AT166"/>
  <c r="AT9" i="25"/>
  <c r="S45" i="21"/>
  <c r="AT47"/>
  <c r="X47" s="1"/>
  <c r="Y47" s="1"/>
  <c r="AT51"/>
  <c r="S83"/>
  <c r="S108"/>
  <c r="S153"/>
  <c r="S63"/>
  <c r="S144"/>
  <c r="S145"/>
  <c r="S146"/>
  <c r="S121"/>
  <c r="S111"/>
  <c r="S86"/>
  <c r="S65"/>
  <c r="S66"/>
  <c r="S88"/>
  <c r="S68"/>
  <c r="S156"/>
  <c r="S113"/>
  <c r="S90"/>
  <c r="S157"/>
  <c r="S91"/>
  <c r="S92"/>
  <c r="S158"/>
  <c r="S93"/>
  <c r="S95"/>
  <c r="S96"/>
  <c r="S126"/>
  <c r="S71"/>
  <c r="S97"/>
  <c r="S130"/>
  <c r="S131"/>
  <c r="S117"/>
  <c r="S98"/>
  <c r="S133"/>
  <c r="S134"/>
  <c r="S135"/>
  <c r="S99"/>
  <c r="S137"/>
  <c r="S77"/>
  <c r="S139"/>
  <c r="S100"/>
  <c r="S148"/>
  <c r="S161"/>
  <c r="S149"/>
  <c r="S162"/>
  <c r="S150"/>
  <c r="S81"/>
  <c r="S164"/>
  <c r="S105"/>
  <c r="S166"/>
  <c r="AT169"/>
  <c r="AT194"/>
  <c r="AT197"/>
  <c r="AT170"/>
  <c r="AT171"/>
  <c r="AT195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X187" s="1"/>
  <c r="Y187" s="1"/>
  <c r="AT188"/>
  <c r="AT189"/>
  <c r="AT190"/>
  <c r="AT191"/>
  <c r="AT192"/>
  <c r="S9" i="25"/>
  <c r="AT169"/>
  <c r="AT170"/>
  <c r="AT171"/>
  <c r="AT172"/>
  <c r="AT173"/>
  <c r="AT174"/>
  <c r="AT175"/>
  <c r="AT176"/>
  <c r="AT177"/>
  <c r="AT194"/>
  <c r="AT178"/>
  <c r="AT179"/>
  <c r="AT195"/>
  <c r="AT180"/>
  <c r="AT181"/>
  <c r="AT182"/>
  <c r="B155" i="21"/>
  <c r="B156" s="1"/>
  <c r="B157" s="1"/>
  <c r="B158" s="1"/>
  <c r="B159" s="1"/>
  <c r="B160" s="1"/>
  <c r="B161" s="1"/>
  <c r="B162" s="1"/>
  <c r="B163" s="1"/>
  <c r="B164" s="1"/>
  <c r="B165" s="1"/>
  <c r="B166" s="1"/>
  <c r="B155" i="25"/>
  <c r="B156" s="1"/>
  <c r="B157" s="1"/>
  <c r="B158" s="1"/>
  <c r="B159" s="1"/>
  <c r="B160" s="1"/>
  <c r="B161" s="1"/>
  <c r="B162" s="1"/>
  <c r="B163" s="1"/>
  <c r="B164" s="1"/>
  <c r="B165" s="1"/>
  <c r="B166" s="1"/>
  <c r="AT183"/>
  <c r="AT23"/>
  <c r="B154" i="17"/>
  <c r="B155" s="1"/>
  <c r="B156" s="1"/>
  <c r="B157" s="1"/>
  <c r="B158" s="1"/>
  <c r="B159" s="1"/>
  <c r="B160" s="1"/>
  <c r="B161" s="1"/>
  <c r="B162" s="1"/>
  <c r="B163" s="1"/>
  <c r="B164" s="1"/>
  <c r="B165" s="1"/>
  <c r="B166" s="1"/>
  <c r="AT42"/>
  <c r="AT23"/>
  <c r="AT15"/>
  <c r="S42"/>
  <c r="S50" i="28"/>
  <c r="AT52"/>
  <c r="AT54"/>
  <c r="AT56"/>
  <c r="B7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S42"/>
  <c r="S38"/>
  <c r="S46"/>
  <c r="S54"/>
  <c r="S97" i="20"/>
  <c r="S155"/>
  <c r="S111"/>
  <c r="S43"/>
  <c r="AT112"/>
  <c r="AT103"/>
  <c r="AT39"/>
  <c r="X39" s="1"/>
  <c r="Y39" s="1"/>
  <c r="AT50"/>
  <c r="AT81"/>
  <c r="AT148"/>
  <c r="AT51"/>
  <c r="AT117"/>
  <c r="AT135"/>
  <c r="AT69"/>
  <c r="AT152"/>
  <c r="AT121"/>
  <c r="AT145"/>
  <c r="AT78"/>
  <c r="AT74"/>
  <c r="AT123"/>
  <c r="AT29"/>
  <c r="AT33"/>
  <c r="X33" s="1"/>
  <c r="Y33" s="1"/>
  <c r="AT68"/>
  <c r="AT46"/>
  <c r="AT27"/>
  <c r="X27" s="1"/>
  <c r="Y27" s="1"/>
  <c r="AT61"/>
  <c r="AT122"/>
  <c r="AT96"/>
  <c r="AT104"/>
  <c r="AT86"/>
  <c r="AT73"/>
  <c r="AT13"/>
  <c r="AT24"/>
  <c r="X24" s="1"/>
  <c r="Y24" s="1"/>
  <c r="AT38"/>
  <c r="S28" i="16"/>
  <c r="AT37" i="19"/>
  <c r="AT39"/>
  <c r="AT90"/>
  <c r="AT114"/>
  <c r="AT174"/>
  <c r="AT111"/>
  <c r="AT64"/>
  <c r="AT78"/>
  <c r="AT132"/>
  <c r="AT107"/>
  <c r="AT75"/>
  <c r="AT52"/>
  <c r="AT79"/>
  <c r="AT58"/>
  <c r="AT74"/>
  <c r="AT32"/>
  <c r="AT94"/>
  <c r="AT103"/>
  <c r="AT126"/>
  <c r="AT163"/>
  <c r="X163" s="1"/>
  <c r="Y163" s="1"/>
  <c r="AT98"/>
  <c r="S150" i="23"/>
  <c r="AT66"/>
  <c r="AT69"/>
  <c r="AT78"/>
  <c r="AT165"/>
  <c r="AT138"/>
  <c r="AT91"/>
  <c r="AT160"/>
  <c r="AT85"/>
  <c r="AT146"/>
  <c r="AT25"/>
  <c r="AT109"/>
  <c r="AT83" i="15"/>
  <c r="AT42"/>
  <c r="AT22"/>
  <c r="AT164"/>
  <c r="AT156"/>
  <c r="X156" s="1"/>
  <c r="Y156" s="1"/>
  <c r="AT33"/>
  <c r="AT160"/>
  <c r="AT99"/>
  <c r="AT62"/>
  <c r="AT176"/>
  <c r="AT106"/>
  <c r="AT150"/>
  <c r="AT94"/>
  <c r="X94" s="1"/>
  <c r="Y94" s="1"/>
  <c r="AT9"/>
  <c r="AT17"/>
  <c r="AT39"/>
  <c r="AT49"/>
  <c r="AT181"/>
  <c r="AT80"/>
  <c r="AT31" i="19"/>
  <c r="S98"/>
  <c r="AT70"/>
  <c r="AT125"/>
  <c r="AT92"/>
  <c r="AT14"/>
  <c r="AT53"/>
  <c r="AT129"/>
  <c r="AT86"/>
  <c r="AT116"/>
  <c r="AT119"/>
  <c r="AT141"/>
  <c r="S53" i="23"/>
  <c r="S182"/>
  <c r="S170"/>
  <c r="AT154"/>
  <c r="AT183"/>
  <c r="AT167"/>
  <c r="AT38"/>
  <c r="AT117"/>
  <c r="AT102"/>
  <c r="AT56"/>
  <c r="AT149"/>
  <c r="AT134"/>
  <c r="B26" i="19"/>
  <c r="B27" s="1"/>
  <c r="B28" s="1"/>
  <c r="B29" s="1"/>
  <c r="B30" s="1"/>
  <c r="B31" s="1"/>
  <c r="B32" s="1"/>
  <c r="B33" s="1"/>
  <c r="B34" s="1"/>
  <c r="B35" s="1"/>
  <c r="B20" i="15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28" i="27"/>
  <c r="B29" s="1"/>
  <c r="B30" s="1"/>
  <c r="B31" s="1"/>
  <c r="B32" s="1"/>
  <c r="B33" s="1"/>
  <c r="B34" s="1"/>
  <c r="B35" s="1"/>
  <c r="S31" i="19"/>
  <c r="AP186"/>
  <c r="AT138"/>
  <c r="S37"/>
  <c r="S39"/>
  <c r="S90"/>
  <c r="X90"/>
  <c r="Y90" s="1"/>
  <c r="S114"/>
  <c r="S174"/>
  <c r="X174"/>
  <c r="Y174" s="1"/>
  <c r="S111"/>
  <c r="X111"/>
  <c r="Y111" s="1"/>
  <c r="S64"/>
  <c r="S78"/>
  <c r="S132"/>
  <c r="S107"/>
  <c r="S75"/>
  <c r="S52"/>
  <c r="S79"/>
  <c r="X79"/>
  <c r="Y79" s="1"/>
  <c r="S58"/>
  <c r="S74"/>
  <c r="X74"/>
  <c r="Y74" s="1"/>
  <c r="S32"/>
  <c r="S94"/>
  <c r="S103"/>
  <c r="S126"/>
  <c r="S163"/>
  <c r="AT19"/>
  <c r="AT177"/>
  <c r="AT49"/>
  <c r="AT91"/>
  <c r="AT127"/>
  <c r="AT159"/>
  <c r="AT57"/>
  <c r="S86"/>
  <c r="S116"/>
  <c r="S119"/>
  <c r="S141"/>
  <c r="AT60"/>
  <c r="AT36"/>
  <c r="AT65"/>
  <c r="AT110"/>
  <c r="AT21"/>
  <c r="AT117"/>
  <c r="AT164"/>
  <c r="AT33"/>
  <c r="AT46"/>
  <c r="AT26"/>
  <c r="AT120"/>
  <c r="AT38"/>
  <c r="AT112"/>
  <c r="X112" s="1"/>
  <c r="Y112" s="1"/>
  <c r="AT128"/>
  <c r="AT73"/>
  <c r="AT20"/>
  <c r="AT151"/>
  <c r="X151" s="1"/>
  <c r="Y151" s="1"/>
  <c r="AT109"/>
  <c r="AT11"/>
  <c r="AT118"/>
  <c r="AT67"/>
  <c r="AT89"/>
  <c r="AT48"/>
  <c r="AT25"/>
  <c r="AT54"/>
  <c r="X54" s="1"/>
  <c r="Y54" s="1"/>
  <c r="AT104"/>
  <c r="AT140"/>
  <c r="X140" s="1"/>
  <c r="Y140" s="1"/>
  <c r="AT47"/>
  <c r="AT121"/>
  <c r="AT77"/>
  <c r="AT16"/>
  <c r="AT71"/>
  <c r="AT170"/>
  <c r="AT173"/>
  <c r="AT183"/>
  <c r="X183" s="1"/>
  <c r="Y183" s="1"/>
  <c r="AT171"/>
  <c r="AT29"/>
  <c r="X29" s="1"/>
  <c r="Y29" s="1"/>
  <c r="AT83"/>
  <c r="AT102"/>
  <c r="AT176"/>
  <c r="AT150"/>
  <c r="X150" s="1"/>
  <c r="Y150" s="1"/>
  <c r="AT130"/>
  <c r="AT153"/>
  <c r="X153" s="1"/>
  <c r="Y153" s="1"/>
  <c r="AT155"/>
  <c r="AT45"/>
  <c r="AT23"/>
  <c r="AT84"/>
  <c r="AT82"/>
  <c r="AT66"/>
  <c r="AT27"/>
  <c r="AT158"/>
  <c r="AT135"/>
  <c r="AT143"/>
  <c r="X143" s="1"/>
  <c r="Y143" s="1"/>
  <c r="AT85"/>
  <c r="AT113"/>
  <c r="AT22"/>
  <c r="AT149"/>
  <c r="AT156"/>
  <c r="AT95"/>
  <c r="AT180"/>
  <c r="AT148"/>
  <c r="X148" s="1"/>
  <c r="Y148" s="1"/>
  <c r="AT55"/>
  <c r="AT30"/>
  <c r="AT131"/>
  <c r="AT40"/>
  <c r="AT34"/>
  <c r="AT88"/>
  <c r="X88" s="1"/>
  <c r="Y88" s="1"/>
  <c r="AT80"/>
  <c r="AT41"/>
  <c r="AT13"/>
  <c r="AT122"/>
  <c r="X122" s="1"/>
  <c r="Y122" s="1"/>
  <c r="AT51"/>
  <c r="AT165"/>
  <c r="AT35"/>
  <c r="AT17"/>
  <c r="AT184"/>
  <c r="AT69"/>
  <c r="AT139" i="23"/>
  <c r="AT177"/>
  <c r="X177" s="1"/>
  <c r="Y177" s="1"/>
  <c r="AT132"/>
  <c r="AT111"/>
  <c r="AT20"/>
  <c r="AT113"/>
  <c r="AT162"/>
  <c r="AT157"/>
  <c r="AT129"/>
  <c r="AT12"/>
  <c r="AT52"/>
  <c r="AT158"/>
  <c r="AT44"/>
  <c r="AT159"/>
  <c r="AT65"/>
  <c r="AT10"/>
  <c r="AT152"/>
  <c r="AT180"/>
  <c r="AT55"/>
  <c r="AT108"/>
  <c r="AT103"/>
  <c r="S48"/>
  <c r="AT32"/>
  <c r="AT77"/>
  <c r="AT181"/>
  <c r="AT110"/>
  <c r="AT143"/>
  <c r="S134"/>
  <c r="AT140"/>
  <c r="AT18"/>
  <c r="AT168"/>
  <c r="AT184"/>
  <c r="X184" s="1"/>
  <c r="Y184" s="1"/>
  <c r="AT22"/>
  <c r="S25"/>
  <c r="S109"/>
  <c r="AT172"/>
  <c r="AT19"/>
  <c r="AT54"/>
  <c r="B28"/>
  <c r="B29" s="1"/>
  <c r="B30" s="1"/>
  <c r="B31" s="1"/>
  <c r="B32" s="1"/>
  <c r="B33" s="1"/>
  <c r="B34" s="1"/>
  <c r="B35" s="1"/>
  <c r="S125" i="29"/>
  <c r="S184"/>
  <c r="S9"/>
  <c r="S77"/>
  <c r="S15"/>
  <c r="S83" i="15"/>
  <c r="S42"/>
  <c r="S22"/>
  <c r="S164"/>
  <c r="S156"/>
  <c r="AT161" i="27"/>
  <c r="AT17"/>
  <c r="AT179"/>
  <c r="AT74"/>
  <c r="AT97"/>
  <c r="AT143"/>
  <c r="AT164"/>
  <c r="AT45"/>
  <c r="AT87"/>
  <c r="AT81"/>
  <c r="AT127"/>
  <c r="AT94"/>
  <c r="AT14"/>
  <c r="AT39"/>
  <c r="AT120"/>
  <c r="AT105"/>
  <c r="AT89"/>
  <c r="AT136"/>
  <c r="X136" s="1"/>
  <c r="Y136" s="1"/>
  <c r="AT42"/>
  <c r="AT53"/>
  <c r="AT40"/>
  <c r="AT182"/>
  <c r="AT62"/>
  <c r="AT170"/>
  <c r="X170" s="1"/>
  <c r="Y170" s="1"/>
  <c r="AT107"/>
  <c r="AT154"/>
  <c r="AT23"/>
  <c r="AT183"/>
  <c r="AT133"/>
  <c r="AT167"/>
  <c r="AT46"/>
  <c r="AT38"/>
  <c r="AT31"/>
  <c r="AT117"/>
  <c r="AT59"/>
  <c r="AT102"/>
  <c r="X102" s="1"/>
  <c r="Y102" s="1"/>
  <c r="AT119"/>
  <c r="AT56"/>
  <c r="AT13"/>
  <c r="AT149"/>
  <c r="X149" s="1"/>
  <c r="Y149" s="1"/>
  <c r="AT100"/>
  <c r="AT15"/>
  <c r="AT126"/>
  <c r="AT104"/>
  <c r="AT93"/>
  <c r="AT61"/>
  <c r="AT28"/>
  <c r="AT41"/>
  <c r="X41" s="1"/>
  <c r="Y41" s="1"/>
  <c r="AT95"/>
  <c r="AT134"/>
  <c r="X134" s="1"/>
  <c r="Y134" s="1"/>
  <c r="AT35"/>
  <c r="AT140"/>
  <c r="AT86"/>
  <c r="AT18"/>
  <c r="AT73"/>
  <c r="AT168"/>
  <c r="AT175"/>
  <c r="AT184"/>
  <c r="X184" s="1"/>
  <c r="Y184" s="1"/>
  <c r="AT169"/>
  <c r="AT22"/>
  <c r="X22" s="1"/>
  <c r="Y22" s="1"/>
  <c r="AT72"/>
  <c r="AT121"/>
  <c r="AT174"/>
  <c r="AT147"/>
  <c r="X147" s="1"/>
  <c r="Y147" s="1"/>
  <c r="AT122"/>
  <c r="AT150"/>
  <c r="X150" s="1"/>
  <c r="Y150" s="1"/>
  <c r="AT163"/>
  <c r="AT66"/>
  <c r="AT26"/>
  <c r="AT69"/>
  <c r="AT67"/>
  <c r="AT78"/>
  <c r="AT32"/>
  <c r="AT165"/>
  <c r="AT129"/>
  <c r="AT138"/>
  <c r="X138" s="1"/>
  <c r="Y138" s="1"/>
  <c r="AT58"/>
  <c r="AT91"/>
  <c r="AT21"/>
  <c r="AT160"/>
  <c r="AT155"/>
  <c r="AT85"/>
  <c r="AT176"/>
  <c r="AT146"/>
  <c r="X146" s="1"/>
  <c r="Y146" s="1"/>
  <c r="AT83"/>
  <c r="AT34"/>
  <c r="AT115"/>
  <c r="AT29"/>
  <c r="AT51"/>
  <c r="AT76"/>
  <c r="X76" s="1"/>
  <c r="Y76" s="1"/>
  <c r="AT65"/>
  <c r="AT25"/>
  <c r="AT11"/>
  <c r="AT110"/>
  <c r="X110" s="1"/>
  <c r="Y110" s="1"/>
  <c r="AT71"/>
  <c r="AT171"/>
  <c r="AT30"/>
  <c r="AT19"/>
  <c r="AT151"/>
  <c r="AT54"/>
  <c r="AT145"/>
  <c r="AT106"/>
  <c r="S173" i="43"/>
  <c r="S106"/>
  <c r="AT21"/>
  <c r="AT154"/>
  <c r="AT80"/>
  <c r="AT78"/>
  <c r="S73"/>
  <c r="AT107"/>
  <c r="AT24"/>
  <c r="AT104"/>
  <c r="S108"/>
  <c r="S94"/>
  <c r="S14"/>
  <c r="S88"/>
  <c r="AT40"/>
  <c r="AT65"/>
  <c r="AT72"/>
  <c r="AT62"/>
  <c r="AT142"/>
  <c r="AT109"/>
  <c r="AT89"/>
  <c r="AT87"/>
  <c r="AT111"/>
  <c r="AT186" i="44"/>
  <c r="S40"/>
  <c r="AT45"/>
  <c r="AT81"/>
  <c r="AT103"/>
  <c r="AT67"/>
  <c r="AT155"/>
  <c r="AT10"/>
  <c r="X10" s="1"/>
  <c r="Y10" s="1"/>
  <c r="AT119"/>
  <c r="AT112"/>
  <c r="AT21"/>
  <c r="AT100"/>
  <c r="AT65"/>
  <c r="AT159"/>
  <c r="AT72"/>
  <c r="AT24"/>
  <c r="X24" s="1"/>
  <c r="Y24" s="1"/>
  <c r="AT31"/>
  <c r="AT174"/>
  <c r="AT165"/>
  <c r="AT83"/>
  <c r="AT157"/>
  <c r="AT183"/>
  <c r="AT37"/>
  <c r="AT80"/>
  <c r="AT129"/>
  <c r="AT133"/>
  <c r="AT156"/>
  <c r="AT113"/>
  <c r="AT142"/>
  <c r="AT97"/>
  <c r="AT167"/>
  <c r="AT96"/>
  <c r="AT63"/>
  <c r="AT185"/>
  <c r="AT50"/>
  <c r="AT25"/>
  <c r="X25" s="1"/>
  <c r="Y25" s="1"/>
  <c r="AT181"/>
  <c r="AT92"/>
  <c r="AT55"/>
  <c r="AT12"/>
  <c r="X12" s="1"/>
  <c r="Y12" s="1"/>
  <c r="AT123"/>
  <c r="AT124"/>
  <c r="AT125"/>
  <c r="AT87"/>
  <c r="AT131"/>
  <c r="AT135"/>
  <c r="AT18"/>
  <c r="AT27"/>
  <c r="X27" s="1"/>
  <c r="Y27" s="1"/>
  <c r="AT22"/>
  <c r="AT19"/>
  <c r="X19" s="1"/>
  <c r="Y19" s="1"/>
  <c r="AT139"/>
  <c r="AT144"/>
  <c r="AT104"/>
  <c r="AT171"/>
  <c r="AT59"/>
  <c r="AT140"/>
  <c r="AT57"/>
  <c r="AT69"/>
  <c r="AT9"/>
  <c r="AT182"/>
  <c r="AT148"/>
  <c r="AT13"/>
  <c r="X13" s="1"/>
  <c r="Y13" s="1"/>
  <c r="AT54"/>
  <c r="AT33"/>
  <c r="X33" s="1"/>
  <c r="Y33" s="1"/>
  <c r="AT30"/>
  <c r="AT106"/>
  <c r="AT178"/>
  <c r="AT73"/>
  <c r="AT168"/>
  <c r="AT44"/>
  <c r="X44" s="1"/>
  <c r="Y44" s="1"/>
  <c r="AT120"/>
  <c r="AT74"/>
  <c r="AT121"/>
  <c r="AT53"/>
  <c r="X53" s="1"/>
  <c r="Y53" s="1"/>
  <c r="AT56"/>
  <c r="AT132"/>
  <c r="AT101"/>
  <c r="AT62"/>
  <c r="AT153"/>
  <c r="AT134"/>
  <c r="AT172"/>
  <c r="AT110"/>
  <c r="AT17"/>
  <c r="AT88"/>
  <c r="AT136"/>
  <c r="AT122"/>
  <c r="AT173"/>
  <c r="AT126"/>
  <c r="AT11"/>
  <c r="AT52"/>
  <c r="X52" s="1"/>
  <c r="Y52" s="1"/>
  <c r="AT169"/>
  <c r="AT15"/>
  <c r="X15" s="1"/>
  <c r="Y15" s="1"/>
  <c r="AT14"/>
  <c r="AT138"/>
  <c r="AT115"/>
  <c r="AT61"/>
  <c r="AT71"/>
  <c r="AT154"/>
  <c r="AT161"/>
  <c r="S58" i="45"/>
  <c r="S46"/>
  <c r="S52"/>
  <c r="S197"/>
  <c r="AT195"/>
  <c r="AT164" i="41"/>
  <c r="AT105"/>
  <c r="AT150"/>
  <c r="AT165"/>
  <c r="AT166"/>
  <c r="AT168"/>
  <c r="S169"/>
  <c r="S171"/>
  <c r="S173"/>
  <c r="S174"/>
  <c r="S176"/>
  <c r="S177"/>
  <c r="S179"/>
  <c r="S181"/>
  <c r="S195"/>
  <c r="S184"/>
  <c r="S186"/>
  <c r="S188"/>
  <c r="S190"/>
  <c r="S55" i="39"/>
  <c r="AT61"/>
  <c r="AT53"/>
  <c r="AT125"/>
  <c r="S11"/>
  <c r="S32"/>
  <c r="S56"/>
  <c r="AT18"/>
  <c r="AT135"/>
  <c r="AT12"/>
  <c r="AT85"/>
  <c r="AT63"/>
  <c r="AT70"/>
  <c r="AT182"/>
  <c r="AT42"/>
  <c r="X42" s="1"/>
  <c r="Y42" s="1"/>
  <c r="AT148"/>
  <c r="AT128"/>
  <c r="AT100"/>
  <c r="X100" s="1"/>
  <c r="Y100" s="1"/>
  <c r="AT86"/>
  <c r="AT155"/>
  <c r="AT145"/>
  <c r="AT97"/>
  <c r="AT88"/>
  <c r="X88" s="1"/>
  <c r="Y88" s="1"/>
  <c r="AT87"/>
  <c r="X87" s="1"/>
  <c r="Y87" s="1"/>
  <c r="AT123"/>
  <c r="AT139"/>
  <c r="AT37"/>
  <c r="AT181"/>
  <c r="AT121"/>
  <c r="AT142"/>
  <c r="X142" s="1"/>
  <c r="Y142" s="1"/>
  <c r="AT146"/>
  <c r="AT140"/>
  <c r="AT25"/>
  <c r="AT183"/>
  <c r="AT136"/>
  <c r="AT163"/>
  <c r="AT69"/>
  <c r="AT117"/>
  <c r="AT78"/>
  <c r="AT114"/>
  <c r="AT115"/>
  <c r="AT36"/>
  <c r="AT49"/>
  <c r="X49" s="1"/>
  <c r="Y49" s="1"/>
  <c r="AT134"/>
  <c r="AT31"/>
  <c r="AT64"/>
  <c r="X64" s="1"/>
  <c r="Y64" s="1"/>
  <c r="AT60"/>
  <c r="X60" s="1"/>
  <c r="Y60" s="1"/>
  <c r="AT45"/>
  <c r="AT90"/>
  <c r="AT126"/>
  <c r="AT91"/>
  <c r="AT59"/>
  <c r="AT46"/>
  <c r="AT29"/>
  <c r="AT47"/>
  <c r="X47" s="1"/>
  <c r="Y47" s="1"/>
  <c r="AT52"/>
  <c r="AT16"/>
  <c r="X16" s="1"/>
  <c r="Y16" s="1"/>
  <c r="AT152"/>
  <c r="AT71"/>
  <c r="AT19"/>
  <c r="AT129"/>
  <c r="AT158"/>
  <c r="AT178"/>
  <c r="AT184"/>
  <c r="X184" s="1"/>
  <c r="Y184" s="1"/>
  <c r="AT177"/>
  <c r="AT13"/>
  <c r="X13" s="1"/>
  <c r="Y13" s="1"/>
  <c r="AT105"/>
  <c r="AT111"/>
  <c r="AT161"/>
  <c r="X161" s="1"/>
  <c r="Y161" s="1"/>
  <c r="AT68"/>
  <c r="AT77"/>
  <c r="X77" s="1"/>
  <c r="Y77" s="1"/>
  <c r="AT96"/>
  <c r="AT174"/>
  <c r="AT137"/>
  <c r="AT34"/>
  <c r="AT150"/>
  <c r="AT27"/>
  <c r="X27" s="1"/>
  <c r="Y27" s="1"/>
  <c r="AT80"/>
  <c r="AT62"/>
  <c r="AT164"/>
  <c r="AT50"/>
  <c r="X50" s="1"/>
  <c r="Y50" s="1"/>
  <c r="AT44"/>
  <c r="AT98"/>
  <c r="AT144"/>
  <c r="AT26"/>
  <c r="AT154"/>
  <c r="AT171"/>
  <c r="AT143"/>
  <c r="AT179"/>
  <c r="AT99"/>
  <c r="X99" s="1"/>
  <c r="Y99" s="1"/>
  <c r="AT84"/>
  <c r="AT30"/>
  <c r="AT104"/>
  <c r="AT95"/>
  <c r="AT76"/>
  <c r="AT24"/>
  <c r="X24" s="1"/>
  <c r="Y24" s="1"/>
  <c r="AT21"/>
  <c r="X21" s="1"/>
  <c r="Y21" s="1"/>
  <c r="AT74"/>
  <c r="AT9"/>
  <c r="X9" s="1"/>
  <c r="Y9" s="1"/>
  <c r="AT73"/>
  <c r="AT93"/>
  <c r="AT175"/>
  <c r="AT22"/>
  <c r="AT39"/>
  <c r="AT153"/>
  <c r="AT94"/>
  <c r="S23" i="41"/>
  <c r="S48"/>
  <c r="S61"/>
  <c r="S142"/>
  <c r="S16" i="36"/>
  <c r="S44"/>
  <c r="S61"/>
  <c r="AT20" i="37"/>
  <c r="X20" s="1"/>
  <c r="Y20" s="1"/>
  <c r="S21"/>
  <c r="X21"/>
  <c r="Y21" s="1"/>
  <c r="S22"/>
  <c r="X22"/>
  <c r="Y22" s="1"/>
  <c r="S11"/>
  <c r="X11"/>
  <c r="Y11" s="1"/>
  <c r="S13"/>
  <c r="X13"/>
  <c r="Y13" s="1"/>
  <c r="S57"/>
  <c r="X57"/>
  <c r="Y57" s="1"/>
  <c r="S26"/>
  <c r="X26"/>
  <c r="Y26" s="1"/>
  <c r="S27"/>
  <c r="X27"/>
  <c r="Y27" s="1"/>
  <c r="S15"/>
  <c r="X15"/>
  <c r="Y15" s="1"/>
  <c r="S58"/>
  <c r="X58"/>
  <c r="Y58" s="1"/>
  <c r="S31"/>
  <c r="X31"/>
  <c r="Y31" s="1"/>
  <c r="S33"/>
  <c r="X33"/>
  <c r="Y33" s="1"/>
  <c r="S35"/>
  <c r="X35"/>
  <c r="Y35" s="1"/>
  <c r="S41"/>
  <c r="S48"/>
  <c r="AT64"/>
  <c r="AT152"/>
  <c r="AT108"/>
  <c r="AT109"/>
  <c r="AT142"/>
  <c r="AT66"/>
  <c r="AT153"/>
  <c r="S104" i="30"/>
  <c r="AP186"/>
  <c r="AT114"/>
  <c r="S59"/>
  <c r="S111"/>
  <c r="S161"/>
  <c r="X161"/>
  <c r="Y161" s="1"/>
  <c r="S142"/>
  <c r="S162"/>
  <c r="X162"/>
  <c r="Y162" s="1"/>
  <c r="S159"/>
  <c r="X159"/>
  <c r="Y159" s="1"/>
  <c r="S37"/>
  <c r="S100"/>
  <c r="S58"/>
  <c r="S131"/>
  <c r="S11"/>
  <c r="S82"/>
  <c r="S160"/>
  <c r="X160"/>
  <c r="Y160" s="1"/>
  <c r="S16"/>
  <c r="S120"/>
  <c r="X120"/>
  <c r="Y120" s="1"/>
  <c r="S76"/>
  <c r="S39"/>
  <c r="S90"/>
  <c r="S143"/>
  <c r="S158"/>
  <c r="S63"/>
  <c r="S103"/>
  <c r="S53"/>
  <c r="S137"/>
  <c r="S34"/>
  <c r="S56"/>
  <c r="S147"/>
  <c r="AT67"/>
  <c r="AT72"/>
  <c r="S83"/>
  <c r="S169"/>
  <c r="S101"/>
  <c r="S138"/>
  <c r="AT30"/>
  <c r="AT47"/>
  <c r="AT145"/>
  <c r="X145" s="1"/>
  <c r="Y145" s="1"/>
  <c r="AT151"/>
  <c r="AT32"/>
  <c r="AT19"/>
  <c r="AT61"/>
  <c r="AT183"/>
  <c r="AT64"/>
  <c r="AT156"/>
  <c r="AT54"/>
  <c r="AT112"/>
  <c r="AT118"/>
  <c r="AT182"/>
  <c r="AT94"/>
  <c r="AT129"/>
  <c r="AT75"/>
  <c r="AT23"/>
  <c r="AT73"/>
  <c r="AT21"/>
  <c r="AT96"/>
  <c r="AT176"/>
  <c r="AT148"/>
  <c r="X148" s="1"/>
  <c r="Y148" s="1"/>
  <c r="AT46"/>
  <c r="AT69"/>
  <c r="AT180"/>
  <c r="AT95"/>
  <c r="X95" s="1"/>
  <c r="Y95" s="1"/>
  <c r="AT108"/>
  <c r="AT109"/>
  <c r="AT110"/>
  <c r="AT66"/>
  <c r="AT116"/>
  <c r="AT122"/>
  <c r="AT134"/>
  <c r="AT149"/>
  <c r="X149" s="1"/>
  <c r="Y149" s="1"/>
  <c r="AT139"/>
  <c r="AT132"/>
  <c r="X132" s="1"/>
  <c r="Y132" s="1"/>
  <c r="AT135"/>
  <c r="AT130"/>
  <c r="AT81"/>
  <c r="AT26"/>
  <c r="AT10"/>
  <c r="AT127"/>
  <c r="AT184"/>
  <c r="AT38"/>
  <c r="AT31"/>
  <c r="AT62"/>
  <c r="AT150"/>
  <c r="AT97"/>
  <c r="X97" s="1"/>
  <c r="Y97" s="1"/>
  <c r="AT178"/>
  <c r="AT157"/>
  <c r="X157" s="1"/>
  <c r="Y157" s="1"/>
  <c r="AT153"/>
  <c r="AT86"/>
  <c r="AT40"/>
  <c r="AT48"/>
  <c r="AT24"/>
  <c r="AT174"/>
  <c r="X174" s="1"/>
  <c r="Y174" s="1"/>
  <c r="AT105"/>
  <c r="AT49"/>
  <c r="AT106"/>
  <c r="AT179"/>
  <c r="X179" s="1"/>
  <c r="Y179" s="1"/>
  <c r="AT181"/>
  <c r="AT44"/>
  <c r="AT79"/>
  <c r="AT17"/>
  <c r="AT154"/>
  <c r="AT119"/>
  <c r="AT27"/>
  <c r="AT89"/>
  <c r="AT125"/>
  <c r="AT65"/>
  <c r="AT123"/>
  <c r="AT107"/>
  <c r="AT29"/>
  <c r="AT113"/>
  <c r="AT80"/>
  <c r="AT177"/>
  <c r="X177" s="1"/>
  <c r="Y177" s="1"/>
  <c r="AT28"/>
  <c r="AT121"/>
  <c r="X121" s="1"/>
  <c r="Y121" s="1"/>
  <c r="AT117"/>
  <c r="AT126"/>
  <c r="AT98"/>
  <c r="AT15"/>
  <c r="AT45"/>
  <c r="AT165"/>
  <c r="AT12"/>
  <c r="AF186" i="31"/>
  <c r="AT135"/>
  <c r="AT33"/>
  <c r="AT142"/>
  <c r="AT87"/>
  <c r="AT139"/>
  <c r="AT164"/>
  <c r="X164" s="1"/>
  <c r="Y164" s="1"/>
  <c r="AT168"/>
  <c r="AT157"/>
  <c r="AT146"/>
  <c r="AT165"/>
  <c r="X165" s="1"/>
  <c r="Y165" s="1"/>
  <c r="AT117"/>
  <c r="AT162"/>
  <c r="X162" s="1"/>
  <c r="Y162" s="1"/>
  <c r="AT53"/>
  <c r="AT19"/>
  <c r="AT148"/>
  <c r="AT51"/>
  <c r="AT141"/>
  <c r="AT96"/>
  <c r="AT39"/>
  <c r="AT120"/>
  <c r="AT67"/>
  <c r="AT43"/>
  <c r="AT31"/>
  <c r="AT29"/>
  <c r="AT83"/>
  <c r="AT163"/>
  <c r="X163" s="1"/>
  <c r="Y163" s="1"/>
  <c r="AT143"/>
  <c r="AT9"/>
  <c r="AT60"/>
  <c r="AT102"/>
  <c r="X102" s="1"/>
  <c r="Y102" s="1"/>
  <c r="AT48"/>
  <c r="AT86"/>
  <c r="AT78"/>
  <c r="AT30"/>
  <c r="AT62"/>
  <c r="AT68"/>
  <c r="AT85"/>
  <c r="S11"/>
  <c r="S128"/>
  <c r="S167"/>
  <c r="AT93"/>
  <c r="S91"/>
  <c r="S138"/>
  <c r="S171"/>
  <c r="AT121"/>
  <c r="AT116"/>
  <c r="AT109"/>
  <c r="S40" i="33"/>
  <c r="AT105"/>
  <c r="AT155"/>
  <c r="AT118"/>
  <c r="AT21"/>
  <c r="X21" s="1"/>
  <c r="Y21" s="1"/>
  <c r="AT165"/>
  <c r="AT157"/>
  <c r="AT33"/>
  <c r="S172"/>
  <c r="S15"/>
  <c r="AT115"/>
  <c r="AT72"/>
  <c r="AT161"/>
  <c r="AT142" i="34"/>
  <c r="AT25"/>
  <c r="X25" s="1"/>
  <c r="Y25" s="1"/>
  <c r="AT146"/>
  <c r="AT42"/>
  <c r="AT149"/>
  <c r="AT131"/>
  <c r="AT91"/>
  <c r="AT151"/>
  <c r="AT147"/>
  <c r="AT81"/>
  <c r="AT74"/>
  <c r="AT108"/>
  <c r="AT148"/>
  <c r="AT87"/>
  <c r="AT12"/>
  <c r="AT109"/>
  <c r="AT135"/>
  <c r="AT35"/>
  <c r="X35" s="1"/>
  <c r="Y35" s="1"/>
  <c r="AT63"/>
  <c r="AT64"/>
  <c r="AT100"/>
  <c r="AT32"/>
  <c r="X32" s="1"/>
  <c r="Y32" s="1"/>
  <c r="S152" i="25"/>
  <c r="AT184"/>
  <c r="AT185"/>
  <c r="AT186"/>
  <c r="AT187"/>
  <c r="AT188"/>
  <c r="AT189"/>
  <c r="X189" s="1"/>
  <c r="Y189" s="1"/>
  <c r="AT190"/>
  <c r="AT191"/>
  <c r="S11" i="17"/>
  <c r="AT56"/>
  <c r="X56" s="1"/>
  <c r="Y56" s="1"/>
  <c r="AT25"/>
  <c r="AT27"/>
  <c r="X27" s="1"/>
  <c r="Y27" s="1"/>
  <c r="AT12"/>
  <c r="AT30"/>
  <c r="X30" s="1"/>
  <c r="Y30" s="1"/>
  <c r="AT58"/>
  <c r="AT20"/>
  <c r="X20" s="1"/>
  <c r="Y20" s="1"/>
  <c r="AT32"/>
  <c r="AT34"/>
  <c r="X34" s="1"/>
  <c r="Y34" s="1"/>
  <c r="AT36"/>
  <c r="AT37"/>
  <c r="X37" s="1"/>
  <c r="Y37" s="1"/>
  <c r="AT38"/>
  <c r="S15"/>
  <c r="AT51"/>
  <c r="AT164"/>
  <c r="AT165"/>
  <c r="AT150"/>
  <c r="AT166"/>
  <c r="AT142" i="21"/>
  <c r="AT11"/>
  <c r="X11" s="1"/>
  <c r="Y11" s="1"/>
  <c r="S23" i="25"/>
  <c r="AT45"/>
  <c r="X45" s="1"/>
  <c r="Y45" s="1"/>
  <c r="AT47"/>
  <c r="AT60" i="16"/>
  <c r="AT9"/>
  <c r="AT63"/>
  <c r="AT65"/>
  <c r="AT67"/>
  <c r="AT10"/>
  <c r="AT70"/>
  <c r="AT72"/>
  <c r="AT74"/>
  <c r="AT76"/>
  <c r="AT78"/>
  <c r="AT79"/>
  <c r="AT12"/>
  <c r="AT81"/>
  <c r="AT13"/>
  <c r="AT161"/>
  <c r="AT82"/>
  <c r="AT83"/>
  <c r="AT85"/>
  <c r="AT87"/>
  <c r="AT89"/>
  <c r="AT91"/>
  <c r="AT93"/>
  <c r="AT94"/>
  <c r="AT17"/>
  <c r="AT97"/>
  <c r="AT20"/>
  <c r="AT12" i="20"/>
  <c r="X12" s="1"/>
  <c r="Y12" s="1"/>
  <c r="AT124"/>
  <c r="AT99"/>
  <c r="AT65"/>
  <c r="AT149"/>
  <c r="AT151"/>
  <c r="AT57"/>
  <c r="X57" s="1"/>
  <c r="Y57" s="1"/>
  <c r="AT150"/>
  <c r="AT10"/>
  <c r="X10" s="1"/>
  <c r="Y10" s="1"/>
  <c r="AT113"/>
  <c r="AT54"/>
  <c r="X54" s="1"/>
  <c r="Y54" s="1"/>
  <c r="AT45"/>
  <c r="AT35"/>
  <c r="X35" s="1"/>
  <c r="Y35" s="1"/>
  <c r="AT47"/>
  <c r="AT139"/>
  <c r="AT71"/>
  <c r="AT20"/>
  <c r="X20" s="1"/>
  <c r="Y20" s="1"/>
  <c r="AT95"/>
  <c r="AT75"/>
  <c r="AT141"/>
  <c r="AT36"/>
  <c r="X36" s="1"/>
  <c r="Y36" s="1"/>
  <c r="AT41"/>
  <c r="AT101"/>
  <c r="AT118"/>
  <c r="AT70"/>
  <c r="AT136"/>
  <c r="AT140"/>
  <c r="AT156"/>
  <c r="AT44"/>
  <c r="X44" s="1"/>
  <c r="Y44" s="1"/>
  <c r="AT92"/>
  <c r="AT76"/>
  <c r="AT128"/>
  <c r="AT79"/>
  <c r="AT21"/>
  <c r="AT19"/>
  <c r="X19" s="1"/>
  <c r="Y19" s="1"/>
  <c r="AT9"/>
  <c r="X9" s="1"/>
  <c r="Y9" s="1"/>
  <c r="AT31"/>
  <c r="AT89"/>
  <c r="S63" i="24"/>
  <c r="S80"/>
  <c r="S34"/>
  <c r="AT131"/>
  <c r="AT11"/>
  <c r="X11" s="1"/>
  <c r="Y11" s="1"/>
  <c r="AT99"/>
  <c r="AT94"/>
  <c r="AT72"/>
  <c r="AT155"/>
  <c r="AT26"/>
  <c r="AT113"/>
  <c r="AT109"/>
  <c r="AT43"/>
  <c r="X43" s="1"/>
  <c r="Y43" s="1"/>
  <c r="AT110"/>
  <c r="AT121"/>
  <c r="AT181"/>
  <c r="AT102"/>
  <c r="AT39"/>
  <c r="AT50"/>
  <c r="X50" s="1"/>
  <c r="Y50" s="1"/>
  <c r="AT164"/>
  <c r="AT166"/>
  <c r="AT81"/>
  <c r="AT156"/>
  <c r="AT171"/>
  <c r="AT51"/>
  <c r="X51" s="1"/>
  <c r="Y51" s="1"/>
  <c r="AT111"/>
  <c r="AT137"/>
  <c r="AT69"/>
  <c r="AT157"/>
  <c r="AT127"/>
  <c r="AT147"/>
  <c r="AT84"/>
  <c r="AT163"/>
  <c r="AT75"/>
  <c r="AT118"/>
  <c r="AT170"/>
  <c r="AT29"/>
  <c r="X29" s="1"/>
  <c r="Y29" s="1"/>
  <c r="AT33"/>
  <c r="AT168"/>
  <c r="AT62"/>
  <c r="AT46"/>
  <c r="X46" s="1"/>
  <c r="Y46" s="1"/>
  <c r="AT27"/>
  <c r="AT64"/>
  <c r="AT123"/>
  <c r="AT108"/>
  <c r="AT104"/>
  <c r="AT90"/>
  <c r="AT73"/>
  <c r="AT13"/>
  <c r="X13" s="1"/>
  <c r="Y13" s="1"/>
  <c r="AT24"/>
  <c r="AT38"/>
  <c r="X38" s="1"/>
  <c r="Y38" s="1"/>
  <c r="AT12"/>
  <c r="AT130"/>
  <c r="AT100"/>
  <c r="AT65"/>
  <c r="AT148"/>
  <c r="AT151"/>
  <c r="AT57"/>
  <c r="X57" s="1"/>
  <c r="Y57" s="1"/>
  <c r="AT149"/>
  <c r="AT10"/>
  <c r="X10" s="1"/>
  <c r="Y10" s="1"/>
  <c r="AT120"/>
  <c r="AT54"/>
  <c r="AT45"/>
  <c r="X45" s="1"/>
  <c r="Y45" s="1"/>
  <c r="AT35"/>
  <c r="AT47"/>
  <c r="X47" s="1"/>
  <c r="Y47" s="1"/>
  <c r="AT144"/>
  <c r="AT71"/>
  <c r="AT20"/>
  <c r="AT95"/>
  <c r="AT76"/>
  <c r="AT146"/>
  <c r="AT36"/>
  <c r="AT41"/>
  <c r="X41" s="1"/>
  <c r="Y41" s="1"/>
  <c r="AT89"/>
  <c r="AT103"/>
  <c r="AT68"/>
  <c r="AT142"/>
  <c r="AT138"/>
  <c r="AT152"/>
  <c r="AT44"/>
  <c r="X44" s="1"/>
  <c r="Y44" s="1"/>
  <c r="AT98"/>
  <c r="AT77"/>
  <c r="AT116"/>
  <c r="AT87"/>
  <c r="AT21"/>
  <c r="X21" s="1"/>
  <c r="Y21" s="1"/>
  <c r="AT19"/>
  <c r="AT9"/>
  <c r="AT31"/>
  <c r="X31" s="1"/>
  <c r="Y31" s="1"/>
  <c r="AT92"/>
  <c r="AT150"/>
  <c r="AT74"/>
  <c r="AT66"/>
  <c r="AT135"/>
  <c r="S10" i="28"/>
  <c r="X10"/>
  <c r="Y10" s="1"/>
  <c r="S12"/>
  <c r="X12"/>
  <c r="Y12" s="1"/>
  <c r="S14"/>
  <c r="X14"/>
  <c r="Y14" s="1"/>
  <c r="S16"/>
  <c r="X16"/>
  <c r="Y16" s="1"/>
  <c r="S18"/>
  <c r="X18"/>
  <c r="Y18" s="1"/>
  <c r="S20"/>
  <c r="X20"/>
  <c r="Y20" s="1"/>
  <c r="S22"/>
  <c r="X22"/>
  <c r="Y22" s="1"/>
  <c r="S24"/>
  <c r="X24"/>
  <c r="Y24" s="1"/>
  <c r="S26"/>
  <c r="X26"/>
  <c r="Y26" s="1"/>
  <c r="S28"/>
  <c r="X28"/>
  <c r="Y28" s="1"/>
  <c r="S30"/>
  <c r="X30"/>
  <c r="Y30" s="1"/>
  <c r="S32"/>
  <c r="X32"/>
  <c r="Y32" s="1"/>
  <c r="S34"/>
  <c r="X34"/>
  <c r="Y34" s="1"/>
  <c r="S36"/>
  <c r="X38"/>
  <c r="Y38" s="1"/>
  <c r="S40"/>
  <c r="X42"/>
  <c r="Y42" s="1"/>
  <c r="S44"/>
  <c r="X46"/>
  <c r="Y46" s="1"/>
  <c r="S48"/>
  <c r="X50"/>
  <c r="Y50" s="1"/>
  <c r="S52"/>
  <c r="X54"/>
  <c r="Y54" s="1"/>
  <c r="S56"/>
  <c r="S60"/>
  <c r="AT97"/>
  <c r="AT99"/>
  <c r="AT101"/>
  <c r="AT103"/>
  <c r="AT105"/>
  <c r="AT107"/>
  <c r="AT109"/>
  <c r="AT111"/>
  <c r="AT113"/>
  <c r="AT115"/>
  <c r="AT117"/>
  <c r="AT119"/>
  <c r="AT121"/>
  <c r="AT123"/>
  <c r="AT125"/>
  <c r="AT127"/>
  <c r="AT129"/>
  <c r="AT131"/>
  <c r="AT133"/>
  <c r="AT135"/>
  <c r="AT137"/>
  <c r="AT139"/>
  <c r="AT141"/>
  <c r="AT143"/>
  <c r="AT145"/>
  <c r="AT147"/>
  <c r="AT149"/>
  <c r="AT151"/>
  <c r="AT153"/>
  <c r="AT155"/>
  <c r="AT157"/>
  <c r="AT159"/>
  <c r="S160"/>
  <c r="S162"/>
  <c r="S164"/>
  <c r="S166"/>
  <c r="S168"/>
  <c r="S170"/>
  <c r="S172"/>
  <c r="S174"/>
  <c r="S176"/>
  <c r="S178"/>
  <c r="S180"/>
  <c r="S182"/>
  <c r="S184"/>
  <c r="S186"/>
  <c r="X36"/>
  <c r="Y36" s="1"/>
  <c r="X40"/>
  <c r="Y40" s="1"/>
  <c r="X44"/>
  <c r="Y44" s="1"/>
  <c r="X48"/>
  <c r="Y48" s="1"/>
  <c r="X52"/>
  <c r="Y52" s="1"/>
  <c r="X56"/>
  <c r="Y56" s="1"/>
  <c r="S127" i="19"/>
  <c r="S159"/>
  <c r="S57"/>
  <c r="AT133"/>
  <c r="S14"/>
  <c r="S53"/>
  <c r="S129"/>
  <c r="AT134"/>
  <c r="AT97"/>
  <c r="AT42"/>
  <c r="Q186" i="23"/>
  <c r="AP186"/>
  <c r="S139"/>
  <c r="S177"/>
  <c r="S132"/>
  <c r="S111"/>
  <c r="X111"/>
  <c r="Y111" s="1"/>
  <c r="S20"/>
  <c r="S113"/>
  <c r="S162"/>
  <c r="S157"/>
  <c r="S129"/>
  <c r="S12"/>
  <c r="S52"/>
  <c r="S158"/>
  <c r="X158"/>
  <c r="Y158" s="1"/>
  <c r="S44"/>
  <c r="S159"/>
  <c r="S65"/>
  <c r="S10"/>
  <c r="S152"/>
  <c r="S180"/>
  <c r="X180"/>
  <c r="Y180" s="1"/>
  <c r="S55"/>
  <c r="S108"/>
  <c r="S103"/>
  <c r="AT137"/>
  <c r="S136"/>
  <c r="S125"/>
  <c r="S45"/>
  <c r="S178"/>
  <c r="S75"/>
  <c r="S153"/>
  <c r="S96"/>
  <c r="AT9"/>
  <c r="AT24"/>
  <c r="AT142"/>
  <c r="S77"/>
  <c r="S181"/>
  <c r="S110"/>
  <c r="S143"/>
  <c r="AT123"/>
  <c r="AT90"/>
  <c r="AT166"/>
  <c r="S56"/>
  <c r="S149"/>
  <c r="AT15"/>
  <c r="AT104"/>
  <c r="AT61"/>
  <c r="AT40"/>
  <c r="S22"/>
  <c r="AT122"/>
  <c r="AT147"/>
  <c r="S91"/>
  <c r="S160"/>
  <c r="S85"/>
  <c r="S146"/>
  <c r="AT35"/>
  <c r="AT29"/>
  <c r="AT76"/>
  <c r="AB187"/>
  <c r="AF186" i="27"/>
  <c r="AT139"/>
  <c r="AT47"/>
  <c r="AT177"/>
  <c r="X177" s="1"/>
  <c r="Y177" s="1"/>
  <c r="AT50"/>
  <c r="AT132"/>
  <c r="AT82"/>
  <c r="X82" s="1"/>
  <c r="Y82" s="1"/>
  <c r="AT111"/>
  <c r="AT113"/>
  <c r="AT20"/>
  <c r="AT173"/>
  <c r="X173" s="1"/>
  <c r="Y173" s="1"/>
  <c r="AT114"/>
  <c r="AT101"/>
  <c r="X101" s="1"/>
  <c r="Y101" s="1"/>
  <c r="AT162"/>
  <c r="AT79"/>
  <c r="AT157"/>
  <c r="AT88"/>
  <c r="AT128"/>
  <c r="AT130"/>
  <c r="AT12"/>
  <c r="AT118"/>
  <c r="AT52"/>
  <c r="AT70"/>
  <c r="AT158"/>
  <c r="AT80"/>
  <c r="AT43"/>
  <c r="AT63"/>
  <c r="X63" s="1"/>
  <c r="Y63" s="1"/>
  <c r="AT159"/>
  <c r="AT92"/>
  <c r="AT64"/>
  <c r="AT60"/>
  <c r="X60" s="1"/>
  <c r="Y60" s="1"/>
  <c r="AT10"/>
  <c r="AT37"/>
  <c r="AT152"/>
  <c r="AT98"/>
  <c r="AT180"/>
  <c r="AT116"/>
  <c r="AT55"/>
  <c r="AT124"/>
  <c r="AT141"/>
  <c r="AT84"/>
  <c r="AT27"/>
  <c r="AT65" i="15"/>
  <c r="AT47"/>
  <c r="AT179"/>
  <c r="X179" s="1"/>
  <c r="AT27"/>
  <c r="AT126"/>
  <c r="AT69"/>
  <c r="X69" s="1"/>
  <c r="Y69" s="1"/>
  <c r="AT110"/>
  <c r="X110" s="1"/>
  <c r="Y110" s="1"/>
  <c r="AT82"/>
  <c r="AT52"/>
  <c r="AT177"/>
  <c r="AT98"/>
  <c r="AT90"/>
  <c r="AT154"/>
  <c r="AT91"/>
  <c r="AT151"/>
  <c r="AT70"/>
  <c r="AT119"/>
  <c r="AT107"/>
  <c r="AT11"/>
  <c r="AT88"/>
  <c r="AT78"/>
  <c r="AT153"/>
  <c r="AT162"/>
  <c r="X162" s="1"/>
  <c r="Y162" s="1"/>
  <c r="AT59"/>
  <c r="AT57"/>
  <c r="AT58"/>
  <c r="AT163"/>
  <c r="AT131"/>
  <c r="AT73"/>
  <c r="AT64"/>
  <c r="X64" s="1"/>
  <c r="Y64" s="1"/>
  <c r="AT10"/>
  <c r="AT24"/>
  <c r="AT121"/>
  <c r="S49"/>
  <c r="S181"/>
  <c r="S80"/>
  <c r="S121"/>
  <c r="AT180"/>
  <c r="X180" s="1"/>
  <c r="Y180" s="1"/>
  <c r="AT81"/>
  <c r="AT93"/>
  <c r="S160"/>
  <c r="S99"/>
  <c r="S62"/>
  <c r="S176"/>
  <c r="S106"/>
  <c r="S150"/>
  <c r="S39"/>
  <c r="AT139"/>
  <c r="X139" s="1"/>
  <c r="Y139" s="1"/>
  <c r="AT100"/>
  <c r="AT120"/>
  <c r="AT136"/>
  <c r="AT51"/>
  <c r="AT132"/>
  <c r="X132" s="1"/>
  <c r="Y132" s="1"/>
  <c r="AT165"/>
  <c r="X165" s="1"/>
  <c r="Y165" s="1"/>
  <c r="AT116"/>
  <c r="AT74"/>
  <c r="AT25"/>
  <c r="AT182"/>
  <c r="AT103"/>
  <c r="AT168"/>
  <c r="X168" s="1"/>
  <c r="Y168" s="1"/>
  <c r="AT134"/>
  <c r="AT142"/>
  <c r="AT16"/>
  <c r="AT183"/>
  <c r="AT105"/>
  <c r="AT158"/>
  <c r="AT36"/>
  <c r="AT68"/>
  <c r="AT29"/>
  <c r="AT85"/>
  <c r="AT55"/>
  <c r="AT92"/>
  <c r="AT118"/>
  <c r="X118" s="1"/>
  <c r="Y118" s="1"/>
  <c r="AT77"/>
  <c r="AT28"/>
  <c r="AT145"/>
  <c r="X145" s="1"/>
  <c r="Y145" s="1"/>
  <c r="AT89"/>
  <c r="X89" s="1"/>
  <c r="Y89" s="1"/>
  <c r="AT32"/>
  <c r="AT109"/>
  <c r="AT140"/>
  <c r="AT72"/>
  <c r="AT48"/>
  <c r="AT19"/>
  <c r="AT43"/>
  <c r="AT101"/>
  <c r="X101" s="1"/>
  <c r="Y101" s="1"/>
  <c r="AT135"/>
  <c r="AT34"/>
  <c r="X34" s="1"/>
  <c r="Y34" s="1"/>
  <c r="AT115"/>
  <c r="AT56"/>
  <c r="AT15"/>
  <c r="AT97"/>
  <c r="AT172"/>
  <c r="AT171"/>
  <c r="AT184"/>
  <c r="X184" s="1"/>
  <c r="Y184" s="1"/>
  <c r="AT167"/>
  <c r="AT20"/>
  <c r="X20" s="1"/>
  <c r="Y20" s="1"/>
  <c r="AT96"/>
  <c r="AT95"/>
  <c r="AT173"/>
  <c r="X173" s="1"/>
  <c r="Y173" s="1"/>
  <c r="AT143"/>
  <c r="AT123"/>
  <c r="X123" s="1"/>
  <c r="Y123" s="1"/>
  <c r="AT148"/>
  <c r="AT174"/>
  <c r="AT137"/>
  <c r="AT18"/>
  <c r="AT149"/>
  <c r="AT60"/>
  <c r="X60" s="1"/>
  <c r="Y60" s="1"/>
  <c r="AT44"/>
  <c r="AT53"/>
  <c r="AT155"/>
  <c r="AT124"/>
  <c r="X124" s="1"/>
  <c r="Y124" s="1"/>
  <c r="AT128"/>
  <c r="AT87"/>
  <c r="AT111"/>
  <c r="AT14"/>
  <c r="AT141"/>
  <c r="AT157"/>
  <c r="AT104"/>
  <c r="AT170"/>
  <c r="AT146"/>
  <c r="X146" s="1"/>
  <c r="Y146" s="1"/>
  <c r="AT66"/>
  <c r="AT23"/>
  <c r="AT102"/>
  <c r="AT37"/>
  <c r="AT30"/>
  <c r="AT86"/>
  <c r="X86" s="1"/>
  <c r="Y86" s="1"/>
  <c r="AT61"/>
  <c r="X61" s="1"/>
  <c r="Y61" s="1"/>
  <c r="AT40"/>
  <c r="AT12"/>
  <c r="X12" s="1"/>
  <c r="Y12" s="1"/>
  <c r="AT108"/>
  <c r="AT50"/>
  <c r="AT178"/>
  <c r="AT26"/>
  <c r="AT21"/>
  <c r="AT138"/>
  <c r="AT63"/>
  <c r="S168" i="45"/>
  <c r="AT169"/>
  <c r="S170"/>
  <c r="S172"/>
  <c r="S174"/>
  <c r="S176"/>
  <c r="S178"/>
  <c r="S180"/>
  <c r="S182"/>
  <c r="S184"/>
  <c r="S186"/>
  <c r="S187"/>
  <c r="S189"/>
  <c r="S191"/>
  <c r="X71"/>
  <c r="Y71" s="1"/>
  <c r="S73"/>
  <c r="S87"/>
  <c r="S109"/>
  <c r="S153"/>
  <c r="S78"/>
  <c r="S88"/>
  <c r="S143"/>
  <c r="S90"/>
  <c r="S111"/>
  <c r="S91"/>
  <c r="S113"/>
  <c r="S92"/>
  <c r="S120"/>
  <c r="S121"/>
  <c r="S145"/>
  <c r="S123"/>
  <c r="S94"/>
  <c r="S95"/>
  <c r="S159"/>
  <c r="S160"/>
  <c r="S125"/>
  <c r="S126"/>
  <c r="S97"/>
  <c r="S115"/>
  <c r="S161"/>
  <c r="S129"/>
  <c r="S81"/>
  <c r="S101"/>
  <c r="S102"/>
  <c r="S162"/>
  <c r="S149"/>
  <c r="S132"/>
  <c r="S103"/>
  <c r="S134"/>
  <c r="S117"/>
  <c r="S104"/>
  <c r="S137"/>
  <c r="S105"/>
  <c r="S140"/>
  <c r="S165"/>
  <c r="S150"/>
  <c r="AT39"/>
  <c r="X39" s="1"/>
  <c r="Y39" s="1"/>
  <c r="AT41"/>
  <c r="X41" s="1"/>
  <c r="Y41" s="1"/>
  <c r="AT59"/>
  <c r="X59" s="1"/>
  <c r="Y59" s="1"/>
  <c r="AT48"/>
  <c r="X48" s="1"/>
  <c r="Y48" s="1"/>
  <c r="AT51"/>
  <c r="X51" s="1"/>
  <c r="Y51" s="1"/>
  <c r="AT54"/>
  <c r="X54" s="1"/>
  <c r="Y54" s="1"/>
  <c r="AT21"/>
  <c r="X21" s="1"/>
  <c r="Y21" s="1"/>
  <c r="AT9"/>
  <c r="X9" s="1"/>
  <c r="Y9" s="1"/>
  <c r="AT12"/>
  <c r="X12" s="1"/>
  <c r="Y12" s="1"/>
  <c r="AT14"/>
  <c r="X14" s="1"/>
  <c r="Y14" s="1"/>
  <c r="AT56"/>
  <c r="X56" s="1"/>
  <c r="Y56" s="1"/>
  <c r="AT27"/>
  <c r="X27" s="1"/>
  <c r="Y27" s="1"/>
  <c r="AT15"/>
  <c r="X15" s="1"/>
  <c r="Y15" s="1"/>
  <c r="AT57"/>
  <c r="X57" s="1"/>
  <c r="Y57" s="1"/>
  <c r="AT30"/>
  <c r="X30" s="1"/>
  <c r="Y30" s="1"/>
  <c r="AT32"/>
  <c r="X32" s="1"/>
  <c r="Y32" s="1"/>
  <c r="AT34"/>
  <c r="X34" s="1"/>
  <c r="Y34" s="1"/>
  <c r="AT36"/>
  <c r="X36" s="1"/>
  <c r="Y36" s="1"/>
  <c r="X16"/>
  <c r="Y16" s="1"/>
  <c r="X58"/>
  <c r="Y58" s="1"/>
  <c r="X43"/>
  <c r="Y43" s="1"/>
  <c r="X46"/>
  <c r="Y46" s="1"/>
  <c r="X60"/>
  <c r="Y60" s="1"/>
  <c r="X52"/>
  <c r="Y52" s="1"/>
  <c r="B39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37"/>
  <c r="X37" s="1"/>
  <c r="Y37" s="1"/>
  <c r="S37"/>
  <c r="AT17"/>
  <c r="X17" s="1"/>
  <c r="Y17" s="1"/>
  <c r="S17"/>
  <c r="AT42"/>
  <c r="X42" s="1"/>
  <c r="Y42" s="1"/>
  <c r="S42"/>
  <c r="AT45"/>
  <c r="X45" s="1"/>
  <c r="Y45" s="1"/>
  <c r="S45"/>
  <c r="AT49"/>
  <c r="X49" s="1"/>
  <c r="Y49" s="1"/>
  <c r="S49"/>
  <c r="AT61"/>
  <c r="X61" s="1"/>
  <c r="Y61" s="1"/>
  <c r="S61"/>
  <c r="AT142"/>
  <c r="S142"/>
  <c r="AT86"/>
  <c r="S86"/>
  <c r="AT69"/>
  <c r="S69"/>
  <c r="AT108"/>
  <c r="S108"/>
  <c r="AT72"/>
  <c r="S72"/>
  <c r="AT75"/>
  <c r="S75"/>
  <c r="AT77"/>
  <c r="S77"/>
  <c r="S19"/>
  <c r="AT19"/>
  <c r="S21"/>
  <c r="S9"/>
  <c r="S12"/>
  <c r="S14"/>
  <c r="S56"/>
  <c r="S27"/>
  <c r="S15"/>
  <c r="S57"/>
  <c r="S30"/>
  <c r="S32"/>
  <c r="S34"/>
  <c r="S36"/>
  <c r="AT38"/>
  <c r="X38" s="1"/>
  <c r="Y38" s="1"/>
  <c r="S38"/>
  <c r="AT40"/>
  <c r="X40" s="1"/>
  <c r="Y40" s="1"/>
  <c r="S40"/>
  <c r="AT44"/>
  <c r="X44" s="1"/>
  <c r="Y44" s="1"/>
  <c r="S44"/>
  <c r="AT47"/>
  <c r="X47" s="1"/>
  <c r="Y47" s="1"/>
  <c r="S47"/>
  <c r="AT50"/>
  <c r="X50" s="1"/>
  <c r="Y50" s="1"/>
  <c r="S50"/>
  <c r="AT53"/>
  <c r="X53" s="1"/>
  <c r="Y53" s="1"/>
  <c r="S53"/>
  <c r="AT84"/>
  <c r="S84"/>
  <c r="AT64"/>
  <c r="S64"/>
  <c r="AT67"/>
  <c r="S67"/>
  <c r="AT107"/>
  <c r="S107"/>
  <c r="AT74"/>
  <c r="S74"/>
  <c r="AT76"/>
  <c r="S76"/>
  <c r="AT79"/>
  <c r="S79"/>
  <c r="S110"/>
  <c r="S89"/>
  <c r="S80"/>
  <c r="S112"/>
  <c r="S144"/>
  <c r="S154"/>
  <c r="S114"/>
  <c r="S155"/>
  <c r="S122"/>
  <c r="S156"/>
  <c r="S93"/>
  <c r="S157"/>
  <c r="S158"/>
  <c r="S124"/>
  <c r="S96"/>
  <c r="S146"/>
  <c r="S147"/>
  <c r="S127"/>
  <c r="S98"/>
  <c r="S128"/>
  <c r="S99"/>
  <c r="S100"/>
  <c r="S116"/>
  <c r="S148"/>
  <c r="S130"/>
  <c r="S131"/>
  <c r="S163"/>
  <c r="S133"/>
  <c r="S135"/>
  <c r="S164"/>
  <c r="S136"/>
  <c r="S138"/>
  <c r="S139"/>
  <c r="S118"/>
  <c r="S166"/>
  <c r="S169"/>
  <c r="S171"/>
  <c r="S173"/>
  <c r="S175"/>
  <c r="S177"/>
  <c r="S179"/>
  <c r="S181"/>
  <c r="S183"/>
  <c r="S185"/>
  <c r="S194"/>
  <c r="S188"/>
  <c r="S190"/>
  <c r="S192"/>
  <c r="S195"/>
  <c r="S60" i="44"/>
  <c r="S145"/>
  <c r="S78"/>
  <c r="S32"/>
  <c r="AT86"/>
  <c r="AT114"/>
  <c r="AT77"/>
  <c r="AT147"/>
  <c r="AT79"/>
  <c r="AT26"/>
  <c r="X26" s="1"/>
  <c r="Y26" s="1"/>
  <c r="AT179"/>
  <c r="AT175"/>
  <c r="S186"/>
  <c r="AT127"/>
  <c r="S84"/>
  <c r="S128"/>
  <c r="S39"/>
  <c r="X39"/>
  <c r="Y39" s="1"/>
  <c r="S149"/>
  <c r="S38"/>
  <c r="X38"/>
  <c r="Y38" s="1"/>
  <c r="S36"/>
  <c r="X36"/>
  <c r="Y36" s="1"/>
  <c r="S177"/>
  <c r="S116"/>
  <c r="S82"/>
  <c r="S143"/>
  <c r="S160"/>
  <c r="S102"/>
  <c r="S35"/>
  <c r="X35"/>
  <c r="Y35" s="1"/>
  <c r="S162"/>
  <c r="S16"/>
  <c r="X16"/>
  <c r="Y16" s="1"/>
  <c r="S99"/>
  <c r="S68"/>
  <c r="S108"/>
  <c r="S151"/>
  <c r="S34"/>
  <c r="S86"/>
  <c r="S114"/>
  <c r="S77"/>
  <c r="S147"/>
  <c r="S175"/>
  <c r="S79"/>
  <c r="S26"/>
  <c r="AT89"/>
  <c r="AT94"/>
  <c r="AT49"/>
  <c r="X49" s="1"/>
  <c r="Y49" s="1"/>
  <c r="AT43"/>
  <c r="X43" s="1"/>
  <c r="Y43" s="1"/>
  <c r="AT46"/>
  <c r="X46" s="1"/>
  <c r="Y46" s="1"/>
  <c r="AT23"/>
  <c r="X23" s="1"/>
  <c r="Y23" s="1"/>
  <c r="AT107"/>
  <c r="AT42"/>
  <c r="X42" s="1"/>
  <c r="Y42" s="1"/>
  <c r="AT118"/>
  <c r="AT150"/>
  <c r="AT66"/>
  <c r="AT105"/>
  <c r="AT117"/>
  <c r="AT95"/>
  <c r="AT166"/>
  <c r="AT75"/>
  <c r="X75" s="1"/>
  <c r="Y75" s="1"/>
  <c r="AT64"/>
  <c r="AT76"/>
  <c r="AT176"/>
  <c r="AT98"/>
  <c r="AT180"/>
  <c r="AT51"/>
  <c r="X51" s="1"/>
  <c r="Y51" s="1"/>
  <c r="AT85"/>
  <c r="X34"/>
  <c r="Y34" s="1"/>
  <c r="X32"/>
  <c r="Y32" s="1"/>
  <c r="S179"/>
  <c r="S89"/>
  <c r="S94"/>
  <c r="X40"/>
  <c r="Y40" s="1"/>
  <c r="S45"/>
  <c r="X45"/>
  <c r="Y45" s="1"/>
  <c r="S103"/>
  <c r="S155"/>
  <c r="S119"/>
  <c r="S21"/>
  <c r="X21"/>
  <c r="Y21" s="1"/>
  <c r="S65"/>
  <c r="S72"/>
  <c r="S31"/>
  <c r="X31"/>
  <c r="Y31" s="1"/>
  <c r="S165"/>
  <c r="S157"/>
  <c r="S37"/>
  <c r="X37"/>
  <c r="Y37" s="1"/>
  <c r="S129"/>
  <c r="S156"/>
  <c r="S142"/>
  <c r="S167"/>
  <c r="S63"/>
  <c r="S50"/>
  <c r="X50"/>
  <c r="Y50" s="1"/>
  <c r="S181"/>
  <c r="S55"/>
  <c r="X55"/>
  <c r="Y55" s="1"/>
  <c r="S123"/>
  <c r="S125"/>
  <c r="S131"/>
  <c r="S18"/>
  <c r="X18"/>
  <c r="Y18" s="1"/>
  <c r="S22"/>
  <c r="X22"/>
  <c r="Y22" s="1"/>
  <c r="S139"/>
  <c r="S104"/>
  <c r="S59"/>
  <c r="S57"/>
  <c r="X57"/>
  <c r="Y57" s="1"/>
  <c r="S9"/>
  <c r="X9"/>
  <c r="Y9" s="1"/>
  <c r="S148"/>
  <c r="S54"/>
  <c r="X54"/>
  <c r="Y54" s="1"/>
  <c r="S30"/>
  <c r="X30"/>
  <c r="Y30" s="1"/>
  <c r="S178"/>
  <c r="S168"/>
  <c r="S120"/>
  <c r="S121"/>
  <c r="S56"/>
  <c r="X56"/>
  <c r="Y56" s="1"/>
  <c r="S101"/>
  <c r="S153"/>
  <c r="S172"/>
  <c r="S17"/>
  <c r="X17"/>
  <c r="Y17" s="1"/>
  <c r="S136"/>
  <c r="S173"/>
  <c r="S11"/>
  <c r="X11"/>
  <c r="Y11" s="1"/>
  <c r="S169"/>
  <c r="S14"/>
  <c r="X14"/>
  <c r="Y14" s="1"/>
  <c r="S115"/>
  <c r="S71"/>
  <c r="S16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AT152"/>
  <c r="S152"/>
  <c r="AT163"/>
  <c r="S163"/>
  <c r="AT141"/>
  <c r="S141"/>
  <c r="AT90"/>
  <c r="S90"/>
  <c r="AT70"/>
  <c r="S70"/>
  <c r="AT47"/>
  <c r="X47" s="1"/>
  <c r="Y47" s="1"/>
  <c r="S47"/>
  <c r="AT20"/>
  <c r="X20" s="1"/>
  <c r="Y20" s="1"/>
  <c r="S20"/>
  <c r="AT111"/>
  <c r="S111"/>
  <c r="AT109"/>
  <c r="S109"/>
  <c r="AT29"/>
  <c r="X29" s="1"/>
  <c r="Y29" s="1"/>
  <c r="S29"/>
  <c r="AT137"/>
  <c r="S137"/>
  <c r="AT130"/>
  <c r="S130"/>
  <c r="AT28"/>
  <c r="X28" s="1"/>
  <c r="Y28" s="1"/>
  <c r="S28"/>
  <c r="AT91"/>
  <c r="S91"/>
  <c r="AT184"/>
  <c r="X184" s="1"/>
  <c r="Y184" s="1"/>
  <c r="S184"/>
  <c r="AT146"/>
  <c r="S146"/>
  <c r="AT41"/>
  <c r="X41" s="1"/>
  <c r="Y41" s="1"/>
  <c r="S41"/>
  <c r="AT170"/>
  <c r="S170"/>
  <c r="AT164"/>
  <c r="S164"/>
  <c r="AT93"/>
  <c r="S93"/>
  <c r="AT48"/>
  <c r="X48" s="1"/>
  <c r="Y48" s="1"/>
  <c r="S48"/>
  <c r="S127"/>
  <c r="S23"/>
  <c r="S107"/>
  <c r="S42"/>
  <c r="S118"/>
  <c r="S150"/>
  <c r="S66"/>
  <c r="S105"/>
  <c r="S117"/>
  <c r="S95"/>
  <c r="S166"/>
  <c r="S75"/>
  <c r="S64"/>
  <c r="S76"/>
  <c r="S176"/>
  <c r="S98"/>
  <c r="S180"/>
  <c r="S51"/>
  <c r="S85"/>
  <c r="S81"/>
  <c r="S67"/>
  <c r="S10"/>
  <c r="S112"/>
  <c r="S100"/>
  <c r="S159"/>
  <c r="S24"/>
  <c r="S174"/>
  <c r="S83"/>
  <c r="S183"/>
  <c r="S80"/>
  <c r="S133"/>
  <c r="S113"/>
  <c r="S97"/>
  <c r="S96"/>
  <c r="S185"/>
  <c r="S25"/>
  <c r="S92"/>
  <c r="S12"/>
  <c r="S124"/>
  <c r="S87"/>
  <c r="S135"/>
  <c r="S27"/>
  <c r="S19"/>
  <c r="S144"/>
  <c r="S171"/>
  <c r="S140"/>
  <c r="S69"/>
  <c r="S182"/>
  <c r="S13"/>
  <c r="S33"/>
  <c r="S106"/>
  <c r="S73"/>
  <c r="S44"/>
  <c r="S74"/>
  <c r="S53"/>
  <c r="S132"/>
  <c r="S62"/>
  <c r="S134"/>
  <c r="S110"/>
  <c r="S88"/>
  <c r="S122"/>
  <c r="S126"/>
  <c r="S52"/>
  <c r="S15"/>
  <c r="S138"/>
  <c r="S61"/>
  <c r="S154"/>
  <c r="AT82" i="43"/>
  <c r="X82" s="1"/>
  <c r="Y82" s="1"/>
  <c r="AT161"/>
  <c r="X161" s="1"/>
  <c r="Y161" s="1"/>
  <c r="AT113"/>
  <c r="X113" s="1"/>
  <c r="Y113" s="1"/>
  <c r="AT10"/>
  <c r="X10" s="1"/>
  <c r="Y10" s="1"/>
  <c r="AT90"/>
  <c r="X90" s="1"/>
  <c r="Y90" s="1"/>
  <c r="Q186"/>
  <c r="S133"/>
  <c r="S85"/>
  <c r="X85"/>
  <c r="S102"/>
  <c r="S146"/>
  <c r="X146"/>
  <c r="Y146" s="1"/>
  <c r="S117"/>
  <c r="S170"/>
  <c r="S41"/>
  <c r="S100"/>
  <c r="S115"/>
  <c r="S86"/>
  <c r="S26"/>
  <c r="S57"/>
  <c r="X57"/>
  <c r="Y57" s="1"/>
  <c r="S28"/>
  <c r="S58"/>
  <c r="S43"/>
  <c r="S91"/>
  <c r="S51"/>
  <c r="S171"/>
  <c r="X171"/>
  <c r="Y171" s="1"/>
  <c r="S67"/>
  <c r="X106"/>
  <c r="Y106" s="1"/>
  <c r="S21"/>
  <c r="S154"/>
  <c r="S80"/>
  <c r="S78"/>
  <c r="X144"/>
  <c r="Y144" s="1"/>
  <c r="S32"/>
  <c r="X73"/>
  <c r="Y73" s="1"/>
  <c r="S107"/>
  <c r="S24"/>
  <c r="S104"/>
  <c r="X162"/>
  <c r="Y162" s="1"/>
  <c r="S137"/>
  <c r="S63"/>
  <c r="S44"/>
  <c r="X88"/>
  <c r="Y88" s="1"/>
  <c r="S40"/>
  <c r="S65"/>
  <c r="S72"/>
  <c r="S62"/>
  <c r="S142"/>
  <c r="S109"/>
  <c r="S89"/>
  <c r="S87"/>
  <c r="S111"/>
  <c r="X12"/>
  <c r="Y12" s="1"/>
  <c r="S128"/>
  <c r="S74"/>
  <c r="S147"/>
  <c r="S96"/>
  <c r="S70"/>
  <c r="S157"/>
  <c r="S33"/>
  <c r="S153"/>
  <c r="S47"/>
  <c r="S68"/>
  <c r="S13"/>
  <c r="X13"/>
  <c r="Y13" s="1"/>
  <c r="S123"/>
  <c r="X123"/>
  <c r="Y123" s="1"/>
  <c r="S101"/>
  <c r="S55"/>
  <c r="S158"/>
  <c r="X158"/>
  <c r="Y158" s="1"/>
  <c r="S56"/>
  <c r="S175"/>
  <c r="S139"/>
  <c r="S22"/>
  <c r="S145"/>
  <c r="S105"/>
  <c r="S75"/>
  <c r="S125"/>
  <c r="S130"/>
  <c r="S174"/>
  <c r="X174"/>
  <c r="Y174" s="1"/>
  <c r="S34"/>
  <c r="X34"/>
  <c r="Y34" s="1"/>
  <c r="S150"/>
  <c r="S18"/>
  <c r="S180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Y85"/>
  <c r="AT172"/>
  <c r="S172"/>
  <c r="AT126"/>
  <c r="X126" s="1"/>
  <c r="Y126" s="1"/>
  <c r="S126"/>
  <c r="AT165"/>
  <c r="X165" s="1"/>
  <c r="Y165" s="1"/>
  <c r="S165"/>
  <c r="AT17"/>
  <c r="S17"/>
  <c r="AT60"/>
  <c r="S60"/>
  <c r="AT122"/>
  <c r="X122" s="1"/>
  <c r="Y122" s="1"/>
  <c r="S122"/>
  <c r="AT50"/>
  <c r="S50"/>
  <c r="AT71"/>
  <c r="S71"/>
  <c r="AT42"/>
  <c r="S42"/>
  <c r="AT92"/>
  <c r="X92" s="1"/>
  <c r="Y92" s="1"/>
  <c r="S92"/>
  <c r="AT84"/>
  <c r="S84"/>
  <c r="AT143"/>
  <c r="X143" s="1"/>
  <c r="Y143" s="1"/>
  <c r="S143"/>
  <c r="AT159"/>
  <c r="X159" s="1"/>
  <c r="Y159" s="1"/>
  <c r="S159"/>
  <c r="AT98"/>
  <c r="S98"/>
  <c r="AT76"/>
  <c r="X76" s="1"/>
  <c r="Y76" s="1"/>
  <c r="S76"/>
  <c r="AT37"/>
  <c r="S37"/>
  <c r="AT183"/>
  <c r="S183"/>
  <c r="AT182"/>
  <c r="S182"/>
  <c r="AT29"/>
  <c r="S29"/>
  <c r="AT168"/>
  <c r="X168" s="1"/>
  <c r="Y168" s="1"/>
  <c r="S168"/>
  <c r="AT177"/>
  <c r="X177" s="1"/>
  <c r="Y177" s="1"/>
  <c r="S177"/>
  <c r="S118"/>
  <c r="AP186"/>
  <c r="AT118"/>
  <c r="S66"/>
  <c r="S134"/>
  <c r="S141"/>
  <c r="S169"/>
  <c r="S140"/>
  <c r="S132"/>
  <c r="S45"/>
  <c r="S114"/>
  <c r="S64"/>
  <c r="S156"/>
  <c r="S16"/>
  <c r="S97"/>
  <c r="S131"/>
  <c r="S20"/>
  <c r="S35"/>
  <c r="S93"/>
  <c r="S46"/>
  <c r="S103"/>
  <c r="AT163"/>
  <c r="S163"/>
  <c r="AT151"/>
  <c r="X151" s="1"/>
  <c r="Y151" s="1"/>
  <c r="S151"/>
  <c r="AT110"/>
  <c r="S110"/>
  <c r="AT59"/>
  <c r="S59"/>
  <c r="AT166"/>
  <c r="S166"/>
  <c r="AT61"/>
  <c r="S61"/>
  <c r="AT77"/>
  <c r="S77"/>
  <c r="AT160"/>
  <c r="X160" s="1"/>
  <c r="Y160" s="1"/>
  <c r="S160"/>
  <c r="AT181"/>
  <c r="S181"/>
  <c r="AT119"/>
  <c r="S119"/>
  <c r="AT53"/>
  <c r="S53"/>
  <c r="AT120"/>
  <c r="X120" s="1"/>
  <c r="Y120" s="1"/>
  <c r="S120"/>
  <c r="AT25"/>
  <c r="S25"/>
  <c r="AT136"/>
  <c r="X136" s="1"/>
  <c r="Y136" s="1"/>
  <c r="S136"/>
  <c r="AT135"/>
  <c r="S135"/>
  <c r="AT155"/>
  <c r="S155"/>
  <c r="AT27"/>
  <c r="S27"/>
  <c r="AT54"/>
  <c r="S54"/>
  <c r="AT127"/>
  <c r="S127"/>
  <c r="S129"/>
  <c r="S138"/>
  <c r="S69"/>
  <c r="S79"/>
  <c r="S152"/>
  <c r="S99"/>
  <c r="S15"/>
  <c r="S184"/>
  <c r="S9"/>
  <c r="S167"/>
  <c r="S176"/>
  <c r="S116"/>
  <c r="S48"/>
  <c r="S30"/>
  <c r="S121"/>
  <c r="S124"/>
  <c r="S178"/>
  <c r="S95"/>
  <c r="S179"/>
  <c r="S36"/>
  <c r="S39"/>
  <c r="S148"/>
  <c r="S38"/>
  <c r="S11"/>
  <c r="S31"/>
  <c r="S23"/>
  <c r="S112"/>
  <c r="S52"/>
  <c r="S19"/>
  <c r="AB187"/>
  <c r="AD187"/>
  <c r="AF187"/>
  <c r="AA187"/>
  <c r="AC187"/>
  <c r="AT170" i="41"/>
  <c r="AT172"/>
  <c r="AT197"/>
  <c r="AT175"/>
  <c r="AT194"/>
  <c r="AT178"/>
  <c r="AT180"/>
  <c r="AT182"/>
  <c r="AT183"/>
  <c r="AT185"/>
  <c r="AT187"/>
  <c r="AT189"/>
  <c r="X189" s="1"/>
  <c r="Y189" s="1"/>
  <c r="S192"/>
  <c r="S120"/>
  <c r="S85"/>
  <c r="S144"/>
  <c r="S63"/>
  <c r="S86"/>
  <c r="S153"/>
  <c r="S87"/>
  <c r="S155"/>
  <c r="S145"/>
  <c r="S88"/>
  <c r="S111"/>
  <c r="S65"/>
  <c r="S112"/>
  <c r="S123"/>
  <c r="S124"/>
  <c r="S147"/>
  <c r="S68"/>
  <c r="S113"/>
  <c r="S115"/>
  <c r="S93"/>
  <c r="S95"/>
  <c r="S116"/>
  <c r="S126"/>
  <c r="S97"/>
  <c r="S128"/>
  <c r="S70"/>
  <c r="S156"/>
  <c r="S71"/>
  <c r="S72"/>
  <c r="S157"/>
  <c r="S158"/>
  <c r="S133"/>
  <c r="S159"/>
  <c r="S75"/>
  <c r="S136"/>
  <c r="S137"/>
  <c r="S100"/>
  <c r="S118"/>
  <c r="S78"/>
  <c r="S102"/>
  <c r="S103"/>
  <c r="S79"/>
  <c r="X79"/>
  <c r="Y79" s="1"/>
  <c r="S148"/>
  <c r="S161"/>
  <c r="S104"/>
  <c r="S163"/>
  <c r="S105"/>
  <c r="S165"/>
  <c r="AT41"/>
  <c r="X41" s="1"/>
  <c r="Y41" s="1"/>
  <c r="AT44"/>
  <c r="X44" s="1"/>
  <c r="Y44" s="1"/>
  <c r="AT46"/>
  <c r="X46" s="1"/>
  <c r="Y46" s="1"/>
  <c r="AT49"/>
  <c r="X49" s="1"/>
  <c r="Y49" s="1"/>
  <c r="AT53"/>
  <c r="X53" s="1"/>
  <c r="Y53" s="1"/>
  <c r="AT17"/>
  <c r="X17" s="1"/>
  <c r="Y17" s="1"/>
  <c r="S56"/>
  <c r="X56"/>
  <c r="Y56" s="1"/>
  <c r="S25"/>
  <c r="X25"/>
  <c r="Y25" s="1"/>
  <c r="S26"/>
  <c r="X26"/>
  <c r="Y26" s="1"/>
  <c r="S12"/>
  <c r="X12"/>
  <c r="Y12" s="1"/>
  <c r="S58"/>
  <c r="X58"/>
  <c r="Y58" s="1"/>
  <c r="S29"/>
  <c r="X29"/>
  <c r="Y29" s="1"/>
  <c r="S13"/>
  <c r="X13"/>
  <c r="Y13" s="1"/>
  <c r="S32"/>
  <c r="X32"/>
  <c r="Y32" s="1"/>
  <c r="S21"/>
  <c r="X21"/>
  <c r="Y21" s="1"/>
  <c r="S35"/>
  <c r="X35"/>
  <c r="Y35" s="1"/>
  <c r="S59"/>
  <c r="X59"/>
  <c r="Y59" s="1"/>
  <c r="S22"/>
  <c r="X22"/>
  <c r="Y22" s="1"/>
  <c r="S39"/>
  <c r="X39"/>
  <c r="Y39" s="1"/>
  <c r="X23"/>
  <c r="Y23" s="1"/>
  <c r="X14"/>
  <c r="Y14" s="1"/>
  <c r="X51"/>
  <c r="Y51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43"/>
  <c r="X43" s="1"/>
  <c r="Y43" s="1"/>
  <c r="S43"/>
  <c r="AT45"/>
  <c r="X45" s="1"/>
  <c r="Y45" s="1"/>
  <c r="S45"/>
  <c r="AT15"/>
  <c r="X15" s="1"/>
  <c r="Y15" s="1"/>
  <c r="S15"/>
  <c r="AT52"/>
  <c r="X52" s="1"/>
  <c r="Y52" s="1"/>
  <c r="S52"/>
  <c r="AT9"/>
  <c r="X9" s="1"/>
  <c r="Y9" s="1"/>
  <c r="S9"/>
  <c r="AT152"/>
  <c r="S152"/>
  <c r="AT84"/>
  <c r="S84"/>
  <c r="AT121"/>
  <c r="S121"/>
  <c r="AT64"/>
  <c r="S64"/>
  <c r="AT108"/>
  <c r="S108"/>
  <c r="AT110"/>
  <c r="S110"/>
  <c r="AT122"/>
  <c r="S122"/>
  <c r="AT66"/>
  <c r="S66"/>
  <c r="AT146"/>
  <c r="S146"/>
  <c r="AT92"/>
  <c r="S92"/>
  <c r="AT69"/>
  <c r="S69"/>
  <c r="AT125"/>
  <c r="S125"/>
  <c r="S11"/>
  <c r="AT11"/>
  <c r="S19"/>
  <c r="S57"/>
  <c r="S27"/>
  <c r="S28"/>
  <c r="S20"/>
  <c r="S30"/>
  <c r="S31"/>
  <c r="S33"/>
  <c r="S34"/>
  <c r="S36"/>
  <c r="S37"/>
  <c r="S38"/>
  <c r="S40"/>
  <c r="AT42"/>
  <c r="X42" s="1"/>
  <c r="Y42" s="1"/>
  <c r="S42"/>
  <c r="AT60"/>
  <c r="X60" s="1"/>
  <c r="Y60" s="1"/>
  <c r="S60"/>
  <c r="AT47"/>
  <c r="X47" s="1"/>
  <c r="Y47" s="1"/>
  <c r="S47"/>
  <c r="AT50"/>
  <c r="X50" s="1"/>
  <c r="Y50" s="1"/>
  <c r="S50"/>
  <c r="AT16"/>
  <c r="X16" s="1"/>
  <c r="Y16" s="1"/>
  <c r="S16"/>
  <c r="AT54"/>
  <c r="X54" s="1"/>
  <c r="Y54" s="1"/>
  <c r="S54"/>
  <c r="AT83"/>
  <c r="S83"/>
  <c r="AT143"/>
  <c r="S143"/>
  <c r="AT107"/>
  <c r="S107"/>
  <c r="AT154"/>
  <c r="S154"/>
  <c r="AT109"/>
  <c r="S109"/>
  <c r="AT89"/>
  <c r="S89"/>
  <c r="AT90"/>
  <c r="S90"/>
  <c r="AT67"/>
  <c r="S67"/>
  <c r="AT91"/>
  <c r="S91"/>
  <c r="AT114"/>
  <c r="S114"/>
  <c r="AT94"/>
  <c r="S94"/>
  <c r="AT117"/>
  <c r="S117"/>
  <c r="S96"/>
  <c r="S127"/>
  <c r="S129"/>
  <c r="S98"/>
  <c r="S130"/>
  <c r="S131"/>
  <c r="S73"/>
  <c r="S132"/>
  <c r="S74"/>
  <c r="S99"/>
  <c r="S134"/>
  <c r="S135"/>
  <c r="S76"/>
  <c r="S77"/>
  <c r="S138"/>
  <c r="S139"/>
  <c r="S101"/>
  <c r="S140"/>
  <c r="S160"/>
  <c r="S80"/>
  <c r="S149"/>
  <c r="S162"/>
  <c r="S81"/>
  <c r="S164"/>
  <c r="S150"/>
  <c r="S166"/>
  <c r="S168"/>
  <c r="S170"/>
  <c r="S172"/>
  <c r="S197"/>
  <c r="S175"/>
  <c r="S194"/>
  <c r="S178"/>
  <c r="S180"/>
  <c r="S182"/>
  <c r="S183"/>
  <c r="S185"/>
  <c r="S187"/>
  <c r="S189"/>
  <c r="S191"/>
  <c r="AT129" i="40"/>
  <c r="AT56"/>
  <c r="AT127"/>
  <c r="AT25"/>
  <c r="X25" s="1"/>
  <c r="Y25" s="1"/>
  <c r="AT78"/>
  <c r="AT110"/>
  <c r="AT140"/>
  <c r="AT146"/>
  <c r="AT121"/>
  <c r="AT61"/>
  <c r="AT166"/>
  <c r="AT144"/>
  <c r="AT94"/>
  <c r="AT145"/>
  <c r="AT171"/>
  <c r="AT59"/>
  <c r="AT186"/>
  <c r="AT54"/>
  <c r="X54" s="1"/>
  <c r="Y54" s="1"/>
  <c r="AT99"/>
  <c r="AT102"/>
  <c r="AT36"/>
  <c r="AT81"/>
  <c r="AT79"/>
  <c r="AT119"/>
  <c r="AT49"/>
  <c r="AT159"/>
  <c r="S81"/>
  <c r="S79"/>
  <c r="S119"/>
  <c r="S49"/>
  <c r="AT37"/>
  <c r="X37" s="1"/>
  <c r="Y37" s="1"/>
  <c r="AT118"/>
  <c r="AT124"/>
  <c r="AT89"/>
  <c r="AT150"/>
  <c r="AT173"/>
  <c r="AT134"/>
  <c r="AT40"/>
  <c r="X40" s="1"/>
  <c r="Y40" s="1"/>
  <c r="S129"/>
  <c r="S56"/>
  <c r="X56"/>
  <c r="Y56" s="1"/>
  <c r="S127"/>
  <c r="S25"/>
  <c r="S78"/>
  <c r="S110"/>
  <c r="S140"/>
  <c r="S146"/>
  <c r="S121"/>
  <c r="S61"/>
  <c r="S166"/>
  <c r="S144"/>
  <c r="X144"/>
  <c r="Y144" s="1"/>
  <c r="S94"/>
  <c r="S145"/>
  <c r="S171"/>
  <c r="S59"/>
  <c r="S186"/>
  <c r="S54"/>
  <c r="S99"/>
  <c r="S102"/>
  <c r="S36"/>
  <c r="AT34"/>
  <c r="X34" s="1"/>
  <c r="Y34" s="1"/>
  <c r="S118"/>
  <c r="S124"/>
  <c r="S89"/>
  <c r="S150"/>
  <c r="S173"/>
  <c r="S134"/>
  <c r="S40"/>
  <c r="AT60"/>
  <c r="AT69"/>
  <c r="AT35"/>
  <c r="AT84"/>
  <c r="AT70"/>
  <c r="AT18"/>
  <c r="X18" s="1"/>
  <c r="Y18" s="1"/>
  <c r="AT117"/>
  <c r="AT53"/>
  <c r="X53" s="1"/>
  <c r="Y53" s="1"/>
  <c r="AT24"/>
  <c r="X24" s="1"/>
  <c r="Y24" s="1"/>
  <c r="AT174"/>
  <c r="AT108"/>
  <c r="AT112"/>
  <c r="AT106"/>
  <c r="AT180"/>
  <c r="AT114"/>
  <c r="AT16"/>
  <c r="X16" s="1"/>
  <c r="Y16" s="1"/>
  <c r="AT182"/>
  <c r="AT22"/>
  <c r="X22" s="1"/>
  <c r="Y22" s="1"/>
  <c r="AT74"/>
  <c r="AT123"/>
  <c r="AT95"/>
  <c r="X36"/>
  <c r="Y36" s="1"/>
  <c r="S34"/>
  <c r="X49"/>
  <c r="Y49" s="1"/>
  <c r="S37"/>
  <c r="S60"/>
  <c r="S69"/>
  <c r="S35"/>
  <c r="X15"/>
  <c r="Y15" s="1"/>
  <c r="S10"/>
  <c r="X35"/>
  <c r="Y35" s="1"/>
  <c r="X10"/>
  <c r="Y10" s="1"/>
  <c r="S83"/>
  <c r="S156"/>
  <c r="S132"/>
  <c r="S48"/>
  <c r="X48"/>
  <c r="Y48" s="1"/>
  <c r="S138"/>
  <c r="S104"/>
  <c r="S44"/>
  <c r="X44"/>
  <c r="Y44" s="1"/>
  <c r="S177"/>
  <c r="S155"/>
  <c r="S52"/>
  <c r="X52"/>
  <c r="Y52" s="1"/>
  <c r="S128"/>
  <c r="S157"/>
  <c r="S141"/>
  <c r="S167"/>
  <c r="S116"/>
  <c r="S23"/>
  <c r="X23"/>
  <c r="Y23" s="1"/>
  <c r="S175"/>
  <c r="S39"/>
  <c r="X39"/>
  <c r="Y39" s="1"/>
  <c r="S75"/>
  <c r="S120"/>
  <c r="S80"/>
  <c r="S21"/>
  <c r="X21"/>
  <c r="Y21" s="1"/>
  <c r="S32"/>
  <c r="X32"/>
  <c r="Y32" s="1"/>
  <c r="S135"/>
  <c r="S62"/>
  <c r="S139"/>
  <c r="S57"/>
  <c r="X57"/>
  <c r="Y57" s="1"/>
  <c r="S11"/>
  <c r="X11"/>
  <c r="Y11" s="1"/>
  <c r="S115"/>
  <c r="S41"/>
  <c r="X41"/>
  <c r="Y41" s="1"/>
  <c r="S46"/>
  <c r="X46"/>
  <c r="Y46" s="1"/>
  <c r="S176"/>
  <c r="S181"/>
  <c r="S92"/>
  <c r="S142"/>
  <c r="S28"/>
  <c r="X28"/>
  <c r="Y28" s="1"/>
  <c r="S130"/>
  <c r="S137"/>
  <c r="S178"/>
  <c r="S47"/>
  <c r="X47"/>
  <c r="Y47" s="1"/>
  <c r="S67"/>
  <c r="S163"/>
  <c r="S19"/>
  <c r="X19"/>
  <c r="Y19" s="1"/>
  <c r="S160"/>
  <c r="S42"/>
  <c r="X42"/>
  <c r="Y42" s="1"/>
  <c r="S149"/>
  <c r="S73"/>
  <c r="S162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AT111"/>
  <c r="S111"/>
  <c r="AT161"/>
  <c r="S161"/>
  <c r="AT154"/>
  <c r="S154"/>
  <c r="AT107"/>
  <c r="S107"/>
  <c r="AT133"/>
  <c r="S133"/>
  <c r="AT12"/>
  <c r="X12" s="1"/>
  <c r="Y12" s="1"/>
  <c r="S12"/>
  <c r="AT27"/>
  <c r="X27" s="1"/>
  <c r="Y27" s="1"/>
  <c r="S27"/>
  <c r="AT93"/>
  <c r="S93"/>
  <c r="AT113"/>
  <c r="S113"/>
  <c r="AT51"/>
  <c r="X51" s="1"/>
  <c r="Y51" s="1"/>
  <c r="S51"/>
  <c r="AT66"/>
  <c r="S66"/>
  <c r="AT125"/>
  <c r="S125"/>
  <c r="AT97"/>
  <c r="S97"/>
  <c r="S169"/>
  <c r="AT169"/>
  <c r="S84"/>
  <c r="S70"/>
  <c r="S18"/>
  <c r="S117"/>
  <c r="S53"/>
  <c r="S24"/>
  <c r="S174"/>
  <c r="S108"/>
  <c r="S112"/>
  <c r="S106"/>
  <c r="S180"/>
  <c r="S114"/>
  <c r="S16"/>
  <c r="S182"/>
  <c r="S22"/>
  <c r="S74"/>
  <c r="S123"/>
  <c r="S95"/>
  <c r="AT50"/>
  <c r="X50" s="1"/>
  <c r="Y50" s="1"/>
  <c r="S50"/>
  <c r="AT85"/>
  <c r="S85"/>
  <c r="AT183"/>
  <c r="X183" s="1"/>
  <c r="Y183" s="1"/>
  <c r="S183"/>
  <c r="AT143"/>
  <c r="S143"/>
  <c r="AT14"/>
  <c r="X14" s="1"/>
  <c r="Y14" s="1"/>
  <c r="S14"/>
  <c r="AT184"/>
  <c r="S184"/>
  <c r="AT185"/>
  <c r="S185"/>
  <c r="AT77"/>
  <c r="S77"/>
  <c r="AT33"/>
  <c r="X33" s="1"/>
  <c r="Y33" s="1"/>
  <c r="S33"/>
  <c r="S87"/>
  <c r="S26"/>
  <c r="S122"/>
  <c r="S98"/>
  <c r="S179"/>
  <c r="S45"/>
  <c r="S170"/>
  <c r="S72"/>
  <c r="S168"/>
  <c r="S131"/>
  <c r="S64"/>
  <c r="S126"/>
  <c r="S86"/>
  <c r="S91"/>
  <c r="S165"/>
  <c r="S30"/>
  <c r="S68"/>
  <c r="S38"/>
  <c r="S100"/>
  <c r="S101"/>
  <c r="S76"/>
  <c r="S29"/>
  <c r="S13"/>
  <c r="S88"/>
  <c r="S172"/>
  <c r="S152"/>
  <c r="S151"/>
  <c r="S164"/>
  <c r="S55"/>
  <c r="S43"/>
  <c r="S148"/>
  <c r="S71"/>
  <c r="S20"/>
  <c r="S82"/>
  <c r="S31"/>
  <c r="S105"/>
  <c r="S65"/>
  <c r="S147"/>
  <c r="S153"/>
  <c r="S96"/>
  <c r="S109"/>
  <c r="S90"/>
  <c r="S17"/>
  <c r="S9"/>
  <c r="S103"/>
  <c r="S63"/>
  <c r="S136"/>
  <c r="AT57" i="39"/>
  <c r="X57" s="1"/>
  <c r="Y57" s="1"/>
  <c r="AT112"/>
  <c r="X112" s="1"/>
  <c r="Y112" s="1"/>
  <c r="AT66"/>
  <c r="X66" s="1"/>
  <c r="Y66" s="1"/>
  <c r="Q186"/>
  <c r="S141"/>
  <c r="S172"/>
  <c r="X172"/>
  <c r="S138"/>
  <c r="S41"/>
  <c r="X41"/>
  <c r="Y41" s="1"/>
  <c r="S51"/>
  <c r="S106"/>
  <c r="S162"/>
  <c r="S169"/>
  <c r="S127"/>
  <c r="S14"/>
  <c r="S116"/>
  <c r="S167"/>
  <c r="X167"/>
  <c r="Y167" s="1"/>
  <c r="S82"/>
  <c r="S168"/>
  <c r="S124"/>
  <c r="S10"/>
  <c r="S173"/>
  <c r="S159"/>
  <c r="X159"/>
  <c r="Y159" s="1"/>
  <c r="S89"/>
  <c r="S92"/>
  <c r="X55"/>
  <c r="Y55" s="1"/>
  <c r="S61"/>
  <c r="S53"/>
  <c r="S125"/>
  <c r="X58"/>
  <c r="Y58" s="1"/>
  <c r="S120"/>
  <c r="S133"/>
  <c r="S75"/>
  <c r="S176"/>
  <c r="S131"/>
  <c r="S151"/>
  <c r="X56"/>
  <c r="Y56" s="1"/>
  <c r="S18"/>
  <c r="X18"/>
  <c r="Y18" s="1"/>
  <c r="S12"/>
  <c r="X12"/>
  <c r="Y12" s="1"/>
  <c r="S63"/>
  <c r="S182"/>
  <c r="S148"/>
  <c r="S100"/>
  <c r="S155"/>
  <c r="S97"/>
  <c r="S87"/>
  <c r="S139"/>
  <c r="S181"/>
  <c r="S142"/>
  <c r="S140"/>
  <c r="S183"/>
  <c r="S163"/>
  <c r="S117"/>
  <c r="S114"/>
  <c r="S36"/>
  <c r="X36"/>
  <c r="Y36" s="1"/>
  <c r="S134"/>
  <c r="S64"/>
  <c r="S45"/>
  <c r="S126"/>
  <c r="S59"/>
  <c r="S29"/>
  <c r="X29"/>
  <c r="Y29" s="1"/>
  <c r="S52"/>
  <c r="X52"/>
  <c r="Y52" s="1"/>
  <c r="S152"/>
  <c r="S19"/>
  <c r="S158"/>
  <c r="S184"/>
  <c r="S13"/>
  <c r="S111"/>
  <c r="S68"/>
  <c r="X68"/>
  <c r="Y68" s="1"/>
  <c r="S96"/>
  <c r="X96"/>
  <c r="Y96" s="1"/>
  <c r="S137"/>
  <c r="S150"/>
  <c r="S80"/>
  <c r="S164"/>
  <c r="S44"/>
  <c r="X44"/>
  <c r="Y44" s="1"/>
  <c r="S144"/>
  <c r="S154"/>
  <c r="S143"/>
  <c r="S99"/>
  <c r="S30"/>
  <c r="S95"/>
  <c r="S24"/>
  <c r="S74"/>
  <c r="S73"/>
  <c r="X73"/>
  <c r="Y73" s="1"/>
  <c r="S175"/>
  <c r="S39"/>
  <c r="S94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Y172"/>
  <c r="AT107"/>
  <c r="S107"/>
  <c r="AT79"/>
  <c r="S79"/>
  <c r="AT180"/>
  <c r="S180"/>
  <c r="AT102"/>
  <c r="S102"/>
  <c r="AT149"/>
  <c r="S149"/>
  <c r="AT15"/>
  <c r="X15" s="1"/>
  <c r="Y15" s="1"/>
  <c r="S15"/>
  <c r="AT43"/>
  <c r="X43" s="1"/>
  <c r="Y43" s="1"/>
  <c r="S43"/>
  <c r="AT81"/>
  <c r="S81"/>
  <c r="AT109"/>
  <c r="S109"/>
  <c r="AT119"/>
  <c r="X119" s="1"/>
  <c r="Y119" s="1"/>
  <c r="S119"/>
  <c r="AT28"/>
  <c r="S28"/>
  <c r="S122"/>
  <c r="AP186"/>
  <c r="AT122"/>
  <c r="S65"/>
  <c r="S33"/>
  <c r="S23"/>
  <c r="S118"/>
  <c r="S156"/>
  <c r="S38"/>
  <c r="S132"/>
  <c r="S103"/>
  <c r="S108"/>
  <c r="S101"/>
  <c r="S147"/>
  <c r="S110"/>
  <c r="S20"/>
  <c r="S157"/>
  <c r="S35"/>
  <c r="S40"/>
  <c r="S130"/>
  <c r="S83"/>
  <c r="AT113"/>
  <c r="X113" s="1"/>
  <c r="Y113" s="1"/>
  <c r="S113"/>
  <c r="AT67"/>
  <c r="S67"/>
  <c r="AT160"/>
  <c r="X160" s="1"/>
  <c r="Y160" s="1"/>
  <c r="S160"/>
  <c r="AT165"/>
  <c r="S165"/>
  <c r="AT17"/>
  <c r="X17" s="1"/>
  <c r="Y17" s="1"/>
  <c r="S17"/>
  <c r="AT166"/>
  <c r="S166"/>
  <c r="AT170"/>
  <c r="S170"/>
  <c r="AT48"/>
  <c r="S48"/>
  <c r="AT54"/>
  <c r="X54" s="1"/>
  <c r="Y54" s="1"/>
  <c r="S54"/>
  <c r="AB187"/>
  <c r="AD187"/>
  <c r="AF187"/>
  <c r="S135"/>
  <c r="S85"/>
  <c r="S70"/>
  <c r="S42"/>
  <c r="S128"/>
  <c r="S86"/>
  <c r="S145"/>
  <c r="S88"/>
  <c r="S123"/>
  <c r="S37"/>
  <c r="S121"/>
  <c r="S146"/>
  <c r="S25"/>
  <c r="S136"/>
  <c r="S69"/>
  <c r="S78"/>
  <c r="S115"/>
  <c r="S49"/>
  <c r="S31"/>
  <c r="S60"/>
  <c r="S90"/>
  <c r="S91"/>
  <c r="S46"/>
  <c r="S47"/>
  <c r="S16"/>
  <c r="S71"/>
  <c r="S129"/>
  <c r="S178"/>
  <c r="S177"/>
  <c r="S105"/>
  <c r="S161"/>
  <c r="S77"/>
  <c r="S174"/>
  <c r="S34"/>
  <c r="S27"/>
  <c r="S62"/>
  <c r="S50"/>
  <c r="S98"/>
  <c r="S26"/>
  <c r="S171"/>
  <c r="S179"/>
  <c r="S84"/>
  <c r="S104"/>
  <c r="S76"/>
  <c r="S21"/>
  <c r="S9"/>
  <c r="S93"/>
  <c r="S22"/>
  <c r="S153"/>
  <c r="AA187"/>
  <c r="AC187"/>
  <c r="AT168" i="37"/>
  <c r="S194"/>
  <c r="S195"/>
  <c r="S171"/>
  <c r="X171"/>
  <c r="Y171" s="1"/>
  <c r="S172"/>
  <c r="S174"/>
  <c r="S176"/>
  <c r="S178"/>
  <c r="S180"/>
  <c r="S182"/>
  <c r="S184"/>
  <c r="S186"/>
  <c r="S188"/>
  <c r="S190"/>
  <c r="S192"/>
  <c r="AT68"/>
  <c r="X68" s="1"/>
  <c r="Y68" s="1"/>
  <c r="S64"/>
  <c r="S152"/>
  <c r="S108"/>
  <c r="S109"/>
  <c r="S142"/>
  <c r="S66"/>
  <c r="S153"/>
  <c r="AT90"/>
  <c r="AT159"/>
  <c r="AT91"/>
  <c r="AT160"/>
  <c r="AT93"/>
  <c r="AT94"/>
  <c r="AT144"/>
  <c r="AT123"/>
  <c r="AT161"/>
  <c r="AT75"/>
  <c r="AT98"/>
  <c r="AT99"/>
  <c r="AT145"/>
  <c r="AT76"/>
  <c r="AT102"/>
  <c r="AT125"/>
  <c r="AT78"/>
  <c r="AT127"/>
  <c r="AT128"/>
  <c r="AT103"/>
  <c r="AT129"/>
  <c r="AT130"/>
  <c r="AT105"/>
  <c r="AT115"/>
  <c r="AT131"/>
  <c r="AT147"/>
  <c r="AT133"/>
  <c r="AT116"/>
  <c r="AT136"/>
  <c r="AT148"/>
  <c r="AT149"/>
  <c r="AT138"/>
  <c r="AT139"/>
  <c r="AT118"/>
  <c r="AT38"/>
  <c r="X38" s="1"/>
  <c r="Y38" s="1"/>
  <c r="AT39"/>
  <c r="X39" s="1"/>
  <c r="Y39" s="1"/>
  <c r="AT43"/>
  <c r="X43" s="1"/>
  <c r="Y43" s="1"/>
  <c r="AT60"/>
  <c r="X60" s="1"/>
  <c r="Y60" s="1"/>
  <c r="AT50"/>
  <c r="X50" s="1"/>
  <c r="Y50" s="1"/>
  <c r="AT53"/>
  <c r="X53" s="1"/>
  <c r="Y53" s="1"/>
  <c r="AT56"/>
  <c r="X56" s="1"/>
  <c r="Y56" s="1"/>
  <c r="AT9"/>
  <c r="X9" s="1"/>
  <c r="Y9" s="1"/>
  <c r="AT12"/>
  <c r="X12" s="1"/>
  <c r="Y12" s="1"/>
  <c r="AT14"/>
  <c r="X14" s="1"/>
  <c r="Y14" s="1"/>
  <c r="AT25"/>
  <c r="X25" s="1"/>
  <c r="Y25" s="1"/>
  <c r="AT23"/>
  <c r="X23" s="1"/>
  <c r="Y23" s="1"/>
  <c r="AT28"/>
  <c r="X28" s="1"/>
  <c r="Y28" s="1"/>
  <c r="AT29"/>
  <c r="X29" s="1"/>
  <c r="Y29" s="1"/>
  <c r="AT30"/>
  <c r="X30" s="1"/>
  <c r="Y30" s="1"/>
  <c r="AT32"/>
  <c r="X32" s="1"/>
  <c r="Y32" s="1"/>
  <c r="AT34"/>
  <c r="X34" s="1"/>
  <c r="Y34" s="1"/>
  <c r="AT36"/>
  <c r="X36" s="1"/>
  <c r="Y36" s="1"/>
  <c r="X59"/>
  <c r="Y59" s="1"/>
  <c r="X41"/>
  <c r="Y41" s="1"/>
  <c r="X45"/>
  <c r="Y45" s="1"/>
  <c r="X51"/>
  <c r="Y51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16"/>
  <c r="X16" s="1"/>
  <c r="Y16" s="1"/>
  <c r="S16"/>
  <c r="AT40"/>
  <c r="X40" s="1"/>
  <c r="Y40" s="1"/>
  <c r="S40"/>
  <c r="AT44"/>
  <c r="X44" s="1"/>
  <c r="Y44" s="1"/>
  <c r="S44"/>
  <c r="AT47"/>
  <c r="X47" s="1"/>
  <c r="Y47" s="1"/>
  <c r="S47"/>
  <c r="AT61"/>
  <c r="X61" s="1"/>
  <c r="Y61" s="1"/>
  <c r="S61"/>
  <c r="AT54"/>
  <c r="X54" s="1"/>
  <c r="Y54" s="1"/>
  <c r="S54"/>
  <c r="AT107"/>
  <c r="S107"/>
  <c r="AT65"/>
  <c r="S65"/>
  <c r="AT110"/>
  <c r="S110"/>
  <c r="AT67"/>
  <c r="S67"/>
  <c r="AT154"/>
  <c r="S154"/>
  <c r="AT85"/>
  <c r="S85"/>
  <c r="AT143"/>
  <c r="S143"/>
  <c r="AT157"/>
  <c r="S157"/>
  <c r="X19"/>
  <c r="S20"/>
  <c r="S56"/>
  <c r="S9"/>
  <c r="S12"/>
  <c r="S14"/>
  <c r="S25"/>
  <c r="S23"/>
  <c r="S28"/>
  <c r="S29"/>
  <c r="S30"/>
  <c r="S32"/>
  <c r="S34"/>
  <c r="S36"/>
  <c r="AT37"/>
  <c r="X37" s="1"/>
  <c r="Y37" s="1"/>
  <c r="AT17"/>
  <c r="X17" s="1"/>
  <c r="Y17" s="1"/>
  <c r="S17"/>
  <c r="AT42"/>
  <c r="X42" s="1"/>
  <c r="Y42" s="1"/>
  <c r="S42"/>
  <c r="AT46"/>
  <c r="X46" s="1"/>
  <c r="Y46" s="1"/>
  <c r="S46"/>
  <c r="AT49"/>
  <c r="X49" s="1"/>
  <c r="Y49" s="1"/>
  <c r="S49"/>
  <c r="AT52"/>
  <c r="X52" s="1"/>
  <c r="Y52" s="1"/>
  <c r="S52"/>
  <c r="AT63"/>
  <c r="S63"/>
  <c r="AT83"/>
  <c r="S83"/>
  <c r="AT84"/>
  <c r="S84"/>
  <c r="AT111"/>
  <c r="S111"/>
  <c r="AT112"/>
  <c r="S112"/>
  <c r="AT86"/>
  <c r="S86"/>
  <c r="AT113"/>
  <c r="S113"/>
  <c r="AT89"/>
  <c r="S89"/>
  <c r="S90"/>
  <c r="S159"/>
  <c r="S91"/>
  <c r="S160"/>
  <c r="S93"/>
  <c r="S94"/>
  <c r="S144"/>
  <c r="S123"/>
  <c r="S161"/>
  <c r="S75"/>
  <c r="S98"/>
  <c r="S99"/>
  <c r="S145"/>
  <c r="S76"/>
  <c r="S102"/>
  <c r="S125"/>
  <c r="S78"/>
  <c r="S127"/>
  <c r="S128"/>
  <c r="S103"/>
  <c r="S129"/>
  <c r="S130"/>
  <c r="S105"/>
  <c r="S115"/>
  <c r="S131"/>
  <c r="S147"/>
  <c r="S133"/>
  <c r="S116"/>
  <c r="S136"/>
  <c r="S148"/>
  <c r="S149"/>
  <c r="S138"/>
  <c r="S139"/>
  <c r="S118"/>
  <c r="S168"/>
  <c r="S169"/>
  <c r="S170"/>
  <c r="S197"/>
  <c r="S173"/>
  <c r="S175"/>
  <c r="S177"/>
  <c r="S179"/>
  <c r="S181"/>
  <c r="S183"/>
  <c r="S185"/>
  <c r="S187"/>
  <c r="S189"/>
  <c r="S191"/>
  <c r="S168" i="36"/>
  <c r="AT169"/>
  <c r="S170"/>
  <c r="S172"/>
  <c r="S174"/>
  <c r="S176"/>
  <c r="S178"/>
  <c r="S180"/>
  <c r="S182"/>
  <c r="S184"/>
  <c r="S186"/>
  <c r="S187"/>
  <c r="S189"/>
  <c r="S191"/>
  <c r="S197"/>
  <c r="S83"/>
  <c r="S85"/>
  <c r="S63"/>
  <c r="S65"/>
  <c r="S66"/>
  <c r="S68"/>
  <c r="S107"/>
  <c r="S108"/>
  <c r="S109"/>
  <c r="S72"/>
  <c r="S74"/>
  <c r="S87"/>
  <c r="S76"/>
  <c r="S78"/>
  <c r="S79"/>
  <c r="S88"/>
  <c r="S89"/>
  <c r="S90"/>
  <c r="S113"/>
  <c r="S91"/>
  <c r="S92"/>
  <c r="S115"/>
  <c r="S121"/>
  <c r="S122"/>
  <c r="S156"/>
  <c r="S157"/>
  <c r="S94"/>
  <c r="S158"/>
  <c r="S160"/>
  <c r="S96"/>
  <c r="S146"/>
  <c r="S147"/>
  <c r="S127"/>
  <c r="S98"/>
  <c r="S99"/>
  <c r="S128"/>
  <c r="S100"/>
  <c r="S102"/>
  <c r="S162"/>
  <c r="S149"/>
  <c r="S163"/>
  <c r="S132"/>
  <c r="S134"/>
  <c r="S135"/>
  <c r="S104"/>
  <c r="S137"/>
  <c r="S138"/>
  <c r="S140"/>
  <c r="S165"/>
  <c r="S150"/>
  <c r="AT37"/>
  <c r="X37" s="1"/>
  <c r="Y37" s="1"/>
  <c r="AT17"/>
  <c r="X17" s="1"/>
  <c r="Y17" s="1"/>
  <c r="AT42"/>
  <c r="X42" s="1"/>
  <c r="Y42" s="1"/>
  <c r="AT46"/>
  <c r="X46" s="1"/>
  <c r="Y46" s="1"/>
  <c r="AT49"/>
  <c r="X49" s="1"/>
  <c r="Y49" s="1"/>
  <c r="AT52"/>
  <c r="X52" s="1"/>
  <c r="Y52" s="1"/>
  <c r="S20"/>
  <c r="X20"/>
  <c r="Y20" s="1"/>
  <c r="S56"/>
  <c r="X56"/>
  <c r="Y56" s="1"/>
  <c r="S9"/>
  <c r="X9"/>
  <c r="Y9" s="1"/>
  <c r="S12"/>
  <c r="X12"/>
  <c r="Y12" s="1"/>
  <c r="S14"/>
  <c r="X14"/>
  <c r="Y14" s="1"/>
  <c r="S25"/>
  <c r="X25"/>
  <c r="Y25" s="1"/>
  <c r="S23"/>
  <c r="X23"/>
  <c r="Y23" s="1"/>
  <c r="S28"/>
  <c r="X28"/>
  <c r="Y28" s="1"/>
  <c r="S29"/>
  <c r="X29"/>
  <c r="Y29" s="1"/>
  <c r="S30"/>
  <c r="X30"/>
  <c r="Y30" s="1"/>
  <c r="S32"/>
  <c r="X32"/>
  <c r="Y32" s="1"/>
  <c r="S34"/>
  <c r="X34"/>
  <c r="Y34" s="1"/>
  <c r="X16"/>
  <c r="Y16" s="1"/>
  <c r="X44"/>
  <c r="Y44" s="1"/>
  <c r="X47"/>
  <c r="Y47" s="1"/>
  <c r="X61"/>
  <c r="Y61" s="1"/>
  <c r="X54"/>
  <c r="Y54" s="1"/>
  <c r="B39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36"/>
  <c r="X36" s="1"/>
  <c r="Y36" s="1"/>
  <c r="S36"/>
  <c r="AT59"/>
  <c r="X59" s="1"/>
  <c r="Y59" s="1"/>
  <c r="S59"/>
  <c r="AT41"/>
  <c r="X41" s="1"/>
  <c r="Y41" s="1"/>
  <c r="S41"/>
  <c r="AT45"/>
  <c r="X45" s="1"/>
  <c r="Y45" s="1"/>
  <c r="S45"/>
  <c r="AT48"/>
  <c r="X48" s="1"/>
  <c r="Y48" s="1"/>
  <c r="S48"/>
  <c r="AT51"/>
  <c r="X51" s="1"/>
  <c r="Y51" s="1"/>
  <c r="S51"/>
  <c r="AT142"/>
  <c r="S142"/>
  <c r="AT86"/>
  <c r="S86"/>
  <c r="AT69"/>
  <c r="S69"/>
  <c r="AT70"/>
  <c r="S70"/>
  <c r="AT75"/>
  <c r="S75"/>
  <c r="AT77"/>
  <c r="S77"/>
  <c r="AT111"/>
  <c r="S111"/>
  <c r="AT80"/>
  <c r="S80"/>
  <c r="AT144"/>
  <c r="S144"/>
  <c r="S19"/>
  <c r="AT19"/>
  <c r="S21"/>
  <c r="S22"/>
  <c r="S11"/>
  <c r="S13"/>
  <c r="S57"/>
  <c r="S26"/>
  <c r="S27"/>
  <c r="S15"/>
  <c r="S58"/>
  <c r="S31"/>
  <c r="S33"/>
  <c r="S35"/>
  <c r="AT38"/>
  <c r="X38" s="1"/>
  <c r="Y38" s="1"/>
  <c r="S38"/>
  <c r="AT39"/>
  <c r="X39" s="1"/>
  <c r="Y39" s="1"/>
  <c r="S39"/>
  <c r="AT43"/>
  <c r="X43" s="1"/>
  <c r="Y43" s="1"/>
  <c r="S43"/>
  <c r="AT60"/>
  <c r="X60" s="1"/>
  <c r="Y60" s="1"/>
  <c r="S60"/>
  <c r="AT50"/>
  <c r="X50" s="1"/>
  <c r="Y50" s="1"/>
  <c r="S50"/>
  <c r="AT53"/>
  <c r="X53" s="1"/>
  <c r="Y53" s="1"/>
  <c r="S53"/>
  <c r="AT84"/>
  <c r="S84"/>
  <c r="AT64"/>
  <c r="S64"/>
  <c r="AT67"/>
  <c r="S67"/>
  <c r="AT152"/>
  <c r="S152"/>
  <c r="AT71"/>
  <c r="X71" s="1"/>
  <c r="Y71" s="1"/>
  <c r="S71"/>
  <c r="AT73"/>
  <c r="S73"/>
  <c r="AT110"/>
  <c r="S110"/>
  <c r="AT153"/>
  <c r="S153"/>
  <c r="AT143"/>
  <c r="S143"/>
  <c r="AT112"/>
  <c r="S112"/>
  <c r="S114"/>
  <c r="S154"/>
  <c r="S120"/>
  <c r="S155"/>
  <c r="S145"/>
  <c r="S123"/>
  <c r="S93"/>
  <c r="S95"/>
  <c r="S159"/>
  <c r="S124"/>
  <c r="S125"/>
  <c r="S126"/>
  <c r="S97"/>
  <c r="S116"/>
  <c r="S161"/>
  <c r="S81"/>
  <c r="S129"/>
  <c r="S101"/>
  <c r="S148"/>
  <c r="S130"/>
  <c r="S131"/>
  <c r="S103"/>
  <c r="S133"/>
  <c r="S117"/>
  <c r="S164"/>
  <c r="S136"/>
  <c r="S105"/>
  <c r="S139"/>
  <c r="S118"/>
  <c r="S166"/>
  <c r="S169"/>
  <c r="S171"/>
  <c r="S173"/>
  <c r="S175"/>
  <c r="S177"/>
  <c r="S179"/>
  <c r="S181"/>
  <c r="S183"/>
  <c r="S185"/>
  <c r="S194"/>
  <c r="S188"/>
  <c r="S190"/>
  <c r="S192"/>
  <c r="S195"/>
  <c r="S63" i="34"/>
  <c r="S64"/>
  <c r="S100"/>
  <c r="S32"/>
  <c r="AT186"/>
  <c r="AT44"/>
  <c r="AT70"/>
  <c r="AT86"/>
  <c r="AT92"/>
  <c r="AT129"/>
  <c r="AT173"/>
  <c r="AT101"/>
  <c r="AT26"/>
  <c r="AT174"/>
  <c r="AT171"/>
  <c r="AT176"/>
  <c r="S142"/>
  <c r="S25"/>
  <c r="S146"/>
  <c r="S42"/>
  <c r="X42"/>
  <c r="Y42" s="1"/>
  <c r="S149"/>
  <c r="S131"/>
  <c r="S91"/>
  <c r="S151"/>
  <c r="S147"/>
  <c r="S81"/>
  <c r="S174"/>
  <c r="S74"/>
  <c r="X74"/>
  <c r="Y74" s="1"/>
  <c r="S108"/>
  <c r="S148"/>
  <c r="S171"/>
  <c r="S87"/>
  <c r="S176"/>
  <c r="S12"/>
  <c r="X12"/>
  <c r="Y12" s="1"/>
  <c r="S109"/>
  <c r="S135"/>
  <c r="S35"/>
  <c r="AT50"/>
  <c r="S70"/>
  <c r="S86"/>
  <c r="S92"/>
  <c r="S129"/>
  <c r="S173"/>
  <c r="S101"/>
  <c r="S26"/>
  <c r="AT103"/>
  <c r="AT69"/>
  <c r="AT47"/>
  <c r="S105"/>
  <c r="S132"/>
  <c r="S112"/>
  <c r="S21"/>
  <c r="AT59"/>
  <c r="AT184"/>
  <c r="AT77"/>
  <c r="AT24"/>
  <c r="X24" s="1"/>
  <c r="Y24" s="1"/>
  <c r="AT29"/>
  <c r="X29" s="1"/>
  <c r="Y29" s="1"/>
  <c r="AT180"/>
  <c r="AT181"/>
  <c r="AT80"/>
  <c r="AT152"/>
  <c r="AT175"/>
  <c r="AT33"/>
  <c r="X33" s="1"/>
  <c r="Y33" s="1"/>
  <c r="AT94"/>
  <c r="AT118"/>
  <c r="AT106"/>
  <c r="AT107"/>
  <c r="AT97"/>
  <c r="AT139"/>
  <c r="AT85"/>
  <c r="AT172"/>
  <c r="AT83"/>
  <c r="AT88"/>
  <c r="AT165"/>
  <c r="AT51"/>
  <c r="AT27"/>
  <c r="X27" s="1"/>
  <c r="Y27" s="1"/>
  <c r="AT183"/>
  <c r="AT136"/>
  <c r="AT55"/>
  <c r="X55" s="1"/>
  <c r="Y55" s="1"/>
  <c r="AT13"/>
  <c r="X13" s="1"/>
  <c r="Y13" s="1"/>
  <c r="AT71"/>
  <c r="AT119"/>
  <c r="AT62"/>
  <c r="AT82"/>
  <c r="AT114"/>
  <c r="AT128"/>
  <c r="AT20"/>
  <c r="AT28"/>
  <c r="X28" s="1"/>
  <c r="Y28" s="1"/>
  <c r="AT22"/>
  <c r="AT19"/>
  <c r="X19" s="1"/>
  <c r="Y19" s="1"/>
  <c r="AT122"/>
  <c r="AT125"/>
  <c r="AT96"/>
  <c r="AT167"/>
  <c r="AT113"/>
  <c r="AT140"/>
  <c r="AT57"/>
  <c r="X57" s="1"/>
  <c r="Y57" s="1"/>
  <c r="AT123"/>
  <c r="AT9"/>
  <c r="X9" s="1"/>
  <c r="Y9" s="1"/>
  <c r="AT182"/>
  <c r="AT144"/>
  <c r="AT14"/>
  <c r="X14" s="1"/>
  <c r="Y14" s="1"/>
  <c r="AT53"/>
  <c r="AT34"/>
  <c r="X34" s="1"/>
  <c r="Y34" s="1"/>
  <c r="AT31"/>
  <c r="AT90"/>
  <c r="AT160"/>
  <c r="AT65"/>
  <c r="AT170"/>
  <c r="AT49"/>
  <c r="X49" s="1"/>
  <c r="Y49" s="1"/>
  <c r="AT120"/>
  <c r="AT66"/>
  <c r="AT95"/>
  <c r="AT54"/>
  <c r="X54" s="1"/>
  <c r="Y54" s="1"/>
  <c r="AT56"/>
  <c r="AT137"/>
  <c r="AT153"/>
  <c r="AT68"/>
  <c r="AT150"/>
  <c r="AT141"/>
  <c r="AT177"/>
  <c r="AT126"/>
  <c r="AT18"/>
  <c r="X18" s="1"/>
  <c r="Y18" s="1"/>
  <c r="AT61"/>
  <c r="AT127"/>
  <c r="AT155"/>
  <c r="AT178"/>
  <c r="AT102"/>
  <c r="AT10"/>
  <c r="X10" s="1"/>
  <c r="Y10" s="1"/>
  <c r="AT52"/>
  <c r="X52" s="1"/>
  <c r="Y52" s="1"/>
  <c r="AT185"/>
  <c r="AT17"/>
  <c r="X17" s="1"/>
  <c r="Y17" s="1"/>
  <c r="AT15"/>
  <c r="AT121"/>
  <c r="AT93"/>
  <c r="AT79"/>
  <c r="AT78"/>
  <c r="AT157"/>
  <c r="AT169"/>
  <c r="AT76"/>
  <c r="AT111"/>
  <c r="AT38"/>
  <c r="X38" s="1"/>
  <c r="Y38" s="1"/>
  <c r="AT156"/>
  <c r="AT39"/>
  <c r="X39" s="1"/>
  <c r="Y39" s="1"/>
  <c r="AT36"/>
  <c r="X36" s="1"/>
  <c r="Y36" s="1"/>
  <c r="AT161"/>
  <c r="AT89"/>
  <c r="AT117"/>
  <c r="AT133"/>
  <c r="AT168"/>
  <c r="AT72"/>
  <c r="AT37"/>
  <c r="X37" s="1"/>
  <c r="Y37" s="1"/>
  <c r="AT159"/>
  <c r="AT16"/>
  <c r="X16" s="1"/>
  <c r="Y16" s="1"/>
  <c r="AT110"/>
  <c r="AT73"/>
  <c r="AT98"/>
  <c r="S50"/>
  <c r="S186"/>
  <c r="S44"/>
  <c r="X26"/>
  <c r="Y26" s="1"/>
  <c r="S103"/>
  <c r="S69"/>
  <c r="S47"/>
  <c r="X40"/>
  <c r="Y40" s="1"/>
  <c r="S48"/>
  <c r="X21"/>
  <c r="Y21" s="1"/>
  <c r="S59"/>
  <c r="S77"/>
  <c r="S29"/>
  <c r="S181"/>
  <c r="S152"/>
  <c r="S33"/>
  <c r="S118"/>
  <c r="S107"/>
  <c r="S139"/>
  <c r="S172"/>
  <c r="S88"/>
  <c r="S51"/>
  <c r="X51"/>
  <c r="Y51" s="1"/>
  <c r="S183"/>
  <c r="S55"/>
  <c r="S71"/>
  <c r="S62"/>
  <c r="S114"/>
  <c r="S20"/>
  <c r="X20"/>
  <c r="Y20" s="1"/>
  <c r="S22"/>
  <c r="X22"/>
  <c r="Y22" s="1"/>
  <c r="S122"/>
  <c r="S96"/>
  <c r="S113"/>
  <c r="S57"/>
  <c r="S9"/>
  <c r="S144"/>
  <c r="S53"/>
  <c r="X53"/>
  <c r="Y53" s="1"/>
  <c r="S31"/>
  <c r="X31"/>
  <c r="Y31" s="1"/>
  <c r="S160"/>
  <c r="S170"/>
  <c r="S120"/>
  <c r="S95"/>
  <c r="S56"/>
  <c r="X56"/>
  <c r="Y56" s="1"/>
  <c r="S153"/>
  <c r="S150"/>
  <c r="S177"/>
  <c r="S18"/>
  <c r="S127"/>
  <c r="S178"/>
  <c r="S10"/>
  <c r="S185"/>
  <c r="S15"/>
  <c r="X15"/>
  <c r="Y15" s="1"/>
  <c r="S93"/>
  <c r="S78"/>
  <c r="S169"/>
  <c r="X50"/>
  <c r="Y50" s="1"/>
  <c r="X44"/>
  <c r="Y44" s="1"/>
  <c r="X47"/>
  <c r="Y47" s="1"/>
  <c r="X48"/>
  <c r="Y48" s="1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AT143"/>
  <c r="S143"/>
  <c r="AT163"/>
  <c r="S163"/>
  <c r="AT99"/>
  <c r="S99"/>
  <c r="AT84"/>
  <c r="S84"/>
  <c r="AT60"/>
  <c r="S60"/>
  <c r="AT46"/>
  <c r="X46" s="1"/>
  <c r="Y46" s="1"/>
  <c r="S46"/>
  <c r="AT23"/>
  <c r="X23" s="1"/>
  <c r="Y23" s="1"/>
  <c r="S23"/>
  <c r="AT104"/>
  <c r="S104"/>
  <c r="AT116"/>
  <c r="S116"/>
  <c r="AT30"/>
  <c r="X30" s="1"/>
  <c r="Y30" s="1"/>
  <c r="S30"/>
  <c r="AT115"/>
  <c r="S115"/>
  <c r="AT134"/>
  <c r="S134"/>
  <c r="AT130"/>
  <c r="S130"/>
  <c r="AT11"/>
  <c r="X11" s="1"/>
  <c r="Y11" s="1"/>
  <c r="S11"/>
  <c r="AT75"/>
  <c r="S75"/>
  <c r="AT154"/>
  <c r="S154"/>
  <c r="S162"/>
  <c r="AT162"/>
  <c r="S76"/>
  <c r="S111"/>
  <c r="S38"/>
  <c r="S156"/>
  <c r="S39"/>
  <c r="S36"/>
  <c r="S161"/>
  <c r="S89"/>
  <c r="S117"/>
  <c r="S133"/>
  <c r="S168"/>
  <c r="S72"/>
  <c r="S37"/>
  <c r="S159"/>
  <c r="S16"/>
  <c r="S110"/>
  <c r="S73"/>
  <c r="S98"/>
  <c r="AT43"/>
  <c r="X43" s="1"/>
  <c r="Y43" s="1"/>
  <c r="S43"/>
  <c r="AT67"/>
  <c r="S67"/>
  <c r="AT164"/>
  <c r="X164" s="1"/>
  <c r="Y164" s="1"/>
  <c r="S164"/>
  <c r="AT138"/>
  <c r="S138"/>
  <c r="AT41"/>
  <c r="X41" s="1"/>
  <c r="Y41" s="1"/>
  <c r="S41"/>
  <c r="AT179"/>
  <c r="S179"/>
  <c r="AT166"/>
  <c r="S166"/>
  <c r="AT145"/>
  <c r="S145"/>
  <c r="AT45"/>
  <c r="X45" s="1"/>
  <c r="Y45" s="1"/>
  <c r="S45"/>
  <c r="AT124"/>
  <c r="S124"/>
  <c r="S184"/>
  <c r="S24"/>
  <c r="S180"/>
  <c r="S80"/>
  <c r="S175"/>
  <c r="S94"/>
  <c r="S106"/>
  <c r="S97"/>
  <c r="S85"/>
  <c r="S83"/>
  <c r="S165"/>
  <c r="S27"/>
  <c r="S136"/>
  <c r="S13"/>
  <c r="S119"/>
  <c r="S82"/>
  <c r="S128"/>
  <c r="S28"/>
  <c r="S19"/>
  <c r="S125"/>
  <c r="S167"/>
  <c r="S140"/>
  <c r="S123"/>
  <c r="S182"/>
  <c r="S14"/>
  <c r="S34"/>
  <c r="S90"/>
  <c r="S65"/>
  <c r="S49"/>
  <c r="S66"/>
  <c r="S54"/>
  <c r="S137"/>
  <c r="S68"/>
  <c r="S141"/>
  <c r="S126"/>
  <c r="S61"/>
  <c r="S155"/>
  <c r="S102"/>
  <c r="S52"/>
  <c r="S17"/>
  <c r="S121"/>
  <c r="S79"/>
  <c r="S157"/>
  <c r="S60" i="33"/>
  <c r="S144"/>
  <c r="S80"/>
  <c r="S32"/>
  <c r="AT87"/>
  <c r="AT120"/>
  <c r="AT78"/>
  <c r="AT147"/>
  <c r="AT81"/>
  <c r="AT26"/>
  <c r="X26" s="1"/>
  <c r="Y26" s="1"/>
  <c r="S157"/>
  <c r="S33"/>
  <c r="AT128"/>
  <c r="AT156"/>
  <c r="AT141"/>
  <c r="AT63"/>
  <c r="AT55"/>
  <c r="S31"/>
  <c r="AT121"/>
  <c r="AT122"/>
  <c r="AT102"/>
  <c r="AT153"/>
  <c r="AT18"/>
  <c r="X18" s="1"/>
  <c r="Y18" s="1"/>
  <c r="AT179"/>
  <c r="AT175"/>
  <c r="S165"/>
  <c r="AT167"/>
  <c r="AT181"/>
  <c r="AT178"/>
  <c r="AT168"/>
  <c r="AT171"/>
  <c r="S130"/>
  <c r="S25"/>
  <c r="X25"/>
  <c r="S108"/>
  <c r="S42"/>
  <c r="X42"/>
  <c r="Y42" s="1"/>
  <c r="S119"/>
  <c r="S148"/>
  <c r="S66"/>
  <c r="S106"/>
  <c r="S116"/>
  <c r="S97"/>
  <c r="S166"/>
  <c r="S76"/>
  <c r="X76"/>
  <c r="Y76" s="1"/>
  <c r="S64"/>
  <c r="S77"/>
  <c r="S176"/>
  <c r="S100"/>
  <c r="S180"/>
  <c r="S12"/>
  <c r="X12"/>
  <c r="Y12" s="1"/>
  <c r="S85"/>
  <c r="S150"/>
  <c r="S35"/>
  <c r="S87"/>
  <c r="S120"/>
  <c r="S78"/>
  <c r="S147"/>
  <c r="S175"/>
  <c r="S81"/>
  <c r="S26"/>
  <c r="AT90"/>
  <c r="AT95"/>
  <c r="S105"/>
  <c r="S155"/>
  <c r="S118"/>
  <c r="S21"/>
  <c r="AT65"/>
  <c r="AT73"/>
  <c r="S181"/>
  <c r="S55"/>
  <c r="AT124"/>
  <c r="AT126"/>
  <c r="AT132"/>
  <c r="S9"/>
  <c r="AT152"/>
  <c r="S102"/>
  <c r="S153"/>
  <c r="S171"/>
  <c r="S18"/>
  <c r="AT136"/>
  <c r="AT173"/>
  <c r="AT50"/>
  <c r="X50" s="1"/>
  <c r="Y50" s="1"/>
  <c r="AT44"/>
  <c r="X44" s="1"/>
  <c r="Y44" s="1"/>
  <c r="AT47"/>
  <c r="X47" s="1"/>
  <c r="Y47" s="1"/>
  <c r="AT48"/>
  <c r="X48" s="1"/>
  <c r="Y48" s="1"/>
  <c r="AT29"/>
  <c r="X29" s="1"/>
  <c r="Y29" s="1"/>
  <c r="AT51"/>
  <c r="X51" s="1"/>
  <c r="Y51" s="1"/>
  <c r="AT20"/>
  <c r="X20" s="1"/>
  <c r="Y20" s="1"/>
  <c r="AT57"/>
  <c r="X57" s="1"/>
  <c r="Y57" s="1"/>
  <c r="AT53"/>
  <c r="X53" s="1"/>
  <c r="Y53" s="1"/>
  <c r="AT56"/>
  <c r="X56" s="1"/>
  <c r="Y56" s="1"/>
  <c r="AT10"/>
  <c r="X10" s="1"/>
  <c r="Y10" s="1"/>
  <c r="AT84"/>
  <c r="AT127"/>
  <c r="AT38"/>
  <c r="X38" s="1"/>
  <c r="Y38" s="1"/>
  <c r="AT149"/>
  <c r="AT39"/>
  <c r="X39" s="1"/>
  <c r="Y39" s="1"/>
  <c r="AT36"/>
  <c r="X36" s="1"/>
  <c r="Y36" s="1"/>
  <c r="AT177"/>
  <c r="AT117"/>
  <c r="AT83"/>
  <c r="AT143"/>
  <c r="AT160"/>
  <c r="AT104"/>
  <c r="AT37"/>
  <c r="X37" s="1"/>
  <c r="Y37" s="1"/>
  <c r="AT163"/>
  <c r="AT16"/>
  <c r="X16" s="1"/>
  <c r="Y16" s="1"/>
  <c r="AT99"/>
  <c r="AT69"/>
  <c r="AT110"/>
  <c r="X35"/>
  <c r="Y35" s="1"/>
  <c r="S179"/>
  <c r="S90"/>
  <c r="S95"/>
  <c r="X40"/>
  <c r="Y40" s="1"/>
  <c r="S65"/>
  <c r="S73"/>
  <c r="X33"/>
  <c r="Y33" s="1"/>
  <c r="S128"/>
  <c r="S156"/>
  <c r="S141"/>
  <c r="S167"/>
  <c r="S63"/>
  <c r="X55"/>
  <c r="Y55" s="1"/>
  <c r="S124"/>
  <c r="S126"/>
  <c r="S132"/>
  <c r="X22"/>
  <c r="Y22" s="1"/>
  <c r="S145"/>
  <c r="S103"/>
  <c r="S59"/>
  <c r="X9"/>
  <c r="Y9" s="1"/>
  <c r="S152"/>
  <c r="X31"/>
  <c r="Y31" s="1"/>
  <c r="S178"/>
  <c r="S168"/>
  <c r="S121"/>
  <c r="S122"/>
  <c r="S136"/>
  <c r="S173"/>
  <c r="X15"/>
  <c r="Y15" s="1"/>
  <c r="S115"/>
  <c r="S72"/>
  <c r="S16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36"/>
  <c r="Y25"/>
  <c r="AT43"/>
  <c r="X43" s="1"/>
  <c r="Y43" s="1"/>
  <c r="S43"/>
  <c r="AT93"/>
  <c r="S93"/>
  <c r="AT182"/>
  <c r="X182" s="1"/>
  <c r="Y182" s="1"/>
  <c r="S182"/>
  <c r="AT146"/>
  <c r="S146"/>
  <c r="AT41"/>
  <c r="X41" s="1"/>
  <c r="Y41" s="1"/>
  <c r="S41"/>
  <c r="AT169"/>
  <c r="S169"/>
  <c r="AT164"/>
  <c r="S164"/>
  <c r="AT94"/>
  <c r="S94"/>
  <c r="AT45"/>
  <c r="X45" s="1"/>
  <c r="Y45" s="1"/>
  <c r="S45"/>
  <c r="AT67"/>
  <c r="S67"/>
  <c r="AT159"/>
  <c r="S159"/>
  <c r="AT174"/>
  <c r="S174"/>
  <c r="AT184"/>
  <c r="S184"/>
  <c r="AT79"/>
  <c r="S79"/>
  <c r="AT114"/>
  <c r="S114"/>
  <c r="AT96"/>
  <c r="S96"/>
  <c r="AT89"/>
  <c r="S89"/>
  <c r="AT19"/>
  <c r="X19" s="1"/>
  <c r="Y19" s="1"/>
  <c r="S19"/>
  <c r="AT142"/>
  <c r="S142"/>
  <c r="AT139"/>
  <c r="S139"/>
  <c r="AT68"/>
  <c r="S68"/>
  <c r="AT183"/>
  <c r="S183"/>
  <c r="AT34"/>
  <c r="X34" s="1"/>
  <c r="Y34" s="1"/>
  <c r="S34"/>
  <c r="AT74"/>
  <c r="S74"/>
  <c r="AT54"/>
  <c r="X54" s="1"/>
  <c r="Y54" s="1"/>
  <c r="S54"/>
  <c r="AT62"/>
  <c r="S62"/>
  <c r="AT109"/>
  <c r="S109"/>
  <c r="AT88"/>
  <c r="S88"/>
  <c r="AT129"/>
  <c r="S129"/>
  <c r="AT52"/>
  <c r="X52" s="1"/>
  <c r="Y52" s="1"/>
  <c r="S52"/>
  <c r="AT17"/>
  <c r="X17" s="1"/>
  <c r="Y17" s="1"/>
  <c r="S17"/>
  <c r="AT61"/>
  <c r="S61"/>
  <c r="AT151"/>
  <c r="S151"/>
  <c r="AT162"/>
  <c r="S162"/>
  <c r="AT140"/>
  <c r="S140"/>
  <c r="AT91"/>
  <c r="S91"/>
  <c r="AT70"/>
  <c r="S70"/>
  <c r="AT46"/>
  <c r="X46" s="1"/>
  <c r="Y46" s="1"/>
  <c r="S46"/>
  <c r="AT23"/>
  <c r="X23" s="1"/>
  <c r="Y23" s="1"/>
  <c r="S23"/>
  <c r="AT112"/>
  <c r="S112"/>
  <c r="AT111"/>
  <c r="S111"/>
  <c r="AT30"/>
  <c r="X30" s="1"/>
  <c r="Y30" s="1"/>
  <c r="S30"/>
  <c r="AT137"/>
  <c r="S137"/>
  <c r="AT131"/>
  <c r="S131"/>
  <c r="AT82"/>
  <c r="S82"/>
  <c r="AT11"/>
  <c r="X11" s="1"/>
  <c r="Y11" s="1"/>
  <c r="S11"/>
  <c r="AT113"/>
  <c r="S113"/>
  <c r="AT101"/>
  <c r="S101"/>
  <c r="AT24"/>
  <c r="X24" s="1"/>
  <c r="Y24" s="1"/>
  <c r="S24"/>
  <c r="AT86"/>
  <c r="S86"/>
  <c r="AT133"/>
  <c r="S133"/>
  <c r="AT98"/>
  <c r="S98"/>
  <c r="AT185"/>
  <c r="S185"/>
  <c r="AT27"/>
  <c r="X27" s="1"/>
  <c r="Y27" s="1"/>
  <c r="S27"/>
  <c r="AT92"/>
  <c r="S92"/>
  <c r="AT13"/>
  <c r="X13" s="1"/>
  <c r="Y13" s="1"/>
  <c r="S13"/>
  <c r="AT125"/>
  <c r="S125"/>
  <c r="AT135"/>
  <c r="S135"/>
  <c r="AT28"/>
  <c r="X28" s="1"/>
  <c r="Y28" s="1"/>
  <c r="S28"/>
  <c r="AT170"/>
  <c r="S170"/>
  <c r="AT14"/>
  <c r="X14" s="1"/>
  <c r="Y14" s="1"/>
  <c r="S14"/>
  <c r="AT107"/>
  <c r="S107"/>
  <c r="AT49"/>
  <c r="X49" s="1"/>
  <c r="Y49" s="1"/>
  <c r="S49"/>
  <c r="AT75"/>
  <c r="S75"/>
  <c r="AT71"/>
  <c r="S71"/>
  <c r="AT134"/>
  <c r="S134"/>
  <c r="AT123"/>
  <c r="S123"/>
  <c r="AT138"/>
  <c r="S138"/>
  <c r="AT154"/>
  <c r="S154"/>
  <c r="S186"/>
  <c r="AT186"/>
  <c r="S84"/>
  <c r="S127"/>
  <c r="S38"/>
  <c r="S149"/>
  <c r="S39"/>
  <c r="S36"/>
  <c r="S177"/>
  <c r="S117"/>
  <c r="S83"/>
  <c r="S143"/>
  <c r="S160"/>
  <c r="S104"/>
  <c r="S37"/>
  <c r="S163"/>
  <c r="S16"/>
  <c r="S99"/>
  <c r="S69"/>
  <c r="S110"/>
  <c r="AT27" i="31"/>
  <c r="X27" s="1"/>
  <c r="Y27" s="1"/>
  <c r="AT172"/>
  <c r="X172" s="1"/>
  <c r="Y172" s="1"/>
  <c r="AT155"/>
  <c r="X155" s="1"/>
  <c r="Y155" s="1"/>
  <c r="AT58"/>
  <c r="X58" s="1"/>
  <c r="Y58" s="1"/>
  <c r="Q186"/>
  <c r="S135"/>
  <c r="S142"/>
  <c r="X142"/>
  <c r="S139"/>
  <c r="S168"/>
  <c r="X168"/>
  <c r="Y168" s="1"/>
  <c r="S146"/>
  <c r="S117"/>
  <c r="S53"/>
  <c r="S148"/>
  <c r="S141"/>
  <c r="S39"/>
  <c r="S67"/>
  <c r="S31"/>
  <c r="X31"/>
  <c r="Y31" s="1"/>
  <c r="S83"/>
  <c r="S143"/>
  <c r="S60"/>
  <c r="S48"/>
  <c r="S78"/>
  <c r="S62"/>
  <c r="X62"/>
  <c r="Y62" s="1"/>
  <c r="S85"/>
  <c r="S26"/>
  <c r="S69"/>
  <c r="S21"/>
  <c r="S45"/>
  <c r="X167"/>
  <c r="Y167" s="1"/>
  <c r="S93"/>
  <c r="X131"/>
  <c r="Y131" s="1"/>
  <c r="S75"/>
  <c r="S41"/>
  <c r="S92"/>
  <c r="X171"/>
  <c r="Y171" s="1"/>
  <c r="S121"/>
  <c r="S116"/>
  <c r="S109"/>
  <c r="X140"/>
  <c r="Y140" s="1"/>
  <c r="S94"/>
  <c r="S38"/>
  <c r="S77"/>
  <c r="S59"/>
  <c r="S80"/>
  <c r="S66"/>
  <c r="S46"/>
  <c r="S44"/>
  <c r="S35"/>
  <c r="S145"/>
  <c r="X145"/>
  <c r="Y145" s="1"/>
  <c r="S123"/>
  <c r="S74"/>
  <c r="X74"/>
  <c r="Y74" s="1"/>
  <c r="S99"/>
  <c r="S40"/>
  <c r="S114"/>
  <c r="S149"/>
  <c r="X149"/>
  <c r="Y149" s="1"/>
  <c r="S124"/>
  <c r="X124"/>
  <c r="Y124" s="1"/>
  <c r="S110"/>
  <c r="S42"/>
  <c r="S133"/>
  <c r="S108"/>
  <c r="S105"/>
  <c r="S76"/>
  <c r="X76"/>
  <c r="Y76" s="1"/>
  <c r="S160"/>
  <c r="X160"/>
  <c r="Y160" s="1"/>
  <c r="S52"/>
  <c r="S18"/>
  <c r="S175"/>
  <c r="X175"/>
  <c r="Y175" s="1"/>
  <c r="S20"/>
  <c r="S180"/>
  <c r="X180"/>
  <c r="Y180" s="1"/>
  <c r="S127"/>
  <c r="S22"/>
  <c r="S134"/>
  <c r="S111"/>
  <c r="S12"/>
  <c r="S154"/>
  <c r="S72"/>
  <c r="S178"/>
  <c r="X178"/>
  <c r="Y178" s="1"/>
  <c r="S104"/>
  <c r="X104"/>
  <c r="Y104" s="1"/>
  <c r="S101"/>
  <c r="S37"/>
  <c r="S184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Y142"/>
  <c r="AT122"/>
  <c r="S122"/>
  <c r="AT161"/>
  <c r="X161" s="1"/>
  <c r="Y161" s="1"/>
  <c r="S161"/>
  <c r="AT176"/>
  <c r="X176" s="1"/>
  <c r="Y176" s="1"/>
  <c r="S176"/>
  <c r="AT15"/>
  <c r="S15"/>
  <c r="AT70"/>
  <c r="S70"/>
  <c r="AT158"/>
  <c r="X158" s="1"/>
  <c r="Y158" s="1"/>
  <c r="S158"/>
  <c r="AT126"/>
  <c r="S126"/>
  <c r="AT25"/>
  <c r="S25"/>
  <c r="AT63"/>
  <c r="S63"/>
  <c r="AT144"/>
  <c r="X144" s="1"/>
  <c r="Y144" s="1"/>
  <c r="S144"/>
  <c r="AT24"/>
  <c r="S24"/>
  <c r="AT166"/>
  <c r="X166" s="1"/>
  <c r="Y166" s="1"/>
  <c r="S166"/>
  <c r="AT174"/>
  <c r="X174" s="1"/>
  <c r="Y174" s="1"/>
  <c r="S174"/>
  <c r="AT79"/>
  <c r="S79"/>
  <c r="AT129"/>
  <c r="X129" s="1"/>
  <c r="Y129" s="1"/>
  <c r="S129"/>
  <c r="AT10"/>
  <c r="S10"/>
  <c r="S23"/>
  <c r="AP186"/>
  <c r="AT23"/>
  <c r="S33"/>
  <c r="S87"/>
  <c r="S164"/>
  <c r="S157"/>
  <c r="S165"/>
  <c r="S162"/>
  <c r="S19"/>
  <c r="S51"/>
  <c r="S96"/>
  <c r="S120"/>
  <c r="S43"/>
  <c r="S29"/>
  <c r="S163"/>
  <c r="S9"/>
  <c r="S102"/>
  <c r="S86"/>
  <c r="S30"/>
  <c r="S68"/>
  <c r="AT17"/>
  <c r="S17"/>
  <c r="AT170"/>
  <c r="X170" s="1"/>
  <c r="Y170" s="1"/>
  <c r="S170"/>
  <c r="AT47"/>
  <c r="S47"/>
  <c r="AT54"/>
  <c r="S54"/>
  <c r="AT115"/>
  <c r="S115"/>
  <c r="AT71"/>
  <c r="S71"/>
  <c r="AT73"/>
  <c r="S73"/>
  <c r="AT173"/>
  <c r="X173" s="1"/>
  <c r="Y173" s="1"/>
  <c r="S173"/>
  <c r="AT119"/>
  <c r="S119"/>
  <c r="AT88"/>
  <c r="S88"/>
  <c r="AT34"/>
  <c r="S34"/>
  <c r="AT152"/>
  <c r="X152" s="1"/>
  <c r="Y152" s="1"/>
  <c r="S152"/>
  <c r="S97"/>
  <c r="S150"/>
  <c r="S159"/>
  <c r="S98"/>
  <c r="S81"/>
  <c r="S132"/>
  <c r="S61"/>
  <c r="S49"/>
  <c r="S177"/>
  <c r="S106"/>
  <c r="S181"/>
  <c r="S28"/>
  <c r="S14"/>
  <c r="S90"/>
  <c r="S125"/>
  <c r="S130"/>
  <c r="S103"/>
  <c r="S65"/>
  <c r="S89"/>
  <c r="S183"/>
  <c r="S16"/>
  <c r="S137"/>
  <c r="S179"/>
  <c r="S156"/>
  <c r="S13"/>
  <c r="S57"/>
  <c r="S100"/>
  <c r="S64"/>
  <c r="S182"/>
  <c r="S151"/>
  <c r="S147"/>
  <c r="S82"/>
  <c r="S107"/>
  <c r="S112"/>
  <c r="S84"/>
  <c r="S56"/>
  <c r="S118"/>
  <c r="S95"/>
  <c r="S55"/>
  <c r="S36"/>
  <c r="S50"/>
  <c r="AB187"/>
  <c r="AD187"/>
  <c r="AF187"/>
  <c r="AA187"/>
  <c r="AC187"/>
  <c r="AT175" i="30"/>
  <c r="X175" s="1"/>
  <c r="Y175" s="1"/>
  <c r="AT168"/>
  <c r="X168" s="1"/>
  <c r="Y168" s="1"/>
  <c r="AT172"/>
  <c r="X172" s="1"/>
  <c r="Y172" s="1"/>
  <c r="AT173"/>
  <c r="X173" s="1"/>
  <c r="Y173" s="1"/>
  <c r="AT146"/>
  <c r="X146" s="1"/>
  <c r="AT88"/>
  <c r="AT166"/>
  <c r="X166" s="1"/>
  <c r="Y166" s="1"/>
  <c r="AT102"/>
  <c r="AT141"/>
  <c r="AT33"/>
  <c r="AT85"/>
  <c r="AT99"/>
  <c r="AT74"/>
  <c r="AT20"/>
  <c r="AT51"/>
  <c r="X51" s="1"/>
  <c r="Y51" s="1"/>
  <c r="AT22"/>
  <c r="AT52"/>
  <c r="AT36"/>
  <c r="AT77"/>
  <c r="AT43"/>
  <c r="AT87"/>
  <c r="X87" s="1"/>
  <c r="Y87" s="1"/>
  <c r="AT60"/>
  <c r="X158"/>
  <c r="Y158" s="1"/>
  <c r="X155"/>
  <c r="Y155" s="1"/>
  <c r="S42"/>
  <c r="X147"/>
  <c r="Y147" s="1"/>
  <c r="S67"/>
  <c r="S72"/>
  <c r="X163"/>
  <c r="Y163" s="1"/>
  <c r="X138"/>
  <c r="Y138" s="1"/>
  <c r="S30"/>
  <c r="S47"/>
  <c r="S151"/>
  <c r="X151"/>
  <c r="Y151" s="1"/>
  <c r="S19"/>
  <c r="S183"/>
  <c r="S156"/>
  <c r="X156"/>
  <c r="Y156" s="1"/>
  <c r="S112"/>
  <c r="S182"/>
  <c r="S129"/>
  <c r="S23"/>
  <c r="S21"/>
  <c r="S176"/>
  <c r="X176"/>
  <c r="Y176" s="1"/>
  <c r="S46"/>
  <c r="S180"/>
  <c r="X180"/>
  <c r="Y180" s="1"/>
  <c r="S108"/>
  <c r="S110"/>
  <c r="S116"/>
  <c r="S134"/>
  <c r="X134"/>
  <c r="Y134" s="1"/>
  <c r="S139"/>
  <c r="X139"/>
  <c r="Y139" s="1"/>
  <c r="S135"/>
  <c r="S81"/>
  <c r="S10"/>
  <c r="S184"/>
  <c r="X184"/>
  <c r="Y184" s="1"/>
  <c r="S31"/>
  <c r="X31"/>
  <c r="Y31" s="1"/>
  <c r="S150"/>
  <c r="S178"/>
  <c r="X178"/>
  <c r="Y178" s="1"/>
  <c r="S153"/>
  <c r="X153"/>
  <c r="Y153" s="1"/>
  <c r="S40"/>
  <c r="S24"/>
  <c r="S105"/>
  <c r="S106"/>
  <c r="S181"/>
  <c r="X181"/>
  <c r="Y181" s="1"/>
  <c r="S79"/>
  <c r="S154"/>
  <c r="S27"/>
  <c r="S125"/>
  <c r="X125"/>
  <c r="Y125" s="1"/>
  <c r="S123"/>
  <c r="S29"/>
  <c r="S80"/>
  <c r="X80"/>
  <c r="Y80" s="1"/>
  <c r="S28"/>
  <c r="S117"/>
  <c r="X117"/>
  <c r="Y117" s="1"/>
  <c r="S98"/>
  <c r="S45"/>
  <c r="S12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Y146"/>
  <c r="AT167"/>
  <c r="X167" s="1"/>
  <c r="Y167" s="1"/>
  <c r="S167"/>
  <c r="AT70"/>
  <c r="S70"/>
  <c r="AT50"/>
  <c r="X50" s="1"/>
  <c r="Y50" s="1"/>
  <c r="S50"/>
  <c r="AT136"/>
  <c r="S136"/>
  <c r="AT164"/>
  <c r="X164" s="1"/>
  <c r="Y164" s="1"/>
  <c r="S164"/>
  <c r="AT25"/>
  <c r="S25"/>
  <c r="AT18"/>
  <c r="S18"/>
  <c r="AT71"/>
  <c r="S71"/>
  <c r="AT170"/>
  <c r="X170" s="1"/>
  <c r="Y170" s="1"/>
  <c r="S170"/>
  <c r="AT35"/>
  <c r="S35"/>
  <c r="AT9"/>
  <c r="S9"/>
  <c r="Q186"/>
  <c r="AF186"/>
  <c r="AF187" s="1"/>
  <c r="S114"/>
  <c r="S146"/>
  <c r="S88"/>
  <c r="S166"/>
  <c r="S102"/>
  <c r="S141"/>
  <c r="S33"/>
  <c r="S85"/>
  <c r="S99"/>
  <c r="S74"/>
  <c r="S20"/>
  <c r="S51"/>
  <c r="S22"/>
  <c r="S52"/>
  <c r="S36"/>
  <c r="S77"/>
  <c r="S43"/>
  <c r="S87"/>
  <c r="S60"/>
  <c r="AT144"/>
  <c r="S144"/>
  <c r="AT14"/>
  <c r="S14"/>
  <c r="AT128"/>
  <c r="S128"/>
  <c r="AT68"/>
  <c r="S68"/>
  <c r="AT41"/>
  <c r="S41"/>
  <c r="AT171"/>
  <c r="X171" s="1"/>
  <c r="Y171" s="1"/>
  <c r="S171"/>
  <c r="AT140"/>
  <c r="X140" s="1"/>
  <c r="Y140" s="1"/>
  <c r="S140"/>
  <c r="AT92"/>
  <c r="S92"/>
  <c r="AT91"/>
  <c r="S91"/>
  <c r="AT152"/>
  <c r="X152" s="1"/>
  <c r="Y152" s="1"/>
  <c r="S152"/>
  <c r="AT124"/>
  <c r="S124"/>
  <c r="AT115"/>
  <c r="S115"/>
  <c r="AT57"/>
  <c r="S57"/>
  <c r="AT84"/>
  <c r="X84" s="1"/>
  <c r="Y84" s="1"/>
  <c r="S84"/>
  <c r="AT93"/>
  <c r="S93"/>
  <c r="AT78"/>
  <c r="S78"/>
  <c r="AB187"/>
  <c r="AD187"/>
  <c r="S145"/>
  <c r="S32"/>
  <c r="S61"/>
  <c r="S64"/>
  <c r="S54"/>
  <c r="S118"/>
  <c r="S94"/>
  <c r="S75"/>
  <c r="S73"/>
  <c r="S96"/>
  <c r="S148"/>
  <c r="S69"/>
  <c r="S95"/>
  <c r="S109"/>
  <c r="S66"/>
  <c r="S122"/>
  <c r="S149"/>
  <c r="S132"/>
  <c r="S130"/>
  <c r="S26"/>
  <c r="S127"/>
  <c r="S38"/>
  <c r="S62"/>
  <c r="S97"/>
  <c r="S157"/>
  <c r="S86"/>
  <c r="S48"/>
  <c r="S174"/>
  <c r="S49"/>
  <c r="S179"/>
  <c r="S44"/>
  <c r="S17"/>
  <c r="S119"/>
  <c r="S89"/>
  <c r="S65"/>
  <c r="S107"/>
  <c r="S113"/>
  <c r="S177"/>
  <c r="S121"/>
  <c r="S126"/>
  <c r="S15"/>
  <c r="S165"/>
  <c r="AA187"/>
  <c r="AC187"/>
  <c r="AT175" i="29"/>
  <c r="X175" s="1"/>
  <c r="Y175" s="1"/>
  <c r="AT71"/>
  <c r="X71" s="1"/>
  <c r="Y71" s="1"/>
  <c r="Q186"/>
  <c r="S40"/>
  <c r="S177"/>
  <c r="X177"/>
  <c r="S163"/>
  <c r="S111"/>
  <c r="S153"/>
  <c r="S144"/>
  <c r="X144"/>
  <c r="Y144" s="1"/>
  <c r="S56"/>
  <c r="S41"/>
  <c r="S181"/>
  <c r="S123"/>
  <c r="S173"/>
  <c r="S126"/>
  <c r="S135"/>
  <c r="X135"/>
  <c r="Y135" s="1"/>
  <c r="S115"/>
  <c r="S65"/>
  <c r="X65"/>
  <c r="Y65" s="1"/>
  <c r="S176"/>
  <c r="S54"/>
  <c r="S156"/>
  <c r="S55"/>
  <c r="S90"/>
  <c r="S100"/>
  <c r="S157"/>
  <c r="S119"/>
  <c r="S34"/>
  <c r="S33"/>
  <c r="X15"/>
  <c r="Y15" s="1"/>
  <c r="S57"/>
  <c r="S38"/>
  <c r="S95"/>
  <c r="S122"/>
  <c r="X125"/>
  <c r="Y125" s="1"/>
  <c r="S23"/>
  <c r="S50"/>
  <c r="X50"/>
  <c r="Y50" s="1"/>
  <c r="S146"/>
  <c r="S139"/>
  <c r="S68"/>
  <c r="S133"/>
  <c r="X133"/>
  <c r="Y133" s="1"/>
  <c r="S107"/>
  <c r="S113"/>
  <c r="S27"/>
  <c r="S127"/>
  <c r="S162"/>
  <c r="S51"/>
  <c r="S136"/>
  <c r="S85"/>
  <c r="X85"/>
  <c r="Y85" s="1"/>
  <c r="S26"/>
  <c r="S43"/>
  <c r="S149"/>
  <c r="X149"/>
  <c r="Y149" s="1"/>
  <c r="S10"/>
  <c r="S64"/>
  <c r="X64"/>
  <c r="Y64" s="1"/>
  <c r="S52"/>
  <c r="X52"/>
  <c r="Y52" s="1"/>
  <c r="S37"/>
  <c r="S84"/>
  <c r="X84"/>
  <c r="Y84" s="1"/>
  <c r="S134"/>
  <c r="X134"/>
  <c r="Y134" s="1"/>
  <c r="S152"/>
  <c r="S96"/>
  <c r="X96"/>
  <c r="Y96" s="1"/>
  <c r="S164"/>
  <c r="S148"/>
  <c r="X148"/>
  <c r="Y148" s="1"/>
  <c r="S124"/>
  <c r="X124"/>
  <c r="Y124" s="1"/>
  <c r="S59"/>
  <c r="X59"/>
  <c r="Y59" s="1"/>
  <c r="S154"/>
  <c r="S24"/>
  <c r="S31"/>
  <c r="S158"/>
  <c r="S165"/>
  <c r="S63"/>
  <c r="S49"/>
  <c r="X49"/>
  <c r="Y49" s="1"/>
  <c r="S36"/>
  <c r="S102"/>
  <c r="X102"/>
  <c r="Y102" s="1"/>
  <c r="S143"/>
  <c r="S79"/>
  <c r="X79"/>
  <c r="Y79" s="1"/>
  <c r="S141"/>
  <c r="S147"/>
  <c r="X147"/>
  <c r="Y147" s="1"/>
  <c r="S53"/>
  <c r="S19"/>
  <c r="X19"/>
  <c r="Y19" s="1"/>
  <c r="S12"/>
  <c r="X12"/>
  <c r="Y12" s="1"/>
  <c r="S92"/>
  <c r="S112"/>
  <c r="Y177"/>
  <c r="AT179"/>
  <c r="S179"/>
  <c r="AT73"/>
  <c r="S73"/>
  <c r="AT35"/>
  <c r="X35" s="1"/>
  <c r="Y35" s="1"/>
  <c r="S35"/>
  <c r="AT155"/>
  <c r="X155" s="1"/>
  <c r="Y155" s="1"/>
  <c r="S155"/>
  <c r="AT39"/>
  <c r="X39" s="1"/>
  <c r="Y39" s="1"/>
  <c r="S39"/>
  <c r="AT169"/>
  <c r="S169"/>
  <c r="AT129"/>
  <c r="S129"/>
  <c r="AT46"/>
  <c r="S46"/>
  <c r="AT17"/>
  <c r="S17"/>
  <c r="AT174"/>
  <c r="X174" s="1"/>
  <c r="Y174" s="1"/>
  <c r="S174"/>
  <c r="AT29"/>
  <c r="S29"/>
  <c r="AT21"/>
  <c r="X21" s="1"/>
  <c r="Y21" s="1"/>
  <c r="S21"/>
  <c r="S80"/>
  <c r="AP186"/>
  <c r="AT80"/>
  <c r="S28"/>
  <c r="S81"/>
  <c r="S138"/>
  <c r="S82"/>
  <c r="S131"/>
  <c r="S182"/>
  <c r="S170"/>
  <c r="S105"/>
  <c r="S13"/>
  <c r="S117"/>
  <c r="S88"/>
  <c r="S62"/>
  <c r="S83"/>
  <c r="S172"/>
  <c r="S86"/>
  <c r="S69"/>
  <c r="S132"/>
  <c r="S91"/>
  <c r="S11"/>
  <c r="AT130"/>
  <c r="S130"/>
  <c r="AT18"/>
  <c r="S18"/>
  <c r="AT137"/>
  <c r="S137"/>
  <c r="AT70"/>
  <c r="S70"/>
  <c r="AT116"/>
  <c r="S116"/>
  <c r="AT25"/>
  <c r="S25"/>
  <c r="AT104"/>
  <c r="S104"/>
  <c r="AT30"/>
  <c r="S30"/>
  <c r="AT94"/>
  <c r="S94"/>
  <c r="AT89"/>
  <c r="S89"/>
  <c r="S120"/>
  <c r="S78"/>
  <c r="S145"/>
  <c r="S20"/>
  <c r="S97"/>
  <c r="S171"/>
  <c r="S166"/>
  <c r="S74"/>
  <c r="S178"/>
  <c r="S16"/>
  <c r="S93"/>
  <c r="S87"/>
  <c r="S103"/>
  <c r="S121"/>
  <c r="S98"/>
  <c r="S47"/>
  <c r="S159"/>
  <c r="S14"/>
  <c r="S160"/>
  <c r="S61"/>
  <c r="S101"/>
  <c r="S109"/>
  <c r="S99"/>
  <c r="S183"/>
  <c r="S128"/>
  <c r="S110"/>
  <c r="S67"/>
  <c r="S168"/>
  <c r="S150"/>
  <c r="S76"/>
  <c r="S75"/>
  <c r="S22"/>
  <c r="S60"/>
  <c r="S114"/>
  <c r="S66"/>
  <c r="S32"/>
  <c r="S58"/>
  <c r="S42"/>
  <c r="S108"/>
  <c r="S167"/>
  <c r="S140"/>
  <c r="S151"/>
  <c r="S72"/>
  <c r="S180"/>
  <c r="S44"/>
  <c r="S106"/>
  <c r="S142"/>
  <c r="AB187"/>
  <c r="AD187"/>
  <c r="AF187"/>
  <c r="AA187"/>
  <c r="AC187"/>
  <c r="B38" i="2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36"/>
  <c r="AT39"/>
  <c r="X39" s="1"/>
  <c r="Y39" s="1"/>
  <c r="S39"/>
  <c r="AT43"/>
  <c r="X43" s="1"/>
  <c r="Y43" s="1"/>
  <c r="S43"/>
  <c r="AT47"/>
  <c r="X47" s="1"/>
  <c r="Y47" s="1"/>
  <c r="S47"/>
  <c r="AT51"/>
  <c r="X51" s="1"/>
  <c r="Y51" s="1"/>
  <c r="S51"/>
  <c r="AT55"/>
  <c r="X55" s="1"/>
  <c r="Y55" s="1"/>
  <c r="S55"/>
  <c r="AT59"/>
  <c r="S59"/>
  <c r="AT63"/>
  <c r="S63"/>
  <c r="AT67"/>
  <c r="S67"/>
  <c r="AT71"/>
  <c r="S71"/>
  <c r="AT75"/>
  <c r="S75"/>
  <c r="AT79"/>
  <c r="S79"/>
  <c r="AT83"/>
  <c r="S83"/>
  <c r="AT87"/>
  <c r="S87"/>
  <c r="AT91"/>
  <c r="S91"/>
  <c r="AT95"/>
  <c r="S95"/>
  <c r="S9"/>
  <c r="AT9"/>
  <c r="S11"/>
  <c r="S13"/>
  <c r="S15"/>
  <c r="S17"/>
  <c r="S19"/>
  <c r="S21"/>
  <c r="S23"/>
  <c r="S25"/>
  <c r="S27"/>
  <c r="S29"/>
  <c r="S31"/>
  <c r="S33"/>
  <c r="S35"/>
  <c r="AT37"/>
  <c r="X37" s="1"/>
  <c r="Y37" s="1"/>
  <c r="S37"/>
  <c r="AT41"/>
  <c r="X41" s="1"/>
  <c r="Y41" s="1"/>
  <c r="S41"/>
  <c r="AT45"/>
  <c r="X45" s="1"/>
  <c r="Y45" s="1"/>
  <c r="S45"/>
  <c r="AT49"/>
  <c r="X49" s="1"/>
  <c r="Y49" s="1"/>
  <c r="S49"/>
  <c r="AT53"/>
  <c r="X53" s="1"/>
  <c r="Y53" s="1"/>
  <c r="S53"/>
  <c r="AT57"/>
  <c r="X57" s="1"/>
  <c r="Y57" s="1"/>
  <c r="S57"/>
  <c r="AT61"/>
  <c r="S61"/>
  <c r="AT65"/>
  <c r="S65"/>
  <c r="AT69"/>
  <c r="S69"/>
  <c r="AT73"/>
  <c r="S73"/>
  <c r="AT77"/>
  <c r="S77"/>
  <c r="AT81"/>
  <c r="S81"/>
  <c r="AT85"/>
  <c r="S85"/>
  <c r="AT89"/>
  <c r="S89"/>
  <c r="AT93"/>
  <c r="S93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3"/>
  <c r="S185"/>
  <c r="AT112" i="27"/>
  <c r="X112" s="1"/>
  <c r="Y112" s="1"/>
  <c r="AT49"/>
  <c r="X49" s="1"/>
  <c r="Y49" s="1"/>
  <c r="AT172"/>
  <c r="X172" s="1"/>
  <c r="Y172" s="1"/>
  <c r="AT99"/>
  <c r="X99" s="1"/>
  <c r="Y99" s="1"/>
  <c r="Q186"/>
  <c r="X111"/>
  <c r="Y111" s="1"/>
  <c r="X158"/>
  <c r="Y158" s="1"/>
  <c r="X180"/>
  <c r="Y180" s="1"/>
  <c r="X161"/>
  <c r="Y161" s="1"/>
  <c r="X45"/>
  <c r="Y45" s="1"/>
  <c r="X87"/>
  <c r="Y87" s="1"/>
  <c r="X120"/>
  <c r="Y120" s="1"/>
  <c r="X119"/>
  <c r="Y119" s="1"/>
  <c r="X100"/>
  <c r="Y100" s="1"/>
  <c r="X95"/>
  <c r="Y95" s="1"/>
  <c r="X35"/>
  <c r="Y35" s="1"/>
  <c r="X174"/>
  <c r="Y174" s="1"/>
  <c r="X122"/>
  <c r="Y122" s="1"/>
  <c r="X67"/>
  <c r="Y67" s="1"/>
  <c r="X129"/>
  <c r="Y129" s="1"/>
  <c r="X65"/>
  <c r="Y65" s="1"/>
  <c r="X11"/>
  <c r="Y11" s="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AT36"/>
  <c r="AT131"/>
  <c r="X131" s="1"/>
  <c r="Y131" s="1"/>
  <c r="AT125"/>
  <c r="AT44"/>
  <c r="AT178"/>
  <c r="AT153"/>
  <c r="AT9"/>
  <c r="AT142"/>
  <c r="X142" s="1"/>
  <c r="Y142" s="1"/>
  <c r="AT181"/>
  <c r="AT109"/>
  <c r="AT90"/>
  <c r="AT166"/>
  <c r="X166" s="1"/>
  <c r="Y166" s="1"/>
  <c r="AT108"/>
  <c r="AT103"/>
  <c r="X103" s="1"/>
  <c r="Y103" s="1"/>
  <c r="AT137"/>
  <c r="X137" s="1"/>
  <c r="Y137" s="1"/>
  <c r="AT68"/>
  <c r="AT148"/>
  <c r="AT156"/>
  <c r="X156" s="1"/>
  <c r="Y156" s="1"/>
  <c r="AT16"/>
  <c r="AT135"/>
  <c r="AT75"/>
  <c r="AT96"/>
  <c r="X96" s="1"/>
  <c r="Y96" s="1"/>
  <c r="AT24"/>
  <c r="AT48"/>
  <c r="X48" s="1"/>
  <c r="Y48" s="1"/>
  <c r="AT33"/>
  <c r="X33" s="1"/>
  <c r="Y33" s="1"/>
  <c r="AT77"/>
  <c r="AT144"/>
  <c r="X144" s="1"/>
  <c r="Y144" s="1"/>
  <c r="AT123"/>
  <c r="AP186"/>
  <c r="AT57"/>
  <c r="AB187"/>
  <c r="AD187"/>
  <c r="AF187"/>
  <c r="AA187"/>
  <c r="AC187"/>
  <c r="S47" i="25"/>
  <c r="AT51"/>
  <c r="AT192"/>
  <c r="AT19"/>
  <c r="AT56"/>
  <c r="X56" s="1"/>
  <c r="Y56" s="1"/>
  <c r="AT57"/>
  <c r="AT25"/>
  <c r="X25" s="1"/>
  <c r="Y25" s="1"/>
  <c r="AT26"/>
  <c r="AT27"/>
  <c r="X27" s="1"/>
  <c r="Y27" s="1"/>
  <c r="AT28"/>
  <c r="AT12"/>
  <c r="X12" s="1"/>
  <c r="Y12" s="1"/>
  <c r="AT13"/>
  <c r="AT29"/>
  <c r="X29" s="1"/>
  <c r="Y29" s="1"/>
  <c r="AT30"/>
  <c r="AT20"/>
  <c r="X20" s="1"/>
  <c r="Y20" s="1"/>
  <c r="AT58"/>
  <c r="AT31"/>
  <c r="X31" s="1"/>
  <c r="Y31" s="1"/>
  <c r="AT32"/>
  <c r="AT33"/>
  <c r="X33" s="1"/>
  <c r="Y33" s="1"/>
  <c r="AT21"/>
  <c r="AT22"/>
  <c r="X22" s="1"/>
  <c r="Y22" s="1"/>
  <c r="AT34"/>
  <c r="AT35"/>
  <c r="X35" s="1"/>
  <c r="Y35" s="1"/>
  <c r="AT36"/>
  <c r="AT14"/>
  <c r="X14" s="1"/>
  <c r="Y14" s="1"/>
  <c r="AT37"/>
  <c r="AT59"/>
  <c r="X59" s="1"/>
  <c r="Y59" s="1"/>
  <c r="AT38"/>
  <c r="AT39"/>
  <c r="X39" s="1"/>
  <c r="Y39" s="1"/>
  <c r="S45"/>
  <c r="S51"/>
  <c r="AT63"/>
  <c r="AT107"/>
  <c r="AT153"/>
  <c r="AT145"/>
  <c r="AT108"/>
  <c r="AT65"/>
  <c r="AT85"/>
  <c r="AT109"/>
  <c r="AT110"/>
  <c r="AT111"/>
  <c r="AT66"/>
  <c r="AT112"/>
  <c r="AT87"/>
  <c r="AT69"/>
  <c r="AT88"/>
  <c r="AT123"/>
  <c r="AT124"/>
  <c r="AT156"/>
  <c r="AT91"/>
  <c r="AT114"/>
  <c r="AT115"/>
  <c r="AT125"/>
  <c r="AT92"/>
  <c r="AT116"/>
  <c r="AT126"/>
  <c r="AT93"/>
  <c r="AT94"/>
  <c r="AT95"/>
  <c r="AT70"/>
  <c r="AT157"/>
  <c r="AT158"/>
  <c r="AT117"/>
  <c r="AT71"/>
  <c r="AT96"/>
  <c r="AT127"/>
  <c r="AT128"/>
  <c r="AT129"/>
  <c r="AT130"/>
  <c r="AT97"/>
  <c r="AT72"/>
  <c r="AT131"/>
  <c r="AT132"/>
  <c r="AT73"/>
  <c r="AT133"/>
  <c r="AT98"/>
  <c r="AT134"/>
  <c r="AT74"/>
  <c r="AT135"/>
  <c r="AT159"/>
  <c r="AT75"/>
  <c r="AT136"/>
  <c r="AT137"/>
  <c r="AT99"/>
  <c r="AT76"/>
  <c r="AT138"/>
  <c r="AT77"/>
  <c r="AT118"/>
  <c r="AT100"/>
  <c r="AT78"/>
  <c r="AT148"/>
  <c r="AT149"/>
  <c r="AT79"/>
  <c r="X79" s="1"/>
  <c r="Y79" s="1"/>
  <c r="AT80"/>
  <c r="AT139"/>
  <c r="AT101"/>
  <c r="AT160"/>
  <c r="AT161"/>
  <c r="AT102"/>
  <c r="AT140"/>
  <c r="AT103"/>
  <c r="AT81"/>
  <c r="AT162"/>
  <c r="AT163"/>
  <c r="AT164"/>
  <c r="AT104"/>
  <c r="AT105"/>
  <c r="AT165"/>
  <c r="AT150"/>
  <c r="AT166"/>
  <c r="AT168"/>
  <c r="S169"/>
  <c r="S171"/>
  <c r="S173"/>
  <c r="S175"/>
  <c r="S177"/>
  <c r="S179"/>
  <c r="S180"/>
  <c r="S182"/>
  <c r="S184"/>
  <c r="S186"/>
  <c r="S188"/>
  <c r="S190"/>
  <c r="S192"/>
  <c r="S63"/>
  <c r="S107"/>
  <c r="S153"/>
  <c r="S145"/>
  <c r="S108"/>
  <c r="S65"/>
  <c r="S85"/>
  <c r="S109"/>
  <c r="S110"/>
  <c r="S111"/>
  <c r="S66"/>
  <c r="S112"/>
  <c r="S87"/>
  <c r="S69"/>
  <c r="S88"/>
  <c r="S123"/>
  <c r="S124"/>
  <c r="S156"/>
  <c r="S114"/>
  <c r="S125"/>
  <c r="S116"/>
  <c r="S93"/>
  <c r="S95"/>
  <c r="S157"/>
  <c r="S117"/>
  <c r="S96"/>
  <c r="S128"/>
  <c r="S130"/>
  <c r="S72"/>
  <c r="S132"/>
  <c r="S133"/>
  <c r="S134"/>
  <c r="S135"/>
  <c r="S75"/>
  <c r="S137"/>
  <c r="S76"/>
  <c r="S77"/>
  <c r="S100"/>
  <c r="S148"/>
  <c r="S79"/>
  <c r="S139"/>
  <c r="S160"/>
  <c r="S102"/>
  <c r="S103"/>
  <c r="S162"/>
  <c r="S164"/>
  <c r="S105"/>
  <c r="S150"/>
  <c r="AT40"/>
  <c r="X40" s="1"/>
  <c r="Y40" s="1"/>
  <c r="AT43"/>
  <c r="X43" s="1"/>
  <c r="Y43" s="1"/>
  <c r="AT15"/>
  <c r="X15" s="1"/>
  <c r="Y15" s="1"/>
  <c r="AT49"/>
  <c r="X49" s="1"/>
  <c r="Y49" s="1"/>
  <c r="AT53"/>
  <c r="X53" s="1"/>
  <c r="Y53" s="1"/>
  <c r="AT61"/>
  <c r="X61" s="1"/>
  <c r="Y61" s="1"/>
  <c r="S19"/>
  <c r="X19"/>
  <c r="Y19" s="1"/>
  <c r="S57"/>
  <c r="X57"/>
  <c r="Y57" s="1"/>
  <c r="S26"/>
  <c r="X26"/>
  <c r="Y26" s="1"/>
  <c r="S28"/>
  <c r="X28"/>
  <c r="Y28" s="1"/>
  <c r="S13"/>
  <c r="X13"/>
  <c r="Y13" s="1"/>
  <c r="S30"/>
  <c r="X30"/>
  <c r="Y30" s="1"/>
  <c r="S58"/>
  <c r="X58"/>
  <c r="Y58" s="1"/>
  <c r="S32"/>
  <c r="X32"/>
  <c r="Y32" s="1"/>
  <c r="S21"/>
  <c r="X21"/>
  <c r="Y21" s="1"/>
  <c r="S34"/>
  <c r="X34"/>
  <c r="Y34" s="1"/>
  <c r="S36"/>
  <c r="X36"/>
  <c r="Y36" s="1"/>
  <c r="S37"/>
  <c r="X37"/>
  <c r="Y37" s="1"/>
  <c r="S38"/>
  <c r="X38"/>
  <c r="Y38" s="1"/>
  <c r="X23"/>
  <c r="Y23" s="1"/>
  <c r="X47"/>
  <c r="Y47" s="1"/>
  <c r="X51"/>
  <c r="Y51" s="1"/>
  <c r="X9"/>
  <c r="Y9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39"/>
  <c r="AT42"/>
  <c r="X42" s="1"/>
  <c r="Y42" s="1"/>
  <c r="S42"/>
  <c r="AT46"/>
  <c r="X46" s="1"/>
  <c r="Y46" s="1"/>
  <c r="S46"/>
  <c r="AT48"/>
  <c r="X48" s="1"/>
  <c r="Y48" s="1"/>
  <c r="S48"/>
  <c r="AT52"/>
  <c r="X52" s="1"/>
  <c r="Y52" s="1"/>
  <c r="S52"/>
  <c r="AT17"/>
  <c r="X17" s="1"/>
  <c r="Y17" s="1"/>
  <c r="S17"/>
  <c r="AT142"/>
  <c r="S142"/>
  <c r="AT143"/>
  <c r="S143"/>
  <c r="AT144"/>
  <c r="S144"/>
  <c r="AT64"/>
  <c r="S64"/>
  <c r="AT146"/>
  <c r="S146"/>
  <c r="AT86"/>
  <c r="S86"/>
  <c r="AT67"/>
  <c r="S67"/>
  <c r="AT122"/>
  <c r="S122"/>
  <c r="AT89"/>
  <c r="S89"/>
  <c r="AT147"/>
  <c r="S147"/>
  <c r="S11"/>
  <c r="AT11"/>
  <c r="S56"/>
  <c r="S25"/>
  <c r="S27"/>
  <c r="S12"/>
  <c r="S29"/>
  <c r="S20"/>
  <c r="S31"/>
  <c r="S33"/>
  <c r="S22"/>
  <c r="S35"/>
  <c r="S14"/>
  <c r="S59"/>
  <c r="S39"/>
  <c r="AT41"/>
  <c r="X41" s="1"/>
  <c r="Y41" s="1"/>
  <c r="S41"/>
  <c r="AT44"/>
  <c r="X44" s="1"/>
  <c r="Y44" s="1"/>
  <c r="S44"/>
  <c r="AT60"/>
  <c r="X60" s="1"/>
  <c r="Y60" s="1"/>
  <c r="S60"/>
  <c r="AT50"/>
  <c r="X50" s="1"/>
  <c r="Y50" s="1"/>
  <c r="S50"/>
  <c r="AT16"/>
  <c r="X16" s="1"/>
  <c r="Y16" s="1"/>
  <c r="S16"/>
  <c r="AT54"/>
  <c r="X54" s="1"/>
  <c r="Y54" s="1"/>
  <c r="S54"/>
  <c r="AT83"/>
  <c r="S83"/>
  <c r="AT120"/>
  <c r="S120"/>
  <c r="AT84"/>
  <c r="S84"/>
  <c r="AT154"/>
  <c r="S154"/>
  <c r="AT121"/>
  <c r="S121"/>
  <c r="AT155"/>
  <c r="S155"/>
  <c r="AT68"/>
  <c r="S68"/>
  <c r="AT113"/>
  <c r="S113"/>
  <c r="AT90"/>
  <c r="S90"/>
  <c r="S91"/>
  <c r="S115"/>
  <c r="S92"/>
  <c r="S126"/>
  <c r="S94"/>
  <c r="S70"/>
  <c r="S158"/>
  <c r="S71"/>
  <c r="S127"/>
  <c r="S129"/>
  <c r="S97"/>
  <c r="S131"/>
  <c r="S73"/>
  <c r="S98"/>
  <c r="S74"/>
  <c r="S159"/>
  <c r="S136"/>
  <c r="S99"/>
  <c r="S138"/>
  <c r="S118"/>
  <c r="S78"/>
  <c r="S149"/>
  <c r="S80"/>
  <c r="S101"/>
  <c r="S161"/>
  <c r="S140"/>
  <c r="S81"/>
  <c r="S163"/>
  <c r="S104"/>
  <c r="S165"/>
  <c r="S166"/>
  <c r="S168"/>
  <c r="S170"/>
  <c r="S172"/>
  <c r="S174"/>
  <c r="S176"/>
  <c r="S194"/>
  <c r="S178"/>
  <c r="S195"/>
  <c r="S181"/>
  <c r="S183"/>
  <c r="S185"/>
  <c r="S187"/>
  <c r="S189"/>
  <c r="S191"/>
  <c r="S132" i="24"/>
  <c r="S145"/>
  <c r="S14"/>
  <c r="AT23"/>
  <c r="AT177"/>
  <c r="AT176"/>
  <c r="AT173"/>
  <c r="AT174"/>
  <c r="AT180"/>
  <c r="AT162"/>
  <c r="AT161"/>
  <c r="AT167"/>
  <c r="AT184"/>
  <c r="S133"/>
  <c r="S49"/>
  <c r="AT160"/>
  <c r="AT154"/>
  <c r="AT93"/>
  <c r="AT106"/>
  <c r="S23"/>
  <c r="AT97"/>
  <c r="AT185"/>
  <c r="AT105"/>
  <c r="AT183"/>
  <c r="X183" s="1"/>
  <c r="Y183" s="1"/>
  <c r="AT16"/>
  <c r="X16" s="1"/>
  <c r="Y16" s="1"/>
  <c r="AT52"/>
  <c r="X52" s="1"/>
  <c r="Y52" s="1"/>
  <c r="S129"/>
  <c r="S55"/>
  <c r="X55"/>
  <c r="S126"/>
  <c r="S32"/>
  <c r="X32"/>
  <c r="Y32" s="1"/>
  <c r="S67"/>
  <c r="S115"/>
  <c r="S143"/>
  <c r="S139"/>
  <c r="S124"/>
  <c r="S61"/>
  <c r="S165"/>
  <c r="S140"/>
  <c r="X140"/>
  <c r="Y140" s="1"/>
  <c r="S82"/>
  <c r="S141"/>
  <c r="S172"/>
  <c r="S60"/>
  <c r="S186"/>
  <c r="S56"/>
  <c r="X56"/>
  <c r="Y56" s="1"/>
  <c r="S88"/>
  <c r="X49"/>
  <c r="Y49" s="1"/>
  <c r="S160"/>
  <c r="S154"/>
  <c r="S93"/>
  <c r="S106"/>
  <c r="X14"/>
  <c r="Y14" s="1"/>
  <c r="S184"/>
  <c r="X23"/>
  <c r="Y23" s="1"/>
  <c r="S97"/>
  <c r="S185"/>
  <c r="S105"/>
  <c r="X34"/>
  <c r="Y34" s="1"/>
  <c r="S131"/>
  <c r="S99"/>
  <c r="S72"/>
  <c r="S26"/>
  <c r="X26"/>
  <c r="Y26" s="1"/>
  <c r="S109"/>
  <c r="S110"/>
  <c r="S181"/>
  <c r="S39"/>
  <c r="X39"/>
  <c r="Y39" s="1"/>
  <c r="S164"/>
  <c r="S81"/>
  <c r="S171"/>
  <c r="S111"/>
  <c r="S69"/>
  <c r="S127"/>
  <c r="S84"/>
  <c r="S75"/>
  <c r="S170"/>
  <c r="S33"/>
  <c r="X33"/>
  <c r="Y33" s="1"/>
  <c r="S62"/>
  <c r="S27"/>
  <c r="X27"/>
  <c r="Y27" s="1"/>
  <c r="S123"/>
  <c r="S104"/>
  <c r="S73"/>
  <c r="S24"/>
  <c r="X24"/>
  <c r="Y24" s="1"/>
  <c r="S12"/>
  <c r="X12"/>
  <c r="Y12" s="1"/>
  <c r="S100"/>
  <c r="S177"/>
  <c r="S151"/>
  <c r="S149"/>
  <c r="S176"/>
  <c r="S54"/>
  <c r="X54"/>
  <c r="Y54" s="1"/>
  <c r="S35"/>
  <c r="X35"/>
  <c r="Y35" s="1"/>
  <c r="S144"/>
  <c r="S71"/>
  <c r="S20"/>
  <c r="X20"/>
  <c r="Y20" s="1"/>
  <c r="S76"/>
  <c r="S36"/>
  <c r="X36"/>
  <c r="Y36" s="1"/>
  <c r="S89"/>
  <c r="S68"/>
  <c r="S138"/>
  <c r="S152"/>
  <c r="S98"/>
  <c r="S116"/>
  <c r="S87"/>
  <c r="S19"/>
  <c r="X19"/>
  <c r="Y19" s="1"/>
  <c r="S9"/>
  <c r="X9"/>
  <c r="Y9" s="1"/>
  <c r="S92"/>
  <c r="S74"/>
  <c r="S135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Y55"/>
  <c r="AT112"/>
  <c r="S112"/>
  <c r="AT30"/>
  <c r="X30" s="1"/>
  <c r="Y30" s="1"/>
  <c r="S30"/>
  <c r="AT40"/>
  <c r="X40" s="1"/>
  <c r="Y40" s="1"/>
  <c r="S40"/>
  <c r="AT91"/>
  <c r="S91"/>
  <c r="AT134"/>
  <c r="S134"/>
  <c r="AT48"/>
  <c r="X48" s="1"/>
  <c r="Y48" s="1"/>
  <c r="S48"/>
  <c r="AT159"/>
  <c r="S159"/>
  <c r="AT128"/>
  <c r="S128"/>
  <c r="AT178"/>
  <c r="S178"/>
  <c r="AT25"/>
  <c r="X25" s="1"/>
  <c r="Y25" s="1"/>
  <c r="S25"/>
  <c r="AT70"/>
  <c r="S70"/>
  <c r="AT15"/>
  <c r="X15" s="1"/>
  <c r="Y15" s="1"/>
  <c r="S15"/>
  <c r="S169"/>
  <c r="AT169"/>
  <c r="S85"/>
  <c r="S86"/>
  <c r="S22"/>
  <c r="S114"/>
  <c r="S53"/>
  <c r="S28"/>
  <c r="S179"/>
  <c r="S101"/>
  <c r="S125"/>
  <c r="S119"/>
  <c r="S175"/>
  <c r="S96"/>
  <c r="S18"/>
  <c r="S182"/>
  <c r="S17"/>
  <c r="S79"/>
  <c r="S107"/>
  <c r="S117"/>
  <c r="AT78"/>
  <c r="S78"/>
  <c r="AT37"/>
  <c r="X37" s="1"/>
  <c r="Y37" s="1"/>
  <c r="S37"/>
  <c r="AT122"/>
  <c r="S122"/>
  <c r="AT83"/>
  <c r="S83"/>
  <c r="AT153"/>
  <c r="S153"/>
  <c r="AT136"/>
  <c r="S136"/>
  <c r="AT59"/>
  <c r="S59"/>
  <c r="AT42"/>
  <c r="X42" s="1"/>
  <c r="Y42" s="1"/>
  <c r="S42"/>
  <c r="S11"/>
  <c r="S94"/>
  <c r="S155"/>
  <c r="S113"/>
  <c r="S43"/>
  <c r="S121"/>
  <c r="S102"/>
  <c r="S50"/>
  <c r="S166"/>
  <c r="S156"/>
  <c r="S51"/>
  <c r="S137"/>
  <c r="S157"/>
  <c r="S147"/>
  <c r="S163"/>
  <c r="S118"/>
  <c r="S29"/>
  <c r="S168"/>
  <c r="S46"/>
  <c r="S64"/>
  <c r="S108"/>
  <c r="S90"/>
  <c r="S13"/>
  <c r="S38"/>
  <c r="S130"/>
  <c r="S65"/>
  <c r="S148"/>
  <c r="S57"/>
  <c r="S10"/>
  <c r="S120"/>
  <c r="S45"/>
  <c r="S47"/>
  <c r="S173"/>
  <c r="S174"/>
  <c r="S95"/>
  <c r="S146"/>
  <c r="S41"/>
  <c r="S103"/>
  <c r="S142"/>
  <c r="S180"/>
  <c r="S44"/>
  <c r="S77"/>
  <c r="S162"/>
  <c r="S21"/>
  <c r="S161"/>
  <c r="S31"/>
  <c r="S150"/>
  <c r="S66"/>
  <c r="S167"/>
  <c r="AF186" i="23"/>
  <c r="AF187" s="1"/>
  <c r="AT47"/>
  <c r="AT50"/>
  <c r="AT82"/>
  <c r="X82" s="1"/>
  <c r="Y82" s="1"/>
  <c r="AT112"/>
  <c r="AT173"/>
  <c r="X173" s="1"/>
  <c r="Y173" s="1"/>
  <c r="AT101"/>
  <c r="X101" s="1"/>
  <c r="Y101" s="1"/>
  <c r="AT79"/>
  <c r="AT88"/>
  <c r="AT130"/>
  <c r="AT118"/>
  <c r="AT70"/>
  <c r="AT80"/>
  <c r="AT62"/>
  <c r="X62" s="1"/>
  <c r="Y62" s="1"/>
  <c r="AT92"/>
  <c r="AT60"/>
  <c r="X60" s="1"/>
  <c r="Y60" s="1"/>
  <c r="AT37"/>
  <c r="AT100"/>
  <c r="AT116"/>
  <c r="X103"/>
  <c r="Y103" s="1"/>
  <c r="S137"/>
  <c r="X156"/>
  <c r="Y156" s="1"/>
  <c r="S16"/>
  <c r="S131"/>
  <c r="X96"/>
  <c r="Y96" s="1"/>
  <c r="S9"/>
  <c r="S24"/>
  <c r="S142"/>
  <c r="X48"/>
  <c r="Y48" s="1"/>
  <c r="S32"/>
  <c r="X143"/>
  <c r="Y143" s="1"/>
  <c r="S123"/>
  <c r="S90"/>
  <c r="S166"/>
  <c r="X170"/>
  <c r="Y170" s="1"/>
  <c r="S154"/>
  <c r="S183"/>
  <c r="S167"/>
  <c r="S38"/>
  <c r="S117"/>
  <c r="S102"/>
  <c r="X149"/>
  <c r="Y149" s="1"/>
  <c r="S15"/>
  <c r="S104"/>
  <c r="S61"/>
  <c r="S40"/>
  <c r="X134"/>
  <c r="Y134" s="1"/>
  <c r="S140"/>
  <c r="S18"/>
  <c r="S168"/>
  <c r="S184"/>
  <c r="X22"/>
  <c r="Y22" s="1"/>
  <c r="S122"/>
  <c r="S147"/>
  <c r="X150"/>
  <c r="Y150" s="1"/>
  <c r="S66"/>
  <c r="S69"/>
  <c r="S78"/>
  <c r="S165"/>
  <c r="S138"/>
  <c r="X146"/>
  <c r="Y146" s="1"/>
  <c r="S35"/>
  <c r="S29"/>
  <c r="S76"/>
  <c r="X109"/>
  <c r="Y109" s="1"/>
  <c r="S172"/>
  <c r="S19"/>
  <c r="S54"/>
  <c r="X137"/>
  <c r="Y137" s="1"/>
  <c r="X131"/>
  <c r="Y131" s="1"/>
  <c r="X142"/>
  <c r="Y142" s="1"/>
  <c r="X32"/>
  <c r="Y32" s="1"/>
  <c r="X166"/>
  <c r="Y166" s="1"/>
  <c r="X102"/>
  <c r="Y102" s="1"/>
  <c r="X40"/>
  <c r="Y40" s="1"/>
  <c r="X147"/>
  <c r="Y147" s="1"/>
  <c r="X138"/>
  <c r="Y138" s="1"/>
  <c r="X76"/>
  <c r="Y76" s="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AT161"/>
  <c r="X161" s="1"/>
  <c r="Y161" s="1"/>
  <c r="S161"/>
  <c r="AT74"/>
  <c r="S74"/>
  <c r="AT114"/>
  <c r="X114" s="1"/>
  <c r="Y114" s="1"/>
  <c r="S114"/>
  <c r="AT164"/>
  <c r="S164"/>
  <c r="AT42"/>
  <c r="X42" s="1"/>
  <c r="Y42" s="1"/>
  <c r="S42"/>
  <c r="AT124"/>
  <c r="S124"/>
  <c r="AT127"/>
  <c r="S127"/>
  <c r="AT39"/>
  <c r="S39"/>
  <c r="AT120"/>
  <c r="X120" s="1"/>
  <c r="Y120" s="1"/>
  <c r="S120"/>
  <c r="AT27"/>
  <c r="S27"/>
  <c r="AT89"/>
  <c r="S89"/>
  <c r="AT43"/>
  <c r="S43"/>
  <c r="AT63"/>
  <c r="S63"/>
  <c r="AT107"/>
  <c r="S107"/>
  <c r="AT133"/>
  <c r="S133"/>
  <c r="AT31"/>
  <c r="S31"/>
  <c r="AT94"/>
  <c r="S94"/>
  <c r="AT34"/>
  <c r="X34" s="1"/>
  <c r="Y34" s="1"/>
  <c r="S34"/>
  <c r="AT87"/>
  <c r="S87"/>
  <c r="AT175"/>
  <c r="S175"/>
  <c r="AT169"/>
  <c r="S169"/>
  <c r="AT72"/>
  <c r="S72"/>
  <c r="AT121"/>
  <c r="X121" s="1"/>
  <c r="Y121" s="1"/>
  <c r="S121"/>
  <c r="AT26"/>
  <c r="S26"/>
  <c r="AT128"/>
  <c r="X128" s="1"/>
  <c r="Y128" s="1"/>
  <c r="S128"/>
  <c r="AT21"/>
  <c r="S21"/>
  <c r="AT176"/>
  <c r="S176"/>
  <c r="AT83"/>
  <c r="S83"/>
  <c r="AT51"/>
  <c r="S51"/>
  <c r="AT64"/>
  <c r="X64" s="1"/>
  <c r="Y64" s="1"/>
  <c r="S64"/>
  <c r="AT11"/>
  <c r="X11" s="1"/>
  <c r="Y11" s="1"/>
  <c r="S11"/>
  <c r="AT30"/>
  <c r="S30"/>
  <c r="AT145"/>
  <c r="S145"/>
  <c r="AT17"/>
  <c r="S17"/>
  <c r="AT179"/>
  <c r="S179"/>
  <c r="AT99"/>
  <c r="S99"/>
  <c r="AT144"/>
  <c r="S144"/>
  <c r="AT49"/>
  <c r="X49" s="1"/>
  <c r="Y49" s="1"/>
  <c r="S49"/>
  <c r="AT86"/>
  <c r="X86" s="1"/>
  <c r="Y86" s="1"/>
  <c r="S86"/>
  <c r="AT81"/>
  <c r="S81"/>
  <c r="AT95"/>
  <c r="S95"/>
  <c r="AT171"/>
  <c r="X171" s="1"/>
  <c r="Y171" s="1"/>
  <c r="S171"/>
  <c r="AT14"/>
  <c r="S14"/>
  <c r="AT141"/>
  <c r="S141"/>
  <c r="AT84"/>
  <c r="S84"/>
  <c r="AT97"/>
  <c r="X97" s="1"/>
  <c r="Y97" s="1"/>
  <c r="S97"/>
  <c r="AT105"/>
  <c r="S105"/>
  <c r="AT106"/>
  <c r="S106"/>
  <c r="AT135"/>
  <c r="X135" s="1"/>
  <c r="Y135" s="1"/>
  <c r="S135"/>
  <c r="AT41"/>
  <c r="S41"/>
  <c r="AT23"/>
  <c r="S23"/>
  <c r="AT46"/>
  <c r="S46"/>
  <c r="AT59"/>
  <c r="S59"/>
  <c r="AT119"/>
  <c r="X119" s="1"/>
  <c r="Y119" s="1"/>
  <c r="S119"/>
  <c r="AT13"/>
  <c r="S13"/>
  <c r="AT98"/>
  <c r="X98" s="1"/>
  <c r="Y98" s="1"/>
  <c r="S98"/>
  <c r="AT126"/>
  <c r="S126"/>
  <c r="AT28"/>
  <c r="S28"/>
  <c r="AT93"/>
  <c r="X93" s="1"/>
  <c r="Y93" s="1"/>
  <c r="S93"/>
  <c r="AT73"/>
  <c r="S73"/>
  <c r="AT174"/>
  <c r="X174" s="1"/>
  <c r="Y174" s="1"/>
  <c r="S174"/>
  <c r="AT163"/>
  <c r="S163"/>
  <c r="AT67"/>
  <c r="X67" s="1"/>
  <c r="Y67" s="1"/>
  <c r="S67"/>
  <c r="AT33"/>
  <c r="S33"/>
  <c r="AT58"/>
  <c r="S58"/>
  <c r="AT155"/>
  <c r="S155"/>
  <c r="AT115"/>
  <c r="S115"/>
  <c r="AT71"/>
  <c r="S71"/>
  <c r="AT151"/>
  <c r="S151"/>
  <c r="AE187"/>
  <c r="AC187"/>
  <c r="AA187"/>
  <c r="S57"/>
  <c r="AT57"/>
  <c r="AT186" s="1"/>
  <c r="S47"/>
  <c r="S50"/>
  <c r="S82"/>
  <c r="S112"/>
  <c r="S173"/>
  <c r="S101"/>
  <c r="S79"/>
  <c r="S88"/>
  <c r="S130"/>
  <c r="S118"/>
  <c r="S70"/>
  <c r="S80"/>
  <c r="S62"/>
  <c r="S92"/>
  <c r="S60"/>
  <c r="S37"/>
  <c r="S100"/>
  <c r="S116"/>
  <c r="AD187"/>
  <c r="AT19" i="21"/>
  <c r="AT56"/>
  <c r="X56" s="1"/>
  <c r="Y56" s="1"/>
  <c r="AT57"/>
  <c r="AT25"/>
  <c r="X25" s="1"/>
  <c r="Y25" s="1"/>
  <c r="AT26"/>
  <c r="AT27"/>
  <c r="X27" s="1"/>
  <c r="Y27" s="1"/>
  <c r="AT28"/>
  <c r="AT12"/>
  <c r="X12" s="1"/>
  <c r="Y12" s="1"/>
  <c r="AT13"/>
  <c r="AT29"/>
  <c r="X29" s="1"/>
  <c r="Y29" s="1"/>
  <c r="AT30"/>
  <c r="AT20"/>
  <c r="X20" s="1"/>
  <c r="Y20" s="1"/>
  <c r="AT58"/>
  <c r="AT31"/>
  <c r="X31" s="1"/>
  <c r="Y31" s="1"/>
  <c r="AT32"/>
  <c r="AT33"/>
  <c r="X33" s="1"/>
  <c r="Y33" s="1"/>
  <c r="AT21"/>
  <c r="AT22"/>
  <c r="X22" s="1"/>
  <c r="Y22" s="1"/>
  <c r="AT34"/>
  <c r="AT35"/>
  <c r="X35" s="1"/>
  <c r="Y35" s="1"/>
  <c r="AT36"/>
  <c r="AT14"/>
  <c r="X14" s="1"/>
  <c r="Y14" s="1"/>
  <c r="AT37"/>
  <c r="AT59"/>
  <c r="X59" s="1"/>
  <c r="Y59" s="1"/>
  <c r="AT38"/>
  <c r="AT39"/>
  <c r="X39" s="1"/>
  <c r="Y39" s="1"/>
  <c r="AT23"/>
  <c r="X23" s="1"/>
  <c r="Y23" s="1"/>
  <c r="S51"/>
  <c r="AT9"/>
  <c r="X9" s="1"/>
  <c r="Y9" s="1"/>
  <c r="S23"/>
  <c r="S47"/>
  <c r="S9"/>
  <c r="AT168"/>
  <c r="S169"/>
  <c r="S197"/>
  <c r="S171"/>
  <c r="S172"/>
  <c r="S174"/>
  <c r="S176"/>
  <c r="S178"/>
  <c r="S180"/>
  <c r="S182"/>
  <c r="S184"/>
  <c r="S186"/>
  <c r="S188"/>
  <c r="S190"/>
  <c r="S192"/>
  <c r="S142"/>
  <c r="AT70"/>
  <c r="AT116"/>
  <c r="AT127"/>
  <c r="AT128"/>
  <c r="AT129"/>
  <c r="AT72"/>
  <c r="AT132"/>
  <c r="AT159"/>
  <c r="AT73"/>
  <c r="AT74"/>
  <c r="AT75"/>
  <c r="AT76"/>
  <c r="AT136"/>
  <c r="AT138"/>
  <c r="AT78"/>
  <c r="AT79"/>
  <c r="X79" s="1"/>
  <c r="Y79" s="1"/>
  <c r="AT160"/>
  <c r="AT101"/>
  <c r="AT102"/>
  <c r="AT140"/>
  <c r="AT80"/>
  <c r="AT103"/>
  <c r="AT163"/>
  <c r="AT104"/>
  <c r="AT165"/>
  <c r="AT118"/>
  <c r="AT40"/>
  <c r="X40" s="1"/>
  <c r="Y40" s="1"/>
  <c r="AT43"/>
  <c r="X43" s="1"/>
  <c r="Y43" s="1"/>
  <c r="AT15"/>
  <c r="X15" s="1"/>
  <c r="Y15" s="1"/>
  <c r="AT49"/>
  <c r="X49" s="1"/>
  <c r="Y49" s="1"/>
  <c r="AT53"/>
  <c r="X53" s="1"/>
  <c r="Y53" s="1"/>
  <c r="AT61"/>
  <c r="X61" s="1"/>
  <c r="Y61" s="1"/>
  <c r="S19"/>
  <c r="X19"/>
  <c r="Y19" s="1"/>
  <c r="S57"/>
  <c r="X57"/>
  <c r="Y57" s="1"/>
  <c r="S26"/>
  <c r="X26"/>
  <c r="Y26" s="1"/>
  <c r="S28"/>
  <c r="X28"/>
  <c r="Y28" s="1"/>
  <c r="S13"/>
  <c r="X13"/>
  <c r="Y13" s="1"/>
  <c r="S30"/>
  <c r="X30"/>
  <c r="Y30" s="1"/>
  <c r="S58"/>
  <c r="X58"/>
  <c r="Y58" s="1"/>
  <c r="S32"/>
  <c r="X32"/>
  <c r="Y32" s="1"/>
  <c r="S21"/>
  <c r="X21"/>
  <c r="Y21" s="1"/>
  <c r="S34"/>
  <c r="X34"/>
  <c r="Y34" s="1"/>
  <c r="S36"/>
  <c r="X36"/>
  <c r="Y36" s="1"/>
  <c r="S37"/>
  <c r="X37"/>
  <c r="Y37" s="1"/>
  <c r="S38"/>
  <c r="X38"/>
  <c r="Y38" s="1"/>
  <c r="X45"/>
  <c r="Y45" s="1"/>
  <c r="X51"/>
  <c r="Y51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AT42"/>
  <c r="X42" s="1"/>
  <c r="Y42" s="1"/>
  <c r="S42"/>
  <c r="AT46"/>
  <c r="X46" s="1"/>
  <c r="Y46" s="1"/>
  <c r="S46"/>
  <c r="AT48"/>
  <c r="X48" s="1"/>
  <c r="Y48" s="1"/>
  <c r="S48"/>
  <c r="AT52"/>
  <c r="X52" s="1"/>
  <c r="Y52" s="1"/>
  <c r="S52"/>
  <c r="AT17"/>
  <c r="X17" s="1"/>
  <c r="Y17" s="1"/>
  <c r="S17"/>
  <c r="AT152"/>
  <c r="S152"/>
  <c r="AT143"/>
  <c r="S143"/>
  <c r="AT109"/>
  <c r="S109"/>
  <c r="AT64"/>
  <c r="S64"/>
  <c r="AT110"/>
  <c r="S110"/>
  <c r="AT122"/>
  <c r="S122"/>
  <c r="AT87"/>
  <c r="S87"/>
  <c r="AT89"/>
  <c r="S89"/>
  <c r="AT112"/>
  <c r="S112"/>
  <c r="AT147"/>
  <c r="S147"/>
  <c r="AT125"/>
  <c r="S125"/>
  <c r="AT115"/>
  <c r="S115"/>
  <c r="S56"/>
  <c r="S25"/>
  <c r="S27"/>
  <c r="S12"/>
  <c r="S29"/>
  <c r="S20"/>
  <c r="S31"/>
  <c r="S33"/>
  <c r="S22"/>
  <c r="S35"/>
  <c r="S14"/>
  <c r="S59"/>
  <c r="S39"/>
  <c r="AT41"/>
  <c r="X41" s="1"/>
  <c r="Y41" s="1"/>
  <c r="S41"/>
  <c r="AT44"/>
  <c r="X44" s="1"/>
  <c r="Y44" s="1"/>
  <c r="S44"/>
  <c r="AT60"/>
  <c r="X60" s="1"/>
  <c r="Y60" s="1"/>
  <c r="S60"/>
  <c r="AT50"/>
  <c r="X50" s="1"/>
  <c r="Y50" s="1"/>
  <c r="S50"/>
  <c r="AT16"/>
  <c r="X16" s="1"/>
  <c r="Y16" s="1"/>
  <c r="S16"/>
  <c r="AT54"/>
  <c r="X54" s="1"/>
  <c r="Y54" s="1"/>
  <c r="S54"/>
  <c r="AT107"/>
  <c r="S107"/>
  <c r="AT120"/>
  <c r="S120"/>
  <c r="AT84"/>
  <c r="S84"/>
  <c r="AT154"/>
  <c r="S154"/>
  <c r="AT85"/>
  <c r="S85"/>
  <c r="AT155"/>
  <c r="S155"/>
  <c r="AT67"/>
  <c r="S67"/>
  <c r="AT123"/>
  <c r="S123"/>
  <c r="AT69"/>
  <c r="S69"/>
  <c r="AT124"/>
  <c r="S124"/>
  <c r="AT114"/>
  <c r="S114"/>
  <c r="AT94"/>
  <c r="S94"/>
  <c r="S70"/>
  <c r="S116"/>
  <c r="S127"/>
  <c r="S128"/>
  <c r="S129"/>
  <c r="S72"/>
  <c r="S132"/>
  <c r="S159"/>
  <c r="S73"/>
  <c r="S74"/>
  <c r="S75"/>
  <c r="S76"/>
  <c r="S136"/>
  <c r="S138"/>
  <c r="S78"/>
  <c r="S79"/>
  <c r="S160"/>
  <c r="S101"/>
  <c r="S102"/>
  <c r="S140"/>
  <c r="S80"/>
  <c r="S103"/>
  <c r="S163"/>
  <c r="S104"/>
  <c r="S165"/>
  <c r="S118"/>
  <c r="S168"/>
  <c r="S194"/>
  <c r="S170"/>
  <c r="S195"/>
  <c r="S173"/>
  <c r="S175"/>
  <c r="S177"/>
  <c r="S179"/>
  <c r="S181"/>
  <c r="S183"/>
  <c r="S185"/>
  <c r="S187"/>
  <c r="S189"/>
  <c r="S191"/>
  <c r="AT132" i="20"/>
  <c r="AT55"/>
  <c r="X55" s="1"/>
  <c r="Y55" s="1"/>
  <c r="AT133"/>
  <c r="AT32"/>
  <c r="X32" s="1"/>
  <c r="Y32" s="1"/>
  <c r="AT72"/>
  <c r="AT110"/>
  <c r="AT143"/>
  <c r="AT144"/>
  <c r="AT131"/>
  <c r="AT62"/>
  <c r="AT137"/>
  <c r="AT88"/>
  <c r="AT147"/>
  <c r="AT59"/>
  <c r="AT56"/>
  <c r="X56" s="1"/>
  <c r="Y56" s="1"/>
  <c r="AT93"/>
  <c r="AT108"/>
  <c r="AT30"/>
  <c r="X30" s="1"/>
  <c r="Y30" s="1"/>
  <c r="S132"/>
  <c r="S55"/>
  <c r="S133"/>
  <c r="S32"/>
  <c r="S72"/>
  <c r="S110"/>
  <c r="S143"/>
  <c r="S144"/>
  <c r="S131"/>
  <c r="S62"/>
  <c r="S137"/>
  <c r="X137"/>
  <c r="Y137" s="1"/>
  <c r="S88"/>
  <c r="S147"/>
  <c r="S59"/>
  <c r="S56"/>
  <c r="S93"/>
  <c r="S108"/>
  <c r="S30"/>
  <c r="AT94"/>
  <c r="AT64"/>
  <c r="AT134"/>
  <c r="AT48"/>
  <c r="AT125"/>
  <c r="AT115"/>
  <c r="AT85"/>
  <c r="AT154"/>
  <c r="AT178"/>
  <c r="AT138"/>
  <c r="AT25"/>
  <c r="AT146"/>
  <c r="AT80"/>
  <c r="AT66"/>
  <c r="AT157"/>
  <c r="AT168"/>
  <c r="AT174"/>
  <c r="AT186"/>
  <c r="S125"/>
  <c r="S115"/>
  <c r="S85"/>
  <c r="S154"/>
  <c r="S178"/>
  <c r="S138"/>
  <c r="S25"/>
  <c r="AT60"/>
  <c r="AT67"/>
  <c r="AT15"/>
  <c r="X15" s="1"/>
  <c r="Y15" s="1"/>
  <c r="S168"/>
  <c r="S174"/>
  <c r="S186"/>
  <c r="AT183"/>
  <c r="AT169"/>
  <c r="AT177"/>
  <c r="AT171"/>
  <c r="AT166"/>
  <c r="AT162"/>
  <c r="AT175"/>
  <c r="AT173"/>
  <c r="AT179"/>
  <c r="AT165"/>
  <c r="AT180"/>
  <c r="AT182"/>
  <c r="AT163"/>
  <c r="AT164"/>
  <c r="AT172"/>
  <c r="S94"/>
  <c r="S64"/>
  <c r="S134"/>
  <c r="S48"/>
  <c r="AT160"/>
  <c r="S15"/>
  <c r="AT40"/>
  <c r="X40" s="1"/>
  <c r="Y40" s="1"/>
  <c r="AT37"/>
  <c r="X37" s="1"/>
  <c r="Y37" s="1"/>
  <c r="AT42"/>
  <c r="X42" s="1"/>
  <c r="Y42" s="1"/>
  <c r="AT11"/>
  <c r="X11" s="1"/>
  <c r="Y11" s="1"/>
  <c r="AT82"/>
  <c r="AT83"/>
  <c r="AT22"/>
  <c r="X22" s="1"/>
  <c r="Y22" s="1"/>
  <c r="AT119"/>
  <c r="AT53"/>
  <c r="X53" s="1"/>
  <c r="Y53" s="1"/>
  <c r="AT28"/>
  <c r="X28" s="1"/>
  <c r="Y28" s="1"/>
  <c r="AT170"/>
  <c r="AT100"/>
  <c r="AT129"/>
  <c r="AT116"/>
  <c r="AT176"/>
  <c r="AT90"/>
  <c r="AT18"/>
  <c r="X18" s="1"/>
  <c r="Y18" s="1"/>
  <c r="AT167"/>
  <c r="AT17"/>
  <c r="X17" s="1"/>
  <c r="Y17" s="1"/>
  <c r="AT77"/>
  <c r="AT107"/>
  <c r="AT114"/>
  <c r="X48"/>
  <c r="Y48" s="1"/>
  <c r="S160"/>
  <c r="X25"/>
  <c r="Y25" s="1"/>
  <c r="S60"/>
  <c r="S67"/>
  <c r="X43"/>
  <c r="Y43" s="1"/>
  <c r="S112"/>
  <c r="S103"/>
  <c r="S50"/>
  <c r="X50"/>
  <c r="Y50" s="1"/>
  <c r="S177"/>
  <c r="S148"/>
  <c r="S51"/>
  <c r="X51"/>
  <c r="Y51" s="1"/>
  <c r="S135"/>
  <c r="S152"/>
  <c r="S145"/>
  <c r="S166"/>
  <c r="S123"/>
  <c r="S29"/>
  <c r="X29"/>
  <c r="Y29" s="1"/>
  <c r="S175"/>
  <c r="S46"/>
  <c r="X46"/>
  <c r="Y46" s="1"/>
  <c r="S61"/>
  <c r="S96"/>
  <c r="S86"/>
  <c r="S13"/>
  <c r="X13"/>
  <c r="Y13" s="1"/>
  <c r="S38"/>
  <c r="X38"/>
  <c r="Y38" s="1"/>
  <c r="S124"/>
  <c r="S65"/>
  <c r="S149"/>
  <c r="S57"/>
  <c r="S10"/>
  <c r="S113"/>
  <c r="S45"/>
  <c r="X45"/>
  <c r="Y45" s="1"/>
  <c r="S47"/>
  <c r="X47"/>
  <c r="Y47" s="1"/>
  <c r="S165"/>
  <c r="S180"/>
  <c r="S95"/>
  <c r="S141"/>
  <c r="S41"/>
  <c r="X41"/>
  <c r="Y41" s="1"/>
  <c r="S118"/>
  <c r="S136"/>
  <c r="S182"/>
  <c r="S44"/>
  <c r="S76"/>
  <c r="S163"/>
  <c r="S21"/>
  <c r="X21"/>
  <c r="Y21" s="1"/>
  <c r="S164"/>
  <c r="S31"/>
  <c r="X31"/>
  <c r="Y31" s="1"/>
  <c r="S146"/>
  <c r="S66"/>
  <c r="S172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AT126"/>
  <c r="S126"/>
  <c r="AT159"/>
  <c r="S159"/>
  <c r="AT153"/>
  <c r="S153"/>
  <c r="AT105"/>
  <c r="S105"/>
  <c r="AT127"/>
  <c r="S127"/>
  <c r="AT16"/>
  <c r="X16" s="1"/>
  <c r="Y16" s="1"/>
  <c r="S16"/>
  <c r="AT23"/>
  <c r="X23" s="1"/>
  <c r="Y23" s="1"/>
  <c r="S23"/>
  <c r="AT98"/>
  <c r="S98"/>
  <c r="AT106"/>
  <c r="S106"/>
  <c r="AT52"/>
  <c r="X52" s="1"/>
  <c r="Y52" s="1"/>
  <c r="S52"/>
  <c r="AT63"/>
  <c r="S63"/>
  <c r="AT130"/>
  <c r="S130"/>
  <c r="AT109"/>
  <c r="S109"/>
  <c r="AT26"/>
  <c r="X26" s="1"/>
  <c r="Y26" s="1"/>
  <c r="S26"/>
  <c r="AT102"/>
  <c r="S102"/>
  <c r="AT120"/>
  <c r="S120"/>
  <c r="S161"/>
  <c r="AT161"/>
  <c r="S82"/>
  <c r="S83"/>
  <c r="S22"/>
  <c r="S119"/>
  <c r="S53"/>
  <c r="S28"/>
  <c r="S170"/>
  <c r="S100"/>
  <c r="S129"/>
  <c r="S116"/>
  <c r="S176"/>
  <c r="S90"/>
  <c r="S18"/>
  <c r="S167"/>
  <c r="S17"/>
  <c r="S77"/>
  <c r="S107"/>
  <c r="S114"/>
  <c r="AT49"/>
  <c r="X49" s="1"/>
  <c r="Y49" s="1"/>
  <c r="S49"/>
  <c r="AT87"/>
  <c r="S87"/>
  <c r="AT181"/>
  <c r="X181" s="1"/>
  <c r="Y181" s="1"/>
  <c r="S181"/>
  <c r="AT142"/>
  <c r="S142"/>
  <c r="AT14"/>
  <c r="X14" s="1"/>
  <c r="Y14" s="1"/>
  <c r="S14"/>
  <c r="AT185"/>
  <c r="S185"/>
  <c r="AT184"/>
  <c r="S184"/>
  <c r="AT91"/>
  <c r="S91"/>
  <c r="AT34"/>
  <c r="X34" s="1"/>
  <c r="Y34" s="1"/>
  <c r="S34"/>
  <c r="AT84"/>
  <c r="S84"/>
  <c r="S183"/>
  <c r="S39"/>
  <c r="S169"/>
  <c r="S81"/>
  <c r="S171"/>
  <c r="S117"/>
  <c r="S69"/>
  <c r="S121"/>
  <c r="S78"/>
  <c r="S74"/>
  <c r="S162"/>
  <c r="S33"/>
  <c r="S68"/>
  <c r="S27"/>
  <c r="S122"/>
  <c r="S104"/>
  <c r="S73"/>
  <c r="S24"/>
  <c r="S12"/>
  <c r="S99"/>
  <c r="S173"/>
  <c r="S151"/>
  <c r="S150"/>
  <c r="S179"/>
  <c r="S54"/>
  <c r="S35"/>
  <c r="S139"/>
  <c r="S71"/>
  <c r="S20"/>
  <c r="S75"/>
  <c r="S36"/>
  <c r="S101"/>
  <c r="S70"/>
  <c r="S140"/>
  <c r="S156"/>
  <c r="S92"/>
  <c r="S128"/>
  <c r="S79"/>
  <c r="S19"/>
  <c r="S9"/>
  <c r="S89"/>
  <c r="S80"/>
  <c r="S157"/>
  <c r="AT93" i="19"/>
  <c r="X93" s="1"/>
  <c r="Y93" s="1"/>
  <c r="AT62"/>
  <c r="X62" s="1"/>
  <c r="Y62" s="1"/>
  <c r="AT172"/>
  <c r="X172" s="1"/>
  <c r="Y172" s="1"/>
  <c r="AT108"/>
  <c r="X108" s="1"/>
  <c r="Y108" s="1"/>
  <c r="AT181"/>
  <c r="X181" s="1"/>
  <c r="AT139"/>
  <c r="AT123"/>
  <c r="X123" s="1"/>
  <c r="Y123" s="1"/>
  <c r="AT24"/>
  <c r="AT99"/>
  <c r="AT161"/>
  <c r="AT162"/>
  <c r="AT136"/>
  <c r="AT12"/>
  <c r="AT59"/>
  <c r="AT152"/>
  <c r="X152" s="1"/>
  <c r="Y152" s="1"/>
  <c r="AT50"/>
  <c r="AT166"/>
  <c r="AT72"/>
  <c r="AT9"/>
  <c r="AT157"/>
  <c r="AT182"/>
  <c r="X182" s="1"/>
  <c r="Y182" s="1"/>
  <c r="AT56"/>
  <c r="S19"/>
  <c r="S177"/>
  <c r="S49"/>
  <c r="S91"/>
  <c r="X57"/>
  <c r="Y57" s="1"/>
  <c r="S133"/>
  <c r="X98"/>
  <c r="Y98" s="1"/>
  <c r="S70"/>
  <c r="S125"/>
  <c r="S92"/>
  <c r="X129"/>
  <c r="Y129" s="1"/>
  <c r="S134"/>
  <c r="S97"/>
  <c r="S42"/>
  <c r="X141"/>
  <c r="Y141" s="1"/>
  <c r="S60"/>
  <c r="S36"/>
  <c r="S65"/>
  <c r="S110"/>
  <c r="S21"/>
  <c r="S117"/>
  <c r="S33"/>
  <c r="S26"/>
  <c r="S38"/>
  <c r="S128"/>
  <c r="X128"/>
  <c r="Y128" s="1"/>
  <c r="S20"/>
  <c r="S109"/>
  <c r="X109"/>
  <c r="Y109" s="1"/>
  <c r="S118"/>
  <c r="S89"/>
  <c r="S25"/>
  <c r="S104"/>
  <c r="X104"/>
  <c r="Y104" s="1"/>
  <c r="S47"/>
  <c r="X47"/>
  <c r="Y47" s="1"/>
  <c r="S77"/>
  <c r="S71"/>
  <c r="S173"/>
  <c r="S171"/>
  <c r="S83"/>
  <c r="S176"/>
  <c r="X176"/>
  <c r="Y176" s="1"/>
  <c r="S130"/>
  <c r="X130"/>
  <c r="Y130" s="1"/>
  <c r="S155"/>
  <c r="S23"/>
  <c r="S82"/>
  <c r="X82"/>
  <c r="Y82" s="1"/>
  <c r="S27"/>
  <c r="S135"/>
  <c r="X135"/>
  <c r="Y135" s="1"/>
  <c r="S85"/>
  <c r="S22"/>
  <c r="S156"/>
  <c r="S180"/>
  <c r="S55"/>
  <c r="S131"/>
  <c r="S34"/>
  <c r="S80"/>
  <c r="X80"/>
  <c r="Y80" s="1"/>
  <c r="S13"/>
  <c r="X13"/>
  <c r="Y13" s="1"/>
  <c r="S51"/>
  <c r="S35"/>
  <c r="S184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Y181"/>
  <c r="AT15"/>
  <c r="S15"/>
  <c r="AT137"/>
  <c r="X137" s="1"/>
  <c r="Y137" s="1"/>
  <c r="S137"/>
  <c r="AT106"/>
  <c r="S106"/>
  <c r="AT43"/>
  <c r="S43"/>
  <c r="AT178"/>
  <c r="S178"/>
  <c r="AT154"/>
  <c r="S154"/>
  <c r="AT10"/>
  <c r="S10"/>
  <c r="AT145"/>
  <c r="X145" s="1"/>
  <c r="Y145" s="1"/>
  <c r="S145"/>
  <c r="AT179"/>
  <c r="S179"/>
  <c r="AT100"/>
  <c r="S100"/>
  <c r="AT87"/>
  <c r="S87"/>
  <c r="AT167"/>
  <c r="X167" s="1"/>
  <c r="Y167" s="1"/>
  <c r="S167"/>
  <c r="AT76"/>
  <c r="S76"/>
  <c r="AT169"/>
  <c r="X169" s="1"/>
  <c r="Y169" s="1"/>
  <c r="S169"/>
  <c r="AT147"/>
  <c r="S147"/>
  <c r="Q186"/>
  <c r="AF186"/>
  <c r="AF187" s="1"/>
  <c r="S138"/>
  <c r="S181"/>
  <c r="S139"/>
  <c r="S123"/>
  <c r="S24"/>
  <c r="S99"/>
  <c r="S161"/>
  <c r="S162"/>
  <c r="S136"/>
  <c r="S12"/>
  <c r="S59"/>
  <c r="S152"/>
  <c r="S50"/>
  <c r="S166"/>
  <c r="S72"/>
  <c r="S9"/>
  <c r="S157"/>
  <c r="S182"/>
  <c r="S56"/>
  <c r="AT96"/>
  <c r="S96"/>
  <c r="AT115"/>
  <c r="X115" s="1"/>
  <c r="Y115" s="1"/>
  <c r="S115"/>
  <c r="AT142"/>
  <c r="X142" s="1"/>
  <c r="Y142" s="1"/>
  <c r="S142"/>
  <c r="AT63"/>
  <c r="S63"/>
  <c r="AT144"/>
  <c r="S144"/>
  <c r="AT160"/>
  <c r="X160" s="1"/>
  <c r="Y160" s="1"/>
  <c r="S160"/>
  <c r="AT28"/>
  <c r="S28"/>
  <c r="AT124"/>
  <c r="S124"/>
  <c r="AT81"/>
  <c r="S81"/>
  <c r="AT105"/>
  <c r="X105" s="1"/>
  <c r="Y105" s="1"/>
  <c r="S105"/>
  <c r="AT18"/>
  <c r="S18"/>
  <c r="AT61"/>
  <c r="X61" s="1"/>
  <c r="Y61" s="1"/>
  <c r="S61"/>
  <c r="AT44"/>
  <c r="X44" s="1"/>
  <c r="Y44" s="1"/>
  <c r="S44"/>
  <c r="AT68"/>
  <c r="S68"/>
  <c r="AT146"/>
  <c r="X146" s="1"/>
  <c r="Y146" s="1"/>
  <c r="S146"/>
  <c r="AT101"/>
  <c r="S101"/>
  <c r="AT168"/>
  <c r="S168"/>
  <c r="AT175"/>
  <c r="S175"/>
  <c r="AT186"/>
  <c r="S164"/>
  <c r="S46"/>
  <c r="S120"/>
  <c r="S112"/>
  <c r="S73"/>
  <c r="S151"/>
  <c r="S11"/>
  <c r="S67"/>
  <c r="S48"/>
  <c r="S54"/>
  <c r="S140"/>
  <c r="S121"/>
  <c r="S16"/>
  <c r="S170"/>
  <c r="S183"/>
  <c r="S29"/>
  <c r="S102"/>
  <c r="S150"/>
  <c r="S153"/>
  <c r="S45"/>
  <c r="S84"/>
  <c r="S66"/>
  <c r="S158"/>
  <c r="S143"/>
  <c r="S113"/>
  <c r="S149"/>
  <c r="S95"/>
  <c r="S148"/>
  <c r="S30"/>
  <c r="S40"/>
  <c r="S88"/>
  <c r="S41"/>
  <c r="S122"/>
  <c r="S165"/>
  <c r="S17"/>
  <c r="S69"/>
  <c r="AB187"/>
  <c r="AD187"/>
  <c r="AA187"/>
  <c r="AC187"/>
  <c r="S56" i="17"/>
  <c r="S25"/>
  <c r="X25"/>
  <c r="Y25" s="1"/>
  <c r="S27"/>
  <c r="S12"/>
  <c r="X12"/>
  <c r="Y12" s="1"/>
  <c r="S30"/>
  <c r="S58"/>
  <c r="X58"/>
  <c r="Y58" s="1"/>
  <c r="S20"/>
  <c r="S32"/>
  <c r="X32"/>
  <c r="Y32" s="1"/>
  <c r="S34"/>
  <c r="S36"/>
  <c r="X36"/>
  <c r="Y36" s="1"/>
  <c r="S37"/>
  <c r="S38"/>
  <c r="X38"/>
  <c r="Y38" s="1"/>
  <c r="S23"/>
  <c r="S51"/>
  <c r="S93" i="15"/>
  <c r="S94"/>
  <c r="S139"/>
  <c r="AT168" i="17"/>
  <c r="S169"/>
  <c r="S197"/>
  <c r="S194"/>
  <c r="S173"/>
  <c r="S175"/>
  <c r="S177"/>
  <c r="S179"/>
  <c r="S181"/>
  <c r="S183"/>
  <c r="S185"/>
  <c r="S195"/>
  <c r="S188"/>
  <c r="X188"/>
  <c r="Y188" s="1"/>
  <c r="S190"/>
  <c r="S192"/>
  <c r="AT89"/>
  <c r="AT90"/>
  <c r="AT124"/>
  <c r="AT147"/>
  <c r="AT91"/>
  <c r="AT67"/>
  <c r="AT68"/>
  <c r="AT92"/>
  <c r="AT94"/>
  <c r="AT157"/>
  <c r="AT126"/>
  <c r="AT127"/>
  <c r="AT115"/>
  <c r="AT116"/>
  <c r="AT129"/>
  <c r="AT131"/>
  <c r="AT132"/>
  <c r="AT71"/>
  <c r="AT133"/>
  <c r="AT134"/>
  <c r="AT72"/>
  <c r="AT136"/>
  <c r="AT138"/>
  <c r="AT75"/>
  <c r="AT159"/>
  <c r="AT76"/>
  <c r="AT148"/>
  <c r="AT102"/>
  <c r="AT140"/>
  <c r="AT77"/>
  <c r="AT79"/>
  <c r="AT81"/>
  <c r="AT162"/>
  <c r="AT163"/>
  <c r="AT105"/>
  <c r="S164"/>
  <c r="S150"/>
  <c r="AT40"/>
  <c r="X40" s="1"/>
  <c r="Y40" s="1"/>
  <c r="AT44"/>
  <c r="X44" s="1"/>
  <c r="Y44" s="1"/>
  <c r="AT60"/>
  <c r="X60" s="1"/>
  <c r="Y60" s="1"/>
  <c r="AT49"/>
  <c r="X49" s="1"/>
  <c r="Y49" s="1"/>
  <c r="AT53"/>
  <c r="X53" s="1"/>
  <c r="Y53" s="1"/>
  <c r="AT61"/>
  <c r="X61" s="1"/>
  <c r="Y61" s="1"/>
  <c r="AT57"/>
  <c r="X57" s="1"/>
  <c r="Y57" s="1"/>
  <c r="AT26"/>
  <c r="X26" s="1"/>
  <c r="Y26" s="1"/>
  <c r="AT28"/>
  <c r="X28" s="1"/>
  <c r="Y28" s="1"/>
  <c r="AT29"/>
  <c r="X29" s="1"/>
  <c r="Y29" s="1"/>
  <c r="AT13"/>
  <c r="X13" s="1"/>
  <c r="Y13" s="1"/>
  <c r="AT31"/>
  <c r="X31" s="1"/>
  <c r="Y31" s="1"/>
  <c r="AT21"/>
  <c r="X21" s="1"/>
  <c r="Y21" s="1"/>
  <c r="AT33"/>
  <c r="X33" s="1"/>
  <c r="Y33" s="1"/>
  <c r="AT35"/>
  <c r="X35" s="1"/>
  <c r="Y35" s="1"/>
  <c r="AT14"/>
  <c r="X14" s="1"/>
  <c r="Y14" s="1"/>
  <c r="AT22"/>
  <c r="X22" s="1"/>
  <c r="Y22" s="1"/>
  <c r="AT59"/>
  <c r="X59" s="1"/>
  <c r="Y59" s="1"/>
  <c r="X42"/>
  <c r="Y42" s="1"/>
  <c r="X23"/>
  <c r="Y23" s="1"/>
  <c r="X15"/>
  <c r="Y15" s="1"/>
  <c r="X51"/>
  <c r="Y51" s="1"/>
  <c r="X16"/>
  <c r="Y16" s="1"/>
  <c r="B4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39"/>
  <c r="AT43"/>
  <c r="X43" s="1"/>
  <c r="Y43" s="1"/>
  <c r="S43"/>
  <c r="AT46"/>
  <c r="X46" s="1"/>
  <c r="Y46" s="1"/>
  <c r="S46"/>
  <c r="AT48"/>
  <c r="X48" s="1"/>
  <c r="Y48" s="1"/>
  <c r="S48"/>
  <c r="AT52"/>
  <c r="X52" s="1"/>
  <c r="Y52" s="1"/>
  <c r="S52"/>
  <c r="AT17"/>
  <c r="X17" s="1"/>
  <c r="Y17" s="1"/>
  <c r="S17"/>
  <c r="AT142"/>
  <c r="S142"/>
  <c r="AT144"/>
  <c r="S144"/>
  <c r="AT63"/>
  <c r="S63"/>
  <c r="AT121"/>
  <c r="S121"/>
  <c r="AT87"/>
  <c r="S87"/>
  <c r="AT109"/>
  <c r="S109"/>
  <c r="AT146"/>
  <c r="S146"/>
  <c r="AT41"/>
  <c r="X41" s="1"/>
  <c r="Y41" s="1"/>
  <c r="S41"/>
  <c r="AT45"/>
  <c r="X45" s="1"/>
  <c r="Y45" s="1"/>
  <c r="S45"/>
  <c r="AT47"/>
  <c r="X47" s="1"/>
  <c r="Y47" s="1"/>
  <c r="S47"/>
  <c r="AT50"/>
  <c r="X50" s="1"/>
  <c r="Y50" s="1"/>
  <c r="S50"/>
  <c r="AT9"/>
  <c r="X9" s="1"/>
  <c r="Y9" s="1"/>
  <c r="S9"/>
  <c r="AT54"/>
  <c r="X54" s="1"/>
  <c r="Y54" s="1"/>
  <c r="S54"/>
  <c r="AT83"/>
  <c r="S83"/>
  <c r="AT84"/>
  <c r="S84"/>
  <c r="AT154"/>
  <c r="S154"/>
  <c r="AT155"/>
  <c r="S155"/>
  <c r="AT145"/>
  <c r="S145"/>
  <c r="AT111"/>
  <c r="S111"/>
  <c r="X11"/>
  <c r="S19"/>
  <c r="S57"/>
  <c r="S26"/>
  <c r="S28"/>
  <c r="S29"/>
  <c r="S13"/>
  <c r="S31"/>
  <c r="S21"/>
  <c r="S33"/>
  <c r="S35"/>
  <c r="S14"/>
  <c r="S22"/>
  <c r="S59"/>
  <c r="AT39"/>
  <c r="X39" s="1"/>
  <c r="Y39" s="1"/>
  <c r="S89"/>
  <c r="S90"/>
  <c r="S124"/>
  <c r="S147"/>
  <c r="S91"/>
  <c r="S67"/>
  <c r="S68"/>
  <c r="S92"/>
  <c r="S94"/>
  <c r="S157"/>
  <c r="S126"/>
  <c r="S127"/>
  <c r="S115"/>
  <c r="S116"/>
  <c r="S129"/>
  <c r="S131"/>
  <c r="S132"/>
  <c r="S71"/>
  <c r="S133"/>
  <c r="S134"/>
  <c r="S72"/>
  <c r="S136"/>
  <c r="S138"/>
  <c r="S75"/>
  <c r="S159"/>
  <c r="S76"/>
  <c r="S148"/>
  <c r="S102"/>
  <c r="S140"/>
  <c r="S77"/>
  <c r="S79"/>
  <c r="S81"/>
  <c r="S162"/>
  <c r="S163"/>
  <c r="S105"/>
  <c r="S165"/>
  <c r="S166"/>
  <c r="S168"/>
  <c r="S170"/>
  <c r="S171"/>
  <c r="S172"/>
  <c r="S174"/>
  <c r="S176"/>
  <c r="S178"/>
  <c r="S180"/>
  <c r="S182"/>
  <c r="S184"/>
  <c r="S186"/>
  <c r="S187"/>
  <c r="S189"/>
  <c r="S191"/>
  <c r="S97" i="16"/>
  <c r="S20"/>
  <c r="AT98"/>
  <c r="AT165"/>
  <c r="AT100"/>
  <c r="AT102"/>
  <c r="AT167"/>
  <c r="AT104"/>
  <c r="AT169"/>
  <c r="AT105"/>
  <c r="AT107"/>
  <c r="AT109"/>
  <c r="AT112"/>
  <c r="AT25"/>
  <c r="S60"/>
  <c r="S9"/>
  <c r="S63"/>
  <c r="S65"/>
  <c r="S67"/>
  <c r="S10"/>
  <c r="X10"/>
  <c r="Y10" s="1"/>
  <c r="S70"/>
  <c r="S72"/>
  <c r="S74"/>
  <c r="S76"/>
  <c r="S78"/>
  <c r="S79"/>
  <c r="S12"/>
  <c r="X12"/>
  <c r="Y12" s="1"/>
  <c r="S81"/>
  <c r="S13"/>
  <c r="X13"/>
  <c r="Y13" s="1"/>
  <c r="S82"/>
  <c r="S83"/>
  <c r="S85"/>
  <c r="S87"/>
  <c r="S89"/>
  <c r="S91"/>
  <c r="S93"/>
  <c r="S94"/>
  <c r="S17"/>
  <c r="S112"/>
  <c r="S25"/>
  <c r="S161"/>
  <c r="AT18"/>
  <c r="X18" s="1"/>
  <c r="Y18" s="1"/>
  <c r="AT23"/>
  <c r="X23" s="1"/>
  <c r="Y23" s="1"/>
  <c r="AT26"/>
  <c r="X26" s="1"/>
  <c r="Y26" s="1"/>
  <c r="AT61"/>
  <c r="AT62"/>
  <c r="AT64"/>
  <c r="AT66"/>
  <c r="AT68"/>
  <c r="AT69"/>
  <c r="AT71"/>
  <c r="AT73"/>
  <c r="AT75"/>
  <c r="AT77"/>
  <c r="AT11"/>
  <c r="X11" s="1"/>
  <c r="Y11" s="1"/>
  <c r="AT159"/>
  <c r="AT80"/>
  <c r="AT160"/>
  <c r="AT14"/>
  <c r="X14" s="1"/>
  <c r="Y14" s="1"/>
  <c r="AT15"/>
  <c r="X15" s="1"/>
  <c r="Y15" s="1"/>
  <c r="AT16"/>
  <c r="X16" s="1"/>
  <c r="Y16" s="1"/>
  <c r="AT84"/>
  <c r="X17"/>
  <c r="Y17" s="1"/>
  <c r="X20"/>
  <c r="Y20" s="1"/>
  <c r="S98"/>
  <c r="S165"/>
  <c r="S100"/>
  <c r="S102"/>
  <c r="S167"/>
  <c r="S104"/>
  <c r="S169"/>
  <c r="S105"/>
  <c r="S107"/>
  <c r="S109"/>
  <c r="X25"/>
  <c r="Y25" s="1"/>
  <c r="X28"/>
  <c r="Y28" s="1"/>
  <c r="S171"/>
  <c r="S114"/>
  <c r="S116"/>
  <c r="S117"/>
  <c r="S174"/>
  <c r="S175"/>
  <c r="S30"/>
  <c r="X30"/>
  <c r="Y30" s="1"/>
  <c r="S31"/>
  <c r="X31"/>
  <c r="Y31" s="1"/>
  <c r="S32"/>
  <c r="X32"/>
  <c r="Y32" s="1"/>
  <c r="S122"/>
  <c r="S177"/>
  <c r="S34"/>
  <c r="X34"/>
  <c r="Y34" s="1"/>
  <c r="S125"/>
  <c r="S127"/>
  <c r="S36"/>
  <c r="X36"/>
  <c r="Y36" s="1"/>
  <c r="S129"/>
  <c r="S38"/>
  <c r="X38"/>
  <c r="Y38" s="1"/>
  <c r="S130"/>
  <c r="S40"/>
  <c r="X40"/>
  <c r="Y40" s="1"/>
  <c r="S131"/>
  <c r="S179"/>
  <c r="S132"/>
  <c r="S133"/>
  <c r="S135"/>
  <c r="S181"/>
  <c r="S46"/>
  <c r="X46"/>
  <c r="Y46" s="1"/>
  <c r="S47"/>
  <c r="X47"/>
  <c r="Y47" s="1"/>
  <c r="S136"/>
  <c r="S184"/>
  <c r="S138"/>
  <c r="S48"/>
  <c r="X48"/>
  <c r="Y48" s="1"/>
  <c r="S141"/>
  <c r="S143"/>
  <c r="S144"/>
  <c r="X144"/>
  <c r="Y144" s="1"/>
  <c r="S146"/>
  <c r="S186"/>
  <c r="S51"/>
  <c r="X51"/>
  <c r="Y51" s="1"/>
  <c r="S148"/>
  <c r="S150"/>
  <c r="S151"/>
  <c r="S153"/>
  <c r="S154"/>
  <c r="S56"/>
  <c r="X56"/>
  <c r="Y56" s="1"/>
  <c r="S156"/>
  <c r="S57"/>
  <c r="X57"/>
  <c r="Y57" s="1"/>
  <c r="B36"/>
  <c r="B39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AT88"/>
  <c r="S88"/>
  <c r="AT92"/>
  <c r="S92"/>
  <c r="AT95"/>
  <c r="S95"/>
  <c r="AT96"/>
  <c r="S96"/>
  <c r="AT19"/>
  <c r="X19" s="1"/>
  <c r="Y19" s="1"/>
  <c r="S19"/>
  <c r="AT163"/>
  <c r="S163"/>
  <c r="AT164"/>
  <c r="S164"/>
  <c r="AT21"/>
  <c r="X21" s="1"/>
  <c r="Y21" s="1"/>
  <c r="S21"/>
  <c r="AT101"/>
  <c r="S101"/>
  <c r="AT103"/>
  <c r="S103"/>
  <c r="AT22"/>
  <c r="X22" s="1"/>
  <c r="Y22" s="1"/>
  <c r="S22"/>
  <c r="AT106"/>
  <c r="S106"/>
  <c r="AT110"/>
  <c r="S110"/>
  <c r="AT111"/>
  <c r="S111"/>
  <c r="AT170"/>
  <c r="S170"/>
  <c r="AT27"/>
  <c r="X27" s="1"/>
  <c r="Y27" s="1"/>
  <c r="S27"/>
  <c r="AT172"/>
  <c r="S172"/>
  <c r="S59"/>
  <c r="AT59"/>
  <c r="S61"/>
  <c r="S62"/>
  <c r="S64"/>
  <c r="S66"/>
  <c r="S68"/>
  <c r="S69"/>
  <c r="S71"/>
  <c r="S73"/>
  <c r="S75"/>
  <c r="S77"/>
  <c r="S11"/>
  <c r="S159"/>
  <c r="S80"/>
  <c r="S160"/>
  <c r="S14"/>
  <c r="S15"/>
  <c r="S16"/>
  <c r="S84"/>
  <c r="AT86"/>
  <c r="S86"/>
  <c r="AT90"/>
  <c r="S90"/>
  <c r="AT162"/>
  <c r="S162"/>
  <c r="AT99"/>
  <c r="S99"/>
  <c r="AT166"/>
  <c r="S166"/>
  <c r="AT168"/>
  <c r="S168"/>
  <c r="AT108"/>
  <c r="S108"/>
  <c r="AT24"/>
  <c r="X24" s="1"/>
  <c r="Y24" s="1"/>
  <c r="S24"/>
  <c r="AT113"/>
  <c r="S113"/>
  <c r="S115"/>
  <c r="S29"/>
  <c r="S173"/>
  <c r="S118"/>
  <c r="S119"/>
  <c r="S120"/>
  <c r="S121"/>
  <c r="S176"/>
  <c r="S123"/>
  <c r="S33"/>
  <c r="S124"/>
  <c r="S126"/>
  <c r="S35"/>
  <c r="S128"/>
  <c r="S37"/>
  <c r="S39"/>
  <c r="S178"/>
  <c r="S41"/>
  <c r="S42"/>
  <c r="S180"/>
  <c r="S43"/>
  <c r="S134"/>
  <c r="S44"/>
  <c r="S45"/>
  <c r="S182"/>
  <c r="S183"/>
  <c r="S137"/>
  <c r="S185"/>
  <c r="S139"/>
  <c r="S140"/>
  <c r="S142"/>
  <c r="S49"/>
  <c r="S145"/>
  <c r="S50"/>
  <c r="S147"/>
  <c r="S52"/>
  <c r="S149"/>
  <c r="S53"/>
  <c r="S152"/>
  <c r="S54"/>
  <c r="S55"/>
  <c r="S155"/>
  <c r="S157"/>
  <c r="AT127" i="15"/>
  <c r="X127" s="1"/>
  <c r="Y127" s="1"/>
  <c r="AT133"/>
  <c r="X133" s="1"/>
  <c r="Y133" s="1"/>
  <c r="AT31"/>
  <c r="X31" s="1"/>
  <c r="Y31" s="1"/>
  <c r="AT129"/>
  <c r="X129" s="1"/>
  <c r="Y129" s="1"/>
  <c r="S65"/>
  <c r="AP186"/>
  <c r="AT125"/>
  <c r="S47"/>
  <c r="S27"/>
  <c r="S69"/>
  <c r="S82"/>
  <c r="S177"/>
  <c r="X177"/>
  <c r="Y177" s="1"/>
  <c r="S90"/>
  <c r="X90"/>
  <c r="Y90" s="1"/>
  <c r="S91"/>
  <c r="S70"/>
  <c r="S107"/>
  <c r="S88"/>
  <c r="S153"/>
  <c r="S59"/>
  <c r="S58"/>
  <c r="X58"/>
  <c r="Y58" s="1"/>
  <c r="S131"/>
  <c r="S64"/>
  <c r="S24"/>
  <c r="AT166"/>
  <c r="S81"/>
  <c r="AT76"/>
  <c r="X93"/>
  <c r="Y93" s="1"/>
  <c r="S33"/>
  <c r="S9"/>
  <c r="S17"/>
  <c r="X39"/>
  <c r="Y39" s="1"/>
  <c r="S120"/>
  <c r="S51"/>
  <c r="S165"/>
  <c r="S74"/>
  <c r="S182"/>
  <c r="S168"/>
  <c r="S142"/>
  <c r="S183"/>
  <c r="S158"/>
  <c r="S68"/>
  <c r="S85"/>
  <c r="S92"/>
  <c r="X92"/>
  <c r="Y92" s="1"/>
  <c r="S77"/>
  <c r="S145"/>
  <c r="S32"/>
  <c r="S140"/>
  <c r="S48"/>
  <c r="S43"/>
  <c r="X43"/>
  <c r="Y43" s="1"/>
  <c r="S135"/>
  <c r="X135"/>
  <c r="Y135" s="1"/>
  <c r="S115"/>
  <c r="S15"/>
  <c r="S172"/>
  <c r="S184"/>
  <c r="S20"/>
  <c r="S95"/>
  <c r="S143"/>
  <c r="X143"/>
  <c r="Y143" s="1"/>
  <c r="S148"/>
  <c r="X148"/>
  <c r="Y148" s="1"/>
  <c r="S137"/>
  <c r="S149"/>
  <c r="S44"/>
  <c r="S155"/>
  <c r="S128"/>
  <c r="X128"/>
  <c r="Y128" s="1"/>
  <c r="S111"/>
  <c r="S141"/>
  <c r="S104"/>
  <c r="S146"/>
  <c r="S23"/>
  <c r="S37"/>
  <c r="S86"/>
  <c r="S40"/>
  <c r="S108"/>
  <c r="X108"/>
  <c r="Y108" s="1"/>
  <c r="S178"/>
  <c r="S21"/>
  <c r="S63"/>
  <c r="Y179"/>
  <c r="B36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AT122"/>
  <c r="S122"/>
  <c r="AT113"/>
  <c r="S113"/>
  <c r="AT175"/>
  <c r="S175"/>
  <c r="AT71"/>
  <c r="S71"/>
  <c r="AT130"/>
  <c r="S130"/>
  <c r="AT41"/>
  <c r="X41" s="1"/>
  <c r="Y41" s="1"/>
  <c r="S41"/>
  <c r="AT79"/>
  <c r="X79" s="1"/>
  <c r="Y79" s="1"/>
  <c r="S79"/>
  <c r="AT54"/>
  <c r="S54"/>
  <c r="AT67"/>
  <c r="S67"/>
  <c r="AT169"/>
  <c r="X169" s="1"/>
  <c r="Y169" s="1"/>
  <c r="S169"/>
  <c r="AT13"/>
  <c r="S13"/>
  <c r="AT114"/>
  <c r="S114"/>
  <c r="AT84"/>
  <c r="S84"/>
  <c r="AT112"/>
  <c r="X112" s="1"/>
  <c r="Y112" s="1"/>
  <c r="S112"/>
  <c r="AT75"/>
  <c r="S75"/>
  <c r="AT161"/>
  <c r="X161" s="1"/>
  <c r="Y161" s="1"/>
  <c r="S161"/>
  <c r="AT46"/>
  <c r="S46"/>
  <c r="AT147"/>
  <c r="X147" s="1"/>
  <c r="Y147" s="1"/>
  <c r="S147"/>
  <c r="AT159"/>
  <c r="S159"/>
  <c r="AT38"/>
  <c r="X38" s="1"/>
  <c r="Y38" s="1"/>
  <c r="S38"/>
  <c r="AT144"/>
  <c r="S144"/>
  <c r="AT152"/>
  <c r="S152"/>
  <c r="AT35"/>
  <c r="S35"/>
  <c r="AT117"/>
  <c r="X117" s="1"/>
  <c r="Y117" s="1"/>
  <c r="S117"/>
  <c r="AT45"/>
  <c r="S45"/>
  <c r="Q186"/>
  <c r="AF186"/>
  <c r="AF187" s="1"/>
  <c r="S125"/>
  <c r="S179"/>
  <c r="S126"/>
  <c r="S110"/>
  <c r="S52"/>
  <c r="S98"/>
  <c r="S154"/>
  <c r="S151"/>
  <c r="S119"/>
  <c r="S11"/>
  <c r="S78"/>
  <c r="S162"/>
  <c r="S57"/>
  <c r="S163"/>
  <c r="S73"/>
  <c r="S10"/>
  <c r="S166"/>
  <c r="S180"/>
  <c r="S76"/>
  <c r="AB187"/>
  <c r="AD187"/>
  <c r="S100"/>
  <c r="S136"/>
  <c r="S132"/>
  <c r="S116"/>
  <c r="S25"/>
  <c r="S103"/>
  <c r="S134"/>
  <c r="S16"/>
  <c r="S105"/>
  <c r="S36"/>
  <c r="S29"/>
  <c r="S55"/>
  <c r="S118"/>
  <c r="S28"/>
  <c r="S89"/>
  <c r="S109"/>
  <c r="S72"/>
  <c r="S19"/>
  <c r="S101"/>
  <c r="S34"/>
  <c r="S56"/>
  <c r="S97"/>
  <c r="S171"/>
  <c r="S167"/>
  <c r="S96"/>
  <c r="S173"/>
  <c r="S123"/>
  <c r="S174"/>
  <c r="S18"/>
  <c r="S60"/>
  <c r="S53"/>
  <c r="S124"/>
  <c r="S87"/>
  <c r="S14"/>
  <c r="S157"/>
  <c r="S170"/>
  <c r="S66"/>
  <c r="S102"/>
  <c r="S30"/>
  <c r="S61"/>
  <c r="S12"/>
  <c r="S50"/>
  <c r="S26"/>
  <c r="S138"/>
  <c r="AA187"/>
  <c r="AC187"/>
  <c r="AR167" i="9"/>
  <c r="AP167"/>
  <c r="AF167"/>
  <c r="Q167"/>
  <c r="AR135"/>
  <c r="AP135"/>
  <c r="AF135"/>
  <c r="Q135"/>
  <c r="AR66"/>
  <c r="AP66"/>
  <c r="AF66"/>
  <c r="Q66"/>
  <c r="AR74"/>
  <c r="AP74"/>
  <c r="AF74"/>
  <c r="Q74"/>
  <c r="AR150"/>
  <c r="AP150"/>
  <c r="AF150"/>
  <c r="Q150"/>
  <c r="AR92"/>
  <c r="AP92"/>
  <c r="AF92"/>
  <c r="Q92"/>
  <c r="AR31"/>
  <c r="AP31"/>
  <c r="AF31"/>
  <c r="Q31"/>
  <c r="AR9"/>
  <c r="AP9"/>
  <c r="AF9"/>
  <c r="Q9"/>
  <c r="AR161"/>
  <c r="AP161"/>
  <c r="AF161"/>
  <c r="Q161"/>
  <c r="AR19"/>
  <c r="AP19"/>
  <c r="AF19"/>
  <c r="Q19"/>
  <c r="AR21"/>
  <c r="AP21"/>
  <c r="AF21"/>
  <c r="Q21"/>
  <c r="AR87"/>
  <c r="AP87"/>
  <c r="AF87"/>
  <c r="Q87"/>
  <c r="AR162"/>
  <c r="AP162"/>
  <c r="AF162"/>
  <c r="Q162"/>
  <c r="AR116"/>
  <c r="AP116"/>
  <c r="AF116"/>
  <c r="Q116"/>
  <c r="AR77"/>
  <c r="AP77"/>
  <c r="AF77"/>
  <c r="Q77"/>
  <c r="AR98"/>
  <c r="AP98"/>
  <c r="AF98"/>
  <c r="Q98"/>
  <c r="AR44"/>
  <c r="AP44"/>
  <c r="AF44"/>
  <c r="Q44"/>
  <c r="AR152"/>
  <c r="AP152"/>
  <c r="AF152"/>
  <c r="Q152"/>
  <c r="AR180"/>
  <c r="AP180"/>
  <c r="AF180"/>
  <c r="Q180"/>
  <c r="AR138"/>
  <c r="AP138"/>
  <c r="AF138"/>
  <c r="Q138"/>
  <c r="AR142"/>
  <c r="AP142"/>
  <c r="AF142"/>
  <c r="Q142"/>
  <c r="AR68"/>
  <c r="AP68"/>
  <c r="AF68"/>
  <c r="Q68"/>
  <c r="AR103"/>
  <c r="AP103"/>
  <c r="AF103"/>
  <c r="Q103"/>
  <c r="AR89"/>
  <c r="AP89"/>
  <c r="AF89"/>
  <c r="Q89"/>
  <c r="AR41"/>
  <c r="AP41"/>
  <c r="AF41"/>
  <c r="Q41"/>
  <c r="AR36"/>
  <c r="AP36"/>
  <c r="AF36"/>
  <c r="Q36"/>
  <c r="AR146"/>
  <c r="AP146"/>
  <c r="AF146"/>
  <c r="Q146"/>
  <c r="AR76"/>
  <c r="AP76"/>
  <c r="AF76"/>
  <c r="Q76"/>
  <c r="AR95"/>
  <c r="AP95"/>
  <c r="AF95"/>
  <c r="Q95"/>
  <c r="AR20"/>
  <c r="AP20"/>
  <c r="AF20"/>
  <c r="Q20"/>
  <c r="AR174"/>
  <c r="AP174"/>
  <c r="AF174"/>
  <c r="Q174"/>
  <c r="AR71"/>
  <c r="AP71"/>
  <c r="AF71"/>
  <c r="Q71"/>
  <c r="AR173"/>
  <c r="AP173"/>
  <c r="AF173"/>
  <c r="Q173"/>
  <c r="AR144"/>
  <c r="AP144"/>
  <c r="AF144"/>
  <c r="Q144"/>
  <c r="AR47"/>
  <c r="AP47"/>
  <c r="AF47"/>
  <c r="Q47"/>
  <c r="AR35"/>
  <c r="AP35"/>
  <c r="AF35"/>
  <c r="Q35"/>
  <c r="AR45"/>
  <c r="AP45"/>
  <c r="AF45"/>
  <c r="Q45"/>
  <c r="AR54"/>
  <c r="AP54"/>
  <c r="AF54"/>
  <c r="Q54"/>
  <c r="AR120"/>
  <c r="AP120"/>
  <c r="AF120"/>
  <c r="Q120"/>
  <c r="AR176"/>
  <c r="AP176"/>
  <c r="AF176"/>
  <c r="Q176"/>
  <c r="AR10"/>
  <c r="AP10"/>
  <c r="AF10"/>
  <c r="Q10"/>
  <c r="AR149"/>
  <c r="AP149"/>
  <c r="AF149"/>
  <c r="Q149"/>
  <c r="AR57"/>
  <c r="AP57"/>
  <c r="AF57"/>
  <c r="Q57"/>
  <c r="AR151"/>
  <c r="AP151"/>
  <c r="AF151"/>
  <c r="Q151"/>
  <c r="AR148"/>
  <c r="AP148"/>
  <c r="AF148"/>
  <c r="Q148"/>
  <c r="AR177"/>
  <c r="AP177"/>
  <c r="AF177"/>
  <c r="Q177"/>
  <c r="AR65"/>
  <c r="AP65"/>
  <c r="AF65"/>
  <c r="Q65"/>
  <c r="AR100"/>
  <c r="AP100"/>
  <c r="AF100"/>
  <c r="Q100"/>
  <c r="AR130"/>
  <c r="AP130"/>
  <c r="AF130"/>
  <c r="Q130"/>
  <c r="AR12"/>
  <c r="AP12"/>
  <c r="AF12"/>
  <c r="Q12"/>
  <c r="AR38"/>
  <c r="AP38"/>
  <c r="AF38"/>
  <c r="Q38"/>
  <c r="AR24"/>
  <c r="AP24"/>
  <c r="AF24"/>
  <c r="Q24"/>
  <c r="AR13"/>
  <c r="AP13"/>
  <c r="AF13"/>
  <c r="Q13"/>
  <c r="AR73"/>
  <c r="AP73"/>
  <c r="AF73"/>
  <c r="Q73"/>
  <c r="AR90"/>
  <c r="AP90"/>
  <c r="AF90"/>
  <c r="Q90"/>
  <c r="AR104"/>
  <c r="AP104"/>
  <c r="AF104"/>
  <c r="Q104"/>
  <c r="AR108"/>
  <c r="AP108"/>
  <c r="AF108"/>
  <c r="Q108"/>
  <c r="AR123"/>
  <c r="AP123"/>
  <c r="AF123"/>
  <c r="Q123"/>
  <c r="AR64"/>
  <c r="AP64"/>
  <c r="AF64"/>
  <c r="Q64"/>
  <c r="AR27"/>
  <c r="AP27"/>
  <c r="AF27"/>
  <c r="Q27"/>
  <c r="AR46"/>
  <c r="AP46"/>
  <c r="AF46"/>
  <c r="Q46"/>
  <c r="AR62"/>
  <c r="AP62"/>
  <c r="AF62"/>
  <c r="Q62"/>
  <c r="AR168"/>
  <c r="AP168"/>
  <c r="AF168"/>
  <c r="Q168"/>
  <c r="AR33"/>
  <c r="AP33"/>
  <c r="AF33"/>
  <c r="Q33"/>
  <c r="AR29"/>
  <c r="AP29"/>
  <c r="AF29"/>
  <c r="Q29"/>
  <c r="AR170"/>
  <c r="AP170"/>
  <c r="AF170"/>
  <c r="Q170"/>
  <c r="AR118"/>
  <c r="AP118"/>
  <c r="AF118"/>
  <c r="Q118"/>
  <c r="AR75"/>
  <c r="AP75"/>
  <c r="AF75"/>
  <c r="Q75"/>
  <c r="AR163"/>
  <c r="AP163"/>
  <c r="AF163"/>
  <c r="Q163"/>
  <c r="AR84"/>
  <c r="AP84"/>
  <c r="AF84"/>
  <c r="Q84"/>
  <c r="AR147"/>
  <c r="AP147"/>
  <c r="AF147"/>
  <c r="Q147"/>
  <c r="AR127"/>
  <c r="AP127"/>
  <c r="AF127"/>
  <c r="Q127"/>
  <c r="AR157"/>
  <c r="AP157"/>
  <c r="AF157"/>
  <c r="Q157"/>
  <c r="AR69"/>
  <c r="AP69"/>
  <c r="AF69"/>
  <c r="Q69"/>
  <c r="AR137"/>
  <c r="AP137"/>
  <c r="AF137"/>
  <c r="Q137"/>
  <c r="AR111"/>
  <c r="AP111"/>
  <c r="AF111"/>
  <c r="Q111"/>
  <c r="AR51"/>
  <c r="AP51"/>
  <c r="AF51"/>
  <c r="Q51"/>
  <c r="AR171"/>
  <c r="AP171"/>
  <c r="AF171"/>
  <c r="Q171"/>
  <c r="AR156"/>
  <c r="AP156"/>
  <c r="AF156"/>
  <c r="Q156"/>
  <c r="AR81"/>
  <c r="AP81"/>
  <c r="AF81"/>
  <c r="Q81"/>
  <c r="AR166"/>
  <c r="AP166"/>
  <c r="AF166"/>
  <c r="Q166"/>
  <c r="AR164"/>
  <c r="AP164"/>
  <c r="AF164"/>
  <c r="Q164"/>
  <c r="AR50"/>
  <c r="AP50"/>
  <c r="AF50"/>
  <c r="Q50"/>
  <c r="AR39"/>
  <c r="AP39"/>
  <c r="AF39"/>
  <c r="Q39"/>
  <c r="AR102"/>
  <c r="AP102"/>
  <c r="AF102"/>
  <c r="Q102"/>
  <c r="AR181"/>
  <c r="AP181"/>
  <c r="AF181"/>
  <c r="Q181"/>
  <c r="AR121"/>
  <c r="AP121"/>
  <c r="AF121"/>
  <c r="Q121"/>
  <c r="AR110"/>
  <c r="AP110"/>
  <c r="AF110"/>
  <c r="Q110"/>
  <c r="AR43"/>
  <c r="AP43"/>
  <c r="AF43"/>
  <c r="Q43"/>
  <c r="AR109"/>
  <c r="AP109"/>
  <c r="AF109"/>
  <c r="Q109"/>
  <c r="AR113"/>
  <c r="AP113"/>
  <c r="AF113"/>
  <c r="Q113"/>
  <c r="AR26"/>
  <c r="AP26"/>
  <c r="AF26"/>
  <c r="Q26"/>
  <c r="AR155"/>
  <c r="AP155"/>
  <c r="AF155"/>
  <c r="Q155"/>
  <c r="AR72"/>
  <c r="AP72"/>
  <c r="AF72"/>
  <c r="Q72"/>
  <c r="AR94"/>
  <c r="AP94"/>
  <c r="AF94"/>
  <c r="Q94"/>
  <c r="AR99"/>
  <c r="AP99"/>
  <c r="AF99"/>
  <c r="Q99"/>
  <c r="AR11"/>
  <c r="AP11"/>
  <c r="AF11"/>
  <c r="Q11"/>
  <c r="AR131"/>
  <c r="AP131"/>
  <c r="AF131"/>
  <c r="Q131"/>
  <c r="AR15"/>
  <c r="AP15"/>
  <c r="AF15"/>
  <c r="Q15"/>
  <c r="S15" s="1"/>
  <c r="AR34"/>
  <c r="AP34"/>
  <c r="AF34"/>
  <c r="Q34"/>
  <c r="AR42"/>
  <c r="AP42"/>
  <c r="AF42"/>
  <c r="Q42"/>
  <c r="AR80"/>
  <c r="AP80"/>
  <c r="AF80"/>
  <c r="Q80"/>
  <c r="AR70"/>
  <c r="AP70"/>
  <c r="AF70"/>
  <c r="Q70"/>
  <c r="AR63"/>
  <c r="AP63"/>
  <c r="AF63"/>
  <c r="Q63"/>
  <c r="AR59"/>
  <c r="AP59"/>
  <c r="AF59"/>
  <c r="Q59"/>
  <c r="AR52"/>
  <c r="AP52"/>
  <c r="AF52"/>
  <c r="Q52"/>
  <c r="AR25"/>
  <c r="AP25"/>
  <c r="AF25"/>
  <c r="Q25"/>
  <c r="S25" s="1"/>
  <c r="AR105"/>
  <c r="AP105"/>
  <c r="AF105"/>
  <c r="Q105"/>
  <c r="AR136"/>
  <c r="AP136"/>
  <c r="AF136"/>
  <c r="Q136"/>
  <c r="AR185"/>
  <c r="AP185"/>
  <c r="AF185"/>
  <c r="Q185"/>
  <c r="AR178"/>
  <c r="AP178"/>
  <c r="AF178"/>
  <c r="Q178"/>
  <c r="AR97"/>
  <c r="AP97"/>
  <c r="AF97"/>
  <c r="Q97"/>
  <c r="AR153"/>
  <c r="AP153"/>
  <c r="AF153"/>
  <c r="Q153"/>
  <c r="AR23"/>
  <c r="AP23"/>
  <c r="AF23"/>
  <c r="Q23"/>
  <c r="AR83"/>
  <c r="AP83"/>
  <c r="AF83"/>
  <c r="Q83"/>
  <c r="AR16"/>
  <c r="AP16"/>
  <c r="AF16"/>
  <c r="Q16"/>
  <c r="AR122"/>
  <c r="AP122"/>
  <c r="AF122"/>
  <c r="Q122"/>
  <c r="AR184"/>
  <c r="AP184"/>
  <c r="AF184"/>
  <c r="Q184"/>
  <c r="AR128"/>
  <c r="AP128"/>
  <c r="AF128"/>
  <c r="Q128"/>
  <c r="AR14"/>
  <c r="AP14"/>
  <c r="AF14"/>
  <c r="Q14"/>
  <c r="AR37"/>
  <c r="AP37"/>
  <c r="AF37"/>
  <c r="Q37"/>
  <c r="AR145"/>
  <c r="AP145"/>
  <c r="AF145"/>
  <c r="Q145"/>
  <c r="AR159"/>
  <c r="AP159"/>
  <c r="AF159"/>
  <c r="Q159"/>
  <c r="AR132"/>
  <c r="AP132"/>
  <c r="AF132"/>
  <c r="Q132"/>
  <c r="AR48"/>
  <c r="AP48"/>
  <c r="AF48"/>
  <c r="Q48"/>
  <c r="S48" s="1"/>
  <c r="AR183"/>
  <c r="AP183"/>
  <c r="AF183"/>
  <c r="Q183"/>
  <c r="AR134"/>
  <c r="AP134"/>
  <c r="AF134"/>
  <c r="Q134"/>
  <c r="AR106"/>
  <c r="AP106"/>
  <c r="AF106"/>
  <c r="Q106"/>
  <c r="AR78"/>
  <c r="AP78"/>
  <c r="AF78"/>
  <c r="Q78"/>
  <c r="AR93"/>
  <c r="AP93"/>
  <c r="AF93"/>
  <c r="Q93"/>
  <c r="AR91"/>
  <c r="AP91"/>
  <c r="AF91"/>
  <c r="Q91"/>
  <c r="AR154"/>
  <c r="AP154"/>
  <c r="AF154"/>
  <c r="Q154"/>
  <c r="AR40"/>
  <c r="AP40"/>
  <c r="AF40"/>
  <c r="Q40"/>
  <c r="AR160"/>
  <c r="AP160"/>
  <c r="AF160"/>
  <c r="Q160"/>
  <c r="AR30"/>
  <c r="AP30"/>
  <c r="AF30"/>
  <c r="Q30"/>
  <c r="AR49"/>
  <c r="AP49"/>
  <c r="AF49"/>
  <c r="Q49"/>
  <c r="AR112"/>
  <c r="AP112"/>
  <c r="AF112"/>
  <c r="Q112"/>
  <c r="AR133"/>
  <c r="AP133"/>
  <c r="AF133"/>
  <c r="Q133"/>
  <c r="AR88"/>
  <c r="AP88"/>
  <c r="AF88"/>
  <c r="Q88"/>
  <c r="AR117"/>
  <c r="AP117"/>
  <c r="AF117"/>
  <c r="Q117"/>
  <c r="AR56"/>
  <c r="AP56"/>
  <c r="AF56"/>
  <c r="Q56"/>
  <c r="AR107"/>
  <c r="AP107"/>
  <c r="AF107"/>
  <c r="Q107"/>
  <c r="AR186"/>
  <c r="AP186"/>
  <c r="AF186"/>
  <c r="Q186"/>
  <c r="AR79"/>
  <c r="AP79"/>
  <c r="AF79"/>
  <c r="Q79"/>
  <c r="AR60"/>
  <c r="AP60"/>
  <c r="AF60"/>
  <c r="Q60"/>
  <c r="AR17"/>
  <c r="AP17"/>
  <c r="AF17"/>
  <c r="Q17"/>
  <c r="AR172"/>
  <c r="AP172"/>
  <c r="AF172"/>
  <c r="Q172"/>
  <c r="AR182"/>
  <c r="AP182"/>
  <c r="AF182"/>
  <c r="Q182"/>
  <c r="AR141"/>
  <c r="AP141"/>
  <c r="AF141"/>
  <c r="Q141"/>
  <c r="AR18"/>
  <c r="AP18"/>
  <c r="AF18"/>
  <c r="Q18"/>
  <c r="AR82"/>
  <c r="AP82"/>
  <c r="AF82"/>
  <c r="Q82"/>
  <c r="AR96"/>
  <c r="AP96"/>
  <c r="AF96"/>
  <c r="Q96"/>
  <c r="AR140"/>
  <c r="AP140"/>
  <c r="AF140"/>
  <c r="Q140"/>
  <c r="AR175"/>
  <c r="AP175"/>
  <c r="AF175"/>
  <c r="Q175"/>
  <c r="AR165"/>
  <c r="AP165"/>
  <c r="AF165"/>
  <c r="Q165"/>
  <c r="AR119"/>
  <c r="AP119"/>
  <c r="AF119"/>
  <c r="Q119"/>
  <c r="AR61"/>
  <c r="AP61"/>
  <c r="AF61"/>
  <c r="Q61"/>
  <c r="AR125"/>
  <c r="AP125"/>
  <c r="AF125"/>
  <c r="Q125"/>
  <c r="AR124"/>
  <c r="AP124"/>
  <c r="AF124"/>
  <c r="Q124"/>
  <c r="AR101"/>
  <c r="AP101"/>
  <c r="AF101"/>
  <c r="Q101"/>
  <c r="AR139"/>
  <c r="AP139"/>
  <c r="AF139"/>
  <c r="Q139"/>
  <c r="AR179"/>
  <c r="AP179"/>
  <c r="AF179"/>
  <c r="Q179"/>
  <c r="AR143"/>
  <c r="AP143"/>
  <c r="AF143"/>
  <c r="Q143"/>
  <c r="AR28"/>
  <c r="AP28"/>
  <c r="AF28"/>
  <c r="Q28"/>
  <c r="AR115"/>
  <c r="AP115"/>
  <c r="AF115"/>
  <c r="Q115"/>
  <c r="AR53"/>
  <c r="AP53"/>
  <c r="AF53"/>
  <c r="Q53"/>
  <c r="AR67"/>
  <c r="AP67"/>
  <c r="AF67"/>
  <c r="Q67"/>
  <c r="AR114"/>
  <c r="AP114"/>
  <c r="AF114"/>
  <c r="Q114"/>
  <c r="AR32"/>
  <c r="AP32"/>
  <c r="AF32"/>
  <c r="Q32"/>
  <c r="AR22"/>
  <c r="AP22"/>
  <c r="AF22"/>
  <c r="Q22"/>
  <c r="AR126"/>
  <c r="AP126"/>
  <c r="AF126"/>
  <c r="Q126"/>
  <c r="AR86"/>
  <c r="AP86"/>
  <c r="AF86"/>
  <c r="Q86"/>
  <c r="AR55"/>
  <c r="AP55"/>
  <c r="AF55"/>
  <c r="Q55"/>
  <c r="AR85"/>
  <c r="AP85"/>
  <c r="AF85"/>
  <c r="Q85"/>
  <c r="AR129"/>
  <c r="AP129"/>
  <c r="AF129"/>
  <c r="Q129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AR169"/>
  <c r="AP169"/>
  <c r="AF169"/>
  <c r="Q169"/>
  <c r="B136" i="44" l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29" i="34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36" i="33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15" i="3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AT186" i="30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74" i="24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74" i="20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AT40" i="9"/>
  <c r="AT121"/>
  <c r="AT102"/>
  <c r="AT50"/>
  <c r="AT156"/>
  <c r="AT51"/>
  <c r="AT137"/>
  <c r="AT157"/>
  <c r="AT147"/>
  <c r="AT118"/>
  <c r="AT29"/>
  <c r="AT46"/>
  <c r="AT64"/>
  <c r="AT108"/>
  <c r="AT90"/>
  <c r="AT13"/>
  <c r="AT38"/>
  <c r="AT130"/>
  <c r="AT65"/>
  <c r="AT148"/>
  <c r="AT57"/>
  <c r="AT10"/>
  <c r="AT120"/>
  <c r="AT45"/>
  <c r="AT47"/>
  <c r="AT95"/>
  <c r="AT146"/>
  <c r="AT41"/>
  <c r="AT103"/>
  <c r="AT142"/>
  <c r="AT44"/>
  <c r="AT77"/>
  <c r="AT21"/>
  <c r="AT31"/>
  <c r="AT150"/>
  <c r="AT66"/>
  <c r="X9" i="16"/>
  <c r="B69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AT186" i="27"/>
  <c r="AT186" i="43"/>
  <c r="S121" i="9"/>
  <c r="S102"/>
  <c r="X19" i="45"/>
  <c r="S186" i="43"/>
  <c r="X186"/>
  <c r="Y186"/>
  <c r="X11" i="41"/>
  <c r="B160" i="40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AT186" i="39"/>
  <c r="S186"/>
  <c r="X186"/>
  <c r="Y186"/>
  <c r="Y19" i="37"/>
  <c r="X19" i="36"/>
  <c r="AT186" i="31"/>
  <c r="S186"/>
  <c r="X186"/>
  <c r="Y186"/>
  <c r="S186" i="30"/>
  <c r="X186"/>
  <c r="Y186"/>
  <c r="Y186" i="29"/>
  <c r="AT186"/>
  <c r="S186"/>
  <c r="X186"/>
  <c r="X9" i="28"/>
  <c r="S186" i="27"/>
  <c r="X186"/>
  <c r="Y186"/>
  <c r="X11" i="25"/>
  <c r="X186" i="23"/>
  <c r="S186"/>
  <c r="Y186"/>
  <c r="S186" i="19"/>
  <c r="X186"/>
  <c r="Y186"/>
  <c r="S50" i="9"/>
  <c r="Y11" i="17"/>
  <c r="S186" i="15"/>
  <c r="AT186"/>
  <c r="X186"/>
  <c r="Y186"/>
  <c r="S40" i="9"/>
  <c r="AT91"/>
  <c r="AT78"/>
  <c r="AT134"/>
  <c r="AT37"/>
  <c r="X37" s="1"/>
  <c r="Y37" s="1"/>
  <c r="AT59"/>
  <c r="AT70"/>
  <c r="AT42"/>
  <c r="S59"/>
  <c r="S70"/>
  <c r="S42"/>
  <c r="AT11"/>
  <c r="X11" s="1"/>
  <c r="Y11" s="1"/>
  <c r="AT159"/>
  <c r="AT166"/>
  <c r="AT163"/>
  <c r="AT168"/>
  <c r="AT173"/>
  <c r="AT174"/>
  <c r="AT180"/>
  <c r="AT162"/>
  <c r="AT161"/>
  <c r="AT167"/>
  <c r="AT169"/>
  <c r="AT85"/>
  <c r="AT55"/>
  <c r="X55" s="1"/>
  <c r="Y55" s="1"/>
  <c r="AT86"/>
  <c r="AT126"/>
  <c r="AT22"/>
  <c r="X22" s="1"/>
  <c r="Y22" s="1"/>
  <c r="AT32"/>
  <c r="X32" s="1"/>
  <c r="Y32" s="1"/>
  <c r="AT114"/>
  <c r="AT67"/>
  <c r="AT53"/>
  <c r="AT115"/>
  <c r="AT28"/>
  <c r="AT143"/>
  <c r="AT179"/>
  <c r="AT139"/>
  <c r="AT101"/>
  <c r="AT124"/>
  <c r="AT125"/>
  <c r="AT61"/>
  <c r="AT119"/>
  <c r="AT165"/>
  <c r="AT175"/>
  <c r="AT140"/>
  <c r="X140" s="1"/>
  <c r="Y140" s="1"/>
  <c r="AT96"/>
  <c r="AT82"/>
  <c r="AT18"/>
  <c r="AT141"/>
  <c r="AT182"/>
  <c r="AT172"/>
  <c r="AT17"/>
  <c r="X17" s="1"/>
  <c r="Y17" s="1"/>
  <c r="AT60"/>
  <c r="AT79"/>
  <c r="AT186"/>
  <c r="AT107"/>
  <c r="AT56"/>
  <c r="X56" s="1"/>
  <c r="Y56" s="1"/>
  <c r="AT117"/>
  <c r="AT88"/>
  <c r="AT112"/>
  <c r="AT30"/>
  <c r="S159"/>
  <c r="S37"/>
  <c r="AT128"/>
  <c r="AT122"/>
  <c r="AT83"/>
  <c r="AT153"/>
  <c r="AT178"/>
  <c r="AT136"/>
  <c r="S11"/>
  <c r="AT94"/>
  <c r="AT155"/>
  <c r="AT113"/>
  <c r="AT43"/>
  <c r="X43" s="1"/>
  <c r="Y43" s="1"/>
  <c r="S137"/>
  <c r="S157"/>
  <c r="S147"/>
  <c r="S163"/>
  <c r="S118"/>
  <c r="S29"/>
  <c r="X29"/>
  <c r="Y29" s="1"/>
  <c r="S168"/>
  <c r="S46"/>
  <c r="X46"/>
  <c r="Y46" s="1"/>
  <c r="S64"/>
  <c r="S108"/>
  <c r="S90"/>
  <c r="S13"/>
  <c r="X13"/>
  <c r="Y13" s="1"/>
  <c r="S38"/>
  <c r="X38"/>
  <c r="Y38" s="1"/>
  <c r="S130"/>
  <c r="S65"/>
  <c r="S148"/>
  <c r="S57"/>
  <c r="X57"/>
  <c r="Y57" s="1"/>
  <c r="S10"/>
  <c r="X10"/>
  <c r="Y10" s="1"/>
  <c r="S120"/>
  <c r="S45"/>
  <c r="X45"/>
  <c r="Y45" s="1"/>
  <c r="S47"/>
  <c r="X47"/>
  <c r="Y47" s="1"/>
  <c r="S173"/>
  <c r="S174"/>
  <c r="S95"/>
  <c r="S146"/>
  <c r="S41"/>
  <c r="X41"/>
  <c r="Y41" s="1"/>
  <c r="S103"/>
  <c r="S142"/>
  <c r="S180"/>
  <c r="S44"/>
  <c r="X44"/>
  <c r="Y44" s="1"/>
  <c r="S77"/>
  <c r="S162"/>
  <c r="S21"/>
  <c r="X21"/>
  <c r="Y21" s="1"/>
  <c r="S161"/>
  <c r="S31"/>
  <c r="X31"/>
  <c r="Y31" s="1"/>
  <c r="S150"/>
  <c r="S66"/>
  <c r="S167"/>
  <c r="X30"/>
  <c r="Y30" s="1"/>
  <c r="AT48"/>
  <c r="X48" s="1"/>
  <c r="Y48" s="1"/>
  <c r="AT25"/>
  <c r="AT15"/>
  <c r="X15" s="1"/>
  <c r="Y15" s="1"/>
  <c r="X51"/>
  <c r="Y51" s="1"/>
  <c r="S169"/>
  <c r="AT129"/>
  <c r="S85"/>
  <c r="S86"/>
  <c r="S22"/>
  <c r="S114"/>
  <c r="S53"/>
  <c r="X53"/>
  <c r="Y53" s="1"/>
  <c r="S28"/>
  <c r="X28"/>
  <c r="Y28" s="1"/>
  <c r="S179"/>
  <c r="S101"/>
  <c r="S125"/>
  <c r="S119"/>
  <c r="S175"/>
  <c r="S96"/>
  <c r="S18"/>
  <c r="X18"/>
  <c r="Y18" s="1"/>
  <c r="S182"/>
  <c r="S17"/>
  <c r="S79"/>
  <c r="S107"/>
  <c r="S117"/>
  <c r="S112"/>
  <c r="S30"/>
  <c r="X40"/>
  <c r="Y40" s="1"/>
  <c r="S91"/>
  <c r="S78"/>
  <c r="S134"/>
  <c r="S128"/>
  <c r="S122"/>
  <c r="S83"/>
  <c r="S153"/>
  <c r="S178"/>
  <c r="S136"/>
  <c r="X42"/>
  <c r="Y42" s="1"/>
  <c r="S94"/>
  <c r="S155"/>
  <c r="S113"/>
  <c r="S43"/>
  <c r="X50"/>
  <c r="Y50" s="1"/>
  <c r="S166"/>
  <c r="S156"/>
  <c r="S51"/>
  <c r="AT170"/>
  <c r="AT33"/>
  <c r="X33" s="1"/>
  <c r="Y33" s="1"/>
  <c r="AT62"/>
  <c r="AT27"/>
  <c r="X27" s="1"/>
  <c r="Y27" s="1"/>
  <c r="AT123"/>
  <c r="AT104"/>
  <c r="AT73"/>
  <c r="AT24"/>
  <c r="X24" s="1"/>
  <c r="Y24" s="1"/>
  <c r="AT12"/>
  <c r="X12" s="1"/>
  <c r="Y12" s="1"/>
  <c r="AT100"/>
  <c r="AT177"/>
  <c r="AT151"/>
  <c r="AT149"/>
  <c r="AT176"/>
  <c r="AT54"/>
  <c r="X54" s="1"/>
  <c r="Y54" s="1"/>
  <c r="AT35"/>
  <c r="X35" s="1"/>
  <c r="Y35" s="1"/>
  <c r="AT144"/>
  <c r="AT71"/>
  <c r="AT20"/>
  <c r="X20" s="1"/>
  <c r="Y20" s="1"/>
  <c r="AT76"/>
  <c r="AT36"/>
  <c r="X36" s="1"/>
  <c r="Y36" s="1"/>
  <c r="AT89"/>
  <c r="AT68"/>
  <c r="AT138"/>
  <c r="AT152"/>
  <c r="AT98"/>
  <c r="AT116"/>
  <c r="AT87"/>
  <c r="AT19"/>
  <c r="X19" s="1"/>
  <c r="Y19" s="1"/>
  <c r="AT9"/>
  <c r="X9" s="1"/>
  <c r="Y9" s="1"/>
  <c r="AT92"/>
  <c r="AT74"/>
  <c r="AT135"/>
  <c r="X25"/>
  <c r="Y25" s="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36"/>
  <c r="AT49"/>
  <c r="X49" s="1"/>
  <c r="Y49" s="1"/>
  <c r="S49"/>
  <c r="AT93"/>
  <c r="S93"/>
  <c r="AT183"/>
  <c r="X183" s="1"/>
  <c r="Y183" s="1"/>
  <c r="S183"/>
  <c r="AT145"/>
  <c r="S145"/>
  <c r="AT14"/>
  <c r="X14" s="1"/>
  <c r="Y14" s="1"/>
  <c r="S14"/>
  <c r="AT184"/>
  <c r="S184"/>
  <c r="AT185"/>
  <c r="S185"/>
  <c r="AT80"/>
  <c r="S80"/>
  <c r="AT34"/>
  <c r="X34" s="1"/>
  <c r="Y34" s="1"/>
  <c r="S34"/>
  <c r="AT72"/>
  <c r="S72"/>
  <c r="AT181"/>
  <c r="S181"/>
  <c r="AT164"/>
  <c r="S164"/>
  <c r="AT171"/>
  <c r="S171"/>
  <c r="AT111"/>
  <c r="S111"/>
  <c r="AT127"/>
  <c r="S127"/>
  <c r="AT75"/>
  <c r="S75"/>
  <c r="S129"/>
  <c r="S55"/>
  <c r="S126"/>
  <c r="S32"/>
  <c r="S67"/>
  <c r="S115"/>
  <c r="S143"/>
  <c r="S139"/>
  <c r="S124"/>
  <c r="S61"/>
  <c r="S165"/>
  <c r="S140"/>
  <c r="S82"/>
  <c r="S141"/>
  <c r="S172"/>
  <c r="S60"/>
  <c r="S186"/>
  <c r="S56"/>
  <c r="S88"/>
  <c r="AT133"/>
  <c r="S133"/>
  <c r="AT160"/>
  <c r="S160"/>
  <c r="AT154"/>
  <c r="S154"/>
  <c r="AT106"/>
  <c r="S106"/>
  <c r="AT132"/>
  <c r="S132"/>
  <c r="AT16"/>
  <c r="X16" s="1"/>
  <c r="Y16" s="1"/>
  <c r="S16"/>
  <c r="AT23"/>
  <c r="X23" s="1"/>
  <c r="Y23" s="1"/>
  <c r="S23"/>
  <c r="AT97"/>
  <c r="S97"/>
  <c r="AT105"/>
  <c r="S105"/>
  <c r="AT52"/>
  <c r="X52" s="1"/>
  <c r="Y52" s="1"/>
  <c r="S52"/>
  <c r="AT63"/>
  <c r="S63"/>
  <c r="AT131"/>
  <c r="S131"/>
  <c r="AT99"/>
  <c r="S99"/>
  <c r="AT26"/>
  <c r="X26" s="1"/>
  <c r="Y26" s="1"/>
  <c r="S26"/>
  <c r="AT109"/>
  <c r="S109"/>
  <c r="AT110"/>
  <c r="S110"/>
  <c r="AT39"/>
  <c r="X39" s="1"/>
  <c r="Y39" s="1"/>
  <c r="S39"/>
  <c r="AT81"/>
  <c r="S81"/>
  <c r="AT69"/>
  <c r="S69"/>
  <c r="AT84"/>
  <c r="S84"/>
  <c r="S170"/>
  <c r="S33"/>
  <c r="S62"/>
  <c r="S27"/>
  <c r="S123"/>
  <c r="S104"/>
  <c r="S73"/>
  <c r="S24"/>
  <c r="S12"/>
  <c r="S100"/>
  <c r="S177"/>
  <c r="S151"/>
  <c r="S149"/>
  <c r="S176"/>
  <c r="S54"/>
  <c r="S35"/>
  <c r="S144"/>
  <c r="S71"/>
  <c r="S20"/>
  <c r="S76"/>
  <c r="S36"/>
  <c r="S89"/>
  <c r="S68"/>
  <c r="S138"/>
  <c r="S152"/>
  <c r="S98"/>
  <c r="S116"/>
  <c r="S87"/>
  <c r="S19"/>
  <c r="S9"/>
  <c r="S92"/>
  <c r="S74"/>
  <c r="S135"/>
  <c r="AV186" i="8"/>
  <c r="AL186"/>
  <c r="AJ186"/>
  <c r="AI186"/>
  <c r="AH186"/>
  <c r="AE186"/>
  <c r="AD186"/>
  <c r="AC186"/>
  <c r="AB186"/>
  <c r="AA186"/>
  <c r="V186"/>
  <c r="U186"/>
  <c r="O186"/>
  <c r="N186"/>
  <c r="AE187" s="1"/>
  <c r="M186"/>
  <c r="J186"/>
  <c r="I186"/>
  <c r="AR47"/>
  <c r="AP47"/>
  <c r="AF47"/>
  <c r="Q47"/>
  <c r="AR141"/>
  <c r="AP141"/>
  <c r="AF141"/>
  <c r="Q141"/>
  <c r="AR19"/>
  <c r="AP19"/>
  <c r="AF19"/>
  <c r="Q19"/>
  <c r="AR29"/>
  <c r="AP29"/>
  <c r="AF29"/>
  <c r="Q29"/>
  <c r="AR169"/>
  <c r="AP169"/>
  <c r="AF169"/>
  <c r="Q169"/>
  <c r="AR64"/>
  <c r="AP64"/>
  <c r="AF64"/>
  <c r="Q64"/>
  <c r="AR127"/>
  <c r="AP127"/>
  <c r="AF127"/>
  <c r="Q127"/>
  <c r="AR12"/>
  <c r="AP12"/>
  <c r="AF12"/>
  <c r="Q12"/>
  <c r="AR24"/>
  <c r="AP24"/>
  <c r="AF24"/>
  <c r="Q24"/>
  <c r="AR83"/>
  <c r="AP83"/>
  <c r="AF83"/>
  <c r="Q83"/>
  <c r="AR86"/>
  <c r="AP86"/>
  <c r="AF86"/>
  <c r="Q86"/>
  <c r="AR45"/>
  <c r="AP45"/>
  <c r="AF45"/>
  <c r="Q45"/>
  <c r="AR28"/>
  <c r="AP28"/>
  <c r="AF28"/>
  <c r="Q28"/>
  <c r="AR106"/>
  <c r="AP106"/>
  <c r="AF106"/>
  <c r="Q106"/>
  <c r="AR32"/>
  <c r="AP32"/>
  <c r="AF32"/>
  <c r="Q32"/>
  <c r="AR77"/>
  <c r="AP77"/>
  <c r="AF77"/>
  <c r="Q77"/>
  <c r="AR151"/>
  <c r="AP151"/>
  <c r="AF151"/>
  <c r="Q151"/>
  <c r="AR174"/>
  <c r="AP174"/>
  <c r="AF174"/>
  <c r="Q174"/>
  <c r="AR80"/>
  <c r="AP80"/>
  <c r="AF80"/>
  <c r="Q80"/>
  <c r="AR152"/>
  <c r="AP152"/>
  <c r="AF152"/>
  <c r="Q152"/>
  <c r="AR158"/>
  <c r="AP158"/>
  <c r="AF158"/>
  <c r="Q158"/>
  <c r="AR21"/>
  <c r="AP21"/>
  <c r="AF21"/>
  <c r="Q21"/>
  <c r="AR89"/>
  <c r="AP89"/>
  <c r="AF89"/>
  <c r="Q89"/>
  <c r="AR54"/>
  <c r="AP54"/>
  <c r="AF54"/>
  <c r="Q54"/>
  <c r="AR145"/>
  <c r="AP145"/>
  <c r="AF145"/>
  <c r="Q145"/>
  <c r="AR139"/>
  <c r="AP139"/>
  <c r="AF139"/>
  <c r="Q139"/>
  <c r="AR163"/>
  <c r="AP163"/>
  <c r="AF163"/>
  <c r="Q163"/>
  <c r="AR31"/>
  <c r="AP31"/>
  <c r="AF31"/>
  <c r="Q31"/>
  <c r="AR73"/>
  <c r="AP73"/>
  <c r="AF73"/>
  <c r="Q73"/>
  <c r="AR84"/>
  <c r="AP84"/>
  <c r="AF84"/>
  <c r="Q84"/>
  <c r="AR62"/>
  <c r="AP62"/>
  <c r="AF62"/>
  <c r="Q62"/>
  <c r="AR25"/>
  <c r="AP25"/>
  <c r="AF25"/>
  <c r="Q25"/>
  <c r="AR59"/>
  <c r="AP59"/>
  <c r="AF59"/>
  <c r="Q59"/>
  <c r="AR161"/>
  <c r="AP161"/>
  <c r="AF161"/>
  <c r="Q161"/>
  <c r="AR159"/>
  <c r="AP159"/>
  <c r="AF159"/>
  <c r="Q159"/>
  <c r="AR137"/>
  <c r="AP137"/>
  <c r="AF137"/>
  <c r="Q137"/>
  <c r="AR153"/>
  <c r="AP153"/>
  <c r="AF153"/>
  <c r="Q153"/>
  <c r="AR176"/>
  <c r="AP176"/>
  <c r="AF176"/>
  <c r="Q176"/>
  <c r="AR115"/>
  <c r="AP115"/>
  <c r="AF115"/>
  <c r="Q115"/>
  <c r="AR65"/>
  <c r="AP65"/>
  <c r="AF65"/>
  <c r="Q65"/>
  <c r="AR33"/>
  <c r="AP33"/>
  <c r="AF33"/>
  <c r="Q33"/>
  <c r="AR168"/>
  <c r="AP168"/>
  <c r="AF168"/>
  <c r="Q168"/>
  <c r="AR184"/>
  <c r="AP184"/>
  <c r="AF184"/>
  <c r="Q184"/>
  <c r="AR173"/>
  <c r="AP173"/>
  <c r="AF173"/>
  <c r="Q173"/>
  <c r="AR166"/>
  <c r="AP166"/>
  <c r="AF166"/>
  <c r="Q166"/>
  <c r="AR67"/>
  <c r="AP67"/>
  <c r="AF67"/>
  <c r="Q67"/>
  <c r="AR18"/>
  <c r="AP18"/>
  <c r="AF18"/>
  <c r="Q18"/>
  <c r="AR82"/>
  <c r="AP82"/>
  <c r="AF82"/>
  <c r="Q82"/>
  <c r="AR131"/>
  <c r="AP131"/>
  <c r="AF131"/>
  <c r="Q131"/>
  <c r="AR53"/>
  <c r="AP53"/>
  <c r="AF53"/>
  <c r="Q53"/>
  <c r="S53" s="1"/>
  <c r="AR142"/>
  <c r="AP142"/>
  <c r="AF142"/>
  <c r="Q142"/>
  <c r="AR108"/>
  <c r="AP108"/>
  <c r="AF108"/>
  <c r="Q108"/>
  <c r="AT108" s="1"/>
  <c r="AR60"/>
  <c r="AP60"/>
  <c r="AF60"/>
  <c r="Q60"/>
  <c r="AR27"/>
  <c r="AP27"/>
  <c r="AF27"/>
  <c r="Q27"/>
  <c r="AT27" s="1"/>
  <c r="AR56"/>
  <c r="AP56"/>
  <c r="AF56"/>
  <c r="Q56"/>
  <c r="AR91"/>
  <c r="AP91"/>
  <c r="AF91"/>
  <c r="Q91"/>
  <c r="AT91" s="1"/>
  <c r="AR97"/>
  <c r="AP97"/>
  <c r="AF97"/>
  <c r="Q97"/>
  <c r="AR121"/>
  <c r="AP121"/>
  <c r="AF121"/>
  <c r="Q121"/>
  <c r="AT121" s="1"/>
  <c r="AR15"/>
  <c r="AP15"/>
  <c r="AF15"/>
  <c r="Q15"/>
  <c r="AR113"/>
  <c r="AP113"/>
  <c r="AF113"/>
  <c r="Q113"/>
  <c r="S113" s="1"/>
  <c r="AR154"/>
  <c r="AP154"/>
  <c r="AF154"/>
  <c r="Q154"/>
  <c r="AR13"/>
  <c r="AP13"/>
  <c r="AF13"/>
  <c r="Q13"/>
  <c r="AR50"/>
  <c r="AP50"/>
  <c r="AF50"/>
  <c r="Q50"/>
  <c r="AR133"/>
  <c r="AP133"/>
  <c r="AF133"/>
  <c r="Q133"/>
  <c r="AR116"/>
  <c r="AP116"/>
  <c r="AF116"/>
  <c r="Q116"/>
  <c r="AR55"/>
  <c r="AP55"/>
  <c r="AF55"/>
  <c r="Q55"/>
  <c r="AR110"/>
  <c r="AP110"/>
  <c r="AF110"/>
  <c r="Q110"/>
  <c r="AR30"/>
  <c r="AP30"/>
  <c r="AF30"/>
  <c r="Q30"/>
  <c r="AR36"/>
  <c r="AP36"/>
  <c r="AF36"/>
  <c r="Q36"/>
  <c r="AR42"/>
  <c r="AP42"/>
  <c r="AF42"/>
  <c r="Q42"/>
  <c r="AR165"/>
  <c r="AP165"/>
  <c r="AF165"/>
  <c r="Q165"/>
  <c r="AR125"/>
  <c r="AP125"/>
  <c r="AF125"/>
  <c r="Q125"/>
  <c r="AR183"/>
  <c r="AP183"/>
  <c r="AF183"/>
  <c r="Q183"/>
  <c r="AR22"/>
  <c r="AP22"/>
  <c r="AF22"/>
  <c r="Q22"/>
  <c r="AR150"/>
  <c r="AP150"/>
  <c r="AF150"/>
  <c r="Q150"/>
  <c r="AR100"/>
  <c r="AP100"/>
  <c r="AF100"/>
  <c r="Q100"/>
  <c r="AR171"/>
  <c r="AP171"/>
  <c r="AF171"/>
  <c r="Q171"/>
  <c r="AR57"/>
  <c r="AP57"/>
  <c r="AF57"/>
  <c r="Q57"/>
  <c r="AR181"/>
  <c r="AP181"/>
  <c r="AF181"/>
  <c r="Q181"/>
  <c r="AR38"/>
  <c r="AP38"/>
  <c r="AF38"/>
  <c r="Q38"/>
  <c r="AR48"/>
  <c r="AP48"/>
  <c r="AF48"/>
  <c r="Q48"/>
  <c r="AR39"/>
  <c r="AP39"/>
  <c r="AF39"/>
  <c r="Q39"/>
  <c r="AR170"/>
  <c r="AP170"/>
  <c r="AF170"/>
  <c r="Q170"/>
  <c r="AR143"/>
  <c r="AP143"/>
  <c r="AF143"/>
  <c r="Q143"/>
  <c r="S143" s="1"/>
  <c r="AR88"/>
  <c r="AP88"/>
  <c r="AF88"/>
  <c r="Q88"/>
  <c r="AR87"/>
  <c r="AP87"/>
  <c r="AF87"/>
  <c r="Q87"/>
  <c r="AR117"/>
  <c r="AP117"/>
  <c r="AF117"/>
  <c r="Q117"/>
  <c r="AR99"/>
  <c r="AP99"/>
  <c r="AF99"/>
  <c r="Q99"/>
  <c r="AR149"/>
  <c r="AP149"/>
  <c r="AF149"/>
  <c r="Q149"/>
  <c r="AR98"/>
  <c r="AP98"/>
  <c r="AF98"/>
  <c r="Q98"/>
  <c r="AR103"/>
  <c r="AP103"/>
  <c r="AF103"/>
  <c r="Q103"/>
  <c r="AR112"/>
  <c r="AP112"/>
  <c r="AF112"/>
  <c r="Q112"/>
  <c r="AT112" s="1"/>
  <c r="AR180"/>
  <c r="AP180"/>
  <c r="AF180"/>
  <c r="Q180"/>
  <c r="AR26"/>
  <c r="AP26"/>
  <c r="AF26"/>
  <c r="Q26"/>
  <c r="AT26" s="1"/>
  <c r="AR72"/>
  <c r="AP72"/>
  <c r="AF72"/>
  <c r="Q72"/>
  <c r="AR78"/>
  <c r="AP78"/>
  <c r="AF78"/>
  <c r="Q78"/>
  <c r="AT78" s="1"/>
  <c r="AR52"/>
  <c r="AP52"/>
  <c r="AF52"/>
  <c r="Q52"/>
  <c r="AR132"/>
  <c r="AP132"/>
  <c r="AF132"/>
  <c r="Q132"/>
  <c r="AT132" s="1"/>
  <c r="AR70"/>
  <c r="AP70"/>
  <c r="AF70"/>
  <c r="Q70"/>
  <c r="AR135"/>
  <c r="AP135"/>
  <c r="AF135"/>
  <c r="Q135"/>
  <c r="S135" s="1"/>
  <c r="AR147"/>
  <c r="AP147"/>
  <c r="AF147"/>
  <c r="Q147"/>
  <c r="AR37"/>
  <c r="AP37"/>
  <c r="AF37"/>
  <c r="Q37"/>
  <c r="AR23"/>
  <c r="AP23"/>
  <c r="AF23"/>
  <c r="Q23"/>
  <c r="AR14"/>
  <c r="AP14"/>
  <c r="AF14"/>
  <c r="Q14"/>
  <c r="AR9"/>
  <c r="AP9"/>
  <c r="AF9"/>
  <c r="Q9"/>
  <c r="AR172"/>
  <c r="AP172"/>
  <c r="AF172"/>
  <c r="Q172"/>
  <c r="AT172" s="1"/>
  <c r="AR109"/>
  <c r="AP109"/>
  <c r="AF109"/>
  <c r="Q109"/>
  <c r="AR92"/>
  <c r="AP92"/>
  <c r="AF92"/>
  <c r="Q92"/>
  <c r="AT92" s="1"/>
  <c r="AR148"/>
  <c r="AP148"/>
  <c r="AF148"/>
  <c r="Q148"/>
  <c r="AR122"/>
  <c r="AP122"/>
  <c r="AF122"/>
  <c r="Q122"/>
  <c r="AT122" s="1"/>
  <c r="AR69"/>
  <c r="AP69"/>
  <c r="AF69"/>
  <c r="Q69"/>
  <c r="AR76"/>
  <c r="AP76"/>
  <c r="AF76"/>
  <c r="Q76"/>
  <c r="AT76" s="1"/>
  <c r="AR177"/>
  <c r="AP177"/>
  <c r="AF177"/>
  <c r="Q177"/>
  <c r="AR101"/>
  <c r="AP101"/>
  <c r="AF101"/>
  <c r="Q101"/>
  <c r="S101" s="1"/>
  <c r="AR41"/>
  <c r="AP41"/>
  <c r="AF41"/>
  <c r="Q41"/>
  <c r="AR71"/>
  <c r="AP71"/>
  <c r="AF71"/>
  <c r="Q71"/>
  <c r="AT71" s="1"/>
  <c r="AR120"/>
  <c r="AP120"/>
  <c r="AF120"/>
  <c r="Q120"/>
  <c r="AR119"/>
  <c r="AP119"/>
  <c r="AF119"/>
  <c r="Q119"/>
  <c r="AT119" s="1"/>
  <c r="AR128"/>
  <c r="AP128"/>
  <c r="AF128"/>
  <c r="Q128"/>
  <c r="AR66"/>
  <c r="AP66"/>
  <c r="AF66"/>
  <c r="Q66"/>
  <c r="S66" s="1"/>
  <c r="AR140"/>
  <c r="AP140"/>
  <c r="AF140"/>
  <c r="Q140"/>
  <c r="AR162"/>
  <c r="AP162"/>
  <c r="AF162"/>
  <c r="Q162"/>
  <c r="AR16"/>
  <c r="AP16"/>
  <c r="AF16"/>
  <c r="Q16"/>
  <c r="AR134"/>
  <c r="AP134"/>
  <c r="AF134"/>
  <c r="Q134"/>
  <c r="AR164"/>
  <c r="AP164"/>
  <c r="AF164"/>
  <c r="Q164"/>
  <c r="AR96"/>
  <c r="AP96"/>
  <c r="AF96"/>
  <c r="Q96"/>
  <c r="AR138"/>
  <c r="AP138"/>
  <c r="AF138"/>
  <c r="Q138"/>
  <c r="AR93"/>
  <c r="AP93"/>
  <c r="AF93"/>
  <c r="Q93"/>
  <c r="AR34"/>
  <c r="AP34"/>
  <c r="AF34"/>
  <c r="Q34"/>
  <c r="AR68"/>
  <c r="AP68"/>
  <c r="AF68"/>
  <c r="Q68"/>
  <c r="AR61"/>
  <c r="AP61"/>
  <c r="AF61"/>
  <c r="Q61"/>
  <c r="AR178"/>
  <c r="AP178"/>
  <c r="AF178"/>
  <c r="Q178"/>
  <c r="AR144"/>
  <c r="AP144"/>
  <c r="AF144"/>
  <c r="Q144"/>
  <c r="AR17"/>
  <c r="AP17"/>
  <c r="AF17"/>
  <c r="Q17"/>
  <c r="AR118"/>
  <c r="AP118"/>
  <c r="AF118"/>
  <c r="Q118"/>
  <c r="AR167"/>
  <c r="AP167"/>
  <c r="AF167"/>
  <c r="Q167"/>
  <c r="S167" s="1"/>
  <c r="AR102"/>
  <c r="AP102"/>
  <c r="AF102"/>
  <c r="Q102"/>
  <c r="AR136"/>
  <c r="AP136"/>
  <c r="AF136"/>
  <c r="Q136"/>
  <c r="AR49"/>
  <c r="AP49"/>
  <c r="AF49"/>
  <c r="Q49"/>
  <c r="AR107"/>
  <c r="AP107"/>
  <c r="AF107"/>
  <c r="Q107"/>
  <c r="AR182"/>
  <c r="AP182"/>
  <c r="AF182"/>
  <c r="Q182"/>
  <c r="AR94"/>
  <c r="AP94"/>
  <c r="AF94"/>
  <c r="Q94"/>
  <c r="AR146"/>
  <c r="AP146"/>
  <c r="AF146"/>
  <c r="Q146"/>
  <c r="AR35"/>
  <c r="AP35"/>
  <c r="AF35"/>
  <c r="Q35"/>
  <c r="AR10"/>
  <c r="AP10"/>
  <c r="AF10"/>
  <c r="Q10"/>
  <c r="AR79"/>
  <c r="AP79"/>
  <c r="AF79"/>
  <c r="Q79"/>
  <c r="AR58"/>
  <c r="AP58"/>
  <c r="AF58"/>
  <c r="Q58"/>
  <c r="AR90"/>
  <c r="AP90"/>
  <c r="AF90"/>
  <c r="Q90"/>
  <c r="AR157"/>
  <c r="AP157"/>
  <c r="AF157"/>
  <c r="Q157"/>
  <c r="AR81"/>
  <c r="AP81"/>
  <c r="AF81"/>
  <c r="Q81"/>
  <c r="AR40"/>
  <c r="AP40"/>
  <c r="AF40"/>
  <c r="Q40"/>
  <c r="AR75"/>
  <c r="AP75"/>
  <c r="AF75"/>
  <c r="Q75"/>
  <c r="AR156"/>
  <c r="AP156"/>
  <c r="AF156"/>
  <c r="Q156"/>
  <c r="AR63"/>
  <c r="AP63"/>
  <c r="AF63"/>
  <c r="Q63"/>
  <c r="AR46"/>
  <c r="AP46"/>
  <c r="AF46"/>
  <c r="Q46"/>
  <c r="AR111"/>
  <c r="AP111"/>
  <c r="AF111"/>
  <c r="Q111"/>
  <c r="AR11"/>
  <c r="AP11"/>
  <c r="AF11"/>
  <c r="Q11"/>
  <c r="AR124"/>
  <c r="AP124"/>
  <c r="AF124"/>
  <c r="Q124"/>
  <c r="AR123"/>
  <c r="AP123"/>
  <c r="AF123"/>
  <c r="Q123"/>
  <c r="AR85"/>
  <c r="AP85"/>
  <c r="AF85"/>
  <c r="Q85"/>
  <c r="AR155"/>
  <c r="AP155"/>
  <c r="AF155"/>
  <c r="Q155"/>
  <c r="AR74"/>
  <c r="AP74"/>
  <c r="AF74"/>
  <c r="Q74"/>
  <c r="AR160"/>
  <c r="AP160"/>
  <c r="AF160"/>
  <c r="Q160"/>
  <c r="AR114"/>
  <c r="AP114"/>
  <c r="AF114"/>
  <c r="Q114"/>
  <c r="AR105"/>
  <c r="AP105"/>
  <c r="AF105"/>
  <c r="Q105"/>
  <c r="AR175"/>
  <c r="AP175"/>
  <c r="AF175"/>
  <c r="Q175"/>
  <c r="AR20"/>
  <c r="AP20"/>
  <c r="AF20"/>
  <c r="Q20"/>
  <c r="AR104"/>
  <c r="AP104"/>
  <c r="AF104"/>
  <c r="Q104"/>
  <c r="AR129"/>
  <c r="AP129"/>
  <c r="AF129"/>
  <c r="Q129"/>
  <c r="AR95"/>
  <c r="AP95"/>
  <c r="AF95"/>
  <c r="Q95"/>
  <c r="AR126"/>
  <c r="AP126"/>
  <c r="AF126"/>
  <c r="Q126"/>
  <c r="AR44"/>
  <c r="AP44"/>
  <c r="AF44"/>
  <c r="Q44"/>
  <c r="AR179"/>
  <c r="AP179"/>
  <c r="AF179"/>
  <c r="Q179"/>
  <c r="AR43"/>
  <c r="AP43"/>
  <c r="AF43"/>
  <c r="Q43"/>
  <c r="AR130"/>
  <c r="AP130"/>
  <c r="AF130"/>
  <c r="Q130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AR51"/>
  <c r="AP51"/>
  <c r="AF51"/>
  <c r="Q51"/>
  <c r="AR176" i="5"/>
  <c r="AP176"/>
  <c r="AR118"/>
  <c r="AP118"/>
  <c r="AR153"/>
  <c r="AP153"/>
  <c r="AR85"/>
  <c r="AP85"/>
  <c r="AR162"/>
  <c r="AP162"/>
  <c r="AR123"/>
  <c r="AP123"/>
  <c r="AR170"/>
  <c r="AP170"/>
  <c r="AR122"/>
  <c r="AP122"/>
  <c r="AR171"/>
  <c r="AP171"/>
  <c r="AR130"/>
  <c r="AP130"/>
  <c r="AR121"/>
  <c r="AP121"/>
  <c r="AR114"/>
  <c r="AP114"/>
  <c r="AR164"/>
  <c r="AP164"/>
  <c r="AR186"/>
  <c r="AP186"/>
  <c r="AR148"/>
  <c r="AP148"/>
  <c r="AR139"/>
  <c r="AP139"/>
  <c r="AR145"/>
  <c r="AP145"/>
  <c r="AR126"/>
  <c r="AP126"/>
  <c r="AR113"/>
  <c r="AP113"/>
  <c r="AR102"/>
  <c r="AP102"/>
  <c r="AR109"/>
  <c r="AP109"/>
  <c r="AR147"/>
  <c r="AP147"/>
  <c r="AR180"/>
  <c r="AP180"/>
  <c r="AR64"/>
  <c r="AP64"/>
  <c r="AR195"/>
  <c r="AP195"/>
  <c r="AR160"/>
  <c r="AP160"/>
  <c r="AR132"/>
  <c r="AP132"/>
  <c r="AR182"/>
  <c r="AP182"/>
  <c r="AR81"/>
  <c r="AP81"/>
  <c r="AR163"/>
  <c r="AP163"/>
  <c r="AR103"/>
  <c r="AP103"/>
  <c r="AR183"/>
  <c r="AP183"/>
  <c r="AR120"/>
  <c r="AP120"/>
  <c r="AR125"/>
  <c r="AP125"/>
  <c r="AR137"/>
  <c r="AP137"/>
  <c r="AR154"/>
  <c r="AP154"/>
  <c r="AR88"/>
  <c r="AP88"/>
  <c r="AR93"/>
  <c r="AP93"/>
  <c r="AR157"/>
  <c r="AP157"/>
  <c r="AR98"/>
  <c r="AP98"/>
  <c r="AR107"/>
  <c r="AP107"/>
  <c r="AR63"/>
  <c r="AP63"/>
  <c r="AR177"/>
  <c r="AP177"/>
  <c r="AR197"/>
  <c r="AP197"/>
  <c r="AR72"/>
  <c r="AP72"/>
  <c r="AR146"/>
  <c r="AP146"/>
  <c r="AR172"/>
  <c r="AP172"/>
  <c r="AR112"/>
  <c r="AP112"/>
  <c r="AR140"/>
  <c r="AP140"/>
  <c r="AR159"/>
  <c r="AP159"/>
  <c r="AR166"/>
  <c r="AP166"/>
  <c r="AR84"/>
  <c r="AP84"/>
  <c r="AR78"/>
  <c r="AP78"/>
  <c r="AR71"/>
  <c r="AP71"/>
  <c r="AR178"/>
  <c r="AP178"/>
  <c r="AR150"/>
  <c r="AP150"/>
  <c r="AR155"/>
  <c r="AP155"/>
  <c r="AR175"/>
  <c r="AP175"/>
  <c r="AR173"/>
  <c r="AP173"/>
  <c r="AR116"/>
  <c r="AP116"/>
  <c r="AR187"/>
  <c r="AP187"/>
  <c r="AR73"/>
  <c r="AP73"/>
  <c r="AR117"/>
  <c r="AP117"/>
  <c r="AR158"/>
  <c r="AP158"/>
  <c r="AR127"/>
  <c r="AP127"/>
  <c r="AR165"/>
  <c r="AP165"/>
  <c r="AR65"/>
  <c r="AP65"/>
  <c r="AR124"/>
  <c r="AP124"/>
  <c r="AR115"/>
  <c r="AP115"/>
  <c r="AR99"/>
  <c r="AP99"/>
  <c r="AR111"/>
  <c r="AP111"/>
  <c r="AR108"/>
  <c r="AP108"/>
  <c r="AR143"/>
  <c r="AP143"/>
  <c r="AR142"/>
  <c r="AP142"/>
  <c r="AR94"/>
  <c r="AP94"/>
  <c r="AR100"/>
  <c r="AP100"/>
  <c r="AR191"/>
  <c r="AP191"/>
  <c r="AR184"/>
  <c r="AP184"/>
  <c r="AR91"/>
  <c r="AP91"/>
  <c r="AR104"/>
  <c r="AP104"/>
  <c r="AR67"/>
  <c r="AP67"/>
  <c r="AR133"/>
  <c r="AP133"/>
  <c r="AR190"/>
  <c r="AP190"/>
  <c r="AR75"/>
  <c r="AP75"/>
  <c r="AR161"/>
  <c r="AP161"/>
  <c r="AR168"/>
  <c r="AP168"/>
  <c r="AR76"/>
  <c r="AP76"/>
  <c r="AR77"/>
  <c r="AP77"/>
  <c r="AR95"/>
  <c r="AP95"/>
  <c r="AR110"/>
  <c r="AP110"/>
  <c r="AR90"/>
  <c r="AP90"/>
  <c r="AR89"/>
  <c r="AP89"/>
  <c r="AR105"/>
  <c r="AP105"/>
  <c r="AR169"/>
  <c r="AP169"/>
  <c r="AR96"/>
  <c r="AP96"/>
  <c r="AR138"/>
  <c r="AP138"/>
  <c r="AR69"/>
  <c r="AP69"/>
  <c r="AR97"/>
  <c r="AP97"/>
  <c r="AR70"/>
  <c r="AP70"/>
  <c r="AR192"/>
  <c r="AP192"/>
  <c r="AR86"/>
  <c r="AP86"/>
  <c r="AR152"/>
  <c r="AP152"/>
  <c r="AR179"/>
  <c r="AP179"/>
  <c r="AR188"/>
  <c r="AP188"/>
  <c r="AR80"/>
  <c r="AP80"/>
  <c r="AR66"/>
  <c r="AP66"/>
  <c r="AR156"/>
  <c r="AP156"/>
  <c r="AR181"/>
  <c r="AP181"/>
  <c r="AR174"/>
  <c r="AP174"/>
  <c r="AR131"/>
  <c r="AP131"/>
  <c r="AR83"/>
  <c r="AP83"/>
  <c r="AR74"/>
  <c r="AP74"/>
  <c r="AR134"/>
  <c r="AP134"/>
  <c r="AR92"/>
  <c r="AP92"/>
  <c r="AR149"/>
  <c r="AP149"/>
  <c r="AR185"/>
  <c r="AP185"/>
  <c r="AR101"/>
  <c r="AP101"/>
  <c r="AR129"/>
  <c r="AP129"/>
  <c r="AR144"/>
  <c r="AP144"/>
  <c r="AR128"/>
  <c r="AP128"/>
  <c r="AR135"/>
  <c r="AP135"/>
  <c r="AR87"/>
  <c r="AP87"/>
  <c r="AR68"/>
  <c r="AP68"/>
  <c r="AR136"/>
  <c r="AP136"/>
  <c r="AP194"/>
  <c r="B77" i="40" l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74" i="9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Y9" i="16"/>
  <c r="B28" i="8"/>
  <c r="B29" s="1"/>
  <c r="B30" s="1"/>
  <c r="B31" s="1"/>
  <c r="B32" s="1"/>
  <c r="B33" s="1"/>
  <c r="B34" s="1"/>
  <c r="B35" s="1"/>
  <c r="S119"/>
  <c r="Y19" i="45"/>
  <c r="Y11" i="41"/>
  <c r="Y19" i="36"/>
  <c r="Y9" i="28"/>
  <c r="Y11" i="25"/>
  <c r="S71" i="8"/>
  <c r="AT130"/>
  <c r="AT179"/>
  <c r="X179" s="1"/>
  <c r="Y179" s="1"/>
  <c r="AT126"/>
  <c r="AT129"/>
  <c r="AT20"/>
  <c r="AT105"/>
  <c r="AT160"/>
  <c r="AT155"/>
  <c r="AT123"/>
  <c r="AT11"/>
  <c r="AT46"/>
  <c r="AT156"/>
  <c r="AT40"/>
  <c r="AT157"/>
  <c r="AT58"/>
  <c r="AT10"/>
  <c r="AT146"/>
  <c r="AT182"/>
  <c r="X182" s="1"/>
  <c r="Y182" s="1"/>
  <c r="AT49"/>
  <c r="S121"/>
  <c r="S91"/>
  <c r="S27"/>
  <c r="S108"/>
  <c r="AT82"/>
  <c r="AT67"/>
  <c r="AT173"/>
  <c r="AT168"/>
  <c r="AT65"/>
  <c r="AT176"/>
  <c r="X176" s="1"/>
  <c r="Y176" s="1"/>
  <c r="Q186"/>
  <c r="S130"/>
  <c r="S179"/>
  <c r="S126"/>
  <c r="S129"/>
  <c r="X129"/>
  <c r="Y129" s="1"/>
  <c r="S20"/>
  <c r="S105"/>
  <c r="S160"/>
  <c r="S155"/>
  <c r="S123"/>
  <c r="S11"/>
  <c r="S46"/>
  <c r="S156"/>
  <c r="S40"/>
  <c r="S157"/>
  <c r="S58"/>
  <c r="S10"/>
  <c r="S146"/>
  <c r="S182"/>
  <c r="S49"/>
  <c r="AT136"/>
  <c r="AT17"/>
  <c r="AT178"/>
  <c r="AT68"/>
  <c r="AT93"/>
  <c r="AT96"/>
  <c r="X96" s="1"/>
  <c r="Y96" s="1"/>
  <c r="S132"/>
  <c r="S78"/>
  <c r="S26"/>
  <c r="S112"/>
  <c r="AT98"/>
  <c r="AT99"/>
  <c r="AT87"/>
  <c r="AT39"/>
  <c r="AT38"/>
  <c r="AT57"/>
  <c r="AT100"/>
  <c r="AT22"/>
  <c r="AT125"/>
  <c r="AT42"/>
  <c r="AT30"/>
  <c r="AT55"/>
  <c r="AT133"/>
  <c r="S17"/>
  <c r="S178"/>
  <c r="S68"/>
  <c r="S93"/>
  <c r="S96"/>
  <c r="AT134"/>
  <c r="AT162"/>
  <c r="S76"/>
  <c r="S122"/>
  <c r="S92"/>
  <c r="S172"/>
  <c r="AT14"/>
  <c r="AT37"/>
  <c r="S39"/>
  <c r="S38"/>
  <c r="S57"/>
  <c r="S100"/>
  <c r="S22"/>
  <c r="S125"/>
  <c r="S42"/>
  <c r="S30"/>
  <c r="S55"/>
  <c r="S133"/>
  <c r="AT13"/>
  <c r="S82"/>
  <c r="S67"/>
  <c r="S173"/>
  <c r="S168"/>
  <c r="S65"/>
  <c r="S176"/>
  <c r="AT153"/>
  <c r="X153" s="1"/>
  <c r="Y153" s="1"/>
  <c r="AT137"/>
  <c r="X137" s="1"/>
  <c r="Y137" s="1"/>
  <c r="AT159"/>
  <c r="X159" s="1"/>
  <c r="Y159" s="1"/>
  <c r="AT161"/>
  <c r="AT59"/>
  <c r="AT25"/>
  <c r="AT62"/>
  <c r="AT84"/>
  <c r="X84" s="1"/>
  <c r="Y84" s="1"/>
  <c r="AT73"/>
  <c r="AT31"/>
  <c r="AT163"/>
  <c r="AT139"/>
  <c r="X139" s="1"/>
  <c r="Y139" s="1"/>
  <c r="AT145"/>
  <c r="X145" s="1"/>
  <c r="Y145" s="1"/>
  <c r="AT54"/>
  <c r="AT89"/>
  <c r="AT21"/>
  <c r="AT158"/>
  <c r="AT152"/>
  <c r="AT80"/>
  <c r="AT174"/>
  <c r="AT151"/>
  <c r="X151" s="1"/>
  <c r="Y151" s="1"/>
  <c r="AT77"/>
  <c r="AT32"/>
  <c r="AT106"/>
  <c r="AT28"/>
  <c r="AT45"/>
  <c r="AT86"/>
  <c r="X86" s="1"/>
  <c r="Y86" s="1"/>
  <c r="AT83"/>
  <c r="X83" s="1"/>
  <c r="Y83" s="1"/>
  <c r="AT24"/>
  <c r="AT12"/>
  <c r="X12" s="1"/>
  <c r="Y12" s="1"/>
  <c r="AT127"/>
  <c r="X127" s="1"/>
  <c r="Y127" s="1"/>
  <c r="AT64"/>
  <c r="AT169"/>
  <c r="AT29"/>
  <c r="AT19"/>
  <c r="AT141"/>
  <c r="AT47"/>
  <c r="AT66"/>
  <c r="X66" s="1"/>
  <c r="Y66" s="1"/>
  <c r="AT101"/>
  <c r="X101" s="1"/>
  <c r="Y101" s="1"/>
  <c r="AT135"/>
  <c r="X135" s="1"/>
  <c r="Y135" s="1"/>
  <c r="AT143"/>
  <c r="X143" s="1"/>
  <c r="Y143" s="1"/>
  <c r="AT113"/>
  <c r="X113" s="1"/>
  <c r="Y113" s="1"/>
  <c r="AT53"/>
  <c r="X53" s="1"/>
  <c r="Y53" s="1"/>
  <c r="X156"/>
  <c r="Y156" s="1"/>
  <c r="AT167"/>
  <c r="X167" s="1"/>
  <c r="Y167" s="1"/>
  <c r="AF186"/>
  <c r="AT43"/>
  <c r="AT44"/>
  <c r="AT95"/>
  <c r="X95" s="1"/>
  <c r="Y95" s="1"/>
  <c r="AT104"/>
  <c r="AT175"/>
  <c r="X175" s="1"/>
  <c r="Y175" s="1"/>
  <c r="AT114"/>
  <c r="X114" s="1"/>
  <c r="Y114" s="1"/>
  <c r="AT74"/>
  <c r="AT85"/>
  <c r="AT124"/>
  <c r="AT111"/>
  <c r="AT63"/>
  <c r="AT75"/>
  <c r="AT81"/>
  <c r="X81" s="1"/>
  <c r="Y81" s="1"/>
  <c r="AT90"/>
  <c r="AT79"/>
  <c r="X79" s="1"/>
  <c r="Y79" s="1"/>
  <c r="AT35"/>
  <c r="AT94"/>
  <c r="AT107"/>
  <c r="S136"/>
  <c r="S134"/>
  <c r="S162"/>
  <c r="X71"/>
  <c r="Y71" s="1"/>
  <c r="X172"/>
  <c r="Y172" s="1"/>
  <c r="S14"/>
  <c r="S37"/>
  <c r="X112"/>
  <c r="Y112" s="1"/>
  <c r="S98"/>
  <c r="S99"/>
  <c r="S87"/>
  <c r="X133"/>
  <c r="Y133" s="1"/>
  <c r="S13"/>
  <c r="X108"/>
  <c r="Y108" s="1"/>
  <c r="S137"/>
  <c r="S161"/>
  <c r="S25"/>
  <c r="S84"/>
  <c r="S31"/>
  <c r="S139"/>
  <c r="S54"/>
  <c r="S21"/>
  <c r="S152"/>
  <c r="S174"/>
  <c r="S77"/>
  <c r="S106"/>
  <c r="S45"/>
  <c r="S83"/>
  <c r="S12"/>
  <c r="S64"/>
  <c r="S29"/>
  <c r="S141"/>
  <c r="B38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36"/>
  <c r="AT34"/>
  <c r="S34"/>
  <c r="AT140"/>
  <c r="X140" s="1"/>
  <c r="Y140" s="1"/>
  <c r="S140"/>
  <c r="AT120"/>
  <c r="S120"/>
  <c r="AT41"/>
  <c r="S41"/>
  <c r="AT177"/>
  <c r="S177"/>
  <c r="AT148"/>
  <c r="S148"/>
  <c r="AT9"/>
  <c r="S9"/>
  <c r="AT147"/>
  <c r="X147" s="1"/>
  <c r="Y147" s="1"/>
  <c r="S147"/>
  <c r="AT180"/>
  <c r="S180"/>
  <c r="AT103"/>
  <c r="S103"/>
  <c r="AT88"/>
  <c r="S88"/>
  <c r="AT170"/>
  <c r="X170" s="1"/>
  <c r="Y170" s="1"/>
  <c r="S170"/>
  <c r="AT48"/>
  <c r="S48"/>
  <c r="AT171"/>
  <c r="X171" s="1"/>
  <c r="Y171" s="1"/>
  <c r="S171"/>
  <c r="AT150"/>
  <c r="S150"/>
  <c r="AT165"/>
  <c r="S165"/>
  <c r="AT110"/>
  <c r="S110"/>
  <c r="AT50"/>
  <c r="S50"/>
  <c r="AT15"/>
  <c r="S15"/>
  <c r="AT56"/>
  <c r="S56"/>
  <c r="AT142"/>
  <c r="X142" s="1"/>
  <c r="Y142" s="1"/>
  <c r="S142"/>
  <c r="AT18"/>
  <c r="S18"/>
  <c r="AT184"/>
  <c r="X184" s="1"/>
  <c r="Y184" s="1"/>
  <c r="S184"/>
  <c r="AT33"/>
  <c r="X33" s="1"/>
  <c r="Y33" s="1"/>
  <c r="S33"/>
  <c r="AT115"/>
  <c r="S115"/>
  <c r="AT102"/>
  <c r="S102"/>
  <c r="AT118"/>
  <c r="X118" s="1"/>
  <c r="Y118" s="1"/>
  <c r="S118"/>
  <c r="AT144"/>
  <c r="X144" s="1"/>
  <c r="Y144" s="1"/>
  <c r="S144"/>
  <c r="AT61"/>
  <c r="S61"/>
  <c r="AT138"/>
  <c r="S138"/>
  <c r="AT164"/>
  <c r="X164" s="1"/>
  <c r="Y164" s="1"/>
  <c r="S164"/>
  <c r="AT16"/>
  <c r="S16"/>
  <c r="AT128"/>
  <c r="S128"/>
  <c r="AT69"/>
  <c r="S69"/>
  <c r="AT109"/>
  <c r="X109" s="1"/>
  <c r="Y109" s="1"/>
  <c r="S109"/>
  <c r="AT23"/>
  <c r="S23"/>
  <c r="AT70"/>
  <c r="X70" s="1"/>
  <c r="Y70" s="1"/>
  <c r="S70"/>
  <c r="AT52"/>
  <c r="X52" s="1"/>
  <c r="Y52" s="1"/>
  <c r="S52"/>
  <c r="AT72"/>
  <c r="S72"/>
  <c r="AT149"/>
  <c r="X149" s="1"/>
  <c r="Y149" s="1"/>
  <c r="S149"/>
  <c r="AT117"/>
  <c r="S117"/>
  <c r="AT181"/>
  <c r="S181"/>
  <c r="AT183"/>
  <c r="S183"/>
  <c r="AT36"/>
  <c r="S36"/>
  <c r="AT116"/>
  <c r="X116" s="1"/>
  <c r="Y116" s="1"/>
  <c r="S116"/>
  <c r="AT154"/>
  <c r="X154" s="1"/>
  <c r="Y154" s="1"/>
  <c r="S154"/>
  <c r="AT97"/>
  <c r="S97"/>
  <c r="AT60"/>
  <c r="X60" s="1"/>
  <c r="Y60" s="1"/>
  <c r="S60"/>
  <c r="AT131"/>
  <c r="S131"/>
  <c r="AT166"/>
  <c r="S166"/>
  <c r="S51"/>
  <c r="AP186"/>
  <c r="AT51"/>
  <c r="S43"/>
  <c r="S44"/>
  <c r="S95"/>
  <c r="S104"/>
  <c r="S175"/>
  <c r="S114"/>
  <c r="S74"/>
  <c r="S85"/>
  <c r="S124"/>
  <c r="S111"/>
  <c r="S63"/>
  <c r="S75"/>
  <c r="S81"/>
  <c r="S90"/>
  <c r="S79"/>
  <c r="S35"/>
  <c r="S94"/>
  <c r="S107"/>
  <c r="S153"/>
  <c r="S159"/>
  <c r="S59"/>
  <c r="S62"/>
  <c r="S73"/>
  <c r="S163"/>
  <c r="S145"/>
  <c r="S89"/>
  <c r="S158"/>
  <c r="S80"/>
  <c r="S151"/>
  <c r="S32"/>
  <c r="S28"/>
  <c r="S86"/>
  <c r="S24"/>
  <c r="S127"/>
  <c r="S169"/>
  <c r="S19"/>
  <c r="S47"/>
  <c r="AB187"/>
  <c r="AD187"/>
  <c r="AF187"/>
  <c r="AA187"/>
  <c r="AC187"/>
  <c r="Q189" i="5"/>
  <c r="S189" s="1"/>
  <c r="AR14"/>
  <c r="AP14"/>
  <c r="AR11"/>
  <c r="AP11"/>
  <c r="AR29"/>
  <c r="AP29"/>
  <c r="AR20"/>
  <c r="AP20"/>
  <c r="AR15"/>
  <c r="AP15"/>
  <c r="AR44"/>
  <c r="AP44"/>
  <c r="AR40"/>
  <c r="AP40"/>
  <c r="AR30"/>
  <c r="AP30"/>
  <c r="AR48"/>
  <c r="AP48"/>
  <c r="AR39"/>
  <c r="AP39"/>
  <c r="AR60"/>
  <c r="AP60"/>
  <c r="AR9"/>
  <c r="AP9"/>
  <c r="AR19"/>
  <c r="AP19"/>
  <c r="AR54"/>
  <c r="AP54"/>
  <c r="AR57"/>
  <c r="AP57"/>
  <c r="AR23"/>
  <c r="AP23"/>
  <c r="AR32"/>
  <c r="AP32"/>
  <c r="AR25"/>
  <c r="AP25"/>
  <c r="AR22"/>
  <c r="AP22"/>
  <c r="AR47"/>
  <c r="AP47"/>
  <c r="AR59"/>
  <c r="AP59"/>
  <c r="AR35"/>
  <c r="AP35"/>
  <c r="AR52"/>
  <c r="AP52"/>
  <c r="AR51"/>
  <c r="AP51"/>
  <c r="AR42"/>
  <c r="AP42"/>
  <c r="AR46"/>
  <c r="AP46"/>
  <c r="AR21"/>
  <c r="AP21"/>
  <c r="AR56"/>
  <c r="AP56"/>
  <c r="AR27"/>
  <c r="AP27"/>
  <c r="AR38"/>
  <c r="AP38"/>
  <c r="AR45"/>
  <c r="AP45"/>
  <c r="AR53"/>
  <c r="AP53"/>
  <c r="AR33"/>
  <c r="AP33"/>
  <c r="AR31"/>
  <c r="AP31"/>
  <c r="AR28"/>
  <c r="AP28"/>
  <c r="AR26"/>
  <c r="AP26"/>
  <c r="AR41"/>
  <c r="AP41"/>
  <c r="AR49"/>
  <c r="AP49"/>
  <c r="AR43"/>
  <c r="AP43"/>
  <c r="AR36"/>
  <c r="AP36"/>
  <c r="AR50"/>
  <c r="AP50"/>
  <c r="AR61"/>
  <c r="AP61"/>
  <c r="AR12"/>
  <c r="AP12"/>
  <c r="AR13"/>
  <c r="AP13"/>
  <c r="AR34"/>
  <c r="AP34"/>
  <c r="AR16"/>
  <c r="AP16"/>
  <c r="AR37"/>
  <c r="AP37"/>
  <c r="AR58"/>
  <c r="AP58"/>
  <c r="AR189"/>
  <c r="AP189"/>
  <c r="AR79"/>
  <c r="AP79"/>
  <c r="AR17"/>
  <c r="AP17"/>
  <c r="AR194"/>
  <c r="Q14"/>
  <c r="Q11"/>
  <c r="Q29"/>
  <c r="S29" s="1"/>
  <c r="Q20"/>
  <c r="S20" s="1"/>
  <c r="Q15"/>
  <c r="S15" s="1"/>
  <c r="Q44"/>
  <c r="Q40"/>
  <c r="S40" s="1"/>
  <c r="Q30"/>
  <c r="S30" s="1"/>
  <c r="Q48"/>
  <c r="S48" s="1"/>
  <c r="Q39"/>
  <c r="S39" s="1"/>
  <c r="Q60"/>
  <c r="S60" s="1"/>
  <c r="Q9"/>
  <c r="S9" s="1"/>
  <c r="Q19"/>
  <c r="S19" s="1"/>
  <c r="Q54"/>
  <c r="S54" s="1"/>
  <c r="Q57"/>
  <c r="S57" s="1"/>
  <c r="Q23"/>
  <c r="AT23" s="1"/>
  <c r="Q32"/>
  <c r="S32" s="1"/>
  <c r="Q25"/>
  <c r="S25" s="1"/>
  <c r="Q22"/>
  <c r="S22" s="1"/>
  <c r="Q47"/>
  <c r="Q59"/>
  <c r="S59" s="1"/>
  <c r="Q35"/>
  <c r="S35" s="1"/>
  <c r="Q52"/>
  <c r="S52" s="1"/>
  <c r="Q51"/>
  <c r="S51" s="1"/>
  <c r="Q42"/>
  <c r="S42" s="1"/>
  <c r="Q46"/>
  <c r="AT46" s="1"/>
  <c r="Q21"/>
  <c r="S21" s="1"/>
  <c r="Q56"/>
  <c r="S56" s="1"/>
  <c r="Q27"/>
  <c r="S27" s="1"/>
  <c r="Q38"/>
  <c r="Q45"/>
  <c r="S45" s="1"/>
  <c r="Q53"/>
  <c r="S53" s="1"/>
  <c r="Q33"/>
  <c r="S33" s="1"/>
  <c r="Q31"/>
  <c r="S31" s="1"/>
  <c r="Q28"/>
  <c r="S28" s="1"/>
  <c r="Q26"/>
  <c r="S26" s="1"/>
  <c r="Q41"/>
  <c r="S41" s="1"/>
  <c r="Q49"/>
  <c r="S49" s="1"/>
  <c r="Q43"/>
  <c r="S43" s="1"/>
  <c r="Q36"/>
  <c r="Q50"/>
  <c r="S50" s="1"/>
  <c r="Q61"/>
  <c r="S61" s="1"/>
  <c r="Q12"/>
  <c r="S12" s="1"/>
  <c r="Q13"/>
  <c r="S13" s="1"/>
  <c r="Q79"/>
  <c r="S79" s="1"/>
  <c r="S36"/>
  <c r="Q34"/>
  <c r="S34" s="1"/>
  <c r="Q16"/>
  <c r="S16" s="1"/>
  <c r="Q37"/>
  <c r="S37" s="1"/>
  <c r="Q58"/>
  <c r="S58" s="1"/>
  <c r="Q17"/>
  <c r="S17" s="1"/>
  <c r="Q154"/>
  <c r="S154" s="1"/>
  <c r="Q176"/>
  <c r="Q118"/>
  <c r="S118" s="1"/>
  <c r="Q153"/>
  <c r="Q85"/>
  <c r="S85" s="1"/>
  <c r="Q162"/>
  <c r="Q123"/>
  <c r="S123" s="1"/>
  <c r="S14"/>
  <c r="S11"/>
  <c r="Q170"/>
  <c r="Q122"/>
  <c r="S122" s="1"/>
  <c r="Q171"/>
  <c r="Q130"/>
  <c r="S130" s="1"/>
  <c r="Q121"/>
  <c r="Q114"/>
  <c r="S114" s="1"/>
  <c r="Q164"/>
  <c r="Q186"/>
  <c r="S186" s="1"/>
  <c r="Q148"/>
  <c r="Q139"/>
  <c r="S139" s="1"/>
  <c r="Q145"/>
  <c r="Q126"/>
  <c r="S126" s="1"/>
  <c r="Q113"/>
  <c r="S44"/>
  <c r="Q102"/>
  <c r="S102" s="1"/>
  <c r="Q109"/>
  <c r="Q147"/>
  <c r="S147" s="1"/>
  <c r="Q180"/>
  <c r="S180" s="1"/>
  <c r="Q64"/>
  <c r="Q195"/>
  <c r="S195" s="1"/>
  <c r="Q160"/>
  <c r="Q132"/>
  <c r="S132" s="1"/>
  <c r="Q182"/>
  <c r="S182" s="1"/>
  <c r="Q81"/>
  <c r="S81" s="1"/>
  <c r="Q163"/>
  <c r="S163" s="1"/>
  <c r="Q103"/>
  <c r="S103" s="1"/>
  <c r="Q183"/>
  <c r="S183" s="1"/>
  <c r="Q120"/>
  <c r="Q125"/>
  <c r="S125" s="1"/>
  <c r="Q137"/>
  <c r="Q88"/>
  <c r="Q93"/>
  <c r="S93" s="1"/>
  <c r="Q157"/>
  <c r="Q98"/>
  <c r="S98" s="1"/>
  <c r="Q107"/>
  <c r="S47"/>
  <c r="Q63"/>
  <c r="S63" s="1"/>
  <c r="Q177"/>
  <c r="Q197"/>
  <c r="S197" s="1"/>
  <c r="Q72"/>
  <c r="S72" s="1"/>
  <c r="Q146"/>
  <c r="S146" s="1"/>
  <c r="Q172"/>
  <c r="Q112"/>
  <c r="S112" s="1"/>
  <c r="Q140"/>
  <c r="Q159"/>
  <c r="S159" s="1"/>
  <c r="Q166"/>
  <c r="Q84"/>
  <c r="S84" s="1"/>
  <c r="Q78"/>
  <c r="Q71"/>
  <c r="S71" s="1"/>
  <c r="Q178"/>
  <c r="S178" s="1"/>
  <c r="Q150"/>
  <c r="Q155"/>
  <c r="S155" s="1"/>
  <c r="Q175"/>
  <c r="Q173"/>
  <c r="S173" s="1"/>
  <c r="Q116"/>
  <c r="S116" s="1"/>
  <c r="Q187"/>
  <c r="S187" s="1"/>
  <c r="Q73"/>
  <c r="S73" s="1"/>
  <c r="Q117"/>
  <c r="Q158"/>
  <c r="Q127"/>
  <c r="S127" s="1"/>
  <c r="Q165"/>
  <c r="Q65"/>
  <c r="S65" s="1"/>
  <c r="Q124"/>
  <c r="Q115"/>
  <c r="S115" s="1"/>
  <c r="Q99"/>
  <c r="S99" s="1"/>
  <c r="S38"/>
  <c r="Q111"/>
  <c r="Q108"/>
  <c r="S108" s="1"/>
  <c r="Q143"/>
  <c r="Q142"/>
  <c r="S142" s="1"/>
  <c r="Q94"/>
  <c r="S94" s="1"/>
  <c r="Q100"/>
  <c r="Q191"/>
  <c r="S191" s="1"/>
  <c r="Q184"/>
  <c r="Q91"/>
  <c r="S91" s="1"/>
  <c r="Q104"/>
  <c r="Q67"/>
  <c r="S67" s="1"/>
  <c r="Q133"/>
  <c r="Q190"/>
  <c r="S190" s="1"/>
  <c r="Q75"/>
  <c r="Q161"/>
  <c r="S161" s="1"/>
  <c r="Q168"/>
  <c r="S168" s="1"/>
  <c r="Q76"/>
  <c r="Q77"/>
  <c r="S77" s="1"/>
  <c r="Q95"/>
  <c r="S95" s="1"/>
  <c r="Q110"/>
  <c r="Q90"/>
  <c r="S90" s="1"/>
  <c r="Q89"/>
  <c r="Q105"/>
  <c r="S105" s="1"/>
  <c r="Q169"/>
  <c r="Q96"/>
  <c r="Q138"/>
  <c r="S138" s="1"/>
  <c r="Q69"/>
  <c r="Q97"/>
  <c r="S97" s="1"/>
  <c r="Q70"/>
  <c r="S70" s="1"/>
  <c r="Q192"/>
  <c r="S192" s="1"/>
  <c r="Q86"/>
  <c r="S86" s="1"/>
  <c r="Q152"/>
  <c r="Q179"/>
  <c r="S179" s="1"/>
  <c r="Q188"/>
  <c r="Q80"/>
  <c r="S80" s="1"/>
  <c r="Q66"/>
  <c r="S66" s="1"/>
  <c r="Q156"/>
  <c r="Q181"/>
  <c r="S181" s="1"/>
  <c r="Q174"/>
  <c r="S174" s="1"/>
  <c r="Q131"/>
  <c r="S131" s="1"/>
  <c r="Q83"/>
  <c r="Q74"/>
  <c r="S74" s="1"/>
  <c r="Q134"/>
  <c r="Q92"/>
  <c r="S92" s="1"/>
  <c r="Q149"/>
  <c r="Q185"/>
  <c r="S185" s="1"/>
  <c r="Q101"/>
  <c r="Q129"/>
  <c r="S129" s="1"/>
  <c r="Q144"/>
  <c r="S144" s="1"/>
  <c r="Q128"/>
  <c r="Q135"/>
  <c r="S135" s="1"/>
  <c r="Q87"/>
  <c r="S87" s="1"/>
  <c r="Q68"/>
  <c r="S68" s="1"/>
  <c r="Q136"/>
  <c r="Q194"/>
  <c r="S194" s="1"/>
  <c r="AT186" i="8" l="1"/>
  <c r="S186"/>
  <c r="X186"/>
  <c r="Y186"/>
  <c r="S46" i="5"/>
  <c r="S23"/>
  <c r="AT28"/>
  <c r="X28" s="1"/>
  <c r="Y28" s="1"/>
  <c r="S136"/>
  <c r="AT136"/>
  <c r="S101"/>
  <c r="AT101"/>
  <c r="S149"/>
  <c r="AT149"/>
  <c r="S83"/>
  <c r="AT83"/>
  <c r="S156"/>
  <c r="AT156"/>
  <c r="S188"/>
  <c r="AT188"/>
  <c r="S128"/>
  <c r="AT128"/>
  <c r="S152"/>
  <c r="AT152"/>
  <c r="S89"/>
  <c r="AT89"/>
  <c r="S110"/>
  <c r="AT110"/>
  <c r="S76"/>
  <c r="AT76"/>
  <c r="S143"/>
  <c r="AT143"/>
  <c r="S111"/>
  <c r="AT111"/>
  <c r="S158"/>
  <c r="AT158"/>
  <c r="S117"/>
  <c r="AT117"/>
  <c r="S177"/>
  <c r="AT177"/>
  <c r="S107"/>
  <c r="AT107"/>
  <c r="S157"/>
  <c r="AT157"/>
  <c r="S88"/>
  <c r="AT88"/>
  <c r="AT118"/>
  <c r="AT130"/>
  <c r="AT126"/>
  <c r="AT180"/>
  <c r="AT182"/>
  <c r="AT163"/>
  <c r="AT183"/>
  <c r="AT98"/>
  <c r="AT72"/>
  <c r="AT159"/>
  <c r="AT178"/>
  <c r="AT116"/>
  <c r="AT73"/>
  <c r="AT115"/>
  <c r="AT142"/>
  <c r="AT91"/>
  <c r="AT77"/>
  <c r="AT105"/>
  <c r="AT179"/>
  <c r="AT174"/>
  <c r="AT92"/>
  <c r="AT144"/>
  <c r="AT122"/>
  <c r="AT139"/>
  <c r="AT195"/>
  <c r="AT93"/>
  <c r="AT112"/>
  <c r="AT155"/>
  <c r="AT108"/>
  <c r="AT67"/>
  <c r="AT168"/>
  <c r="AT97"/>
  <c r="AT192"/>
  <c r="AT80"/>
  <c r="AT74"/>
  <c r="AT135"/>
  <c r="AT68"/>
  <c r="S134"/>
  <c r="AT134"/>
  <c r="S69"/>
  <c r="AT69"/>
  <c r="S96"/>
  <c r="AT96"/>
  <c r="S169"/>
  <c r="AT169"/>
  <c r="S75"/>
  <c r="AT75"/>
  <c r="S133"/>
  <c r="AT133"/>
  <c r="S104"/>
  <c r="AT104"/>
  <c r="S184"/>
  <c r="AT184"/>
  <c r="S100"/>
  <c r="AT100"/>
  <c r="S124"/>
  <c r="AT124"/>
  <c r="S165"/>
  <c r="AT165"/>
  <c r="S175"/>
  <c r="AT175"/>
  <c r="S150"/>
  <c r="AT150"/>
  <c r="S78"/>
  <c r="AT78"/>
  <c r="S166"/>
  <c r="AT166"/>
  <c r="S140"/>
  <c r="AT140"/>
  <c r="S172"/>
  <c r="AT172"/>
  <c r="S137"/>
  <c r="AT137"/>
  <c r="S120"/>
  <c r="AT120"/>
  <c r="S160"/>
  <c r="AT160"/>
  <c r="S64"/>
  <c r="AT64"/>
  <c r="S109"/>
  <c r="AT109"/>
  <c r="S113"/>
  <c r="AT113"/>
  <c r="S145"/>
  <c r="AT145"/>
  <c r="S148"/>
  <c r="AT148"/>
  <c r="S164"/>
  <c r="AT164"/>
  <c r="S121"/>
  <c r="AT121"/>
  <c r="S171"/>
  <c r="AT171"/>
  <c r="S170"/>
  <c r="AT170"/>
  <c r="S162"/>
  <c r="AT162"/>
  <c r="S153"/>
  <c r="AT153"/>
  <c r="S176"/>
  <c r="AT176"/>
  <c r="AT123"/>
  <c r="AT186"/>
  <c r="AT147"/>
  <c r="AT132"/>
  <c r="AT81"/>
  <c r="AT103"/>
  <c r="AT154"/>
  <c r="AT197"/>
  <c r="AT146"/>
  <c r="AT71"/>
  <c r="AT173"/>
  <c r="AT187"/>
  <c r="AT127"/>
  <c r="AT99"/>
  <c r="AT94"/>
  <c r="AT190"/>
  <c r="AT95"/>
  <c r="AT138"/>
  <c r="AT181"/>
  <c r="AT131"/>
  <c r="AT129"/>
  <c r="AT85"/>
  <c r="AT114"/>
  <c r="AT102"/>
  <c r="AT125"/>
  <c r="AT63"/>
  <c r="AT84"/>
  <c r="AT65"/>
  <c r="AT191"/>
  <c r="AT161"/>
  <c r="AT90"/>
  <c r="AT70"/>
  <c r="AT86"/>
  <c r="AT66"/>
  <c r="AT185"/>
  <c r="AT87"/>
  <c r="AT79"/>
  <c r="X79" s="1"/>
  <c r="Y79" s="1"/>
  <c r="AT31"/>
  <c r="X31" s="1"/>
  <c r="Y31" s="1"/>
  <c r="AT33"/>
  <c r="X33" s="1"/>
  <c r="Y33" s="1"/>
  <c r="AT53"/>
  <c r="X53" s="1"/>
  <c r="Y53" s="1"/>
  <c r="AT45"/>
  <c r="AT38"/>
  <c r="X38" s="1"/>
  <c r="Y38" s="1"/>
  <c r="AT27"/>
  <c r="X27" s="1"/>
  <c r="Y27" s="1"/>
  <c r="AT56"/>
  <c r="X56" s="1"/>
  <c r="Y56" s="1"/>
  <c r="AT21"/>
  <c r="X21" s="1"/>
  <c r="Y21" s="1"/>
  <c r="X23"/>
  <c r="Y23" s="1"/>
  <c r="AT57"/>
  <c r="X57" s="1"/>
  <c r="Y57" s="1"/>
  <c r="AT54"/>
  <c r="X54" s="1"/>
  <c r="Y54" s="1"/>
  <c r="AT19"/>
  <c r="X19" s="1"/>
  <c r="Y19" s="1"/>
  <c r="AT9"/>
  <c r="X9" s="1"/>
  <c r="Y9" s="1"/>
  <c r="AT60"/>
  <c r="X60" s="1"/>
  <c r="Y60" s="1"/>
  <c r="AT39"/>
  <c r="X39" s="1"/>
  <c r="Y39" s="1"/>
  <c r="AT48"/>
  <c r="X48" s="1"/>
  <c r="Y48" s="1"/>
  <c r="AT30"/>
  <c r="X30" s="1"/>
  <c r="Y30" s="1"/>
  <c r="AT40"/>
  <c r="X40" s="1"/>
  <c r="Y40" s="1"/>
  <c r="AT44"/>
  <c r="X44" s="1"/>
  <c r="Y44" s="1"/>
  <c r="AT15"/>
  <c r="X15" s="1"/>
  <c r="Y15" s="1"/>
  <c r="AT20"/>
  <c r="X20" s="1"/>
  <c r="Y20" s="1"/>
  <c r="AT29"/>
  <c r="X29" s="1"/>
  <c r="Y29" s="1"/>
  <c r="AT11"/>
  <c r="X11" s="1"/>
  <c r="Y11" s="1"/>
  <c r="AT14"/>
  <c r="X14" s="1"/>
  <c r="Y14" s="1"/>
  <c r="AT194"/>
  <c r="AT17"/>
  <c r="X17" s="1"/>
  <c r="Y17" s="1"/>
  <c r="AT58"/>
  <c r="X58" s="1"/>
  <c r="Y58" s="1"/>
  <c r="AT37"/>
  <c r="X37" s="1"/>
  <c r="Y37" s="1"/>
  <c r="AT16"/>
  <c r="X16" s="1"/>
  <c r="Y16" s="1"/>
  <c r="AT34"/>
  <c r="X34" s="1"/>
  <c r="Y34" s="1"/>
  <c r="AT13"/>
  <c r="X13" s="1"/>
  <c r="Y13" s="1"/>
  <c r="AT12"/>
  <c r="X12" s="1"/>
  <c r="Y12" s="1"/>
  <c r="AT61"/>
  <c r="X61" s="1"/>
  <c r="Y61" s="1"/>
  <c r="AT50"/>
  <c r="X50" s="1"/>
  <c r="Y50" s="1"/>
  <c r="AT36"/>
  <c r="X36" s="1"/>
  <c r="Y36" s="1"/>
  <c r="AT43"/>
  <c r="X43" s="1"/>
  <c r="Y43" s="1"/>
  <c r="AT49"/>
  <c r="X49" s="1"/>
  <c r="Y49" s="1"/>
  <c r="AT41"/>
  <c r="X41" s="1"/>
  <c r="Y41" s="1"/>
  <c r="AT26"/>
  <c r="X26" s="1"/>
  <c r="Y26" s="1"/>
  <c r="X45"/>
  <c r="Y45" s="1"/>
  <c r="X46"/>
  <c r="Y46" s="1"/>
  <c r="AT42"/>
  <c r="X42" s="1"/>
  <c r="Y42" s="1"/>
  <c r="AT51"/>
  <c r="X51" s="1"/>
  <c r="Y51" s="1"/>
  <c r="AT52"/>
  <c r="X52" s="1"/>
  <c r="Y52" s="1"/>
  <c r="AT35"/>
  <c r="X35" s="1"/>
  <c r="Y35" s="1"/>
  <c r="AT59"/>
  <c r="X59" s="1"/>
  <c r="Y59" s="1"/>
  <c r="AT47"/>
  <c r="X47" s="1"/>
  <c r="Y47" s="1"/>
  <c r="AT22"/>
  <c r="X22" s="1"/>
  <c r="Y22" s="1"/>
  <c r="AT25"/>
  <c r="X25" s="1"/>
  <c r="Y25" s="1"/>
  <c r="AT32"/>
  <c r="X32" s="1"/>
  <c r="Y32" s="1"/>
  <c r="AT189"/>
  <c r="X189" s="1"/>
  <c r="Y189" s="1"/>
  <c r="AF139"/>
  <c r="AF137"/>
  <c r="AF78"/>
  <c r="AF155"/>
  <c r="AF80"/>
  <c r="AF176" l="1"/>
  <c r="AF118"/>
  <c r="AF153"/>
  <c r="AF85"/>
  <c r="AF162"/>
  <c r="AF123"/>
  <c r="AF14"/>
  <c r="AF11"/>
  <c r="AF170"/>
  <c r="AF29"/>
  <c r="AF20"/>
  <c r="AF122"/>
  <c r="AF171"/>
  <c r="AF130"/>
  <c r="AF121"/>
  <c r="AF114"/>
  <c r="AF15"/>
  <c r="AF164"/>
  <c r="AF186"/>
  <c r="AF148"/>
  <c r="AF145"/>
  <c r="AF126"/>
  <c r="AF113"/>
  <c r="AF44"/>
  <c r="AF40"/>
  <c r="AF102"/>
  <c r="AF109"/>
  <c r="AF147"/>
  <c r="AF30"/>
  <c r="AF180"/>
  <c r="AF64"/>
  <c r="AF195"/>
  <c r="AF160"/>
  <c r="AF48"/>
  <c r="AF39"/>
  <c r="AF60"/>
  <c r="AF9"/>
  <c r="AF132"/>
  <c r="AF182"/>
  <c r="AF19"/>
  <c r="AF81"/>
  <c r="AF54"/>
  <c r="AF163"/>
  <c r="AF103"/>
  <c r="AF183"/>
  <c r="AF120"/>
  <c r="AF125"/>
  <c r="AF57"/>
  <c r="AF23"/>
  <c r="AF32"/>
  <c r="AF25"/>
  <c r="AF154"/>
  <c r="AF88"/>
  <c r="AF93"/>
  <c r="AF157"/>
  <c r="AF98"/>
  <c r="AF107"/>
  <c r="AF22"/>
  <c r="AF47"/>
  <c r="AF63"/>
  <c r="AF177"/>
  <c r="AF59"/>
  <c r="AF35"/>
  <c r="AF197"/>
  <c r="AF72"/>
  <c r="AF146"/>
  <c r="AF172"/>
  <c r="AF112"/>
  <c r="AF140"/>
  <c r="AF159"/>
  <c r="AF166"/>
  <c r="AF84"/>
  <c r="AF71"/>
  <c r="AF52"/>
  <c r="AF178"/>
  <c r="AF150"/>
  <c r="AF175"/>
  <c r="AF173"/>
  <c r="AF51"/>
  <c r="AF42"/>
  <c r="AF116"/>
  <c r="AF187"/>
  <c r="AF73"/>
  <c r="AF117"/>
  <c r="AF46"/>
  <c r="AF158"/>
  <c r="AF127"/>
  <c r="AF21"/>
  <c r="AF165"/>
  <c r="AF65"/>
  <c r="AF124"/>
  <c r="AF115"/>
  <c r="AF56"/>
  <c r="AF99"/>
  <c r="AF27"/>
  <c r="AF38"/>
  <c r="AF45"/>
  <c r="AF111"/>
  <c r="AF108"/>
  <c r="AF143"/>
  <c r="AF142"/>
  <c r="AF53"/>
  <c r="AF33"/>
  <c r="AF94"/>
  <c r="AF100"/>
  <c r="AF191"/>
  <c r="AF184"/>
  <c r="AF91"/>
  <c r="AF104"/>
  <c r="AF31"/>
  <c r="AF67"/>
  <c r="AF28"/>
  <c r="AF133"/>
  <c r="AF190"/>
  <c r="AF75"/>
  <c r="AF26"/>
  <c r="AF41"/>
  <c r="AF161"/>
  <c r="AF168"/>
  <c r="AF76"/>
  <c r="AF49"/>
  <c r="AF189"/>
  <c r="AF77"/>
  <c r="AF95"/>
  <c r="AF110"/>
  <c r="AF90"/>
  <c r="AF89"/>
  <c r="AF105"/>
  <c r="AF43"/>
  <c r="AF169"/>
  <c r="AF36"/>
  <c r="AF50"/>
  <c r="AF96"/>
  <c r="AF138"/>
  <c r="AF69"/>
  <c r="AF97"/>
  <c r="AF61"/>
  <c r="AF70"/>
  <c r="AF192"/>
  <c r="AF86"/>
  <c r="AF152"/>
  <c r="AF12"/>
  <c r="AF179"/>
  <c r="AF188"/>
  <c r="AF13"/>
  <c r="AF66"/>
  <c r="AF156"/>
  <c r="AF79"/>
  <c r="AF181"/>
  <c r="AF174"/>
  <c r="AF131"/>
  <c r="AF83"/>
  <c r="AF74"/>
  <c r="AF134"/>
  <c r="AF92"/>
  <c r="AF149"/>
  <c r="AF185"/>
  <c r="AF101"/>
  <c r="AF34"/>
  <c r="AF129"/>
  <c r="AF16"/>
  <c r="AF144"/>
  <c r="AF128"/>
  <c r="AF37"/>
  <c r="AF58"/>
  <c r="AF135"/>
  <c r="AF87"/>
  <c r="AF17"/>
  <c r="AF68"/>
  <c r="AF136"/>
  <c r="B12"/>
  <c r="B13" s="1"/>
  <c r="B14" s="1"/>
  <c r="B15" s="1"/>
  <c r="B16" s="1"/>
  <c r="B17" s="1"/>
  <c r="B20" s="1"/>
  <c r="B21" s="1"/>
  <c r="B22" s="1"/>
  <c r="B23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AF194"/>
  <c r="B41" l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7" s="1"/>
  <c r="B58" s="1"/>
  <c r="B59" s="1"/>
  <c r="B60" s="1"/>
  <c r="B61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5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l="1"/>
  <c r="B81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8" s="1"/>
  <c r="B109" s="1"/>
  <c r="B110" s="1"/>
  <c r="B111" s="1"/>
  <c r="B112" s="1"/>
  <c r="B113" s="1"/>
  <c r="B114" s="1"/>
  <c r="B115" s="1"/>
  <c r="B116" s="1"/>
  <c r="B117" s="1"/>
  <c r="B118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3" s="1"/>
  <c r="B144" s="1"/>
  <c r="B145" s="1"/>
  <c r="B146" s="1"/>
  <c r="B147" s="1"/>
  <c r="B148" s="1"/>
  <c r="B149" s="1"/>
  <c r="B150" s="1"/>
  <c r="B153" s="1"/>
  <c r="B154" s="1"/>
  <c r="B155" l="1"/>
  <c r="B156" s="1"/>
  <c r="B157" s="1"/>
  <c r="B158" s="1"/>
  <c r="B159" s="1"/>
  <c r="B160" s="1"/>
  <c r="B161" s="1"/>
  <c r="B162" s="1"/>
  <c r="B163" s="1"/>
  <c r="B164" s="1"/>
  <c r="B165" s="1"/>
  <c r="B166" s="1"/>
</calcChain>
</file>

<file path=xl/sharedStrings.xml><?xml version="1.0" encoding="utf-8"?>
<sst xmlns="http://schemas.openxmlformats.org/spreadsheetml/2006/main" count="24900" uniqueCount="291">
  <si>
    <t>#</t>
  </si>
  <si>
    <t>COUNTRIES</t>
  </si>
  <si>
    <t>POPULATION</t>
  </si>
  <si>
    <t>TOTALS</t>
  </si>
  <si>
    <t>Afghanistan</t>
  </si>
  <si>
    <t>Eastern Mediterranean</t>
  </si>
  <si>
    <t>Low</t>
  </si>
  <si>
    <t>Albania</t>
  </si>
  <si>
    <t>Europe</t>
  </si>
  <si>
    <t>Middle</t>
  </si>
  <si>
    <t>Angola</t>
  </si>
  <si>
    <t>Africa</t>
  </si>
  <si>
    <t>Antigua &amp; Barbuda</t>
  </si>
  <si>
    <t>Americas</t>
  </si>
  <si>
    <t>High</t>
  </si>
  <si>
    <t>Argentina</t>
  </si>
  <si>
    <t>Armenia</t>
  </si>
  <si>
    <t>Australia</t>
  </si>
  <si>
    <t>Western Pacific</t>
  </si>
  <si>
    <t>Austria</t>
  </si>
  <si>
    <t>Azerbaijan</t>
  </si>
  <si>
    <t>Bangladesh</t>
  </si>
  <si>
    <t>South - East Asia</t>
  </si>
  <si>
    <t>Barbados</t>
  </si>
  <si>
    <t>Belarus</t>
  </si>
  <si>
    <t>Belgium</t>
  </si>
  <si>
    <t>Belize</t>
  </si>
  <si>
    <t>Benin</t>
  </si>
  <si>
    <t>Bhutan</t>
  </si>
  <si>
    <t>Bolivia (Plurinational State of)</t>
  </si>
  <si>
    <t>Bosnia &amp; Herzegovina</t>
  </si>
  <si>
    <t>Botswana</t>
  </si>
  <si>
    <t>Brazil</t>
  </si>
  <si>
    <t>Bulgaria</t>
  </si>
  <si>
    <t>Burkina Faso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</si>
  <si>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</si>
  <si>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</si>
  <si>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</si>
  <si>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</si>
  <si>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</si>
  <si>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</si>
  <si>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</si>
  <si>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</si>
  <si>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</si>
  <si>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</si>
  <si>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Comoros</t>
  </si>
  <si>
    <t>Congo</t>
  </si>
  <si>
    <t>Cook Islands</t>
  </si>
  <si>
    <t>Costa Rica</t>
  </si>
  <si>
    <t>Cote D'Lvoire</t>
  </si>
  <si>
    <t>Croatia</t>
  </si>
  <si>
    <t>Cuba</t>
  </si>
  <si>
    <t>Cyprus</t>
  </si>
  <si>
    <t>Czechia</t>
  </si>
  <si>
    <t>Democratic Republic of Congo</t>
  </si>
  <si>
    <t>Denmark</t>
  </si>
  <si>
    <t>Dominica</t>
  </si>
  <si>
    <t>Dominican Republic</t>
  </si>
  <si>
    <t>Ecuador</t>
  </si>
  <si>
    <t>Egypt</t>
  </si>
  <si>
    <t>El Salvador</t>
  </si>
  <si>
    <t>Equatorial Guinea</t>
  </si>
  <si>
    <t>Eritea</t>
  </si>
  <si>
    <t>Estonia</t>
  </si>
  <si>
    <t>Eswatini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</si>
  <si>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</si>
  <si>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</si>
  <si>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</si>
  <si>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</si>
  <si>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</si>
  <si>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</si>
  <si>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</si>
  <si>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</si>
  <si>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</si>
  <si>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</si>
  <si>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Greneda</t>
  </si>
  <si>
    <t>Guatemala</t>
  </si>
  <si>
    <t>Guinea</t>
  </si>
  <si>
    <t>Guinea-Bissau</t>
  </si>
  <si>
    <t>Guyana</t>
  </si>
  <si>
    <t>Honduras</t>
  </si>
  <si>
    <t>Hungary</t>
  </si>
  <si>
    <t>Iceland</t>
  </si>
  <si>
    <t>India</t>
  </si>
  <si>
    <t>Indonesia</t>
  </si>
  <si>
    <t>Iran (Islamic Republic of)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</si>
  <si>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</si>
  <si>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</si>
  <si>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</si>
  <si>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</si>
  <si>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</si>
  <si>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</si>
  <si>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</si>
  <si>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</si>
  <si>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</si>
  <si>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</si>
  <si>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</si>
  <si>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</si>
  <si>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Lao People's Democratic Republic</t>
  </si>
  <si>
    <t>Latvia</t>
  </si>
  <si>
    <t>Lebanon</t>
  </si>
  <si>
    <t>Lesotho</t>
  </si>
  <si>
    <t>Liberia</t>
  </si>
  <si>
    <t>Libya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</si>
  <si>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</si>
  <si>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</si>
  <si>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</si>
  <si>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</si>
  <si>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</si>
  <si>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</si>
  <si>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</si>
  <si>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</si>
  <si>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</si>
  <si>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</si>
  <si>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</si>
  <si>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Micronesia (Federated States of)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</si>
  <si>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</si>
  <si>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</si>
  <si>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</si>
  <si>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</si>
  <si>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</si>
  <si>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</si>
  <si>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</si>
  <si>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</si>
  <si>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 Zealand</t>
  </si>
  <si>
    <t>Niger</t>
  </si>
  <si>
    <t>Nigeria</t>
  </si>
  <si>
    <t>Norway</t>
  </si>
  <si>
    <t>Oman</t>
  </si>
  <si>
    <t>Pakistan</t>
  </si>
  <si>
    <t>Panama</t>
  </si>
  <si>
    <t>Papua New Guinea</t>
  </si>
  <si>
    <t>Paraguay</t>
  </si>
  <si>
    <t>Peru</t>
  </si>
  <si>
    <t>Poland</t>
  </si>
  <si>
    <t>Portugal</t>
  </si>
  <si>
    <t>Qatar</t>
  </si>
  <si>
    <t>Republic of Korea</t>
  </si>
  <si>
    <t>Republic of Moldova</t>
  </si>
  <si>
    <t>Romania</t>
  </si>
  <si>
    <t>Russian Federation</t>
  </si>
  <si>
    <t>Rwanda</t>
  </si>
  <si>
    <t>Saint Lucia</t>
  </si>
  <si>
    <t>Samoa</t>
  </si>
  <si>
    <t>San Marino</t>
  </si>
  <si>
    <t>Sao Tome &amp; Principe</t>
  </si>
  <si>
    <t>Saudi Arabia</t>
  </si>
  <si>
    <t>Senegal</t>
  </si>
  <si>
    <t>Serbia</t>
  </si>
  <si>
    <t>Seychelles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</si>
  <si>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</si>
  <si>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</si>
  <si>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</si>
  <si>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</si>
  <si>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</si>
  <si>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</si>
  <si>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</si>
  <si>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</si>
  <si>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</si>
  <si>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Sudan</t>
  </si>
  <si>
    <t>Suriname</t>
  </si>
  <si>
    <t>Sweden</t>
  </si>
  <si>
    <t>Switzerland</t>
  </si>
  <si>
    <t>Syrian Arab Republic</t>
  </si>
  <si>
    <t>Tajikistan</t>
  </si>
  <si>
    <t>Thailand</t>
  </si>
  <si>
    <t>The Former Yugoslav Republic of Macedonia</t>
  </si>
  <si>
    <t>Timor - Leste</t>
  </si>
  <si>
    <t>Togo</t>
  </si>
  <si>
    <t>Tonga</t>
  </si>
  <si>
    <t>Trinidad &amp; Tobago</t>
  </si>
  <si>
    <t>Tunisia</t>
  </si>
  <si>
    <t>Turkey</t>
  </si>
  <si>
    <t>Turkmenistan</t>
  </si>
  <si>
    <t>Uganda</t>
  </si>
  <si>
    <t>Ukraine</t>
  </si>
  <si>
    <t>United Arab Emirates</t>
  </si>
  <si>
    <t>United Kingdom</t>
  </si>
  <si>
    <t>United Republic of Tanzania</t>
  </si>
  <si>
    <t>United States of America</t>
  </si>
  <si>
    <t>Uruguay</t>
  </si>
  <si>
    <t>Uzbekistan</t>
  </si>
  <si>
    <t>Vanuatu</t>
  </si>
  <si>
    <t>Venenzuela (Bolivarian Republic of)</t>
  </si>
  <si>
    <t>Viet Nam</t>
  </si>
  <si>
    <t>West Bank &amp; Gaza Strip</t>
  </si>
  <si>
    <t>Zimbabwe</t>
  </si>
  <si>
    <t>GRAND TOTALS</t>
  </si>
  <si>
    <t>NOTES :</t>
  </si>
  <si>
    <t>1) POPULATION FIGURES : Population Division of the Department of Economic &amp; Social Affairs of the United Nations Secretariat (2007).</t>
  </si>
  <si>
    <t>World Population prospects : The 2006 Revision, highlights, New York, United Nations.</t>
  </si>
  <si>
    <t>2) GROSS NATIONAL INCOME (GNI) : Per Capita is the dollar value of a country's final income in a year divided by its population using Atlas Methodology.</t>
  </si>
  <si>
    <t>Data from World Development Indicators database, World Bank, revised 17 October 2008.</t>
  </si>
  <si>
    <t>3) World Development Indicators database : Low Income ($ 1005 or less),</t>
  </si>
  <si>
    <t>Middle Income ($ 1005 to $ 12,235), and High Income ($ 12,236 or more)</t>
  </si>
  <si>
    <t>4) FATALITY DATA : Adjusted for 30-day Definition of a road traffic death.</t>
  </si>
  <si>
    <t>5) DEATH RATES : Modelled using negative binomial regression. Data from countries with complete vital</t>
  </si>
  <si>
    <t>registration &amp; countries with a population of less than 100,000 were not included in the model.</t>
  </si>
  <si>
    <t>South Asia</t>
  </si>
  <si>
    <r>
      <t xml:space="preserve">REGIONS                        </t>
    </r>
    <r>
      <rPr>
        <b/>
        <sz val="8"/>
        <color theme="1"/>
        <rFont val="Tahoma"/>
        <family val="2"/>
      </rPr>
      <t xml:space="preserve">   (World Health Organization)</t>
    </r>
  </si>
  <si>
    <t>DEATHS                 (W.H.O.)</t>
  </si>
  <si>
    <t>DEATHS                 (G.B.D.)</t>
  </si>
  <si>
    <t>DEATHS                (Country)</t>
  </si>
  <si>
    <t>FATALITY RATE (W.H.O.)</t>
  </si>
  <si>
    <t>FATALITY RATE (G.B.D.)</t>
  </si>
  <si>
    <t>SERIOUS INJURIES</t>
  </si>
  <si>
    <t>ECONOMIC COST (Deaths &amp; Injuries)</t>
  </si>
  <si>
    <r>
      <t xml:space="preserve">REGIONS                        </t>
    </r>
    <r>
      <rPr>
        <b/>
        <sz val="8"/>
        <color theme="1"/>
        <rFont val="Tahoma"/>
        <family val="2"/>
      </rPr>
      <t xml:space="preserve">   (World Bank Group)</t>
    </r>
  </si>
  <si>
    <t>% DEATHS PRIME AGE GROUPS</t>
  </si>
  <si>
    <t>YEARS LOST (Disability)</t>
  </si>
  <si>
    <t>4 : 1</t>
  </si>
  <si>
    <r>
      <rPr>
        <b/>
        <sz val="10"/>
        <rFont val="Tahoma"/>
        <family val="2"/>
      </rPr>
      <t>DEATHS RATIO</t>
    </r>
    <r>
      <rPr>
        <b/>
        <sz val="9"/>
        <rFont val="Tahoma"/>
        <family val="2"/>
      </rPr>
      <t xml:space="preserve">               (Male to Female)</t>
    </r>
  </si>
  <si>
    <t>Europe &amp; Central Asia</t>
  </si>
  <si>
    <t>3 : 1</t>
  </si>
  <si>
    <t>2 : 1</t>
  </si>
  <si>
    <t>2W / 3W Motorcycles</t>
  </si>
  <si>
    <t>Bicyclists</t>
  </si>
  <si>
    <t>Pedestrians</t>
  </si>
  <si>
    <t>Unidentified</t>
  </si>
  <si>
    <t>4W and Motorized Vehicles</t>
  </si>
  <si>
    <t>% TREND FATALITY RATE (2013 - 2016)</t>
  </si>
  <si>
    <t>REGISTERED VEHICLES / 100,00O POP</t>
  </si>
  <si>
    <t>Latin America &amp; Caribbean</t>
  </si>
  <si>
    <t>5 : 1</t>
  </si>
  <si>
    <t>East Asia &amp; Pacific</t>
  </si>
  <si>
    <t>Cape Verde</t>
  </si>
  <si>
    <t>Middle East &amp; North Africa</t>
  </si>
  <si>
    <t>HIGH</t>
  </si>
  <si>
    <t>DEATHS (W.H.O.) + SERIOUS INJURIES</t>
  </si>
  <si>
    <t>INCOME LEVEL</t>
  </si>
  <si>
    <t>GDP Per Capita (2016)</t>
  </si>
  <si>
    <t>iRAP Economic Appraisal Model</t>
  </si>
  <si>
    <t>ECONOMIC COST</t>
  </si>
  <si>
    <t>HUMAN CAPITAL (Economic Impact of Fatalities)</t>
  </si>
  <si>
    <t>HUMAN CAPITAL (Economic Impact of Serious Injuries)</t>
  </si>
  <si>
    <t>GROSS DOMESTIC PRODUCT 2016 World Bank Data</t>
  </si>
  <si>
    <t>HIGH INCOME COUNTRIES (World Bank Group)</t>
  </si>
  <si>
    <t>G.N.I.            (US $)</t>
  </si>
  <si>
    <t>2020 GLOBAL ECONOMIC LOSSES (Road Crashes)</t>
  </si>
  <si>
    <t>WORLD BANK SPECIAL REPORT : High + Middle + Low Income Countries</t>
  </si>
  <si>
    <t>ROAD USERS BREAKDOWN</t>
  </si>
  <si>
    <t>DATA ANALYSIS TOOLS</t>
  </si>
  <si>
    <t>DEATH INDEX</t>
  </si>
  <si>
    <t>ECONOMIC IMPACT</t>
  </si>
  <si>
    <t>ECONOMIC COST           % G.D.P.</t>
  </si>
  <si>
    <t>PHILPPINES</t>
  </si>
  <si>
    <t>COUNTRY</t>
  </si>
  <si>
    <t>RANK</t>
  </si>
  <si>
    <t>TOTAL</t>
  </si>
  <si>
    <t>2020 GLOBAL ECONOMIC IMPACT (Road Crashes)</t>
  </si>
  <si>
    <t>NOTE : DEATHS RANKING is based on World Health Organization Statistics.</t>
  </si>
  <si>
    <t xml:space="preserve">NOTE : DEATHS RANNKING is based on Country Reported Statistics. </t>
  </si>
  <si>
    <t>NOTE : DEATHS RANKING is based on Global Burden of Diseases Statistics.</t>
  </si>
  <si>
    <t>NOTE : SERIOUS INJURIES RANKING is based on Serious Injuries Statistics.</t>
  </si>
  <si>
    <t>NOTE : OVERALL DAMAGE RANKING is based on Deaths &amp; Serious Injuries Statistics.</t>
  </si>
  <si>
    <t>NOTE : DEATHS RANKING is based on Country standing within same Income Level.</t>
  </si>
  <si>
    <t>NOTE : SERIOUS INJURIES RANKING is based on Country standing within same Income Level.</t>
  </si>
  <si>
    <t>NOTE : OVERALL DAMAGE RANKING is based on Country standing within same Income Level.</t>
  </si>
  <si>
    <t>NOTE : DEATHS RANKING is based on Country standing within same Area &amp; Income Level.</t>
  </si>
  <si>
    <t>NOTE : SERIOUS INJURIES RANKING is based on Country standing within same Area &amp; Income Level.</t>
  </si>
  <si>
    <t>NOTE : OVERALL DAMAGE RANKING is based on Country standing within same Area &amp; Income Level.</t>
  </si>
  <si>
    <t>NOTE : FATALITY RATE RANKING based on World Health Organization statistics.</t>
  </si>
  <si>
    <t>NOTE : FATALITY RATE RANKING based on Global Burden of Diseases statistics.</t>
  </si>
  <si>
    <t>NOTE : FATALITY RATE RANKING is based on Country standing within same Area &amp; Income Level.</t>
  </si>
  <si>
    <t>NOTE : FATALITY RATE RANKING is based on Country standing within same Income Level.</t>
  </si>
  <si>
    <t>NOTE : ECONOMIC COST RANKING is based on Country standing amongsst all Nations.</t>
  </si>
  <si>
    <t>NOTE : ECONOMIC COST RANKING is based on Country standing within same Income Level.</t>
  </si>
  <si>
    <t>NOTE : ECONOMIC COST RANKING is based on Country standing wihtin same Area &amp; Income Level.</t>
  </si>
  <si>
    <t>NOTE : GDP % LOSS RANKING is based on Country standing amongst all Nations.</t>
  </si>
  <si>
    <t>NOTE : GDP % LOSS RANKING is based on Country standing within same Income Level.</t>
  </si>
  <si>
    <t>NOTE : GDP % LOSS RANKING is based on Country standing within same Area &amp; Income Level.</t>
  </si>
  <si>
    <t>INPUT COUNTRY RANK WITHIN GROUP</t>
  </si>
  <si>
    <r>
      <rPr>
        <b/>
        <sz val="10"/>
        <color theme="0"/>
        <rFont val="Tahoma"/>
        <family val="2"/>
      </rPr>
      <t>DEATHS RATIO</t>
    </r>
    <r>
      <rPr>
        <b/>
        <sz val="9"/>
        <color theme="0"/>
        <rFont val="Tahoma"/>
        <family val="2"/>
      </rPr>
      <t xml:space="preserve">               (Male to Female)</t>
    </r>
  </si>
  <si>
    <t>DEATHS</t>
  </si>
  <si>
    <t>World Health Organization</t>
  </si>
  <si>
    <t>Global Burden of Diseases</t>
  </si>
  <si>
    <t>FATALITY %</t>
  </si>
  <si>
    <t>GDP % LOSSES</t>
  </si>
  <si>
    <t>RANKING (All Countries in same Area &amp; Income Level)</t>
  </si>
  <si>
    <t>PARAMETERS</t>
  </si>
  <si>
    <t>Country Reported Statistics</t>
  </si>
  <si>
    <t>ECONOMIC LOSS</t>
  </si>
  <si>
    <r>
      <t>OVERALL DAMAGE</t>
    </r>
    <r>
      <rPr>
        <b/>
        <sz val="10"/>
        <color theme="0"/>
        <rFont val="Tahoma"/>
        <family val="2"/>
      </rPr>
      <t xml:space="preserve"> </t>
    </r>
    <r>
      <rPr>
        <b/>
        <sz val="11"/>
        <color theme="0"/>
        <rFont val="Tahoma"/>
        <family val="2"/>
      </rPr>
      <t>(Deaths + Serious Injuries)</t>
    </r>
  </si>
  <si>
    <t>RANKING (All Countries in same Income Level)</t>
  </si>
  <si>
    <t>Philippines</t>
  </si>
  <si>
    <t>Phillippines</t>
  </si>
  <si>
    <t>OVERALL RANKING (All Countries within the same Income Level) &gt;&gt;&gt; RANK # 1 = Worst Performance</t>
  </si>
  <si>
    <t>OVERALL RANKING (All Countries within the same Area &amp; Income Level) &gt;&gt;&gt; RANK # 1 = Worst Performance</t>
  </si>
  <si>
    <t>OVERALL RANKING (All 176 Countries) &gt;&gt;&gt; RANK # 1 = Worst Performance</t>
  </si>
  <si>
    <t>OVERALL RANKING (All 176 Countries)</t>
  </si>
  <si>
    <t>NEPAL</t>
  </si>
</sst>
</file>

<file path=xl/styles.xml><?xml version="1.0" encoding="utf-8"?>
<styleSheet xmlns="http://schemas.openxmlformats.org/spreadsheetml/2006/main">
  <numFmts count="5">
    <numFmt numFmtId="164" formatCode="0.00000%"/>
    <numFmt numFmtId="165" formatCode="0.0"/>
    <numFmt numFmtId="166" formatCode="&quot;$&quot;#,##0"/>
    <numFmt numFmtId="167" formatCode="0.0%"/>
    <numFmt numFmtId="168" formatCode="#,##0.00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b/>
      <sz val="18"/>
      <color rgb="FF0000FF"/>
      <name val="Tahoma"/>
      <family val="2"/>
    </font>
    <font>
      <sz val="12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6"/>
      <name val="Tahoma"/>
      <family val="2"/>
    </font>
    <font>
      <b/>
      <sz val="14"/>
      <name val="Tahoma"/>
      <family val="2"/>
    </font>
    <font>
      <b/>
      <sz val="10"/>
      <name val="Tahoma"/>
      <family val="2"/>
    </font>
    <font>
      <b/>
      <sz val="9"/>
      <name val="Tahoma"/>
      <family val="2"/>
    </font>
    <font>
      <sz val="14"/>
      <color theme="1"/>
      <name val="Tahoma"/>
      <family val="2"/>
    </font>
    <font>
      <sz val="16"/>
      <color theme="1"/>
      <name val="Tahoma"/>
      <family val="2"/>
    </font>
    <font>
      <b/>
      <sz val="24"/>
      <name val="Tahoma"/>
      <family val="2"/>
    </font>
    <font>
      <b/>
      <sz val="16"/>
      <color theme="1"/>
      <name val="Tahoma"/>
      <family val="2"/>
    </font>
    <font>
      <b/>
      <sz val="18"/>
      <color theme="1"/>
      <name val="Tahoma"/>
      <family val="2"/>
    </font>
    <font>
      <b/>
      <sz val="24"/>
      <color theme="1"/>
      <name val="Tahoma"/>
      <family val="2"/>
    </font>
    <font>
      <b/>
      <sz val="14"/>
      <color theme="1"/>
      <name val="Tahoma"/>
      <family val="2"/>
    </font>
    <font>
      <b/>
      <sz val="12"/>
      <name val="Tahoma"/>
      <family val="2"/>
    </font>
    <font>
      <b/>
      <sz val="11"/>
      <color theme="0"/>
      <name val="Tahoma"/>
      <family val="2"/>
    </font>
    <font>
      <b/>
      <sz val="16"/>
      <color theme="0"/>
      <name val="Tahoma"/>
      <family val="2"/>
    </font>
    <font>
      <b/>
      <sz val="48"/>
      <color theme="0"/>
      <name val="Tahoma"/>
      <family val="2"/>
    </font>
    <font>
      <b/>
      <sz val="28"/>
      <color theme="1"/>
      <name val="Tahoma"/>
      <family val="2"/>
    </font>
    <font>
      <b/>
      <sz val="20"/>
      <color theme="0"/>
      <name val="Tahoma"/>
      <family val="2"/>
    </font>
    <font>
      <b/>
      <sz val="14"/>
      <color theme="0"/>
      <name val="Tahoma"/>
      <family val="2"/>
    </font>
    <font>
      <b/>
      <sz val="12"/>
      <color theme="0"/>
      <name val="Tahoma"/>
      <family val="2"/>
    </font>
    <font>
      <b/>
      <sz val="9"/>
      <color theme="0"/>
      <name val="Tahoma"/>
      <family val="2"/>
    </font>
    <font>
      <b/>
      <sz val="18"/>
      <color theme="0"/>
      <name val="Tahoma"/>
      <family val="2"/>
    </font>
    <font>
      <b/>
      <sz val="26"/>
      <color theme="0"/>
      <name val="Tahoma"/>
      <family val="2"/>
    </font>
    <font>
      <b/>
      <sz val="36"/>
      <color theme="1"/>
      <name val="Tahoma"/>
      <family val="2"/>
    </font>
    <font>
      <b/>
      <sz val="20"/>
      <color theme="1"/>
      <name val="Tahoma"/>
      <family val="2"/>
    </font>
    <font>
      <b/>
      <sz val="38"/>
      <color theme="0"/>
      <name val="Tahoma"/>
      <family val="2"/>
    </font>
    <font>
      <sz val="10.5"/>
      <color theme="1"/>
      <name val="Tahoma"/>
      <family val="2"/>
    </font>
    <font>
      <b/>
      <sz val="10"/>
      <color theme="0"/>
      <name val="Tahoma"/>
      <family val="2"/>
    </font>
    <font>
      <b/>
      <sz val="18"/>
      <color rgb="FF0070C0"/>
      <name val="Tahoma"/>
      <family val="2"/>
    </font>
    <font>
      <b/>
      <sz val="10.5"/>
      <color rgb="FF0000FF"/>
      <name val="Tahoma"/>
      <family val="2"/>
    </font>
    <font>
      <b/>
      <sz val="12"/>
      <color rgb="FF0000FF"/>
      <name val="Tahoma"/>
      <family val="2"/>
    </font>
    <font>
      <b/>
      <sz val="15"/>
      <color theme="0"/>
      <name val="Tahoma"/>
      <family val="2"/>
    </font>
    <font>
      <b/>
      <sz val="28"/>
      <color theme="0"/>
      <name val="Tahoma"/>
      <family val="2"/>
    </font>
    <font>
      <sz val="14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5">
    <xf numFmtId="0" fontId="0" fillId="0" borderId="0" xfId="0"/>
    <xf numFmtId="0" fontId="0" fillId="2" borderId="0" xfId="0" applyFill="1"/>
    <xf numFmtId="0" fontId="2" fillId="3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4" fontId="2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right" vertical="center"/>
    </xf>
    <xf numFmtId="165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3" fontId="7" fillId="0" borderId="1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1" xfId="0" applyFont="1" applyBorder="1" applyAlignment="1">
      <alignment horizontal="left" vertical="center"/>
    </xf>
    <xf numFmtId="0" fontId="7" fillId="3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right" vertical="center"/>
    </xf>
    <xf numFmtId="10" fontId="7" fillId="0" borderId="0" xfId="1" applyNumberFormat="1" applyFont="1" applyAlignment="1">
      <alignment horizontal="right" vertical="center"/>
    </xf>
    <xf numFmtId="165" fontId="9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2" fontId="9" fillId="0" borderId="1" xfId="0" applyNumberFormat="1" applyFont="1" applyBorder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  <xf numFmtId="9" fontId="17" fillId="0" borderId="1" xfId="0" applyNumberFormat="1" applyFont="1" applyBorder="1" applyAlignment="1">
      <alignment horizontal="center" vertical="center"/>
    </xf>
    <xf numFmtId="9" fontId="18" fillId="0" borderId="1" xfId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6" fillId="0" borderId="1" xfId="0" applyNumberFormat="1" applyFont="1" applyBorder="1" applyAlignment="1">
      <alignment horizontal="right" vertical="center"/>
    </xf>
    <xf numFmtId="166" fontId="19" fillId="0" borderId="1" xfId="0" applyNumberFormat="1" applyFont="1" applyBorder="1" applyAlignment="1">
      <alignment horizontal="right" vertical="center"/>
    </xf>
    <xf numFmtId="167" fontId="12" fillId="0" borderId="1" xfId="1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3" fontId="22" fillId="0" borderId="1" xfId="0" applyNumberFormat="1" applyFont="1" applyBorder="1" applyAlignment="1">
      <alignment horizontal="right" vertical="center"/>
    </xf>
    <xf numFmtId="166" fontId="22" fillId="0" borderId="1" xfId="0" applyNumberFormat="1" applyFont="1" applyBorder="1" applyAlignment="1">
      <alignment horizontal="right" vertical="center"/>
    </xf>
    <xf numFmtId="167" fontId="19" fillId="0" borderId="1" xfId="0" applyNumberFormat="1" applyFont="1" applyBorder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/>
    </xf>
    <xf numFmtId="9" fontId="19" fillId="0" borderId="1" xfId="0" applyNumberFormat="1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166" fontId="2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3" fontId="2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17" fillId="0" borderId="1" xfId="0" applyNumberFormat="1" applyFont="1" applyBorder="1" applyAlignment="1">
      <alignment horizontal="right" vertical="center"/>
    </xf>
    <xf numFmtId="3" fontId="19" fillId="0" borderId="1" xfId="0" applyNumberFormat="1" applyFont="1" applyBorder="1" applyAlignment="1">
      <alignment horizontal="right" vertical="center"/>
    </xf>
    <xf numFmtId="2" fontId="4" fillId="0" borderId="1" xfId="0" applyNumberFormat="1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7" fontId="17" fillId="5" borderId="1" xfId="0" applyNumberFormat="1" applyFont="1" applyFill="1" applyBorder="1" applyAlignment="1">
      <alignment horizontal="center" vertical="center"/>
    </xf>
    <xf numFmtId="3" fontId="16" fillId="5" borderId="1" xfId="0" applyNumberFormat="1" applyFont="1" applyFill="1" applyBorder="1" applyAlignment="1">
      <alignment horizontal="center" vertical="center"/>
    </xf>
    <xf numFmtId="9" fontId="17" fillId="5" borderId="1" xfId="0" applyNumberFormat="1" applyFont="1" applyFill="1" applyBorder="1" applyAlignment="1">
      <alignment horizontal="center" vertical="center"/>
    </xf>
    <xf numFmtId="49" fontId="17" fillId="5" borderId="1" xfId="0" applyNumberFormat="1" applyFont="1" applyFill="1" applyBorder="1" applyAlignment="1">
      <alignment horizontal="center" vertical="center"/>
    </xf>
    <xf numFmtId="3" fontId="17" fillId="5" borderId="1" xfId="0" applyNumberFormat="1" applyFont="1" applyFill="1" applyBorder="1" applyAlignment="1">
      <alignment horizontal="center" vertical="center"/>
    </xf>
    <xf numFmtId="3" fontId="28" fillId="6" borderId="1" xfId="0" applyNumberFormat="1" applyFont="1" applyFill="1" applyBorder="1" applyAlignment="1">
      <alignment horizontal="right" vertical="center"/>
    </xf>
    <xf numFmtId="3" fontId="29" fillId="4" borderId="1" xfId="0" applyNumberFormat="1" applyFont="1" applyFill="1" applyBorder="1" applyAlignment="1">
      <alignment horizontal="right" vertical="center"/>
    </xf>
    <xf numFmtId="3" fontId="29" fillId="2" borderId="1" xfId="0" applyNumberFormat="1" applyFont="1" applyFill="1" applyBorder="1" applyAlignment="1">
      <alignment horizontal="right" vertical="center"/>
    </xf>
    <xf numFmtId="165" fontId="30" fillId="4" borderId="1" xfId="0" applyNumberFormat="1" applyFont="1" applyFill="1" applyBorder="1" applyAlignment="1">
      <alignment horizontal="center" vertical="center" wrapText="1"/>
    </xf>
    <xf numFmtId="165" fontId="29" fillId="7" borderId="1" xfId="0" applyNumberFormat="1" applyFont="1" applyFill="1" applyBorder="1" applyAlignment="1">
      <alignment horizontal="center" vertical="center" wrapText="1"/>
    </xf>
    <xf numFmtId="166" fontId="25" fillId="7" borderId="1" xfId="0" applyNumberFormat="1" applyFont="1" applyFill="1" applyBorder="1" applyAlignment="1">
      <alignment horizontal="right" vertical="center"/>
    </xf>
    <xf numFmtId="165" fontId="32" fillId="7" borderId="1" xfId="0" applyNumberFormat="1" applyFont="1" applyFill="1" applyBorder="1" applyAlignment="1">
      <alignment horizontal="center" vertical="center" wrapText="1"/>
    </xf>
    <xf numFmtId="165" fontId="24" fillId="8" borderId="1" xfId="0" applyNumberFormat="1" applyFont="1" applyFill="1" applyBorder="1" applyAlignment="1">
      <alignment horizontal="center" vertical="center" wrapText="1"/>
    </xf>
    <xf numFmtId="165" fontId="8" fillId="9" borderId="1" xfId="0" applyNumberFormat="1" applyFont="1" applyFill="1" applyBorder="1" applyAlignment="1">
      <alignment horizontal="center" vertical="center" wrapText="1"/>
    </xf>
    <xf numFmtId="168" fontId="9" fillId="5" borderId="1" xfId="0" applyNumberFormat="1" applyFont="1" applyFill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166" fontId="16" fillId="5" borderId="1" xfId="0" applyNumberFormat="1" applyFont="1" applyFill="1" applyBorder="1" applyAlignment="1">
      <alignment horizontal="right" vertical="center"/>
    </xf>
    <xf numFmtId="2" fontId="13" fillId="0" borderId="1" xfId="0" applyNumberFormat="1" applyFont="1" applyBorder="1" applyAlignment="1">
      <alignment horizontal="center" vertical="center"/>
    </xf>
    <xf numFmtId="168" fontId="8" fillId="5" borderId="1" xfId="0" applyNumberFormat="1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/>
    </xf>
    <xf numFmtId="166" fontId="22" fillId="5" borderId="1" xfId="0" applyNumberFormat="1" applyFont="1" applyFill="1" applyBorder="1" applyAlignment="1">
      <alignment horizontal="right" vertical="center"/>
    </xf>
    <xf numFmtId="3" fontId="34" fillId="0" borderId="1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" fontId="25" fillId="6" borderId="1" xfId="0" applyNumberFormat="1" applyFont="1" applyFill="1" applyBorder="1" applyAlignment="1">
      <alignment horizontal="center" vertical="center"/>
    </xf>
    <xf numFmtId="165" fontId="31" fillId="6" borderId="1" xfId="0" applyNumberFormat="1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/>
    </xf>
    <xf numFmtId="165" fontId="24" fillId="4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165" fontId="14" fillId="11" borderId="1" xfId="0" applyNumberFormat="1" applyFont="1" applyFill="1" applyBorder="1" applyAlignment="1">
      <alignment horizontal="center" vertical="center" wrapText="1"/>
    </xf>
    <xf numFmtId="165" fontId="8" fillId="11" borderId="1" xfId="0" applyNumberFormat="1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>
      <alignment horizontal="center" vertical="center" wrapText="1"/>
    </xf>
    <xf numFmtId="3" fontId="30" fillId="4" borderId="1" xfId="0" applyNumberFormat="1" applyFont="1" applyFill="1" applyBorder="1" applyAlignment="1">
      <alignment horizontal="center" vertical="center" wrapText="1"/>
    </xf>
    <xf numFmtId="165" fontId="30" fillId="6" borderId="1" xfId="0" applyNumberFormat="1" applyFont="1" applyFill="1" applyBorder="1" applyAlignment="1">
      <alignment horizontal="center" vertical="center" wrapText="1"/>
    </xf>
    <xf numFmtId="165" fontId="30" fillId="8" borderId="1" xfId="0" applyNumberFormat="1" applyFont="1" applyFill="1" applyBorder="1" applyAlignment="1">
      <alignment horizontal="center" vertical="center" wrapText="1"/>
    </xf>
    <xf numFmtId="167" fontId="36" fillId="8" borderId="1" xfId="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3" fontId="5" fillId="0" borderId="3" xfId="0" applyNumberFormat="1" applyFont="1" applyBorder="1" applyAlignment="1">
      <alignment horizontal="right" vertical="center"/>
    </xf>
    <xf numFmtId="3" fontId="2" fillId="0" borderId="3" xfId="0" applyNumberFormat="1" applyFont="1" applyBorder="1" applyAlignment="1">
      <alignment horizontal="right" vertical="center"/>
    </xf>
    <xf numFmtId="3" fontId="17" fillId="0" borderId="3" xfId="0" applyNumberFormat="1" applyFont="1" applyBorder="1" applyAlignment="1">
      <alignment horizontal="right" vertical="center"/>
    </xf>
    <xf numFmtId="2" fontId="4" fillId="0" borderId="3" xfId="0" applyNumberFormat="1" applyFont="1" applyBorder="1" applyAlignment="1">
      <alignment horizontal="center" vertical="center"/>
    </xf>
    <xf numFmtId="166" fontId="16" fillId="0" borderId="3" xfId="0" applyNumberFormat="1" applyFont="1" applyBorder="1" applyAlignment="1">
      <alignment horizontal="right" vertical="center"/>
    </xf>
    <xf numFmtId="167" fontId="17" fillId="0" borderId="3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3" fontId="16" fillId="0" borderId="3" xfId="0" applyNumberFormat="1" applyFont="1" applyBorder="1" applyAlignment="1">
      <alignment horizontal="center" vertical="center"/>
    </xf>
    <xf numFmtId="9" fontId="17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3" fontId="17" fillId="0" borderId="3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68" fontId="9" fillId="5" borderId="3" xfId="0" applyNumberFormat="1" applyFont="1" applyFill="1" applyBorder="1" applyAlignment="1">
      <alignment horizontal="center" vertical="center"/>
    </xf>
    <xf numFmtId="2" fontId="9" fillId="5" borderId="3" xfId="0" applyNumberFormat="1" applyFont="1" applyFill="1" applyBorder="1" applyAlignment="1">
      <alignment horizontal="center" vertical="center"/>
    </xf>
    <xf numFmtId="166" fontId="16" fillId="5" borderId="3" xfId="0" applyNumberFormat="1" applyFont="1" applyFill="1" applyBorder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0" fontId="30" fillId="7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165" fontId="38" fillId="11" borderId="1" xfId="0" applyNumberFormat="1" applyFont="1" applyFill="1" applyBorder="1" applyAlignment="1">
      <alignment horizontal="center" vertical="center" wrapText="1"/>
    </xf>
    <xf numFmtId="165" fontId="24" fillId="11" borderId="1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3" fontId="5" fillId="0" borderId="8" xfId="0" applyNumberFormat="1" applyFont="1" applyBorder="1" applyAlignment="1">
      <alignment horizontal="right" vertical="center"/>
    </xf>
    <xf numFmtId="3" fontId="2" fillId="0" borderId="8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vertical="center"/>
    </xf>
    <xf numFmtId="2" fontId="4" fillId="0" borderId="8" xfId="0" applyNumberFormat="1" applyFont="1" applyBorder="1" applyAlignment="1">
      <alignment horizontal="center" vertical="center"/>
    </xf>
    <xf numFmtId="166" fontId="16" fillId="0" borderId="8" xfId="0" applyNumberFormat="1" applyFont="1" applyBorder="1" applyAlignment="1">
      <alignment horizontal="right" vertical="center"/>
    </xf>
    <xf numFmtId="167" fontId="17" fillId="0" borderId="8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3" fontId="16" fillId="0" borderId="8" xfId="0" applyNumberFormat="1" applyFont="1" applyBorder="1" applyAlignment="1">
      <alignment horizontal="center" vertical="center"/>
    </xf>
    <xf numFmtId="9" fontId="17" fillId="0" borderId="8" xfId="0" applyNumberFormat="1" applyFont="1" applyBorder="1" applyAlignment="1">
      <alignment horizontal="center" vertical="center"/>
    </xf>
    <xf numFmtId="49" fontId="17" fillId="0" borderId="8" xfId="0" applyNumberFormat="1" applyFont="1" applyBorder="1" applyAlignment="1">
      <alignment horizontal="center" vertical="center"/>
    </xf>
    <xf numFmtId="3" fontId="17" fillId="0" borderId="8" xfId="0" applyNumberFormat="1" applyFont="1" applyBorder="1" applyAlignment="1">
      <alignment horizontal="center" vertical="center"/>
    </xf>
    <xf numFmtId="168" fontId="9" fillId="5" borderId="8" xfId="0" applyNumberFormat="1" applyFont="1" applyFill="1" applyBorder="1" applyAlignment="1">
      <alignment horizontal="center" vertical="center"/>
    </xf>
    <xf numFmtId="2" fontId="9" fillId="5" borderId="8" xfId="0" applyNumberFormat="1" applyFont="1" applyFill="1" applyBorder="1" applyAlignment="1">
      <alignment horizontal="center" vertical="center"/>
    </xf>
    <xf numFmtId="166" fontId="16" fillId="5" borderId="8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3" fontId="5" fillId="0" borderId="0" xfId="0" applyNumberFormat="1" applyFont="1" applyBorder="1" applyAlignment="1">
      <alignment horizontal="right" vertical="center"/>
    </xf>
    <xf numFmtId="10" fontId="7" fillId="0" borderId="0" xfId="1" applyNumberFormat="1" applyFont="1" applyBorder="1" applyAlignment="1">
      <alignment horizontal="right" vertical="center"/>
    </xf>
    <xf numFmtId="1" fontId="8" fillId="0" borderId="0" xfId="0" applyNumberFormat="1" applyFont="1" applyBorder="1" applyAlignment="1">
      <alignment horizontal="center" vertical="center"/>
    </xf>
    <xf numFmtId="1" fontId="24" fillId="0" borderId="0" xfId="0" applyNumberFormat="1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41" fillId="3" borderId="1" xfId="0" applyFont="1" applyFill="1" applyBorder="1" applyAlignment="1" applyProtection="1">
      <alignment horizontal="center" vertical="center"/>
      <protection locked="0"/>
    </xf>
    <xf numFmtId="0" fontId="32" fillId="7" borderId="1" xfId="0" applyFont="1" applyFill="1" applyBorder="1" applyAlignment="1" applyProtection="1">
      <alignment horizontal="center" vertical="center"/>
      <protection locked="0"/>
    </xf>
    <xf numFmtId="0" fontId="2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3" fontId="5" fillId="3" borderId="1" xfId="0" applyNumberFormat="1" applyFont="1" applyFill="1" applyBorder="1" applyAlignment="1">
      <alignment horizontal="right" vertical="center"/>
    </xf>
    <xf numFmtId="3" fontId="2" fillId="3" borderId="1" xfId="0" applyNumberFormat="1" applyFont="1" applyFill="1" applyBorder="1" applyAlignment="1">
      <alignment horizontal="right" vertical="center"/>
    </xf>
    <xf numFmtId="3" fontId="17" fillId="3" borderId="1" xfId="0" applyNumberFormat="1" applyFont="1" applyFill="1" applyBorder="1" applyAlignment="1">
      <alignment horizontal="right" vertical="center"/>
    </xf>
    <xf numFmtId="2" fontId="4" fillId="3" borderId="1" xfId="0" applyNumberFormat="1" applyFont="1" applyFill="1" applyBorder="1" applyAlignment="1">
      <alignment horizontal="center" vertical="center"/>
    </xf>
    <xf numFmtId="166" fontId="16" fillId="3" borderId="1" xfId="0" applyNumberFormat="1" applyFont="1" applyFill="1" applyBorder="1" applyAlignment="1">
      <alignment horizontal="right" vertical="center"/>
    </xf>
    <xf numFmtId="167" fontId="17" fillId="3" borderId="1" xfId="0" applyNumberFormat="1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3" fontId="16" fillId="3" borderId="1" xfId="0" applyNumberFormat="1" applyFont="1" applyFill="1" applyBorder="1" applyAlignment="1">
      <alignment horizontal="center" vertical="center"/>
    </xf>
    <xf numFmtId="9" fontId="17" fillId="3" borderId="1" xfId="0" applyNumberFormat="1" applyFont="1" applyFill="1" applyBorder="1" applyAlignment="1">
      <alignment horizontal="center" vertical="center"/>
    </xf>
    <xf numFmtId="49" fontId="17" fillId="3" borderId="1" xfId="0" applyNumberFormat="1" applyFont="1" applyFill="1" applyBorder="1" applyAlignment="1">
      <alignment horizontal="center" vertical="center"/>
    </xf>
    <xf numFmtId="3" fontId="17" fillId="3" borderId="1" xfId="0" applyNumberFormat="1" applyFont="1" applyFill="1" applyBorder="1" applyAlignment="1">
      <alignment horizontal="center" vertical="center"/>
    </xf>
    <xf numFmtId="168" fontId="9" fillId="3" borderId="1" xfId="0" applyNumberFormat="1" applyFont="1" applyFill="1" applyBorder="1" applyAlignment="1">
      <alignment horizontal="center" vertical="center"/>
    </xf>
    <xf numFmtId="2" fontId="9" fillId="3" borderId="1" xfId="0" applyNumberFormat="1" applyFont="1" applyFill="1" applyBorder="1" applyAlignment="1">
      <alignment horizontal="center" vertical="center"/>
    </xf>
    <xf numFmtId="2" fontId="44" fillId="3" borderId="1" xfId="0" applyNumberFormat="1" applyFont="1" applyFill="1" applyBorder="1" applyAlignment="1">
      <alignment horizontal="center" vertical="center"/>
    </xf>
    <xf numFmtId="0" fontId="0" fillId="11" borderId="0" xfId="0" applyFill="1"/>
    <xf numFmtId="165" fontId="5" fillId="0" borderId="0" xfId="0" applyNumberFormat="1" applyFont="1" applyAlignment="1">
      <alignment horizontal="center" vertical="center"/>
    </xf>
    <xf numFmtId="165" fontId="30" fillId="4" borderId="5" xfId="0" applyNumberFormat="1" applyFont="1" applyFill="1" applyBorder="1" applyAlignment="1">
      <alignment horizontal="center" vertical="center" wrapText="1"/>
    </xf>
    <xf numFmtId="165" fontId="30" fillId="4" borderId="6" xfId="0" applyNumberFormat="1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25" fillId="4" borderId="2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/>
    </xf>
    <xf numFmtId="0" fontId="29" fillId="10" borderId="3" xfId="0" applyFont="1" applyFill="1" applyBorder="1" applyAlignment="1">
      <alignment horizontal="center" vertical="center"/>
    </xf>
    <xf numFmtId="0" fontId="29" fillId="10" borderId="4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10" borderId="4" xfId="0" applyFont="1" applyFill="1" applyBorder="1" applyAlignment="1">
      <alignment horizontal="center" vertical="center"/>
    </xf>
    <xf numFmtId="0" fontId="33" fillId="10" borderId="3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40" fillId="3" borderId="7" xfId="0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/>
    </xf>
    <xf numFmtId="0" fontId="40" fillId="3" borderId="9" xfId="0" applyFont="1" applyFill="1" applyBorder="1" applyAlignment="1">
      <alignment horizontal="center" vertical="center"/>
    </xf>
    <xf numFmtId="0" fontId="40" fillId="3" borderId="10" xfId="0" applyFont="1" applyFill="1" applyBorder="1" applyAlignment="1">
      <alignment horizontal="center" vertical="center"/>
    </xf>
    <xf numFmtId="0" fontId="40" fillId="3" borderId="11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7" fillId="14" borderId="0" xfId="0" applyFont="1" applyFill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00FF"/>
      <color rgb="FF00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4" Type="http://schemas.openxmlformats.org/officeDocument/2006/relationships/image" Target="../media/image1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21653</xdr:rowOff>
    </xdr:from>
    <xdr:to>
      <xdr:col>21</xdr:col>
      <xdr:colOff>0</xdr:colOff>
      <xdr:row>25</xdr:row>
      <xdr:rowOff>19050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45478"/>
          <a:ext cx="12192000" cy="45693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123824</xdr:rowOff>
    </xdr:from>
    <xdr:to>
      <xdr:col>21</xdr:col>
      <xdr:colOff>28575</xdr:colOff>
      <xdr:row>148</xdr:row>
      <xdr:rowOff>171450</xdr:rowOff>
    </xdr:to>
    <xdr:pic>
      <xdr:nvPicPr>
        <xdr:cNvPr id="5" name="Picture 4" descr="2020 WHO Global Status Report Pic 5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4087474"/>
          <a:ext cx="12220575" cy="1407795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149</xdr:row>
      <xdr:rowOff>123823</xdr:rowOff>
    </xdr:from>
    <xdr:to>
      <xdr:col>21</xdr:col>
      <xdr:colOff>9524</xdr:colOff>
      <xdr:row>224</xdr:row>
      <xdr:rowOff>0</xdr:rowOff>
    </xdr:to>
    <xdr:pic>
      <xdr:nvPicPr>
        <xdr:cNvPr id="6" name="Picture 5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4" y="28308298"/>
          <a:ext cx="12201525" cy="1409700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225</xdr:row>
      <xdr:rowOff>28575</xdr:rowOff>
    </xdr:from>
    <xdr:to>
      <xdr:col>21</xdr:col>
      <xdr:colOff>0</xdr:colOff>
      <xdr:row>299</xdr:row>
      <xdr:rowOff>0</xdr:rowOff>
    </xdr:to>
    <xdr:pic>
      <xdr:nvPicPr>
        <xdr:cNvPr id="7" name="Picture 6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825" y="42557700"/>
          <a:ext cx="12182475" cy="1406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171450</xdr:rowOff>
    </xdr:from>
    <xdr:to>
      <xdr:col>21</xdr:col>
      <xdr:colOff>0</xdr:colOff>
      <xdr:row>74</xdr:row>
      <xdr:rowOff>19051</xdr:rowOff>
    </xdr:to>
    <xdr:pic>
      <xdr:nvPicPr>
        <xdr:cNvPr id="8" name="Picture 7" descr="2020 WHO Global Status Report Pic 5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0975" y="4676775"/>
          <a:ext cx="12192000" cy="93059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300</xdr:row>
      <xdr:rowOff>9524</xdr:rowOff>
    </xdr:from>
    <xdr:to>
      <xdr:col>20</xdr:col>
      <xdr:colOff>600074</xdr:colOff>
      <xdr:row>373</xdr:row>
      <xdr:rowOff>180975</xdr:rowOff>
    </xdr:to>
    <xdr:pic>
      <xdr:nvPicPr>
        <xdr:cNvPr id="10" name="Picture 9" descr="2020 WHO Global Status Report Pic 5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0974" y="56759474"/>
          <a:ext cx="12182475" cy="1407795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374</xdr:row>
      <xdr:rowOff>104775</xdr:rowOff>
    </xdr:from>
    <xdr:to>
      <xdr:col>21</xdr:col>
      <xdr:colOff>9524</xdr:colOff>
      <xdr:row>449</xdr:row>
      <xdr:rowOff>0</xdr:rowOff>
    </xdr:to>
    <xdr:pic>
      <xdr:nvPicPr>
        <xdr:cNvPr id="11" name="Picture 10" descr="2020 WHO Global Status Report Pic 5g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0974" y="70951725"/>
          <a:ext cx="12201525" cy="14116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0</xdr:rowOff>
    </xdr:from>
    <xdr:to>
      <xdr:col>21</xdr:col>
      <xdr:colOff>0</xdr:colOff>
      <xdr:row>49</xdr:row>
      <xdr:rowOff>19050</xdr:rowOff>
    </xdr:to>
    <xdr:pic>
      <xdr:nvPicPr>
        <xdr:cNvPr id="2" name="Picture 1" descr="2020 WHO Global Status Report Pic 35a NEPAL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23825"/>
          <a:ext cx="12211050" cy="916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50</xdr:row>
      <xdr:rowOff>0</xdr:rowOff>
    </xdr:from>
    <xdr:to>
      <xdr:col>21</xdr:col>
      <xdr:colOff>0</xdr:colOff>
      <xdr:row>99</xdr:row>
      <xdr:rowOff>0</xdr:rowOff>
    </xdr:to>
    <xdr:pic>
      <xdr:nvPicPr>
        <xdr:cNvPr id="3" name="Picture 2" descr="2020 WHO Global Status Report Pic 35b NEP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9391650"/>
          <a:ext cx="12211050" cy="933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100</xdr:row>
      <xdr:rowOff>0</xdr:rowOff>
    </xdr:from>
    <xdr:to>
      <xdr:col>20</xdr:col>
      <xdr:colOff>600074</xdr:colOff>
      <xdr:row>149</xdr:row>
      <xdr:rowOff>9525</xdr:rowOff>
    </xdr:to>
    <xdr:pic>
      <xdr:nvPicPr>
        <xdr:cNvPr id="4" name="Picture 3" descr="2020 WHO Global Status Report Pic 35c NEPAL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4" y="18849975"/>
          <a:ext cx="12201525" cy="93440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150</xdr:row>
      <xdr:rowOff>0</xdr:rowOff>
    </xdr:from>
    <xdr:to>
      <xdr:col>21</xdr:col>
      <xdr:colOff>0</xdr:colOff>
      <xdr:row>199</xdr:row>
      <xdr:rowOff>19050</xdr:rowOff>
    </xdr:to>
    <xdr:pic>
      <xdr:nvPicPr>
        <xdr:cNvPr id="5" name="Picture 4" descr="2020 WHO Global Status Report Pic 35d NEPA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0025" y="28308300"/>
          <a:ext cx="12211050" cy="93535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180974</xdr:colOff>
      <xdr:row>0</xdr:row>
      <xdr:rowOff>38100</xdr:rowOff>
    </xdr:from>
    <xdr:to>
      <xdr:col>3</xdr:col>
      <xdr:colOff>2257424</xdr:colOff>
      <xdr:row>5</xdr:row>
      <xdr:rowOff>342900</xdr:rowOff>
    </xdr:to>
    <xdr:pic>
      <xdr:nvPicPr>
        <xdr:cNvPr id="2" name="Picture 1" descr="2020 WHO Global Status Report Pic 5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4" y="38100"/>
          <a:ext cx="2752725" cy="13525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85725</xdr:rowOff>
    </xdr:from>
    <xdr:to>
      <xdr:col>7</xdr:col>
      <xdr:colOff>9525</xdr:colOff>
      <xdr:row>5</xdr:row>
      <xdr:rowOff>314325</xdr:rowOff>
    </xdr:to>
    <xdr:pic>
      <xdr:nvPicPr>
        <xdr:cNvPr id="3" name="Picture 2" descr="2020 WHO Global Status Report Pic 5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6575" y="85725"/>
          <a:ext cx="3381375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76200</xdr:rowOff>
    </xdr:from>
    <xdr:to>
      <xdr:col>19</xdr:col>
      <xdr:colOff>19050</xdr:colOff>
      <xdr:row>5</xdr:row>
      <xdr:rowOff>314325</xdr:rowOff>
    </xdr:to>
    <xdr:pic>
      <xdr:nvPicPr>
        <xdr:cNvPr id="4" name="Picture 3" descr="2020 WHO Global Status Report Pic 5d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82525" y="76200"/>
          <a:ext cx="2924175" cy="128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B38</f>
        <v>30</v>
      </c>
      <c r="K5" s="169">
        <f>B184</f>
        <v>176</v>
      </c>
      <c r="M5" s="220"/>
      <c r="N5" s="221"/>
      <c r="O5" s="222"/>
    </row>
    <row r="6" spans="1:48" ht="30" customHeight="1">
      <c r="I6" s="4" t="s">
        <v>252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43</v>
      </c>
      <c r="E9" s="10"/>
      <c r="F9" s="18" t="s">
        <v>18</v>
      </c>
      <c r="G9" s="18" t="s">
        <v>224</v>
      </c>
      <c r="H9" s="10"/>
      <c r="I9" s="19">
        <v>1411415375</v>
      </c>
      <c r="J9" s="19">
        <v>8260</v>
      </c>
      <c r="K9" s="17" t="s">
        <v>9</v>
      </c>
      <c r="L9" s="10"/>
      <c r="M9" s="60">
        <v>58022</v>
      </c>
      <c r="N9" s="60">
        <v>256180</v>
      </c>
      <c r="O9" s="60">
        <v>272069</v>
      </c>
      <c r="P9" s="10"/>
      <c r="Q9" s="60">
        <f>N9*$Q$188</f>
        <v>3842700</v>
      </c>
      <c r="R9" s="10"/>
      <c r="S9" s="62">
        <f t="shared" ref="S9:S40" si="0">Q9+N9</f>
        <v>4098880</v>
      </c>
      <c r="T9" s="10"/>
      <c r="U9" s="64">
        <v>18.2</v>
      </c>
      <c r="V9" s="64">
        <v>19.38</v>
      </c>
      <c r="W9" s="10"/>
      <c r="X9" s="43">
        <v>691430000000</v>
      </c>
      <c r="Y9" s="36">
        <v>6.2E-2</v>
      </c>
      <c r="Z9" s="10"/>
      <c r="AA9" s="20">
        <v>15</v>
      </c>
      <c r="AB9" s="20">
        <v>17</v>
      </c>
      <c r="AC9" s="20">
        <v>8</v>
      </c>
      <c r="AD9" s="20">
        <v>59</v>
      </c>
      <c r="AE9" s="20">
        <v>1</v>
      </c>
      <c r="AF9" s="66">
        <f t="shared" ref="AF9:AF40" si="1">SUM(AA9:AE9)</f>
        <v>100</v>
      </c>
      <c r="AG9" s="10"/>
      <c r="AH9" s="36">
        <v>-2.9000000000000001E-2</v>
      </c>
      <c r="AI9" s="40">
        <v>17723</v>
      </c>
      <c r="AJ9" s="37">
        <v>0.72</v>
      </c>
      <c r="AK9" s="42" t="s">
        <v>213</v>
      </c>
      <c r="AL9" s="41">
        <v>990</v>
      </c>
      <c r="AN9" s="86"/>
      <c r="AO9" s="87"/>
      <c r="AP9" s="88">
        <f t="shared" ref="AP9:AP40" si="2">N9*AN9*AO9</f>
        <v>0</v>
      </c>
      <c r="AR9" s="86">
        <f t="shared" ref="AR9:AR40" si="3">AN9</f>
        <v>0</v>
      </c>
      <c r="AS9" s="87"/>
      <c r="AT9" s="88">
        <f t="shared" ref="AT9:AT40" si="4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83</v>
      </c>
      <c r="E10" s="10"/>
      <c r="F10" s="18" t="s">
        <v>22</v>
      </c>
      <c r="G10" s="18" t="s">
        <v>198</v>
      </c>
      <c r="H10" s="10"/>
      <c r="I10" s="19">
        <v>1324171392</v>
      </c>
      <c r="J10" s="19">
        <v>1680</v>
      </c>
      <c r="K10" s="17" t="s">
        <v>9</v>
      </c>
      <c r="L10" s="10"/>
      <c r="M10" s="60">
        <v>150785</v>
      </c>
      <c r="N10" s="60">
        <v>299091</v>
      </c>
      <c r="O10" s="60">
        <v>219670</v>
      </c>
      <c r="P10" s="10"/>
      <c r="Q10" s="60">
        <f>N10*$Q$188</f>
        <v>4486365</v>
      </c>
      <c r="R10" s="10"/>
      <c r="S10" s="62">
        <f t="shared" si="0"/>
        <v>4785456</v>
      </c>
      <c r="T10" s="10"/>
      <c r="U10" s="64">
        <v>22.6</v>
      </c>
      <c r="V10" s="64">
        <v>16.100000000000001</v>
      </c>
      <c r="W10" s="10"/>
      <c r="X10" s="43">
        <v>172020000000</v>
      </c>
      <c r="Y10" s="36">
        <v>7.4999999999999997E-2</v>
      </c>
      <c r="Z10" s="10"/>
      <c r="AA10" s="20">
        <v>25</v>
      </c>
      <c r="AB10" s="20">
        <v>30</v>
      </c>
      <c r="AC10" s="20">
        <v>5</v>
      </c>
      <c r="AD10" s="20">
        <v>39</v>
      </c>
      <c r="AE10" s="20">
        <v>1</v>
      </c>
      <c r="AF10" s="66">
        <f t="shared" si="1"/>
        <v>100</v>
      </c>
      <c r="AG10" s="10"/>
      <c r="AH10" s="36">
        <v>-8.5000000000000006E-2</v>
      </c>
      <c r="AI10" s="40">
        <v>15861</v>
      </c>
      <c r="AJ10" s="37">
        <v>0.78</v>
      </c>
      <c r="AK10" s="42" t="s">
        <v>213</v>
      </c>
      <c r="AL10" s="41">
        <v>820</v>
      </c>
      <c r="AN10" s="86"/>
      <c r="AO10" s="87"/>
      <c r="AP10" s="88">
        <f t="shared" si="2"/>
        <v>0</v>
      </c>
      <c r="AR10" s="86">
        <f t="shared" si="3"/>
        <v>0</v>
      </c>
      <c r="AS10" s="87"/>
      <c r="AT10" s="88">
        <f t="shared" si="4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129</v>
      </c>
      <c r="E11" s="10"/>
      <c r="F11" s="18" t="s">
        <v>5</v>
      </c>
      <c r="G11" s="18" t="s">
        <v>198</v>
      </c>
      <c r="H11" s="10"/>
      <c r="I11" s="19">
        <v>193203472</v>
      </c>
      <c r="J11" s="19">
        <v>1510</v>
      </c>
      <c r="K11" s="17" t="s">
        <v>9</v>
      </c>
      <c r="L11" s="10"/>
      <c r="M11" s="60">
        <v>4448</v>
      </c>
      <c r="N11" s="60">
        <v>27582</v>
      </c>
      <c r="O11" s="60">
        <v>52708</v>
      </c>
      <c r="P11" s="10"/>
      <c r="Q11" s="60">
        <f>N11*$Q$188</f>
        <v>413730</v>
      </c>
      <c r="R11" s="10"/>
      <c r="S11" s="62">
        <f t="shared" si="0"/>
        <v>441312</v>
      </c>
      <c r="T11" s="10"/>
      <c r="U11" s="64">
        <v>14.3</v>
      </c>
      <c r="V11" s="64">
        <v>25.16</v>
      </c>
      <c r="W11" s="10"/>
      <c r="X11" s="43">
        <v>13230000000</v>
      </c>
      <c r="Y11" s="36">
        <v>4.7E-2</v>
      </c>
      <c r="Z11" s="10"/>
      <c r="AA11" s="20">
        <v>21</v>
      </c>
      <c r="AB11" s="20">
        <v>20</v>
      </c>
      <c r="AC11" s="20">
        <v>8</v>
      </c>
      <c r="AD11" s="20">
        <v>50</v>
      </c>
      <c r="AE11" s="20">
        <v>1</v>
      </c>
      <c r="AF11" s="66">
        <f t="shared" si="1"/>
        <v>100</v>
      </c>
      <c r="AG11" s="10"/>
      <c r="AH11" s="36">
        <v>-3.1E-2</v>
      </c>
      <c r="AI11" s="40">
        <v>9499</v>
      </c>
      <c r="AJ11" s="37">
        <v>0.75</v>
      </c>
      <c r="AK11" s="42" t="s">
        <v>213</v>
      </c>
      <c r="AL11" s="41">
        <v>1461</v>
      </c>
      <c r="AN11" s="86"/>
      <c r="AO11" s="87"/>
      <c r="AP11" s="88">
        <f t="shared" si="2"/>
        <v>0</v>
      </c>
      <c r="AR11" s="86">
        <f t="shared" si="3"/>
        <v>0</v>
      </c>
      <c r="AS11" s="87"/>
      <c r="AT11" s="88">
        <f t="shared" si="4"/>
        <v>0</v>
      </c>
      <c r="AV11" s="88">
        <v>0</v>
      </c>
    </row>
    <row r="12" spans="1:48" ht="24" customHeight="1">
      <c r="A12" s="16"/>
      <c r="B12" s="17">
        <f>B11+1</f>
        <v>4</v>
      </c>
      <c r="C12" s="10"/>
      <c r="D12" s="18" t="s">
        <v>32</v>
      </c>
      <c r="E12" s="10"/>
      <c r="F12" s="18" t="s">
        <v>13</v>
      </c>
      <c r="G12" s="18" t="s">
        <v>222</v>
      </c>
      <c r="H12" s="10"/>
      <c r="I12" s="19">
        <v>207652864</v>
      </c>
      <c r="J12" s="19">
        <v>8840</v>
      </c>
      <c r="K12" s="17" t="s">
        <v>9</v>
      </c>
      <c r="L12" s="10"/>
      <c r="M12" s="60">
        <v>38651</v>
      </c>
      <c r="N12" s="60">
        <v>41007</v>
      </c>
      <c r="O12" s="60">
        <v>46009</v>
      </c>
      <c r="P12" s="10"/>
      <c r="Q12" s="60">
        <f>N12*$Q$188</f>
        <v>615105</v>
      </c>
      <c r="R12" s="10"/>
      <c r="S12" s="62">
        <f t="shared" si="0"/>
        <v>656112</v>
      </c>
      <c r="T12" s="10"/>
      <c r="U12" s="64">
        <v>19.7</v>
      </c>
      <c r="V12" s="64">
        <v>21.9</v>
      </c>
      <c r="W12" s="10"/>
      <c r="X12" s="43">
        <v>117950000000</v>
      </c>
      <c r="Y12" s="36">
        <v>6.6000000000000003E-2</v>
      </c>
      <c r="Z12" s="10"/>
      <c r="AA12" s="20">
        <v>32</v>
      </c>
      <c r="AB12" s="20">
        <v>38</v>
      </c>
      <c r="AC12" s="20">
        <v>2</v>
      </c>
      <c r="AD12" s="20">
        <v>27</v>
      </c>
      <c r="AE12" s="20">
        <v>1</v>
      </c>
      <c r="AF12" s="66">
        <f t="shared" si="1"/>
        <v>100</v>
      </c>
      <c r="AG12" s="10"/>
      <c r="AH12" s="36">
        <v>-7.1999999999999995E-2</v>
      </c>
      <c r="AI12" s="40">
        <v>45204</v>
      </c>
      <c r="AJ12" s="37">
        <v>0.82</v>
      </c>
      <c r="AK12" s="42" t="s">
        <v>210</v>
      </c>
      <c r="AL12" s="41">
        <v>1140</v>
      </c>
      <c r="AN12" s="86"/>
      <c r="AO12" s="87"/>
      <c r="AP12" s="88">
        <f t="shared" si="2"/>
        <v>0</v>
      </c>
      <c r="AR12" s="86">
        <f t="shared" si="3"/>
        <v>0</v>
      </c>
      <c r="AS12" s="87"/>
      <c r="AT12" s="88">
        <f t="shared" si="4"/>
        <v>0</v>
      </c>
      <c r="AV12" s="88">
        <v>0</v>
      </c>
    </row>
    <row r="13" spans="1:48" ht="24" customHeight="1">
      <c r="A13" s="16"/>
      <c r="B13" s="17">
        <f t="shared" ref="B13:B76" si="5">B12+1</f>
        <v>5</v>
      </c>
      <c r="C13" s="10"/>
      <c r="D13" s="18" t="s">
        <v>179</v>
      </c>
      <c r="E13" s="10"/>
      <c r="F13" s="18" t="s">
        <v>13</v>
      </c>
      <c r="G13" s="18" t="s">
        <v>222</v>
      </c>
      <c r="H13" s="10"/>
      <c r="I13" s="19">
        <v>322179616</v>
      </c>
      <c r="J13" s="19">
        <v>56180</v>
      </c>
      <c r="K13" s="17" t="s">
        <v>14</v>
      </c>
      <c r="L13" s="10"/>
      <c r="M13" s="60">
        <v>35092</v>
      </c>
      <c r="N13" s="60">
        <v>39888</v>
      </c>
      <c r="O13" s="60">
        <v>39888</v>
      </c>
      <c r="P13" s="10"/>
      <c r="Q13" s="60">
        <f>N13*$Q$189</f>
        <v>1196640</v>
      </c>
      <c r="R13" s="10"/>
      <c r="S13" s="62">
        <f t="shared" si="0"/>
        <v>1236528</v>
      </c>
      <c r="T13" s="10"/>
      <c r="U13" s="64">
        <v>12.4</v>
      </c>
      <c r="V13" s="64">
        <v>12.4</v>
      </c>
      <c r="W13" s="10"/>
      <c r="X13" s="43">
        <f>AP13+AT13</f>
        <v>1847746247500.8</v>
      </c>
      <c r="Y13" s="36">
        <f>X13/AV13</f>
        <v>9.8772985914406378E-2</v>
      </c>
      <c r="Z13" s="10"/>
      <c r="AA13" s="20">
        <v>63.9</v>
      </c>
      <c r="AB13" s="20">
        <v>14.2</v>
      </c>
      <c r="AC13" s="20">
        <v>2.2999999999999998</v>
      </c>
      <c r="AD13" s="20">
        <v>15.3</v>
      </c>
      <c r="AE13" s="20">
        <v>4.3</v>
      </c>
      <c r="AF13" s="66">
        <f t="shared" si="1"/>
        <v>99.999999999999986</v>
      </c>
      <c r="AG13" s="10"/>
      <c r="AH13" s="72"/>
      <c r="AI13" s="73"/>
      <c r="AJ13" s="74"/>
      <c r="AK13" s="75"/>
      <c r="AL13" s="76"/>
      <c r="AN13" s="57">
        <v>57904.201999999997</v>
      </c>
      <c r="AO13" s="35">
        <v>80</v>
      </c>
      <c r="AP13" s="43">
        <f t="shared" si="2"/>
        <v>184774624750.07999</v>
      </c>
      <c r="AR13" s="57">
        <f t="shared" si="3"/>
        <v>57904.201999999997</v>
      </c>
      <c r="AS13" s="35">
        <v>24</v>
      </c>
      <c r="AT13" s="43">
        <f t="shared" si="4"/>
        <v>1662971622750.72</v>
      </c>
      <c r="AV13" s="43">
        <v>18707000000000</v>
      </c>
    </row>
    <row r="14" spans="1:48" ht="24" customHeight="1">
      <c r="A14" s="16"/>
      <c r="B14" s="17">
        <f t="shared" si="5"/>
        <v>6</v>
      </c>
      <c r="C14" s="10"/>
      <c r="D14" s="18" t="s">
        <v>84</v>
      </c>
      <c r="E14" s="10"/>
      <c r="F14" s="18" t="s">
        <v>22</v>
      </c>
      <c r="G14" s="18" t="s">
        <v>224</v>
      </c>
      <c r="H14" s="10"/>
      <c r="I14" s="19">
        <v>261115456</v>
      </c>
      <c r="J14" s="19">
        <v>3400</v>
      </c>
      <c r="K14" s="17" t="s">
        <v>9</v>
      </c>
      <c r="L14" s="10"/>
      <c r="M14" s="60">
        <v>31282</v>
      </c>
      <c r="N14" s="60">
        <v>31726</v>
      </c>
      <c r="O14" s="60">
        <v>35692</v>
      </c>
      <c r="P14" s="10"/>
      <c r="Q14" s="60">
        <f t="shared" ref="Q14:Q28" si="6">N14*$Q$188</f>
        <v>475890</v>
      </c>
      <c r="R14" s="10"/>
      <c r="S14" s="62">
        <f t="shared" si="0"/>
        <v>507616</v>
      </c>
      <c r="T14" s="10"/>
      <c r="U14" s="64">
        <v>12.2</v>
      </c>
      <c r="V14" s="64">
        <v>13.94</v>
      </c>
      <c r="W14" s="10"/>
      <c r="X14" s="43">
        <v>37650000000</v>
      </c>
      <c r="Y14" s="36">
        <v>0.04</v>
      </c>
      <c r="Z14" s="10"/>
      <c r="AA14" s="20">
        <v>35</v>
      </c>
      <c r="AB14" s="20">
        <v>20</v>
      </c>
      <c r="AC14" s="20">
        <v>5</v>
      </c>
      <c r="AD14" s="20">
        <v>39</v>
      </c>
      <c r="AE14" s="20">
        <v>1</v>
      </c>
      <c r="AF14" s="66">
        <f t="shared" si="1"/>
        <v>100</v>
      </c>
      <c r="AG14" s="10"/>
      <c r="AH14" s="36">
        <v>-7.5999999999999998E-2</v>
      </c>
      <c r="AI14" s="40">
        <v>49173</v>
      </c>
      <c r="AJ14" s="37">
        <v>0.76</v>
      </c>
      <c r="AK14" s="42" t="s">
        <v>213</v>
      </c>
      <c r="AL14" s="41">
        <v>832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5"/>
        <v>7</v>
      </c>
      <c r="C15" s="10"/>
      <c r="D15" s="18" t="s">
        <v>59</v>
      </c>
      <c r="E15" s="10"/>
      <c r="F15" s="18" t="s">
        <v>5</v>
      </c>
      <c r="G15" s="18" t="s">
        <v>226</v>
      </c>
      <c r="H15" s="10"/>
      <c r="I15" s="19">
        <v>95688680</v>
      </c>
      <c r="J15" s="19">
        <v>3460</v>
      </c>
      <c r="K15" s="17" t="s">
        <v>9</v>
      </c>
      <c r="L15" s="10"/>
      <c r="M15" s="60">
        <v>8211</v>
      </c>
      <c r="N15" s="60">
        <v>9287</v>
      </c>
      <c r="O15" s="60">
        <v>26925</v>
      </c>
      <c r="P15" s="10"/>
      <c r="Q15" s="60">
        <f t="shared" si="6"/>
        <v>139305</v>
      </c>
      <c r="R15" s="10"/>
      <c r="S15" s="62">
        <f t="shared" si="0"/>
        <v>148592</v>
      </c>
      <c r="T15" s="10"/>
      <c r="U15" s="64">
        <v>9.6999999999999993</v>
      </c>
      <c r="V15" s="64">
        <v>28.43</v>
      </c>
      <c r="W15" s="10"/>
      <c r="X15" s="43">
        <v>10740000000</v>
      </c>
      <c r="Y15" s="36">
        <v>3.2000000000000001E-2</v>
      </c>
      <c r="Z15" s="10"/>
      <c r="AA15" s="20">
        <v>61</v>
      </c>
      <c r="AB15" s="20">
        <v>10</v>
      </c>
      <c r="AC15" s="20">
        <v>1</v>
      </c>
      <c r="AD15" s="20">
        <v>27</v>
      </c>
      <c r="AE15" s="20">
        <v>1</v>
      </c>
      <c r="AF15" s="66">
        <f t="shared" si="1"/>
        <v>100</v>
      </c>
      <c r="AG15" s="10"/>
      <c r="AH15" s="36">
        <v>-4.7E-2</v>
      </c>
      <c r="AI15" s="40">
        <v>8792</v>
      </c>
      <c r="AJ15" s="37">
        <v>0.76</v>
      </c>
      <c r="AK15" s="42" t="s">
        <v>214</v>
      </c>
      <c r="AL15" s="41">
        <v>1580</v>
      </c>
      <c r="AN15" s="86"/>
      <c r="AO15" s="87"/>
      <c r="AP15" s="88">
        <f t="shared" si="2"/>
        <v>0</v>
      </c>
      <c r="AR15" s="86">
        <f t="shared" si="3"/>
        <v>0</v>
      </c>
      <c r="AS15" s="87"/>
      <c r="AT15" s="88">
        <f t="shared" si="4"/>
        <v>0</v>
      </c>
      <c r="AV15" s="88">
        <v>0</v>
      </c>
    </row>
    <row r="16" spans="1:48" ht="25.5" customHeight="1">
      <c r="A16" s="16"/>
      <c r="B16" s="17">
        <f t="shared" si="5"/>
        <v>8</v>
      </c>
      <c r="C16" s="10"/>
      <c r="D16" s="18" t="s">
        <v>140</v>
      </c>
      <c r="E16" s="10"/>
      <c r="F16" s="18" t="s">
        <v>8</v>
      </c>
      <c r="G16" s="18" t="s">
        <v>212</v>
      </c>
      <c r="H16" s="10"/>
      <c r="I16" s="19">
        <v>143964512</v>
      </c>
      <c r="J16" s="19">
        <v>9720</v>
      </c>
      <c r="K16" s="17" t="s">
        <v>9</v>
      </c>
      <c r="L16" s="10"/>
      <c r="M16" s="60">
        <v>20308</v>
      </c>
      <c r="N16" s="60">
        <v>25969</v>
      </c>
      <c r="O16" s="60">
        <v>24864</v>
      </c>
      <c r="P16" s="10"/>
      <c r="Q16" s="60">
        <f t="shared" si="6"/>
        <v>389535</v>
      </c>
      <c r="R16" s="10"/>
      <c r="S16" s="62">
        <f t="shared" si="0"/>
        <v>415504</v>
      </c>
      <c r="T16" s="10"/>
      <c r="U16" s="64">
        <v>18</v>
      </c>
      <c r="V16" s="64">
        <v>17.010000000000002</v>
      </c>
      <c r="W16" s="10"/>
      <c r="X16" s="43">
        <v>75510000000</v>
      </c>
      <c r="Y16" s="36">
        <v>5.8999999999999997E-2</v>
      </c>
      <c r="Z16" s="10"/>
      <c r="AA16" s="20">
        <v>59</v>
      </c>
      <c r="AB16" s="20">
        <v>6</v>
      </c>
      <c r="AC16" s="20">
        <v>2</v>
      </c>
      <c r="AD16" s="20">
        <v>32</v>
      </c>
      <c r="AE16" s="20">
        <v>1</v>
      </c>
      <c r="AF16" s="66">
        <f t="shared" si="1"/>
        <v>100</v>
      </c>
      <c r="AG16" s="10"/>
      <c r="AH16" s="36">
        <v>-0.14399999999999999</v>
      </c>
      <c r="AI16" s="40">
        <v>37519</v>
      </c>
      <c r="AJ16" s="37">
        <v>0.83</v>
      </c>
      <c r="AK16" s="42" t="s">
        <v>213</v>
      </c>
      <c r="AL16" s="41">
        <v>1024</v>
      </c>
      <c r="AN16" s="86"/>
      <c r="AO16" s="87"/>
      <c r="AP16" s="88">
        <f t="shared" si="2"/>
        <v>0</v>
      </c>
      <c r="AR16" s="86">
        <f t="shared" si="3"/>
        <v>0</v>
      </c>
      <c r="AS16" s="87"/>
      <c r="AT16" s="88">
        <f t="shared" si="4"/>
        <v>0</v>
      </c>
      <c r="AV16" s="88">
        <v>0</v>
      </c>
    </row>
    <row r="17" spans="1:48" ht="24" customHeight="1">
      <c r="A17" s="16"/>
      <c r="B17" s="17">
        <f t="shared" si="5"/>
        <v>9</v>
      </c>
      <c r="C17" s="10"/>
      <c r="D17" s="18" t="s">
        <v>184</v>
      </c>
      <c r="E17" s="10"/>
      <c r="F17" s="18" t="s">
        <v>18</v>
      </c>
      <c r="G17" s="18" t="s">
        <v>224</v>
      </c>
      <c r="H17" s="10"/>
      <c r="I17" s="19">
        <v>94569072</v>
      </c>
      <c r="J17" s="19">
        <v>2050</v>
      </c>
      <c r="K17" s="17" t="s">
        <v>9</v>
      </c>
      <c r="L17" s="10"/>
      <c r="M17" s="60">
        <v>8417</v>
      </c>
      <c r="N17" s="60">
        <v>24970</v>
      </c>
      <c r="O17" s="60">
        <v>21599</v>
      </c>
      <c r="P17" s="10"/>
      <c r="Q17" s="60">
        <f t="shared" si="6"/>
        <v>374550</v>
      </c>
      <c r="R17" s="10"/>
      <c r="S17" s="62">
        <f t="shared" si="0"/>
        <v>399520</v>
      </c>
      <c r="T17" s="10"/>
      <c r="U17" s="64">
        <v>26.4</v>
      </c>
      <c r="V17" s="64">
        <v>22.65</v>
      </c>
      <c r="W17" s="10"/>
      <c r="X17" s="43">
        <v>18020000000</v>
      </c>
      <c r="Y17" s="36">
        <v>8.7999999999999995E-2</v>
      </c>
      <c r="Z17" s="10"/>
      <c r="AA17" s="20">
        <v>30</v>
      </c>
      <c r="AB17" s="20">
        <v>20</v>
      </c>
      <c r="AC17" s="20">
        <v>2</v>
      </c>
      <c r="AD17" s="20">
        <v>47</v>
      </c>
      <c r="AE17" s="20">
        <v>1</v>
      </c>
      <c r="AF17" s="66">
        <f t="shared" si="1"/>
        <v>100</v>
      </c>
      <c r="AG17" s="10"/>
      <c r="AH17" s="36">
        <v>-4.2000000000000003E-2</v>
      </c>
      <c r="AI17" s="40">
        <v>53577</v>
      </c>
      <c r="AJ17" s="37">
        <v>0.82</v>
      </c>
      <c r="AK17" s="42" t="s">
        <v>213</v>
      </c>
      <c r="AL17" s="41">
        <v>1157</v>
      </c>
      <c r="AN17" s="86"/>
      <c r="AO17" s="87"/>
      <c r="AP17" s="88">
        <f t="shared" si="2"/>
        <v>0</v>
      </c>
      <c r="AR17" s="86">
        <f t="shared" si="3"/>
        <v>0</v>
      </c>
      <c r="AS17" s="87"/>
      <c r="AT17" s="88">
        <f t="shared" si="4"/>
        <v>0</v>
      </c>
      <c r="AV17" s="88">
        <v>0</v>
      </c>
    </row>
    <row r="18" spans="1:48" ht="24" customHeight="1">
      <c r="A18" s="16"/>
      <c r="B18" s="17">
        <f t="shared" si="5"/>
        <v>10</v>
      </c>
      <c r="C18" s="10"/>
      <c r="D18" s="18" t="s">
        <v>85</v>
      </c>
      <c r="E18" s="10"/>
      <c r="F18" s="18" t="s">
        <v>5</v>
      </c>
      <c r="G18" s="18" t="s">
        <v>226</v>
      </c>
      <c r="H18" s="10"/>
      <c r="I18" s="19">
        <v>80277424</v>
      </c>
      <c r="J18" s="19">
        <v>6530</v>
      </c>
      <c r="K18" s="17" t="s">
        <v>9</v>
      </c>
      <c r="L18" s="10"/>
      <c r="M18" s="60">
        <v>15932</v>
      </c>
      <c r="N18" s="60">
        <v>16426</v>
      </c>
      <c r="O18" s="60">
        <v>21397</v>
      </c>
      <c r="P18" s="10"/>
      <c r="Q18" s="60">
        <f t="shared" si="6"/>
        <v>246390</v>
      </c>
      <c r="R18" s="10"/>
      <c r="S18" s="62">
        <f t="shared" si="0"/>
        <v>262816</v>
      </c>
      <c r="T18" s="10"/>
      <c r="U18" s="64">
        <v>20.5</v>
      </c>
      <c r="V18" s="64">
        <v>26.27</v>
      </c>
      <c r="W18" s="10"/>
      <c r="X18" s="43">
        <v>28500000000</v>
      </c>
      <c r="Y18" s="36">
        <v>6.8000000000000005E-2</v>
      </c>
      <c r="Z18" s="10"/>
      <c r="AA18" s="20">
        <v>51</v>
      </c>
      <c r="AB18" s="20">
        <v>12</v>
      </c>
      <c r="AC18" s="20">
        <v>1</v>
      </c>
      <c r="AD18" s="20">
        <v>35</v>
      </c>
      <c r="AE18" s="20">
        <v>1</v>
      </c>
      <c r="AF18" s="66">
        <f t="shared" si="1"/>
        <v>100</v>
      </c>
      <c r="AG18" s="10"/>
      <c r="AH18" s="36">
        <v>-0.16</v>
      </c>
      <c r="AI18" s="40">
        <v>37840</v>
      </c>
      <c r="AJ18" s="37">
        <v>0.75</v>
      </c>
      <c r="AK18" s="42" t="s">
        <v>213</v>
      </c>
      <c r="AL18" s="41">
        <v>1436</v>
      </c>
      <c r="AN18" s="86"/>
      <c r="AO18" s="87"/>
      <c r="AP18" s="88">
        <f t="shared" si="2"/>
        <v>0</v>
      </c>
      <c r="AR18" s="86">
        <f t="shared" si="3"/>
        <v>0</v>
      </c>
      <c r="AS18" s="87"/>
      <c r="AT18" s="88">
        <f t="shared" si="4"/>
        <v>0</v>
      </c>
      <c r="AV18" s="88">
        <v>0</v>
      </c>
    </row>
    <row r="19" spans="1:48" ht="24" customHeight="1">
      <c r="A19" s="16"/>
      <c r="B19" s="17">
        <f t="shared" si="5"/>
        <v>11</v>
      </c>
      <c r="C19" s="10"/>
      <c r="D19" s="18" t="s">
        <v>54</v>
      </c>
      <c r="E19" s="10"/>
      <c r="F19" s="18" t="s">
        <v>11</v>
      </c>
      <c r="G19" s="18" t="s">
        <v>11</v>
      </c>
      <c r="H19" s="10"/>
      <c r="I19" s="19">
        <v>78736152</v>
      </c>
      <c r="J19" s="19">
        <v>420</v>
      </c>
      <c r="K19" s="17" t="s">
        <v>6</v>
      </c>
      <c r="L19" s="10"/>
      <c r="M19" s="60">
        <v>385</v>
      </c>
      <c r="N19" s="60">
        <v>26529</v>
      </c>
      <c r="O19" s="60">
        <v>20521</v>
      </c>
      <c r="P19" s="10"/>
      <c r="Q19" s="60">
        <f t="shared" si="6"/>
        <v>397935</v>
      </c>
      <c r="R19" s="10"/>
      <c r="S19" s="62">
        <f t="shared" si="0"/>
        <v>424464</v>
      </c>
      <c r="T19" s="10"/>
      <c r="U19" s="64">
        <v>33.700000000000003</v>
      </c>
      <c r="V19" s="64">
        <v>26.06</v>
      </c>
      <c r="W19" s="10"/>
      <c r="X19" s="43">
        <v>4160000000</v>
      </c>
      <c r="Y19" s="36">
        <v>0.112</v>
      </c>
      <c r="Z19" s="10"/>
      <c r="AA19" s="20">
        <v>53</v>
      </c>
      <c r="AB19" s="20">
        <v>3</v>
      </c>
      <c r="AC19" s="20">
        <v>1</v>
      </c>
      <c r="AD19" s="20">
        <v>42</v>
      </c>
      <c r="AE19" s="20">
        <v>1</v>
      </c>
      <c r="AF19" s="66">
        <f t="shared" si="1"/>
        <v>100</v>
      </c>
      <c r="AG19" s="10"/>
      <c r="AH19" s="36">
        <v>-7.6999999999999999E-2</v>
      </c>
      <c r="AI19" s="40">
        <v>518</v>
      </c>
      <c r="AJ19" s="37">
        <v>0.62</v>
      </c>
      <c r="AK19" s="42" t="s">
        <v>213</v>
      </c>
      <c r="AL19" s="41">
        <v>1728</v>
      </c>
      <c r="AN19" s="86"/>
      <c r="AO19" s="87"/>
      <c r="AP19" s="88">
        <f t="shared" si="2"/>
        <v>0</v>
      </c>
      <c r="AR19" s="86">
        <f t="shared" si="3"/>
        <v>0</v>
      </c>
      <c r="AS19" s="87"/>
      <c r="AT19" s="88">
        <f t="shared" si="4"/>
        <v>0</v>
      </c>
      <c r="AV19" s="88">
        <v>0</v>
      </c>
    </row>
    <row r="20" spans="1:48" ht="24" customHeight="1">
      <c r="A20" s="16"/>
      <c r="B20" s="17">
        <f t="shared" si="5"/>
        <v>12</v>
      </c>
      <c r="C20" s="10"/>
      <c r="D20" s="18" t="s">
        <v>126</v>
      </c>
      <c r="E20" s="10"/>
      <c r="F20" s="18" t="s">
        <v>11</v>
      </c>
      <c r="G20" s="18" t="s">
        <v>11</v>
      </c>
      <c r="H20" s="10"/>
      <c r="I20" s="19">
        <v>185989632</v>
      </c>
      <c r="J20" s="19">
        <v>2450</v>
      </c>
      <c r="K20" s="17" t="s">
        <v>9</v>
      </c>
      <c r="L20" s="10"/>
      <c r="M20" s="60">
        <v>5053</v>
      </c>
      <c r="N20" s="60">
        <v>39802</v>
      </c>
      <c r="O20" s="60">
        <v>19710</v>
      </c>
      <c r="P20" s="10"/>
      <c r="Q20" s="60">
        <f t="shared" si="6"/>
        <v>597030</v>
      </c>
      <c r="R20" s="10"/>
      <c r="S20" s="62">
        <f t="shared" si="0"/>
        <v>636832</v>
      </c>
      <c r="T20" s="10"/>
      <c r="U20" s="64">
        <v>21.4</v>
      </c>
      <c r="V20" s="64">
        <v>9.86</v>
      </c>
      <c r="W20" s="10"/>
      <c r="X20" s="43">
        <v>28790000000</v>
      </c>
      <c r="Y20" s="36">
        <v>7.0999999999999994E-2</v>
      </c>
      <c r="Z20" s="10"/>
      <c r="AA20" s="20">
        <v>52</v>
      </c>
      <c r="AB20" s="20">
        <v>8</v>
      </c>
      <c r="AC20" s="20">
        <v>2</v>
      </c>
      <c r="AD20" s="20">
        <v>37</v>
      </c>
      <c r="AE20" s="20">
        <v>1</v>
      </c>
      <c r="AF20" s="66">
        <f t="shared" si="1"/>
        <v>100</v>
      </c>
      <c r="AG20" s="10"/>
      <c r="AH20" s="36">
        <v>8.0000000000000002E-3</v>
      </c>
      <c r="AI20" s="40">
        <v>6309</v>
      </c>
      <c r="AJ20" s="37">
        <v>0.45</v>
      </c>
      <c r="AK20" s="42" t="s">
        <v>214</v>
      </c>
      <c r="AL20" s="41">
        <v>631</v>
      </c>
      <c r="AN20" s="86"/>
      <c r="AO20" s="87"/>
      <c r="AP20" s="88">
        <f t="shared" si="2"/>
        <v>0</v>
      </c>
      <c r="AR20" s="86">
        <f t="shared" si="3"/>
        <v>0</v>
      </c>
      <c r="AS20" s="87"/>
      <c r="AT20" s="88">
        <f t="shared" si="4"/>
        <v>0</v>
      </c>
      <c r="AV20" s="88">
        <v>0</v>
      </c>
    </row>
    <row r="21" spans="1:48" ht="24" customHeight="1">
      <c r="A21" s="16"/>
      <c r="B21" s="17">
        <f t="shared" si="5"/>
        <v>13</v>
      </c>
      <c r="C21" s="10"/>
      <c r="D21" s="18" t="s">
        <v>114</v>
      </c>
      <c r="E21" s="10"/>
      <c r="F21" s="18" t="s">
        <v>13</v>
      </c>
      <c r="G21" s="18" t="s">
        <v>222</v>
      </c>
      <c r="H21" s="10"/>
      <c r="I21" s="19">
        <v>127540424</v>
      </c>
      <c r="J21" s="19">
        <v>9040</v>
      </c>
      <c r="K21" s="17" t="s">
        <v>9</v>
      </c>
      <c r="L21" s="10"/>
      <c r="M21" s="60">
        <v>16039</v>
      </c>
      <c r="N21" s="60">
        <v>16725</v>
      </c>
      <c r="O21" s="60">
        <v>19676</v>
      </c>
      <c r="P21" s="10"/>
      <c r="Q21" s="60">
        <f t="shared" si="6"/>
        <v>250875</v>
      </c>
      <c r="R21" s="10"/>
      <c r="S21" s="62">
        <f t="shared" si="0"/>
        <v>267600</v>
      </c>
      <c r="T21" s="10"/>
      <c r="U21" s="64">
        <v>13.1</v>
      </c>
      <c r="V21" s="64">
        <v>15.73</v>
      </c>
      <c r="W21" s="10"/>
      <c r="X21" s="43">
        <v>46990000000</v>
      </c>
      <c r="Y21" s="36">
        <v>4.3999999999999997E-2</v>
      </c>
      <c r="Z21" s="10"/>
      <c r="AA21" s="20">
        <v>38</v>
      </c>
      <c r="AB21" s="20">
        <v>10</v>
      </c>
      <c r="AC21" s="20">
        <v>2</v>
      </c>
      <c r="AD21" s="20">
        <v>48</v>
      </c>
      <c r="AE21" s="20">
        <v>2</v>
      </c>
      <c r="AF21" s="66">
        <f t="shared" si="1"/>
        <v>100</v>
      </c>
      <c r="AG21" s="10"/>
      <c r="AH21" s="36">
        <v>-1.4E-2</v>
      </c>
      <c r="AI21" s="40">
        <v>31524</v>
      </c>
      <c r="AJ21" s="37">
        <v>0.78</v>
      </c>
      <c r="AK21" s="42" t="s">
        <v>213</v>
      </c>
      <c r="AL21" s="41">
        <v>847</v>
      </c>
      <c r="AN21" s="86"/>
      <c r="AO21" s="87"/>
      <c r="AP21" s="88">
        <f t="shared" si="2"/>
        <v>0</v>
      </c>
      <c r="AR21" s="86">
        <f t="shared" si="3"/>
        <v>0</v>
      </c>
      <c r="AS21" s="87"/>
      <c r="AT21" s="88">
        <f t="shared" si="4"/>
        <v>0</v>
      </c>
      <c r="AV21" s="88">
        <v>0</v>
      </c>
    </row>
    <row r="22" spans="1:48" ht="24" customHeight="1">
      <c r="A22" s="16"/>
      <c r="B22" s="17">
        <f t="shared" si="5"/>
        <v>14</v>
      </c>
      <c r="C22" s="10"/>
      <c r="D22" s="18" t="s">
        <v>165</v>
      </c>
      <c r="E22" s="10"/>
      <c r="F22" s="18" t="s">
        <v>22</v>
      </c>
      <c r="G22" s="18" t="s">
        <v>224</v>
      </c>
      <c r="H22" s="10"/>
      <c r="I22" s="19">
        <v>68863512</v>
      </c>
      <c r="J22" s="19">
        <v>5640</v>
      </c>
      <c r="K22" s="17" t="s">
        <v>9</v>
      </c>
      <c r="L22" s="10"/>
      <c r="M22" s="60">
        <v>21745</v>
      </c>
      <c r="N22" s="60">
        <v>22491</v>
      </c>
      <c r="O22" s="60">
        <v>19110</v>
      </c>
      <c r="P22" s="10"/>
      <c r="Q22" s="60">
        <f t="shared" si="6"/>
        <v>337365</v>
      </c>
      <c r="R22" s="10"/>
      <c r="S22" s="62">
        <f t="shared" si="0"/>
        <v>359856</v>
      </c>
      <c r="T22" s="10"/>
      <c r="U22" s="64">
        <v>32.700000000000003</v>
      </c>
      <c r="V22" s="64">
        <v>27.14</v>
      </c>
      <c r="W22" s="10"/>
      <c r="X22" s="43">
        <v>44710000000</v>
      </c>
      <c r="Y22" s="36">
        <v>0.109</v>
      </c>
      <c r="Z22" s="10"/>
      <c r="AA22" s="20">
        <v>30</v>
      </c>
      <c r="AB22" s="20">
        <v>50</v>
      </c>
      <c r="AC22" s="20">
        <v>2</v>
      </c>
      <c r="AD22" s="20">
        <v>17</v>
      </c>
      <c r="AE22" s="20">
        <v>1</v>
      </c>
      <c r="AF22" s="66">
        <f t="shared" si="1"/>
        <v>100</v>
      </c>
      <c r="AG22" s="10"/>
      <c r="AH22" s="36">
        <v>1.4999999999999999E-2</v>
      </c>
      <c r="AI22" s="40">
        <v>54220</v>
      </c>
      <c r="AJ22" s="37">
        <v>0.82</v>
      </c>
      <c r="AK22" s="42" t="s">
        <v>213</v>
      </c>
      <c r="AL22" s="41">
        <v>1494</v>
      </c>
      <c r="AN22" s="86"/>
      <c r="AO22" s="87"/>
      <c r="AP22" s="88">
        <f t="shared" si="2"/>
        <v>0</v>
      </c>
      <c r="AR22" s="86">
        <f t="shared" si="3"/>
        <v>0</v>
      </c>
      <c r="AS22" s="87"/>
      <c r="AT22" s="88">
        <f t="shared" si="4"/>
        <v>0</v>
      </c>
      <c r="AV22" s="88">
        <v>0</v>
      </c>
    </row>
    <row r="23" spans="1:48" ht="24" customHeight="1">
      <c r="A23" s="16"/>
      <c r="B23" s="17">
        <f t="shared" si="5"/>
        <v>15</v>
      </c>
      <c r="C23" s="10"/>
      <c r="D23" s="18" t="s">
        <v>155</v>
      </c>
      <c r="E23" s="10"/>
      <c r="F23" s="18" t="s">
        <v>11</v>
      </c>
      <c r="G23" s="18" t="s">
        <v>11</v>
      </c>
      <c r="H23" s="10"/>
      <c r="I23" s="19">
        <v>56015472</v>
      </c>
      <c r="J23" s="19">
        <v>5480</v>
      </c>
      <c r="K23" s="17" t="s">
        <v>9</v>
      </c>
      <c r="L23" s="10"/>
      <c r="M23" s="60">
        <v>14071</v>
      </c>
      <c r="N23" s="60">
        <v>14507</v>
      </c>
      <c r="O23" s="60">
        <v>15099</v>
      </c>
      <c r="P23" s="10"/>
      <c r="Q23" s="60">
        <f t="shared" si="6"/>
        <v>217605</v>
      </c>
      <c r="R23" s="10"/>
      <c r="S23" s="62">
        <f t="shared" si="0"/>
        <v>232112</v>
      </c>
      <c r="T23" s="10"/>
      <c r="U23" s="64">
        <v>25.9</v>
      </c>
      <c r="V23" s="64">
        <v>27.79</v>
      </c>
      <c r="W23" s="10"/>
      <c r="X23" s="43">
        <v>25470000000</v>
      </c>
      <c r="Y23" s="36">
        <v>8.5999999999999993E-2</v>
      </c>
      <c r="Z23" s="10"/>
      <c r="AA23" s="20">
        <v>67</v>
      </c>
      <c r="AB23" s="20">
        <v>2</v>
      </c>
      <c r="AC23" s="20">
        <v>1</v>
      </c>
      <c r="AD23" s="20">
        <v>29</v>
      </c>
      <c r="AE23" s="20">
        <v>1</v>
      </c>
      <c r="AF23" s="66">
        <f t="shared" si="1"/>
        <v>100</v>
      </c>
      <c r="AG23" s="10"/>
      <c r="AH23" s="36">
        <v>-4.7E-2</v>
      </c>
      <c r="AI23" s="40">
        <v>17691</v>
      </c>
      <c r="AJ23" s="37">
        <v>0.83</v>
      </c>
      <c r="AK23" s="42" t="s">
        <v>213</v>
      </c>
      <c r="AL23" s="41">
        <v>1509</v>
      </c>
      <c r="AN23" s="86"/>
      <c r="AO23" s="87"/>
      <c r="AP23" s="88">
        <f t="shared" si="2"/>
        <v>0</v>
      </c>
      <c r="AR23" s="86">
        <f t="shared" si="3"/>
        <v>0</v>
      </c>
      <c r="AS23" s="87"/>
      <c r="AT23" s="88">
        <f t="shared" si="4"/>
        <v>0</v>
      </c>
      <c r="AV23" s="88">
        <v>0</v>
      </c>
    </row>
    <row r="24" spans="1:48" ht="24" customHeight="1">
      <c r="A24" s="16"/>
      <c r="B24" s="17">
        <f t="shared" si="5"/>
        <v>16</v>
      </c>
      <c r="C24" s="10"/>
      <c r="D24" s="18" t="s">
        <v>21</v>
      </c>
      <c r="E24" s="10"/>
      <c r="F24" s="18" t="s">
        <v>22</v>
      </c>
      <c r="G24" s="18" t="s">
        <v>198</v>
      </c>
      <c r="H24" s="10"/>
      <c r="I24" s="19">
        <v>162951552</v>
      </c>
      <c r="J24" s="19">
        <v>1330</v>
      </c>
      <c r="K24" s="17" t="s">
        <v>9</v>
      </c>
      <c r="L24" s="10"/>
      <c r="M24" s="60">
        <v>2376</v>
      </c>
      <c r="N24" s="60">
        <v>24954</v>
      </c>
      <c r="O24" s="60">
        <v>11825</v>
      </c>
      <c r="P24" s="10"/>
      <c r="Q24" s="60">
        <f t="shared" si="6"/>
        <v>374310</v>
      </c>
      <c r="R24" s="10"/>
      <c r="S24" s="62">
        <f t="shared" si="0"/>
        <v>399264</v>
      </c>
      <c r="T24" s="10"/>
      <c r="U24" s="64">
        <v>15.3</v>
      </c>
      <c r="V24" s="64">
        <v>7.61</v>
      </c>
      <c r="W24" s="10"/>
      <c r="X24" s="43">
        <v>11270000000</v>
      </c>
      <c r="Y24" s="36">
        <v>5.0999999999999997E-2</v>
      </c>
      <c r="Z24" s="10"/>
      <c r="AA24" s="20">
        <v>18</v>
      </c>
      <c r="AB24" s="20">
        <v>33</v>
      </c>
      <c r="AC24" s="20">
        <v>12</v>
      </c>
      <c r="AD24" s="20">
        <v>32</v>
      </c>
      <c r="AE24" s="20">
        <v>5</v>
      </c>
      <c r="AF24" s="66">
        <f t="shared" si="1"/>
        <v>100</v>
      </c>
      <c r="AG24" s="10"/>
      <c r="AH24" s="36">
        <v>-4.3999999999999997E-2</v>
      </c>
      <c r="AI24" s="40">
        <v>1767</v>
      </c>
      <c r="AJ24" s="37">
        <v>0.67</v>
      </c>
      <c r="AK24" s="42" t="s">
        <v>223</v>
      </c>
      <c r="AL24" s="41">
        <v>417</v>
      </c>
      <c r="AN24" s="86"/>
      <c r="AO24" s="87"/>
      <c r="AP24" s="88">
        <f t="shared" si="2"/>
        <v>0</v>
      </c>
      <c r="AR24" s="86">
        <f t="shared" si="3"/>
        <v>0</v>
      </c>
      <c r="AS24" s="87"/>
      <c r="AT24" s="88">
        <f t="shared" si="4"/>
        <v>0</v>
      </c>
      <c r="AV24" s="88">
        <v>0</v>
      </c>
    </row>
    <row r="25" spans="1:48" s="2" customFormat="1" ht="24" customHeight="1">
      <c r="A25" s="16"/>
      <c r="B25" s="173">
        <f t="shared" si="5"/>
        <v>17</v>
      </c>
      <c r="C25" s="16"/>
      <c r="D25" s="174" t="s">
        <v>284</v>
      </c>
      <c r="E25" s="16"/>
      <c r="F25" s="174" t="s">
        <v>18</v>
      </c>
      <c r="G25" s="174" t="s">
        <v>224</v>
      </c>
      <c r="H25" s="16"/>
      <c r="I25" s="175">
        <v>103320224</v>
      </c>
      <c r="J25" s="175">
        <v>3580</v>
      </c>
      <c r="K25" s="173" t="s">
        <v>9</v>
      </c>
      <c r="L25" s="16"/>
      <c r="M25" s="176">
        <v>10012</v>
      </c>
      <c r="N25" s="176">
        <v>12690</v>
      </c>
      <c r="O25" s="176">
        <v>11089</v>
      </c>
      <c r="P25" s="16"/>
      <c r="Q25" s="176">
        <f t="shared" si="6"/>
        <v>190350</v>
      </c>
      <c r="R25" s="16"/>
      <c r="S25" s="177">
        <f t="shared" si="0"/>
        <v>203040</v>
      </c>
      <c r="T25" s="16"/>
      <c r="U25" s="178">
        <v>12.3</v>
      </c>
      <c r="V25" s="178">
        <v>10.83</v>
      </c>
      <c r="W25" s="16"/>
      <c r="X25" s="179">
        <v>12450000000</v>
      </c>
      <c r="Y25" s="180">
        <v>4.1000000000000002E-2</v>
      </c>
      <c r="Z25" s="16"/>
      <c r="AA25" s="181">
        <v>48</v>
      </c>
      <c r="AB25" s="181">
        <v>21</v>
      </c>
      <c r="AC25" s="181">
        <v>3</v>
      </c>
      <c r="AD25" s="181">
        <v>26</v>
      </c>
      <c r="AE25" s="181">
        <v>2</v>
      </c>
      <c r="AF25" s="182">
        <f t="shared" si="1"/>
        <v>100</v>
      </c>
      <c r="AG25" s="16"/>
      <c r="AH25" s="180">
        <v>1.4999999999999999E-2</v>
      </c>
      <c r="AI25" s="183">
        <v>8954</v>
      </c>
      <c r="AJ25" s="184">
        <v>0.77</v>
      </c>
      <c r="AK25" s="185" t="s">
        <v>213</v>
      </c>
      <c r="AL25" s="186">
        <v>635</v>
      </c>
      <c r="AN25" s="187"/>
      <c r="AO25" s="188"/>
      <c r="AP25" s="179">
        <f t="shared" si="2"/>
        <v>0</v>
      </c>
      <c r="AR25" s="187">
        <f t="shared" si="3"/>
        <v>0</v>
      </c>
      <c r="AS25" s="188"/>
      <c r="AT25" s="179">
        <f t="shared" si="4"/>
        <v>0</v>
      </c>
      <c r="AV25" s="179">
        <v>0</v>
      </c>
    </row>
    <row r="26" spans="1:48" ht="24" customHeight="1">
      <c r="A26" s="16"/>
      <c r="B26" s="17">
        <f t="shared" si="5"/>
        <v>18</v>
      </c>
      <c r="C26" s="10"/>
      <c r="D26" s="18" t="s">
        <v>120</v>
      </c>
      <c r="E26" s="10"/>
      <c r="F26" s="18" t="s">
        <v>22</v>
      </c>
      <c r="G26" s="18" t="s">
        <v>224</v>
      </c>
      <c r="H26" s="10"/>
      <c r="I26" s="19">
        <v>52885224</v>
      </c>
      <c r="J26" s="19">
        <v>1190</v>
      </c>
      <c r="K26" s="17" t="s">
        <v>9</v>
      </c>
      <c r="L26" s="10"/>
      <c r="M26" s="60">
        <v>4887</v>
      </c>
      <c r="N26" s="60">
        <v>10540</v>
      </c>
      <c r="O26" s="60">
        <v>11075</v>
      </c>
      <c r="P26" s="10"/>
      <c r="Q26" s="60">
        <f t="shared" si="6"/>
        <v>158100</v>
      </c>
      <c r="R26" s="10"/>
      <c r="S26" s="62">
        <f t="shared" si="0"/>
        <v>168640</v>
      </c>
      <c r="T26" s="10"/>
      <c r="U26" s="64">
        <v>19.899999999999999</v>
      </c>
      <c r="V26" s="64">
        <v>21.12</v>
      </c>
      <c r="W26" s="10"/>
      <c r="X26" s="43">
        <v>4190000000</v>
      </c>
      <c r="Y26" s="36">
        <v>6.6000000000000003E-2</v>
      </c>
      <c r="Z26" s="10"/>
      <c r="AA26" s="20">
        <v>30</v>
      </c>
      <c r="AB26" s="20">
        <v>21</v>
      </c>
      <c r="AC26" s="20">
        <v>2</v>
      </c>
      <c r="AD26" s="20">
        <v>45</v>
      </c>
      <c r="AE26" s="20">
        <v>2</v>
      </c>
      <c r="AF26" s="66">
        <f t="shared" si="1"/>
        <v>100</v>
      </c>
      <c r="AG26" s="10"/>
      <c r="AH26" s="36">
        <v>-7.0999999999999994E-2</v>
      </c>
      <c r="AI26" s="40">
        <v>12066</v>
      </c>
      <c r="AJ26" s="37">
        <v>0.83</v>
      </c>
      <c r="AK26" s="42" t="s">
        <v>214</v>
      </c>
      <c r="AL26" s="41">
        <v>1158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ht="24" customHeight="1">
      <c r="A27" s="16"/>
      <c r="B27" s="17">
        <f t="shared" si="5"/>
        <v>19</v>
      </c>
      <c r="C27" s="10"/>
      <c r="D27" s="18" t="s">
        <v>159</v>
      </c>
      <c r="E27" s="10"/>
      <c r="F27" s="18" t="s">
        <v>5</v>
      </c>
      <c r="G27" s="18" t="s">
        <v>11</v>
      </c>
      <c r="H27" s="10"/>
      <c r="I27" s="19">
        <v>39578828</v>
      </c>
      <c r="J27" s="19">
        <v>2140</v>
      </c>
      <c r="K27" s="17" t="s">
        <v>9</v>
      </c>
      <c r="L27" s="10"/>
      <c r="M27" s="60">
        <v>2311</v>
      </c>
      <c r="N27" s="60">
        <v>10178</v>
      </c>
      <c r="O27" s="60">
        <v>10798</v>
      </c>
      <c r="P27" s="10"/>
      <c r="Q27" s="60">
        <f t="shared" si="6"/>
        <v>152670</v>
      </c>
      <c r="R27" s="10"/>
      <c r="S27" s="62">
        <f t="shared" si="0"/>
        <v>162848</v>
      </c>
      <c r="T27" s="10"/>
      <c r="U27" s="64">
        <v>25.7</v>
      </c>
      <c r="V27" s="64">
        <v>27.41</v>
      </c>
      <c r="W27" s="10"/>
      <c r="X27" s="43">
        <v>8170000000</v>
      </c>
      <c r="Y27" s="36">
        <v>8.5999999999999993E-2</v>
      </c>
      <c r="Z27" s="10"/>
      <c r="AA27" s="20">
        <v>58</v>
      </c>
      <c r="AB27" s="20">
        <v>20</v>
      </c>
      <c r="AC27" s="20">
        <v>1</v>
      </c>
      <c r="AD27" s="20">
        <v>20</v>
      </c>
      <c r="AE27" s="20">
        <v>1</v>
      </c>
      <c r="AF27" s="66">
        <f t="shared" si="1"/>
        <v>100</v>
      </c>
      <c r="AG27" s="10"/>
      <c r="AH27" s="36">
        <v>-0.09</v>
      </c>
      <c r="AI27" s="40">
        <v>3165</v>
      </c>
      <c r="AJ27" s="37">
        <v>0.61</v>
      </c>
      <c r="AK27" s="42" t="s">
        <v>214</v>
      </c>
      <c r="AL27" s="41">
        <v>1749</v>
      </c>
      <c r="AN27" s="86"/>
      <c r="AO27" s="87"/>
      <c r="AP27" s="88">
        <f t="shared" si="2"/>
        <v>0</v>
      </c>
      <c r="AR27" s="86">
        <f t="shared" si="3"/>
        <v>0</v>
      </c>
      <c r="AS27" s="87"/>
      <c r="AT27" s="88">
        <f t="shared" si="4"/>
        <v>0</v>
      </c>
      <c r="AV27" s="88">
        <v>0</v>
      </c>
    </row>
    <row r="28" spans="1:48" ht="24" customHeight="1">
      <c r="A28" s="16"/>
      <c r="B28" s="17">
        <f t="shared" si="5"/>
        <v>20</v>
      </c>
      <c r="C28" s="10"/>
      <c r="D28" s="18" t="s">
        <v>65</v>
      </c>
      <c r="E28" s="10"/>
      <c r="F28" s="18" t="s">
        <v>11</v>
      </c>
      <c r="G28" s="18" t="s">
        <v>11</v>
      </c>
      <c r="H28" s="10"/>
      <c r="I28" s="19">
        <v>102403200</v>
      </c>
      <c r="J28" s="19">
        <v>660</v>
      </c>
      <c r="K28" s="17" t="s">
        <v>6</v>
      </c>
      <c r="L28" s="10"/>
      <c r="M28" s="60">
        <v>4352</v>
      </c>
      <c r="N28" s="60">
        <v>27326</v>
      </c>
      <c r="O28" s="60">
        <v>9639</v>
      </c>
      <c r="P28" s="10"/>
      <c r="Q28" s="60">
        <f t="shared" si="6"/>
        <v>409890</v>
      </c>
      <c r="R28" s="10"/>
      <c r="S28" s="62">
        <f t="shared" si="0"/>
        <v>437216</v>
      </c>
      <c r="T28" s="10"/>
      <c r="U28" s="64">
        <v>26.7</v>
      </c>
      <c r="V28" s="64">
        <v>9.6</v>
      </c>
      <c r="W28" s="10"/>
      <c r="X28" s="43">
        <v>6480000000</v>
      </c>
      <c r="Y28" s="36">
        <v>8.8999999999999996E-2</v>
      </c>
      <c r="Z28" s="10"/>
      <c r="AA28" s="20">
        <v>48</v>
      </c>
      <c r="AB28" s="20">
        <v>5</v>
      </c>
      <c r="AC28" s="20">
        <v>3</v>
      </c>
      <c r="AD28" s="20">
        <v>43</v>
      </c>
      <c r="AE28" s="20">
        <v>1</v>
      </c>
      <c r="AF28" s="66">
        <f t="shared" si="1"/>
        <v>100</v>
      </c>
      <c r="AG28" s="10"/>
      <c r="AH28" s="36">
        <v>-0.1</v>
      </c>
      <c r="AI28" s="40">
        <v>692</v>
      </c>
      <c r="AJ28" s="37">
        <v>0.6</v>
      </c>
      <c r="AK28" s="42" t="s">
        <v>214</v>
      </c>
      <c r="AL28" s="41">
        <v>550</v>
      </c>
      <c r="AN28" s="86"/>
      <c r="AO28" s="87"/>
      <c r="AP28" s="88">
        <f t="shared" si="2"/>
        <v>0</v>
      </c>
      <c r="AR28" s="86">
        <f t="shared" si="3"/>
        <v>0</v>
      </c>
      <c r="AS28" s="87"/>
      <c r="AT28" s="88">
        <f t="shared" si="4"/>
        <v>0</v>
      </c>
      <c r="AV28" s="88">
        <v>0</v>
      </c>
    </row>
    <row r="29" spans="1:48" ht="24" customHeight="1">
      <c r="A29" s="16"/>
      <c r="B29" s="17">
        <f t="shared" si="5"/>
        <v>21</v>
      </c>
      <c r="C29" s="10"/>
      <c r="D29" s="18" t="s">
        <v>146</v>
      </c>
      <c r="E29" s="10"/>
      <c r="F29" s="18" t="s">
        <v>5</v>
      </c>
      <c r="G29" s="18" t="s">
        <v>212</v>
      </c>
      <c r="H29" s="10"/>
      <c r="I29" s="19">
        <v>32275688</v>
      </c>
      <c r="J29" s="19">
        <v>21750</v>
      </c>
      <c r="K29" s="17" t="s">
        <v>14</v>
      </c>
      <c r="L29" s="10"/>
      <c r="M29" s="60">
        <v>9031</v>
      </c>
      <c r="N29" s="60">
        <v>9311</v>
      </c>
      <c r="O29" s="60">
        <v>9311</v>
      </c>
      <c r="P29" s="10"/>
      <c r="Q29" s="60">
        <f>N29*$Q$189</f>
        <v>279330</v>
      </c>
      <c r="R29" s="10"/>
      <c r="S29" s="62">
        <f t="shared" si="0"/>
        <v>288641</v>
      </c>
      <c r="T29" s="10"/>
      <c r="U29" s="64">
        <v>28.8</v>
      </c>
      <c r="V29" s="64">
        <v>28.8</v>
      </c>
      <c r="W29" s="10"/>
      <c r="X29" s="43">
        <f>AP29+AT29</f>
        <v>148076914942.39999</v>
      </c>
      <c r="Y29" s="36">
        <f>X29/AV29</f>
        <v>0.22959939426919879</v>
      </c>
      <c r="Z29" s="10"/>
      <c r="AA29" s="20">
        <v>51</v>
      </c>
      <c r="AB29" s="20">
        <v>12</v>
      </c>
      <c r="AC29" s="20">
        <v>1</v>
      </c>
      <c r="AD29" s="20">
        <v>35</v>
      </c>
      <c r="AE29" s="20">
        <v>1</v>
      </c>
      <c r="AF29" s="66">
        <f t="shared" si="1"/>
        <v>100</v>
      </c>
      <c r="AG29" s="10"/>
      <c r="AH29" s="72"/>
      <c r="AI29" s="73"/>
      <c r="AJ29" s="74"/>
      <c r="AK29" s="75"/>
      <c r="AL29" s="76"/>
      <c r="AN29" s="57">
        <v>19879.297999999999</v>
      </c>
      <c r="AO29" s="35">
        <v>80</v>
      </c>
      <c r="AP29" s="43">
        <f t="shared" si="2"/>
        <v>14807691494.24</v>
      </c>
      <c r="AR29" s="57">
        <f t="shared" si="3"/>
        <v>19879.297999999999</v>
      </c>
      <c r="AS29" s="35">
        <v>24</v>
      </c>
      <c r="AT29" s="43">
        <f t="shared" si="4"/>
        <v>133269223448.16</v>
      </c>
      <c r="AV29" s="43">
        <v>644936000000</v>
      </c>
    </row>
    <row r="30" spans="1:48" ht="24" customHeight="1">
      <c r="A30" s="16"/>
      <c r="B30" s="17">
        <f t="shared" si="5"/>
        <v>22</v>
      </c>
      <c r="C30" s="10"/>
      <c r="D30" s="18" t="s">
        <v>172</v>
      </c>
      <c r="E30" s="10"/>
      <c r="F30" s="18" t="s">
        <v>8</v>
      </c>
      <c r="G30" s="18" t="s">
        <v>212</v>
      </c>
      <c r="H30" s="10"/>
      <c r="I30" s="19">
        <v>79512424</v>
      </c>
      <c r="J30" s="19">
        <v>11180</v>
      </c>
      <c r="K30" s="17" t="s">
        <v>9</v>
      </c>
      <c r="L30" s="10"/>
      <c r="M30" s="60">
        <v>7300</v>
      </c>
      <c r="N30" s="60">
        <v>9782</v>
      </c>
      <c r="O30" s="60">
        <v>8727</v>
      </c>
      <c r="P30" s="10"/>
      <c r="Q30" s="60">
        <f t="shared" ref="Q30:Q43" si="7">N30*$Q$188</f>
        <v>146730</v>
      </c>
      <c r="R30" s="10"/>
      <c r="S30" s="62">
        <f t="shared" si="0"/>
        <v>156512</v>
      </c>
      <c r="T30" s="10"/>
      <c r="U30" s="64">
        <v>12.3</v>
      </c>
      <c r="V30" s="64">
        <v>10.96</v>
      </c>
      <c r="W30" s="10"/>
      <c r="X30" s="43">
        <v>35330000000</v>
      </c>
      <c r="Y30" s="36">
        <v>4.1000000000000002E-2</v>
      </c>
      <c r="Z30" s="10"/>
      <c r="AA30" s="20">
        <v>60</v>
      </c>
      <c r="AB30" s="20">
        <v>8</v>
      </c>
      <c r="AC30" s="20">
        <v>2</v>
      </c>
      <c r="AD30" s="20">
        <v>29</v>
      </c>
      <c r="AE30" s="20">
        <v>1</v>
      </c>
      <c r="AF30" s="66">
        <f t="shared" si="1"/>
        <v>100</v>
      </c>
      <c r="AG30" s="10"/>
      <c r="AH30" s="36">
        <v>3.1E-2</v>
      </c>
      <c r="AI30" s="40">
        <v>26525</v>
      </c>
      <c r="AJ30" s="37">
        <v>0.73</v>
      </c>
      <c r="AK30" s="42" t="s">
        <v>213</v>
      </c>
      <c r="AL30" s="41">
        <v>600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5"/>
        <v>23</v>
      </c>
      <c r="C31" s="10"/>
      <c r="D31" s="18" t="s">
        <v>4</v>
      </c>
      <c r="E31" s="10"/>
      <c r="F31" s="18" t="s">
        <v>5</v>
      </c>
      <c r="G31" s="18" t="s">
        <v>198</v>
      </c>
      <c r="H31" s="10"/>
      <c r="I31" s="19">
        <v>34656032</v>
      </c>
      <c r="J31" s="19">
        <v>580</v>
      </c>
      <c r="K31" s="17" t="s">
        <v>6</v>
      </c>
      <c r="L31" s="10"/>
      <c r="M31" s="60">
        <v>1565</v>
      </c>
      <c r="N31" s="60">
        <v>5230</v>
      </c>
      <c r="O31" s="60">
        <v>8507</v>
      </c>
      <c r="P31" s="10"/>
      <c r="Q31" s="60">
        <f t="shared" si="7"/>
        <v>78450</v>
      </c>
      <c r="R31" s="10"/>
      <c r="S31" s="62">
        <f t="shared" si="0"/>
        <v>83680</v>
      </c>
      <c r="T31" s="10"/>
      <c r="U31" s="64">
        <v>15.1</v>
      </c>
      <c r="V31" s="64">
        <v>26.77</v>
      </c>
      <c r="W31" s="10"/>
      <c r="X31" s="43">
        <v>955710000</v>
      </c>
      <c r="Y31" s="36">
        <v>0.05</v>
      </c>
      <c r="Z31" s="10"/>
      <c r="AA31" s="20">
        <v>52</v>
      </c>
      <c r="AB31" s="20">
        <v>10</v>
      </c>
      <c r="AC31" s="20">
        <v>1</v>
      </c>
      <c r="AD31" s="20">
        <v>36</v>
      </c>
      <c r="AE31" s="20">
        <v>1</v>
      </c>
      <c r="AF31" s="66">
        <f t="shared" si="1"/>
        <v>100</v>
      </c>
      <c r="AG31" s="10"/>
      <c r="AH31" s="36">
        <v>-4.8000000000000001E-2</v>
      </c>
      <c r="AI31" s="40">
        <v>1891</v>
      </c>
      <c r="AJ31" s="37">
        <v>0.8</v>
      </c>
      <c r="AK31" s="42" t="s">
        <v>210</v>
      </c>
      <c r="AL31" s="41">
        <v>1636</v>
      </c>
      <c r="AN31" s="86"/>
      <c r="AO31" s="87"/>
      <c r="AP31" s="88">
        <f t="shared" si="2"/>
        <v>0</v>
      </c>
      <c r="AR31" s="86">
        <f t="shared" si="3"/>
        <v>0</v>
      </c>
      <c r="AS31" s="87"/>
      <c r="AT31" s="88">
        <f t="shared" si="4"/>
        <v>0</v>
      </c>
      <c r="AV31" s="88">
        <v>0</v>
      </c>
    </row>
    <row r="32" spans="1:48" ht="24" customHeight="1">
      <c r="A32" s="16"/>
      <c r="B32" s="17">
        <f t="shared" si="5"/>
        <v>24</v>
      </c>
      <c r="C32" s="10"/>
      <c r="D32" s="18" t="s">
        <v>44</v>
      </c>
      <c r="E32" s="10"/>
      <c r="F32" s="18" t="s">
        <v>13</v>
      </c>
      <c r="G32" s="18" t="s">
        <v>222</v>
      </c>
      <c r="H32" s="10"/>
      <c r="I32" s="19">
        <v>48653420</v>
      </c>
      <c r="J32" s="19">
        <v>6320</v>
      </c>
      <c r="K32" s="17" t="s">
        <v>9</v>
      </c>
      <c r="L32" s="10"/>
      <c r="M32" s="60">
        <v>7158</v>
      </c>
      <c r="N32" s="60">
        <v>8987</v>
      </c>
      <c r="O32" s="60">
        <v>7447</v>
      </c>
      <c r="P32" s="10"/>
      <c r="Q32" s="60">
        <f t="shared" si="7"/>
        <v>134805</v>
      </c>
      <c r="R32" s="10"/>
      <c r="S32" s="62">
        <f t="shared" si="0"/>
        <v>143792</v>
      </c>
      <c r="T32" s="10"/>
      <c r="U32" s="64">
        <v>18.5</v>
      </c>
      <c r="V32" s="64">
        <v>14.88</v>
      </c>
      <c r="W32" s="10"/>
      <c r="X32" s="43">
        <v>17370000000</v>
      </c>
      <c r="Y32" s="36">
        <v>6.0999999999999999E-2</v>
      </c>
      <c r="Z32" s="10"/>
      <c r="AA32" s="20">
        <v>15</v>
      </c>
      <c r="AB32" s="20">
        <v>40</v>
      </c>
      <c r="AC32" s="20">
        <v>3</v>
      </c>
      <c r="AD32" s="20">
        <v>41</v>
      </c>
      <c r="AE32" s="20">
        <v>1</v>
      </c>
      <c r="AF32" s="66">
        <f t="shared" si="1"/>
        <v>100</v>
      </c>
      <c r="AG32" s="10"/>
      <c r="AH32" s="36">
        <v>2.8000000000000001E-2</v>
      </c>
      <c r="AI32" s="40">
        <v>27702</v>
      </c>
      <c r="AJ32" s="37">
        <v>0.76</v>
      </c>
      <c r="AK32" s="42" t="s">
        <v>210</v>
      </c>
      <c r="AL32" s="41">
        <v>753</v>
      </c>
      <c r="AN32" s="86"/>
      <c r="AO32" s="87"/>
      <c r="AP32" s="88">
        <f t="shared" si="2"/>
        <v>0</v>
      </c>
      <c r="AR32" s="86">
        <f t="shared" si="3"/>
        <v>0</v>
      </c>
      <c r="AS32" s="87"/>
      <c r="AT32" s="88">
        <f t="shared" si="4"/>
        <v>0</v>
      </c>
      <c r="AV32" s="88">
        <v>0</v>
      </c>
    </row>
    <row r="33" spans="1:48" ht="24" customHeight="1">
      <c r="A33" s="16"/>
      <c r="B33" s="17">
        <f t="shared" si="5"/>
        <v>25</v>
      </c>
      <c r="C33" s="10"/>
      <c r="D33" s="18" t="s">
        <v>118</v>
      </c>
      <c r="E33" s="10"/>
      <c r="F33" s="18" t="s">
        <v>5</v>
      </c>
      <c r="G33" s="18" t="s">
        <v>226</v>
      </c>
      <c r="H33" s="10"/>
      <c r="I33" s="19">
        <v>35276784</v>
      </c>
      <c r="J33" s="19">
        <v>2580</v>
      </c>
      <c r="K33" s="17" t="s">
        <v>9</v>
      </c>
      <c r="L33" s="10"/>
      <c r="M33" s="60">
        <v>3785</v>
      </c>
      <c r="N33" s="60">
        <v>6917</v>
      </c>
      <c r="O33" s="60">
        <v>7320</v>
      </c>
      <c r="P33" s="10"/>
      <c r="Q33" s="60">
        <f t="shared" si="7"/>
        <v>103755</v>
      </c>
      <c r="R33" s="10"/>
      <c r="S33" s="62">
        <f t="shared" si="0"/>
        <v>110672</v>
      </c>
      <c r="T33" s="10"/>
      <c r="U33" s="64">
        <v>19.600000000000001</v>
      </c>
      <c r="V33" s="64">
        <v>20.8</v>
      </c>
      <c r="W33" s="10"/>
      <c r="X33" s="43">
        <v>6640000000</v>
      </c>
      <c r="Y33" s="36">
        <v>6.4000000000000001E-2</v>
      </c>
      <c r="Z33" s="10"/>
      <c r="AA33" s="20">
        <v>63</v>
      </c>
      <c r="AB33" s="20">
        <v>10</v>
      </c>
      <c r="AC33" s="20">
        <v>1</v>
      </c>
      <c r="AD33" s="20">
        <v>25</v>
      </c>
      <c r="AE33" s="20">
        <v>1</v>
      </c>
      <c r="AF33" s="66">
        <f t="shared" si="1"/>
        <v>100</v>
      </c>
      <c r="AG33" s="10"/>
      <c r="AH33" s="36">
        <v>-0.04</v>
      </c>
      <c r="AI33" s="40">
        <v>10748</v>
      </c>
      <c r="AJ33" s="37">
        <v>0.75</v>
      </c>
      <c r="AK33" s="42" t="s">
        <v>223</v>
      </c>
      <c r="AL33" s="41">
        <v>1143</v>
      </c>
      <c r="AN33" s="86"/>
      <c r="AO33" s="87"/>
      <c r="AP33" s="88">
        <f t="shared" si="2"/>
        <v>0</v>
      </c>
      <c r="AR33" s="86">
        <f t="shared" si="3"/>
        <v>0</v>
      </c>
      <c r="AS33" s="87"/>
      <c r="AT33" s="88">
        <f t="shared" si="4"/>
        <v>0</v>
      </c>
      <c r="AV33" s="88">
        <v>0</v>
      </c>
    </row>
    <row r="34" spans="1:48" ht="24" customHeight="1">
      <c r="A34" s="16"/>
      <c r="B34" s="17">
        <f t="shared" si="5"/>
        <v>26</v>
      </c>
      <c r="C34" s="10"/>
      <c r="D34" s="18" t="s">
        <v>175</v>
      </c>
      <c r="E34" s="10"/>
      <c r="F34" s="18" t="s">
        <v>8</v>
      </c>
      <c r="G34" s="18" t="s">
        <v>212</v>
      </c>
      <c r="H34" s="10"/>
      <c r="I34" s="19">
        <v>44438624</v>
      </c>
      <c r="J34" s="19">
        <v>2310</v>
      </c>
      <c r="K34" s="17" t="s">
        <v>9</v>
      </c>
      <c r="L34" s="10"/>
      <c r="M34" s="60">
        <v>4687</v>
      </c>
      <c r="N34" s="60">
        <v>6089</v>
      </c>
      <c r="O34" s="60">
        <v>7308</v>
      </c>
      <c r="P34" s="10"/>
      <c r="Q34" s="60">
        <f t="shared" si="7"/>
        <v>91335</v>
      </c>
      <c r="R34" s="10"/>
      <c r="S34" s="62">
        <f t="shared" si="0"/>
        <v>97424</v>
      </c>
      <c r="T34" s="10"/>
      <c r="U34" s="64">
        <v>13.7</v>
      </c>
      <c r="V34" s="64">
        <v>16.25</v>
      </c>
      <c r="W34" s="10"/>
      <c r="X34" s="43">
        <v>4430000000</v>
      </c>
      <c r="Y34" s="36">
        <v>4.7E-2</v>
      </c>
      <c r="Z34" s="10"/>
      <c r="AA34" s="20">
        <v>50</v>
      </c>
      <c r="AB34" s="20">
        <v>8</v>
      </c>
      <c r="AC34" s="20">
        <v>2</v>
      </c>
      <c r="AD34" s="20">
        <v>39</v>
      </c>
      <c r="AE34" s="20">
        <v>1</v>
      </c>
      <c r="AF34" s="66">
        <f t="shared" si="1"/>
        <v>100</v>
      </c>
      <c r="AG34" s="10"/>
      <c r="AH34" s="36">
        <v>0.28899999999999998</v>
      </c>
      <c r="AI34" s="40">
        <v>32480</v>
      </c>
      <c r="AJ34" s="37">
        <v>0.86</v>
      </c>
      <c r="AK34" s="42" t="s">
        <v>210</v>
      </c>
      <c r="AL34" s="41">
        <v>1003</v>
      </c>
      <c r="AN34" s="86"/>
      <c r="AO34" s="87"/>
      <c r="AP34" s="88">
        <f t="shared" si="2"/>
        <v>0</v>
      </c>
      <c r="AR34" s="86">
        <f t="shared" si="3"/>
        <v>0</v>
      </c>
      <c r="AS34" s="87"/>
      <c r="AT34" s="88">
        <f t="shared" si="4"/>
        <v>0</v>
      </c>
      <c r="AV34" s="88">
        <v>0</v>
      </c>
    </row>
    <row r="35" spans="1:48" ht="24" customHeight="1">
      <c r="A35" s="16"/>
      <c r="B35" s="17">
        <f t="shared" si="5"/>
        <v>27</v>
      </c>
      <c r="C35" s="10"/>
      <c r="D35" s="18" t="s">
        <v>183</v>
      </c>
      <c r="E35" s="10"/>
      <c r="F35" s="18" t="s">
        <v>13</v>
      </c>
      <c r="G35" s="18" t="s">
        <v>222</v>
      </c>
      <c r="H35" s="10"/>
      <c r="I35" s="19">
        <v>31568180</v>
      </c>
      <c r="J35" s="19">
        <v>11760</v>
      </c>
      <c r="K35" s="17" t="s">
        <v>9</v>
      </c>
      <c r="L35" s="10"/>
      <c r="M35" s="60">
        <v>7028</v>
      </c>
      <c r="N35" s="60">
        <v>10640</v>
      </c>
      <c r="O35" s="60">
        <v>6881</v>
      </c>
      <c r="P35" s="10"/>
      <c r="Q35" s="60">
        <f t="shared" si="7"/>
        <v>159600</v>
      </c>
      <c r="R35" s="10"/>
      <c r="S35" s="62">
        <f t="shared" si="0"/>
        <v>170240</v>
      </c>
      <c r="T35" s="10"/>
      <c r="U35" s="64">
        <v>33.700000000000003</v>
      </c>
      <c r="V35" s="64">
        <v>22.62</v>
      </c>
      <c r="W35" s="10"/>
      <c r="X35" s="43">
        <v>55520000000</v>
      </c>
      <c r="Y35" s="36">
        <v>0.115</v>
      </c>
      <c r="Z35" s="10"/>
      <c r="AA35" s="20">
        <v>31</v>
      </c>
      <c r="AB35" s="20">
        <v>16</v>
      </c>
      <c r="AC35" s="20">
        <v>2</v>
      </c>
      <c r="AD35" s="20">
        <v>49</v>
      </c>
      <c r="AE35" s="20">
        <v>2</v>
      </c>
      <c r="AF35" s="66">
        <f t="shared" si="1"/>
        <v>100</v>
      </c>
      <c r="AG35" s="10"/>
      <c r="AH35" s="36">
        <v>-2.7E-2</v>
      </c>
      <c r="AI35" s="40">
        <v>25341</v>
      </c>
      <c r="AJ35" s="37">
        <v>0.84</v>
      </c>
      <c r="AK35" s="42" t="s">
        <v>213</v>
      </c>
      <c r="AL35" s="41">
        <v>1230</v>
      </c>
      <c r="AN35" s="86"/>
      <c r="AO35" s="87"/>
      <c r="AP35" s="88">
        <f t="shared" si="2"/>
        <v>0</v>
      </c>
      <c r="AR35" s="86">
        <f t="shared" si="3"/>
        <v>0</v>
      </c>
      <c r="AS35" s="87"/>
      <c r="AT35" s="88">
        <f t="shared" si="4"/>
        <v>0</v>
      </c>
      <c r="AV35" s="88">
        <v>0</v>
      </c>
    </row>
    <row r="36" spans="1:48" ht="24" customHeight="1">
      <c r="A36" s="16"/>
      <c r="B36" s="17">
        <f t="shared" si="5"/>
        <v>28</v>
      </c>
      <c r="C36" s="10"/>
      <c r="D36" s="18" t="s">
        <v>108</v>
      </c>
      <c r="E36" s="10"/>
      <c r="F36" s="18" t="s">
        <v>18</v>
      </c>
      <c r="G36" s="18" t="s">
        <v>224</v>
      </c>
      <c r="H36" s="10"/>
      <c r="I36" s="19">
        <v>31187264</v>
      </c>
      <c r="J36" s="19">
        <v>9850</v>
      </c>
      <c r="K36" s="17" t="s">
        <v>9</v>
      </c>
      <c r="L36" s="10"/>
      <c r="M36" s="60">
        <v>7152</v>
      </c>
      <c r="N36" s="60">
        <v>7374</v>
      </c>
      <c r="O36" s="60">
        <v>6809</v>
      </c>
      <c r="P36" s="10"/>
      <c r="Q36" s="60">
        <f t="shared" si="7"/>
        <v>110610</v>
      </c>
      <c r="R36" s="10"/>
      <c r="S36" s="62">
        <f t="shared" si="0"/>
        <v>117984</v>
      </c>
      <c r="T36" s="10"/>
      <c r="U36" s="64">
        <v>23.6</v>
      </c>
      <c r="V36" s="64">
        <v>22.48</v>
      </c>
      <c r="W36" s="10"/>
      <c r="X36" s="43">
        <v>23330000000</v>
      </c>
      <c r="Y36" s="36">
        <v>7.9000000000000001E-2</v>
      </c>
      <c r="Z36" s="10"/>
      <c r="AA36" s="20">
        <v>50</v>
      </c>
      <c r="AB36" s="20">
        <v>20</v>
      </c>
      <c r="AC36" s="20">
        <v>3</v>
      </c>
      <c r="AD36" s="20">
        <v>25</v>
      </c>
      <c r="AE36" s="20">
        <v>2</v>
      </c>
      <c r="AF36" s="66">
        <f t="shared" si="1"/>
        <v>100</v>
      </c>
      <c r="AG36" s="10"/>
      <c r="AH36" s="36">
        <v>5.5E-2</v>
      </c>
      <c r="AI36" s="40">
        <v>88540</v>
      </c>
      <c r="AJ36" s="37">
        <v>0.77</v>
      </c>
      <c r="AK36" s="42" t="s">
        <v>210</v>
      </c>
      <c r="AL36" s="41">
        <v>1209</v>
      </c>
      <c r="AN36" s="86"/>
      <c r="AO36" s="87"/>
      <c r="AP36" s="88">
        <f t="shared" si="2"/>
        <v>0</v>
      </c>
      <c r="AR36" s="86">
        <f t="shared" si="3"/>
        <v>0</v>
      </c>
      <c r="AS36" s="87"/>
      <c r="AT36" s="88">
        <f t="shared" si="4"/>
        <v>0</v>
      </c>
      <c r="AV36" s="88">
        <v>0</v>
      </c>
    </row>
    <row r="37" spans="1:48" ht="24" customHeight="1">
      <c r="A37" s="16"/>
      <c r="B37" s="17">
        <f t="shared" si="5"/>
        <v>29</v>
      </c>
      <c r="C37" s="10"/>
      <c r="D37" s="21" t="s">
        <v>10</v>
      </c>
      <c r="E37" s="10"/>
      <c r="F37" s="18" t="s">
        <v>11</v>
      </c>
      <c r="G37" s="18" t="s">
        <v>11</v>
      </c>
      <c r="H37" s="10"/>
      <c r="I37" s="19">
        <v>28813464</v>
      </c>
      <c r="J37" s="19">
        <v>3440</v>
      </c>
      <c r="K37" s="17" t="s">
        <v>9</v>
      </c>
      <c r="L37" s="10"/>
      <c r="M37" s="60">
        <v>2845</v>
      </c>
      <c r="N37" s="60">
        <v>6797</v>
      </c>
      <c r="O37" s="60">
        <v>6769</v>
      </c>
      <c r="P37" s="10"/>
      <c r="Q37" s="60">
        <f t="shared" si="7"/>
        <v>101955</v>
      </c>
      <c r="R37" s="10"/>
      <c r="S37" s="62">
        <f t="shared" si="0"/>
        <v>108752</v>
      </c>
      <c r="T37" s="10"/>
      <c r="U37" s="64">
        <v>23.61</v>
      </c>
      <c r="V37" s="64">
        <v>24.82</v>
      </c>
      <c r="W37" s="10"/>
      <c r="X37" s="43">
        <v>7930000000</v>
      </c>
      <c r="Y37" s="36">
        <v>7.8E-2</v>
      </c>
      <c r="Z37" s="10"/>
      <c r="AA37" s="20">
        <v>51</v>
      </c>
      <c r="AB37" s="20">
        <v>3</v>
      </c>
      <c r="AC37" s="20">
        <v>1</v>
      </c>
      <c r="AD37" s="20">
        <v>44</v>
      </c>
      <c r="AE37" s="20">
        <v>1</v>
      </c>
      <c r="AF37" s="66">
        <f t="shared" si="1"/>
        <v>100</v>
      </c>
      <c r="AG37" s="10"/>
      <c r="AH37" s="36">
        <v>-0.159</v>
      </c>
      <c r="AI37" s="40">
        <v>2708</v>
      </c>
      <c r="AJ37" s="37">
        <v>0.64</v>
      </c>
      <c r="AK37" s="42" t="s">
        <v>214</v>
      </c>
      <c r="AL37" s="41">
        <v>1670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s="25" customFormat="1" ht="24" customHeight="1">
      <c r="A38" s="224"/>
      <c r="B38" s="14">
        <f t="shared" si="5"/>
        <v>30</v>
      </c>
      <c r="C38" s="24"/>
      <c r="D38" s="22" t="s">
        <v>122</v>
      </c>
      <c r="E38" s="24"/>
      <c r="F38" s="22" t="s">
        <v>22</v>
      </c>
      <c r="G38" s="22" t="s">
        <v>198</v>
      </c>
      <c r="H38" s="24"/>
      <c r="I38" s="23">
        <v>28982772</v>
      </c>
      <c r="J38" s="23">
        <v>730</v>
      </c>
      <c r="K38" s="14" t="s">
        <v>6</v>
      </c>
      <c r="L38" s="24"/>
      <c r="M38" s="61">
        <v>2006</v>
      </c>
      <c r="N38" s="61">
        <v>4622</v>
      </c>
      <c r="O38" s="61">
        <v>6765</v>
      </c>
      <c r="P38" s="24"/>
      <c r="Q38" s="61">
        <f t="shared" si="7"/>
        <v>69330</v>
      </c>
      <c r="R38" s="24"/>
      <c r="S38" s="63">
        <f t="shared" si="0"/>
        <v>73952</v>
      </c>
      <c r="T38" s="24"/>
      <c r="U38" s="223">
        <v>15.9</v>
      </c>
      <c r="V38" s="223">
        <v>22.88</v>
      </c>
      <c r="W38" s="24"/>
      <c r="X38" s="49">
        <v>1120000000</v>
      </c>
      <c r="Y38" s="50">
        <v>5.2999999999999999E-2</v>
      </c>
      <c r="Z38" s="24"/>
      <c r="AA38" s="13">
        <v>20</v>
      </c>
      <c r="AB38" s="13">
        <v>20</v>
      </c>
      <c r="AC38" s="13">
        <v>6</v>
      </c>
      <c r="AD38" s="13">
        <v>53</v>
      </c>
      <c r="AE38" s="13">
        <v>1</v>
      </c>
      <c r="AF38" s="67">
        <f t="shared" si="1"/>
        <v>100</v>
      </c>
      <c r="AG38" s="24"/>
      <c r="AH38" s="50">
        <v>-6.0000000000000001E-3</v>
      </c>
      <c r="AI38" s="51">
        <v>8071</v>
      </c>
      <c r="AJ38" s="52">
        <v>0.72</v>
      </c>
      <c r="AK38" s="53" t="s">
        <v>213</v>
      </c>
      <c r="AL38" s="54">
        <v>1084</v>
      </c>
      <c r="AN38" s="90"/>
      <c r="AO38" s="91"/>
      <c r="AP38" s="92">
        <f t="shared" si="2"/>
        <v>0</v>
      </c>
      <c r="AR38" s="90">
        <f t="shared" si="3"/>
        <v>0</v>
      </c>
      <c r="AS38" s="91"/>
      <c r="AT38" s="92">
        <f t="shared" si="4"/>
        <v>0</v>
      </c>
      <c r="AV38" s="92">
        <v>0</v>
      </c>
    </row>
    <row r="39" spans="1:48" ht="24" customHeight="1">
      <c r="A39" s="16"/>
      <c r="B39" s="17">
        <f t="shared" si="5"/>
        <v>31</v>
      </c>
      <c r="C39" s="10"/>
      <c r="D39" s="18" t="s">
        <v>15</v>
      </c>
      <c r="E39" s="10"/>
      <c r="F39" s="18" t="s">
        <v>13</v>
      </c>
      <c r="G39" s="18" t="s">
        <v>222</v>
      </c>
      <c r="H39" s="10"/>
      <c r="I39" s="19">
        <v>43847432</v>
      </c>
      <c r="J39" s="19">
        <v>11960</v>
      </c>
      <c r="K39" s="17" t="s">
        <v>9</v>
      </c>
      <c r="L39" s="10"/>
      <c r="M39" s="60">
        <v>5530</v>
      </c>
      <c r="N39" s="60">
        <v>6119</v>
      </c>
      <c r="O39" s="60">
        <v>6508</v>
      </c>
      <c r="P39" s="10"/>
      <c r="Q39" s="60">
        <f t="shared" si="7"/>
        <v>91785</v>
      </c>
      <c r="R39" s="10"/>
      <c r="S39" s="62">
        <f t="shared" si="0"/>
        <v>97904</v>
      </c>
      <c r="T39" s="10"/>
      <c r="U39" s="64">
        <v>14</v>
      </c>
      <c r="V39" s="64">
        <v>14.85</v>
      </c>
      <c r="W39" s="10"/>
      <c r="X39" s="43">
        <v>25750000000</v>
      </c>
      <c r="Y39" s="36">
        <v>4.5999999999999999E-2</v>
      </c>
      <c r="Z39" s="10"/>
      <c r="AA39" s="20">
        <v>52</v>
      </c>
      <c r="AB39" s="20">
        <v>18</v>
      </c>
      <c r="AC39" s="20">
        <v>2</v>
      </c>
      <c r="AD39" s="20">
        <v>27</v>
      </c>
      <c r="AE39" s="20">
        <v>1</v>
      </c>
      <c r="AF39" s="66">
        <f t="shared" si="1"/>
        <v>100</v>
      </c>
      <c r="AG39" s="10"/>
      <c r="AH39" s="36">
        <v>-7.6999999999999999E-2</v>
      </c>
      <c r="AI39" s="40">
        <v>49338</v>
      </c>
      <c r="AJ39" s="37">
        <v>0.73</v>
      </c>
      <c r="AK39" s="42" t="s">
        <v>213</v>
      </c>
      <c r="AL39" s="41">
        <v>795</v>
      </c>
      <c r="AN39" s="86"/>
      <c r="AO39" s="87"/>
      <c r="AP39" s="88">
        <f t="shared" si="2"/>
        <v>0</v>
      </c>
      <c r="AR39" s="86">
        <f t="shared" si="3"/>
        <v>0</v>
      </c>
      <c r="AS39" s="87"/>
      <c r="AT39" s="88">
        <f t="shared" si="4"/>
        <v>0</v>
      </c>
      <c r="AV39" s="88">
        <v>0</v>
      </c>
    </row>
    <row r="40" spans="1:48" ht="24" customHeight="1">
      <c r="A40" s="16"/>
      <c r="B40" s="17">
        <f t="shared" si="5"/>
        <v>32</v>
      </c>
      <c r="C40" s="10"/>
      <c r="D40" s="18" t="s">
        <v>174</v>
      </c>
      <c r="E40" s="10"/>
      <c r="F40" s="18" t="s">
        <v>11</v>
      </c>
      <c r="G40" s="18" t="s">
        <v>11</v>
      </c>
      <c r="H40" s="10"/>
      <c r="I40" s="19">
        <v>41487964</v>
      </c>
      <c r="J40" s="19">
        <v>660</v>
      </c>
      <c r="K40" s="17" t="s">
        <v>6</v>
      </c>
      <c r="L40" s="10"/>
      <c r="M40" s="60">
        <v>3503</v>
      </c>
      <c r="N40" s="60">
        <v>12036</v>
      </c>
      <c r="O40" s="60">
        <v>5769</v>
      </c>
      <c r="P40" s="10"/>
      <c r="Q40" s="60">
        <f t="shared" si="7"/>
        <v>180540</v>
      </c>
      <c r="R40" s="10"/>
      <c r="S40" s="62">
        <f t="shared" si="0"/>
        <v>192576</v>
      </c>
      <c r="T40" s="10"/>
      <c r="U40" s="64">
        <v>29</v>
      </c>
      <c r="V40" s="64">
        <v>15.15</v>
      </c>
      <c r="W40" s="10"/>
      <c r="X40" s="43">
        <v>2330000000</v>
      </c>
      <c r="Y40" s="36">
        <v>9.6000000000000002E-2</v>
      </c>
      <c r="Z40" s="10"/>
      <c r="AA40" s="20">
        <v>50</v>
      </c>
      <c r="AB40" s="20">
        <v>8</v>
      </c>
      <c r="AC40" s="20">
        <v>13</v>
      </c>
      <c r="AD40" s="20">
        <v>28</v>
      </c>
      <c r="AE40" s="20">
        <v>1</v>
      </c>
      <c r="AF40" s="66">
        <f t="shared" si="1"/>
        <v>100</v>
      </c>
      <c r="AG40" s="10"/>
      <c r="AH40" s="36">
        <v>-0.10199999999999999</v>
      </c>
      <c r="AI40" s="40">
        <v>3844</v>
      </c>
      <c r="AJ40" s="37">
        <v>0.61</v>
      </c>
      <c r="AK40" s="42" t="s">
        <v>213</v>
      </c>
      <c r="AL40" s="41">
        <v>869</v>
      </c>
      <c r="AN40" s="86"/>
      <c r="AO40" s="87"/>
      <c r="AP40" s="88">
        <f t="shared" si="2"/>
        <v>0</v>
      </c>
      <c r="AR40" s="86">
        <f t="shared" si="3"/>
        <v>0</v>
      </c>
      <c r="AS40" s="87"/>
      <c r="AT40" s="88">
        <f t="shared" si="4"/>
        <v>0</v>
      </c>
      <c r="AV40" s="88">
        <v>0</v>
      </c>
    </row>
    <row r="41" spans="1:48" ht="24" customHeight="1">
      <c r="A41" s="16"/>
      <c r="B41" s="17">
        <f t="shared" si="5"/>
        <v>33</v>
      </c>
      <c r="C41" s="10"/>
      <c r="D41" s="18" t="s">
        <v>178</v>
      </c>
      <c r="E41" s="10"/>
      <c r="F41" s="18" t="s">
        <v>11</v>
      </c>
      <c r="G41" s="18" t="s">
        <v>11</v>
      </c>
      <c r="H41" s="10"/>
      <c r="I41" s="19">
        <v>55572200</v>
      </c>
      <c r="J41" s="19">
        <v>900</v>
      </c>
      <c r="K41" s="17" t="s">
        <v>6</v>
      </c>
      <c r="L41" s="10"/>
      <c r="M41" s="60">
        <v>3256</v>
      </c>
      <c r="N41" s="60">
        <v>16252</v>
      </c>
      <c r="O41" s="60">
        <v>5496</v>
      </c>
      <c r="P41" s="10"/>
      <c r="Q41" s="60">
        <f t="shared" si="7"/>
        <v>243780</v>
      </c>
      <c r="R41" s="10"/>
      <c r="S41" s="62">
        <f t="shared" ref="S41:S72" si="8">Q41+N41</f>
        <v>260032</v>
      </c>
      <c r="T41" s="10"/>
      <c r="U41" s="64">
        <v>29.2</v>
      </c>
      <c r="V41" s="64">
        <v>10.46</v>
      </c>
      <c r="W41" s="10"/>
      <c r="X41" s="43">
        <v>4990000000</v>
      </c>
      <c r="Y41" s="36">
        <v>0.1</v>
      </c>
      <c r="Z41" s="10"/>
      <c r="AA41" s="20">
        <v>49</v>
      </c>
      <c r="AB41" s="20">
        <v>5</v>
      </c>
      <c r="AC41" s="20">
        <v>5</v>
      </c>
      <c r="AD41" s="20">
        <v>40</v>
      </c>
      <c r="AE41" s="20">
        <v>1</v>
      </c>
      <c r="AF41" s="66">
        <f t="shared" ref="AF41:AF72" si="9">SUM(AA41:AE41)</f>
        <v>100</v>
      </c>
      <c r="AG41" s="10"/>
      <c r="AH41" s="36">
        <v>-3.5999999999999997E-2</v>
      </c>
      <c r="AI41" s="40">
        <v>3893</v>
      </c>
      <c r="AJ41" s="37">
        <v>0.56999999999999995</v>
      </c>
      <c r="AK41" s="42" t="s">
        <v>214</v>
      </c>
      <c r="AL41" s="41">
        <v>605</v>
      </c>
      <c r="AN41" s="86"/>
      <c r="AO41" s="87"/>
      <c r="AP41" s="88">
        <f t="shared" ref="AP41:AP72" si="10">N41*AN41*AO41</f>
        <v>0</v>
      </c>
      <c r="AR41" s="86">
        <f t="shared" ref="AR41:AR72" si="11">AN41</f>
        <v>0</v>
      </c>
      <c r="AS41" s="87"/>
      <c r="AT41" s="88">
        <f t="shared" ref="AT41:AT72" si="12">Q41*AR41*AS41</f>
        <v>0</v>
      </c>
      <c r="AV41" s="88">
        <v>0</v>
      </c>
    </row>
    <row r="42" spans="1:48" ht="24" customHeight="1">
      <c r="A42" s="16"/>
      <c r="B42" s="17">
        <f t="shared" si="5"/>
        <v>34</v>
      </c>
      <c r="C42" s="10"/>
      <c r="D42" s="18" t="s">
        <v>94</v>
      </c>
      <c r="E42" s="10"/>
      <c r="F42" s="18" t="s">
        <v>11</v>
      </c>
      <c r="G42" s="18" t="s">
        <v>11</v>
      </c>
      <c r="H42" s="10"/>
      <c r="I42" s="19">
        <v>48461568</v>
      </c>
      <c r="J42" s="19">
        <v>1380</v>
      </c>
      <c r="K42" s="17" t="s">
        <v>9</v>
      </c>
      <c r="L42" s="10"/>
      <c r="M42" s="60">
        <v>2965</v>
      </c>
      <c r="N42" s="60">
        <v>13463</v>
      </c>
      <c r="O42" s="60">
        <v>5416</v>
      </c>
      <c r="P42" s="10"/>
      <c r="Q42" s="60">
        <f t="shared" si="7"/>
        <v>201945</v>
      </c>
      <c r="R42" s="10"/>
      <c r="S42" s="62">
        <f t="shared" si="8"/>
        <v>215408</v>
      </c>
      <c r="T42" s="10"/>
      <c r="U42" s="64">
        <v>27.8</v>
      </c>
      <c r="V42" s="64">
        <v>11.47</v>
      </c>
      <c r="W42" s="10"/>
      <c r="X42" s="43">
        <v>6550000000</v>
      </c>
      <c r="Y42" s="36">
        <v>9.1999999999999998E-2</v>
      </c>
      <c r="Z42" s="10"/>
      <c r="AA42" s="20">
        <v>49</v>
      </c>
      <c r="AB42" s="20">
        <v>6</v>
      </c>
      <c r="AC42" s="20">
        <v>6</v>
      </c>
      <c r="AD42" s="20">
        <v>38</v>
      </c>
      <c r="AE42" s="20">
        <v>1</v>
      </c>
      <c r="AF42" s="66">
        <f t="shared" si="9"/>
        <v>100</v>
      </c>
      <c r="AG42" s="10"/>
      <c r="AH42" s="36">
        <v>-6.7000000000000004E-2</v>
      </c>
      <c r="AI42" s="40">
        <v>4536</v>
      </c>
      <c r="AJ42" s="37">
        <v>0.67</v>
      </c>
      <c r="AK42" s="42" t="s">
        <v>213</v>
      </c>
      <c r="AL42" s="41">
        <v>636</v>
      </c>
      <c r="AN42" s="86"/>
      <c r="AO42" s="87"/>
      <c r="AP42" s="88">
        <f t="shared" si="10"/>
        <v>0</v>
      </c>
      <c r="AR42" s="86">
        <f t="shared" si="11"/>
        <v>0</v>
      </c>
      <c r="AS42" s="87"/>
      <c r="AT42" s="88">
        <f t="shared" si="12"/>
        <v>0</v>
      </c>
      <c r="AV42" s="88">
        <v>0</v>
      </c>
    </row>
    <row r="43" spans="1:48" ht="24" customHeight="1">
      <c r="A43" s="16"/>
      <c r="B43" s="17">
        <f t="shared" si="5"/>
        <v>35</v>
      </c>
      <c r="C43" s="10"/>
      <c r="D43" s="18" t="s">
        <v>73</v>
      </c>
      <c r="E43" s="10"/>
      <c r="F43" s="18" t="s">
        <v>11</v>
      </c>
      <c r="G43" s="18" t="s">
        <v>11</v>
      </c>
      <c r="H43" s="10"/>
      <c r="I43" s="19">
        <v>28206728</v>
      </c>
      <c r="J43" s="19">
        <v>1380</v>
      </c>
      <c r="K43" s="17" t="s">
        <v>9</v>
      </c>
      <c r="L43" s="10"/>
      <c r="M43" s="60">
        <v>1802</v>
      </c>
      <c r="N43" s="60">
        <v>7018</v>
      </c>
      <c r="O43" s="60">
        <v>5387</v>
      </c>
      <c r="P43" s="10"/>
      <c r="Q43" s="60">
        <f t="shared" si="7"/>
        <v>105270</v>
      </c>
      <c r="R43" s="10"/>
      <c r="S43" s="62">
        <f t="shared" si="8"/>
        <v>112288</v>
      </c>
      <c r="T43" s="10"/>
      <c r="U43" s="64">
        <v>24.9</v>
      </c>
      <c r="V43" s="64">
        <v>18.29</v>
      </c>
      <c r="W43" s="10"/>
      <c r="X43" s="43">
        <v>4550000000</v>
      </c>
      <c r="Y43" s="36">
        <v>8.3000000000000004E-2</v>
      </c>
      <c r="Z43" s="10"/>
      <c r="AA43" s="20">
        <v>48</v>
      </c>
      <c r="AB43" s="20">
        <v>3</v>
      </c>
      <c r="AC43" s="20">
        <v>3</v>
      </c>
      <c r="AD43" s="20">
        <v>45</v>
      </c>
      <c r="AE43" s="20">
        <v>1</v>
      </c>
      <c r="AF43" s="66">
        <f t="shared" si="9"/>
        <v>100</v>
      </c>
      <c r="AG43" s="10"/>
      <c r="AH43" s="36">
        <v>1.0999999999999999E-2</v>
      </c>
      <c r="AI43" s="40">
        <v>7328</v>
      </c>
      <c r="AJ43" s="37">
        <v>0.7</v>
      </c>
      <c r="AK43" s="42" t="s">
        <v>213</v>
      </c>
      <c r="AL43" s="41">
        <v>976</v>
      </c>
      <c r="AN43" s="86"/>
      <c r="AO43" s="87"/>
      <c r="AP43" s="88">
        <f t="shared" si="10"/>
        <v>0</v>
      </c>
      <c r="AR43" s="86">
        <f t="shared" si="11"/>
        <v>0</v>
      </c>
      <c r="AS43" s="87"/>
      <c r="AT43" s="88">
        <f t="shared" si="12"/>
        <v>0</v>
      </c>
      <c r="AV43" s="88">
        <v>0</v>
      </c>
    </row>
    <row r="44" spans="1:48" ht="24" customHeight="1">
      <c r="A44" s="16"/>
      <c r="B44" s="17">
        <f t="shared" si="5"/>
        <v>36</v>
      </c>
      <c r="C44" s="10"/>
      <c r="D44" s="18" t="s">
        <v>91</v>
      </c>
      <c r="E44" s="10"/>
      <c r="F44" s="18" t="s">
        <v>18</v>
      </c>
      <c r="G44" s="18" t="s">
        <v>224</v>
      </c>
      <c r="H44" s="10"/>
      <c r="I44" s="19">
        <v>127748512</v>
      </c>
      <c r="J44" s="19">
        <v>38000</v>
      </c>
      <c r="K44" s="17" t="s">
        <v>14</v>
      </c>
      <c r="L44" s="10"/>
      <c r="M44" s="60">
        <v>4682</v>
      </c>
      <c r="N44" s="60">
        <v>5224</v>
      </c>
      <c r="O44" s="60">
        <v>5224</v>
      </c>
      <c r="P44" s="10"/>
      <c r="Q44" s="60">
        <f>N44*$Q$189</f>
        <v>156720</v>
      </c>
      <c r="R44" s="10"/>
      <c r="S44" s="62">
        <f t="shared" si="8"/>
        <v>161944</v>
      </c>
      <c r="T44" s="10"/>
      <c r="U44" s="64">
        <v>4.0999999999999996</v>
      </c>
      <c r="V44" s="64">
        <v>4.0999999999999996</v>
      </c>
      <c r="W44" s="10"/>
      <c r="X44" s="43">
        <f>AP44+AT44</f>
        <v>162129268115.19998</v>
      </c>
      <c r="Y44" s="36">
        <f>X44/AV44</f>
        <v>3.2906285389730054E-2</v>
      </c>
      <c r="Z44" s="10"/>
      <c r="AA44" s="20">
        <v>32.4</v>
      </c>
      <c r="AB44" s="20">
        <v>17.2</v>
      </c>
      <c r="AC44" s="20">
        <v>15.1</v>
      </c>
      <c r="AD44" s="20">
        <v>35</v>
      </c>
      <c r="AE44" s="20">
        <v>0.3</v>
      </c>
      <c r="AF44" s="66">
        <f t="shared" si="9"/>
        <v>99.999999999999986</v>
      </c>
      <c r="AG44" s="10"/>
      <c r="AH44" s="72"/>
      <c r="AI44" s="73"/>
      <c r="AJ44" s="74"/>
      <c r="AK44" s="75"/>
      <c r="AL44" s="76"/>
      <c r="AN44" s="57">
        <v>38794.330999999998</v>
      </c>
      <c r="AO44" s="35">
        <v>80</v>
      </c>
      <c r="AP44" s="43">
        <f t="shared" si="10"/>
        <v>16212926811.52</v>
      </c>
      <c r="AR44" s="57">
        <f t="shared" si="11"/>
        <v>38794.330999999998</v>
      </c>
      <c r="AS44" s="35">
        <v>24</v>
      </c>
      <c r="AT44" s="43">
        <f t="shared" si="12"/>
        <v>145916341303.67999</v>
      </c>
      <c r="AV44" s="43">
        <v>4927000000000</v>
      </c>
    </row>
    <row r="45" spans="1:48" ht="24" customHeight="1">
      <c r="A45" s="16"/>
      <c r="B45" s="17">
        <f t="shared" si="5"/>
        <v>37</v>
      </c>
      <c r="C45" s="10"/>
      <c r="D45" s="18" t="s">
        <v>154</v>
      </c>
      <c r="E45" s="10"/>
      <c r="F45" s="18" t="s">
        <v>5</v>
      </c>
      <c r="G45" s="18" t="s">
        <v>11</v>
      </c>
      <c r="H45" s="10"/>
      <c r="I45" s="19">
        <v>14317996</v>
      </c>
      <c r="J45" s="19">
        <v>0</v>
      </c>
      <c r="K45" s="17" t="s">
        <v>6</v>
      </c>
      <c r="L45" s="10"/>
      <c r="M45" s="60">
        <v>165</v>
      </c>
      <c r="N45" s="60">
        <v>3884</v>
      </c>
      <c r="O45" s="60">
        <v>5101</v>
      </c>
      <c r="P45" s="10"/>
      <c r="Q45" s="60">
        <f>N45*$Q$188</f>
        <v>58260</v>
      </c>
      <c r="R45" s="10"/>
      <c r="S45" s="62">
        <f t="shared" si="8"/>
        <v>62144</v>
      </c>
      <c r="T45" s="10"/>
      <c r="U45" s="64">
        <v>27.1</v>
      </c>
      <c r="V45" s="64">
        <v>31.2</v>
      </c>
      <c r="W45" s="10"/>
      <c r="X45" s="43">
        <v>609910000</v>
      </c>
      <c r="Y45" s="36">
        <v>0.09</v>
      </c>
      <c r="Z45" s="10"/>
      <c r="AA45" s="20">
        <v>49</v>
      </c>
      <c r="AB45" s="20">
        <v>5</v>
      </c>
      <c r="AC45" s="20">
        <v>5</v>
      </c>
      <c r="AD45" s="20">
        <v>40</v>
      </c>
      <c r="AE45" s="20">
        <v>1</v>
      </c>
      <c r="AF45" s="66">
        <f t="shared" si="9"/>
        <v>100</v>
      </c>
      <c r="AG45" s="10"/>
      <c r="AH45" s="36">
        <v>-7.6999999999999999E-2</v>
      </c>
      <c r="AI45" s="40">
        <v>415</v>
      </c>
      <c r="AJ45" s="37">
        <v>0.63</v>
      </c>
      <c r="AK45" s="42" t="s">
        <v>213</v>
      </c>
      <c r="AL45" s="41">
        <v>1732</v>
      </c>
      <c r="AN45" s="86"/>
      <c r="AO45" s="87"/>
      <c r="AP45" s="88">
        <f t="shared" si="10"/>
        <v>0</v>
      </c>
      <c r="AR45" s="86">
        <f t="shared" si="11"/>
        <v>0</v>
      </c>
      <c r="AS45" s="87"/>
      <c r="AT45" s="88">
        <f t="shared" si="12"/>
        <v>0</v>
      </c>
      <c r="AV45" s="88">
        <v>0</v>
      </c>
    </row>
    <row r="46" spans="1:48" ht="24" customHeight="1">
      <c r="A46" s="16"/>
      <c r="B46" s="17">
        <f t="shared" si="5"/>
        <v>38</v>
      </c>
      <c r="C46" s="10"/>
      <c r="D46" s="18" t="s">
        <v>119</v>
      </c>
      <c r="E46" s="10"/>
      <c r="F46" s="18" t="s">
        <v>11</v>
      </c>
      <c r="G46" s="18" t="s">
        <v>11</v>
      </c>
      <c r="H46" s="10"/>
      <c r="I46" s="19">
        <v>28829476</v>
      </c>
      <c r="J46" s="19">
        <v>480</v>
      </c>
      <c r="K46" s="17" t="s">
        <v>6</v>
      </c>
      <c r="L46" s="10"/>
      <c r="M46" s="60">
        <v>1379</v>
      </c>
      <c r="N46" s="60">
        <v>8665</v>
      </c>
      <c r="O46" s="60">
        <v>5054</v>
      </c>
      <c r="P46" s="10"/>
      <c r="Q46" s="60">
        <f>N46*$Q$188</f>
        <v>129975</v>
      </c>
      <c r="R46" s="10"/>
      <c r="S46" s="62">
        <f t="shared" si="8"/>
        <v>138640</v>
      </c>
      <c r="T46" s="10"/>
      <c r="U46" s="64">
        <v>30.1</v>
      </c>
      <c r="V46" s="64">
        <v>17.420000000000002</v>
      </c>
      <c r="W46" s="10"/>
      <c r="X46" s="43">
        <v>1100000000</v>
      </c>
      <c r="Y46" s="36">
        <v>0.1</v>
      </c>
      <c r="Z46" s="10"/>
      <c r="AA46" s="20">
        <v>30</v>
      </c>
      <c r="AB46" s="20">
        <v>9</v>
      </c>
      <c r="AC46" s="20">
        <v>6</v>
      </c>
      <c r="AD46" s="20">
        <v>54</v>
      </c>
      <c r="AE46" s="20">
        <v>1</v>
      </c>
      <c r="AF46" s="66">
        <f t="shared" si="9"/>
        <v>100</v>
      </c>
      <c r="AG46" s="10"/>
      <c r="AH46" s="36">
        <v>-5.6000000000000001E-2</v>
      </c>
      <c r="AI46" s="40">
        <v>2424</v>
      </c>
      <c r="AJ46" s="37">
        <v>0.73</v>
      </c>
      <c r="AK46" s="42" t="s">
        <v>213</v>
      </c>
      <c r="AL46" s="41">
        <v>970</v>
      </c>
      <c r="AN46" s="86"/>
      <c r="AO46" s="87"/>
      <c r="AP46" s="88">
        <f t="shared" si="10"/>
        <v>0</v>
      </c>
      <c r="AR46" s="86">
        <f t="shared" si="11"/>
        <v>0</v>
      </c>
      <c r="AS46" s="87"/>
      <c r="AT46" s="88">
        <f t="shared" si="12"/>
        <v>0</v>
      </c>
      <c r="AV46" s="88">
        <v>0</v>
      </c>
    </row>
    <row r="47" spans="1:48" ht="24" customHeight="1">
      <c r="A47" s="16"/>
      <c r="B47" s="17">
        <f t="shared" si="5"/>
        <v>39</v>
      </c>
      <c r="C47" s="10"/>
      <c r="D47" s="18" t="s">
        <v>137</v>
      </c>
      <c r="E47" s="10"/>
      <c r="F47" s="18" t="s">
        <v>18</v>
      </c>
      <c r="G47" s="18" t="s">
        <v>224</v>
      </c>
      <c r="H47" s="10"/>
      <c r="I47" s="19">
        <v>50791920</v>
      </c>
      <c r="J47" s="19">
        <v>27600</v>
      </c>
      <c r="K47" s="17" t="s">
        <v>14</v>
      </c>
      <c r="L47" s="10"/>
      <c r="M47" s="60">
        <v>4292</v>
      </c>
      <c r="N47" s="60">
        <v>4990</v>
      </c>
      <c r="O47" s="60">
        <v>4990</v>
      </c>
      <c r="P47" s="10"/>
      <c r="Q47" s="60">
        <f>N47*$Q$189</f>
        <v>149700</v>
      </c>
      <c r="R47" s="10"/>
      <c r="S47" s="62">
        <f t="shared" si="8"/>
        <v>154690</v>
      </c>
      <c r="T47" s="10"/>
      <c r="U47" s="64">
        <v>9.8000000000000007</v>
      </c>
      <c r="V47" s="64">
        <v>9.8000000000000007</v>
      </c>
      <c r="W47" s="10"/>
      <c r="X47" s="43">
        <f>AP47+AT47</f>
        <v>110212122024</v>
      </c>
      <c r="Y47" s="36">
        <f>X47/AV47</f>
        <v>7.7888425458657248E-2</v>
      </c>
      <c r="Z47" s="10"/>
      <c r="AA47" s="20">
        <v>0</v>
      </c>
      <c r="AB47" s="20">
        <v>20.5</v>
      </c>
      <c r="AC47" s="20">
        <v>5.9</v>
      </c>
      <c r="AD47" s="20">
        <v>39.9</v>
      </c>
      <c r="AE47" s="20">
        <v>33.700000000000003</v>
      </c>
      <c r="AF47" s="66">
        <f t="shared" si="9"/>
        <v>100</v>
      </c>
      <c r="AG47" s="10"/>
      <c r="AH47" s="72"/>
      <c r="AI47" s="73"/>
      <c r="AJ47" s="74"/>
      <c r="AK47" s="75"/>
      <c r="AL47" s="76"/>
      <c r="AN47" s="57">
        <v>27608.246999999999</v>
      </c>
      <c r="AO47" s="35">
        <v>80</v>
      </c>
      <c r="AP47" s="43">
        <f t="shared" si="10"/>
        <v>11021212202.4</v>
      </c>
      <c r="AR47" s="57">
        <f t="shared" si="11"/>
        <v>27608.246999999999</v>
      </c>
      <c r="AS47" s="35">
        <v>24</v>
      </c>
      <c r="AT47" s="43">
        <f t="shared" si="12"/>
        <v>99190909821.600006</v>
      </c>
      <c r="AV47" s="43">
        <v>1415000000000</v>
      </c>
    </row>
    <row r="48" spans="1:48" ht="24" customHeight="1">
      <c r="A48" s="16"/>
      <c r="B48" s="17">
        <f t="shared" si="5"/>
        <v>40</v>
      </c>
      <c r="C48" s="10"/>
      <c r="D48" s="18" t="s">
        <v>133</v>
      </c>
      <c r="E48" s="10"/>
      <c r="F48" s="18" t="s">
        <v>13</v>
      </c>
      <c r="G48" s="18" t="s">
        <v>222</v>
      </c>
      <c r="H48" s="10"/>
      <c r="I48" s="19">
        <v>31773840</v>
      </c>
      <c r="J48" s="19">
        <v>5950</v>
      </c>
      <c r="K48" s="17" t="s">
        <v>9</v>
      </c>
      <c r="L48" s="10"/>
      <c r="M48" s="60">
        <v>2696</v>
      </c>
      <c r="N48" s="60">
        <v>4286</v>
      </c>
      <c r="O48" s="60">
        <v>4555</v>
      </c>
      <c r="P48" s="10"/>
      <c r="Q48" s="60">
        <f t="shared" ref="Q48:Q53" si="13">N48*$Q$188</f>
        <v>64290</v>
      </c>
      <c r="R48" s="10"/>
      <c r="S48" s="62">
        <f t="shared" si="8"/>
        <v>68576</v>
      </c>
      <c r="T48" s="10"/>
      <c r="U48" s="64">
        <v>13.5</v>
      </c>
      <c r="V48" s="64">
        <v>13.95</v>
      </c>
      <c r="W48" s="10"/>
      <c r="X48" s="43">
        <v>8600000000</v>
      </c>
      <c r="Y48" s="36">
        <v>4.4999999999999998E-2</v>
      </c>
      <c r="Z48" s="10"/>
      <c r="AA48" s="20">
        <v>40</v>
      </c>
      <c r="AB48" s="20">
        <v>7</v>
      </c>
      <c r="AC48" s="20">
        <v>3</v>
      </c>
      <c r="AD48" s="20">
        <v>49</v>
      </c>
      <c r="AE48" s="20">
        <v>1</v>
      </c>
      <c r="AF48" s="66">
        <f t="shared" si="9"/>
        <v>100</v>
      </c>
      <c r="AG48" s="10"/>
      <c r="AH48" s="36">
        <v>-0.127</v>
      </c>
      <c r="AI48" s="40">
        <v>17640</v>
      </c>
      <c r="AJ48" s="37">
        <v>0.71</v>
      </c>
      <c r="AK48" s="42" t="s">
        <v>213</v>
      </c>
      <c r="AL48" s="41">
        <v>697</v>
      </c>
      <c r="AN48" s="86"/>
      <c r="AO48" s="87"/>
      <c r="AP48" s="88">
        <f t="shared" si="10"/>
        <v>0</v>
      </c>
      <c r="AR48" s="86">
        <f t="shared" si="11"/>
        <v>0</v>
      </c>
      <c r="AS48" s="87"/>
      <c r="AT48" s="88">
        <f t="shared" si="12"/>
        <v>0</v>
      </c>
      <c r="AV48" s="88">
        <v>0</v>
      </c>
    </row>
    <row r="49" spans="1:48" ht="24" customHeight="1">
      <c r="A49" s="16"/>
      <c r="B49" s="17">
        <f t="shared" si="5"/>
        <v>41</v>
      </c>
      <c r="C49" s="10"/>
      <c r="D49" s="18" t="s">
        <v>58</v>
      </c>
      <c r="E49" s="10"/>
      <c r="F49" s="18" t="s">
        <v>13</v>
      </c>
      <c r="G49" s="18" t="s">
        <v>222</v>
      </c>
      <c r="H49" s="10"/>
      <c r="I49" s="19">
        <v>16385068</v>
      </c>
      <c r="J49" s="19">
        <v>5820</v>
      </c>
      <c r="K49" s="17" t="s">
        <v>9</v>
      </c>
      <c r="L49" s="10"/>
      <c r="M49" s="60">
        <v>2894</v>
      </c>
      <c r="N49" s="60">
        <v>3490</v>
      </c>
      <c r="O49" s="60">
        <v>4474</v>
      </c>
      <c r="P49" s="10"/>
      <c r="Q49" s="60">
        <f t="shared" si="13"/>
        <v>52350</v>
      </c>
      <c r="R49" s="10"/>
      <c r="S49" s="62">
        <f t="shared" si="8"/>
        <v>55840</v>
      </c>
      <c r="T49" s="10"/>
      <c r="U49" s="64">
        <v>21.3</v>
      </c>
      <c r="V49" s="64">
        <v>27.21</v>
      </c>
      <c r="W49" s="10"/>
      <c r="X49" s="43">
        <v>7080000000</v>
      </c>
      <c r="Y49" s="36">
        <v>7.0999999999999994E-2</v>
      </c>
      <c r="Z49" s="10"/>
      <c r="AA49" s="20">
        <v>32</v>
      </c>
      <c r="AB49" s="20">
        <v>18</v>
      </c>
      <c r="AC49" s="20">
        <v>2</v>
      </c>
      <c r="AD49" s="20">
        <v>47</v>
      </c>
      <c r="AE49" s="20">
        <v>1</v>
      </c>
      <c r="AF49" s="66">
        <f t="shared" si="9"/>
        <v>100</v>
      </c>
      <c r="AG49" s="10"/>
      <c r="AH49" s="36">
        <v>-9.0999999999999998E-2</v>
      </c>
      <c r="AI49" s="40">
        <v>11751</v>
      </c>
      <c r="AJ49" s="37">
        <v>0.75</v>
      </c>
      <c r="AK49" s="42" t="s">
        <v>213</v>
      </c>
      <c r="AL49" s="41">
        <v>1394</v>
      </c>
      <c r="AN49" s="86"/>
      <c r="AO49" s="87"/>
      <c r="AP49" s="88">
        <f t="shared" si="10"/>
        <v>0</v>
      </c>
      <c r="AR49" s="86">
        <f t="shared" si="11"/>
        <v>0</v>
      </c>
      <c r="AS49" s="87"/>
      <c r="AT49" s="88">
        <f t="shared" si="12"/>
        <v>0</v>
      </c>
      <c r="AV49" s="88">
        <v>0</v>
      </c>
    </row>
    <row r="50" spans="1:48" ht="24" customHeight="1">
      <c r="A50" s="16"/>
      <c r="B50" s="17">
        <f t="shared" si="5"/>
        <v>42</v>
      </c>
      <c r="C50" s="10"/>
      <c r="D50" s="18" t="s">
        <v>38</v>
      </c>
      <c r="E50" s="10"/>
      <c r="F50" s="18" t="s">
        <v>11</v>
      </c>
      <c r="G50" s="18" t="s">
        <v>11</v>
      </c>
      <c r="H50" s="10"/>
      <c r="I50" s="19">
        <v>23439188</v>
      </c>
      <c r="J50" s="19">
        <v>1200</v>
      </c>
      <c r="K50" s="17" t="s">
        <v>9</v>
      </c>
      <c r="L50" s="10"/>
      <c r="M50" s="60">
        <v>1879</v>
      </c>
      <c r="N50" s="60">
        <v>7066</v>
      </c>
      <c r="O50" s="60">
        <v>4120</v>
      </c>
      <c r="P50" s="10"/>
      <c r="Q50" s="60">
        <f t="shared" si="13"/>
        <v>105990</v>
      </c>
      <c r="R50" s="10"/>
      <c r="S50" s="62">
        <f t="shared" si="8"/>
        <v>113056</v>
      </c>
      <c r="T50" s="10"/>
      <c r="U50" s="64">
        <v>30.1</v>
      </c>
      <c r="V50" s="64">
        <v>15.27</v>
      </c>
      <c r="W50" s="10"/>
      <c r="X50" s="43">
        <v>3270000000</v>
      </c>
      <c r="Y50" s="36">
        <v>0.1</v>
      </c>
      <c r="Z50" s="10"/>
      <c r="AA50" s="20">
        <v>64</v>
      </c>
      <c r="AB50" s="20">
        <v>20</v>
      </c>
      <c r="AC50" s="20">
        <v>1</v>
      </c>
      <c r="AD50" s="20">
        <v>14</v>
      </c>
      <c r="AE50" s="20">
        <v>1</v>
      </c>
      <c r="AF50" s="66">
        <f t="shared" si="9"/>
        <v>100</v>
      </c>
      <c r="AG50" s="10"/>
      <c r="AH50" s="36">
        <v>-8.3000000000000004E-2</v>
      </c>
      <c r="AI50" s="40">
        <v>3235</v>
      </c>
      <c r="AJ50" s="37">
        <v>0.64</v>
      </c>
      <c r="AK50" s="42" t="s">
        <v>214</v>
      </c>
      <c r="AL50" s="41">
        <v>878</v>
      </c>
      <c r="AN50" s="86"/>
      <c r="AO50" s="87"/>
      <c r="AP50" s="88">
        <f t="shared" si="10"/>
        <v>0</v>
      </c>
      <c r="AR50" s="86">
        <f t="shared" si="11"/>
        <v>0</v>
      </c>
      <c r="AS50" s="87"/>
      <c r="AT50" s="88">
        <f t="shared" si="12"/>
        <v>0</v>
      </c>
      <c r="AV50" s="88">
        <v>0</v>
      </c>
    </row>
    <row r="51" spans="1:48" ht="24" customHeight="1">
      <c r="A51" s="16"/>
      <c r="B51" s="17">
        <f t="shared" si="5"/>
        <v>43</v>
      </c>
      <c r="C51" s="10"/>
      <c r="D51" s="18" t="s">
        <v>181</v>
      </c>
      <c r="E51" s="10"/>
      <c r="F51" s="18" t="s">
        <v>8</v>
      </c>
      <c r="G51" s="18" t="s">
        <v>212</v>
      </c>
      <c r="H51" s="10"/>
      <c r="I51" s="19">
        <v>31446796</v>
      </c>
      <c r="J51" s="19">
        <v>2220</v>
      </c>
      <c r="K51" s="17" t="s">
        <v>9</v>
      </c>
      <c r="L51" s="10"/>
      <c r="M51" s="60">
        <v>2496</v>
      </c>
      <c r="N51" s="60">
        <v>3617</v>
      </c>
      <c r="O51" s="60">
        <v>4015</v>
      </c>
      <c r="P51" s="10"/>
      <c r="Q51" s="60">
        <f t="shared" si="13"/>
        <v>54255</v>
      </c>
      <c r="R51" s="10"/>
      <c r="S51" s="62">
        <f t="shared" si="8"/>
        <v>57872</v>
      </c>
      <c r="T51" s="10"/>
      <c r="U51" s="64">
        <v>11.5</v>
      </c>
      <c r="V51" s="64">
        <v>12.63</v>
      </c>
      <c r="W51" s="10"/>
      <c r="X51" s="43">
        <v>2550000000</v>
      </c>
      <c r="Y51" s="36">
        <v>3.7999999999999999E-2</v>
      </c>
      <c r="Z51" s="10"/>
      <c r="AA51" s="20">
        <v>55</v>
      </c>
      <c r="AB51" s="20">
        <v>4</v>
      </c>
      <c r="AC51" s="20">
        <v>1</v>
      </c>
      <c r="AD51" s="20">
        <v>39</v>
      </c>
      <c r="AE51" s="20">
        <v>1</v>
      </c>
      <c r="AF51" s="66">
        <f t="shared" si="9"/>
        <v>100</v>
      </c>
      <c r="AG51" s="10"/>
      <c r="AH51" s="36">
        <v>-6.0999999999999999E-2</v>
      </c>
      <c r="AI51" s="40">
        <v>0</v>
      </c>
      <c r="AJ51" s="37">
        <v>0.84</v>
      </c>
      <c r="AK51" s="42" t="s">
        <v>210</v>
      </c>
      <c r="AL51" s="41">
        <v>760</v>
      </c>
      <c r="AN51" s="86"/>
      <c r="AO51" s="87"/>
      <c r="AP51" s="88">
        <f t="shared" si="10"/>
        <v>0</v>
      </c>
      <c r="AR51" s="86">
        <f t="shared" si="11"/>
        <v>0</v>
      </c>
      <c r="AS51" s="87"/>
      <c r="AT51" s="88">
        <f t="shared" si="12"/>
        <v>0</v>
      </c>
      <c r="AV51" s="88">
        <v>0</v>
      </c>
    </row>
    <row r="52" spans="1:48" ht="24" customHeight="1">
      <c r="A52" s="16"/>
      <c r="B52" s="17">
        <f t="shared" si="5"/>
        <v>44</v>
      </c>
      <c r="C52" s="10"/>
      <c r="D52" s="18" t="s">
        <v>37</v>
      </c>
      <c r="E52" s="10"/>
      <c r="F52" s="18" t="s">
        <v>18</v>
      </c>
      <c r="G52" s="18" t="s">
        <v>224</v>
      </c>
      <c r="H52" s="10"/>
      <c r="I52" s="19">
        <v>15762370</v>
      </c>
      <c r="J52" s="19">
        <v>1140</v>
      </c>
      <c r="K52" s="17" t="s">
        <v>9</v>
      </c>
      <c r="L52" s="10"/>
      <c r="M52" s="60">
        <v>1852</v>
      </c>
      <c r="N52" s="60">
        <v>2803</v>
      </c>
      <c r="O52" s="60">
        <v>3995</v>
      </c>
      <c r="P52" s="10"/>
      <c r="Q52" s="60">
        <f t="shared" si="13"/>
        <v>42045</v>
      </c>
      <c r="R52" s="10"/>
      <c r="S52" s="62">
        <f t="shared" si="8"/>
        <v>44848</v>
      </c>
      <c r="T52" s="10"/>
      <c r="U52" s="64">
        <v>17.8</v>
      </c>
      <c r="V52" s="64">
        <v>25.13</v>
      </c>
      <c r="W52" s="10"/>
      <c r="X52" s="43">
        <v>1180000000</v>
      </c>
      <c r="Y52" s="36">
        <v>5.8999999999999997E-2</v>
      </c>
      <c r="Z52" s="10"/>
      <c r="AA52" s="20">
        <v>29</v>
      </c>
      <c r="AB52" s="20">
        <v>20</v>
      </c>
      <c r="AC52" s="20">
        <v>2</v>
      </c>
      <c r="AD52" s="20">
        <v>48</v>
      </c>
      <c r="AE52" s="20">
        <v>1</v>
      </c>
      <c r="AF52" s="66">
        <f t="shared" si="9"/>
        <v>100</v>
      </c>
      <c r="AG52" s="10"/>
      <c r="AH52" s="36">
        <v>-3.5999999999999997E-2</v>
      </c>
      <c r="AI52" s="40">
        <v>23802</v>
      </c>
      <c r="AJ52" s="37">
        <v>0.78</v>
      </c>
      <c r="AK52" s="42" t="s">
        <v>213</v>
      </c>
      <c r="AL52" s="41">
        <v>1332</v>
      </c>
      <c r="AN52" s="86"/>
      <c r="AO52" s="87"/>
      <c r="AP52" s="88">
        <f t="shared" si="10"/>
        <v>0</v>
      </c>
      <c r="AR52" s="86">
        <f t="shared" si="11"/>
        <v>0</v>
      </c>
      <c r="AS52" s="87"/>
      <c r="AT52" s="88">
        <f t="shared" si="12"/>
        <v>0</v>
      </c>
      <c r="AV52" s="88">
        <v>0</v>
      </c>
    </row>
    <row r="53" spans="1:48" ht="24" customHeight="1">
      <c r="A53" s="16"/>
      <c r="B53" s="17">
        <f t="shared" si="5"/>
        <v>45</v>
      </c>
      <c r="C53" s="10"/>
      <c r="D53" s="18" t="s">
        <v>86</v>
      </c>
      <c r="E53" s="10"/>
      <c r="F53" s="18" t="s">
        <v>5</v>
      </c>
      <c r="G53" s="18" t="s">
        <v>226</v>
      </c>
      <c r="H53" s="10"/>
      <c r="I53" s="19">
        <v>37202572</v>
      </c>
      <c r="J53" s="19">
        <v>5430</v>
      </c>
      <c r="K53" s="17" t="s">
        <v>9</v>
      </c>
      <c r="L53" s="10"/>
      <c r="M53" s="60">
        <v>4134</v>
      </c>
      <c r="N53" s="60">
        <v>7686</v>
      </c>
      <c r="O53" s="60">
        <v>3733</v>
      </c>
      <c r="P53" s="10"/>
      <c r="Q53" s="60">
        <f t="shared" si="13"/>
        <v>115290</v>
      </c>
      <c r="R53" s="10"/>
      <c r="S53" s="62">
        <f t="shared" si="8"/>
        <v>122976</v>
      </c>
      <c r="T53" s="10"/>
      <c r="U53" s="64">
        <v>20.7</v>
      </c>
      <c r="V53" s="64">
        <v>8.85</v>
      </c>
      <c r="W53" s="10"/>
      <c r="X53" s="43">
        <v>11720000000</v>
      </c>
      <c r="Y53" s="36">
        <v>6.9000000000000006E-2</v>
      </c>
      <c r="Z53" s="10"/>
      <c r="AA53" s="20">
        <v>61</v>
      </c>
      <c r="AB53" s="20">
        <v>8</v>
      </c>
      <c r="AC53" s="20">
        <v>1</v>
      </c>
      <c r="AD53" s="20">
        <v>29</v>
      </c>
      <c r="AE53" s="20">
        <v>1</v>
      </c>
      <c r="AF53" s="66">
        <f t="shared" si="9"/>
        <v>100</v>
      </c>
      <c r="AG53" s="10"/>
      <c r="AH53" s="36">
        <v>-0.185</v>
      </c>
      <c r="AI53" s="40">
        <v>15525</v>
      </c>
      <c r="AJ53" s="37">
        <v>0.66</v>
      </c>
      <c r="AK53" s="42" t="s">
        <v>214</v>
      </c>
      <c r="AL53" s="41">
        <v>573</v>
      </c>
      <c r="AN53" s="86"/>
      <c r="AO53" s="87"/>
      <c r="AP53" s="88">
        <f t="shared" si="10"/>
        <v>0</v>
      </c>
      <c r="AR53" s="86">
        <f t="shared" si="11"/>
        <v>0</v>
      </c>
      <c r="AS53" s="87"/>
      <c r="AT53" s="88">
        <f t="shared" si="12"/>
        <v>0</v>
      </c>
      <c r="AV53" s="88">
        <v>0</v>
      </c>
    </row>
    <row r="54" spans="1:48" ht="24" customHeight="1">
      <c r="A54" s="16"/>
      <c r="B54" s="17">
        <f t="shared" si="5"/>
        <v>46</v>
      </c>
      <c r="C54" s="10"/>
      <c r="D54" s="18" t="s">
        <v>134</v>
      </c>
      <c r="E54" s="10"/>
      <c r="F54" s="18" t="s">
        <v>8</v>
      </c>
      <c r="G54" s="18" t="s">
        <v>212</v>
      </c>
      <c r="H54" s="10"/>
      <c r="I54" s="19">
        <v>38224408</v>
      </c>
      <c r="J54" s="19">
        <v>12680</v>
      </c>
      <c r="K54" s="17" t="s">
        <v>14</v>
      </c>
      <c r="L54" s="10"/>
      <c r="M54" s="60">
        <v>3026</v>
      </c>
      <c r="N54" s="60">
        <v>3698</v>
      </c>
      <c r="O54" s="60">
        <v>3698</v>
      </c>
      <c r="P54" s="10"/>
      <c r="Q54" s="60">
        <f>N54*$Q$189</f>
        <v>110940</v>
      </c>
      <c r="R54" s="10"/>
      <c r="S54" s="62">
        <f t="shared" si="8"/>
        <v>114638</v>
      </c>
      <c r="T54" s="10"/>
      <c r="U54" s="64">
        <v>9.6999999999999993</v>
      </c>
      <c r="V54" s="64">
        <v>9.6999999999999993</v>
      </c>
      <c r="W54" s="10"/>
      <c r="X54" s="43">
        <f>AP54+AT54</f>
        <v>36777571480</v>
      </c>
      <c r="Y54" s="36">
        <f>X54/AV54</f>
        <v>7.7913961629394859E-2</v>
      </c>
      <c r="Z54" s="10"/>
      <c r="AA54" s="20">
        <v>46.8</v>
      </c>
      <c r="AB54" s="20">
        <v>11.2</v>
      </c>
      <c r="AC54" s="20">
        <v>9</v>
      </c>
      <c r="AD54" s="20">
        <v>28.7</v>
      </c>
      <c r="AE54" s="20">
        <v>4.3</v>
      </c>
      <c r="AF54" s="66">
        <f t="shared" si="9"/>
        <v>100</v>
      </c>
      <c r="AG54" s="10"/>
      <c r="AH54" s="72"/>
      <c r="AI54" s="73"/>
      <c r="AJ54" s="74"/>
      <c r="AK54" s="75"/>
      <c r="AL54" s="76"/>
      <c r="AN54" s="57">
        <v>12431.575000000001</v>
      </c>
      <c r="AO54" s="35">
        <v>80</v>
      </c>
      <c r="AP54" s="43">
        <f t="shared" si="10"/>
        <v>3677757148</v>
      </c>
      <c r="AR54" s="57">
        <f t="shared" si="11"/>
        <v>12431.575000000001</v>
      </c>
      <c r="AS54" s="35">
        <v>24</v>
      </c>
      <c r="AT54" s="43">
        <f t="shared" si="12"/>
        <v>33099814332</v>
      </c>
      <c r="AV54" s="43">
        <v>472028000000</v>
      </c>
    </row>
    <row r="55" spans="1:48" ht="24" customHeight="1">
      <c r="A55" s="16"/>
      <c r="B55" s="17">
        <f t="shared" si="5"/>
        <v>47</v>
      </c>
      <c r="C55" s="10"/>
      <c r="D55" s="18" t="s">
        <v>171</v>
      </c>
      <c r="E55" s="10"/>
      <c r="F55" s="18" t="s">
        <v>5</v>
      </c>
      <c r="G55" s="18" t="s">
        <v>226</v>
      </c>
      <c r="H55" s="10"/>
      <c r="I55" s="19">
        <v>11403248</v>
      </c>
      <c r="J55" s="19">
        <v>3690</v>
      </c>
      <c r="K55" s="17" t="s">
        <v>9</v>
      </c>
      <c r="L55" s="10"/>
      <c r="M55" s="60">
        <v>1443</v>
      </c>
      <c r="N55" s="60">
        <v>2595</v>
      </c>
      <c r="O55" s="60">
        <v>3681</v>
      </c>
      <c r="P55" s="10"/>
      <c r="Q55" s="60">
        <f>N55*$Q$188</f>
        <v>38925</v>
      </c>
      <c r="R55" s="10"/>
      <c r="S55" s="62">
        <f t="shared" si="8"/>
        <v>41520</v>
      </c>
      <c r="T55" s="10"/>
      <c r="U55" s="64">
        <v>22.8</v>
      </c>
      <c r="V55" s="64">
        <v>32.39</v>
      </c>
      <c r="W55" s="10"/>
      <c r="X55" s="43">
        <v>3160000000</v>
      </c>
      <c r="Y55" s="36">
        <v>7.5999999999999998E-2</v>
      </c>
      <c r="Z55" s="10"/>
      <c r="AA55" s="20">
        <v>51</v>
      </c>
      <c r="AB55" s="20">
        <v>18</v>
      </c>
      <c r="AC55" s="20">
        <v>1</v>
      </c>
      <c r="AD55" s="20">
        <v>29</v>
      </c>
      <c r="AE55" s="20">
        <v>1</v>
      </c>
      <c r="AF55" s="66">
        <f t="shared" si="9"/>
        <v>100</v>
      </c>
      <c r="AG55" s="10"/>
      <c r="AH55" s="36">
        <v>-3.7999999999999999E-2</v>
      </c>
      <c r="AI55" s="40">
        <v>17676</v>
      </c>
      <c r="AJ55" s="37">
        <v>0.72</v>
      </c>
      <c r="AK55" s="42" t="s">
        <v>214</v>
      </c>
      <c r="AL55" s="41">
        <v>1418</v>
      </c>
      <c r="AN55" s="86"/>
      <c r="AO55" s="87"/>
      <c r="AP55" s="88">
        <f t="shared" si="10"/>
        <v>0</v>
      </c>
      <c r="AR55" s="86">
        <f t="shared" si="11"/>
        <v>0</v>
      </c>
      <c r="AS55" s="87"/>
      <c r="AT55" s="88">
        <f t="shared" si="12"/>
        <v>0</v>
      </c>
      <c r="AV55" s="88">
        <v>0</v>
      </c>
    </row>
    <row r="56" spans="1:48" ht="24" customHeight="1">
      <c r="A56" s="16"/>
      <c r="B56" s="17">
        <f t="shared" si="5"/>
        <v>48</v>
      </c>
      <c r="C56" s="10"/>
      <c r="D56" s="18" t="s">
        <v>49</v>
      </c>
      <c r="E56" s="10"/>
      <c r="F56" s="18" t="s">
        <v>11</v>
      </c>
      <c r="G56" s="18" t="s">
        <v>11</v>
      </c>
      <c r="H56" s="10"/>
      <c r="I56" s="19">
        <v>23695920</v>
      </c>
      <c r="J56" s="19">
        <v>1520</v>
      </c>
      <c r="K56" s="17" t="s">
        <v>9</v>
      </c>
      <c r="L56" s="10"/>
      <c r="M56" s="60">
        <v>991</v>
      </c>
      <c r="N56" s="60">
        <v>5582</v>
      </c>
      <c r="O56" s="60">
        <v>3670</v>
      </c>
      <c r="P56" s="10"/>
      <c r="Q56" s="60">
        <f>N56*$Q$188</f>
        <v>83730</v>
      </c>
      <c r="R56" s="10"/>
      <c r="S56" s="62">
        <f t="shared" si="8"/>
        <v>89312</v>
      </c>
      <c r="T56" s="10"/>
      <c r="U56" s="64">
        <v>23.6</v>
      </c>
      <c r="V56" s="64">
        <v>15</v>
      </c>
      <c r="W56" s="10"/>
      <c r="X56" s="43">
        <v>2770000000</v>
      </c>
      <c r="Y56" s="36">
        <v>7.8E-2</v>
      </c>
      <c r="Z56" s="10"/>
      <c r="AA56" s="20">
        <v>51</v>
      </c>
      <c r="AB56" s="20">
        <v>10</v>
      </c>
      <c r="AC56" s="20">
        <v>1</v>
      </c>
      <c r="AD56" s="20">
        <v>37</v>
      </c>
      <c r="AE56" s="20">
        <v>1</v>
      </c>
      <c r="AF56" s="66">
        <f t="shared" si="9"/>
        <v>100</v>
      </c>
      <c r="AG56" s="10"/>
      <c r="AH56" s="36">
        <v>-0.05</v>
      </c>
      <c r="AI56" s="40">
        <v>3821</v>
      </c>
      <c r="AJ56" s="37">
        <v>0.63</v>
      </c>
      <c r="AK56" s="42" t="s">
        <v>213</v>
      </c>
      <c r="AL56" s="41">
        <v>865</v>
      </c>
      <c r="AN56" s="86"/>
      <c r="AO56" s="87"/>
      <c r="AP56" s="88">
        <f t="shared" si="10"/>
        <v>0</v>
      </c>
      <c r="AR56" s="86">
        <f t="shared" si="11"/>
        <v>0</v>
      </c>
      <c r="AS56" s="87"/>
      <c r="AT56" s="88">
        <f t="shared" si="12"/>
        <v>0</v>
      </c>
      <c r="AV56" s="88">
        <v>0</v>
      </c>
    </row>
    <row r="57" spans="1:48" ht="24" customHeight="1">
      <c r="A57" s="16"/>
      <c r="B57" s="17">
        <f t="shared" si="5"/>
        <v>49</v>
      </c>
      <c r="C57" s="10"/>
      <c r="D57" s="18" t="s">
        <v>68</v>
      </c>
      <c r="E57" s="10"/>
      <c r="F57" s="18" t="s">
        <v>8</v>
      </c>
      <c r="G57" s="18" t="s">
        <v>212</v>
      </c>
      <c r="H57" s="10"/>
      <c r="I57" s="19">
        <v>64720688</v>
      </c>
      <c r="J57" s="19">
        <v>38950</v>
      </c>
      <c r="K57" s="17" t="s">
        <v>14</v>
      </c>
      <c r="L57" s="10"/>
      <c r="M57" s="60">
        <v>3477</v>
      </c>
      <c r="N57" s="60">
        <v>3585</v>
      </c>
      <c r="O57" s="60">
        <v>3585</v>
      </c>
      <c r="P57" s="10"/>
      <c r="Q57" s="60">
        <f>N57*$Q$189</f>
        <v>107550</v>
      </c>
      <c r="R57" s="10"/>
      <c r="S57" s="62">
        <f t="shared" si="8"/>
        <v>111135</v>
      </c>
      <c r="T57" s="10"/>
      <c r="U57" s="64">
        <v>5.5</v>
      </c>
      <c r="V57" s="64">
        <v>5.5</v>
      </c>
      <c r="W57" s="10"/>
      <c r="X57" s="43">
        <f>AP57+AT57</f>
        <v>106007652696.00002</v>
      </c>
      <c r="Y57" s="36">
        <f>X57/AV57</f>
        <v>4.2900709306353708E-2</v>
      </c>
      <c r="Z57" s="10"/>
      <c r="AA57" s="20">
        <v>54.4</v>
      </c>
      <c r="AB57" s="20">
        <v>21.1</v>
      </c>
      <c r="AC57" s="20">
        <v>4.7</v>
      </c>
      <c r="AD57" s="20">
        <v>16.100000000000001</v>
      </c>
      <c r="AE57" s="20">
        <v>3.7</v>
      </c>
      <c r="AF57" s="66">
        <f t="shared" si="9"/>
        <v>100.00000000000001</v>
      </c>
      <c r="AG57" s="10"/>
      <c r="AH57" s="72"/>
      <c r="AI57" s="73"/>
      <c r="AJ57" s="74"/>
      <c r="AK57" s="75"/>
      <c r="AL57" s="76"/>
      <c r="AN57" s="57">
        <v>36962.222000000002</v>
      </c>
      <c r="AO57" s="35">
        <v>80</v>
      </c>
      <c r="AP57" s="43">
        <f t="shared" si="10"/>
        <v>10600765269.6</v>
      </c>
      <c r="AR57" s="57">
        <f t="shared" si="11"/>
        <v>36962.222000000002</v>
      </c>
      <c r="AS57" s="35">
        <v>24</v>
      </c>
      <c r="AT57" s="43">
        <f t="shared" si="12"/>
        <v>95406887426.400009</v>
      </c>
      <c r="AV57" s="43">
        <v>2471000000000</v>
      </c>
    </row>
    <row r="58" spans="1:48" ht="24" customHeight="1">
      <c r="A58" s="16"/>
      <c r="B58" s="17">
        <f t="shared" si="5"/>
        <v>50</v>
      </c>
      <c r="C58" s="10"/>
      <c r="D58" s="18" t="s">
        <v>40</v>
      </c>
      <c r="E58" s="10"/>
      <c r="F58" s="18" t="s">
        <v>11</v>
      </c>
      <c r="G58" s="18" t="s">
        <v>11</v>
      </c>
      <c r="H58" s="10"/>
      <c r="I58" s="19">
        <v>4594621</v>
      </c>
      <c r="J58" s="19">
        <v>370</v>
      </c>
      <c r="K58" s="17" t="s">
        <v>6</v>
      </c>
      <c r="L58" s="10"/>
      <c r="M58" s="60">
        <v>193</v>
      </c>
      <c r="N58" s="60">
        <v>1546</v>
      </c>
      <c r="O58" s="60">
        <v>3470</v>
      </c>
      <c r="P58" s="10"/>
      <c r="Q58" s="60">
        <f>N58*$Q$188</f>
        <v>23190</v>
      </c>
      <c r="R58" s="10"/>
      <c r="S58" s="62">
        <f t="shared" si="8"/>
        <v>24736</v>
      </c>
      <c r="T58" s="10"/>
      <c r="U58" s="64">
        <v>33.6</v>
      </c>
      <c r="V58" s="64">
        <v>76.459999999999994</v>
      </c>
      <c r="W58" s="10"/>
      <c r="X58" s="43">
        <v>196400000</v>
      </c>
      <c r="Y58" s="36">
        <v>0.112</v>
      </c>
      <c r="Z58" s="10"/>
      <c r="AA58" s="20">
        <v>39</v>
      </c>
      <c r="AB58" s="20">
        <v>2</v>
      </c>
      <c r="AC58" s="20">
        <v>1</v>
      </c>
      <c r="AD58" s="20">
        <v>57</v>
      </c>
      <c r="AE58" s="20">
        <v>1</v>
      </c>
      <c r="AF58" s="66">
        <f t="shared" si="9"/>
        <v>100</v>
      </c>
      <c r="AG58" s="10"/>
      <c r="AH58" s="36">
        <v>-3.7999999999999999E-2</v>
      </c>
      <c r="AI58" s="40">
        <v>816</v>
      </c>
      <c r="AJ58" s="37">
        <v>0.68</v>
      </c>
      <c r="AK58" s="42" t="s">
        <v>213</v>
      </c>
      <c r="AL58" s="41">
        <v>4713</v>
      </c>
      <c r="AN58" s="86"/>
      <c r="AO58" s="87"/>
      <c r="AP58" s="88">
        <f t="shared" si="10"/>
        <v>0</v>
      </c>
      <c r="AR58" s="86">
        <f t="shared" si="11"/>
        <v>0</v>
      </c>
      <c r="AS58" s="87"/>
      <c r="AT58" s="88">
        <f t="shared" si="12"/>
        <v>0</v>
      </c>
      <c r="AV58" s="88">
        <v>0</v>
      </c>
    </row>
    <row r="59" spans="1:48" ht="24" customHeight="1">
      <c r="A59" s="16"/>
      <c r="B59" s="17">
        <f t="shared" si="5"/>
        <v>51</v>
      </c>
      <c r="C59" s="10"/>
      <c r="D59" s="18" t="s">
        <v>34</v>
      </c>
      <c r="E59" s="10"/>
      <c r="F59" s="18" t="s">
        <v>11</v>
      </c>
      <c r="G59" s="18" t="s">
        <v>11</v>
      </c>
      <c r="H59" s="10"/>
      <c r="I59" s="19">
        <v>18646432</v>
      </c>
      <c r="J59" s="19">
        <v>640</v>
      </c>
      <c r="K59" s="17" t="s">
        <v>6</v>
      </c>
      <c r="L59" s="10"/>
      <c r="M59" s="60">
        <v>878</v>
      </c>
      <c r="N59" s="60">
        <v>5686</v>
      </c>
      <c r="O59" s="60">
        <v>3464</v>
      </c>
      <c r="P59" s="10"/>
      <c r="Q59" s="60">
        <f>N59*$Q$188</f>
        <v>85290</v>
      </c>
      <c r="R59" s="10"/>
      <c r="S59" s="62">
        <f t="shared" si="8"/>
        <v>90976</v>
      </c>
      <c r="T59" s="10"/>
      <c r="U59" s="64">
        <v>30.5</v>
      </c>
      <c r="V59" s="64">
        <v>16.93</v>
      </c>
      <c r="W59" s="10"/>
      <c r="X59" s="43">
        <v>1100000000</v>
      </c>
      <c r="Y59" s="36">
        <v>0.10100000000000001</v>
      </c>
      <c r="Z59" s="10"/>
      <c r="AA59" s="20">
        <v>51</v>
      </c>
      <c r="AB59" s="20">
        <v>5</v>
      </c>
      <c r="AC59" s="20">
        <v>2</v>
      </c>
      <c r="AD59" s="20">
        <v>41</v>
      </c>
      <c r="AE59" s="20">
        <v>1</v>
      </c>
      <c r="AF59" s="66">
        <f t="shared" si="9"/>
        <v>100</v>
      </c>
      <c r="AG59" s="10"/>
      <c r="AH59" s="36">
        <v>-8.9999999999999993E-3</v>
      </c>
      <c r="AI59" s="40">
        <v>11296</v>
      </c>
      <c r="AJ59" s="37">
        <v>0.54</v>
      </c>
      <c r="AK59" s="42" t="s">
        <v>214</v>
      </c>
      <c r="AL59" s="41">
        <v>969</v>
      </c>
      <c r="AN59" s="86"/>
      <c r="AO59" s="87"/>
      <c r="AP59" s="88">
        <f t="shared" si="10"/>
        <v>0</v>
      </c>
      <c r="AR59" s="86">
        <f t="shared" si="11"/>
        <v>0</v>
      </c>
      <c r="AS59" s="87"/>
      <c r="AT59" s="88">
        <f t="shared" si="12"/>
        <v>0</v>
      </c>
      <c r="AV59" s="88">
        <v>0</v>
      </c>
    </row>
    <row r="60" spans="1:48" ht="24" customHeight="1">
      <c r="A60" s="16"/>
      <c r="B60" s="17">
        <f t="shared" si="5"/>
        <v>52</v>
      </c>
      <c r="C60" s="10"/>
      <c r="D60" s="18" t="s">
        <v>106</v>
      </c>
      <c r="E60" s="10"/>
      <c r="F60" s="18" t="s">
        <v>11</v>
      </c>
      <c r="G60" s="18" t="s">
        <v>11</v>
      </c>
      <c r="H60" s="10"/>
      <c r="I60" s="19">
        <v>24894552</v>
      </c>
      <c r="J60" s="19">
        <v>400</v>
      </c>
      <c r="K60" s="17" t="s">
        <v>6</v>
      </c>
      <c r="L60" s="10"/>
      <c r="M60" s="60">
        <v>340</v>
      </c>
      <c r="N60" s="60">
        <v>7108</v>
      </c>
      <c r="O60" s="60">
        <v>3416</v>
      </c>
      <c r="P60" s="10"/>
      <c r="Q60" s="60">
        <f>N60*$Q$188</f>
        <v>106620</v>
      </c>
      <c r="R60" s="10"/>
      <c r="S60" s="62">
        <f t="shared" si="8"/>
        <v>113728</v>
      </c>
      <c r="T60" s="10"/>
      <c r="U60" s="64">
        <v>28.6</v>
      </c>
      <c r="V60" s="64">
        <v>13.46</v>
      </c>
      <c r="W60" s="10"/>
      <c r="X60" s="43">
        <v>949480000</v>
      </c>
      <c r="Y60" s="36">
        <v>9.5000000000000001E-2</v>
      </c>
      <c r="Z60" s="10"/>
      <c r="AA60" s="20">
        <v>48</v>
      </c>
      <c r="AB60" s="20">
        <v>5</v>
      </c>
      <c r="AC60" s="20">
        <v>4</v>
      </c>
      <c r="AD60" s="20">
        <v>39</v>
      </c>
      <c r="AE60" s="20">
        <v>4</v>
      </c>
      <c r="AF60" s="66">
        <f t="shared" si="9"/>
        <v>100</v>
      </c>
      <c r="AG60" s="10"/>
      <c r="AH60" s="36">
        <v>-3.1E-2</v>
      </c>
      <c r="AI60" s="40">
        <v>952</v>
      </c>
      <c r="AJ60" s="37">
        <v>0.69</v>
      </c>
      <c r="AK60" s="42" t="s">
        <v>213</v>
      </c>
      <c r="AL60" s="41">
        <v>786</v>
      </c>
      <c r="AN60" s="86"/>
      <c r="AO60" s="87"/>
      <c r="AP60" s="88">
        <f t="shared" si="10"/>
        <v>0</v>
      </c>
      <c r="AR60" s="86">
        <f t="shared" si="11"/>
        <v>0</v>
      </c>
      <c r="AS60" s="87"/>
      <c r="AT60" s="88">
        <f t="shared" si="12"/>
        <v>0</v>
      </c>
      <c r="AV60" s="88">
        <v>0</v>
      </c>
    </row>
    <row r="61" spans="1:48" ht="24" customHeight="1">
      <c r="A61" s="16"/>
      <c r="B61" s="17">
        <f t="shared" si="5"/>
        <v>53</v>
      </c>
      <c r="C61" s="10"/>
      <c r="D61" s="18" t="s">
        <v>89</v>
      </c>
      <c r="E61" s="10"/>
      <c r="F61" s="18" t="s">
        <v>8</v>
      </c>
      <c r="G61" s="18" t="s">
        <v>212</v>
      </c>
      <c r="H61" s="10"/>
      <c r="I61" s="19">
        <v>59429936</v>
      </c>
      <c r="J61" s="19">
        <v>31590</v>
      </c>
      <c r="K61" s="17" t="s">
        <v>14</v>
      </c>
      <c r="L61" s="10"/>
      <c r="M61" s="60">
        <v>3428</v>
      </c>
      <c r="N61" s="60">
        <v>3333</v>
      </c>
      <c r="O61" s="60">
        <v>3333</v>
      </c>
      <c r="P61" s="10"/>
      <c r="Q61" s="60">
        <f>N61*$Q$189</f>
        <v>99990</v>
      </c>
      <c r="R61" s="10"/>
      <c r="S61" s="62">
        <f t="shared" si="8"/>
        <v>103323</v>
      </c>
      <c r="T61" s="10"/>
      <c r="U61" s="64">
        <v>5.6</v>
      </c>
      <c r="V61" s="64">
        <v>5.6</v>
      </c>
      <c r="W61" s="10"/>
      <c r="X61" s="43">
        <f>AP61+AT61</f>
        <v>82488083700</v>
      </c>
      <c r="Y61" s="36">
        <f>X61/AV61</f>
        <v>4.3970193869936038E-2</v>
      </c>
      <c r="Z61" s="10"/>
      <c r="AA61" s="20">
        <v>42.8</v>
      </c>
      <c r="AB61" s="20">
        <v>25.6</v>
      </c>
      <c r="AC61" s="20">
        <v>7.3</v>
      </c>
      <c r="AD61" s="20">
        <v>17.600000000000001</v>
      </c>
      <c r="AE61" s="20">
        <v>6.7</v>
      </c>
      <c r="AF61" s="66">
        <f t="shared" si="9"/>
        <v>100.00000000000001</v>
      </c>
      <c r="AG61" s="10"/>
      <c r="AH61" s="72"/>
      <c r="AI61" s="73"/>
      <c r="AJ61" s="74"/>
      <c r="AK61" s="75"/>
      <c r="AL61" s="76"/>
      <c r="AN61" s="57">
        <v>30936.125</v>
      </c>
      <c r="AO61" s="35">
        <v>80</v>
      </c>
      <c r="AP61" s="43">
        <f t="shared" si="10"/>
        <v>8248808370</v>
      </c>
      <c r="AR61" s="57">
        <f t="shared" si="11"/>
        <v>30936.125</v>
      </c>
      <c r="AS61" s="35">
        <v>24</v>
      </c>
      <c r="AT61" s="43">
        <f t="shared" si="12"/>
        <v>74239275330</v>
      </c>
      <c r="AV61" s="43">
        <v>1876000000000</v>
      </c>
    </row>
    <row r="62" spans="1:48" ht="24" customHeight="1">
      <c r="A62" s="16"/>
      <c r="B62" s="17">
        <f t="shared" si="5"/>
        <v>54</v>
      </c>
      <c r="C62" s="10"/>
      <c r="D62" s="18" t="s">
        <v>72</v>
      </c>
      <c r="E62" s="10"/>
      <c r="F62" s="18" t="s">
        <v>8</v>
      </c>
      <c r="G62" s="18" t="s">
        <v>212</v>
      </c>
      <c r="H62" s="10"/>
      <c r="I62" s="19">
        <v>81914672</v>
      </c>
      <c r="J62" s="19">
        <v>43660</v>
      </c>
      <c r="K62" s="17" t="s">
        <v>14</v>
      </c>
      <c r="L62" s="10"/>
      <c r="M62" s="60">
        <v>3206</v>
      </c>
      <c r="N62" s="60">
        <v>3327</v>
      </c>
      <c r="O62" s="60">
        <v>3327</v>
      </c>
      <c r="P62" s="10"/>
      <c r="Q62" s="60">
        <f>N62*$Q$189</f>
        <v>99810</v>
      </c>
      <c r="R62" s="10"/>
      <c r="S62" s="62">
        <f t="shared" si="8"/>
        <v>103137</v>
      </c>
      <c r="T62" s="10"/>
      <c r="U62" s="64">
        <v>4.0999999999999996</v>
      </c>
      <c r="V62" s="64">
        <v>4.0999999999999996</v>
      </c>
      <c r="W62" s="10"/>
      <c r="X62" s="43">
        <f>AP62+AT62</f>
        <v>112050485471.99998</v>
      </c>
      <c r="Y62" s="36">
        <f>X62/AV62</f>
        <v>3.2319147814248626E-2</v>
      </c>
      <c r="Z62" s="10"/>
      <c r="AA62" s="20">
        <v>47.8</v>
      </c>
      <c r="AB62" s="20">
        <v>18.8</v>
      </c>
      <c r="AC62" s="20">
        <v>12.3</v>
      </c>
      <c r="AD62" s="20">
        <v>15.3</v>
      </c>
      <c r="AE62" s="20">
        <v>5.8</v>
      </c>
      <c r="AF62" s="66">
        <f t="shared" si="9"/>
        <v>99.999999999999986</v>
      </c>
      <c r="AG62" s="10"/>
      <c r="AH62" s="72"/>
      <c r="AI62" s="73"/>
      <c r="AJ62" s="74"/>
      <c r="AK62" s="75"/>
      <c r="AL62" s="76"/>
      <c r="AN62" s="57">
        <v>42098.92</v>
      </c>
      <c r="AO62" s="35">
        <v>80</v>
      </c>
      <c r="AP62" s="43">
        <f t="shared" si="10"/>
        <v>11205048547.200001</v>
      </c>
      <c r="AR62" s="57">
        <f t="shared" si="11"/>
        <v>42098.92</v>
      </c>
      <c r="AS62" s="35">
        <v>24</v>
      </c>
      <c r="AT62" s="43">
        <f t="shared" si="12"/>
        <v>100845436924.79999</v>
      </c>
      <c r="AV62" s="43">
        <v>3467000000000</v>
      </c>
    </row>
    <row r="63" spans="1:48" ht="24" customHeight="1">
      <c r="A63" s="16"/>
      <c r="B63" s="17">
        <f t="shared" si="5"/>
        <v>55</v>
      </c>
      <c r="C63" s="10"/>
      <c r="D63" s="18" t="s">
        <v>57</v>
      </c>
      <c r="E63" s="10"/>
      <c r="F63" s="18" t="s">
        <v>13</v>
      </c>
      <c r="G63" s="18" t="s">
        <v>222</v>
      </c>
      <c r="H63" s="10"/>
      <c r="I63" s="19">
        <v>10648791</v>
      </c>
      <c r="J63" s="19">
        <v>6390</v>
      </c>
      <c r="K63" s="17" t="s">
        <v>9</v>
      </c>
      <c r="L63" s="10"/>
      <c r="M63" s="60">
        <v>3118</v>
      </c>
      <c r="N63" s="60">
        <v>3684</v>
      </c>
      <c r="O63" s="60">
        <v>3184</v>
      </c>
      <c r="P63" s="10"/>
      <c r="Q63" s="60">
        <f t="shared" ref="Q63:Q73" si="14">N63*$Q$188</f>
        <v>55260</v>
      </c>
      <c r="R63" s="10"/>
      <c r="S63" s="62">
        <f t="shared" si="8"/>
        <v>58944</v>
      </c>
      <c r="T63" s="10"/>
      <c r="U63" s="64">
        <v>34.6</v>
      </c>
      <c r="V63" s="64">
        <v>30.77</v>
      </c>
      <c r="W63" s="10"/>
      <c r="X63" s="43">
        <v>8320000000</v>
      </c>
      <c r="Y63" s="36">
        <v>0.115</v>
      </c>
      <c r="Z63" s="10"/>
      <c r="AA63" s="20">
        <v>73</v>
      </c>
      <c r="AB63" s="20">
        <v>16</v>
      </c>
      <c r="AC63" s="20">
        <v>1</v>
      </c>
      <c r="AD63" s="20">
        <v>9</v>
      </c>
      <c r="AE63" s="20">
        <v>1</v>
      </c>
      <c r="AF63" s="66">
        <f t="shared" si="9"/>
        <v>100</v>
      </c>
      <c r="AG63" s="10"/>
      <c r="AH63" s="36">
        <v>5.8999999999999997E-2</v>
      </c>
      <c r="AI63" s="40">
        <v>36192</v>
      </c>
      <c r="AJ63" s="37">
        <v>0.81</v>
      </c>
      <c r="AK63" s="42" t="s">
        <v>210</v>
      </c>
      <c r="AL63" s="41">
        <v>1563</v>
      </c>
      <c r="AN63" s="86"/>
      <c r="AO63" s="87"/>
      <c r="AP63" s="88">
        <f t="shared" si="10"/>
        <v>0</v>
      </c>
      <c r="AR63" s="86">
        <f t="shared" si="11"/>
        <v>0</v>
      </c>
      <c r="AS63" s="87"/>
      <c r="AT63" s="88">
        <f t="shared" si="12"/>
        <v>0</v>
      </c>
      <c r="AV63" s="88">
        <v>0</v>
      </c>
    </row>
    <row r="64" spans="1:48" ht="24" customHeight="1">
      <c r="A64" s="16"/>
      <c r="B64" s="17">
        <f t="shared" si="5"/>
        <v>56</v>
      </c>
      <c r="C64" s="10"/>
      <c r="D64" s="18" t="s">
        <v>27</v>
      </c>
      <c r="E64" s="10"/>
      <c r="F64" s="18" t="s">
        <v>11</v>
      </c>
      <c r="G64" s="18" t="s">
        <v>11</v>
      </c>
      <c r="H64" s="10"/>
      <c r="I64" s="19">
        <v>10872298</v>
      </c>
      <c r="J64" s="19">
        <v>820</v>
      </c>
      <c r="K64" s="17" t="s">
        <v>6</v>
      </c>
      <c r="L64" s="10"/>
      <c r="M64" s="60">
        <v>637</v>
      </c>
      <c r="N64" s="60">
        <v>2986</v>
      </c>
      <c r="O64" s="60">
        <v>3098</v>
      </c>
      <c r="P64" s="10"/>
      <c r="Q64" s="60">
        <f t="shared" si="14"/>
        <v>44790</v>
      </c>
      <c r="R64" s="10"/>
      <c r="S64" s="62">
        <f t="shared" si="8"/>
        <v>47776</v>
      </c>
      <c r="T64" s="10"/>
      <c r="U64" s="64">
        <v>27.5</v>
      </c>
      <c r="V64" s="64">
        <v>27.55</v>
      </c>
      <c r="W64" s="10"/>
      <c r="X64" s="43">
        <v>782890000</v>
      </c>
      <c r="Y64" s="36">
        <v>9.0999999999999998E-2</v>
      </c>
      <c r="Z64" s="10"/>
      <c r="AA64" s="20">
        <v>39</v>
      </c>
      <c r="AB64" s="20">
        <v>3</v>
      </c>
      <c r="AC64" s="20">
        <v>2</v>
      </c>
      <c r="AD64" s="20">
        <v>54</v>
      </c>
      <c r="AE64" s="20">
        <v>2</v>
      </c>
      <c r="AF64" s="66">
        <f t="shared" si="9"/>
        <v>100</v>
      </c>
      <c r="AG64" s="10"/>
      <c r="AH64" s="36">
        <v>-8.3000000000000004E-2</v>
      </c>
      <c r="AI64" s="40">
        <v>4321</v>
      </c>
      <c r="AJ64" s="37">
        <v>0.57999999999999996</v>
      </c>
      <c r="AK64" s="42" t="s">
        <v>214</v>
      </c>
      <c r="AL64" s="41">
        <v>1546</v>
      </c>
      <c r="AN64" s="86"/>
      <c r="AO64" s="87"/>
      <c r="AP64" s="88">
        <f t="shared" si="10"/>
        <v>0</v>
      </c>
      <c r="AR64" s="86">
        <f t="shared" si="11"/>
        <v>0</v>
      </c>
      <c r="AS64" s="87"/>
      <c r="AT64" s="88">
        <f t="shared" si="12"/>
        <v>0</v>
      </c>
      <c r="AV64" s="88">
        <v>0</v>
      </c>
    </row>
    <row r="65" spans="1:48" ht="24" customHeight="1">
      <c r="A65" s="16"/>
      <c r="B65" s="17">
        <f t="shared" si="5"/>
        <v>57</v>
      </c>
      <c r="C65" s="10"/>
      <c r="D65" s="18" t="s">
        <v>110</v>
      </c>
      <c r="E65" s="10"/>
      <c r="F65" s="18" t="s">
        <v>11</v>
      </c>
      <c r="G65" s="18" t="s">
        <v>11</v>
      </c>
      <c r="H65" s="10"/>
      <c r="I65" s="19">
        <v>17994836</v>
      </c>
      <c r="J65" s="19">
        <v>750</v>
      </c>
      <c r="K65" s="17" t="s">
        <v>6</v>
      </c>
      <c r="L65" s="10"/>
      <c r="M65" s="60">
        <v>541</v>
      </c>
      <c r="N65" s="60">
        <v>4159</v>
      </c>
      <c r="O65" s="60">
        <v>3090</v>
      </c>
      <c r="P65" s="10"/>
      <c r="Q65" s="60">
        <f t="shared" si="14"/>
        <v>62385</v>
      </c>
      <c r="R65" s="10"/>
      <c r="S65" s="62">
        <f t="shared" si="8"/>
        <v>66544</v>
      </c>
      <c r="T65" s="10"/>
      <c r="U65" s="64">
        <v>23.1</v>
      </c>
      <c r="V65" s="64">
        <v>15.82</v>
      </c>
      <c r="W65" s="10"/>
      <c r="X65" s="43">
        <v>1080000000</v>
      </c>
      <c r="Y65" s="36">
        <v>7.6999999999999999E-2</v>
      </c>
      <c r="Z65" s="10"/>
      <c r="AA65" s="20">
        <v>50</v>
      </c>
      <c r="AB65" s="20">
        <v>8</v>
      </c>
      <c r="AC65" s="20">
        <v>1</v>
      </c>
      <c r="AD65" s="20">
        <v>39</v>
      </c>
      <c r="AE65" s="20">
        <v>2</v>
      </c>
      <c r="AF65" s="66">
        <f t="shared" si="9"/>
        <v>100</v>
      </c>
      <c r="AG65" s="10"/>
      <c r="AH65" s="36">
        <v>3.6999999999999998E-2</v>
      </c>
      <c r="AI65" s="40">
        <v>1914</v>
      </c>
      <c r="AJ65" s="37">
        <v>0.42</v>
      </c>
      <c r="AK65" s="42" t="s">
        <v>214</v>
      </c>
      <c r="AL65" s="41">
        <v>1026</v>
      </c>
      <c r="AN65" s="86"/>
      <c r="AO65" s="87"/>
      <c r="AP65" s="88">
        <f t="shared" si="10"/>
        <v>0</v>
      </c>
      <c r="AR65" s="86">
        <f t="shared" si="11"/>
        <v>0</v>
      </c>
      <c r="AS65" s="87"/>
      <c r="AT65" s="88">
        <f t="shared" si="12"/>
        <v>0</v>
      </c>
      <c r="AV65" s="88">
        <v>0</v>
      </c>
    </row>
    <row r="66" spans="1:48" ht="24" customHeight="1">
      <c r="A66" s="16"/>
      <c r="B66" s="17">
        <f t="shared" si="5"/>
        <v>58</v>
      </c>
      <c r="C66" s="10"/>
      <c r="D66" s="18" t="s">
        <v>158</v>
      </c>
      <c r="E66" s="10"/>
      <c r="F66" s="18" t="s">
        <v>22</v>
      </c>
      <c r="G66" s="18" t="s">
        <v>198</v>
      </c>
      <c r="H66" s="10"/>
      <c r="I66" s="19">
        <v>20798492</v>
      </c>
      <c r="J66" s="19">
        <v>3780</v>
      </c>
      <c r="K66" s="17" t="s">
        <v>9</v>
      </c>
      <c r="L66" s="10"/>
      <c r="M66" s="60">
        <v>3003</v>
      </c>
      <c r="N66" s="60">
        <v>3096</v>
      </c>
      <c r="O66" s="60">
        <v>2811</v>
      </c>
      <c r="P66" s="10"/>
      <c r="Q66" s="60">
        <f t="shared" si="14"/>
        <v>46440</v>
      </c>
      <c r="R66" s="10"/>
      <c r="S66" s="62">
        <f t="shared" si="8"/>
        <v>49536</v>
      </c>
      <c r="T66" s="10"/>
      <c r="U66" s="64">
        <v>14.9</v>
      </c>
      <c r="V66" s="64">
        <v>13.09</v>
      </c>
      <c r="W66" s="10"/>
      <c r="X66" s="43">
        <v>3970000000</v>
      </c>
      <c r="Y66" s="36">
        <v>4.9000000000000002E-2</v>
      </c>
      <c r="Z66" s="10"/>
      <c r="AA66" s="20">
        <v>38</v>
      </c>
      <c r="AB66" s="20">
        <v>20</v>
      </c>
      <c r="AC66" s="20">
        <v>3</v>
      </c>
      <c r="AD66" s="20">
        <v>38</v>
      </c>
      <c r="AE66" s="20">
        <v>1</v>
      </c>
      <c r="AF66" s="66">
        <f t="shared" si="9"/>
        <v>100</v>
      </c>
      <c r="AG66" s="10"/>
      <c r="AH66" s="36">
        <v>-4.8000000000000001E-2</v>
      </c>
      <c r="AI66" s="40">
        <v>32673</v>
      </c>
      <c r="AJ66" s="37">
        <v>0.63</v>
      </c>
      <c r="AK66" s="42" t="s">
        <v>213</v>
      </c>
      <c r="AL66" s="41">
        <v>598</v>
      </c>
      <c r="AN66" s="86"/>
      <c r="AO66" s="87"/>
      <c r="AP66" s="88">
        <f t="shared" si="10"/>
        <v>0</v>
      </c>
      <c r="AR66" s="86">
        <f t="shared" si="11"/>
        <v>0</v>
      </c>
      <c r="AS66" s="87"/>
      <c r="AT66" s="88">
        <f t="shared" si="12"/>
        <v>0</v>
      </c>
      <c r="AV66" s="88">
        <v>0</v>
      </c>
    </row>
    <row r="67" spans="1:48" ht="24" customHeight="1">
      <c r="A67" s="16"/>
      <c r="B67" s="17">
        <f t="shared" si="5"/>
        <v>59</v>
      </c>
      <c r="C67" s="10"/>
      <c r="D67" s="18" t="s">
        <v>131</v>
      </c>
      <c r="E67" s="10"/>
      <c r="F67" s="18" t="s">
        <v>18</v>
      </c>
      <c r="G67" s="18" t="s">
        <v>224</v>
      </c>
      <c r="H67" s="10"/>
      <c r="I67" s="19">
        <v>8084991</v>
      </c>
      <c r="J67" s="19">
        <v>2160</v>
      </c>
      <c r="K67" s="17" t="s">
        <v>9</v>
      </c>
      <c r="L67" s="10"/>
      <c r="M67" s="60">
        <v>158</v>
      </c>
      <c r="N67" s="60">
        <v>1145</v>
      </c>
      <c r="O67" s="60">
        <v>2788</v>
      </c>
      <c r="P67" s="10"/>
      <c r="Q67" s="60">
        <f t="shared" si="14"/>
        <v>17175</v>
      </c>
      <c r="R67" s="10"/>
      <c r="S67" s="62">
        <f t="shared" si="8"/>
        <v>18320</v>
      </c>
      <c r="T67" s="10"/>
      <c r="U67" s="64">
        <v>14.2</v>
      </c>
      <c r="V67" s="64">
        <v>31.06</v>
      </c>
      <c r="W67" s="10"/>
      <c r="X67" s="43">
        <v>896010000</v>
      </c>
      <c r="Y67" s="36">
        <v>4.7E-2</v>
      </c>
      <c r="Z67" s="10"/>
      <c r="AA67" s="20">
        <v>49</v>
      </c>
      <c r="AB67" s="20">
        <v>19</v>
      </c>
      <c r="AC67" s="20">
        <v>1</v>
      </c>
      <c r="AD67" s="20">
        <v>29</v>
      </c>
      <c r="AE67" s="20">
        <v>2</v>
      </c>
      <c r="AF67" s="66">
        <f t="shared" si="9"/>
        <v>100</v>
      </c>
      <c r="AG67" s="10"/>
      <c r="AH67" s="36">
        <v>-4.1000000000000002E-2</v>
      </c>
      <c r="AI67" s="40">
        <v>1249</v>
      </c>
      <c r="AJ67" s="37">
        <v>0.9</v>
      </c>
      <c r="AK67" s="42" t="s">
        <v>213</v>
      </c>
      <c r="AL67" s="41">
        <v>1777</v>
      </c>
      <c r="AN67" s="86"/>
      <c r="AO67" s="87"/>
      <c r="AP67" s="88">
        <f t="shared" si="10"/>
        <v>0</v>
      </c>
      <c r="AR67" s="86">
        <f t="shared" si="11"/>
        <v>0</v>
      </c>
      <c r="AS67" s="87"/>
      <c r="AT67" s="88">
        <f t="shared" si="12"/>
        <v>0</v>
      </c>
      <c r="AV67" s="88">
        <v>0</v>
      </c>
    </row>
    <row r="68" spans="1:48" ht="24" customHeight="1">
      <c r="A68" s="16"/>
      <c r="B68" s="17">
        <f t="shared" si="5"/>
        <v>60</v>
      </c>
      <c r="C68" s="10"/>
      <c r="D68" s="18" t="s">
        <v>93</v>
      </c>
      <c r="E68" s="10"/>
      <c r="F68" s="18" t="s">
        <v>8</v>
      </c>
      <c r="G68" s="18" t="s">
        <v>212</v>
      </c>
      <c r="H68" s="10"/>
      <c r="I68" s="19">
        <v>17987736</v>
      </c>
      <c r="J68" s="19">
        <v>8710</v>
      </c>
      <c r="K68" s="17" t="s">
        <v>9</v>
      </c>
      <c r="L68" s="10"/>
      <c r="M68" s="60">
        <v>2625</v>
      </c>
      <c r="N68" s="60">
        <v>3158</v>
      </c>
      <c r="O68" s="60">
        <v>2780</v>
      </c>
      <c r="P68" s="10"/>
      <c r="Q68" s="60">
        <f t="shared" si="14"/>
        <v>47370</v>
      </c>
      <c r="R68" s="10"/>
      <c r="S68" s="62">
        <f t="shared" si="8"/>
        <v>50528</v>
      </c>
      <c r="T68" s="10"/>
      <c r="U68" s="64">
        <v>17.600000000000001</v>
      </c>
      <c r="V68" s="64">
        <v>15.73</v>
      </c>
      <c r="W68" s="10"/>
      <c r="X68" s="43">
        <v>8100000000</v>
      </c>
      <c r="Y68" s="36">
        <v>5.8999999999999997E-2</v>
      </c>
      <c r="Z68" s="10"/>
      <c r="AA68" s="20">
        <v>61</v>
      </c>
      <c r="AB68" s="20">
        <v>5</v>
      </c>
      <c r="AC68" s="20">
        <v>1</v>
      </c>
      <c r="AD68" s="20">
        <v>32</v>
      </c>
      <c r="AE68" s="20">
        <v>1</v>
      </c>
      <c r="AF68" s="66">
        <f t="shared" si="9"/>
        <v>100</v>
      </c>
      <c r="AG68" s="10"/>
      <c r="AH68" s="36">
        <v>-0.17499999999999999</v>
      </c>
      <c r="AI68" s="40">
        <v>24367</v>
      </c>
      <c r="AJ68" s="37">
        <v>0.82</v>
      </c>
      <c r="AK68" s="42" t="s">
        <v>213</v>
      </c>
      <c r="AL68" s="41">
        <v>969</v>
      </c>
      <c r="AN68" s="86"/>
      <c r="AO68" s="87"/>
      <c r="AP68" s="88">
        <f t="shared" si="10"/>
        <v>0</v>
      </c>
      <c r="AR68" s="86">
        <f t="shared" si="11"/>
        <v>0</v>
      </c>
      <c r="AS68" s="87"/>
      <c r="AT68" s="88">
        <f t="shared" si="12"/>
        <v>0</v>
      </c>
      <c r="AV68" s="88">
        <v>0</v>
      </c>
    </row>
    <row r="69" spans="1:48" ht="24" customHeight="1">
      <c r="A69" s="16"/>
      <c r="B69" s="17">
        <f t="shared" si="5"/>
        <v>61</v>
      </c>
      <c r="C69" s="10"/>
      <c r="D69" s="18" t="s">
        <v>186</v>
      </c>
      <c r="E69" s="10"/>
      <c r="F69" s="18" t="s">
        <v>11</v>
      </c>
      <c r="G69" s="18" t="s">
        <v>11</v>
      </c>
      <c r="H69" s="10"/>
      <c r="I69" s="19">
        <v>16150362</v>
      </c>
      <c r="J69" s="19">
        <v>940</v>
      </c>
      <c r="K69" s="17" t="s">
        <v>6</v>
      </c>
      <c r="L69" s="10"/>
      <c r="M69" s="60">
        <v>1721</v>
      </c>
      <c r="N69" s="60">
        <v>5601</v>
      </c>
      <c r="O69" s="60">
        <v>2731</v>
      </c>
      <c r="P69" s="10"/>
      <c r="Q69" s="60">
        <f t="shared" si="14"/>
        <v>84015</v>
      </c>
      <c r="R69" s="10"/>
      <c r="S69" s="62">
        <f t="shared" si="8"/>
        <v>89616</v>
      </c>
      <c r="T69" s="10"/>
      <c r="U69" s="64">
        <v>34.700000000000003</v>
      </c>
      <c r="V69" s="64">
        <v>18.91</v>
      </c>
      <c r="W69" s="10"/>
      <c r="X69" s="43">
        <v>2370000000</v>
      </c>
      <c r="Y69" s="36">
        <v>0.115</v>
      </c>
      <c r="Z69" s="10"/>
      <c r="AA69" s="20">
        <v>55</v>
      </c>
      <c r="AB69" s="20">
        <v>7</v>
      </c>
      <c r="AC69" s="20">
        <v>3</v>
      </c>
      <c r="AD69" s="20">
        <v>32</v>
      </c>
      <c r="AE69" s="20">
        <v>3</v>
      </c>
      <c r="AF69" s="66">
        <f t="shared" si="9"/>
        <v>100</v>
      </c>
      <c r="AG69" s="10"/>
      <c r="AH69" s="36">
        <v>-6.7000000000000004E-2</v>
      </c>
      <c r="AI69" s="40">
        <v>7421</v>
      </c>
      <c r="AJ69" s="37">
        <v>0.77</v>
      </c>
      <c r="AK69" s="42" t="s">
        <v>210</v>
      </c>
      <c r="AL69" s="41">
        <v>1044</v>
      </c>
      <c r="AN69" s="86"/>
      <c r="AO69" s="87"/>
      <c r="AP69" s="88">
        <f t="shared" si="10"/>
        <v>0</v>
      </c>
      <c r="AR69" s="86">
        <f t="shared" si="11"/>
        <v>0</v>
      </c>
      <c r="AS69" s="87"/>
      <c r="AT69" s="88">
        <f t="shared" si="12"/>
        <v>0</v>
      </c>
      <c r="AV69" s="88">
        <v>0</v>
      </c>
    </row>
    <row r="70" spans="1:48" ht="24" customHeight="1">
      <c r="A70" s="16"/>
      <c r="B70" s="17">
        <f t="shared" si="5"/>
        <v>62</v>
      </c>
      <c r="C70" s="10"/>
      <c r="D70" s="18" t="s">
        <v>76</v>
      </c>
      <c r="E70" s="10"/>
      <c r="F70" s="18" t="s">
        <v>13</v>
      </c>
      <c r="G70" s="18" t="s">
        <v>222</v>
      </c>
      <c r="H70" s="10"/>
      <c r="I70" s="19">
        <v>16582469</v>
      </c>
      <c r="J70" s="19">
        <v>3790</v>
      </c>
      <c r="K70" s="17" t="s">
        <v>9</v>
      </c>
      <c r="L70" s="10"/>
      <c r="M70" s="60">
        <v>2058</v>
      </c>
      <c r="N70" s="60">
        <v>2758</v>
      </c>
      <c r="O70" s="60">
        <v>2635</v>
      </c>
      <c r="P70" s="10"/>
      <c r="Q70" s="60">
        <f t="shared" si="14"/>
        <v>41370</v>
      </c>
      <c r="R70" s="10"/>
      <c r="S70" s="62">
        <f t="shared" si="8"/>
        <v>44128</v>
      </c>
      <c r="T70" s="10"/>
      <c r="U70" s="64">
        <v>16.600000000000001</v>
      </c>
      <c r="V70" s="64">
        <v>15.92</v>
      </c>
      <c r="W70" s="10"/>
      <c r="X70" s="43">
        <v>3800000000</v>
      </c>
      <c r="Y70" s="36">
        <v>5.5E-2</v>
      </c>
      <c r="Z70" s="10"/>
      <c r="AA70" s="20">
        <v>38</v>
      </c>
      <c r="AB70" s="20">
        <v>14</v>
      </c>
      <c r="AC70" s="20">
        <v>2</v>
      </c>
      <c r="AD70" s="20">
        <v>45</v>
      </c>
      <c r="AE70" s="20">
        <v>1</v>
      </c>
      <c r="AF70" s="66">
        <f t="shared" si="9"/>
        <v>100</v>
      </c>
      <c r="AG70" s="10"/>
      <c r="AH70" s="36">
        <v>2.5999999999999999E-2</v>
      </c>
      <c r="AI70" s="40">
        <v>19600</v>
      </c>
      <c r="AJ70" s="37">
        <v>0.82</v>
      </c>
      <c r="AK70" s="42" t="s">
        <v>210</v>
      </c>
      <c r="AL70" s="41">
        <v>863</v>
      </c>
      <c r="AN70" s="86"/>
      <c r="AO70" s="87"/>
      <c r="AP70" s="88">
        <f t="shared" si="10"/>
        <v>0</v>
      </c>
      <c r="AR70" s="86">
        <f t="shared" si="11"/>
        <v>0</v>
      </c>
      <c r="AS70" s="87"/>
      <c r="AT70" s="88">
        <f t="shared" si="12"/>
        <v>0</v>
      </c>
      <c r="AV70" s="88">
        <v>0</v>
      </c>
    </row>
    <row r="71" spans="1:48" ht="24" customHeight="1">
      <c r="A71" s="16"/>
      <c r="B71" s="17">
        <f t="shared" si="5"/>
        <v>63</v>
      </c>
      <c r="C71" s="10"/>
      <c r="D71" s="18" t="s">
        <v>141</v>
      </c>
      <c r="E71" s="10"/>
      <c r="F71" s="18" t="s">
        <v>11</v>
      </c>
      <c r="G71" s="18" t="s">
        <v>11</v>
      </c>
      <c r="H71" s="10"/>
      <c r="I71" s="19">
        <v>11917508</v>
      </c>
      <c r="J71" s="19">
        <v>700</v>
      </c>
      <c r="K71" s="17" t="s">
        <v>6</v>
      </c>
      <c r="L71" s="10"/>
      <c r="M71" s="60">
        <v>593</v>
      </c>
      <c r="N71" s="60">
        <v>3535</v>
      </c>
      <c r="O71" s="60">
        <v>2623</v>
      </c>
      <c r="P71" s="10"/>
      <c r="Q71" s="60">
        <f t="shared" si="14"/>
        <v>53025</v>
      </c>
      <c r="R71" s="10"/>
      <c r="S71" s="62">
        <f t="shared" si="8"/>
        <v>56560</v>
      </c>
      <c r="T71" s="10"/>
      <c r="U71" s="64">
        <v>29.7</v>
      </c>
      <c r="V71" s="64">
        <v>21.48</v>
      </c>
      <c r="W71" s="10"/>
      <c r="X71" s="43">
        <v>835930000</v>
      </c>
      <c r="Y71" s="36">
        <v>9.9000000000000005E-2</v>
      </c>
      <c r="Z71" s="10"/>
      <c r="AA71" s="20">
        <v>21</v>
      </c>
      <c r="AB71" s="20">
        <v>20</v>
      </c>
      <c r="AC71" s="20">
        <v>10</v>
      </c>
      <c r="AD71" s="20">
        <v>48</v>
      </c>
      <c r="AE71" s="20">
        <v>1</v>
      </c>
      <c r="AF71" s="66">
        <f t="shared" si="9"/>
        <v>100</v>
      </c>
      <c r="AG71" s="10"/>
      <c r="AH71" s="36">
        <v>-5.6000000000000001E-2</v>
      </c>
      <c r="AI71" s="40">
        <v>1512</v>
      </c>
      <c r="AJ71" s="37">
        <v>0.62</v>
      </c>
      <c r="AK71" s="42" t="s">
        <v>213</v>
      </c>
      <c r="AL71" s="41">
        <v>1138</v>
      </c>
      <c r="AN71" s="86"/>
      <c r="AO71" s="87"/>
      <c r="AP71" s="88">
        <f t="shared" si="10"/>
        <v>0</v>
      </c>
      <c r="AR71" s="86">
        <f t="shared" si="11"/>
        <v>0</v>
      </c>
      <c r="AS71" s="87"/>
      <c r="AT71" s="88">
        <f t="shared" si="12"/>
        <v>0</v>
      </c>
      <c r="AV71" s="88">
        <v>0</v>
      </c>
    </row>
    <row r="72" spans="1:48" ht="24" customHeight="1">
      <c r="A72" s="16"/>
      <c r="B72" s="17">
        <f t="shared" si="5"/>
        <v>64</v>
      </c>
      <c r="C72" s="10"/>
      <c r="D72" s="18" t="s">
        <v>41</v>
      </c>
      <c r="E72" s="10"/>
      <c r="F72" s="18" t="s">
        <v>11</v>
      </c>
      <c r="G72" s="18" t="s">
        <v>11</v>
      </c>
      <c r="H72" s="10"/>
      <c r="I72" s="19">
        <v>14452543</v>
      </c>
      <c r="J72" s="19">
        <v>720</v>
      </c>
      <c r="K72" s="17" t="s">
        <v>6</v>
      </c>
      <c r="L72" s="10"/>
      <c r="M72" s="60">
        <v>1122</v>
      </c>
      <c r="N72" s="60">
        <v>3990</v>
      </c>
      <c r="O72" s="60">
        <v>2565</v>
      </c>
      <c r="P72" s="10"/>
      <c r="Q72" s="60">
        <f t="shared" si="14"/>
        <v>59850</v>
      </c>
      <c r="R72" s="10"/>
      <c r="S72" s="62">
        <f t="shared" si="8"/>
        <v>63840</v>
      </c>
      <c r="T72" s="10"/>
      <c r="U72" s="64">
        <v>27.6</v>
      </c>
      <c r="V72" s="64">
        <v>17.47</v>
      </c>
      <c r="W72" s="10"/>
      <c r="X72" s="43">
        <v>926300000</v>
      </c>
      <c r="Y72" s="36">
        <v>9.1999999999999998E-2</v>
      </c>
      <c r="Z72" s="10"/>
      <c r="AA72" s="20">
        <v>45</v>
      </c>
      <c r="AB72" s="20">
        <v>5</v>
      </c>
      <c r="AC72" s="20">
        <v>1</v>
      </c>
      <c r="AD72" s="20">
        <v>48</v>
      </c>
      <c r="AE72" s="20">
        <v>1</v>
      </c>
      <c r="AF72" s="66">
        <f t="shared" si="9"/>
        <v>100</v>
      </c>
      <c r="AG72" s="10"/>
      <c r="AH72" s="36">
        <v>-5.5E-2</v>
      </c>
      <c r="AI72" s="40">
        <v>7777</v>
      </c>
      <c r="AJ72" s="37">
        <v>0.49</v>
      </c>
      <c r="AK72" s="42" t="s">
        <v>214</v>
      </c>
      <c r="AL72" s="41">
        <v>1076</v>
      </c>
      <c r="AN72" s="86"/>
      <c r="AO72" s="87"/>
      <c r="AP72" s="88">
        <f t="shared" si="10"/>
        <v>0</v>
      </c>
      <c r="AR72" s="86">
        <f t="shared" si="11"/>
        <v>0</v>
      </c>
      <c r="AS72" s="87"/>
      <c r="AT72" s="88">
        <f t="shared" si="12"/>
        <v>0</v>
      </c>
      <c r="AV72" s="88">
        <v>0</v>
      </c>
    </row>
    <row r="73" spans="1:48" ht="24" customHeight="1">
      <c r="A73" s="16"/>
      <c r="B73" s="17">
        <f t="shared" si="5"/>
        <v>65</v>
      </c>
      <c r="C73" s="10"/>
      <c r="D73" s="18" t="s">
        <v>125</v>
      </c>
      <c r="E73" s="10"/>
      <c r="F73" s="18" t="s">
        <v>11</v>
      </c>
      <c r="G73" s="18" t="s">
        <v>11</v>
      </c>
      <c r="H73" s="10"/>
      <c r="I73" s="19">
        <v>20672988</v>
      </c>
      <c r="J73" s="19">
        <v>370</v>
      </c>
      <c r="K73" s="17" t="s">
        <v>6</v>
      </c>
      <c r="L73" s="10"/>
      <c r="M73" s="60">
        <v>978</v>
      </c>
      <c r="N73" s="60">
        <v>5414</v>
      </c>
      <c r="O73" s="60">
        <v>2514</v>
      </c>
      <c r="P73" s="10"/>
      <c r="Q73" s="60">
        <f t="shared" si="14"/>
        <v>81210</v>
      </c>
      <c r="R73" s="10"/>
      <c r="S73" s="62">
        <f t="shared" ref="S73:S104" si="15">Q73+N73</f>
        <v>86624</v>
      </c>
      <c r="T73" s="10"/>
      <c r="U73" s="64">
        <v>26.2</v>
      </c>
      <c r="V73" s="64">
        <v>12.21</v>
      </c>
      <c r="W73" s="10"/>
      <c r="X73" s="43">
        <v>655550000</v>
      </c>
      <c r="Y73" s="36">
        <v>8.6999999999999994E-2</v>
      </c>
      <c r="Z73" s="10"/>
      <c r="AA73" s="20">
        <v>58</v>
      </c>
      <c r="AB73" s="20">
        <v>11</v>
      </c>
      <c r="AC73" s="20">
        <v>1</v>
      </c>
      <c r="AD73" s="20">
        <v>28</v>
      </c>
      <c r="AE73" s="20">
        <v>2</v>
      </c>
      <c r="AF73" s="66">
        <f t="shared" ref="AF73:AF104" si="16">SUM(AA73:AE73)</f>
        <v>100</v>
      </c>
      <c r="AG73" s="10"/>
      <c r="AH73" s="36">
        <v>-5.0000000000000001E-3</v>
      </c>
      <c r="AI73" s="40">
        <v>2111</v>
      </c>
      <c r="AJ73" s="37">
        <v>0.5</v>
      </c>
      <c r="AK73" s="42" t="s">
        <v>214</v>
      </c>
      <c r="AL73" s="41">
        <v>776</v>
      </c>
      <c r="AN73" s="86"/>
      <c r="AO73" s="87"/>
      <c r="AP73" s="88">
        <f t="shared" ref="AP73:AP104" si="17">N73*AN73*AO73</f>
        <v>0</v>
      </c>
      <c r="AR73" s="86">
        <f t="shared" ref="AR73:AR104" si="18">AN73</f>
        <v>0</v>
      </c>
      <c r="AS73" s="87"/>
      <c r="AT73" s="88">
        <f t="shared" ref="AT73:AT104" si="19">Q73*AR73*AS73</f>
        <v>0</v>
      </c>
      <c r="AV73" s="88">
        <v>0</v>
      </c>
    </row>
    <row r="74" spans="1:48" ht="24" customHeight="1">
      <c r="A74" s="16"/>
      <c r="B74" s="17">
        <f t="shared" si="5"/>
        <v>66</v>
      </c>
      <c r="C74" s="10"/>
      <c r="D74" s="18" t="s">
        <v>42</v>
      </c>
      <c r="E74" s="10"/>
      <c r="F74" s="18" t="s">
        <v>13</v>
      </c>
      <c r="G74" s="18" t="s">
        <v>222</v>
      </c>
      <c r="H74" s="10"/>
      <c r="I74" s="19">
        <v>17909754</v>
      </c>
      <c r="J74" s="19">
        <v>13530</v>
      </c>
      <c r="K74" s="17" t="s">
        <v>14</v>
      </c>
      <c r="L74" s="10"/>
      <c r="M74" s="60">
        <v>1675</v>
      </c>
      <c r="N74" s="60">
        <v>2245</v>
      </c>
      <c r="O74" s="60">
        <v>2245</v>
      </c>
      <c r="P74" s="10"/>
      <c r="Q74" s="60">
        <f>N74*$Q$189</f>
        <v>67350</v>
      </c>
      <c r="R74" s="10"/>
      <c r="S74" s="62">
        <f t="shared" si="15"/>
        <v>69595</v>
      </c>
      <c r="T74" s="10"/>
      <c r="U74" s="64">
        <v>12.5</v>
      </c>
      <c r="V74" s="64">
        <v>12.5</v>
      </c>
      <c r="W74" s="10"/>
      <c r="X74" s="43">
        <f>AP74+AT74</f>
        <v>24691566047.999996</v>
      </c>
      <c r="Y74" s="36">
        <f>X74/AV74</f>
        <v>9.8632124502676347E-2</v>
      </c>
      <c r="Z74" s="10"/>
      <c r="AA74" s="20">
        <v>42</v>
      </c>
      <c r="AB74" s="20">
        <v>8.6999999999999993</v>
      </c>
      <c r="AC74" s="20">
        <v>5.7</v>
      </c>
      <c r="AD74" s="20">
        <v>36</v>
      </c>
      <c r="AE74" s="20">
        <v>7.6</v>
      </c>
      <c r="AF74" s="66">
        <f t="shared" si="16"/>
        <v>100</v>
      </c>
      <c r="AG74" s="10"/>
      <c r="AH74" s="72"/>
      <c r="AI74" s="73"/>
      <c r="AJ74" s="74"/>
      <c r="AK74" s="75"/>
      <c r="AL74" s="76"/>
      <c r="AN74" s="57">
        <v>13748.088</v>
      </c>
      <c r="AO74" s="35">
        <v>80</v>
      </c>
      <c r="AP74" s="43">
        <f t="shared" si="17"/>
        <v>2469156604.7999997</v>
      </c>
      <c r="AR74" s="57">
        <f t="shared" si="18"/>
        <v>13748.088</v>
      </c>
      <c r="AS74" s="35">
        <v>24</v>
      </c>
      <c r="AT74" s="43">
        <f t="shared" si="19"/>
        <v>22222409443.199997</v>
      </c>
      <c r="AV74" s="43">
        <v>250340000000</v>
      </c>
    </row>
    <row r="75" spans="1:48" ht="24" customHeight="1">
      <c r="A75" s="16"/>
      <c r="B75" s="17">
        <f t="shared" si="5"/>
        <v>67</v>
      </c>
      <c r="C75" s="10"/>
      <c r="D75" s="18" t="s">
        <v>35</v>
      </c>
      <c r="E75" s="10"/>
      <c r="F75" s="18" t="s">
        <v>11</v>
      </c>
      <c r="G75" s="18" t="s">
        <v>11</v>
      </c>
      <c r="H75" s="10"/>
      <c r="I75" s="19">
        <v>10524117</v>
      </c>
      <c r="J75" s="19">
        <v>280</v>
      </c>
      <c r="K75" s="17" t="s">
        <v>6</v>
      </c>
      <c r="L75" s="10"/>
      <c r="M75" s="60">
        <v>112</v>
      </c>
      <c r="N75" s="60">
        <v>3651</v>
      </c>
      <c r="O75" s="60">
        <v>2228</v>
      </c>
      <c r="P75" s="10"/>
      <c r="Q75" s="60">
        <f>N75*$Q$188</f>
        <v>54765</v>
      </c>
      <c r="R75" s="10"/>
      <c r="S75" s="62">
        <f t="shared" si="15"/>
        <v>58416</v>
      </c>
      <c r="T75" s="10"/>
      <c r="U75" s="64">
        <v>34.700000000000003</v>
      </c>
      <c r="V75" s="64">
        <v>21.12</v>
      </c>
      <c r="W75" s="10"/>
      <c r="X75" s="43">
        <v>341340000</v>
      </c>
      <c r="Y75" s="36">
        <v>0.115</v>
      </c>
      <c r="Z75" s="10"/>
      <c r="AA75" s="20">
        <v>43</v>
      </c>
      <c r="AB75" s="20">
        <v>3</v>
      </c>
      <c r="AC75" s="20">
        <v>2</v>
      </c>
      <c r="AD75" s="20">
        <v>51</v>
      </c>
      <c r="AE75" s="20">
        <v>1</v>
      </c>
      <c r="AF75" s="66">
        <f t="shared" si="16"/>
        <v>100</v>
      </c>
      <c r="AG75" s="10"/>
      <c r="AH75" s="36">
        <v>-4.4999999999999998E-2</v>
      </c>
      <c r="AI75" s="40">
        <v>1057</v>
      </c>
      <c r="AJ75" s="37">
        <v>0.65</v>
      </c>
      <c r="AK75" s="42" t="s">
        <v>214</v>
      </c>
      <c r="AL75" s="41">
        <v>1176</v>
      </c>
      <c r="AN75" s="86"/>
      <c r="AO75" s="87"/>
      <c r="AP75" s="88">
        <f t="shared" si="17"/>
        <v>0</v>
      </c>
      <c r="AR75" s="86">
        <f t="shared" si="18"/>
        <v>0</v>
      </c>
      <c r="AS75" s="87"/>
      <c r="AT75" s="88">
        <f t="shared" si="19"/>
        <v>0</v>
      </c>
      <c r="AV75" s="88">
        <v>0</v>
      </c>
    </row>
    <row r="76" spans="1:48" ht="24" customHeight="1">
      <c r="A76" s="16"/>
      <c r="B76" s="17">
        <f t="shared" si="5"/>
        <v>68</v>
      </c>
      <c r="C76" s="10"/>
      <c r="D76" s="18" t="s">
        <v>107</v>
      </c>
      <c r="E76" s="10"/>
      <c r="F76" s="18" t="s">
        <v>11</v>
      </c>
      <c r="G76" s="18" t="s">
        <v>11</v>
      </c>
      <c r="H76" s="10"/>
      <c r="I76" s="19">
        <v>18091576</v>
      </c>
      <c r="J76" s="19">
        <v>320</v>
      </c>
      <c r="K76" s="17" t="s">
        <v>6</v>
      </c>
      <c r="L76" s="10"/>
      <c r="M76" s="60">
        <v>1122</v>
      </c>
      <c r="N76" s="60">
        <v>5601</v>
      </c>
      <c r="O76" s="60">
        <v>2217</v>
      </c>
      <c r="P76" s="10"/>
      <c r="Q76" s="60">
        <f>N76*$Q$188</f>
        <v>84015</v>
      </c>
      <c r="R76" s="10"/>
      <c r="S76" s="62">
        <f t="shared" si="15"/>
        <v>89616</v>
      </c>
      <c r="T76" s="10"/>
      <c r="U76" s="64">
        <v>31</v>
      </c>
      <c r="V76" s="64">
        <v>13.23</v>
      </c>
      <c r="W76" s="10"/>
      <c r="X76" s="43">
        <v>559270000</v>
      </c>
      <c r="Y76" s="36">
        <v>0.10299999999999999</v>
      </c>
      <c r="Z76" s="10"/>
      <c r="AA76" s="20">
        <v>49</v>
      </c>
      <c r="AB76" s="20">
        <v>5</v>
      </c>
      <c r="AC76" s="20">
        <v>4</v>
      </c>
      <c r="AD76" s="20">
        <v>41</v>
      </c>
      <c r="AE76" s="20">
        <v>1</v>
      </c>
      <c r="AF76" s="66">
        <f t="shared" si="16"/>
        <v>100</v>
      </c>
      <c r="AG76" s="10"/>
      <c r="AH76" s="36">
        <v>-4.7E-2</v>
      </c>
      <c r="AI76" s="40">
        <v>2673</v>
      </c>
      <c r="AJ76" s="37">
        <v>0.62</v>
      </c>
      <c r="AK76" s="42" t="s">
        <v>213</v>
      </c>
      <c r="AL76" s="41">
        <v>726</v>
      </c>
      <c r="AN76" s="86"/>
      <c r="AO76" s="87"/>
      <c r="AP76" s="88">
        <f t="shared" si="17"/>
        <v>0</v>
      </c>
      <c r="AR76" s="86">
        <f t="shared" si="18"/>
        <v>0</v>
      </c>
      <c r="AS76" s="87"/>
      <c r="AT76" s="88">
        <f t="shared" si="19"/>
        <v>0</v>
      </c>
      <c r="AV76" s="88">
        <v>0</v>
      </c>
    </row>
    <row r="77" spans="1:48" ht="24" customHeight="1">
      <c r="A77" s="16"/>
      <c r="B77" s="17">
        <f t="shared" ref="B77:B140" si="20">B76+1</f>
        <v>69</v>
      </c>
      <c r="C77" s="10"/>
      <c r="D77" s="18" t="s">
        <v>139</v>
      </c>
      <c r="E77" s="10"/>
      <c r="F77" s="18" t="s">
        <v>8</v>
      </c>
      <c r="G77" s="18" t="s">
        <v>212</v>
      </c>
      <c r="H77" s="10"/>
      <c r="I77" s="19">
        <v>19778084</v>
      </c>
      <c r="J77" s="19">
        <v>9470</v>
      </c>
      <c r="K77" s="17" t="s">
        <v>9</v>
      </c>
      <c r="L77" s="10"/>
      <c r="M77" s="60">
        <v>1913</v>
      </c>
      <c r="N77" s="60">
        <v>2044</v>
      </c>
      <c r="O77" s="60">
        <v>2208</v>
      </c>
      <c r="P77" s="10"/>
      <c r="Q77" s="60">
        <f>N77*$Q$188</f>
        <v>30660</v>
      </c>
      <c r="R77" s="10"/>
      <c r="S77" s="62">
        <f t="shared" si="15"/>
        <v>32704</v>
      </c>
      <c r="T77" s="10"/>
      <c r="U77" s="64">
        <v>10.3</v>
      </c>
      <c r="V77" s="64">
        <v>11.28</v>
      </c>
      <c r="W77" s="10"/>
      <c r="X77" s="43">
        <v>6500000000</v>
      </c>
      <c r="Y77" s="36">
        <v>3.4000000000000002E-2</v>
      </c>
      <c r="Z77" s="10"/>
      <c r="AA77" s="20">
        <v>48</v>
      </c>
      <c r="AB77" s="20">
        <v>6</v>
      </c>
      <c r="AC77" s="20">
        <v>5</v>
      </c>
      <c r="AD77" s="20">
        <v>39</v>
      </c>
      <c r="AE77" s="20">
        <v>2</v>
      </c>
      <c r="AF77" s="66">
        <f t="shared" si="16"/>
        <v>100</v>
      </c>
      <c r="AG77" s="10"/>
      <c r="AH77" s="36">
        <v>-2.1000000000000001E-2</v>
      </c>
      <c r="AI77" s="40">
        <v>35467</v>
      </c>
      <c r="AJ77" s="37">
        <v>0.69</v>
      </c>
      <c r="AK77" s="42" t="s">
        <v>213</v>
      </c>
      <c r="AL77" s="41">
        <v>723</v>
      </c>
      <c r="AN77" s="86"/>
      <c r="AO77" s="87"/>
      <c r="AP77" s="88">
        <f t="shared" si="17"/>
        <v>0</v>
      </c>
      <c r="AR77" s="86">
        <f t="shared" si="18"/>
        <v>0</v>
      </c>
      <c r="AS77" s="87"/>
      <c r="AT77" s="88">
        <f t="shared" si="19"/>
        <v>0</v>
      </c>
      <c r="AV77" s="88">
        <v>0</v>
      </c>
    </row>
    <row r="78" spans="1:48" ht="24" customHeight="1">
      <c r="A78" s="16"/>
      <c r="B78" s="17">
        <f t="shared" si="20"/>
        <v>70</v>
      </c>
      <c r="C78" s="10"/>
      <c r="D78" s="18" t="s">
        <v>29</v>
      </c>
      <c r="E78" s="10"/>
      <c r="F78" s="18" t="s">
        <v>13</v>
      </c>
      <c r="G78" s="18" t="s">
        <v>222</v>
      </c>
      <c r="H78" s="10"/>
      <c r="I78" s="19">
        <v>10887882</v>
      </c>
      <c r="J78" s="19">
        <v>3070</v>
      </c>
      <c r="K78" s="17" t="s">
        <v>9</v>
      </c>
      <c r="L78" s="10"/>
      <c r="M78" s="60">
        <v>1259</v>
      </c>
      <c r="N78" s="60">
        <v>1687</v>
      </c>
      <c r="O78" s="60">
        <v>2120</v>
      </c>
      <c r="P78" s="10"/>
      <c r="Q78" s="60">
        <f>N78*$Q$188</f>
        <v>25305</v>
      </c>
      <c r="R78" s="10"/>
      <c r="S78" s="62">
        <f t="shared" si="15"/>
        <v>26992</v>
      </c>
      <c r="T78" s="10"/>
      <c r="U78" s="64">
        <v>15.5</v>
      </c>
      <c r="V78" s="64">
        <v>18.7</v>
      </c>
      <c r="W78" s="10"/>
      <c r="X78" s="43">
        <v>1750000000</v>
      </c>
      <c r="Y78" s="36">
        <v>5.1999999999999998E-2</v>
      </c>
      <c r="Z78" s="10"/>
      <c r="AA78" s="20">
        <v>58</v>
      </c>
      <c r="AB78" s="20">
        <v>5</v>
      </c>
      <c r="AC78" s="20">
        <v>1</v>
      </c>
      <c r="AD78" s="20">
        <v>35</v>
      </c>
      <c r="AE78" s="20">
        <v>1</v>
      </c>
      <c r="AF78" s="66">
        <f t="shared" si="16"/>
        <v>100</v>
      </c>
      <c r="AG78" s="10"/>
      <c r="AH78" s="36">
        <v>-4.8000000000000001E-2</v>
      </c>
      <c r="AI78" s="40">
        <v>15715</v>
      </c>
      <c r="AJ78" s="37">
        <v>0.66</v>
      </c>
      <c r="AK78" s="42" t="s">
        <v>213</v>
      </c>
      <c r="AL78" s="41">
        <v>912</v>
      </c>
      <c r="AN78" s="86"/>
      <c r="AO78" s="87"/>
      <c r="AP78" s="88">
        <f t="shared" si="17"/>
        <v>0</v>
      </c>
      <c r="AR78" s="86">
        <f t="shared" si="18"/>
        <v>0</v>
      </c>
      <c r="AS78" s="87"/>
      <c r="AT78" s="88">
        <f t="shared" si="19"/>
        <v>0</v>
      </c>
      <c r="AV78" s="88">
        <v>0</v>
      </c>
    </row>
    <row r="79" spans="1:48" ht="24" customHeight="1">
      <c r="A79" s="16"/>
      <c r="B79" s="17">
        <f t="shared" si="20"/>
        <v>71</v>
      </c>
      <c r="C79" s="10"/>
      <c r="D79" s="18" t="s">
        <v>39</v>
      </c>
      <c r="E79" s="10"/>
      <c r="F79" s="18" t="s">
        <v>13</v>
      </c>
      <c r="G79" s="18" t="s">
        <v>222</v>
      </c>
      <c r="H79" s="10"/>
      <c r="I79" s="19">
        <v>36289824</v>
      </c>
      <c r="J79" s="19">
        <v>43660</v>
      </c>
      <c r="K79" s="17" t="s">
        <v>14</v>
      </c>
      <c r="L79" s="10"/>
      <c r="M79" s="60">
        <v>1858</v>
      </c>
      <c r="N79" s="60">
        <v>2118</v>
      </c>
      <c r="O79" s="60">
        <v>2118</v>
      </c>
      <c r="P79" s="10"/>
      <c r="Q79" s="60">
        <f>N79*$Q$189</f>
        <v>63540</v>
      </c>
      <c r="R79" s="10"/>
      <c r="S79" s="62">
        <f t="shared" si="15"/>
        <v>65658</v>
      </c>
      <c r="T79" s="10"/>
      <c r="U79" s="64">
        <v>5.8</v>
      </c>
      <c r="V79" s="64">
        <v>5.8</v>
      </c>
      <c r="W79" s="10"/>
      <c r="X79" s="43">
        <f>AP79+AT79</f>
        <v>71639064254.399994</v>
      </c>
      <c r="Y79" s="36">
        <f>X79/AV79</f>
        <v>4.691490782868369E-2</v>
      </c>
      <c r="Z79" s="10"/>
      <c r="AA79" s="20">
        <v>64.3</v>
      </c>
      <c r="AB79" s="20">
        <v>10.8</v>
      </c>
      <c r="AC79" s="20">
        <v>2.5</v>
      </c>
      <c r="AD79" s="20">
        <v>15.2</v>
      </c>
      <c r="AE79" s="20">
        <v>7.2</v>
      </c>
      <c r="AF79" s="66">
        <f t="shared" si="16"/>
        <v>100</v>
      </c>
      <c r="AG79" s="10"/>
      <c r="AH79" s="72"/>
      <c r="AI79" s="73"/>
      <c r="AJ79" s="74"/>
      <c r="AK79" s="75"/>
      <c r="AL79" s="76"/>
      <c r="AN79" s="57">
        <v>42279.900999999998</v>
      </c>
      <c r="AO79" s="35">
        <v>80</v>
      </c>
      <c r="AP79" s="43">
        <f t="shared" si="17"/>
        <v>7163906425.4399986</v>
      </c>
      <c r="AR79" s="57">
        <f t="shared" si="18"/>
        <v>42279.900999999998</v>
      </c>
      <c r="AS79" s="35">
        <v>24</v>
      </c>
      <c r="AT79" s="43">
        <f t="shared" si="19"/>
        <v>64475157828.959999</v>
      </c>
      <c r="AV79" s="43">
        <v>1527000000000</v>
      </c>
    </row>
    <row r="80" spans="1:48" ht="24" customHeight="1">
      <c r="A80" s="16"/>
      <c r="B80" s="17">
        <f t="shared" si="20"/>
        <v>72</v>
      </c>
      <c r="C80" s="10"/>
      <c r="D80" s="18" t="s">
        <v>177</v>
      </c>
      <c r="E80" s="10"/>
      <c r="F80" s="18" t="s">
        <v>8</v>
      </c>
      <c r="G80" s="18" t="s">
        <v>212</v>
      </c>
      <c r="H80" s="10"/>
      <c r="I80" s="19">
        <v>65788572</v>
      </c>
      <c r="J80" s="19">
        <v>42390</v>
      </c>
      <c r="K80" s="17" t="s">
        <v>14</v>
      </c>
      <c r="L80" s="10"/>
      <c r="M80" s="60">
        <v>1804</v>
      </c>
      <c r="N80" s="60">
        <v>2019</v>
      </c>
      <c r="O80" s="60">
        <v>2019</v>
      </c>
      <c r="P80" s="10"/>
      <c r="Q80" s="60">
        <f>N80*$Q$189</f>
        <v>60570</v>
      </c>
      <c r="R80" s="10"/>
      <c r="S80" s="62">
        <f t="shared" si="15"/>
        <v>62589</v>
      </c>
      <c r="T80" s="10"/>
      <c r="U80" s="64">
        <v>3.1</v>
      </c>
      <c r="V80" s="64">
        <v>3.1</v>
      </c>
      <c r="W80" s="10"/>
      <c r="X80" s="43">
        <f>AP80+AT80</f>
        <v>66342994538.399994</v>
      </c>
      <c r="Y80" s="36">
        <f>X80/AV80</f>
        <v>2.4626204357238304E-2</v>
      </c>
      <c r="Z80" s="10"/>
      <c r="AA80" s="20">
        <v>46.2</v>
      </c>
      <c r="AB80" s="20">
        <v>20.5</v>
      </c>
      <c r="AC80" s="20">
        <v>5.5</v>
      </c>
      <c r="AD80" s="20">
        <v>23.7</v>
      </c>
      <c r="AE80" s="20">
        <v>4.0999999999999996</v>
      </c>
      <c r="AF80" s="66">
        <f t="shared" si="16"/>
        <v>100</v>
      </c>
      <c r="AG80" s="10"/>
      <c r="AH80" s="72"/>
      <c r="AI80" s="73"/>
      <c r="AJ80" s="74"/>
      <c r="AK80" s="75"/>
      <c r="AL80" s="76"/>
      <c r="AN80" s="57">
        <v>41074.167000000001</v>
      </c>
      <c r="AO80" s="35">
        <v>80</v>
      </c>
      <c r="AP80" s="43">
        <f t="shared" si="17"/>
        <v>6634299453.8400002</v>
      </c>
      <c r="AR80" s="57">
        <f t="shared" si="18"/>
        <v>41074.167000000001</v>
      </c>
      <c r="AS80" s="35">
        <v>24</v>
      </c>
      <c r="AT80" s="43">
        <f t="shared" si="19"/>
        <v>59708695084.559998</v>
      </c>
      <c r="AV80" s="43">
        <v>2694000000000</v>
      </c>
    </row>
    <row r="81" spans="1:48" ht="24" customHeight="1">
      <c r="A81" s="16"/>
      <c r="B81" s="17">
        <f t="shared" si="20"/>
        <v>73</v>
      </c>
      <c r="C81" s="10"/>
      <c r="D81" s="18" t="s">
        <v>77</v>
      </c>
      <c r="E81" s="10"/>
      <c r="F81" s="18" t="s">
        <v>11</v>
      </c>
      <c r="G81" s="18" t="s">
        <v>11</v>
      </c>
      <c r="H81" s="10"/>
      <c r="I81" s="19">
        <v>12395924</v>
      </c>
      <c r="J81" s="19">
        <v>490</v>
      </c>
      <c r="K81" s="17" t="s">
        <v>6</v>
      </c>
      <c r="L81" s="10"/>
      <c r="M81" s="60">
        <v>458</v>
      </c>
      <c r="N81" s="60">
        <v>3490</v>
      </c>
      <c r="O81" s="60">
        <v>1985</v>
      </c>
      <c r="P81" s="10"/>
      <c r="Q81" s="60">
        <f>N81*$Q$188</f>
        <v>52350</v>
      </c>
      <c r="R81" s="10"/>
      <c r="S81" s="62">
        <f t="shared" si="15"/>
        <v>55840</v>
      </c>
      <c r="T81" s="10"/>
      <c r="U81" s="64">
        <v>28.2</v>
      </c>
      <c r="V81" s="64">
        <v>17.22</v>
      </c>
      <c r="W81" s="10"/>
      <c r="X81" s="43">
        <v>813910000</v>
      </c>
      <c r="Y81" s="36">
        <v>9.4E-2</v>
      </c>
      <c r="Z81" s="10"/>
      <c r="AA81" s="20">
        <v>50</v>
      </c>
      <c r="AB81" s="20">
        <v>9</v>
      </c>
      <c r="AC81" s="20">
        <v>1</v>
      </c>
      <c r="AD81" s="20">
        <v>39</v>
      </c>
      <c r="AE81" s="20">
        <v>1</v>
      </c>
      <c r="AF81" s="66">
        <f t="shared" si="16"/>
        <v>100</v>
      </c>
      <c r="AG81" s="10"/>
      <c r="AH81" s="36">
        <v>-5.5E-2</v>
      </c>
      <c r="AI81" s="40">
        <v>2095</v>
      </c>
      <c r="AJ81" s="37">
        <v>0.55000000000000004</v>
      </c>
      <c r="AK81" s="42" t="s">
        <v>214</v>
      </c>
      <c r="AL81" s="41">
        <v>956</v>
      </c>
      <c r="AN81" s="86"/>
      <c r="AO81" s="87"/>
      <c r="AP81" s="88">
        <f t="shared" si="17"/>
        <v>0</v>
      </c>
      <c r="AR81" s="86">
        <f t="shared" si="18"/>
        <v>0</v>
      </c>
      <c r="AS81" s="87"/>
      <c r="AT81" s="88">
        <f t="shared" si="19"/>
        <v>0</v>
      </c>
      <c r="AV81" s="88">
        <v>0</v>
      </c>
    </row>
    <row r="82" spans="1:48" ht="24" customHeight="1">
      <c r="A82" s="16"/>
      <c r="B82" s="17">
        <f t="shared" si="20"/>
        <v>74</v>
      </c>
      <c r="C82" s="10"/>
      <c r="D82" s="18" t="s">
        <v>157</v>
      </c>
      <c r="E82" s="10"/>
      <c r="F82" s="18" t="s">
        <v>8</v>
      </c>
      <c r="G82" s="18" t="s">
        <v>212</v>
      </c>
      <c r="H82" s="10"/>
      <c r="I82" s="19">
        <v>46347576</v>
      </c>
      <c r="J82" s="19">
        <v>27520</v>
      </c>
      <c r="K82" s="17" t="s">
        <v>14</v>
      </c>
      <c r="L82" s="10"/>
      <c r="M82" s="60">
        <v>1810</v>
      </c>
      <c r="N82" s="60">
        <v>1922</v>
      </c>
      <c r="O82" s="60">
        <v>1922</v>
      </c>
      <c r="P82" s="10"/>
      <c r="Q82" s="60">
        <f>N82*$Q$189</f>
        <v>57660</v>
      </c>
      <c r="R82" s="10"/>
      <c r="S82" s="62">
        <f t="shared" si="15"/>
        <v>59582</v>
      </c>
      <c r="T82" s="10"/>
      <c r="U82" s="64">
        <v>4.0999999999999996</v>
      </c>
      <c r="V82" s="64">
        <v>4.0999999999999996</v>
      </c>
      <c r="W82" s="10"/>
      <c r="X82" s="43">
        <f>AP82+AT82</f>
        <v>40755047462.399994</v>
      </c>
      <c r="Y82" s="36">
        <f>X82/AV82</f>
        <v>3.3080395667532465E-2</v>
      </c>
      <c r="Z82" s="10"/>
      <c r="AA82" s="20">
        <v>46.5</v>
      </c>
      <c r="AB82" s="20">
        <v>21.9</v>
      </c>
      <c r="AC82" s="20">
        <v>3.7</v>
      </c>
      <c r="AD82" s="20">
        <v>21.5</v>
      </c>
      <c r="AE82" s="20">
        <v>6.4</v>
      </c>
      <c r="AF82" s="66">
        <f t="shared" si="16"/>
        <v>100.00000000000001</v>
      </c>
      <c r="AG82" s="10"/>
      <c r="AH82" s="72"/>
      <c r="AI82" s="73"/>
      <c r="AJ82" s="74"/>
      <c r="AK82" s="75"/>
      <c r="AL82" s="76"/>
      <c r="AN82" s="57">
        <v>26505.624</v>
      </c>
      <c r="AO82" s="35">
        <v>80</v>
      </c>
      <c r="AP82" s="43">
        <f t="shared" si="17"/>
        <v>4075504746.2400002</v>
      </c>
      <c r="AR82" s="57">
        <f t="shared" si="18"/>
        <v>26505.624</v>
      </c>
      <c r="AS82" s="35">
        <v>24</v>
      </c>
      <c r="AT82" s="43">
        <f t="shared" si="19"/>
        <v>36679542716.159996</v>
      </c>
      <c r="AV82" s="43">
        <v>1232000000000</v>
      </c>
    </row>
    <row r="83" spans="1:48" ht="24" customHeight="1">
      <c r="A83" s="16"/>
      <c r="B83" s="17">
        <f t="shared" si="20"/>
        <v>75</v>
      </c>
      <c r="C83" s="10"/>
      <c r="D83" s="18" t="s">
        <v>147</v>
      </c>
      <c r="E83" s="10"/>
      <c r="F83" s="18" t="s">
        <v>11</v>
      </c>
      <c r="G83" s="18" t="s">
        <v>11</v>
      </c>
      <c r="H83" s="10"/>
      <c r="I83" s="19">
        <v>15411614</v>
      </c>
      <c r="J83" s="19">
        <v>950</v>
      </c>
      <c r="K83" s="17" t="s">
        <v>6</v>
      </c>
      <c r="L83" s="10"/>
      <c r="M83" s="60">
        <v>604</v>
      </c>
      <c r="N83" s="60">
        <v>3609</v>
      </c>
      <c r="O83" s="60">
        <v>1775</v>
      </c>
      <c r="P83" s="10"/>
      <c r="Q83" s="60">
        <f>N83*$Q$188</f>
        <v>54135</v>
      </c>
      <c r="R83" s="10"/>
      <c r="S83" s="62">
        <f t="shared" si="15"/>
        <v>57744</v>
      </c>
      <c r="T83" s="10"/>
      <c r="U83" s="64">
        <v>23.4</v>
      </c>
      <c r="V83" s="64">
        <v>12.36</v>
      </c>
      <c r="W83" s="10"/>
      <c r="X83" s="43">
        <v>1480000000</v>
      </c>
      <c r="Y83" s="36">
        <v>7.8E-2</v>
      </c>
      <c r="Z83" s="10"/>
      <c r="AA83" s="20">
        <v>58</v>
      </c>
      <c r="AB83" s="20">
        <v>10</v>
      </c>
      <c r="AC83" s="20">
        <v>1</v>
      </c>
      <c r="AD83" s="20">
        <v>30</v>
      </c>
      <c r="AE83" s="20">
        <v>1</v>
      </c>
      <c r="AF83" s="66">
        <f t="shared" si="16"/>
        <v>100</v>
      </c>
      <c r="AG83" s="10"/>
      <c r="AH83" s="36">
        <v>-8.9999999999999993E-3</v>
      </c>
      <c r="AI83" s="40">
        <v>3037</v>
      </c>
      <c r="AJ83" s="37">
        <v>0.6</v>
      </c>
      <c r="AK83" s="42" t="s">
        <v>213</v>
      </c>
      <c r="AL83" s="41">
        <v>669</v>
      </c>
      <c r="AN83" s="86"/>
      <c r="AO83" s="87"/>
      <c r="AP83" s="88">
        <f t="shared" si="17"/>
        <v>0</v>
      </c>
      <c r="AR83" s="86">
        <f t="shared" si="18"/>
        <v>0</v>
      </c>
      <c r="AS83" s="87"/>
      <c r="AT83" s="88">
        <f t="shared" si="19"/>
        <v>0</v>
      </c>
      <c r="AV83" s="88">
        <v>0</v>
      </c>
    </row>
    <row r="84" spans="1:48" ht="24" customHeight="1">
      <c r="A84" s="16"/>
      <c r="B84" s="17">
        <f t="shared" si="20"/>
        <v>76</v>
      </c>
      <c r="C84" s="10"/>
      <c r="D84" s="18" t="s">
        <v>156</v>
      </c>
      <c r="E84" s="10"/>
      <c r="F84" s="18" t="s">
        <v>11</v>
      </c>
      <c r="G84" s="18" t="s">
        <v>11</v>
      </c>
      <c r="H84" s="10"/>
      <c r="I84" s="19">
        <v>12230730</v>
      </c>
      <c r="J84" s="19">
        <v>820</v>
      </c>
      <c r="K84" s="17" t="s">
        <v>6</v>
      </c>
      <c r="L84" s="10"/>
      <c r="M84" s="60">
        <v>130</v>
      </c>
      <c r="N84" s="60">
        <v>3661</v>
      </c>
      <c r="O84" s="60">
        <v>1745</v>
      </c>
      <c r="P84" s="10"/>
      <c r="Q84" s="60">
        <f>N84*$Q$188</f>
        <v>54915</v>
      </c>
      <c r="R84" s="10"/>
      <c r="S84" s="62">
        <f t="shared" si="15"/>
        <v>58576</v>
      </c>
      <c r="T84" s="10"/>
      <c r="U84" s="64">
        <v>29.9</v>
      </c>
      <c r="V84" s="64">
        <v>18.010000000000002</v>
      </c>
      <c r="W84" s="10"/>
      <c r="X84" s="43">
        <v>289040000</v>
      </c>
      <c r="Y84" s="36">
        <v>0.1</v>
      </c>
      <c r="Z84" s="10"/>
      <c r="AA84" s="20">
        <v>40</v>
      </c>
      <c r="AB84" s="20">
        <v>7</v>
      </c>
      <c r="AC84" s="20">
        <v>3</v>
      </c>
      <c r="AD84" s="20">
        <v>49</v>
      </c>
      <c r="AE84" s="20">
        <v>1</v>
      </c>
      <c r="AF84" s="66">
        <f t="shared" si="16"/>
        <v>100</v>
      </c>
      <c r="AG84" s="10"/>
      <c r="AH84" s="36">
        <v>0.01</v>
      </c>
      <c r="AI84" s="40">
        <v>569</v>
      </c>
      <c r="AJ84" s="37">
        <v>0.59</v>
      </c>
      <c r="AK84" s="42" t="s">
        <v>213</v>
      </c>
      <c r="AL84" s="41">
        <v>1072</v>
      </c>
      <c r="AN84" s="86"/>
      <c r="AO84" s="87"/>
      <c r="AP84" s="88">
        <f t="shared" si="17"/>
        <v>0</v>
      </c>
      <c r="AR84" s="86">
        <f t="shared" si="18"/>
        <v>0</v>
      </c>
      <c r="AS84" s="87"/>
      <c r="AT84" s="88">
        <f t="shared" si="19"/>
        <v>0</v>
      </c>
      <c r="AV84" s="88">
        <v>0</v>
      </c>
    </row>
    <row r="85" spans="1:48" ht="24" customHeight="1">
      <c r="A85" s="16"/>
      <c r="B85" s="17">
        <f t="shared" si="20"/>
        <v>77</v>
      </c>
      <c r="C85" s="10"/>
      <c r="D85" s="18" t="s">
        <v>163</v>
      </c>
      <c r="E85" s="10"/>
      <c r="F85" s="18" t="s">
        <v>5</v>
      </c>
      <c r="G85" s="18" t="s">
        <v>226</v>
      </c>
      <c r="H85" s="10"/>
      <c r="I85" s="19">
        <v>18430452</v>
      </c>
      <c r="J85" s="19">
        <v>1840</v>
      </c>
      <c r="K85" s="17" t="s">
        <v>9</v>
      </c>
      <c r="L85" s="10"/>
      <c r="M85" s="60">
        <v>714</v>
      </c>
      <c r="N85" s="60">
        <v>4890</v>
      </c>
      <c r="O85" s="60">
        <v>1726</v>
      </c>
      <c r="P85" s="10"/>
      <c r="Q85" s="60">
        <f>N85*$Q$188</f>
        <v>73350</v>
      </c>
      <c r="R85" s="10"/>
      <c r="S85" s="62">
        <f t="shared" si="15"/>
        <v>78240</v>
      </c>
      <c r="T85" s="10"/>
      <c r="U85" s="64">
        <v>26.5</v>
      </c>
      <c r="V85" s="64">
        <v>9.6</v>
      </c>
      <c r="W85" s="10"/>
      <c r="X85" s="43">
        <v>2280000000</v>
      </c>
      <c r="Y85" s="36">
        <v>4.4999999999999998E-2</v>
      </c>
      <c r="Z85" s="10"/>
      <c r="AA85" s="20">
        <v>57</v>
      </c>
      <c r="AB85" s="20">
        <v>4</v>
      </c>
      <c r="AC85" s="20">
        <v>1</v>
      </c>
      <c r="AD85" s="20">
        <v>37</v>
      </c>
      <c r="AE85" s="20">
        <v>1</v>
      </c>
      <c r="AF85" s="66">
        <f t="shared" si="16"/>
        <v>100</v>
      </c>
      <c r="AG85" s="10"/>
      <c r="AH85" s="36">
        <v>4.8000000000000001E-2</v>
      </c>
      <c r="AI85" s="40">
        <v>13003</v>
      </c>
      <c r="AJ85" s="37">
        <v>0.66</v>
      </c>
      <c r="AK85" s="42" t="s">
        <v>214</v>
      </c>
      <c r="AL85" s="41">
        <v>497</v>
      </c>
      <c r="AN85" s="86"/>
      <c r="AO85" s="87"/>
      <c r="AP85" s="88">
        <f t="shared" si="17"/>
        <v>0</v>
      </c>
      <c r="AR85" s="86">
        <f t="shared" si="18"/>
        <v>0</v>
      </c>
      <c r="AS85" s="87"/>
      <c r="AT85" s="88">
        <f t="shared" si="19"/>
        <v>0</v>
      </c>
      <c r="AV85" s="88">
        <v>0</v>
      </c>
    </row>
    <row r="86" spans="1:48" ht="24" customHeight="1">
      <c r="A86" s="16"/>
      <c r="B86" s="17">
        <f t="shared" si="20"/>
        <v>78</v>
      </c>
      <c r="C86" s="10"/>
      <c r="D86" s="18" t="s">
        <v>98</v>
      </c>
      <c r="E86" s="10"/>
      <c r="F86" s="18" t="s">
        <v>18</v>
      </c>
      <c r="G86" s="18" t="s">
        <v>224</v>
      </c>
      <c r="H86" s="10"/>
      <c r="I86" s="19">
        <v>6758353</v>
      </c>
      <c r="J86" s="19">
        <v>2150</v>
      </c>
      <c r="K86" s="17" t="s">
        <v>9</v>
      </c>
      <c r="L86" s="10"/>
      <c r="M86" s="60">
        <v>1086</v>
      </c>
      <c r="N86" s="60">
        <v>1120</v>
      </c>
      <c r="O86" s="60">
        <v>1717</v>
      </c>
      <c r="P86" s="10"/>
      <c r="Q86" s="60">
        <f>N86*$Q$188</f>
        <v>16800</v>
      </c>
      <c r="R86" s="10"/>
      <c r="S86" s="62">
        <f t="shared" si="15"/>
        <v>17920</v>
      </c>
      <c r="T86" s="10"/>
      <c r="U86" s="64">
        <v>16.600000000000001</v>
      </c>
      <c r="V86" s="64">
        <v>24.96</v>
      </c>
      <c r="W86" s="10"/>
      <c r="X86" s="43">
        <v>870930000</v>
      </c>
      <c r="Y86" s="36">
        <v>5.5E-2</v>
      </c>
      <c r="Z86" s="10"/>
      <c r="AA86" s="20">
        <v>30</v>
      </c>
      <c r="AB86" s="20">
        <v>20</v>
      </c>
      <c r="AC86" s="20">
        <v>2</v>
      </c>
      <c r="AD86" s="20">
        <v>46</v>
      </c>
      <c r="AE86" s="20">
        <v>2</v>
      </c>
      <c r="AF86" s="66">
        <f t="shared" si="16"/>
        <v>100</v>
      </c>
      <c r="AG86" s="10"/>
      <c r="AH86" s="36">
        <v>-7.1999999999999995E-2</v>
      </c>
      <c r="AI86" s="40">
        <v>27374</v>
      </c>
      <c r="AJ86" s="37">
        <v>0.75</v>
      </c>
      <c r="AK86" s="42" t="s">
        <v>213</v>
      </c>
      <c r="AL86" s="41">
        <v>1502</v>
      </c>
      <c r="AN86" s="86"/>
      <c r="AO86" s="87"/>
      <c r="AP86" s="88">
        <f t="shared" si="17"/>
        <v>0</v>
      </c>
      <c r="AR86" s="86">
        <f t="shared" si="18"/>
        <v>0</v>
      </c>
      <c r="AS86" s="87"/>
      <c r="AT86" s="88">
        <f t="shared" si="19"/>
        <v>0</v>
      </c>
      <c r="AV86" s="88">
        <v>0</v>
      </c>
    </row>
    <row r="87" spans="1:48" ht="24" customHeight="1">
      <c r="A87" s="16"/>
      <c r="B87" s="17">
        <f t="shared" si="20"/>
        <v>79</v>
      </c>
      <c r="C87" s="10"/>
      <c r="D87" s="18" t="s">
        <v>103</v>
      </c>
      <c r="E87" s="10"/>
      <c r="F87" s="18" t="s">
        <v>5</v>
      </c>
      <c r="G87" s="18" t="s">
        <v>226</v>
      </c>
      <c r="H87" s="10"/>
      <c r="I87" s="19">
        <v>6293253</v>
      </c>
      <c r="J87" s="19">
        <v>4730</v>
      </c>
      <c r="K87" s="17" t="s">
        <v>9</v>
      </c>
      <c r="L87" s="10"/>
      <c r="M87" s="60">
        <v>2414</v>
      </c>
      <c r="N87" s="60">
        <v>1645</v>
      </c>
      <c r="O87" s="60">
        <v>1680</v>
      </c>
      <c r="P87" s="10"/>
      <c r="Q87" s="60">
        <f>N87*$Q$188</f>
        <v>24675</v>
      </c>
      <c r="R87" s="10"/>
      <c r="S87" s="62">
        <f t="shared" si="15"/>
        <v>26320</v>
      </c>
      <c r="T87" s="10"/>
      <c r="U87" s="64">
        <v>26.1</v>
      </c>
      <c r="V87" s="64">
        <v>24.63</v>
      </c>
      <c r="W87" s="10"/>
      <c r="X87" s="43">
        <v>2280000000</v>
      </c>
      <c r="Y87" s="36">
        <v>8.6999999999999994E-2</v>
      </c>
      <c r="Z87" s="10"/>
      <c r="AA87" s="20">
        <v>69</v>
      </c>
      <c r="AB87" s="20">
        <v>11</v>
      </c>
      <c r="AC87" s="20">
        <v>1</v>
      </c>
      <c r="AD87" s="20">
        <v>18</v>
      </c>
      <c r="AE87" s="20">
        <v>1</v>
      </c>
      <c r="AF87" s="66">
        <f t="shared" si="16"/>
        <v>100</v>
      </c>
      <c r="AG87" s="10"/>
      <c r="AH87" s="36">
        <v>-3.6999999999999998E-2</v>
      </c>
      <c r="AI87" s="40">
        <v>56465</v>
      </c>
      <c r="AJ87" s="37">
        <v>0.83</v>
      </c>
      <c r="AK87" s="42" t="s">
        <v>213</v>
      </c>
      <c r="AL87" s="41">
        <v>1373</v>
      </c>
      <c r="AN87" s="86"/>
      <c r="AO87" s="87"/>
      <c r="AP87" s="88">
        <f t="shared" si="17"/>
        <v>0</v>
      </c>
      <c r="AR87" s="86">
        <f t="shared" si="18"/>
        <v>0</v>
      </c>
      <c r="AS87" s="87"/>
      <c r="AT87" s="88">
        <f t="shared" si="19"/>
        <v>0</v>
      </c>
      <c r="AV87" s="88">
        <v>0</v>
      </c>
    </row>
    <row r="88" spans="1:48" ht="24" customHeight="1">
      <c r="A88" s="16"/>
      <c r="B88" s="17">
        <f t="shared" si="20"/>
        <v>80</v>
      </c>
      <c r="C88" s="10"/>
      <c r="D88" s="18" t="s">
        <v>176</v>
      </c>
      <c r="E88" s="10"/>
      <c r="F88" s="18" t="s">
        <v>5</v>
      </c>
      <c r="G88" s="18" t="s">
        <v>226</v>
      </c>
      <c r="H88" s="10"/>
      <c r="I88" s="19">
        <v>9269612</v>
      </c>
      <c r="J88" s="19">
        <v>40480</v>
      </c>
      <c r="K88" s="17" t="s">
        <v>14</v>
      </c>
      <c r="L88" s="10"/>
      <c r="M88" s="60">
        <v>725</v>
      </c>
      <c r="N88" s="60">
        <v>1678</v>
      </c>
      <c r="O88" s="60">
        <v>1678</v>
      </c>
      <c r="P88" s="10"/>
      <c r="Q88" s="60">
        <f>N88*$Q$189</f>
        <v>50340</v>
      </c>
      <c r="R88" s="10"/>
      <c r="S88" s="62">
        <f t="shared" si="15"/>
        <v>52018</v>
      </c>
      <c r="T88" s="10"/>
      <c r="U88" s="64">
        <v>18.100000000000001</v>
      </c>
      <c r="V88" s="64">
        <v>18.100000000000001</v>
      </c>
      <c r="W88" s="10"/>
      <c r="X88" s="43">
        <f>AP88+AT88</f>
        <v>51201615412.800003</v>
      </c>
      <c r="Y88" s="36">
        <f>X88/AV88</f>
        <v>0.14340381580136957</v>
      </c>
      <c r="Z88" s="10"/>
      <c r="AA88" s="20">
        <v>54.5</v>
      </c>
      <c r="AB88" s="20">
        <v>5.5</v>
      </c>
      <c r="AC88" s="20">
        <v>1.5</v>
      </c>
      <c r="AD88" s="20">
        <v>24.3</v>
      </c>
      <c r="AE88" s="20">
        <v>14.2</v>
      </c>
      <c r="AF88" s="66">
        <f t="shared" si="16"/>
        <v>100</v>
      </c>
      <c r="AG88" s="10"/>
      <c r="AH88" s="72"/>
      <c r="AI88" s="73"/>
      <c r="AJ88" s="74"/>
      <c r="AK88" s="75"/>
      <c r="AL88" s="76"/>
      <c r="AN88" s="57">
        <v>38141.847000000002</v>
      </c>
      <c r="AO88" s="35">
        <v>80</v>
      </c>
      <c r="AP88" s="43">
        <f t="shared" si="17"/>
        <v>5120161541.2800007</v>
      </c>
      <c r="AR88" s="57">
        <f t="shared" si="18"/>
        <v>38141.847000000002</v>
      </c>
      <c r="AS88" s="35">
        <v>24</v>
      </c>
      <c r="AT88" s="43">
        <f t="shared" si="19"/>
        <v>46081453871.520004</v>
      </c>
      <c r="AV88" s="43">
        <v>357045000000</v>
      </c>
    </row>
    <row r="89" spans="1:48" ht="24" customHeight="1">
      <c r="A89" s="16"/>
      <c r="B89" s="17">
        <f t="shared" si="20"/>
        <v>81</v>
      </c>
      <c r="C89" s="10"/>
      <c r="D89" s="18" t="s">
        <v>132</v>
      </c>
      <c r="E89" s="10"/>
      <c r="F89" s="18" t="s">
        <v>13</v>
      </c>
      <c r="G89" s="18" t="s">
        <v>222</v>
      </c>
      <c r="H89" s="10"/>
      <c r="I89" s="19">
        <v>6725308</v>
      </c>
      <c r="J89" s="19">
        <v>4070</v>
      </c>
      <c r="K89" s="17" t="s">
        <v>9</v>
      </c>
      <c r="L89" s="10"/>
      <c r="M89" s="60">
        <v>1202</v>
      </c>
      <c r="N89" s="60">
        <v>1529</v>
      </c>
      <c r="O89" s="60">
        <v>1494</v>
      </c>
      <c r="P89" s="10"/>
      <c r="Q89" s="60">
        <f>N89*$Q$188</f>
        <v>22935</v>
      </c>
      <c r="R89" s="10"/>
      <c r="S89" s="62">
        <f t="shared" si="15"/>
        <v>24464</v>
      </c>
      <c r="T89" s="10"/>
      <c r="U89" s="64">
        <v>22.7</v>
      </c>
      <c r="V89" s="64">
        <v>21.9</v>
      </c>
      <c r="W89" s="10"/>
      <c r="X89" s="43">
        <v>2730000000</v>
      </c>
      <c r="Y89" s="36">
        <v>7.5999999999999998E-2</v>
      </c>
      <c r="Z89" s="10"/>
      <c r="AA89" s="20">
        <v>18</v>
      </c>
      <c r="AB89" s="20">
        <v>43</v>
      </c>
      <c r="AC89" s="20">
        <v>1</v>
      </c>
      <c r="AD89" s="20">
        <v>37</v>
      </c>
      <c r="AE89" s="20">
        <v>1</v>
      </c>
      <c r="AF89" s="66">
        <f t="shared" si="16"/>
        <v>100</v>
      </c>
      <c r="AG89" s="10"/>
      <c r="AH89" s="36">
        <v>-0.08</v>
      </c>
      <c r="AI89" s="40">
        <v>27834</v>
      </c>
      <c r="AJ89" s="37">
        <v>0.84</v>
      </c>
      <c r="AK89" s="42" t="s">
        <v>210</v>
      </c>
      <c r="AL89" s="41">
        <v>1167</v>
      </c>
      <c r="AN89" s="86"/>
      <c r="AO89" s="87"/>
      <c r="AP89" s="88">
        <f t="shared" si="17"/>
        <v>0</v>
      </c>
      <c r="AR89" s="86">
        <f t="shared" si="18"/>
        <v>0</v>
      </c>
      <c r="AS89" s="87"/>
      <c r="AT89" s="88">
        <f t="shared" si="19"/>
        <v>0</v>
      </c>
      <c r="AV89" s="88">
        <v>0</v>
      </c>
    </row>
    <row r="90" spans="1:48" ht="24" customHeight="1">
      <c r="A90" s="16"/>
      <c r="B90" s="17">
        <f t="shared" si="20"/>
        <v>82</v>
      </c>
      <c r="C90" s="10"/>
      <c r="D90" s="18" t="s">
        <v>17</v>
      </c>
      <c r="E90" s="10"/>
      <c r="F90" s="18" t="s">
        <v>18</v>
      </c>
      <c r="G90" s="18" t="s">
        <v>224</v>
      </c>
      <c r="H90" s="10"/>
      <c r="I90" s="19">
        <v>24125848</v>
      </c>
      <c r="J90" s="19">
        <v>54420</v>
      </c>
      <c r="K90" s="17" t="s">
        <v>14</v>
      </c>
      <c r="L90" s="10"/>
      <c r="M90" s="60">
        <v>1296</v>
      </c>
      <c r="N90" s="60">
        <v>1351</v>
      </c>
      <c r="O90" s="60">
        <v>1351</v>
      </c>
      <c r="P90" s="10"/>
      <c r="Q90" s="60">
        <f>N90*$Q$189</f>
        <v>40530</v>
      </c>
      <c r="R90" s="10"/>
      <c r="S90" s="62">
        <f t="shared" si="15"/>
        <v>41881</v>
      </c>
      <c r="T90" s="10"/>
      <c r="U90" s="64">
        <v>5.6</v>
      </c>
      <c r="V90" s="64">
        <v>5.6</v>
      </c>
      <c r="W90" s="10"/>
      <c r="X90" s="43">
        <f>AP90+AT90</f>
        <v>54008798384.800003</v>
      </c>
      <c r="Y90" s="36">
        <f>X90/AV90</f>
        <v>4.4672289813730358E-2</v>
      </c>
      <c r="Z90" s="10"/>
      <c r="AA90" s="20">
        <v>60.9</v>
      </c>
      <c r="AB90" s="20">
        <v>19.3</v>
      </c>
      <c r="AC90" s="20">
        <v>2.2000000000000002</v>
      </c>
      <c r="AD90" s="20">
        <v>14</v>
      </c>
      <c r="AE90" s="20">
        <v>3.6</v>
      </c>
      <c r="AF90" s="66">
        <f t="shared" si="16"/>
        <v>100</v>
      </c>
      <c r="AG90" s="10"/>
      <c r="AH90" s="72"/>
      <c r="AI90" s="73"/>
      <c r="AJ90" s="74"/>
      <c r="AK90" s="75"/>
      <c r="AL90" s="76"/>
      <c r="AN90" s="57">
        <v>49971.131000000001</v>
      </c>
      <c r="AO90" s="35">
        <v>80</v>
      </c>
      <c r="AP90" s="43">
        <f t="shared" si="17"/>
        <v>5400879838.4800005</v>
      </c>
      <c r="AR90" s="57">
        <f t="shared" si="18"/>
        <v>49971.131000000001</v>
      </c>
      <c r="AS90" s="35">
        <v>24</v>
      </c>
      <c r="AT90" s="43">
        <f t="shared" si="19"/>
        <v>48607918546.32</v>
      </c>
      <c r="AV90" s="43">
        <v>1209000000000</v>
      </c>
    </row>
    <row r="91" spans="1:48" ht="24" customHeight="1">
      <c r="A91" s="16"/>
      <c r="B91" s="17">
        <f t="shared" si="20"/>
        <v>83</v>
      </c>
      <c r="C91" s="10"/>
      <c r="D91" s="18" t="s">
        <v>60</v>
      </c>
      <c r="E91" s="10"/>
      <c r="F91" s="18" t="s">
        <v>13</v>
      </c>
      <c r="G91" s="18" t="s">
        <v>222</v>
      </c>
      <c r="H91" s="10"/>
      <c r="I91" s="19">
        <v>6344722</v>
      </c>
      <c r="J91" s="19">
        <v>3920</v>
      </c>
      <c r="K91" s="17" t="s">
        <v>9</v>
      </c>
      <c r="L91" s="10"/>
      <c r="M91" s="60">
        <v>1215</v>
      </c>
      <c r="N91" s="60">
        <v>1411</v>
      </c>
      <c r="O91" s="60">
        <v>1276</v>
      </c>
      <c r="P91" s="10"/>
      <c r="Q91" s="60">
        <f>N91*$Q$188</f>
        <v>21165</v>
      </c>
      <c r="R91" s="10"/>
      <c r="S91" s="62">
        <f t="shared" si="15"/>
        <v>22576</v>
      </c>
      <c r="T91" s="10"/>
      <c r="U91" s="64">
        <v>22.2</v>
      </c>
      <c r="V91" s="64">
        <v>21.04</v>
      </c>
      <c r="W91" s="10"/>
      <c r="X91" s="43">
        <v>1770000000</v>
      </c>
      <c r="Y91" s="36">
        <v>7.3999999999999996E-2</v>
      </c>
      <c r="Z91" s="10"/>
      <c r="AA91" s="20">
        <v>30</v>
      </c>
      <c r="AB91" s="20">
        <v>3</v>
      </c>
      <c r="AC91" s="20">
        <v>1</v>
      </c>
      <c r="AD91" s="20">
        <v>65</v>
      </c>
      <c r="AE91" s="20">
        <v>1</v>
      </c>
      <c r="AF91" s="66">
        <f t="shared" si="16"/>
        <v>100</v>
      </c>
      <c r="AG91" s="10"/>
      <c r="AH91" s="36">
        <v>0.10299999999999999</v>
      </c>
      <c r="AI91" s="40">
        <v>15888</v>
      </c>
      <c r="AJ91" s="37">
        <v>0.71</v>
      </c>
      <c r="AK91" s="42" t="s">
        <v>213</v>
      </c>
      <c r="AL91" s="41">
        <v>929</v>
      </c>
      <c r="AN91" s="86"/>
      <c r="AO91" s="87"/>
      <c r="AP91" s="88">
        <f t="shared" si="17"/>
        <v>0</v>
      </c>
      <c r="AR91" s="86">
        <f t="shared" si="18"/>
        <v>0</v>
      </c>
      <c r="AS91" s="87"/>
      <c r="AT91" s="88">
        <f t="shared" si="19"/>
        <v>0</v>
      </c>
      <c r="AV91" s="88">
        <v>0</v>
      </c>
    </row>
    <row r="92" spans="1:48" ht="24" customHeight="1">
      <c r="A92" s="16"/>
      <c r="B92" s="17">
        <f t="shared" si="20"/>
        <v>84</v>
      </c>
      <c r="C92" s="10"/>
      <c r="D92" s="18" t="s">
        <v>80</v>
      </c>
      <c r="E92" s="10"/>
      <c r="F92" s="18" t="s">
        <v>13</v>
      </c>
      <c r="G92" s="18" t="s">
        <v>222</v>
      </c>
      <c r="H92" s="10"/>
      <c r="I92" s="19">
        <v>9112867</v>
      </c>
      <c r="J92" s="19">
        <v>2150</v>
      </c>
      <c r="K92" s="17" t="s">
        <v>9</v>
      </c>
      <c r="L92" s="10"/>
      <c r="M92" s="60">
        <v>1407</v>
      </c>
      <c r="N92" s="60">
        <v>1525</v>
      </c>
      <c r="O92" s="60">
        <v>1276</v>
      </c>
      <c r="P92" s="10"/>
      <c r="Q92" s="60">
        <f>N92*$Q$188</f>
        <v>22875</v>
      </c>
      <c r="R92" s="10"/>
      <c r="S92" s="62">
        <f t="shared" si="15"/>
        <v>24400</v>
      </c>
      <c r="T92" s="10"/>
      <c r="U92" s="64">
        <v>16.7</v>
      </c>
      <c r="V92" s="64">
        <v>13.76</v>
      </c>
      <c r="W92" s="10"/>
      <c r="X92" s="43">
        <v>1200000000</v>
      </c>
      <c r="Y92" s="36">
        <v>5.6000000000000001E-2</v>
      </c>
      <c r="Z92" s="10"/>
      <c r="AA92" s="20">
        <v>31</v>
      </c>
      <c r="AB92" s="20">
        <v>9</v>
      </c>
      <c r="AC92" s="20">
        <v>2</v>
      </c>
      <c r="AD92" s="20">
        <v>56</v>
      </c>
      <c r="AE92" s="20">
        <v>2</v>
      </c>
      <c r="AF92" s="66">
        <f t="shared" si="16"/>
        <v>100</v>
      </c>
      <c r="AG92" s="10"/>
      <c r="AH92" s="36">
        <v>-1.2E-2</v>
      </c>
      <c r="AI92" s="40">
        <v>18595</v>
      </c>
      <c r="AJ92" s="37">
        <v>0.72</v>
      </c>
      <c r="AK92" s="42" t="s">
        <v>214</v>
      </c>
      <c r="AL92" s="41">
        <v>698</v>
      </c>
      <c r="AN92" s="86"/>
      <c r="AO92" s="87"/>
      <c r="AP92" s="88">
        <f t="shared" si="17"/>
        <v>0</v>
      </c>
      <c r="AR92" s="86">
        <f t="shared" si="18"/>
        <v>0</v>
      </c>
      <c r="AS92" s="87"/>
      <c r="AT92" s="88">
        <f t="shared" si="19"/>
        <v>0</v>
      </c>
      <c r="AV92" s="88">
        <v>0</v>
      </c>
    </row>
    <row r="93" spans="1:48" ht="24" customHeight="1">
      <c r="A93" s="16"/>
      <c r="B93" s="17">
        <f t="shared" si="20"/>
        <v>85</v>
      </c>
      <c r="C93" s="10"/>
      <c r="D93" s="18" t="s">
        <v>62</v>
      </c>
      <c r="E93" s="10"/>
      <c r="F93" s="18" t="s">
        <v>11</v>
      </c>
      <c r="G93" s="18" t="s">
        <v>11</v>
      </c>
      <c r="H93" s="10"/>
      <c r="I93" s="19">
        <v>4954645</v>
      </c>
      <c r="J93" s="19">
        <v>520</v>
      </c>
      <c r="K93" s="17" t="s">
        <v>6</v>
      </c>
      <c r="L93" s="10"/>
      <c r="M93" s="60">
        <v>130</v>
      </c>
      <c r="N93" s="60">
        <v>1255</v>
      </c>
      <c r="O93" s="60">
        <v>1255</v>
      </c>
      <c r="P93" s="10"/>
      <c r="Q93" s="60">
        <f>N93*$Q$187</f>
        <v>12550</v>
      </c>
      <c r="R93" s="10"/>
      <c r="S93" s="62">
        <f t="shared" si="15"/>
        <v>13805</v>
      </c>
      <c r="T93" s="10"/>
      <c r="U93" s="64">
        <v>25.3</v>
      </c>
      <c r="V93" s="64">
        <v>25.3</v>
      </c>
      <c r="W93" s="10"/>
      <c r="X93" s="43">
        <f>AP93+AT93</f>
        <v>183289838.39999998</v>
      </c>
      <c r="Y93" s="36">
        <f>X93/AV93</f>
        <v>7.0279846012269928E-2</v>
      </c>
      <c r="Z93" s="10"/>
      <c r="AA93" s="20">
        <v>36.200000000000003</v>
      </c>
      <c r="AB93" s="20">
        <v>1.5</v>
      </c>
      <c r="AC93" s="20">
        <v>9.1999999999999993</v>
      </c>
      <c r="AD93" s="20">
        <v>25.4</v>
      </c>
      <c r="AE93" s="20">
        <v>27.7</v>
      </c>
      <c r="AF93" s="66">
        <f t="shared" si="16"/>
        <v>100.00000000000001</v>
      </c>
      <c r="AG93" s="10"/>
      <c r="AH93" s="72"/>
      <c r="AI93" s="73"/>
      <c r="AJ93" s="74"/>
      <c r="AK93" s="75"/>
      <c r="AL93" s="76"/>
      <c r="AN93" s="57">
        <v>811.37599999999998</v>
      </c>
      <c r="AO93" s="35">
        <v>60</v>
      </c>
      <c r="AP93" s="43">
        <f t="shared" si="17"/>
        <v>61096612.799999997</v>
      </c>
      <c r="AR93" s="57">
        <f t="shared" si="18"/>
        <v>811.37599999999998</v>
      </c>
      <c r="AS93" s="35">
        <v>12</v>
      </c>
      <c r="AT93" s="43">
        <f t="shared" si="19"/>
        <v>122193225.59999999</v>
      </c>
      <c r="AV93" s="43">
        <v>2608000000</v>
      </c>
    </row>
    <row r="94" spans="1:48" ht="24" customHeight="1">
      <c r="A94" s="16"/>
      <c r="B94" s="17">
        <f t="shared" si="20"/>
        <v>86</v>
      </c>
      <c r="C94" s="10"/>
      <c r="D94" s="18" t="s">
        <v>46</v>
      </c>
      <c r="E94" s="10"/>
      <c r="F94" s="18" t="s">
        <v>11</v>
      </c>
      <c r="G94" s="18" t="s">
        <v>11</v>
      </c>
      <c r="H94" s="10"/>
      <c r="I94" s="19">
        <v>5125821</v>
      </c>
      <c r="J94" s="19">
        <v>1710</v>
      </c>
      <c r="K94" s="17" t="s">
        <v>9</v>
      </c>
      <c r="L94" s="10"/>
      <c r="M94" s="60">
        <v>308</v>
      </c>
      <c r="N94" s="60">
        <v>1405</v>
      </c>
      <c r="O94" s="60">
        <v>1210</v>
      </c>
      <c r="P94" s="10"/>
      <c r="Q94" s="60">
        <f>N94*$Q$188</f>
        <v>21075</v>
      </c>
      <c r="R94" s="10"/>
      <c r="S94" s="62">
        <f t="shared" si="15"/>
        <v>22480</v>
      </c>
      <c r="T94" s="10"/>
      <c r="U94" s="64">
        <v>27.4</v>
      </c>
      <c r="V94" s="64">
        <v>25.13</v>
      </c>
      <c r="W94" s="10"/>
      <c r="X94" s="43">
        <v>823520000</v>
      </c>
      <c r="Y94" s="36">
        <v>9.0999999999999998E-2</v>
      </c>
      <c r="Z94" s="10"/>
      <c r="AA94" s="20">
        <v>58</v>
      </c>
      <c r="AB94" s="20">
        <v>3</v>
      </c>
      <c r="AC94" s="20">
        <v>1</v>
      </c>
      <c r="AD94" s="20">
        <v>37</v>
      </c>
      <c r="AE94" s="20">
        <v>1</v>
      </c>
      <c r="AF94" s="66">
        <f t="shared" si="16"/>
        <v>100</v>
      </c>
      <c r="AG94" s="10"/>
      <c r="AH94" s="36">
        <v>-5.3999999999999999E-2</v>
      </c>
      <c r="AI94" s="40">
        <v>2483</v>
      </c>
      <c r="AJ94" s="37">
        <v>0.74</v>
      </c>
      <c r="AK94" s="42" t="s">
        <v>214</v>
      </c>
      <c r="AL94" s="41">
        <v>1557</v>
      </c>
      <c r="AN94" s="86"/>
      <c r="AO94" s="87"/>
      <c r="AP94" s="88">
        <f t="shared" si="17"/>
        <v>0</v>
      </c>
      <c r="AR94" s="86">
        <f t="shared" si="18"/>
        <v>0</v>
      </c>
      <c r="AS94" s="87"/>
      <c r="AT94" s="88">
        <f t="shared" si="19"/>
        <v>0</v>
      </c>
      <c r="AV94" s="88">
        <v>0</v>
      </c>
    </row>
    <row r="95" spans="1:48" ht="24" customHeight="1">
      <c r="A95" s="16"/>
      <c r="B95" s="17">
        <f t="shared" si="20"/>
        <v>87</v>
      </c>
      <c r="C95" s="10"/>
      <c r="D95" s="18" t="s">
        <v>168</v>
      </c>
      <c r="E95" s="10"/>
      <c r="F95" s="18" t="s">
        <v>11</v>
      </c>
      <c r="G95" s="18" t="s">
        <v>11</v>
      </c>
      <c r="H95" s="10"/>
      <c r="I95" s="19">
        <v>7606374</v>
      </c>
      <c r="J95" s="19">
        <v>540</v>
      </c>
      <c r="K95" s="17" t="s">
        <v>6</v>
      </c>
      <c r="L95" s="10"/>
      <c r="M95" s="60">
        <v>514</v>
      </c>
      <c r="N95" s="60">
        <v>2224</v>
      </c>
      <c r="O95" s="60">
        <v>1130</v>
      </c>
      <c r="P95" s="10"/>
      <c r="Q95" s="60">
        <f>N95*$Q$188</f>
        <v>33360</v>
      </c>
      <c r="R95" s="10"/>
      <c r="S95" s="62">
        <f t="shared" si="15"/>
        <v>35584</v>
      </c>
      <c r="T95" s="10"/>
      <c r="U95" s="64">
        <v>29.2</v>
      </c>
      <c r="V95" s="64">
        <v>15.36</v>
      </c>
      <c r="W95" s="10"/>
      <c r="X95" s="43">
        <v>433370000</v>
      </c>
      <c r="Y95" s="36">
        <v>9.7000000000000003E-2</v>
      </c>
      <c r="Z95" s="10"/>
      <c r="AA95" s="20">
        <v>48</v>
      </c>
      <c r="AB95" s="20">
        <v>7</v>
      </c>
      <c r="AC95" s="20">
        <v>2</v>
      </c>
      <c r="AD95" s="20">
        <v>42</v>
      </c>
      <c r="AE95" s="20">
        <v>1</v>
      </c>
      <c r="AF95" s="66">
        <f t="shared" si="16"/>
        <v>100</v>
      </c>
      <c r="AG95" s="10"/>
      <c r="AH95" s="36">
        <v>-7.0000000000000007E-2</v>
      </c>
      <c r="AI95" s="40">
        <v>843</v>
      </c>
      <c r="AJ95" s="37">
        <v>0.71</v>
      </c>
      <c r="AK95" s="42" t="s">
        <v>214</v>
      </c>
      <c r="AL95" s="41">
        <v>829</v>
      </c>
      <c r="AN95" s="86"/>
      <c r="AO95" s="87"/>
      <c r="AP95" s="88">
        <f t="shared" si="17"/>
        <v>0</v>
      </c>
      <c r="AR95" s="86">
        <f t="shared" si="18"/>
        <v>0</v>
      </c>
      <c r="AS95" s="87"/>
      <c r="AT95" s="88">
        <f t="shared" si="19"/>
        <v>0</v>
      </c>
      <c r="AV95" s="88">
        <v>0</v>
      </c>
    </row>
    <row r="96" spans="1:48" ht="24" customHeight="1">
      <c r="A96" s="16"/>
      <c r="B96" s="17">
        <f t="shared" si="20"/>
        <v>88</v>
      </c>
      <c r="C96" s="10"/>
      <c r="D96" s="18" t="s">
        <v>51</v>
      </c>
      <c r="E96" s="10"/>
      <c r="F96" s="18" t="s">
        <v>13</v>
      </c>
      <c r="G96" s="18" t="s">
        <v>222</v>
      </c>
      <c r="H96" s="10"/>
      <c r="I96" s="19">
        <v>11475982</v>
      </c>
      <c r="J96" s="19">
        <v>6570</v>
      </c>
      <c r="K96" s="17" t="s">
        <v>9</v>
      </c>
      <c r="L96" s="10"/>
      <c r="M96" s="60">
        <v>750</v>
      </c>
      <c r="N96" s="60">
        <v>975</v>
      </c>
      <c r="O96" s="60">
        <v>1124</v>
      </c>
      <c r="P96" s="10"/>
      <c r="Q96" s="60">
        <f>N96*$Q$188</f>
        <v>14625</v>
      </c>
      <c r="R96" s="10"/>
      <c r="S96" s="62">
        <f t="shared" si="15"/>
        <v>15600</v>
      </c>
      <c r="T96" s="10"/>
      <c r="U96" s="64">
        <v>8.5</v>
      </c>
      <c r="V96" s="64">
        <v>9.86</v>
      </c>
      <c r="W96" s="10"/>
      <c r="X96" s="43">
        <v>2580000000</v>
      </c>
      <c r="Y96" s="36">
        <v>2.8000000000000001E-2</v>
      </c>
      <c r="Z96" s="10"/>
      <c r="AA96" s="20">
        <v>30</v>
      </c>
      <c r="AB96" s="20">
        <v>12</v>
      </c>
      <c r="AC96" s="20">
        <v>16</v>
      </c>
      <c r="AD96" s="20">
        <v>38</v>
      </c>
      <c r="AE96" s="20">
        <v>4</v>
      </c>
      <c r="AF96" s="66">
        <f t="shared" si="16"/>
        <v>100</v>
      </c>
      <c r="AG96" s="10"/>
      <c r="AH96" s="36">
        <v>4.9000000000000002E-2</v>
      </c>
      <c r="AI96" s="40">
        <v>5519</v>
      </c>
      <c r="AJ96" s="37">
        <v>0.69</v>
      </c>
      <c r="AK96" s="42" t="s">
        <v>213</v>
      </c>
      <c r="AL96" s="41">
        <v>432</v>
      </c>
      <c r="AN96" s="86"/>
      <c r="AO96" s="87"/>
      <c r="AP96" s="88">
        <f t="shared" si="17"/>
        <v>0</v>
      </c>
      <c r="AR96" s="86">
        <f t="shared" si="18"/>
        <v>0</v>
      </c>
      <c r="AS96" s="87"/>
      <c r="AT96" s="88">
        <f t="shared" si="19"/>
        <v>0</v>
      </c>
      <c r="AV96" s="88">
        <v>0</v>
      </c>
    </row>
    <row r="97" spans="1:48" ht="24" customHeight="1">
      <c r="A97" s="16"/>
      <c r="B97" s="17">
        <f t="shared" si="20"/>
        <v>89</v>
      </c>
      <c r="C97" s="10"/>
      <c r="D97" s="18" t="s">
        <v>92</v>
      </c>
      <c r="E97" s="10"/>
      <c r="F97" s="18" t="s">
        <v>5</v>
      </c>
      <c r="G97" s="18" t="s">
        <v>226</v>
      </c>
      <c r="H97" s="10"/>
      <c r="I97" s="19">
        <v>9455802</v>
      </c>
      <c r="J97" s="19">
        <v>3920</v>
      </c>
      <c r="K97" s="17" t="s">
        <v>9</v>
      </c>
      <c r="L97" s="10"/>
      <c r="M97" s="60">
        <v>750</v>
      </c>
      <c r="N97" s="60">
        <v>2306</v>
      </c>
      <c r="O97" s="60">
        <v>1076</v>
      </c>
      <c r="P97" s="10"/>
      <c r="Q97" s="60">
        <f>N97*$Q$188</f>
        <v>34590</v>
      </c>
      <c r="R97" s="10"/>
      <c r="S97" s="62">
        <f t="shared" si="15"/>
        <v>36896</v>
      </c>
      <c r="T97" s="10"/>
      <c r="U97" s="64">
        <v>24.4</v>
      </c>
      <c r="V97" s="64">
        <v>10.53</v>
      </c>
      <c r="W97" s="10"/>
      <c r="X97" s="43">
        <v>3130000000</v>
      </c>
      <c r="Y97" s="36">
        <v>8.1000000000000003E-2</v>
      </c>
      <c r="Z97" s="10"/>
      <c r="AA97" s="20">
        <v>58</v>
      </c>
      <c r="AB97" s="20">
        <v>7</v>
      </c>
      <c r="AC97" s="20">
        <v>1</v>
      </c>
      <c r="AD97" s="20">
        <v>33</v>
      </c>
      <c r="AE97" s="20">
        <v>1</v>
      </c>
      <c r="AF97" s="66">
        <f t="shared" si="16"/>
        <v>100</v>
      </c>
      <c r="AG97" s="10"/>
      <c r="AH97" s="36">
        <v>-3.5000000000000003E-2</v>
      </c>
      <c r="AI97" s="40">
        <v>15889</v>
      </c>
      <c r="AJ97" s="37">
        <v>0.68</v>
      </c>
      <c r="AK97" s="42" t="s">
        <v>213</v>
      </c>
      <c r="AL97" s="41">
        <v>656</v>
      </c>
      <c r="AN97" s="86"/>
      <c r="AO97" s="87"/>
      <c r="AP97" s="88">
        <f t="shared" si="17"/>
        <v>0</v>
      </c>
      <c r="AR97" s="86">
        <f t="shared" si="18"/>
        <v>0</v>
      </c>
      <c r="AS97" s="87"/>
      <c r="AT97" s="88">
        <f t="shared" si="19"/>
        <v>0</v>
      </c>
      <c r="AV97" s="88">
        <v>0</v>
      </c>
    </row>
    <row r="98" spans="1:48" ht="24" customHeight="1">
      <c r="A98" s="16"/>
      <c r="B98" s="17">
        <f t="shared" si="20"/>
        <v>90</v>
      </c>
      <c r="C98" s="10"/>
      <c r="D98" s="18" t="s">
        <v>74</v>
      </c>
      <c r="E98" s="10"/>
      <c r="F98" s="18" t="s">
        <v>8</v>
      </c>
      <c r="G98" s="18" t="s">
        <v>212</v>
      </c>
      <c r="H98" s="10"/>
      <c r="I98" s="19">
        <v>11183716</v>
      </c>
      <c r="J98" s="19">
        <v>18960</v>
      </c>
      <c r="K98" s="17" t="s">
        <v>14</v>
      </c>
      <c r="L98" s="10"/>
      <c r="M98" s="60">
        <v>824</v>
      </c>
      <c r="N98" s="60">
        <v>1026</v>
      </c>
      <c r="O98" s="60">
        <v>1026</v>
      </c>
      <c r="P98" s="10"/>
      <c r="Q98" s="60">
        <f>N98*$Q$189</f>
        <v>30780</v>
      </c>
      <c r="R98" s="10"/>
      <c r="S98" s="62">
        <f t="shared" si="15"/>
        <v>31806</v>
      </c>
      <c r="T98" s="10"/>
      <c r="U98" s="64">
        <v>9.1999999999999993</v>
      </c>
      <c r="V98" s="64">
        <v>9.1999999999999993</v>
      </c>
      <c r="W98" s="10"/>
      <c r="X98" s="43">
        <f>AP98+AT98</f>
        <v>14869990368</v>
      </c>
      <c r="Y98" s="36">
        <f>X98/AV98</f>
        <v>7.6169644650705345E-2</v>
      </c>
      <c r="Z98" s="10"/>
      <c r="AA98" s="20">
        <v>40.299999999999997</v>
      </c>
      <c r="AB98" s="20">
        <v>32.4</v>
      </c>
      <c r="AC98" s="20">
        <v>2.2000000000000002</v>
      </c>
      <c r="AD98" s="20">
        <v>18.100000000000001</v>
      </c>
      <c r="AE98" s="20">
        <v>7</v>
      </c>
      <c r="AF98" s="66">
        <f t="shared" si="16"/>
        <v>100</v>
      </c>
      <c r="AG98" s="10"/>
      <c r="AH98" s="72"/>
      <c r="AI98" s="73"/>
      <c r="AJ98" s="74"/>
      <c r="AK98" s="75"/>
      <c r="AL98" s="76"/>
      <c r="AN98" s="57">
        <v>18116.46</v>
      </c>
      <c r="AO98" s="35">
        <v>80</v>
      </c>
      <c r="AP98" s="43">
        <f t="shared" si="17"/>
        <v>1486999036.8000002</v>
      </c>
      <c r="AR98" s="57">
        <f t="shared" si="18"/>
        <v>18116.46</v>
      </c>
      <c r="AS98" s="35">
        <v>24</v>
      </c>
      <c r="AT98" s="43">
        <f t="shared" si="19"/>
        <v>13382991331.199999</v>
      </c>
      <c r="AV98" s="43">
        <v>195222000000</v>
      </c>
    </row>
    <row r="99" spans="1:48" ht="24" customHeight="1">
      <c r="A99" s="16"/>
      <c r="B99" s="17">
        <f t="shared" si="20"/>
        <v>91</v>
      </c>
      <c r="C99" s="10"/>
      <c r="D99" s="18" t="s">
        <v>24</v>
      </c>
      <c r="E99" s="10"/>
      <c r="F99" s="18" t="s">
        <v>8</v>
      </c>
      <c r="G99" s="18" t="s">
        <v>212</v>
      </c>
      <c r="H99" s="10"/>
      <c r="I99" s="19">
        <v>9480042</v>
      </c>
      <c r="J99" s="19">
        <v>5600</v>
      </c>
      <c r="K99" s="17" t="s">
        <v>9</v>
      </c>
      <c r="L99" s="10"/>
      <c r="M99" s="60">
        <v>588</v>
      </c>
      <c r="N99" s="60">
        <v>841</v>
      </c>
      <c r="O99" s="60">
        <v>995</v>
      </c>
      <c r="P99" s="10"/>
      <c r="Q99" s="60">
        <f>N99*$Q$188</f>
        <v>12615</v>
      </c>
      <c r="R99" s="10"/>
      <c r="S99" s="62">
        <f t="shared" si="15"/>
        <v>13456</v>
      </c>
      <c r="T99" s="10"/>
      <c r="U99" s="64">
        <v>8.9</v>
      </c>
      <c r="V99" s="64">
        <v>10.46</v>
      </c>
      <c r="W99" s="10"/>
      <c r="X99" s="43">
        <v>1410000000</v>
      </c>
      <c r="Y99" s="36">
        <v>2.9000000000000001E-2</v>
      </c>
      <c r="Z99" s="10"/>
      <c r="AA99" s="20">
        <v>52</v>
      </c>
      <c r="AB99" s="20">
        <v>4</v>
      </c>
      <c r="AC99" s="20">
        <v>2</v>
      </c>
      <c r="AD99" s="20">
        <v>41</v>
      </c>
      <c r="AE99" s="20">
        <v>1</v>
      </c>
      <c r="AF99" s="66">
        <f t="shared" si="16"/>
        <v>100</v>
      </c>
      <c r="AG99" s="10"/>
      <c r="AH99" s="36">
        <v>-0.191</v>
      </c>
      <c r="AI99" s="40">
        <v>44222</v>
      </c>
      <c r="AJ99" s="37">
        <v>0.78</v>
      </c>
      <c r="AK99" s="42" t="s">
        <v>213</v>
      </c>
      <c r="AL99" s="41">
        <v>653</v>
      </c>
      <c r="AN99" s="86"/>
      <c r="AO99" s="87"/>
      <c r="AP99" s="88">
        <f t="shared" si="17"/>
        <v>0</v>
      </c>
      <c r="AR99" s="86">
        <f t="shared" si="18"/>
        <v>0</v>
      </c>
      <c r="AS99" s="87"/>
      <c r="AT99" s="88">
        <f t="shared" si="19"/>
        <v>0</v>
      </c>
      <c r="AV99" s="88">
        <v>0</v>
      </c>
    </row>
    <row r="100" spans="1:48" ht="24" customHeight="1">
      <c r="A100" s="16"/>
      <c r="B100" s="17">
        <f t="shared" si="20"/>
        <v>92</v>
      </c>
      <c r="C100" s="10"/>
      <c r="D100" s="18" t="s">
        <v>97</v>
      </c>
      <c r="E100" s="10"/>
      <c r="F100" s="18" t="s">
        <v>8</v>
      </c>
      <c r="G100" s="18" t="s">
        <v>212</v>
      </c>
      <c r="H100" s="10"/>
      <c r="I100" s="19">
        <v>5955734</v>
      </c>
      <c r="J100" s="19">
        <v>1100</v>
      </c>
      <c r="K100" s="17" t="s">
        <v>9</v>
      </c>
      <c r="L100" s="10"/>
      <c r="M100" s="60">
        <v>812</v>
      </c>
      <c r="N100" s="60">
        <v>916</v>
      </c>
      <c r="O100" s="60">
        <v>901</v>
      </c>
      <c r="P100" s="10"/>
      <c r="Q100" s="60">
        <f>N100*$Q$188</f>
        <v>13740</v>
      </c>
      <c r="R100" s="10"/>
      <c r="S100" s="62">
        <f t="shared" si="15"/>
        <v>14656</v>
      </c>
      <c r="T100" s="10"/>
      <c r="U100" s="64">
        <v>15.4</v>
      </c>
      <c r="V100" s="64">
        <v>14.38</v>
      </c>
      <c r="W100" s="10"/>
      <c r="X100" s="43">
        <v>341320000</v>
      </c>
      <c r="Y100" s="36">
        <v>0.05</v>
      </c>
      <c r="Z100" s="10"/>
      <c r="AA100" s="20">
        <v>52</v>
      </c>
      <c r="AB100" s="20">
        <v>11</v>
      </c>
      <c r="AC100" s="20">
        <v>1</v>
      </c>
      <c r="AD100" s="20">
        <v>34</v>
      </c>
      <c r="AE100" s="20">
        <v>2</v>
      </c>
      <c r="AF100" s="66">
        <f t="shared" si="16"/>
        <v>100</v>
      </c>
      <c r="AG100" s="10"/>
      <c r="AH100" s="36">
        <v>-0.17599999999999999</v>
      </c>
      <c r="AI100" s="40">
        <v>17272</v>
      </c>
      <c r="AJ100" s="37">
        <v>0.84</v>
      </c>
      <c r="AK100" s="42" t="s">
        <v>213</v>
      </c>
      <c r="AL100" s="41">
        <v>844</v>
      </c>
      <c r="AN100" s="86"/>
      <c r="AO100" s="87"/>
      <c r="AP100" s="88">
        <f t="shared" si="17"/>
        <v>0</v>
      </c>
      <c r="AR100" s="86">
        <f t="shared" si="18"/>
        <v>0</v>
      </c>
      <c r="AS100" s="87"/>
      <c r="AT100" s="88">
        <f t="shared" si="19"/>
        <v>0</v>
      </c>
      <c r="AV100" s="88">
        <v>0</v>
      </c>
    </row>
    <row r="101" spans="1:48" ht="24" customHeight="1">
      <c r="A101" s="16"/>
      <c r="B101" s="17">
        <f t="shared" si="20"/>
        <v>93</v>
      </c>
      <c r="C101" s="10"/>
      <c r="D101" s="18" t="s">
        <v>101</v>
      </c>
      <c r="E101" s="10"/>
      <c r="F101" s="18" t="s">
        <v>11</v>
      </c>
      <c r="G101" s="18" t="s">
        <v>11</v>
      </c>
      <c r="H101" s="10"/>
      <c r="I101" s="19">
        <v>2203821</v>
      </c>
      <c r="J101" s="19">
        <v>1210</v>
      </c>
      <c r="K101" s="17" t="s">
        <v>9</v>
      </c>
      <c r="L101" s="10"/>
      <c r="M101" s="60">
        <v>318</v>
      </c>
      <c r="N101" s="60">
        <v>638</v>
      </c>
      <c r="O101" s="60">
        <v>831</v>
      </c>
      <c r="P101" s="10"/>
      <c r="Q101" s="60">
        <f>N101*$Q$188</f>
        <v>9570</v>
      </c>
      <c r="R101" s="10"/>
      <c r="S101" s="62">
        <f t="shared" si="15"/>
        <v>10208</v>
      </c>
      <c r="T101" s="10"/>
      <c r="U101" s="64">
        <v>28.9</v>
      </c>
      <c r="V101" s="64">
        <v>42.86</v>
      </c>
      <c r="W101" s="10"/>
      <c r="X101" s="43">
        <v>223650000</v>
      </c>
      <c r="Y101" s="36">
        <v>9.6000000000000002E-2</v>
      </c>
      <c r="Z101" s="10"/>
      <c r="AA101" s="20">
        <v>60</v>
      </c>
      <c r="AB101" s="20">
        <v>4</v>
      </c>
      <c r="AC101" s="20">
        <v>1</v>
      </c>
      <c r="AD101" s="20">
        <v>34</v>
      </c>
      <c r="AE101" s="20">
        <v>1</v>
      </c>
      <c r="AF101" s="66">
        <f t="shared" si="16"/>
        <v>100</v>
      </c>
      <c r="AG101" s="10"/>
      <c r="AH101" s="36">
        <v>-5.8000000000000003E-2</v>
      </c>
      <c r="AI101" s="40">
        <v>5581</v>
      </c>
      <c r="AJ101" s="37">
        <v>0.81</v>
      </c>
      <c r="AK101" s="42" t="s">
        <v>210</v>
      </c>
      <c r="AL101" s="41">
        <v>2424</v>
      </c>
      <c r="AN101" s="86"/>
      <c r="AO101" s="87"/>
      <c r="AP101" s="88">
        <f t="shared" si="17"/>
        <v>0</v>
      </c>
      <c r="AR101" s="86">
        <f t="shared" si="18"/>
        <v>0</v>
      </c>
      <c r="AS101" s="87"/>
      <c r="AT101" s="88">
        <f t="shared" si="19"/>
        <v>0</v>
      </c>
      <c r="AV101" s="88">
        <v>0</v>
      </c>
    </row>
    <row r="102" spans="1:48" ht="24" customHeight="1">
      <c r="A102" s="16"/>
      <c r="B102" s="17">
        <f t="shared" si="20"/>
        <v>94</v>
      </c>
      <c r="C102" s="10"/>
      <c r="D102" s="18" t="s">
        <v>148</v>
      </c>
      <c r="E102" s="10"/>
      <c r="F102" s="18" t="s">
        <v>8</v>
      </c>
      <c r="G102" s="18" t="s">
        <v>212</v>
      </c>
      <c r="H102" s="10"/>
      <c r="I102" s="19">
        <v>8820083</v>
      </c>
      <c r="J102" s="19">
        <v>5280</v>
      </c>
      <c r="K102" s="17" t="s">
        <v>9</v>
      </c>
      <c r="L102" s="10"/>
      <c r="M102" s="60">
        <v>607</v>
      </c>
      <c r="N102" s="60">
        <v>649</v>
      </c>
      <c r="O102" s="60">
        <v>797</v>
      </c>
      <c r="P102" s="10"/>
      <c r="Q102" s="60">
        <f>N102*$Q$188</f>
        <v>9735</v>
      </c>
      <c r="R102" s="10"/>
      <c r="S102" s="62">
        <f t="shared" si="15"/>
        <v>10384</v>
      </c>
      <c r="T102" s="10"/>
      <c r="U102" s="64">
        <v>7.4</v>
      </c>
      <c r="V102" s="64">
        <v>8.94</v>
      </c>
      <c r="W102" s="10"/>
      <c r="X102" s="43">
        <v>1170000000</v>
      </c>
      <c r="Y102" s="36">
        <v>3.1E-2</v>
      </c>
      <c r="Z102" s="10"/>
      <c r="AA102" s="20">
        <v>49</v>
      </c>
      <c r="AB102" s="20">
        <v>10</v>
      </c>
      <c r="AC102" s="20">
        <v>12</v>
      </c>
      <c r="AD102" s="20">
        <v>28</v>
      </c>
      <c r="AE102" s="20">
        <v>1</v>
      </c>
      <c r="AF102" s="66">
        <f t="shared" si="16"/>
        <v>100</v>
      </c>
      <c r="AG102" s="10"/>
      <c r="AH102" s="36">
        <v>-6.0999999999999999E-2</v>
      </c>
      <c r="AI102" s="40">
        <v>25877</v>
      </c>
      <c r="AJ102" s="37">
        <v>0.65</v>
      </c>
      <c r="AK102" s="42" t="s">
        <v>210</v>
      </c>
      <c r="AL102" s="41">
        <v>584</v>
      </c>
      <c r="AN102" s="86"/>
      <c r="AO102" s="87"/>
      <c r="AP102" s="88">
        <f t="shared" si="17"/>
        <v>0</v>
      </c>
      <c r="AR102" s="86">
        <f t="shared" si="18"/>
        <v>0</v>
      </c>
      <c r="AS102" s="87"/>
      <c r="AT102" s="88">
        <f t="shared" si="19"/>
        <v>0</v>
      </c>
      <c r="AV102" s="88">
        <v>0</v>
      </c>
    </row>
    <row r="103" spans="1:48" ht="24" customHeight="1">
      <c r="A103" s="16"/>
      <c r="B103" s="17">
        <f t="shared" si="20"/>
        <v>95</v>
      </c>
      <c r="C103" s="10"/>
      <c r="D103" s="18" t="s">
        <v>48</v>
      </c>
      <c r="E103" s="10"/>
      <c r="F103" s="18" t="s">
        <v>13</v>
      </c>
      <c r="G103" s="18" t="s">
        <v>222</v>
      </c>
      <c r="H103" s="10"/>
      <c r="I103" s="19">
        <v>4857274</v>
      </c>
      <c r="J103" s="19">
        <v>10840</v>
      </c>
      <c r="K103" s="17" t="s">
        <v>9</v>
      </c>
      <c r="L103" s="10"/>
      <c r="M103" s="60">
        <v>795</v>
      </c>
      <c r="N103" s="60">
        <v>812</v>
      </c>
      <c r="O103" s="60">
        <v>778</v>
      </c>
      <c r="P103" s="10"/>
      <c r="Q103" s="60">
        <f>N103*$Q$188</f>
        <v>12180</v>
      </c>
      <c r="R103" s="10"/>
      <c r="S103" s="62">
        <f t="shared" si="15"/>
        <v>12992</v>
      </c>
      <c r="T103" s="10"/>
      <c r="U103" s="64">
        <v>16.7</v>
      </c>
      <c r="V103" s="64">
        <v>16.84</v>
      </c>
      <c r="W103" s="10"/>
      <c r="X103" s="43">
        <v>3180000000</v>
      </c>
      <c r="Y103" s="36">
        <v>5.6000000000000001E-2</v>
      </c>
      <c r="Z103" s="10"/>
      <c r="AA103" s="20">
        <v>22</v>
      </c>
      <c r="AB103" s="20">
        <v>11</v>
      </c>
      <c r="AC103" s="20">
        <v>1</v>
      </c>
      <c r="AD103" s="20">
        <v>65</v>
      </c>
      <c r="AE103" s="20">
        <v>1</v>
      </c>
      <c r="AF103" s="66">
        <f t="shared" si="16"/>
        <v>100</v>
      </c>
      <c r="AG103" s="10"/>
      <c r="AH103" s="36">
        <v>0.104</v>
      </c>
      <c r="AI103" s="40">
        <v>40998</v>
      </c>
      <c r="AJ103" s="37">
        <v>0.75</v>
      </c>
      <c r="AK103" s="42" t="s">
        <v>213</v>
      </c>
      <c r="AL103" s="41">
        <v>794</v>
      </c>
      <c r="AN103" s="86"/>
      <c r="AO103" s="87"/>
      <c r="AP103" s="88">
        <f t="shared" si="17"/>
        <v>0</v>
      </c>
      <c r="AR103" s="86">
        <f t="shared" si="18"/>
        <v>0</v>
      </c>
      <c r="AS103" s="87"/>
      <c r="AT103" s="88">
        <f t="shared" si="19"/>
        <v>0</v>
      </c>
      <c r="AV103" s="88">
        <v>0</v>
      </c>
    </row>
    <row r="104" spans="1:48" ht="24" customHeight="1">
      <c r="A104" s="16"/>
      <c r="B104" s="17">
        <f t="shared" si="20"/>
        <v>96</v>
      </c>
      <c r="C104" s="10"/>
      <c r="D104" s="18" t="s">
        <v>135</v>
      </c>
      <c r="E104" s="10"/>
      <c r="F104" s="18" t="s">
        <v>8</v>
      </c>
      <c r="G104" s="18" t="s">
        <v>212</v>
      </c>
      <c r="H104" s="10"/>
      <c r="I104" s="19">
        <v>10371627</v>
      </c>
      <c r="J104" s="19">
        <v>19850</v>
      </c>
      <c r="K104" s="17" t="s">
        <v>14</v>
      </c>
      <c r="L104" s="10"/>
      <c r="M104" s="60">
        <v>563</v>
      </c>
      <c r="N104" s="60">
        <v>768</v>
      </c>
      <c r="O104" s="60">
        <v>768</v>
      </c>
      <c r="P104" s="10"/>
      <c r="Q104" s="60">
        <f>N104*$Q$189</f>
        <v>23040</v>
      </c>
      <c r="R104" s="10"/>
      <c r="S104" s="62">
        <f t="shared" si="15"/>
        <v>23808</v>
      </c>
      <c r="T104" s="10"/>
      <c r="U104" s="64">
        <v>7.4</v>
      </c>
      <c r="V104" s="64">
        <v>7.4</v>
      </c>
      <c r="W104" s="10"/>
      <c r="X104" s="43">
        <f>AP104+AT104</f>
        <v>12274729574.400002</v>
      </c>
      <c r="Y104" s="36">
        <f>X104/AV104</f>
        <v>5.9503454303248896E-2</v>
      </c>
      <c r="Z104" s="10"/>
      <c r="AA104" s="20">
        <v>47.6</v>
      </c>
      <c r="AB104" s="20">
        <v>18.3</v>
      </c>
      <c r="AC104" s="20">
        <v>5.9</v>
      </c>
      <c r="AD104" s="20">
        <v>21.8</v>
      </c>
      <c r="AE104" s="20">
        <v>6.4</v>
      </c>
      <c r="AF104" s="66">
        <f t="shared" si="16"/>
        <v>100.00000000000001</v>
      </c>
      <c r="AG104" s="10"/>
      <c r="AH104" s="72"/>
      <c r="AI104" s="73"/>
      <c r="AJ104" s="74"/>
      <c r="AK104" s="75"/>
      <c r="AL104" s="76"/>
      <c r="AN104" s="57">
        <v>19978.401000000002</v>
      </c>
      <c r="AO104" s="35">
        <v>80</v>
      </c>
      <c r="AP104" s="43">
        <f t="shared" si="17"/>
        <v>1227472957.4400001</v>
      </c>
      <c r="AR104" s="57">
        <f t="shared" si="18"/>
        <v>19978.401000000002</v>
      </c>
      <c r="AS104" s="35">
        <v>24</v>
      </c>
      <c r="AT104" s="43">
        <f t="shared" si="19"/>
        <v>11047256616.960001</v>
      </c>
      <c r="AV104" s="43">
        <v>206286000000</v>
      </c>
    </row>
    <row r="105" spans="1:48" ht="24" customHeight="1">
      <c r="A105" s="16"/>
      <c r="B105" s="17">
        <f t="shared" si="20"/>
        <v>97</v>
      </c>
      <c r="C105" s="10"/>
      <c r="D105" s="18" t="s">
        <v>81</v>
      </c>
      <c r="E105" s="10"/>
      <c r="F105" s="18" t="s">
        <v>8</v>
      </c>
      <c r="G105" s="18" t="s">
        <v>212</v>
      </c>
      <c r="H105" s="10"/>
      <c r="I105" s="19">
        <v>9753281</v>
      </c>
      <c r="J105" s="19">
        <v>12570</v>
      </c>
      <c r="K105" s="17" t="s">
        <v>14</v>
      </c>
      <c r="L105" s="10"/>
      <c r="M105" s="60">
        <v>607</v>
      </c>
      <c r="N105" s="60">
        <v>756</v>
      </c>
      <c r="O105" s="60">
        <v>756</v>
      </c>
      <c r="P105" s="10"/>
      <c r="Q105" s="60">
        <f>N105*$Q$189</f>
        <v>22680</v>
      </c>
      <c r="R105" s="10"/>
      <c r="S105" s="62">
        <f t="shared" ref="S105:S136" si="21">Q105+N105</f>
        <v>23436</v>
      </c>
      <c r="T105" s="10"/>
      <c r="U105" s="64">
        <v>7.8</v>
      </c>
      <c r="V105" s="64">
        <v>7.8</v>
      </c>
      <c r="W105" s="10"/>
      <c r="X105" s="43">
        <f>AP105+AT105</f>
        <v>7857789004.7999992</v>
      </c>
      <c r="Y105" s="36">
        <f>X105/AV105</f>
        <v>6.1626334278118061E-2</v>
      </c>
      <c r="Z105" s="10"/>
      <c r="AA105" s="20">
        <v>44.3</v>
      </c>
      <c r="AB105" s="20">
        <v>10.5</v>
      </c>
      <c r="AC105" s="20">
        <v>12</v>
      </c>
      <c r="AD105" s="20">
        <v>25</v>
      </c>
      <c r="AE105" s="20">
        <v>8.1999999999999993</v>
      </c>
      <c r="AF105" s="66">
        <f t="shared" ref="AF105:AF136" si="22">SUM(AA105:AE105)</f>
        <v>100</v>
      </c>
      <c r="AG105" s="10"/>
      <c r="AH105" s="72"/>
      <c r="AI105" s="73"/>
      <c r="AJ105" s="74"/>
      <c r="AK105" s="75"/>
      <c r="AL105" s="76"/>
      <c r="AN105" s="57">
        <v>12992.376</v>
      </c>
      <c r="AO105" s="35">
        <v>80</v>
      </c>
      <c r="AP105" s="43">
        <f t="shared" ref="AP105:AP136" si="23">N105*AN105*AO105</f>
        <v>785778900.48000002</v>
      </c>
      <c r="AR105" s="57">
        <f t="shared" ref="AR105:AR136" si="24">AN105</f>
        <v>12992.376</v>
      </c>
      <c r="AS105" s="35">
        <v>24</v>
      </c>
      <c r="AT105" s="43">
        <f t="shared" ref="AT105:AT136" si="25">Q105*AR105*AS105</f>
        <v>7072010104.3199997</v>
      </c>
      <c r="AV105" s="43">
        <v>127507000000</v>
      </c>
    </row>
    <row r="106" spans="1:48" ht="24" customHeight="1">
      <c r="A106" s="16"/>
      <c r="B106" s="17">
        <f t="shared" si="20"/>
        <v>98</v>
      </c>
      <c r="C106" s="10"/>
      <c r="D106" s="18" t="s">
        <v>71</v>
      </c>
      <c r="E106" s="10"/>
      <c r="F106" s="18" t="s">
        <v>8</v>
      </c>
      <c r="G106" s="18" t="s">
        <v>212</v>
      </c>
      <c r="H106" s="10"/>
      <c r="I106" s="19">
        <v>3925405</v>
      </c>
      <c r="J106" s="19">
        <v>3810</v>
      </c>
      <c r="K106" s="17" t="s">
        <v>9</v>
      </c>
      <c r="L106" s="10"/>
      <c r="M106" s="60">
        <v>581</v>
      </c>
      <c r="N106" s="60">
        <v>599</v>
      </c>
      <c r="O106" s="60">
        <v>748</v>
      </c>
      <c r="P106" s="10"/>
      <c r="Q106" s="60">
        <f>N106*$Q$188</f>
        <v>8985</v>
      </c>
      <c r="R106" s="10"/>
      <c r="S106" s="62">
        <f t="shared" si="21"/>
        <v>9584</v>
      </c>
      <c r="T106" s="10"/>
      <c r="U106" s="64">
        <v>15.3</v>
      </c>
      <c r="V106" s="64">
        <v>20.059999999999999</v>
      </c>
      <c r="W106" s="10"/>
      <c r="X106" s="43">
        <v>768240000</v>
      </c>
      <c r="Y106" s="36">
        <v>5.2999999999999999E-2</v>
      </c>
      <c r="Z106" s="10"/>
      <c r="AA106" s="20">
        <v>59</v>
      </c>
      <c r="AB106" s="20">
        <v>6</v>
      </c>
      <c r="AC106" s="20">
        <v>1</v>
      </c>
      <c r="AD106" s="20">
        <v>33</v>
      </c>
      <c r="AE106" s="20">
        <v>1</v>
      </c>
      <c r="AF106" s="66">
        <f t="shared" si="22"/>
        <v>100</v>
      </c>
      <c r="AG106" s="10"/>
      <c r="AH106" s="36">
        <v>8.2000000000000003E-2</v>
      </c>
      <c r="AI106" s="40">
        <v>28697</v>
      </c>
      <c r="AJ106" s="37">
        <v>0.79</v>
      </c>
      <c r="AK106" s="42" t="s">
        <v>210</v>
      </c>
      <c r="AL106" s="41">
        <v>1064</v>
      </c>
      <c r="AN106" s="86"/>
      <c r="AO106" s="87"/>
      <c r="AP106" s="88">
        <f t="shared" si="23"/>
        <v>0</v>
      </c>
      <c r="AR106" s="86">
        <f t="shared" si="24"/>
        <v>0</v>
      </c>
      <c r="AS106" s="87"/>
      <c r="AT106" s="88">
        <f t="shared" si="25"/>
        <v>0</v>
      </c>
      <c r="AV106" s="88">
        <v>0</v>
      </c>
    </row>
    <row r="107" spans="1:48" ht="24" customHeight="1">
      <c r="A107" s="16"/>
      <c r="B107" s="17">
        <f t="shared" si="20"/>
        <v>99</v>
      </c>
      <c r="C107" s="10"/>
      <c r="D107" s="18" t="s">
        <v>33</v>
      </c>
      <c r="E107" s="10"/>
      <c r="F107" s="18" t="s">
        <v>8</v>
      </c>
      <c r="G107" s="18" t="s">
        <v>212</v>
      </c>
      <c r="H107" s="10"/>
      <c r="I107" s="19">
        <v>7131494</v>
      </c>
      <c r="J107" s="19">
        <v>7470</v>
      </c>
      <c r="K107" s="17" t="s">
        <v>9</v>
      </c>
      <c r="L107" s="10"/>
      <c r="M107" s="60">
        <v>708</v>
      </c>
      <c r="N107" s="60">
        <v>730</v>
      </c>
      <c r="O107" s="60">
        <v>730</v>
      </c>
      <c r="P107" s="10"/>
      <c r="Q107" s="60">
        <f>N107*$Q$188</f>
        <v>10950</v>
      </c>
      <c r="R107" s="10"/>
      <c r="S107" s="62">
        <f t="shared" si="21"/>
        <v>11680</v>
      </c>
      <c r="T107" s="10"/>
      <c r="U107" s="64">
        <v>10.199999999999999</v>
      </c>
      <c r="V107" s="64">
        <v>10.28</v>
      </c>
      <c r="W107" s="10"/>
      <c r="X107" s="43">
        <v>1810000000</v>
      </c>
      <c r="Y107" s="36">
        <v>3.4000000000000002E-2</v>
      </c>
      <c r="Z107" s="10"/>
      <c r="AA107" s="20">
        <v>58</v>
      </c>
      <c r="AB107" s="20">
        <v>5</v>
      </c>
      <c r="AC107" s="20">
        <v>3</v>
      </c>
      <c r="AD107" s="20">
        <v>33</v>
      </c>
      <c r="AE107" s="20">
        <v>1</v>
      </c>
      <c r="AF107" s="66">
        <f t="shared" si="22"/>
        <v>100</v>
      </c>
      <c r="AG107" s="10"/>
      <c r="AH107" s="36">
        <v>-3.6999999999999998E-2</v>
      </c>
      <c r="AI107" s="40">
        <v>56534</v>
      </c>
      <c r="AJ107" s="37">
        <v>0.7</v>
      </c>
      <c r="AK107" s="42" t="s">
        <v>213</v>
      </c>
      <c r="AL107" s="41">
        <v>707</v>
      </c>
      <c r="AN107" s="86"/>
      <c r="AO107" s="87"/>
      <c r="AP107" s="88">
        <f t="shared" si="23"/>
        <v>0</v>
      </c>
      <c r="AR107" s="86">
        <f t="shared" si="24"/>
        <v>0</v>
      </c>
      <c r="AS107" s="87"/>
      <c r="AT107" s="88">
        <f t="shared" si="25"/>
        <v>0</v>
      </c>
      <c r="AV107" s="88">
        <v>0</v>
      </c>
    </row>
    <row r="108" spans="1:48" ht="24" customHeight="1">
      <c r="A108" s="16"/>
      <c r="B108" s="17">
        <f t="shared" si="20"/>
        <v>100</v>
      </c>
      <c r="C108" s="10"/>
      <c r="D108" s="18" t="s">
        <v>96</v>
      </c>
      <c r="E108" s="10"/>
      <c r="F108" s="18" t="s">
        <v>5</v>
      </c>
      <c r="G108" s="18" t="s">
        <v>226</v>
      </c>
      <c r="H108" s="10"/>
      <c r="I108" s="19">
        <v>4052584</v>
      </c>
      <c r="J108" s="19">
        <v>41680</v>
      </c>
      <c r="K108" s="17" t="s">
        <v>14</v>
      </c>
      <c r="L108" s="10"/>
      <c r="M108" s="60">
        <v>424</v>
      </c>
      <c r="N108" s="60">
        <v>715</v>
      </c>
      <c r="O108" s="60">
        <v>715</v>
      </c>
      <c r="P108" s="10"/>
      <c r="Q108" s="60">
        <f>N108*$Q$189</f>
        <v>21450</v>
      </c>
      <c r="R108" s="10"/>
      <c r="S108" s="62">
        <f t="shared" si="21"/>
        <v>22165</v>
      </c>
      <c r="T108" s="10"/>
      <c r="U108" s="64">
        <v>17.600000000000001</v>
      </c>
      <c r="V108" s="64">
        <v>17.600000000000001</v>
      </c>
      <c r="W108" s="10"/>
      <c r="X108" s="43">
        <f>AP108+AT108</f>
        <v>15817609808</v>
      </c>
      <c r="Y108" s="36">
        <f>X108/AV108</f>
        <v>0.14455867124840066</v>
      </c>
      <c r="Z108" s="10"/>
      <c r="AA108" s="20">
        <v>51</v>
      </c>
      <c r="AB108" s="20">
        <v>12</v>
      </c>
      <c r="AC108" s="20">
        <v>1</v>
      </c>
      <c r="AD108" s="20">
        <v>35</v>
      </c>
      <c r="AE108" s="20">
        <v>1</v>
      </c>
      <c r="AF108" s="66">
        <f t="shared" si="22"/>
        <v>100</v>
      </c>
      <c r="AG108" s="10"/>
      <c r="AH108" s="72"/>
      <c r="AI108" s="73"/>
      <c r="AJ108" s="74"/>
      <c r="AK108" s="75"/>
      <c r="AL108" s="76"/>
      <c r="AN108" s="57">
        <v>27653.164000000001</v>
      </c>
      <c r="AO108" s="35">
        <v>80</v>
      </c>
      <c r="AP108" s="43">
        <f t="shared" si="23"/>
        <v>1581760980.8000002</v>
      </c>
      <c r="AR108" s="57">
        <f t="shared" si="24"/>
        <v>27653.164000000001</v>
      </c>
      <c r="AS108" s="35">
        <v>24</v>
      </c>
      <c r="AT108" s="43">
        <f t="shared" si="25"/>
        <v>14235848827.200001</v>
      </c>
      <c r="AV108" s="43">
        <v>109420000000</v>
      </c>
    </row>
    <row r="109" spans="1:48" ht="24" customHeight="1">
      <c r="A109" s="16"/>
      <c r="B109" s="17">
        <f t="shared" si="20"/>
        <v>101</v>
      </c>
      <c r="C109" s="10"/>
      <c r="D109" s="18" t="s">
        <v>128</v>
      </c>
      <c r="E109" s="10"/>
      <c r="F109" s="18" t="s">
        <v>5</v>
      </c>
      <c r="G109" s="18" t="s">
        <v>226</v>
      </c>
      <c r="H109" s="10"/>
      <c r="I109" s="19">
        <v>4424762</v>
      </c>
      <c r="J109" s="19">
        <v>18080</v>
      </c>
      <c r="K109" s="17" t="s">
        <v>14</v>
      </c>
      <c r="L109" s="10"/>
      <c r="M109" s="60">
        <v>692</v>
      </c>
      <c r="N109" s="60">
        <v>713</v>
      </c>
      <c r="O109" s="60">
        <v>713</v>
      </c>
      <c r="P109" s="10"/>
      <c r="Q109" s="60">
        <f>N109*$Q$189</f>
        <v>21390</v>
      </c>
      <c r="R109" s="10"/>
      <c r="S109" s="62">
        <f t="shared" si="21"/>
        <v>22103</v>
      </c>
      <c r="T109" s="10"/>
      <c r="U109" s="64">
        <v>16.100000000000001</v>
      </c>
      <c r="V109" s="64">
        <v>16.100000000000001</v>
      </c>
      <c r="W109" s="10"/>
      <c r="X109" s="43">
        <f>AP109+AT109</f>
        <v>8397227448.8000011</v>
      </c>
      <c r="Y109" s="36">
        <f>X109/AV109</f>
        <v>0.12734455723753055</v>
      </c>
      <c r="Z109" s="10"/>
      <c r="AA109" s="20">
        <v>64.7</v>
      </c>
      <c r="AB109" s="20">
        <v>3.9</v>
      </c>
      <c r="AC109" s="20">
        <v>0.7</v>
      </c>
      <c r="AD109" s="20">
        <v>22.5</v>
      </c>
      <c r="AE109" s="20">
        <v>8.1999999999999993</v>
      </c>
      <c r="AF109" s="66">
        <f t="shared" si="22"/>
        <v>100.00000000000001</v>
      </c>
      <c r="AG109" s="10"/>
      <c r="AH109" s="72"/>
      <c r="AI109" s="73"/>
      <c r="AJ109" s="74"/>
      <c r="AK109" s="75"/>
      <c r="AL109" s="76"/>
      <c r="AN109" s="57">
        <v>14721.647000000001</v>
      </c>
      <c r="AO109" s="35">
        <v>80</v>
      </c>
      <c r="AP109" s="43">
        <f t="shared" si="23"/>
        <v>839722744.88000011</v>
      </c>
      <c r="AR109" s="57">
        <f t="shared" si="24"/>
        <v>14721.647000000001</v>
      </c>
      <c r="AS109" s="35">
        <v>24</v>
      </c>
      <c r="AT109" s="43">
        <f t="shared" si="25"/>
        <v>7557504703.920001</v>
      </c>
      <c r="AV109" s="43">
        <v>65941000000</v>
      </c>
    </row>
    <row r="110" spans="1:48" ht="24" customHeight="1">
      <c r="A110" s="16"/>
      <c r="B110" s="17">
        <f t="shared" si="20"/>
        <v>102</v>
      </c>
      <c r="C110" s="10"/>
      <c r="D110" s="18" t="s">
        <v>112</v>
      </c>
      <c r="E110" s="10"/>
      <c r="F110" s="18" t="s">
        <v>11</v>
      </c>
      <c r="G110" s="18" t="s">
        <v>11</v>
      </c>
      <c r="H110" s="10"/>
      <c r="I110" s="19">
        <v>4301018</v>
      </c>
      <c r="J110" s="19">
        <v>1120</v>
      </c>
      <c r="K110" s="17" t="s">
        <v>9</v>
      </c>
      <c r="L110" s="10"/>
      <c r="M110" s="60">
        <v>184</v>
      </c>
      <c r="N110" s="60">
        <v>1064</v>
      </c>
      <c r="O110" s="60">
        <v>672</v>
      </c>
      <c r="P110" s="10"/>
      <c r="Q110" s="60">
        <f>N110*$Q$188</f>
        <v>15960</v>
      </c>
      <c r="R110" s="10"/>
      <c r="S110" s="62">
        <f t="shared" si="21"/>
        <v>17024</v>
      </c>
      <c r="T110" s="10"/>
      <c r="U110" s="64">
        <v>24.7</v>
      </c>
      <c r="V110" s="64">
        <v>17.55</v>
      </c>
      <c r="W110" s="10"/>
      <c r="X110" s="43">
        <v>389830000</v>
      </c>
      <c r="Y110" s="36">
        <v>8.2000000000000003E-2</v>
      </c>
      <c r="Z110" s="10"/>
      <c r="AA110" s="20">
        <v>60</v>
      </c>
      <c r="AB110" s="20">
        <v>10</v>
      </c>
      <c r="AC110" s="20">
        <v>2</v>
      </c>
      <c r="AD110" s="20">
        <v>27</v>
      </c>
      <c r="AE110" s="20">
        <v>1</v>
      </c>
      <c r="AF110" s="66">
        <f t="shared" si="22"/>
        <v>100</v>
      </c>
      <c r="AG110" s="10"/>
      <c r="AH110" s="36">
        <v>-5.7000000000000002E-2</v>
      </c>
      <c r="AI110" s="40">
        <v>9677</v>
      </c>
      <c r="AJ110" s="37">
        <v>0.63</v>
      </c>
      <c r="AK110" s="42" t="s">
        <v>214</v>
      </c>
      <c r="AL110" s="41">
        <v>948</v>
      </c>
      <c r="AN110" s="86"/>
      <c r="AO110" s="87"/>
      <c r="AP110" s="88">
        <f t="shared" si="23"/>
        <v>0</v>
      </c>
      <c r="AR110" s="86">
        <f t="shared" si="24"/>
        <v>0</v>
      </c>
      <c r="AS110" s="87"/>
      <c r="AT110" s="88">
        <f t="shared" si="25"/>
        <v>0</v>
      </c>
      <c r="AV110" s="88">
        <v>0</v>
      </c>
    </row>
    <row r="111" spans="1:48" ht="24" customHeight="1">
      <c r="A111" s="16"/>
      <c r="B111" s="17">
        <f t="shared" si="20"/>
        <v>103</v>
      </c>
      <c r="C111" s="10"/>
      <c r="D111" s="18" t="s">
        <v>25</v>
      </c>
      <c r="E111" s="10"/>
      <c r="F111" s="18" t="s">
        <v>8</v>
      </c>
      <c r="G111" s="18" t="s">
        <v>212</v>
      </c>
      <c r="H111" s="10"/>
      <c r="I111" s="19">
        <v>11358379</v>
      </c>
      <c r="J111" s="19">
        <v>41860</v>
      </c>
      <c r="K111" s="17" t="s">
        <v>14</v>
      </c>
      <c r="L111" s="10"/>
      <c r="M111" s="60">
        <v>637</v>
      </c>
      <c r="N111" s="60">
        <v>657</v>
      </c>
      <c r="O111" s="60">
        <v>657</v>
      </c>
      <c r="P111" s="10"/>
      <c r="Q111" s="60">
        <f>N111*$Q$189</f>
        <v>19710</v>
      </c>
      <c r="R111" s="10"/>
      <c r="S111" s="62">
        <f t="shared" si="21"/>
        <v>20367</v>
      </c>
      <c r="T111" s="10"/>
      <c r="U111" s="64">
        <v>5.8</v>
      </c>
      <c r="V111" s="64">
        <v>5.8</v>
      </c>
      <c r="W111" s="10"/>
      <c r="X111" s="43">
        <f>AP111+AT111</f>
        <v>22081559760</v>
      </c>
      <c r="Y111" s="36">
        <f>X111/AV111</f>
        <v>4.6384277008845579E-2</v>
      </c>
      <c r="Z111" s="10"/>
      <c r="AA111" s="20">
        <v>57.1</v>
      </c>
      <c r="AB111" s="20">
        <v>14.4</v>
      </c>
      <c r="AC111" s="20">
        <v>11.1</v>
      </c>
      <c r="AD111" s="20">
        <v>12.2</v>
      </c>
      <c r="AE111" s="20">
        <v>5.2</v>
      </c>
      <c r="AF111" s="66">
        <f t="shared" si="22"/>
        <v>100</v>
      </c>
      <c r="AG111" s="10"/>
      <c r="AH111" s="72"/>
      <c r="AI111" s="73"/>
      <c r="AJ111" s="74"/>
      <c r="AK111" s="75"/>
      <c r="AL111" s="76"/>
      <c r="AN111" s="57">
        <v>42012.1</v>
      </c>
      <c r="AO111" s="35">
        <v>80</v>
      </c>
      <c r="AP111" s="43">
        <f t="shared" si="23"/>
        <v>2208155976</v>
      </c>
      <c r="AR111" s="57">
        <f t="shared" si="24"/>
        <v>42012.1</v>
      </c>
      <c r="AS111" s="35">
        <v>24</v>
      </c>
      <c r="AT111" s="43">
        <f t="shared" si="25"/>
        <v>19873403784</v>
      </c>
      <c r="AV111" s="43">
        <v>476057000000</v>
      </c>
    </row>
    <row r="112" spans="1:48" ht="24" customHeight="1">
      <c r="A112" s="16"/>
      <c r="B112" s="17">
        <f t="shared" si="20"/>
        <v>104</v>
      </c>
      <c r="C112" s="10"/>
      <c r="D112" s="18" t="s">
        <v>123</v>
      </c>
      <c r="E112" s="10"/>
      <c r="F112" s="18" t="s">
        <v>8</v>
      </c>
      <c r="G112" s="18" t="s">
        <v>212</v>
      </c>
      <c r="H112" s="10"/>
      <c r="I112" s="19">
        <v>16987330</v>
      </c>
      <c r="J112" s="19">
        <v>46310</v>
      </c>
      <c r="K112" s="17" t="s">
        <v>14</v>
      </c>
      <c r="L112" s="10"/>
      <c r="M112" s="60">
        <v>621</v>
      </c>
      <c r="N112" s="60">
        <v>648</v>
      </c>
      <c r="O112" s="60">
        <v>648</v>
      </c>
      <c r="P112" s="10"/>
      <c r="Q112" s="60">
        <f>N112*$Q$189</f>
        <v>19440</v>
      </c>
      <c r="R112" s="10"/>
      <c r="S112" s="62">
        <f t="shared" si="21"/>
        <v>20088</v>
      </c>
      <c r="T112" s="10"/>
      <c r="U112" s="64">
        <v>3.8</v>
      </c>
      <c r="V112" s="64">
        <v>3.8</v>
      </c>
      <c r="W112" s="10"/>
      <c r="X112" s="43">
        <f>AP112+AT112</f>
        <v>23850470995.200001</v>
      </c>
      <c r="Y112" s="36">
        <f>X112/AV112</f>
        <v>3.0439845155757039E-2</v>
      </c>
      <c r="Z112" s="10"/>
      <c r="AA112" s="20">
        <v>38</v>
      </c>
      <c r="AB112" s="20">
        <v>21.4</v>
      </c>
      <c r="AC112" s="20">
        <v>29.8</v>
      </c>
      <c r="AD112" s="20">
        <v>9.1999999999999993</v>
      </c>
      <c r="AE112" s="20">
        <v>1.6</v>
      </c>
      <c r="AF112" s="66">
        <f t="shared" si="22"/>
        <v>100</v>
      </c>
      <c r="AG112" s="10"/>
      <c r="AH112" s="72"/>
      <c r="AI112" s="73"/>
      <c r="AJ112" s="74"/>
      <c r="AK112" s="75"/>
      <c r="AL112" s="76"/>
      <c r="AN112" s="57">
        <v>46007.853000000003</v>
      </c>
      <c r="AO112" s="35">
        <v>80</v>
      </c>
      <c r="AP112" s="43">
        <f t="shared" si="23"/>
        <v>2385047099.5200005</v>
      </c>
      <c r="AR112" s="57">
        <f t="shared" si="24"/>
        <v>46007.853000000003</v>
      </c>
      <c r="AS112" s="35">
        <v>24</v>
      </c>
      <c r="AT112" s="43">
        <f t="shared" si="25"/>
        <v>21465423895.68</v>
      </c>
      <c r="AV112" s="43">
        <v>783528000000</v>
      </c>
    </row>
    <row r="113" spans="1:48" ht="24" customHeight="1">
      <c r="A113" s="16"/>
      <c r="B113" s="17">
        <f t="shared" si="20"/>
        <v>105</v>
      </c>
      <c r="C113" s="10"/>
      <c r="D113" s="18" t="s">
        <v>164</v>
      </c>
      <c r="E113" s="10"/>
      <c r="F113" s="18" t="s">
        <v>8</v>
      </c>
      <c r="G113" s="18" t="s">
        <v>212</v>
      </c>
      <c r="H113" s="10"/>
      <c r="I113" s="19">
        <v>8734951</v>
      </c>
      <c r="J113" s="19">
        <v>1110</v>
      </c>
      <c r="K113" s="17" t="s">
        <v>9</v>
      </c>
      <c r="L113" s="10"/>
      <c r="M113" s="60">
        <v>427</v>
      </c>
      <c r="N113" s="60">
        <v>1577</v>
      </c>
      <c r="O113" s="60">
        <v>648</v>
      </c>
      <c r="P113" s="10"/>
      <c r="Q113" s="60">
        <f>N113*$Q$188</f>
        <v>23655</v>
      </c>
      <c r="R113" s="10"/>
      <c r="S113" s="62">
        <f t="shared" si="21"/>
        <v>25232</v>
      </c>
      <c r="T113" s="10"/>
      <c r="U113" s="64">
        <v>18.100000000000001</v>
      </c>
      <c r="V113" s="64">
        <v>7.18</v>
      </c>
      <c r="W113" s="10"/>
      <c r="X113" s="43">
        <v>417360000</v>
      </c>
      <c r="Y113" s="36">
        <v>0.06</v>
      </c>
      <c r="Z113" s="10"/>
      <c r="AA113" s="20">
        <v>69</v>
      </c>
      <c r="AB113" s="20">
        <v>9</v>
      </c>
      <c r="AC113" s="20">
        <v>1</v>
      </c>
      <c r="AD113" s="20">
        <v>20</v>
      </c>
      <c r="AE113" s="20">
        <v>1</v>
      </c>
      <c r="AF113" s="66">
        <f t="shared" si="22"/>
        <v>100</v>
      </c>
      <c r="AG113" s="10"/>
      <c r="AH113" s="36">
        <v>0.104</v>
      </c>
      <c r="AI113" s="40">
        <v>5037</v>
      </c>
      <c r="AJ113" s="37">
        <v>0.82</v>
      </c>
      <c r="AK113" s="42" t="s">
        <v>213</v>
      </c>
      <c r="AL113" s="41">
        <v>468</v>
      </c>
      <c r="AN113" s="86"/>
      <c r="AO113" s="87"/>
      <c r="AP113" s="88">
        <f t="shared" si="23"/>
        <v>0</v>
      </c>
      <c r="AR113" s="86">
        <f t="shared" si="24"/>
        <v>0</v>
      </c>
      <c r="AS113" s="87"/>
      <c r="AT113" s="88">
        <f t="shared" si="25"/>
        <v>0</v>
      </c>
      <c r="AV113" s="88">
        <v>0</v>
      </c>
    </row>
    <row r="114" spans="1:48" ht="24" customHeight="1">
      <c r="A114" s="16"/>
      <c r="B114" s="17">
        <f t="shared" si="20"/>
        <v>106</v>
      </c>
      <c r="C114" s="10"/>
      <c r="D114" s="18" t="s">
        <v>20</v>
      </c>
      <c r="E114" s="10"/>
      <c r="F114" s="18" t="s">
        <v>8</v>
      </c>
      <c r="G114" s="18" t="s">
        <v>212</v>
      </c>
      <c r="H114" s="10"/>
      <c r="I114" s="19">
        <v>9725376</v>
      </c>
      <c r="J114" s="19">
        <v>4760</v>
      </c>
      <c r="K114" s="17" t="s">
        <v>9</v>
      </c>
      <c r="L114" s="10"/>
      <c r="M114" s="60">
        <v>759</v>
      </c>
      <c r="N114" s="60">
        <v>845</v>
      </c>
      <c r="O114" s="60">
        <v>639</v>
      </c>
      <c r="P114" s="10"/>
      <c r="Q114" s="60">
        <f>N114*$Q$188</f>
        <v>12675</v>
      </c>
      <c r="R114" s="10"/>
      <c r="S114" s="62">
        <f t="shared" si="21"/>
        <v>13520</v>
      </c>
      <c r="T114" s="10"/>
      <c r="U114" s="64">
        <v>8.6999999999999993</v>
      </c>
      <c r="V114" s="64">
        <v>6.32</v>
      </c>
      <c r="W114" s="10"/>
      <c r="X114" s="43">
        <v>1090000000</v>
      </c>
      <c r="Y114" s="36">
        <v>2.9000000000000001E-2</v>
      </c>
      <c r="Z114" s="10"/>
      <c r="AA114" s="20">
        <v>40</v>
      </c>
      <c r="AB114" s="20">
        <v>23</v>
      </c>
      <c r="AC114" s="20">
        <v>7</v>
      </c>
      <c r="AD114" s="20">
        <v>28</v>
      </c>
      <c r="AE114" s="20">
        <v>2</v>
      </c>
      <c r="AF114" s="66">
        <f t="shared" si="22"/>
        <v>100</v>
      </c>
      <c r="AG114" s="10"/>
      <c r="AH114" s="36">
        <v>-5.1999999999999998E-2</v>
      </c>
      <c r="AI114" s="40">
        <v>13681</v>
      </c>
      <c r="AJ114" s="37">
        <v>0.8</v>
      </c>
      <c r="AK114" s="42" t="s">
        <v>213</v>
      </c>
      <c r="AL114" s="41">
        <v>416</v>
      </c>
      <c r="AN114" s="86"/>
      <c r="AO114" s="87"/>
      <c r="AP114" s="88">
        <f t="shared" si="23"/>
        <v>0</v>
      </c>
      <c r="AR114" s="86">
        <f t="shared" si="24"/>
        <v>0</v>
      </c>
      <c r="AS114" s="87"/>
      <c r="AT114" s="88">
        <f t="shared" si="25"/>
        <v>0</v>
      </c>
      <c r="AV114" s="88">
        <v>0</v>
      </c>
    </row>
    <row r="115" spans="1:48" ht="24" customHeight="1">
      <c r="A115" s="16"/>
      <c r="B115" s="17">
        <f t="shared" si="20"/>
        <v>107</v>
      </c>
      <c r="C115" s="10"/>
      <c r="D115" s="18" t="s">
        <v>53</v>
      </c>
      <c r="E115" s="10"/>
      <c r="F115" s="18" t="s">
        <v>8</v>
      </c>
      <c r="G115" s="18" t="s">
        <v>212</v>
      </c>
      <c r="H115" s="10"/>
      <c r="I115" s="19">
        <v>10610947</v>
      </c>
      <c r="J115" s="19">
        <v>17570</v>
      </c>
      <c r="K115" s="17" t="s">
        <v>14</v>
      </c>
      <c r="L115" s="10"/>
      <c r="M115" s="60">
        <v>611</v>
      </c>
      <c r="N115" s="60">
        <v>630</v>
      </c>
      <c r="O115" s="60">
        <v>630</v>
      </c>
      <c r="P115" s="10"/>
      <c r="Q115" s="60">
        <f>N115*$Q$189</f>
        <v>18900</v>
      </c>
      <c r="R115" s="10"/>
      <c r="S115" s="62">
        <f t="shared" si="21"/>
        <v>19530</v>
      </c>
      <c r="T115" s="10"/>
      <c r="U115" s="64">
        <v>5.9</v>
      </c>
      <c r="V115" s="64">
        <v>5.9</v>
      </c>
      <c r="W115" s="10"/>
      <c r="X115" s="43">
        <f>AP115+AT115</f>
        <v>9305547047.9999981</v>
      </c>
      <c r="Y115" s="36">
        <f>X115/AV115</f>
        <v>4.7698739289558659E-2</v>
      </c>
      <c r="Z115" s="10"/>
      <c r="AA115" s="20">
        <v>53.7</v>
      </c>
      <c r="AB115" s="20">
        <v>10.3</v>
      </c>
      <c r="AC115" s="20">
        <v>8.6999999999999993</v>
      </c>
      <c r="AD115" s="20">
        <v>21.3</v>
      </c>
      <c r="AE115" s="20">
        <v>6</v>
      </c>
      <c r="AF115" s="66">
        <f t="shared" si="22"/>
        <v>100</v>
      </c>
      <c r="AG115" s="10"/>
      <c r="AH115" s="72"/>
      <c r="AI115" s="73"/>
      <c r="AJ115" s="74"/>
      <c r="AK115" s="75"/>
      <c r="AL115" s="76"/>
      <c r="AN115" s="57">
        <v>18463.386999999999</v>
      </c>
      <c r="AO115" s="35">
        <v>80</v>
      </c>
      <c r="AP115" s="43">
        <f t="shared" si="23"/>
        <v>930554704.79999995</v>
      </c>
      <c r="AR115" s="57">
        <f t="shared" si="24"/>
        <v>18463.386999999999</v>
      </c>
      <c r="AS115" s="35">
        <v>24</v>
      </c>
      <c r="AT115" s="43">
        <f t="shared" si="25"/>
        <v>8374992343.1999989</v>
      </c>
      <c r="AV115" s="43">
        <v>195090000000</v>
      </c>
    </row>
    <row r="116" spans="1:48" ht="24" customHeight="1">
      <c r="A116" s="16"/>
      <c r="B116" s="17">
        <f t="shared" si="20"/>
        <v>108</v>
      </c>
      <c r="C116" s="10"/>
      <c r="D116" s="18" t="s">
        <v>100</v>
      </c>
      <c r="E116" s="10"/>
      <c r="F116" s="18" t="s">
        <v>5</v>
      </c>
      <c r="G116" s="18" t="s">
        <v>226</v>
      </c>
      <c r="H116" s="10"/>
      <c r="I116" s="19">
        <v>6006668</v>
      </c>
      <c r="J116" s="19">
        <v>7680</v>
      </c>
      <c r="K116" s="17" t="s">
        <v>9</v>
      </c>
      <c r="L116" s="10"/>
      <c r="M116" s="60">
        <v>576</v>
      </c>
      <c r="N116" s="60">
        <v>1090</v>
      </c>
      <c r="O116" s="60">
        <v>559</v>
      </c>
      <c r="P116" s="10"/>
      <c r="Q116" s="60">
        <f t="shared" ref="Q116:Q121" si="26">N116*$Q$188</f>
        <v>16350</v>
      </c>
      <c r="R116" s="10"/>
      <c r="S116" s="62">
        <f t="shared" si="21"/>
        <v>17440</v>
      </c>
      <c r="T116" s="10"/>
      <c r="U116" s="64">
        <v>18.100000000000001</v>
      </c>
      <c r="V116" s="64">
        <v>6.68</v>
      </c>
      <c r="W116" s="10"/>
      <c r="X116" s="43">
        <v>3110000000</v>
      </c>
      <c r="Y116" s="36">
        <v>0.06</v>
      </c>
      <c r="Z116" s="10"/>
      <c r="AA116" s="20">
        <v>70</v>
      </c>
      <c r="AB116" s="20">
        <v>13</v>
      </c>
      <c r="AC116" s="20">
        <v>1</v>
      </c>
      <c r="AD116" s="20">
        <v>15</v>
      </c>
      <c r="AE116" s="20">
        <v>1</v>
      </c>
      <c r="AF116" s="66">
        <f t="shared" si="22"/>
        <v>100</v>
      </c>
      <c r="AG116" s="10"/>
      <c r="AH116" s="36">
        <v>-3.4000000000000002E-2</v>
      </c>
      <c r="AI116" s="40">
        <v>31072</v>
      </c>
      <c r="AJ116" s="37">
        <v>0.81</v>
      </c>
      <c r="AK116" s="42" t="s">
        <v>223</v>
      </c>
      <c r="AL116" s="41">
        <v>419</v>
      </c>
      <c r="AN116" s="86"/>
      <c r="AO116" s="87"/>
      <c r="AP116" s="88">
        <f t="shared" si="23"/>
        <v>0</v>
      </c>
      <c r="AR116" s="86">
        <f t="shared" si="24"/>
        <v>0</v>
      </c>
      <c r="AS116" s="87"/>
      <c r="AT116" s="88">
        <f t="shared" si="25"/>
        <v>0</v>
      </c>
      <c r="AV116" s="88">
        <v>0</v>
      </c>
    </row>
    <row r="117" spans="1:48" ht="24" customHeight="1">
      <c r="A117" s="16"/>
      <c r="B117" s="17">
        <f t="shared" si="20"/>
        <v>109</v>
      </c>
      <c r="C117" s="10"/>
      <c r="D117" s="18" t="s">
        <v>116</v>
      </c>
      <c r="E117" s="10"/>
      <c r="F117" s="18" t="s">
        <v>18</v>
      </c>
      <c r="G117" s="18" t="s">
        <v>224</v>
      </c>
      <c r="H117" s="10"/>
      <c r="I117" s="19">
        <v>3027398</v>
      </c>
      <c r="J117" s="19">
        <v>3550</v>
      </c>
      <c r="K117" s="17" t="s">
        <v>9</v>
      </c>
      <c r="L117" s="10"/>
      <c r="M117" s="60">
        <v>484</v>
      </c>
      <c r="N117" s="60">
        <v>499</v>
      </c>
      <c r="O117" s="60">
        <v>541</v>
      </c>
      <c r="P117" s="10"/>
      <c r="Q117" s="60">
        <f t="shared" si="26"/>
        <v>7485</v>
      </c>
      <c r="R117" s="10"/>
      <c r="S117" s="62">
        <f t="shared" si="21"/>
        <v>7984</v>
      </c>
      <c r="T117" s="10"/>
      <c r="U117" s="64">
        <v>16.5</v>
      </c>
      <c r="V117" s="64">
        <v>16.95</v>
      </c>
      <c r="W117" s="10"/>
      <c r="X117" s="43">
        <v>613090000</v>
      </c>
      <c r="Y117" s="36">
        <v>5.5E-2</v>
      </c>
      <c r="Z117" s="10"/>
      <c r="AA117" s="20">
        <v>50</v>
      </c>
      <c r="AB117" s="20">
        <v>20</v>
      </c>
      <c r="AC117" s="20">
        <v>1</v>
      </c>
      <c r="AD117" s="20">
        <v>27</v>
      </c>
      <c r="AE117" s="20">
        <v>2</v>
      </c>
      <c r="AF117" s="66">
        <f t="shared" si="22"/>
        <v>100</v>
      </c>
      <c r="AG117" s="10"/>
      <c r="AH117" s="36">
        <v>-0.05</v>
      </c>
      <c r="AI117" s="40">
        <v>27797</v>
      </c>
      <c r="AJ117" s="37">
        <v>0.84</v>
      </c>
      <c r="AK117" s="42" t="s">
        <v>213</v>
      </c>
      <c r="AL117" s="41">
        <v>1037</v>
      </c>
      <c r="AN117" s="86"/>
      <c r="AO117" s="87"/>
      <c r="AP117" s="88">
        <f t="shared" si="23"/>
        <v>0</v>
      </c>
      <c r="AR117" s="86">
        <f t="shared" si="24"/>
        <v>0</v>
      </c>
      <c r="AS117" s="87"/>
      <c r="AT117" s="88">
        <f t="shared" si="25"/>
        <v>0</v>
      </c>
      <c r="AV117" s="88">
        <v>0</v>
      </c>
    </row>
    <row r="118" spans="1:48" ht="24" customHeight="1">
      <c r="A118" s="16"/>
      <c r="B118" s="17">
        <f t="shared" si="20"/>
        <v>110</v>
      </c>
      <c r="C118" s="10"/>
      <c r="D118" s="18" t="s">
        <v>130</v>
      </c>
      <c r="E118" s="10"/>
      <c r="F118" s="18" t="s">
        <v>13</v>
      </c>
      <c r="G118" s="18" t="s">
        <v>222</v>
      </c>
      <c r="H118" s="10"/>
      <c r="I118" s="19">
        <v>4034119</v>
      </c>
      <c r="J118" s="19">
        <v>12140</v>
      </c>
      <c r="K118" s="17" t="s">
        <v>9</v>
      </c>
      <c r="L118" s="10"/>
      <c r="M118" s="60">
        <v>440</v>
      </c>
      <c r="N118" s="60">
        <v>575</v>
      </c>
      <c r="O118" s="60">
        <v>506</v>
      </c>
      <c r="P118" s="10"/>
      <c r="Q118" s="60">
        <f t="shared" si="26"/>
        <v>8625</v>
      </c>
      <c r="R118" s="10"/>
      <c r="S118" s="62">
        <f t="shared" si="21"/>
        <v>9200</v>
      </c>
      <c r="T118" s="10"/>
      <c r="U118" s="64">
        <v>14.3</v>
      </c>
      <c r="V118" s="64">
        <v>13.11</v>
      </c>
      <c r="W118" s="10"/>
      <c r="X118" s="43">
        <v>2750000000</v>
      </c>
      <c r="Y118" s="36">
        <v>4.7E-2</v>
      </c>
      <c r="Z118" s="10"/>
      <c r="AA118" s="20">
        <v>41</v>
      </c>
      <c r="AB118" s="20">
        <v>5</v>
      </c>
      <c r="AC118" s="20">
        <v>5</v>
      </c>
      <c r="AD118" s="20">
        <v>47</v>
      </c>
      <c r="AE118" s="20">
        <v>2</v>
      </c>
      <c r="AF118" s="66">
        <f t="shared" si="22"/>
        <v>100</v>
      </c>
      <c r="AG118" s="10"/>
      <c r="AH118" s="36">
        <v>-9.7000000000000003E-2</v>
      </c>
      <c r="AI118" s="40">
        <v>31942</v>
      </c>
      <c r="AJ118" s="37">
        <v>0.77</v>
      </c>
      <c r="AK118" s="42" t="s">
        <v>210</v>
      </c>
      <c r="AL118" s="41">
        <v>659</v>
      </c>
      <c r="AN118" s="86"/>
      <c r="AO118" s="87"/>
      <c r="AP118" s="88">
        <f t="shared" si="23"/>
        <v>0</v>
      </c>
      <c r="AR118" s="86">
        <f t="shared" si="24"/>
        <v>0</v>
      </c>
      <c r="AS118" s="87"/>
      <c r="AT118" s="88">
        <f t="shared" si="25"/>
        <v>0</v>
      </c>
      <c r="AV118" s="88">
        <v>0</v>
      </c>
    </row>
    <row r="119" spans="1:48" ht="24" customHeight="1">
      <c r="A119" s="16"/>
      <c r="B119" s="17">
        <f t="shared" si="20"/>
        <v>111</v>
      </c>
      <c r="C119" s="10"/>
      <c r="D119" s="18" t="s">
        <v>102</v>
      </c>
      <c r="E119" s="10"/>
      <c r="F119" s="18" t="s">
        <v>11</v>
      </c>
      <c r="G119" s="18" t="s">
        <v>11</v>
      </c>
      <c r="H119" s="10"/>
      <c r="I119" s="19">
        <v>4613823</v>
      </c>
      <c r="J119" s="19">
        <v>370</v>
      </c>
      <c r="K119" s="17" t="s">
        <v>6</v>
      </c>
      <c r="L119" s="10"/>
      <c r="M119" s="60">
        <v>175</v>
      </c>
      <c r="N119" s="60">
        <v>1657</v>
      </c>
      <c r="O119" s="60">
        <v>502</v>
      </c>
      <c r="P119" s="10"/>
      <c r="Q119" s="60">
        <f t="shared" si="26"/>
        <v>24855</v>
      </c>
      <c r="R119" s="10"/>
      <c r="S119" s="62">
        <f t="shared" si="21"/>
        <v>26512</v>
      </c>
      <c r="T119" s="10"/>
      <c r="U119" s="64">
        <v>35.9</v>
      </c>
      <c r="V119" s="64">
        <v>10.86</v>
      </c>
      <c r="W119" s="10"/>
      <c r="X119" s="43">
        <v>391420000</v>
      </c>
      <c r="Y119" s="36">
        <v>0.11899999999999999</v>
      </c>
      <c r="Z119" s="10"/>
      <c r="AA119" s="20">
        <v>55</v>
      </c>
      <c r="AB119" s="20">
        <v>10</v>
      </c>
      <c r="AC119" s="20">
        <v>1</v>
      </c>
      <c r="AD119" s="20">
        <v>33</v>
      </c>
      <c r="AE119" s="20">
        <v>1</v>
      </c>
      <c r="AF119" s="66">
        <f t="shared" si="22"/>
        <v>100</v>
      </c>
      <c r="AG119" s="10"/>
      <c r="AH119" s="36">
        <v>-8.7999999999999995E-2</v>
      </c>
      <c r="AI119" s="40">
        <v>23518</v>
      </c>
      <c r="AJ119" s="37">
        <v>0.61</v>
      </c>
      <c r="AK119" s="42" t="s">
        <v>213</v>
      </c>
      <c r="AL119" s="41">
        <v>626</v>
      </c>
      <c r="AN119" s="86"/>
      <c r="AO119" s="87"/>
      <c r="AP119" s="88">
        <f t="shared" si="23"/>
        <v>0</v>
      </c>
      <c r="AR119" s="86">
        <f t="shared" si="24"/>
        <v>0</v>
      </c>
      <c r="AS119" s="87"/>
      <c r="AT119" s="88">
        <f t="shared" si="25"/>
        <v>0</v>
      </c>
      <c r="AV119" s="88">
        <v>0</v>
      </c>
    </row>
    <row r="120" spans="1:48" ht="24" customHeight="1">
      <c r="A120" s="16"/>
      <c r="B120" s="17">
        <f t="shared" si="20"/>
        <v>112</v>
      </c>
      <c r="C120" s="10"/>
      <c r="D120" s="18" t="s">
        <v>121</v>
      </c>
      <c r="E120" s="10"/>
      <c r="F120" s="18" t="s">
        <v>11</v>
      </c>
      <c r="G120" s="18" t="s">
        <v>11</v>
      </c>
      <c r="H120" s="10"/>
      <c r="I120" s="19">
        <v>2479713</v>
      </c>
      <c r="J120" s="19">
        <v>4620</v>
      </c>
      <c r="K120" s="17" t="s">
        <v>9</v>
      </c>
      <c r="L120" s="10"/>
      <c r="M120" s="60">
        <v>731</v>
      </c>
      <c r="N120" s="60">
        <v>754</v>
      </c>
      <c r="O120" s="60">
        <v>467</v>
      </c>
      <c r="P120" s="10"/>
      <c r="Q120" s="60">
        <f t="shared" si="26"/>
        <v>11310</v>
      </c>
      <c r="R120" s="10"/>
      <c r="S120" s="62">
        <f t="shared" si="21"/>
        <v>12064</v>
      </c>
      <c r="T120" s="10"/>
      <c r="U120" s="64">
        <v>30.4</v>
      </c>
      <c r="V120" s="64">
        <v>19.3</v>
      </c>
      <c r="W120" s="10"/>
      <c r="X120" s="43">
        <v>1140000000</v>
      </c>
      <c r="Y120" s="36">
        <v>0.10100000000000001</v>
      </c>
      <c r="Z120" s="10"/>
      <c r="AA120" s="20">
        <v>60</v>
      </c>
      <c r="AB120" s="20">
        <v>3</v>
      </c>
      <c r="AC120" s="20">
        <v>1</v>
      </c>
      <c r="AD120" s="20">
        <v>35</v>
      </c>
      <c r="AE120" s="20">
        <v>1</v>
      </c>
      <c r="AF120" s="66">
        <f t="shared" si="22"/>
        <v>100</v>
      </c>
      <c r="AG120" s="10"/>
      <c r="AH120" s="36">
        <v>-6.5000000000000002E-2</v>
      </c>
      <c r="AI120" s="40">
        <v>14973</v>
      </c>
      <c r="AJ120" s="37">
        <v>0.73</v>
      </c>
      <c r="AK120" s="42" t="s">
        <v>213</v>
      </c>
      <c r="AL120" s="41">
        <v>1127</v>
      </c>
      <c r="AN120" s="86"/>
      <c r="AO120" s="87"/>
      <c r="AP120" s="88">
        <f t="shared" si="23"/>
        <v>0</v>
      </c>
      <c r="AR120" s="86">
        <f t="shared" si="24"/>
        <v>0</v>
      </c>
      <c r="AS120" s="87"/>
      <c r="AT120" s="88">
        <f t="shared" si="25"/>
        <v>0</v>
      </c>
      <c r="AV120" s="88">
        <v>0</v>
      </c>
    </row>
    <row r="121" spans="1:48" ht="24" customHeight="1">
      <c r="A121" s="16"/>
      <c r="B121" s="17">
        <f t="shared" si="20"/>
        <v>113</v>
      </c>
      <c r="C121" s="10"/>
      <c r="D121" s="18" t="s">
        <v>138</v>
      </c>
      <c r="E121" s="10"/>
      <c r="F121" s="18" t="s">
        <v>8</v>
      </c>
      <c r="G121" s="18" t="s">
        <v>212</v>
      </c>
      <c r="H121" s="10"/>
      <c r="I121" s="19">
        <v>4059608</v>
      </c>
      <c r="J121" s="19">
        <v>2120</v>
      </c>
      <c r="K121" s="17" t="s">
        <v>9</v>
      </c>
      <c r="L121" s="10"/>
      <c r="M121" s="60">
        <v>346</v>
      </c>
      <c r="N121" s="60">
        <v>394</v>
      </c>
      <c r="O121" s="60">
        <v>465</v>
      </c>
      <c r="P121" s="10"/>
      <c r="Q121" s="60">
        <f t="shared" si="26"/>
        <v>5910</v>
      </c>
      <c r="R121" s="10"/>
      <c r="S121" s="62">
        <f t="shared" si="21"/>
        <v>6304</v>
      </c>
      <c r="T121" s="10"/>
      <c r="U121" s="64">
        <v>9.6999999999999993</v>
      </c>
      <c r="V121" s="64">
        <v>12.43</v>
      </c>
      <c r="W121" s="10"/>
      <c r="X121" s="43">
        <v>250640000</v>
      </c>
      <c r="Y121" s="36">
        <v>3.6999999999999998E-2</v>
      </c>
      <c r="Z121" s="10"/>
      <c r="AA121" s="20">
        <v>50</v>
      </c>
      <c r="AB121" s="20">
        <v>10</v>
      </c>
      <c r="AC121" s="20">
        <v>2</v>
      </c>
      <c r="AD121" s="20">
        <v>36</v>
      </c>
      <c r="AE121" s="20">
        <v>2</v>
      </c>
      <c r="AF121" s="66">
        <f t="shared" si="22"/>
        <v>100</v>
      </c>
      <c r="AG121" s="10"/>
      <c r="AH121" s="36">
        <v>-6.0999999999999999E-2</v>
      </c>
      <c r="AI121" s="40">
        <v>22028</v>
      </c>
      <c r="AJ121" s="37">
        <v>0.81</v>
      </c>
      <c r="AK121" s="42" t="s">
        <v>210</v>
      </c>
      <c r="AL121" s="41">
        <v>736</v>
      </c>
      <c r="AN121" s="86"/>
      <c r="AO121" s="87"/>
      <c r="AP121" s="88">
        <f t="shared" si="23"/>
        <v>0</v>
      </c>
      <c r="AR121" s="86">
        <f t="shared" si="24"/>
        <v>0</v>
      </c>
      <c r="AS121" s="87"/>
      <c r="AT121" s="88">
        <f t="shared" si="25"/>
        <v>0</v>
      </c>
      <c r="AV121" s="88">
        <v>0</v>
      </c>
    </row>
    <row r="122" spans="1:48" ht="24" customHeight="1">
      <c r="A122" s="16"/>
      <c r="B122" s="17">
        <f t="shared" si="20"/>
        <v>114</v>
      </c>
      <c r="C122" s="10"/>
      <c r="D122" s="18" t="s">
        <v>180</v>
      </c>
      <c r="E122" s="10"/>
      <c r="F122" s="18" t="s">
        <v>13</v>
      </c>
      <c r="G122" s="18" t="s">
        <v>222</v>
      </c>
      <c r="H122" s="10"/>
      <c r="I122" s="19">
        <v>3444006</v>
      </c>
      <c r="J122" s="19">
        <v>15230</v>
      </c>
      <c r="K122" s="17" t="s">
        <v>14</v>
      </c>
      <c r="L122" s="10"/>
      <c r="M122" s="60">
        <v>446</v>
      </c>
      <c r="N122" s="60">
        <v>460</v>
      </c>
      <c r="O122" s="60">
        <v>460</v>
      </c>
      <c r="P122" s="10"/>
      <c r="Q122" s="60">
        <f>N122*$Q$189</f>
        <v>13800</v>
      </c>
      <c r="R122" s="10"/>
      <c r="S122" s="62">
        <f t="shared" si="21"/>
        <v>14260</v>
      </c>
      <c r="T122" s="10"/>
      <c r="U122" s="64">
        <v>13.4</v>
      </c>
      <c r="V122" s="64">
        <v>13.4</v>
      </c>
      <c r="W122" s="10"/>
      <c r="X122" s="43">
        <f>AP122+AT122</f>
        <v>5662468992</v>
      </c>
      <c r="Y122" s="36">
        <f>X122/AV122</f>
        <v>0.1074717011843304</v>
      </c>
      <c r="Z122" s="10"/>
      <c r="AA122" s="20">
        <v>30.7</v>
      </c>
      <c r="AB122" s="20">
        <v>45.7</v>
      </c>
      <c r="AC122" s="20">
        <v>7</v>
      </c>
      <c r="AD122" s="20">
        <v>16.600000000000001</v>
      </c>
      <c r="AE122" s="20">
        <v>0</v>
      </c>
      <c r="AF122" s="66">
        <f t="shared" si="22"/>
        <v>100</v>
      </c>
      <c r="AG122" s="10"/>
      <c r="AH122" s="72"/>
      <c r="AI122" s="73"/>
      <c r="AJ122" s="74"/>
      <c r="AK122" s="75"/>
      <c r="AL122" s="76"/>
      <c r="AN122" s="57">
        <v>15387.144</v>
      </c>
      <c r="AO122" s="35">
        <v>80</v>
      </c>
      <c r="AP122" s="43">
        <f t="shared" si="23"/>
        <v>566246899.20000005</v>
      </c>
      <c r="AR122" s="57">
        <f t="shared" si="24"/>
        <v>15387.144</v>
      </c>
      <c r="AS122" s="35">
        <v>24</v>
      </c>
      <c r="AT122" s="43">
        <f t="shared" si="25"/>
        <v>5096222092.8000002</v>
      </c>
      <c r="AV122" s="43">
        <v>52688000000</v>
      </c>
    </row>
    <row r="123" spans="1:48" ht="24" customHeight="1">
      <c r="A123" s="16"/>
      <c r="B123" s="17">
        <f t="shared" si="20"/>
        <v>115</v>
      </c>
      <c r="C123" s="10"/>
      <c r="D123" s="18" t="s">
        <v>19</v>
      </c>
      <c r="E123" s="10"/>
      <c r="F123" s="18" t="s">
        <v>8</v>
      </c>
      <c r="G123" s="18" t="s">
        <v>212</v>
      </c>
      <c r="H123" s="10"/>
      <c r="I123" s="19">
        <v>8712137</v>
      </c>
      <c r="J123" s="19">
        <v>45230</v>
      </c>
      <c r="K123" s="17" t="s">
        <v>14</v>
      </c>
      <c r="L123" s="10"/>
      <c r="M123" s="60">
        <v>432</v>
      </c>
      <c r="N123" s="60">
        <v>452</v>
      </c>
      <c r="O123" s="60">
        <v>452</v>
      </c>
      <c r="P123" s="10"/>
      <c r="Q123" s="60">
        <f>N123*$Q$189</f>
        <v>13560</v>
      </c>
      <c r="R123" s="10"/>
      <c r="S123" s="62">
        <f t="shared" si="21"/>
        <v>14012</v>
      </c>
      <c r="T123" s="10"/>
      <c r="U123" s="64">
        <v>5.2</v>
      </c>
      <c r="V123" s="64">
        <v>5.2</v>
      </c>
      <c r="W123" s="10"/>
      <c r="X123" s="43">
        <f>AP123+AT123</f>
        <v>16357990287.999998</v>
      </c>
      <c r="Y123" s="36">
        <f>X123/AV123</f>
        <v>4.1388743429109268E-2</v>
      </c>
      <c r="Z123" s="10"/>
      <c r="AA123" s="20">
        <v>43.8</v>
      </c>
      <c r="AB123" s="20">
        <v>22</v>
      </c>
      <c r="AC123" s="20">
        <v>11.1</v>
      </c>
      <c r="AD123" s="20">
        <v>16.899999999999999</v>
      </c>
      <c r="AE123" s="20">
        <v>6.2</v>
      </c>
      <c r="AF123" s="66">
        <f t="shared" si="22"/>
        <v>99.999999999999986</v>
      </c>
      <c r="AG123" s="10"/>
      <c r="AH123" s="72"/>
      <c r="AI123" s="73"/>
      <c r="AJ123" s="74"/>
      <c r="AK123" s="75"/>
      <c r="AL123" s="76"/>
      <c r="AN123" s="57">
        <v>45237.805</v>
      </c>
      <c r="AO123" s="35">
        <v>80</v>
      </c>
      <c r="AP123" s="43">
        <f t="shared" si="23"/>
        <v>1635799028.8</v>
      </c>
      <c r="AR123" s="57">
        <f t="shared" si="24"/>
        <v>45237.805</v>
      </c>
      <c r="AS123" s="35">
        <v>24</v>
      </c>
      <c r="AT123" s="43">
        <f t="shared" si="25"/>
        <v>14722191259.199999</v>
      </c>
      <c r="AV123" s="43">
        <v>395228000000</v>
      </c>
    </row>
    <row r="124" spans="1:48" ht="24" customHeight="1">
      <c r="A124" s="16"/>
      <c r="B124" s="17">
        <f t="shared" si="20"/>
        <v>116</v>
      </c>
      <c r="C124" s="10"/>
      <c r="D124" s="18" t="s">
        <v>69</v>
      </c>
      <c r="E124" s="10"/>
      <c r="F124" s="18" t="s">
        <v>11</v>
      </c>
      <c r="G124" s="18" t="s">
        <v>11</v>
      </c>
      <c r="H124" s="10"/>
      <c r="I124" s="19">
        <v>1979786</v>
      </c>
      <c r="J124" s="19">
        <v>7210</v>
      </c>
      <c r="K124" s="17" t="s">
        <v>9</v>
      </c>
      <c r="L124" s="10"/>
      <c r="M124" s="60">
        <v>54</v>
      </c>
      <c r="N124" s="60">
        <v>460</v>
      </c>
      <c r="O124" s="60">
        <v>438</v>
      </c>
      <c r="P124" s="10"/>
      <c r="Q124" s="60">
        <f>N124*$Q$188</f>
        <v>6900</v>
      </c>
      <c r="R124" s="10"/>
      <c r="S124" s="62">
        <f t="shared" si="21"/>
        <v>7360</v>
      </c>
      <c r="T124" s="10"/>
      <c r="U124" s="64">
        <v>23.2</v>
      </c>
      <c r="V124" s="64">
        <v>26.15</v>
      </c>
      <c r="W124" s="10"/>
      <c r="X124" s="43">
        <v>1080000000</v>
      </c>
      <c r="Y124" s="36">
        <v>7.6999999999999999E-2</v>
      </c>
      <c r="Z124" s="10"/>
      <c r="AA124" s="20">
        <v>55</v>
      </c>
      <c r="AB124" s="20">
        <v>4</v>
      </c>
      <c r="AC124" s="20">
        <v>1</v>
      </c>
      <c r="AD124" s="20">
        <v>39</v>
      </c>
      <c r="AE124" s="20">
        <v>1</v>
      </c>
      <c r="AF124" s="66">
        <f t="shared" si="22"/>
        <v>100</v>
      </c>
      <c r="AG124" s="10"/>
      <c r="AH124" s="36">
        <v>-5.1999999999999998E-2</v>
      </c>
      <c r="AI124" s="40">
        <v>9850</v>
      </c>
      <c r="AJ124" s="37">
        <v>0.76</v>
      </c>
      <c r="AK124" s="42" t="s">
        <v>213</v>
      </c>
      <c r="AL124" s="41">
        <v>1568</v>
      </c>
      <c r="AN124" s="86"/>
      <c r="AO124" s="87"/>
      <c r="AP124" s="88">
        <f t="shared" si="23"/>
        <v>0</v>
      </c>
      <c r="AR124" s="86">
        <f t="shared" si="24"/>
        <v>0</v>
      </c>
      <c r="AS124" s="87"/>
      <c r="AT124" s="88">
        <f t="shared" si="25"/>
        <v>0</v>
      </c>
      <c r="AV124" s="88">
        <v>0</v>
      </c>
    </row>
    <row r="125" spans="1:48" ht="24" customHeight="1">
      <c r="A125" s="16"/>
      <c r="B125" s="17">
        <f t="shared" si="20"/>
        <v>117</v>
      </c>
      <c r="C125" s="10"/>
      <c r="D125" s="18" t="s">
        <v>78</v>
      </c>
      <c r="E125" s="10"/>
      <c r="F125" s="18" t="s">
        <v>11</v>
      </c>
      <c r="G125" s="18" t="s">
        <v>11</v>
      </c>
      <c r="H125" s="10"/>
      <c r="I125" s="19">
        <v>1815698</v>
      </c>
      <c r="J125" s="19">
        <v>620</v>
      </c>
      <c r="K125" s="17" t="s">
        <v>6</v>
      </c>
      <c r="L125" s="10"/>
      <c r="M125" s="60">
        <v>122</v>
      </c>
      <c r="N125" s="60">
        <v>565</v>
      </c>
      <c r="O125" s="60">
        <v>390</v>
      </c>
      <c r="P125" s="10"/>
      <c r="Q125" s="60">
        <f>N125*$Q$188</f>
        <v>8475</v>
      </c>
      <c r="R125" s="10"/>
      <c r="S125" s="62">
        <f t="shared" si="21"/>
        <v>9040</v>
      </c>
      <c r="T125" s="10"/>
      <c r="U125" s="64">
        <v>31.1</v>
      </c>
      <c r="V125" s="64">
        <v>21.5</v>
      </c>
      <c r="W125" s="10"/>
      <c r="X125" s="43">
        <v>121900000</v>
      </c>
      <c r="Y125" s="36">
        <v>0.10299999999999999</v>
      </c>
      <c r="Z125" s="10"/>
      <c r="AA125" s="20">
        <v>50</v>
      </c>
      <c r="AB125" s="20">
        <v>10</v>
      </c>
      <c r="AC125" s="20">
        <v>1</v>
      </c>
      <c r="AD125" s="20">
        <v>38</v>
      </c>
      <c r="AE125" s="20">
        <v>1</v>
      </c>
      <c r="AF125" s="66">
        <f t="shared" si="22"/>
        <v>100</v>
      </c>
      <c r="AG125" s="10"/>
      <c r="AH125" s="36">
        <v>-5.7000000000000002E-2</v>
      </c>
      <c r="AI125" s="40">
        <v>3428</v>
      </c>
      <c r="AJ125" s="37">
        <v>0.72</v>
      </c>
      <c r="AK125" s="42" t="s">
        <v>214</v>
      </c>
      <c r="AL125" s="41">
        <v>1202</v>
      </c>
      <c r="AN125" s="86"/>
      <c r="AO125" s="87"/>
      <c r="AP125" s="88">
        <f t="shared" si="23"/>
        <v>0</v>
      </c>
      <c r="AR125" s="86">
        <f t="shared" si="24"/>
        <v>0</v>
      </c>
      <c r="AS125" s="87"/>
      <c r="AT125" s="88">
        <f t="shared" si="25"/>
        <v>0</v>
      </c>
      <c r="AV125" s="88">
        <v>0</v>
      </c>
    </row>
    <row r="126" spans="1:48" ht="24" customHeight="1">
      <c r="A126" s="16"/>
      <c r="B126" s="17">
        <f t="shared" si="20"/>
        <v>118</v>
      </c>
      <c r="C126" s="10"/>
      <c r="D126" s="18" t="s">
        <v>50</v>
      </c>
      <c r="E126" s="10"/>
      <c r="F126" s="18" t="s">
        <v>8</v>
      </c>
      <c r="G126" s="18" t="s">
        <v>212</v>
      </c>
      <c r="H126" s="10"/>
      <c r="I126" s="19">
        <v>4213265</v>
      </c>
      <c r="J126" s="19">
        <v>12110</v>
      </c>
      <c r="K126" s="17" t="s">
        <v>9</v>
      </c>
      <c r="L126" s="10"/>
      <c r="M126" s="60">
        <v>307</v>
      </c>
      <c r="N126" s="60">
        <v>340</v>
      </c>
      <c r="O126" s="60">
        <v>388</v>
      </c>
      <c r="P126" s="10"/>
      <c r="Q126" s="60">
        <f>N126*$Q$188</f>
        <v>5100</v>
      </c>
      <c r="R126" s="10"/>
      <c r="S126" s="62">
        <f t="shared" si="21"/>
        <v>5440</v>
      </c>
      <c r="T126" s="10"/>
      <c r="U126" s="64">
        <v>8.1</v>
      </c>
      <c r="V126" s="64">
        <v>9.0399999999999991</v>
      </c>
      <c r="W126" s="10"/>
      <c r="X126" s="43">
        <v>1400000000</v>
      </c>
      <c r="Y126" s="36">
        <v>2.7E-2</v>
      </c>
      <c r="Z126" s="10"/>
      <c r="AA126" s="20">
        <v>48</v>
      </c>
      <c r="AB126" s="20">
        <v>12</v>
      </c>
      <c r="AC126" s="20">
        <v>10</v>
      </c>
      <c r="AD126" s="20">
        <v>29</v>
      </c>
      <c r="AE126" s="20">
        <v>1</v>
      </c>
      <c r="AF126" s="66">
        <f t="shared" si="22"/>
        <v>100</v>
      </c>
      <c r="AG126" s="10"/>
      <c r="AH126" s="36">
        <v>-7.3999999999999996E-2</v>
      </c>
      <c r="AI126" s="40">
        <v>47376</v>
      </c>
      <c r="AJ126" s="37">
        <v>0.66</v>
      </c>
      <c r="AK126" s="42" t="s">
        <v>210</v>
      </c>
      <c r="AL126" s="41">
        <v>702</v>
      </c>
      <c r="AN126" s="86"/>
      <c r="AO126" s="87"/>
      <c r="AP126" s="88">
        <f t="shared" si="23"/>
        <v>0</v>
      </c>
      <c r="AR126" s="86">
        <f t="shared" si="24"/>
        <v>0</v>
      </c>
      <c r="AS126" s="87"/>
      <c r="AT126" s="88">
        <f t="shared" si="25"/>
        <v>0</v>
      </c>
      <c r="AV126" s="88">
        <v>0</v>
      </c>
    </row>
    <row r="127" spans="1:48" ht="24" customHeight="1">
      <c r="A127" s="16"/>
      <c r="B127" s="17">
        <f t="shared" si="20"/>
        <v>119</v>
      </c>
      <c r="C127" s="10"/>
      <c r="D127" s="18" t="s">
        <v>64</v>
      </c>
      <c r="E127" s="10"/>
      <c r="F127" s="18" t="s">
        <v>11</v>
      </c>
      <c r="G127" s="18" t="s">
        <v>11</v>
      </c>
      <c r="H127" s="10"/>
      <c r="I127" s="19">
        <v>1343098</v>
      </c>
      <c r="J127" s="19">
        <v>2830</v>
      </c>
      <c r="K127" s="17" t="s">
        <v>9</v>
      </c>
      <c r="L127" s="10"/>
      <c r="M127" s="60">
        <v>203</v>
      </c>
      <c r="N127" s="60">
        <v>361</v>
      </c>
      <c r="O127" s="60">
        <v>386</v>
      </c>
      <c r="P127" s="10"/>
      <c r="Q127" s="60">
        <f>N127*$Q$188</f>
        <v>5415</v>
      </c>
      <c r="R127" s="10"/>
      <c r="S127" s="62">
        <f t="shared" si="21"/>
        <v>5776</v>
      </c>
      <c r="T127" s="10"/>
      <c r="U127" s="64">
        <v>26.9</v>
      </c>
      <c r="V127" s="64">
        <v>34.68</v>
      </c>
      <c r="W127" s="10"/>
      <c r="X127" s="43">
        <v>341160000</v>
      </c>
      <c r="Y127" s="36">
        <v>8.8999999999999996E-2</v>
      </c>
      <c r="Z127" s="10"/>
      <c r="AA127" s="20">
        <v>61</v>
      </c>
      <c r="AB127" s="20">
        <v>4</v>
      </c>
      <c r="AC127" s="20">
        <v>1</v>
      </c>
      <c r="AD127" s="20">
        <v>33</v>
      </c>
      <c r="AE127" s="20">
        <v>1</v>
      </c>
      <c r="AF127" s="66">
        <f t="shared" si="22"/>
        <v>100</v>
      </c>
      <c r="AG127" s="10"/>
      <c r="AH127" s="36">
        <v>-0.13100000000000001</v>
      </c>
      <c r="AI127" s="40">
        <v>7433</v>
      </c>
      <c r="AJ127" s="37">
        <v>0.81</v>
      </c>
      <c r="AK127" s="42" t="s">
        <v>210</v>
      </c>
      <c r="AL127" s="41">
        <v>2042</v>
      </c>
      <c r="AN127" s="86"/>
      <c r="AO127" s="87"/>
      <c r="AP127" s="88">
        <f t="shared" si="23"/>
        <v>0</v>
      </c>
      <c r="AR127" s="86">
        <f t="shared" si="24"/>
        <v>0</v>
      </c>
      <c r="AS127" s="87"/>
      <c r="AT127" s="88">
        <f t="shared" si="25"/>
        <v>0</v>
      </c>
      <c r="AV127" s="88">
        <v>0</v>
      </c>
    </row>
    <row r="128" spans="1:48" ht="24" customHeight="1">
      <c r="A128" s="16"/>
      <c r="B128" s="17">
        <f t="shared" si="20"/>
        <v>120</v>
      </c>
      <c r="C128" s="10"/>
      <c r="D128" s="18" t="s">
        <v>124</v>
      </c>
      <c r="E128" s="10"/>
      <c r="F128" s="18" t="s">
        <v>18</v>
      </c>
      <c r="G128" s="18" t="s">
        <v>224</v>
      </c>
      <c r="H128" s="10"/>
      <c r="I128" s="19">
        <v>4660833</v>
      </c>
      <c r="J128" s="19">
        <v>39070</v>
      </c>
      <c r="K128" s="17" t="s">
        <v>14</v>
      </c>
      <c r="L128" s="10"/>
      <c r="M128" s="60">
        <v>327</v>
      </c>
      <c r="N128" s="60">
        <v>364</v>
      </c>
      <c r="O128" s="60">
        <v>364</v>
      </c>
      <c r="P128" s="10"/>
      <c r="Q128" s="60">
        <f>N128*$Q$189</f>
        <v>10920</v>
      </c>
      <c r="R128" s="10"/>
      <c r="S128" s="62">
        <f t="shared" si="21"/>
        <v>11284</v>
      </c>
      <c r="T128" s="10"/>
      <c r="U128" s="64">
        <v>7.8</v>
      </c>
      <c r="V128" s="64">
        <v>7.8</v>
      </c>
      <c r="W128" s="10"/>
      <c r="X128" s="43">
        <f>AP128+AT128</f>
        <v>11655819302.4</v>
      </c>
      <c r="Y128" s="36">
        <f>X128/AV128</f>
        <v>6.2047224453032672E-2</v>
      </c>
      <c r="Z128" s="10"/>
      <c r="AA128" s="20">
        <v>68.5</v>
      </c>
      <c r="AB128" s="20">
        <v>15.9</v>
      </c>
      <c r="AC128" s="20">
        <v>1.5</v>
      </c>
      <c r="AD128" s="20">
        <v>7.6</v>
      </c>
      <c r="AE128" s="20">
        <v>6.5</v>
      </c>
      <c r="AF128" s="66">
        <f t="shared" si="22"/>
        <v>100</v>
      </c>
      <c r="AG128" s="10"/>
      <c r="AH128" s="72"/>
      <c r="AI128" s="73"/>
      <c r="AJ128" s="74"/>
      <c r="AK128" s="75"/>
      <c r="AL128" s="76"/>
      <c r="AN128" s="57">
        <v>40026.851999999999</v>
      </c>
      <c r="AO128" s="35">
        <v>80</v>
      </c>
      <c r="AP128" s="43">
        <f t="shared" si="23"/>
        <v>1165581930.24</v>
      </c>
      <c r="AR128" s="57">
        <f t="shared" si="24"/>
        <v>40026.851999999999</v>
      </c>
      <c r="AS128" s="35">
        <v>24</v>
      </c>
      <c r="AT128" s="43">
        <f t="shared" si="25"/>
        <v>10490237372.16</v>
      </c>
      <c r="AV128" s="43">
        <v>187854000000</v>
      </c>
    </row>
    <row r="129" spans="1:49" ht="24" customHeight="1">
      <c r="A129" s="16"/>
      <c r="B129" s="17">
        <f t="shared" si="20"/>
        <v>121</v>
      </c>
      <c r="C129" s="10"/>
      <c r="D129" s="18" t="s">
        <v>88</v>
      </c>
      <c r="E129" s="10"/>
      <c r="F129" s="18" t="s">
        <v>8</v>
      </c>
      <c r="G129" s="18" t="s">
        <v>212</v>
      </c>
      <c r="H129" s="10"/>
      <c r="I129" s="19">
        <v>8191828</v>
      </c>
      <c r="J129" s="19">
        <v>36190</v>
      </c>
      <c r="K129" s="17" t="s">
        <v>14</v>
      </c>
      <c r="L129" s="10"/>
      <c r="M129" s="60">
        <v>335</v>
      </c>
      <c r="N129" s="60">
        <v>345</v>
      </c>
      <c r="O129" s="60">
        <v>345</v>
      </c>
      <c r="P129" s="10"/>
      <c r="Q129" s="60">
        <f>N129*$Q$189</f>
        <v>10350</v>
      </c>
      <c r="R129" s="10"/>
      <c r="S129" s="62">
        <f t="shared" si="21"/>
        <v>10695</v>
      </c>
      <c r="T129" s="10"/>
      <c r="U129" s="64">
        <v>4.2</v>
      </c>
      <c r="V129" s="64">
        <v>4.2</v>
      </c>
      <c r="W129" s="10"/>
      <c r="X129" s="43">
        <f>AP129+AT129</f>
        <v>10300768224</v>
      </c>
      <c r="Y129" s="36">
        <f>X129/AV129</f>
        <v>3.2295770271922646E-2</v>
      </c>
      <c r="Z129" s="10"/>
      <c r="AA129" s="20">
        <v>46.3</v>
      </c>
      <c r="AB129" s="20">
        <v>12.2</v>
      </c>
      <c r="AC129" s="20">
        <v>2.7</v>
      </c>
      <c r="AD129" s="20">
        <v>28.7</v>
      </c>
      <c r="AE129" s="20">
        <v>10.1</v>
      </c>
      <c r="AF129" s="66">
        <f t="shared" si="22"/>
        <v>100</v>
      </c>
      <c r="AG129" s="10"/>
      <c r="AH129" s="72"/>
      <c r="AI129" s="73"/>
      <c r="AJ129" s="74"/>
      <c r="AK129" s="75"/>
      <c r="AL129" s="76"/>
      <c r="AN129" s="57">
        <v>37321.624000000003</v>
      </c>
      <c r="AO129" s="35">
        <v>80</v>
      </c>
      <c r="AP129" s="43">
        <f t="shared" si="23"/>
        <v>1030076822.4000001</v>
      </c>
      <c r="AR129" s="57">
        <f t="shared" si="24"/>
        <v>37321.624000000003</v>
      </c>
      <c r="AS129" s="35">
        <v>24</v>
      </c>
      <c r="AT129" s="43">
        <f t="shared" si="25"/>
        <v>9270691401.6000004</v>
      </c>
      <c r="AV129" s="43">
        <v>318951000000</v>
      </c>
    </row>
    <row r="130" spans="1:49" ht="24" customHeight="1">
      <c r="A130" s="16"/>
      <c r="B130" s="17">
        <f t="shared" si="20"/>
        <v>122</v>
      </c>
      <c r="C130" s="10"/>
      <c r="D130" s="18" t="s">
        <v>151</v>
      </c>
      <c r="E130" s="10"/>
      <c r="F130" s="18" t="s">
        <v>8</v>
      </c>
      <c r="G130" s="18" t="s">
        <v>212</v>
      </c>
      <c r="H130" s="10"/>
      <c r="I130" s="19">
        <v>5444218</v>
      </c>
      <c r="J130" s="19">
        <v>16810</v>
      </c>
      <c r="K130" s="17" t="s">
        <v>14</v>
      </c>
      <c r="L130" s="10"/>
      <c r="M130" s="60">
        <v>275</v>
      </c>
      <c r="N130" s="60">
        <v>330</v>
      </c>
      <c r="O130" s="60">
        <v>330</v>
      </c>
      <c r="P130" s="10"/>
      <c r="Q130" s="60">
        <f>N130*$Q$189</f>
        <v>9900</v>
      </c>
      <c r="R130" s="10"/>
      <c r="S130" s="62">
        <f t="shared" si="21"/>
        <v>10230</v>
      </c>
      <c r="T130" s="10"/>
      <c r="U130" s="64">
        <v>6.1</v>
      </c>
      <c r="V130" s="64">
        <v>6.1</v>
      </c>
      <c r="W130" s="10"/>
      <c r="X130" s="43">
        <f>AP130+AT130</f>
        <v>4357583472</v>
      </c>
      <c r="Y130" s="36">
        <f>X130/AV130</f>
        <v>4.8611500005577804E-2</v>
      </c>
      <c r="Z130" s="10"/>
      <c r="AA130" s="20">
        <v>50.2</v>
      </c>
      <c r="AB130" s="20">
        <v>8.6999999999999993</v>
      </c>
      <c r="AC130" s="20">
        <v>7.6</v>
      </c>
      <c r="AD130" s="20">
        <v>29.1</v>
      </c>
      <c r="AE130" s="20">
        <v>4.4000000000000004</v>
      </c>
      <c r="AF130" s="66">
        <f t="shared" si="22"/>
        <v>100</v>
      </c>
      <c r="AG130" s="10"/>
      <c r="AH130" s="72"/>
      <c r="AI130" s="73"/>
      <c r="AJ130" s="74"/>
      <c r="AK130" s="75"/>
      <c r="AL130" s="76"/>
      <c r="AN130" s="57">
        <v>16505.998</v>
      </c>
      <c r="AO130" s="35">
        <v>80</v>
      </c>
      <c r="AP130" s="43">
        <f t="shared" si="23"/>
        <v>435758347.19999999</v>
      </c>
      <c r="AR130" s="57">
        <f t="shared" si="24"/>
        <v>16505.998</v>
      </c>
      <c r="AS130" s="35">
        <v>24</v>
      </c>
      <c r="AT130" s="43">
        <f t="shared" si="25"/>
        <v>3921825124.7999997</v>
      </c>
      <c r="AV130" s="43">
        <v>89641000000</v>
      </c>
    </row>
    <row r="131" spans="1:49" s="25" customFormat="1" ht="24" customHeight="1">
      <c r="A131" s="27"/>
      <c r="B131" s="17">
        <f t="shared" si="20"/>
        <v>123</v>
      </c>
      <c r="C131" s="24"/>
      <c r="D131" s="18" t="s">
        <v>173</v>
      </c>
      <c r="E131" s="10"/>
      <c r="F131" s="18" t="s">
        <v>8</v>
      </c>
      <c r="G131" s="18" t="s">
        <v>212</v>
      </c>
      <c r="H131" s="10"/>
      <c r="I131" s="19">
        <v>5662544</v>
      </c>
      <c r="J131" s="19">
        <v>6670</v>
      </c>
      <c r="K131" s="17" t="s">
        <v>9</v>
      </c>
      <c r="L131" s="10"/>
      <c r="M131" s="60">
        <v>543</v>
      </c>
      <c r="N131" s="60">
        <v>823</v>
      </c>
      <c r="O131" s="60">
        <v>326</v>
      </c>
      <c r="P131" s="10"/>
      <c r="Q131" s="60">
        <f>N131*$Q$188</f>
        <v>12345</v>
      </c>
      <c r="R131" s="10"/>
      <c r="S131" s="62">
        <f t="shared" si="21"/>
        <v>13168</v>
      </c>
      <c r="T131" s="10"/>
      <c r="U131" s="64">
        <v>14.5</v>
      </c>
      <c r="V131" s="64">
        <v>6.62</v>
      </c>
      <c r="W131" s="10"/>
      <c r="X131" s="43">
        <v>1750000000</v>
      </c>
      <c r="Y131" s="36">
        <v>4.8000000000000001E-2</v>
      </c>
      <c r="Z131" s="10"/>
      <c r="AA131" s="20">
        <v>51</v>
      </c>
      <c r="AB131" s="20">
        <v>10</v>
      </c>
      <c r="AC131" s="20">
        <v>1</v>
      </c>
      <c r="AD131" s="20">
        <v>37</v>
      </c>
      <c r="AE131" s="20">
        <v>1</v>
      </c>
      <c r="AF131" s="66">
        <f t="shared" si="22"/>
        <v>100</v>
      </c>
      <c r="AG131" s="10"/>
      <c r="AH131" s="36">
        <v>-1.9E-2</v>
      </c>
      <c r="AI131" s="40">
        <v>14973</v>
      </c>
      <c r="AJ131" s="37">
        <v>0.86</v>
      </c>
      <c r="AK131" s="42" t="s">
        <v>210</v>
      </c>
      <c r="AL131" s="41">
        <v>466</v>
      </c>
      <c r="AM131" s="4"/>
      <c r="AN131" s="86"/>
      <c r="AO131" s="87"/>
      <c r="AP131" s="88">
        <f t="shared" si="23"/>
        <v>0</v>
      </c>
      <c r="AQ131" s="4"/>
      <c r="AR131" s="86">
        <f t="shared" si="24"/>
        <v>0</v>
      </c>
      <c r="AS131" s="87"/>
      <c r="AT131" s="88">
        <f t="shared" si="25"/>
        <v>0</v>
      </c>
      <c r="AU131" s="4"/>
      <c r="AV131" s="88">
        <v>0</v>
      </c>
      <c r="AW131" s="4"/>
    </row>
    <row r="132" spans="1:49" ht="24" customHeight="1">
      <c r="A132" s="16"/>
      <c r="B132" s="17">
        <f t="shared" si="20"/>
        <v>124</v>
      </c>
      <c r="C132" s="10"/>
      <c r="D132" s="18" t="s">
        <v>31</v>
      </c>
      <c r="E132" s="10"/>
      <c r="F132" s="18" t="s">
        <v>11</v>
      </c>
      <c r="G132" s="18" t="s">
        <v>11</v>
      </c>
      <c r="H132" s="10"/>
      <c r="I132" s="19">
        <v>2250260</v>
      </c>
      <c r="J132" s="19">
        <v>6610</v>
      </c>
      <c r="K132" s="17" t="s">
        <v>9</v>
      </c>
      <c r="L132" s="10"/>
      <c r="M132" s="60">
        <v>450</v>
      </c>
      <c r="N132" s="60">
        <v>535</v>
      </c>
      <c r="O132" s="60">
        <v>299</v>
      </c>
      <c r="P132" s="10"/>
      <c r="Q132" s="60">
        <f>N132*$Q$188</f>
        <v>8025</v>
      </c>
      <c r="R132" s="10"/>
      <c r="S132" s="62">
        <f t="shared" si="21"/>
        <v>8560</v>
      </c>
      <c r="T132" s="10"/>
      <c r="U132" s="64">
        <v>23.8</v>
      </c>
      <c r="V132" s="64">
        <v>13.33</v>
      </c>
      <c r="W132" s="10"/>
      <c r="X132" s="43">
        <v>1240000000</v>
      </c>
      <c r="Y132" s="36">
        <v>7.9000000000000001E-2</v>
      </c>
      <c r="Z132" s="10"/>
      <c r="AA132" s="20">
        <v>62</v>
      </c>
      <c r="AB132" s="20">
        <v>3</v>
      </c>
      <c r="AC132" s="20">
        <v>1</v>
      </c>
      <c r="AD132" s="20">
        <v>33</v>
      </c>
      <c r="AE132" s="20">
        <v>1</v>
      </c>
      <c r="AF132" s="66">
        <f t="shared" si="22"/>
        <v>100</v>
      </c>
      <c r="AG132" s="10"/>
      <c r="AH132" s="36">
        <v>-5.0999999999999997E-2</v>
      </c>
      <c r="AI132" s="40">
        <v>29031</v>
      </c>
      <c r="AJ132" s="37">
        <v>0.72</v>
      </c>
      <c r="AK132" s="42" t="s">
        <v>214</v>
      </c>
      <c r="AL132" s="41">
        <v>787</v>
      </c>
      <c r="AN132" s="86"/>
      <c r="AO132" s="87"/>
      <c r="AP132" s="88">
        <f t="shared" si="23"/>
        <v>0</v>
      </c>
      <c r="AR132" s="86">
        <f t="shared" si="24"/>
        <v>0</v>
      </c>
      <c r="AS132" s="87"/>
      <c r="AT132" s="88">
        <f t="shared" si="25"/>
        <v>0</v>
      </c>
      <c r="AV132" s="88">
        <v>0</v>
      </c>
    </row>
    <row r="133" spans="1:49" ht="24" customHeight="1">
      <c r="A133" s="16"/>
      <c r="B133" s="17">
        <f t="shared" si="20"/>
        <v>125</v>
      </c>
      <c r="C133" s="10"/>
      <c r="D133" s="18" t="s">
        <v>70</v>
      </c>
      <c r="E133" s="10"/>
      <c r="F133" s="18" t="s">
        <v>11</v>
      </c>
      <c r="G133" s="18" t="s">
        <v>11</v>
      </c>
      <c r="H133" s="10"/>
      <c r="I133" s="19">
        <v>2038501</v>
      </c>
      <c r="J133" s="19">
        <v>440</v>
      </c>
      <c r="K133" s="17" t="s">
        <v>6</v>
      </c>
      <c r="L133" s="10"/>
      <c r="M133" s="60">
        <v>139</v>
      </c>
      <c r="N133" s="60">
        <v>605</v>
      </c>
      <c r="O133" s="60">
        <v>282</v>
      </c>
      <c r="P133" s="10"/>
      <c r="Q133" s="60">
        <f>N133*$Q$188</f>
        <v>9075</v>
      </c>
      <c r="R133" s="10"/>
      <c r="S133" s="62">
        <f t="shared" si="21"/>
        <v>9680</v>
      </c>
      <c r="T133" s="10"/>
      <c r="U133" s="64">
        <v>29.7</v>
      </c>
      <c r="V133" s="64">
        <v>13.55</v>
      </c>
      <c r="W133" s="10"/>
      <c r="X133" s="43">
        <v>142330000</v>
      </c>
      <c r="Y133" s="36">
        <v>9.9000000000000005E-2</v>
      </c>
      <c r="Z133" s="10"/>
      <c r="AA133" s="20">
        <v>50</v>
      </c>
      <c r="AB133" s="20">
        <v>8</v>
      </c>
      <c r="AC133" s="20">
        <v>2</v>
      </c>
      <c r="AD133" s="20">
        <v>39</v>
      </c>
      <c r="AE133" s="20">
        <v>1</v>
      </c>
      <c r="AF133" s="66">
        <f t="shared" si="22"/>
        <v>100</v>
      </c>
      <c r="AG133" s="10"/>
      <c r="AH133" s="36">
        <v>-0.04</v>
      </c>
      <c r="AI133" s="40">
        <v>4168</v>
      </c>
      <c r="AJ133" s="37">
        <v>0.6</v>
      </c>
      <c r="AK133" s="42" t="s">
        <v>214</v>
      </c>
      <c r="AL133" s="41">
        <v>713</v>
      </c>
      <c r="AN133" s="86"/>
      <c r="AO133" s="87"/>
      <c r="AP133" s="88">
        <f t="shared" si="23"/>
        <v>0</v>
      </c>
      <c r="AR133" s="86">
        <f t="shared" si="24"/>
        <v>0</v>
      </c>
      <c r="AS133" s="87"/>
      <c r="AT133" s="88">
        <f t="shared" si="25"/>
        <v>0</v>
      </c>
      <c r="AV133" s="88">
        <v>0</v>
      </c>
    </row>
    <row r="134" spans="1:49" ht="24" customHeight="1">
      <c r="A134" s="16"/>
      <c r="B134" s="17">
        <f t="shared" si="20"/>
        <v>126</v>
      </c>
      <c r="C134" s="10"/>
      <c r="D134" s="18" t="s">
        <v>90</v>
      </c>
      <c r="E134" s="10"/>
      <c r="F134" s="18" t="s">
        <v>13</v>
      </c>
      <c r="G134" s="18" t="s">
        <v>222</v>
      </c>
      <c r="H134" s="10"/>
      <c r="I134" s="19">
        <v>2881355</v>
      </c>
      <c r="J134" s="19">
        <v>4660</v>
      </c>
      <c r="K134" s="17" t="s">
        <v>9</v>
      </c>
      <c r="L134" s="10"/>
      <c r="M134" s="60">
        <v>379</v>
      </c>
      <c r="N134" s="60">
        <v>391</v>
      </c>
      <c r="O134" s="60">
        <v>282</v>
      </c>
      <c r="P134" s="10"/>
      <c r="Q134" s="60">
        <f>N134*$Q$188</f>
        <v>5865</v>
      </c>
      <c r="R134" s="10"/>
      <c r="S134" s="62">
        <f t="shared" si="21"/>
        <v>6256</v>
      </c>
      <c r="T134" s="10"/>
      <c r="U134" s="64">
        <v>13.6</v>
      </c>
      <c r="V134" s="64">
        <v>10.15</v>
      </c>
      <c r="W134" s="10"/>
      <c r="X134" s="43">
        <v>634940000</v>
      </c>
      <c r="Y134" s="36">
        <v>4.4999999999999998E-2</v>
      </c>
      <c r="Z134" s="10"/>
      <c r="AA134" s="20">
        <v>50</v>
      </c>
      <c r="AB134" s="20">
        <v>18</v>
      </c>
      <c r="AC134" s="20">
        <v>7</v>
      </c>
      <c r="AD134" s="20">
        <v>24</v>
      </c>
      <c r="AE134" s="20">
        <v>1</v>
      </c>
      <c r="AF134" s="66">
        <f t="shared" si="22"/>
        <v>100</v>
      </c>
      <c r="AG134" s="10"/>
      <c r="AH134" s="36">
        <v>-3.0000000000000001E-3</v>
      </c>
      <c r="AI134" s="40">
        <v>18787</v>
      </c>
      <c r="AJ134" s="37">
        <v>0.75</v>
      </c>
      <c r="AK134" s="42" t="s">
        <v>210</v>
      </c>
      <c r="AL134" s="41">
        <v>505</v>
      </c>
      <c r="AN134" s="86"/>
      <c r="AO134" s="87"/>
      <c r="AP134" s="88">
        <f t="shared" si="23"/>
        <v>0</v>
      </c>
      <c r="AR134" s="86">
        <f t="shared" si="24"/>
        <v>0</v>
      </c>
      <c r="AS134" s="87"/>
      <c r="AT134" s="88">
        <f t="shared" si="25"/>
        <v>0</v>
      </c>
      <c r="AV134" s="88">
        <v>0</v>
      </c>
    </row>
    <row r="135" spans="1:49" ht="24" customHeight="1">
      <c r="A135" s="16"/>
      <c r="B135" s="17">
        <f t="shared" si="20"/>
        <v>127</v>
      </c>
      <c r="C135" s="10"/>
      <c r="D135" s="18" t="s">
        <v>161</v>
      </c>
      <c r="E135" s="10"/>
      <c r="F135" s="18" t="s">
        <v>8</v>
      </c>
      <c r="G135" s="18" t="s">
        <v>212</v>
      </c>
      <c r="H135" s="10"/>
      <c r="I135" s="19">
        <v>9837533</v>
      </c>
      <c r="J135" s="19">
        <v>54630</v>
      </c>
      <c r="K135" s="17" t="s">
        <v>14</v>
      </c>
      <c r="L135" s="10"/>
      <c r="M135" s="60">
        <v>270</v>
      </c>
      <c r="N135" s="60">
        <v>278</v>
      </c>
      <c r="O135" s="60">
        <v>278</v>
      </c>
      <c r="P135" s="10"/>
      <c r="Q135" s="60">
        <f>N135*$Q$189</f>
        <v>8340</v>
      </c>
      <c r="R135" s="10"/>
      <c r="S135" s="62">
        <f t="shared" si="21"/>
        <v>8618</v>
      </c>
      <c r="T135" s="10"/>
      <c r="U135" s="64">
        <v>2.8</v>
      </c>
      <c r="V135" s="64">
        <v>2.8</v>
      </c>
      <c r="W135" s="10"/>
      <c r="X135" s="43">
        <f>AP135+AT135</f>
        <v>11559061412.800001</v>
      </c>
      <c r="Y135" s="36">
        <f>X135/AV135</f>
        <v>2.2412401138549361E-2</v>
      </c>
      <c r="Z135" s="10"/>
      <c r="AA135" s="20">
        <v>53.7</v>
      </c>
      <c r="AB135" s="20">
        <v>16.3</v>
      </c>
      <c r="AC135" s="20">
        <v>8.1</v>
      </c>
      <c r="AD135" s="20">
        <v>15.6</v>
      </c>
      <c r="AE135" s="20">
        <v>6.3</v>
      </c>
      <c r="AF135" s="66">
        <f t="shared" si="22"/>
        <v>99.999999999999986</v>
      </c>
      <c r="AG135" s="10"/>
      <c r="AH135" s="72"/>
      <c r="AI135" s="73"/>
      <c r="AJ135" s="74"/>
      <c r="AK135" s="75"/>
      <c r="AL135" s="76"/>
      <c r="AN135" s="57">
        <v>51974.197</v>
      </c>
      <c r="AO135" s="35">
        <v>80</v>
      </c>
      <c r="AP135" s="43">
        <f t="shared" si="23"/>
        <v>1155906141.28</v>
      </c>
      <c r="AR135" s="57">
        <f t="shared" si="24"/>
        <v>51974.197</v>
      </c>
      <c r="AS135" s="35">
        <v>24</v>
      </c>
      <c r="AT135" s="43">
        <f t="shared" si="25"/>
        <v>10403155271.52</v>
      </c>
      <c r="AV135" s="43">
        <v>515744000000</v>
      </c>
    </row>
    <row r="136" spans="1:49" ht="24" customHeight="1">
      <c r="A136" s="16"/>
      <c r="B136" s="17">
        <f t="shared" si="20"/>
        <v>128</v>
      </c>
      <c r="C136" s="10"/>
      <c r="D136" s="18" t="s">
        <v>30</v>
      </c>
      <c r="E136" s="10"/>
      <c r="F136" s="18" t="s">
        <v>8</v>
      </c>
      <c r="G136" s="18" t="s">
        <v>212</v>
      </c>
      <c r="H136" s="10"/>
      <c r="I136" s="19">
        <v>3516816</v>
      </c>
      <c r="J136" s="19">
        <v>4880</v>
      </c>
      <c r="K136" s="17" t="s">
        <v>9</v>
      </c>
      <c r="L136" s="10"/>
      <c r="M136" s="60">
        <v>318</v>
      </c>
      <c r="N136" s="60">
        <v>552</v>
      </c>
      <c r="O136" s="60">
        <v>276</v>
      </c>
      <c r="P136" s="10"/>
      <c r="Q136" s="60">
        <f>N136*$Q$188</f>
        <v>8280</v>
      </c>
      <c r="R136" s="10"/>
      <c r="S136" s="62">
        <f t="shared" si="21"/>
        <v>8832</v>
      </c>
      <c r="T136" s="10"/>
      <c r="U136" s="64">
        <v>15.7</v>
      </c>
      <c r="V136" s="64">
        <v>7.99</v>
      </c>
      <c r="W136" s="10"/>
      <c r="X136" s="43">
        <v>882580000</v>
      </c>
      <c r="Y136" s="36">
        <v>5.1999999999999998E-2</v>
      </c>
      <c r="Z136" s="10"/>
      <c r="AA136" s="20">
        <v>51</v>
      </c>
      <c r="AB136" s="20">
        <v>14</v>
      </c>
      <c r="AC136" s="20">
        <v>3</v>
      </c>
      <c r="AD136" s="20">
        <v>31</v>
      </c>
      <c r="AE136" s="20">
        <v>1</v>
      </c>
      <c r="AF136" s="66">
        <f t="shared" si="22"/>
        <v>100</v>
      </c>
      <c r="AG136" s="10"/>
      <c r="AH136" s="36">
        <v>4.1000000000000002E-2</v>
      </c>
      <c r="AI136" s="40">
        <v>27816</v>
      </c>
      <c r="AJ136" s="37">
        <v>0.65</v>
      </c>
      <c r="AK136" s="42" t="s">
        <v>210</v>
      </c>
      <c r="AL136" s="41">
        <v>555</v>
      </c>
      <c r="AN136" s="86"/>
      <c r="AO136" s="87"/>
      <c r="AP136" s="88">
        <f t="shared" si="23"/>
        <v>0</v>
      </c>
      <c r="AR136" s="86">
        <f t="shared" si="24"/>
        <v>0</v>
      </c>
      <c r="AS136" s="87"/>
      <c r="AT136" s="88">
        <f t="shared" si="25"/>
        <v>0</v>
      </c>
      <c r="AV136" s="88">
        <v>0</v>
      </c>
    </row>
    <row r="137" spans="1:49" ht="24" customHeight="1">
      <c r="A137" s="16"/>
      <c r="B137" s="17">
        <f t="shared" si="20"/>
        <v>129</v>
      </c>
      <c r="C137" s="10"/>
      <c r="D137" s="18" t="s">
        <v>67</v>
      </c>
      <c r="E137" s="10"/>
      <c r="F137" s="18" t="s">
        <v>8</v>
      </c>
      <c r="G137" s="18" t="s">
        <v>212</v>
      </c>
      <c r="H137" s="10"/>
      <c r="I137" s="19">
        <v>5503132</v>
      </c>
      <c r="J137" s="19">
        <v>44730</v>
      </c>
      <c r="K137" s="17" t="s">
        <v>14</v>
      </c>
      <c r="L137" s="10"/>
      <c r="M137" s="60">
        <v>252</v>
      </c>
      <c r="N137" s="60">
        <v>260</v>
      </c>
      <c r="O137" s="60">
        <v>260</v>
      </c>
      <c r="P137" s="10"/>
      <c r="Q137" s="60">
        <f>N137*$Q$189</f>
        <v>7800</v>
      </c>
      <c r="R137" s="10"/>
      <c r="S137" s="62">
        <f t="shared" ref="S137:S168" si="27">Q137+N137</f>
        <v>8060</v>
      </c>
      <c r="T137" s="10"/>
      <c r="U137" s="64">
        <v>4.7</v>
      </c>
      <c r="V137" s="64">
        <v>4.7</v>
      </c>
      <c r="W137" s="10"/>
      <c r="X137" s="43">
        <f>AP137+AT137</f>
        <v>9105707520</v>
      </c>
      <c r="Y137" s="36">
        <f>X137/AV137</f>
        <v>3.785055293677516E-2</v>
      </c>
      <c r="Z137" s="10"/>
      <c r="AA137" s="20">
        <v>64.7</v>
      </c>
      <c r="AB137" s="20">
        <v>8.6999999999999993</v>
      </c>
      <c r="AC137" s="20">
        <v>9.5</v>
      </c>
      <c r="AD137" s="20">
        <v>10.7</v>
      </c>
      <c r="AE137" s="20">
        <v>6.4</v>
      </c>
      <c r="AF137" s="66">
        <f t="shared" ref="AF137:AF168" si="28">SUM(AA137:AE137)</f>
        <v>100.00000000000001</v>
      </c>
      <c r="AG137" s="10"/>
      <c r="AH137" s="72"/>
      <c r="AI137" s="73"/>
      <c r="AJ137" s="74"/>
      <c r="AK137" s="75"/>
      <c r="AL137" s="76"/>
      <c r="AN137" s="57">
        <v>43777.440000000002</v>
      </c>
      <c r="AO137" s="35">
        <v>80</v>
      </c>
      <c r="AP137" s="43">
        <f t="shared" ref="AP137:AP168" si="29">N137*AN137*AO137</f>
        <v>910570752</v>
      </c>
      <c r="AR137" s="57">
        <f t="shared" ref="AR137:AR168" si="30">AN137</f>
        <v>43777.440000000002</v>
      </c>
      <c r="AS137" s="35">
        <v>24</v>
      </c>
      <c r="AT137" s="43">
        <f t="shared" ref="AT137:AT168" si="31">Q137*AR137*AS137</f>
        <v>8195136768</v>
      </c>
      <c r="AV137" s="43">
        <v>240570000000</v>
      </c>
    </row>
    <row r="138" spans="1:49" ht="24" customHeight="1">
      <c r="A138" s="16"/>
      <c r="B138" s="17">
        <f t="shared" si="20"/>
        <v>130</v>
      </c>
      <c r="C138" s="10"/>
      <c r="D138" s="18" t="s">
        <v>7</v>
      </c>
      <c r="E138" s="10"/>
      <c r="F138" s="18" t="s">
        <v>8</v>
      </c>
      <c r="G138" s="18" t="s">
        <v>212</v>
      </c>
      <c r="H138" s="10"/>
      <c r="I138" s="19">
        <v>2926348</v>
      </c>
      <c r="J138" s="19">
        <v>4250</v>
      </c>
      <c r="K138" s="17" t="s">
        <v>9</v>
      </c>
      <c r="L138" s="10"/>
      <c r="M138" s="60">
        <v>269</v>
      </c>
      <c r="N138" s="60">
        <v>399</v>
      </c>
      <c r="O138" s="60">
        <v>251</v>
      </c>
      <c r="P138" s="10"/>
      <c r="Q138" s="60">
        <f>N138*$Q$188</f>
        <v>5985</v>
      </c>
      <c r="R138" s="10"/>
      <c r="S138" s="62">
        <f t="shared" si="27"/>
        <v>6384</v>
      </c>
      <c r="T138" s="10"/>
      <c r="U138" s="64">
        <v>13.6</v>
      </c>
      <c r="V138" s="64">
        <v>9.0399999999999991</v>
      </c>
      <c r="W138" s="10"/>
      <c r="X138" s="43">
        <v>548170000</v>
      </c>
      <c r="Y138" s="36">
        <v>4.5999999999999999E-2</v>
      </c>
      <c r="Z138" s="10"/>
      <c r="AA138" s="20">
        <v>38</v>
      </c>
      <c r="AB138" s="20">
        <v>10</v>
      </c>
      <c r="AC138" s="20">
        <v>4</v>
      </c>
      <c r="AD138" s="20">
        <v>46</v>
      </c>
      <c r="AE138" s="20">
        <v>2</v>
      </c>
      <c r="AF138" s="66">
        <f t="shared" si="28"/>
        <v>100</v>
      </c>
      <c r="AG138" s="10"/>
      <c r="AH138" s="36">
        <v>-1.6E-2</v>
      </c>
      <c r="AI138" s="40">
        <v>19243</v>
      </c>
      <c r="AJ138" s="37">
        <v>0.73</v>
      </c>
      <c r="AK138" s="42" t="s">
        <v>213</v>
      </c>
      <c r="AL138" s="41">
        <v>645</v>
      </c>
      <c r="AN138" s="86"/>
      <c r="AO138" s="87"/>
      <c r="AP138" s="88">
        <f t="shared" si="29"/>
        <v>0</v>
      </c>
      <c r="AR138" s="86">
        <f t="shared" si="30"/>
        <v>0</v>
      </c>
      <c r="AS138" s="87"/>
      <c r="AT138" s="88">
        <f t="shared" si="31"/>
        <v>0</v>
      </c>
      <c r="AV138" s="88">
        <v>0</v>
      </c>
    </row>
    <row r="139" spans="1:49" ht="24" customHeight="1">
      <c r="A139" s="16"/>
      <c r="B139" s="17">
        <f t="shared" si="20"/>
        <v>131</v>
      </c>
      <c r="C139" s="10"/>
      <c r="D139" s="18" t="s">
        <v>16</v>
      </c>
      <c r="E139" s="10"/>
      <c r="F139" s="18" t="s">
        <v>8</v>
      </c>
      <c r="G139" s="18" t="s">
        <v>212</v>
      </c>
      <c r="H139" s="10"/>
      <c r="I139" s="19">
        <v>2924816</v>
      </c>
      <c r="J139" s="19">
        <v>3760</v>
      </c>
      <c r="K139" s="17" t="s">
        <v>9</v>
      </c>
      <c r="L139" s="10"/>
      <c r="M139" s="60">
        <v>267</v>
      </c>
      <c r="N139" s="60">
        <v>499</v>
      </c>
      <c r="O139" s="60">
        <v>248</v>
      </c>
      <c r="P139" s="10"/>
      <c r="Q139" s="60">
        <f>N139*$Q$188</f>
        <v>7485</v>
      </c>
      <c r="R139" s="10"/>
      <c r="S139" s="62">
        <f t="shared" si="27"/>
        <v>7984</v>
      </c>
      <c r="T139" s="10"/>
      <c r="U139" s="64">
        <v>17.100000000000001</v>
      </c>
      <c r="V139" s="64">
        <v>8.18</v>
      </c>
      <c r="W139" s="10"/>
      <c r="X139" s="43">
        <v>598260000</v>
      </c>
      <c r="Y139" s="36">
        <v>5.7000000000000002E-2</v>
      </c>
      <c r="Z139" s="10"/>
      <c r="AA139" s="20">
        <v>48</v>
      </c>
      <c r="AB139" s="20">
        <v>11</v>
      </c>
      <c r="AC139" s="20">
        <v>1</v>
      </c>
      <c r="AD139" s="20">
        <v>39</v>
      </c>
      <c r="AE139" s="20">
        <v>1</v>
      </c>
      <c r="AF139" s="66">
        <f t="shared" si="28"/>
        <v>100</v>
      </c>
      <c r="AG139" s="10"/>
      <c r="AH139" s="36">
        <v>1.4E-2</v>
      </c>
      <c r="AI139" s="40">
        <v>0</v>
      </c>
      <c r="AJ139" s="37">
        <v>0.77</v>
      </c>
      <c r="AK139" s="42" t="s">
        <v>210</v>
      </c>
      <c r="AL139" s="41">
        <v>479</v>
      </c>
      <c r="AN139" s="86"/>
      <c r="AO139" s="87"/>
      <c r="AP139" s="88">
        <f t="shared" si="29"/>
        <v>0</v>
      </c>
      <c r="AR139" s="86">
        <f t="shared" si="30"/>
        <v>0</v>
      </c>
      <c r="AS139" s="87"/>
      <c r="AT139" s="88">
        <f t="shared" si="31"/>
        <v>0</v>
      </c>
      <c r="AV139" s="88">
        <v>0</v>
      </c>
    </row>
    <row r="140" spans="1:49" ht="24" customHeight="1">
      <c r="A140" s="16"/>
      <c r="B140" s="17">
        <f t="shared" si="20"/>
        <v>132</v>
      </c>
      <c r="C140" s="10"/>
      <c r="D140" s="18" t="s">
        <v>136</v>
      </c>
      <c r="E140" s="10"/>
      <c r="F140" s="18" t="s">
        <v>5</v>
      </c>
      <c r="G140" s="18" t="s">
        <v>226</v>
      </c>
      <c r="H140" s="10"/>
      <c r="I140" s="19">
        <v>2569804</v>
      </c>
      <c r="J140" s="19">
        <v>75660</v>
      </c>
      <c r="K140" s="17" t="s">
        <v>14</v>
      </c>
      <c r="L140" s="10"/>
      <c r="M140" s="60">
        <v>178</v>
      </c>
      <c r="N140" s="60">
        <v>239</v>
      </c>
      <c r="O140" s="60">
        <v>239</v>
      </c>
      <c r="P140" s="10"/>
      <c r="Q140" s="60">
        <f>N140*$Q$189</f>
        <v>7170</v>
      </c>
      <c r="R140" s="10"/>
      <c r="S140" s="62">
        <f t="shared" si="27"/>
        <v>7409</v>
      </c>
      <c r="T140" s="10"/>
      <c r="U140" s="64">
        <v>9.3000000000000007</v>
      </c>
      <c r="V140" s="64">
        <v>9.3000000000000007</v>
      </c>
      <c r="W140" s="10"/>
      <c r="X140" s="43">
        <f>AP140+AT140</f>
        <v>10929577263.200001</v>
      </c>
      <c r="Y140" s="36">
        <f>X140/AV140</f>
        <v>7.2032117570453177E-2</v>
      </c>
      <c r="Z140" s="10"/>
      <c r="AA140" s="20">
        <v>48.3</v>
      </c>
      <c r="AB140" s="20">
        <v>2.2000000000000002</v>
      </c>
      <c r="AC140" s="20">
        <v>2.8</v>
      </c>
      <c r="AD140" s="20">
        <v>32</v>
      </c>
      <c r="AE140" s="20">
        <v>14.7</v>
      </c>
      <c r="AF140" s="66">
        <f t="shared" si="28"/>
        <v>100</v>
      </c>
      <c r="AG140" s="10"/>
      <c r="AH140" s="72"/>
      <c r="AI140" s="73"/>
      <c r="AJ140" s="74"/>
      <c r="AK140" s="75"/>
      <c r="AL140" s="76"/>
      <c r="AN140" s="57">
        <v>57163.061000000002</v>
      </c>
      <c r="AO140" s="35">
        <v>80</v>
      </c>
      <c r="AP140" s="43">
        <f t="shared" si="29"/>
        <v>1092957726.3199999</v>
      </c>
      <c r="AR140" s="57">
        <f t="shared" si="30"/>
        <v>57163.061000000002</v>
      </c>
      <c r="AS140" s="35">
        <v>24</v>
      </c>
      <c r="AT140" s="43">
        <f t="shared" si="31"/>
        <v>9836619536.8800011</v>
      </c>
      <c r="AV140" s="43">
        <v>151732000000</v>
      </c>
    </row>
    <row r="141" spans="1:49" ht="24" customHeight="1">
      <c r="A141" s="16"/>
      <c r="B141" s="17">
        <f t="shared" ref="B141:B183" si="32">B140+1</f>
        <v>133</v>
      </c>
      <c r="C141" s="10"/>
      <c r="D141" s="18" t="s">
        <v>104</v>
      </c>
      <c r="E141" s="10"/>
      <c r="F141" s="18" t="s">
        <v>8</v>
      </c>
      <c r="G141" s="18" t="s">
        <v>212</v>
      </c>
      <c r="H141" s="10"/>
      <c r="I141" s="19">
        <v>2908249</v>
      </c>
      <c r="J141" s="19">
        <v>14770</v>
      </c>
      <c r="K141" s="17" t="s">
        <v>14</v>
      </c>
      <c r="L141" s="10"/>
      <c r="M141" s="60">
        <v>192</v>
      </c>
      <c r="N141" s="60">
        <v>234</v>
      </c>
      <c r="O141" s="60">
        <v>234</v>
      </c>
      <c r="P141" s="10"/>
      <c r="Q141" s="60">
        <f>N141*$Q$189</f>
        <v>7020</v>
      </c>
      <c r="R141" s="10"/>
      <c r="S141" s="62">
        <f t="shared" si="27"/>
        <v>7254</v>
      </c>
      <c r="T141" s="10"/>
      <c r="U141" s="64">
        <v>8</v>
      </c>
      <c r="V141" s="64">
        <v>8</v>
      </c>
      <c r="W141" s="10"/>
      <c r="X141" s="43">
        <f>AP141+AT141</f>
        <v>2807902655.9999995</v>
      </c>
      <c r="Y141" s="36">
        <f>X141/AV141</f>
        <v>6.5266669517921053E-2</v>
      </c>
      <c r="Z141" s="10"/>
      <c r="AA141" s="20">
        <v>46.4</v>
      </c>
      <c r="AB141" s="20">
        <v>5.7</v>
      </c>
      <c r="AC141" s="20">
        <v>8.9</v>
      </c>
      <c r="AD141" s="20">
        <v>38</v>
      </c>
      <c r="AE141" s="20">
        <v>1</v>
      </c>
      <c r="AF141" s="66">
        <f t="shared" si="28"/>
        <v>100</v>
      </c>
      <c r="AG141" s="10"/>
      <c r="AH141" s="72"/>
      <c r="AI141" s="73"/>
      <c r="AJ141" s="74"/>
      <c r="AK141" s="75"/>
      <c r="AL141" s="76"/>
      <c r="AN141" s="57">
        <v>14999.48</v>
      </c>
      <c r="AO141" s="35">
        <v>80</v>
      </c>
      <c r="AP141" s="43">
        <f t="shared" si="29"/>
        <v>280790265.59999996</v>
      </c>
      <c r="AR141" s="57">
        <f t="shared" si="30"/>
        <v>14999.48</v>
      </c>
      <c r="AS141" s="35">
        <v>24</v>
      </c>
      <c r="AT141" s="43">
        <f t="shared" si="31"/>
        <v>2527112390.3999996</v>
      </c>
      <c r="AV141" s="43">
        <v>43022000000</v>
      </c>
    </row>
    <row r="142" spans="1:49" ht="24" customHeight="1">
      <c r="A142" s="16"/>
      <c r="B142" s="17">
        <f t="shared" si="32"/>
        <v>134</v>
      </c>
      <c r="C142" s="10"/>
      <c r="D142" s="18" t="s">
        <v>55</v>
      </c>
      <c r="E142" s="10"/>
      <c r="F142" s="18" t="s">
        <v>8</v>
      </c>
      <c r="G142" s="18" t="s">
        <v>212</v>
      </c>
      <c r="H142" s="10"/>
      <c r="I142" s="19">
        <v>5711870</v>
      </c>
      <c r="J142" s="19">
        <v>56730</v>
      </c>
      <c r="K142" s="17" t="s">
        <v>14</v>
      </c>
      <c r="L142" s="10"/>
      <c r="M142" s="60">
        <v>211</v>
      </c>
      <c r="N142" s="60">
        <v>227</v>
      </c>
      <c r="O142" s="60">
        <v>227</v>
      </c>
      <c r="P142" s="10"/>
      <c r="Q142" s="60">
        <f>N142*$Q$189</f>
        <v>6810</v>
      </c>
      <c r="R142" s="10"/>
      <c r="S142" s="62">
        <f t="shared" si="27"/>
        <v>7037</v>
      </c>
      <c r="T142" s="10"/>
      <c r="U142" s="64">
        <v>4</v>
      </c>
      <c r="V142" s="64">
        <v>4</v>
      </c>
      <c r="W142" s="10"/>
      <c r="X142" s="43">
        <f>AP142+AT142</f>
        <v>9926982036.7999992</v>
      </c>
      <c r="Y142" s="36">
        <f>X142/AV142</f>
        <v>3.1703847892793721E-2</v>
      </c>
      <c r="Z142" s="10"/>
      <c r="AA142" s="20">
        <v>48.3</v>
      </c>
      <c r="AB142" s="20">
        <v>16.100000000000001</v>
      </c>
      <c r="AC142" s="20">
        <v>14.7</v>
      </c>
      <c r="AD142" s="20">
        <v>17.100000000000001</v>
      </c>
      <c r="AE142" s="20">
        <v>3.8</v>
      </c>
      <c r="AF142" s="66">
        <f t="shared" si="28"/>
        <v>100.00000000000001</v>
      </c>
      <c r="AG142" s="10"/>
      <c r="AH142" s="72"/>
      <c r="AI142" s="73"/>
      <c r="AJ142" s="74"/>
      <c r="AK142" s="75"/>
      <c r="AL142" s="76"/>
      <c r="AN142" s="57">
        <v>54663.998</v>
      </c>
      <c r="AO142" s="35">
        <v>80</v>
      </c>
      <c r="AP142" s="43">
        <f t="shared" si="29"/>
        <v>992698203.68000007</v>
      </c>
      <c r="AR142" s="57">
        <f t="shared" si="30"/>
        <v>54663.998</v>
      </c>
      <c r="AS142" s="35">
        <v>24</v>
      </c>
      <c r="AT142" s="43">
        <f t="shared" si="31"/>
        <v>8934283833.1199989</v>
      </c>
      <c r="AV142" s="43">
        <v>313116000000</v>
      </c>
    </row>
    <row r="143" spans="1:49" ht="24" customHeight="1">
      <c r="A143" s="16"/>
      <c r="B143" s="17">
        <f t="shared" si="32"/>
        <v>135</v>
      </c>
      <c r="C143" s="10"/>
      <c r="D143" s="18" t="s">
        <v>162</v>
      </c>
      <c r="E143" s="10"/>
      <c r="F143" s="18" t="s">
        <v>8</v>
      </c>
      <c r="G143" s="18" t="s">
        <v>212</v>
      </c>
      <c r="H143" s="10"/>
      <c r="I143" s="19">
        <v>8401739</v>
      </c>
      <c r="J143" s="19">
        <v>81240</v>
      </c>
      <c r="K143" s="17" t="s">
        <v>14</v>
      </c>
      <c r="L143" s="10"/>
      <c r="M143" s="60">
        <v>216</v>
      </c>
      <c r="N143" s="60">
        <v>223</v>
      </c>
      <c r="O143" s="60">
        <v>223</v>
      </c>
      <c r="P143" s="10"/>
      <c r="Q143" s="60">
        <f>N143*$Q$189</f>
        <v>6690</v>
      </c>
      <c r="R143" s="10"/>
      <c r="S143" s="62">
        <f t="shared" si="27"/>
        <v>6913</v>
      </c>
      <c r="T143" s="10"/>
      <c r="U143" s="64">
        <v>2.7</v>
      </c>
      <c r="V143" s="64">
        <v>2.7</v>
      </c>
      <c r="W143" s="10"/>
      <c r="X143" s="43">
        <f>AP143+AT143</f>
        <v>14302719231.200001</v>
      </c>
      <c r="Y143" s="36">
        <f>X143/AV143</f>
        <v>2.1305716490021734E-2</v>
      </c>
      <c r="Z143" s="10"/>
      <c r="AA143" s="20">
        <v>34.700000000000003</v>
      </c>
      <c r="AB143" s="20">
        <v>22.7</v>
      </c>
      <c r="AC143" s="20">
        <v>15.3</v>
      </c>
      <c r="AD143" s="20">
        <v>23.1</v>
      </c>
      <c r="AE143" s="20">
        <v>4.2</v>
      </c>
      <c r="AF143" s="66">
        <f t="shared" si="28"/>
        <v>100.00000000000001</v>
      </c>
      <c r="AG143" s="10"/>
      <c r="AH143" s="72"/>
      <c r="AI143" s="73"/>
      <c r="AJ143" s="74"/>
      <c r="AK143" s="75"/>
      <c r="AL143" s="76"/>
      <c r="AN143" s="57">
        <v>80172.192999999999</v>
      </c>
      <c r="AO143" s="35">
        <v>80</v>
      </c>
      <c r="AP143" s="43">
        <f t="shared" si="29"/>
        <v>1430271923.1200001</v>
      </c>
      <c r="AR143" s="57">
        <f t="shared" si="30"/>
        <v>80172.192999999999</v>
      </c>
      <c r="AS143" s="35">
        <v>24</v>
      </c>
      <c r="AT143" s="43">
        <f t="shared" si="31"/>
        <v>12872447308.08</v>
      </c>
      <c r="AV143" s="43">
        <v>671309000000</v>
      </c>
    </row>
    <row r="144" spans="1:49" ht="24" customHeight="1">
      <c r="A144" s="16"/>
      <c r="B144" s="17">
        <f t="shared" si="32"/>
        <v>136</v>
      </c>
      <c r="C144" s="10"/>
      <c r="D144" s="18" t="s">
        <v>61</v>
      </c>
      <c r="E144" s="10"/>
      <c r="F144" s="18" t="s">
        <v>11</v>
      </c>
      <c r="G144" s="18" t="s">
        <v>11</v>
      </c>
      <c r="H144" s="10"/>
      <c r="I144" s="19">
        <v>1221490</v>
      </c>
      <c r="J144" s="19">
        <v>6550</v>
      </c>
      <c r="K144" s="17" t="s">
        <v>9</v>
      </c>
      <c r="L144" s="10"/>
      <c r="M144" s="60">
        <v>41</v>
      </c>
      <c r="N144" s="60">
        <v>300</v>
      </c>
      <c r="O144" s="60">
        <v>217</v>
      </c>
      <c r="P144" s="10"/>
      <c r="Q144" s="60">
        <f>N144*$Q$188</f>
        <v>4500</v>
      </c>
      <c r="R144" s="10"/>
      <c r="S144" s="62">
        <f t="shared" si="27"/>
        <v>4800</v>
      </c>
      <c r="T144" s="10"/>
      <c r="U144" s="64">
        <v>24.6</v>
      </c>
      <c r="V144" s="64">
        <v>16.690000000000001</v>
      </c>
      <c r="W144" s="10"/>
      <c r="X144" s="43">
        <v>919590000</v>
      </c>
      <c r="Y144" s="36">
        <v>8.2000000000000003E-2</v>
      </c>
      <c r="Z144" s="10"/>
      <c r="AA144" s="20">
        <v>48</v>
      </c>
      <c r="AB144" s="20">
        <v>3</v>
      </c>
      <c r="AC144" s="20">
        <v>1</v>
      </c>
      <c r="AD144" s="20">
        <v>47</v>
      </c>
      <c r="AE144" s="20">
        <v>1</v>
      </c>
      <c r="AF144" s="66">
        <f t="shared" si="28"/>
        <v>100</v>
      </c>
      <c r="AG144" s="10"/>
      <c r="AH144" s="36">
        <v>-3.0000000000000001E-3</v>
      </c>
      <c r="AI144" s="40">
        <v>11707</v>
      </c>
      <c r="AJ144" s="37">
        <v>0.73</v>
      </c>
      <c r="AK144" s="42" t="s">
        <v>213</v>
      </c>
      <c r="AL144" s="41">
        <v>1094</v>
      </c>
      <c r="AN144" s="86"/>
      <c r="AO144" s="87"/>
      <c r="AP144" s="88">
        <f t="shared" si="29"/>
        <v>0</v>
      </c>
      <c r="AR144" s="86">
        <f t="shared" si="30"/>
        <v>0</v>
      </c>
      <c r="AS144" s="87"/>
      <c r="AT144" s="88">
        <f t="shared" si="31"/>
        <v>0</v>
      </c>
      <c r="AV144" s="88">
        <v>0</v>
      </c>
    </row>
    <row r="145" spans="1:48" ht="24" customHeight="1">
      <c r="A145" s="16"/>
      <c r="B145" s="17">
        <f t="shared" si="32"/>
        <v>137</v>
      </c>
      <c r="C145" s="10"/>
      <c r="D145" s="18" t="s">
        <v>87</v>
      </c>
      <c r="E145" s="10"/>
      <c r="F145" s="18" t="s">
        <v>8</v>
      </c>
      <c r="G145" s="18" t="s">
        <v>212</v>
      </c>
      <c r="H145" s="10"/>
      <c r="I145" s="19">
        <v>4726078</v>
      </c>
      <c r="J145" s="19">
        <v>52560</v>
      </c>
      <c r="K145" s="17" t="s">
        <v>14</v>
      </c>
      <c r="L145" s="10"/>
      <c r="M145" s="60">
        <v>188</v>
      </c>
      <c r="N145" s="60">
        <v>194</v>
      </c>
      <c r="O145" s="60">
        <v>194</v>
      </c>
      <c r="P145" s="10"/>
      <c r="Q145" s="60">
        <f>N145*$Q$189</f>
        <v>5820</v>
      </c>
      <c r="R145" s="10"/>
      <c r="S145" s="62">
        <f t="shared" si="27"/>
        <v>6014</v>
      </c>
      <c r="T145" s="10"/>
      <c r="U145" s="64">
        <v>4.0999999999999996</v>
      </c>
      <c r="V145" s="64">
        <v>4.0999999999999996</v>
      </c>
      <c r="W145" s="10"/>
      <c r="X145" s="43">
        <f>AP145+AT145</f>
        <v>9808187126.3999996</v>
      </c>
      <c r="Y145" s="36">
        <f>X145/AV145</f>
        <v>3.2637059813724736E-2</v>
      </c>
      <c r="Z145" s="10"/>
      <c r="AA145" s="20">
        <v>62.2</v>
      </c>
      <c r="AB145" s="20">
        <v>11.7</v>
      </c>
      <c r="AC145" s="20">
        <v>5.3</v>
      </c>
      <c r="AD145" s="20">
        <v>18.600000000000001</v>
      </c>
      <c r="AE145" s="20">
        <v>2.2000000000000002</v>
      </c>
      <c r="AF145" s="66">
        <f t="shared" si="28"/>
        <v>100.00000000000001</v>
      </c>
      <c r="AG145" s="10"/>
      <c r="AH145" s="72"/>
      <c r="AI145" s="73"/>
      <c r="AJ145" s="74"/>
      <c r="AK145" s="75"/>
      <c r="AL145" s="76"/>
      <c r="AN145" s="57">
        <v>63197.082000000002</v>
      </c>
      <c r="AO145" s="35">
        <v>80</v>
      </c>
      <c r="AP145" s="43">
        <f t="shared" si="29"/>
        <v>980818712.63999999</v>
      </c>
      <c r="AR145" s="57">
        <f t="shared" si="30"/>
        <v>63197.082000000002</v>
      </c>
      <c r="AS145" s="35">
        <v>24</v>
      </c>
      <c r="AT145" s="43">
        <f t="shared" si="31"/>
        <v>8827368413.7600002</v>
      </c>
      <c r="AV145" s="43">
        <v>300523000000</v>
      </c>
    </row>
    <row r="146" spans="1:48" ht="24" customHeight="1">
      <c r="A146" s="16"/>
      <c r="B146" s="17">
        <f t="shared" si="32"/>
        <v>138</v>
      </c>
      <c r="C146" s="10"/>
      <c r="D146" s="18" t="s">
        <v>99</v>
      </c>
      <c r="E146" s="10"/>
      <c r="F146" s="18" t="s">
        <v>8</v>
      </c>
      <c r="G146" s="18" t="s">
        <v>212</v>
      </c>
      <c r="H146" s="10"/>
      <c r="I146" s="19">
        <v>1970530</v>
      </c>
      <c r="J146" s="19">
        <v>14630</v>
      </c>
      <c r="K146" s="17" t="s">
        <v>14</v>
      </c>
      <c r="L146" s="10"/>
      <c r="M146" s="60">
        <v>158</v>
      </c>
      <c r="N146" s="60">
        <v>184</v>
      </c>
      <c r="O146" s="60">
        <v>184</v>
      </c>
      <c r="P146" s="10"/>
      <c r="Q146" s="60">
        <f>N146*$Q$189</f>
        <v>5520</v>
      </c>
      <c r="R146" s="10"/>
      <c r="S146" s="62">
        <f t="shared" si="27"/>
        <v>5704</v>
      </c>
      <c r="T146" s="10"/>
      <c r="U146" s="64">
        <v>9.3000000000000007</v>
      </c>
      <c r="V146" s="64">
        <v>9.3000000000000007</v>
      </c>
      <c r="W146" s="10"/>
      <c r="X146" s="43">
        <f>AP146+AT146</f>
        <v>2083382688.0000002</v>
      </c>
      <c r="Y146" s="36">
        <f>X146/AV146</f>
        <v>7.5120166149852174E-2</v>
      </c>
      <c r="Z146" s="10"/>
      <c r="AA146" s="20">
        <v>44.9</v>
      </c>
      <c r="AB146" s="20">
        <v>12</v>
      </c>
      <c r="AC146" s="20">
        <v>4.4000000000000004</v>
      </c>
      <c r="AD146" s="20">
        <v>34.799999999999997</v>
      </c>
      <c r="AE146" s="20">
        <v>3.9</v>
      </c>
      <c r="AF146" s="66">
        <f t="shared" si="28"/>
        <v>100</v>
      </c>
      <c r="AG146" s="10"/>
      <c r="AH146" s="72"/>
      <c r="AI146" s="73"/>
      <c r="AJ146" s="74"/>
      <c r="AK146" s="75"/>
      <c r="AL146" s="76"/>
      <c r="AN146" s="57">
        <v>14153.415000000001</v>
      </c>
      <c r="AO146" s="35">
        <v>80</v>
      </c>
      <c r="AP146" s="43">
        <f t="shared" si="29"/>
        <v>208338268.80000001</v>
      </c>
      <c r="AR146" s="57">
        <f t="shared" si="30"/>
        <v>14153.415000000001</v>
      </c>
      <c r="AS146" s="35">
        <v>24</v>
      </c>
      <c r="AT146" s="43">
        <f t="shared" si="31"/>
        <v>1875044419.2000003</v>
      </c>
      <c r="AV146" s="43">
        <v>27734000000</v>
      </c>
    </row>
    <row r="147" spans="1:48" ht="24" customHeight="1">
      <c r="A147" s="16"/>
      <c r="B147" s="17">
        <f t="shared" si="32"/>
        <v>139</v>
      </c>
      <c r="C147" s="10"/>
      <c r="D147" s="18" t="s">
        <v>113</v>
      </c>
      <c r="E147" s="10"/>
      <c r="F147" s="18" t="s">
        <v>11</v>
      </c>
      <c r="G147" s="18" t="s">
        <v>11</v>
      </c>
      <c r="H147" s="10"/>
      <c r="I147" s="19">
        <v>1262132</v>
      </c>
      <c r="J147" s="19">
        <v>9760</v>
      </c>
      <c r="K147" s="17" t="s">
        <v>9</v>
      </c>
      <c r="L147" s="10"/>
      <c r="M147" s="60">
        <v>144</v>
      </c>
      <c r="N147" s="60">
        <v>173</v>
      </c>
      <c r="O147" s="60">
        <v>168</v>
      </c>
      <c r="P147" s="10"/>
      <c r="Q147" s="60">
        <f>N147*$Q$188</f>
        <v>2595</v>
      </c>
      <c r="R147" s="10"/>
      <c r="S147" s="62">
        <f t="shared" si="27"/>
        <v>2768</v>
      </c>
      <c r="T147" s="10"/>
      <c r="U147" s="64">
        <v>13.7</v>
      </c>
      <c r="V147" s="64">
        <v>13.22</v>
      </c>
      <c r="W147" s="10"/>
      <c r="X147" s="43">
        <v>556910000</v>
      </c>
      <c r="Y147" s="36">
        <v>4.5999999999999999E-2</v>
      </c>
      <c r="Z147" s="10"/>
      <c r="AA147" s="20">
        <v>40</v>
      </c>
      <c r="AB147" s="20">
        <v>28</v>
      </c>
      <c r="AC147" s="20">
        <v>3</v>
      </c>
      <c r="AD147" s="20">
        <v>28</v>
      </c>
      <c r="AE147" s="20">
        <v>1</v>
      </c>
      <c r="AF147" s="66">
        <f t="shared" si="28"/>
        <v>100</v>
      </c>
      <c r="AG147" s="10"/>
      <c r="AH147" s="36">
        <v>4.3999999999999997E-2</v>
      </c>
      <c r="AI147" s="40">
        <v>40224</v>
      </c>
      <c r="AJ147" s="37">
        <v>0.8</v>
      </c>
      <c r="AK147" s="42" t="s">
        <v>223</v>
      </c>
      <c r="AL147" s="41">
        <v>727</v>
      </c>
      <c r="AN147" s="86"/>
      <c r="AO147" s="87"/>
      <c r="AP147" s="88">
        <f t="shared" si="29"/>
        <v>0</v>
      </c>
      <c r="AR147" s="86">
        <f t="shared" si="30"/>
        <v>0</v>
      </c>
      <c r="AS147" s="87"/>
      <c r="AT147" s="88">
        <f t="shared" si="31"/>
        <v>0</v>
      </c>
      <c r="AV147" s="88">
        <v>0</v>
      </c>
    </row>
    <row r="148" spans="1:48" ht="24" customHeight="1">
      <c r="A148" s="16"/>
      <c r="B148" s="17">
        <f t="shared" si="32"/>
        <v>140</v>
      </c>
      <c r="C148" s="10"/>
      <c r="D148" s="18" t="s">
        <v>170</v>
      </c>
      <c r="E148" s="10"/>
      <c r="F148" s="18" t="s">
        <v>13</v>
      </c>
      <c r="G148" s="18" t="s">
        <v>222</v>
      </c>
      <c r="H148" s="10"/>
      <c r="I148" s="19">
        <v>1364962</v>
      </c>
      <c r="J148" s="19">
        <v>15680</v>
      </c>
      <c r="K148" s="17" t="s">
        <v>14</v>
      </c>
      <c r="L148" s="10"/>
      <c r="M148" s="60">
        <v>135</v>
      </c>
      <c r="N148" s="60">
        <v>165</v>
      </c>
      <c r="O148" s="60">
        <v>165</v>
      </c>
      <c r="P148" s="10"/>
      <c r="Q148" s="60">
        <f>N148*$Q$189</f>
        <v>4950</v>
      </c>
      <c r="R148" s="10"/>
      <c r="S148" s="62">
        <f t="shared" si="27"/>
        <v>5115</v>
      </c>
      <c r="T148" s="10"/>
      <c r="U148" s="64">
        <v>12.1</v>
      </c>
      <c r="V148" s="64">
        <v>12.1</v>
      </c>
      <c r="W148" s="10"/>
      <c r="X148" s="43">
        <f>AP148+AT148</f>
        <v>2135357004</v>
      </c>
      <c r="Y148" s="36">
        <f>X148/AV148</f>
        <v>9.5820372627327802E-2</v>
      </c>
      <c r="Z148" s="10"/>
      <c r="AA148" s="20">
        <v>57.8</v>
      </c>
      <c r="AB148" s="20">
        <v>2.2000000000000002</v>
      </c>
      <c r="AC148" s="20">
        <v>0.7</v>
      </c>
      <c r="AD148" s="20">
        <v>31.1</v>
      </c>
      <c r="AE148" s="20">
        <v>8.1999999999999993</v>
      </c>
      <c r="AF148" s="66">
        <f t="shared" si="28"/>
        <v>100.00000000000001</v>
      </c>
      <c r="AG148" s="10"/>
      <c r="AH148" s="72"/>
      <c r="AI148" s="73"/>
      <c r="AJ148" s="74"/>
      <c r="AK148" s="75"/>
      <c r="AL148" s="76"/>
      <c r="AN148" s="57">
        <v>16176.947</v>
      </c>
      <c r="AO148" s="35">
        <v>80</v>
      </c>
      <c r="AP148" s="43">
        <f t="shared" si="29"/>
        <v>213535700.39999998</v>
      </c>
      <c r="AR148" s="57">
        <f t="shared" si="30"/>
        <v>16176.947</v>
      </c>
      <c r="AS148" s="35">
        <v>24</v>
      </c>
      <c r="AT148" s="43">
        <f t="shared" si="31"/>
        <v>1921821303.6000001</v>
      </c>
      <c r="AV148" s="43">
        <v>22285000000</v>
      </c>
    </row>
    <row r="149" spans="1:48" ht="24" customHeight="1">
      <c r="A149" s="16"/>
      <c r="B149" s="17">
        <f t="shared" si="32"/>
        <v>141</v>
      </c>
      <c r="C149" s="10"/>
      <c r="D149" s="26" t="s">
        <v>166</v>
      </c>
      <c r="E149" s="10"/>
      <c r="F149" s="18" t="s">
        <v>8</v>
      </c>
      <c r="G149" s="18" t="s">
        <v>212</v>
      </c>
      <c r="H149" s="10"/>
      <c r="I149" s="19">
        <v>2081206</v>
      </c>
      <c r="J149" s="19">
        <v>5100</v>
      </c>
      <c r="K149" s="17" t="s">
        <v>9</v>
      </c>
      <c r="L149" s="10"/>
      <c r="M149" s="60">
        <v>148</v>
      </c>
      <c r="N149" s="60">
        <v>134</v>
      </c>
      <c r="O149" s="60">
        <v>164</v>
      </c>
      <c r="P149" s="10"/>
      <c r="Q149" s="60">
        <f>N149*$Q$188</f>
        <v>2010</v>
      </c>
      <c r="R149" s="10"/>
      <c r="S149" s="62">
        <f t="shared" si="27"/>
        <v>2144</v>
      </c>
      <c r="T149" s="10"/>
      <c r="U149" s="64">
        <v>6.4</v>
      </c>
      <c r="V149" s="64">
        <v>7.55</v>
      </c>
      <c r="W149" s="10"/>
      <c r="X149" s="43">
        <v>228480000</v>
      </c>
      <c r="Y149" s="36">
        <v>2.1000000000000001E-2</v>
      </c>
      <c r="Z149" s="10"/>
      <c r="AA149" s="20">
        <v>60</v>
      </c>
      <c r="AB149" s="20">
        <v>8</v>
      </c>
      <c r="AC149" s="20">
        <v>2</v>
      </c>
      <c r="AD149" s="20">
        <v>29</v>
      </c>
      <c r="AE149" s="20">
        <v>1</v>
      </c>
      <c r="AF149" s="66">
        <f t="shared" si="28"/>
        <v>100</v>
      </c>
      <c r="AG149" s="10"/>
      <c r="AH149" s="36">
        <v>5.8000000000000003E-2</v>
      </c>
      <c r="AI149" s="40">
        <v>21284</v>
      </c>
      <c r="AJ149" s="37">
        <v>0.73</v>
      </c>
      <c r="AK149" s="42" t="s">
        <v>213</v>
      </c>
      <c r="AL149" s="41">
        <v>568</v>
      </c>
      <c r="AN149" s="86"/>
      <c r="AO149" s="87"/>
      <c r="AP149" s="88">
        <f t="shared" si="29"/>
        <v>0</v>
      </c>
      <c r="AR149" s="86">
        <f t="shared" si="30"/>
        <v>0</v>
      </c>
      <c r="AS149" s="87"/>
      <c r="AT149" s="88">
        <f t="shared" si="31"/>
        <v>0</v>
      </c>
      <c r="AV149" s="88">
        <v>0</v>
      </c>
    </row>
    <row r="150" spans="1:48" ht="24" customHeight="1">
      <c r="A150" s="16"/>
      <c r="B150" s="17">
        <f t="shared" si="32"/>
        <v>142</v>
      </c>
      <c r="C150" s="10"/>
      <c r="D150" s="18" t="s">
        <v>150</v>
      </c>
      <c r="E150" s="10"/>
      <c r="F150" s="18" t="s">
        <v>18</v>
      </c>
      <c r="G150" s="18" t="s">
        <v>224</v>
      </c>
      <c r="H150" s="10"/>
      <c r="I150" s="19">
        <v>5622455</v>
      </c>
      <c r="J150" s="19">
        <v>51880</v>
      </c>
      <c r="K150" s="17" t="s">
        <v>14</v>
      </c>
      <c r="L150" s="10"/>
      <c r="M150" s="60">
        <v>141</v>
      </c>
      <c r="N150" s="60">
        <v>155</v>
      </c>
      <c r="O150" s="60">
        <v>155</v>
      </c>
      <c r="P150" s="10"/>
      <c r="Q150" s="60">
        <f>N150*$Q$189</f>
        <v>4650</v>
      </c>
      <c r="R150" s="10"/>
      <c r="S150" s="62">
        <f t="shared" si="27"/>
        <v>4805</v>
      </c>
      <c r="T150" s="10"/>
      <c r="U150" s="64">
        <v>2.8</v>
      </c>
      <c r="V150" s="64">
        <v>2.8</v>
      </c>
      <c r="W150" s="10"/>
      <c r="X150" s="43">
        <f>AP150+AT150</f>
        <v>7033797080</v>
      </c>
      <c r="Y150" s="36">
        <f>X150/AV150</f>
        <v>2.2114129934479421E-2</v>
      </c>
      <c r="Z150" s="10"/>
      <c r="AA150" s="20">
        <v>7.8</v>
      </c>
      <c r="AB150" s="20">
        <v>44</v>
      </c>
      <c r="AC150" s="20">
        <v>14.2</v>
      </c>
      <c r="AD150" s="20">
        <v>33.299999999999997</v>
      </c>
      <c r="AE150" s="20">
        <v>0.7</v>
      </c>
      <c r="AF150" s="66">
        <f t="shared" si="28"/>
        <v>100</v>
      </c>
      <c r="AG150" s="10"/>
      <c r="AH150" s="72"/>
      <c r="AI150" s="73"/>
      <c r="AJ150" s="74"/>
      <c r="AK150" s="75"/>
      <c r="AL150" s="76"/>
      <c r="AN150" s="57">
        <v>56724.17</v>
      </c>
      <c r="AO150" s="35">
        <v>80</v>
      </c>
      <c r="AP150" s="43">
        <f t="shared" si="29"/>
        <v>703379708</v>
      </c>
      <c r="AR150" s="57">
        <f t="shared" si="30"/>
        <v>56724.17</v>
      </c>
      <c r="AS150" s="35">
        <v>24</v>
      </c>
      <c r="AT150" s="43">
        <f t="shared" si="31"/>
        <v>6330417372</v>
      </c>
      <c r="AV150" s="43">
        <v>318068000000</v>
      </c>
    </row>
    <row r="151" spans="1:48" ht="24" customHeight="1">
      <c r="A151" s="16"/>
      <c r="B151" s="17">
        <f t="shared" si="32"/>
        <v>143</v>
      </c>
      <c r="C151" s="10"/>
      <c r="D151" s="18" t="s">
        <v>127</v>
      </c>
      <c r="E151" s="10"/>
      <c r="F151" s="18" t="s">
        <v>8</v>
      </c>
      <c r="G151" s="18" t="s">
        <v>212</v>
      </c>
      <c r="H151" s="10"/>
      <c r="I151" s="19">
        <v>5254694</v>
      </c>
      <c r="J151" s="19">
        <v>82330</v>
      </c>
      <c r="K151" s="17" t="s">
        <v>14</v>
      </c>
      <c r="L151" s="10"/>
      <c r="M151" s="60">
        <v>135</v>
      </c>
      <c r="N151" s="60">
        <v>143</v>
      </c>
      <c r="O151" s="60">
        <v>143</v>
      </c>
      <c r="P151" s="10"/>
      <c r="Q151" s="60">
        <f>N151*$Q$189</f>
        <v>4290</v>
      </c>
      <c r="R151" s="10"/>
      <c r="S151" s="62">
        <f t="shared" si="27"/>
        <v>4433</v>
      </c>
      <c r="T151" s="10"/>
      <c r="U151" s="64">
        <v>2.7</v>
      </c>
      <c r="V151" s="64">
        <v>2.7</v>
      </c>
      <c r="W151" s="10"/>
      <c r="X151" s="43">
        <f>AP151+AT151</f>
        <v>8060688178.3999996</v>
      </c>
      <c r="Y151" s="36">
        <f>X151/AV151</f>
        <v>2.185492975948073E-2</v>
      </c>
      <c r="Z151" s="10"/>
      <c r="AA151" s="20">
        <v>49.6</v>
      </c>
      <c r="AB151" s="20">
        <v>17</v>
      </c>
      <c r="AC151" s="20">
        <v>8.9</v>
      </c>
      <c r="AD151" s="20">
        <v>11.9</v>
      </c>
      <c r="AE151" s="20">
        <v>12.6</v>
      </c>
      <c r="AF151" s="66">
        <f t="shared" si="28"/>
        <v>100</v>
      </c>
      <c r="AG151" s="10"/>
      <c r="AH151" s="72"/>
      <c r="AI151" s="73"/>
      <c r="AJ151" s="74"/>
      <c r="AK151" s="75"/>
      <c r="AL151" s="76"/>
      <c r="AN151" s="57">
        <v>70460.561000000002</v>
      </c>
      <c r="AO151" s="35">
        <v>80</v>
      </c>
      <c r="AP151" s="43">
        <f t="shared" si="29"/>
        <v>806068817.83999991</v>
      </c>
      <c r="AR151" s="57">
        <f t="shared" si="30"/>
        <v>70460.561000000002</v>
      </c>
      <c r="AS151" s="35">
        <v>24</v>
      </c>
      <c r="AT151" s="43">
        <f t="shared" si="31"/>
        <v>7254619360.5599995</v>
      </c>
      <c r="AV151" s="43">
        <v>368827000000</v>
      </c>
    </row>
    <row r="152" spans="1:48" ht="24" customHeight="1">
      <c r="A152" s="16"/>
      <c r="B152" s="17">
        <f t="shared" si="32"/>
        <v>144</v>
      </c>
      <c r="C152" s="10"/>
      <c r="D152" s="18" t="s">
        <v>36</v>
      </c>
      <c r="E152" s="10"/>
      <c r="F152" s="18" t="s">
        <v>11</v>
      </c>
      <c r="G152" s="18" t="s">
        <v>11</v>
      </c>
      <c r="H152" s="10"/>
      <c r="I152" s="19">
        <v>539560</v>
      </c>
      <c r="J152" s="19">
        <v>2970</v>
      </c>
      <c r="K152" s="17" t="s">
        <v>9</v>
      </c>
      <c r="L152" s="10"/>
      <c r="M152" s="60">
        <v>41</v>
      </c>
      <c r="N152" s="60">
        <v>135</v>
      </c>
      <c r="O152" s="60">
        <v>135</v>
      </c>
      <c r="P152" s="10"/>
      <c r="Q152" s="60">
        <f>N152*$Q$188</f>
        <v>2025</v>
      </c>
      <c r="R152" s="10"/>
      <c r="S152" s="62">
        <f t="shared" si="27"/>
        <v>2160</v>
      </c>
      <c r="T152" s="10"/>
      <c r="U152" s="64">
        <v>25</v>
      </c>
      <c r="V152" s="64">
        <v>25</v>
      </c>
      <c r="W152" s="10"/>
      <c r="X152" s="43">
        <f>AP152+AT152</f>
        <v>140541954.52500001</v>
      </c>
      <c r="Y152" s="36">
        <f>X152/AV152</f>
        <v>8.4511097128683113E-2</v>
      </c>
      <c r="Z152" s="10"/>
      <c r="AA152" s="20">
        <v>46.5</v>
      </c>
      <c r="AB152" s="20">
        <v>21.9</v>
      </c>
      <c r="AC152" s="20">
        <v>3.7</v>
      </c>
      <c r="AD152" s="20">
        <v>21.5</v>
      </c>
      <c r="AE152" s="20">
        <v>6.4</v>
      </c>
      <c r="AF152" s="66">
        <f t="shared" si="28"/>
        <v>100.00000000000001</v>
      </c>
      <c r="AG152" s="10"/>
      <c r="AH152" s="72"/>
      <c r="AI152" s="73"/>
      <c r="AJ152" s="74"/>
      <c r="AK152" s="75"/>
      <c r="AL152" s="76"/>
      <c r="AN152" s="57">
        <v>3130.982</v>
      </c>
      <c r="AO152" s="35">
        <v>70</v>
      </c>
      <c r="AP152" s="43">
        <f t="shared" si="29"/>
        <v>29587779.900000002</v>
      </c>
      <c r="AR152" s="57">
        <f t="shared" si="30"/>
        <v>3130.982</v>
      </c>
      <c r="AS152" s="35">
        <v>17.5</v>
      </c>
      <c r="AT152" s="43">
        <f t="shared" si="31"/>
        <v>110954174.625</v>
      </c>
      <c r="AV152" s="43">
        <v>1663000000</v>
      </c>
    </row>
    <row r="153" spans="1:48" ht="24" customHeight="1">
      <c r="A153" s="16"/>
      <c r="B153" s="17">
        <f t="shared" si="32"/>
        <v>145</v>
      </c>
      <c r="C153" s="10"/>
      <c r="D153" s="18" t="s">
        <v>152</v>
      </c>
      <c r="E153" s="10"/>
      <c r="F153" s="18" t="s">
        <v>8</v>
      </c>
      <c r="G153" s="18" t="s">
        <v>212</v>
      </c>
      <c r="H153" s="10"/>
      <c r="I153" s="19">
        <v>2077862</v>
      </c>
      <c r="J153" s="19">
        <v>21660</v>
      </c>
      <c r="K153" s="17" t="s">
        <v>14</v>
      </c>
      <c r="L153" s="10"/>
      <c r="M153" s="60">
        <v>130</v>
      </c>
      <c r="N153" s="60">
        <v>134</v>
      </c>
      <c r="O153" s="60">
        <v>134</v>
      </c>
      <c r="P153" s="10"/>
      <c r="Q153" s="60">
        <f>N153*$Q$189</f>
        <v>4020</v>
      </c>
      <c r="R153" s="10"/>
      <c r="S153" s="62">
        <f t="shared" si="27"/>
        <v>4154</v>
      </c>
      <c r="T153" s="10"/>
      <c r="U153" s="64">
        <v>6.4</v>
      </c>
      <c r="V153" s="64">
        <v>6.4</v>
      </c>
      <c r="W153" s="10"/>
      <c r="X153" s="43">
        <f>AP153+AT153</f>
        <v>2317940683.1999998</v>
      </c>
      <c r="Y153" s="36">
        <f>X153/AV153</f>
        <v>5.1911239881752211E-2</v>
      </c>
      <c r="Z153" s="10"/>
      <c r="AA153" s="20">
        <v>46.9</v>
      </c>
      <c r="AB153" s="20">
        <v>19.2</v>
      </c>
      <c r="AC153" s="20">
        <v>10</v>
      </c>
      <c r="AD153" s="20">
        <v>16.899999999999999</v>
      </c>
      <c r="AE153" s="20">
        <v>7</v>
      </c>
      <c r="AF153" s="66">
        <f t="shared" si="28"/>
        <v>100</v>
      </c>
      <c r="AG153" s="10"/>
      <c r="AH153" s="72"/>
      <c r="AI153" s="73"/>
      <c r="AJ153" s="74"/>
      <c r="AK153" s="75"/>
      <c r="AL153" s="76"/>
      <c r="AN153" s="57">
        <v>21622.580999999998</v>
      </c>
      <c r="AO153" s="35">
        <v>80</v>
      </c>
      <c r="AP153" s="43">
        <f t="shared" si="29"/>
        <v>231794068.31999999</v>
      </c>
      <c r="AR153" s="57">
        <f t="shared" si="30"/>
        <v>21622.580999999998</v>
      </c>
      <c r="AS153" s="35">
        <v>24</v>
      </c>
      <c r="AT153" s="43">
        <f t="shared" si="31"/>
        <v>2086146614.8799996</v>
      </c>
      <c r="AV153" s="43">
        <v>44652000000</v>
      </c>
    </row>
    <row r="154" spans="1:48" ht="24" customHeight="1">
      <c r="A154" s="16"/>
      <c r="B154" s="17">
        <f t="shared" si="32"/>
        <v>146</v>
      </c>
      <c r="C154" s="10"/>
      <c r="D154" s="18" t="s">
        <v>79</v>
      </c>
      <c r="E154" s="10"/>
      <c r="F154" s="18" t="s">
        <v>13</v>
      </c>
      <c r="G154" s="18" t="s">
        <v>222</v>
      </c>
      <c r="H154" s="10"/>
      <c r="I154" s="19">
        <v>773303</v>
      </c>
      <c r="J154" s="19">
        <v>4250</v>
      </c>
      <c r="K154" s="17" t="s">
        <v>9</v>
      </c>
      <c r="L154" s="10"/>
      <c r="M154" s="60">
        <v>128</v>
      </c>
      <c r="N154" s="60">
        <v>190</v>
      </c>
      <c r="O154" s="60">
        <v>121</v>
      </c>
      <c r="P154" s="10"/>
      <c r="Q154" s="60">
        <f t="shared" ref="Q154:Q159" si="33">N154*$Q$188</f>
        <v>2850</v>
      </c>
      <c r="R154" s="10"/>
      <c r="S154" s="62">
        <f t="shared" si="27"/>
        <v>3040</v>
      </c>
      <c r="T154" s="10"/>
      <c r="U154" s="64">
        <v>24.6</v>
      </c>
      <c r="V154" s="64">
        <v>16.27</v>
      </c>
      <c r="W154" s="10"/>
      <c r="X154" s="43">
        <v>286260000</v>
      </c>
      <c r="Y154" s="36">
        <v>8.2000000000000003E-2</v>
      </c>
      <c r="Z154" s="10"/>
      <c r="AA154" s="20">
        <v>51</v>
      </c>
      <c r="AB154" s="20">
        <v>19</v>
      </c>
      <c r="AC154" s="20">
        <v>6</v>
      </c>
      <c r="AD154" s="20">
        <v>23</v>
      </c>
      <c r="AE154" s="20">
        <v>1</v>
      </c>
      <c r="AF154" s="66">
        <f t="shared" si="28"/>
        <v>100</v>
      </c>
      <c r="AG154" s="10"/>
      <c r="AH154" s="36">
        <v>-9.2999999999999999E-2</v>
      </c>
      <c r="AI154" s="40">
        <v>2029</v>
      </c>
      <c r="AJ154" s="37">
        <v>0.85</v>
      </c>
      <c r="AK154" s="42" t="s">
        <v>210</v>
      </c>
      <c r="AL154" s="41">
        <v>856</v>
      </c>
      <c r="AN154" s="86"/>
      <c r="AO154" s="87"/>
      <c r="AP154" s="88">
        <f t="shared" si="29"/>
        <v>0</v>
      </c>
      <c r="AR154" s="86">
        <f t="shared" si="30"/>
        <v>0</v>
      </c>
      <c r="AS154" s="87"/>
      <c r="AT154" s="88">
        <f t="shared" si="31"/>
        <v>0</v>
      </c>
      <c r="AV154" s="88">
        <v>0</v>
      </c>
    </row>
    <row r="155" spans="1:48" ht="24" customHeight="1">
      <c r="A155" s="16"/>
      <c r="B155" s="17">
        <f t="shared" si="32"/>
        <v>147</v>
      </c>
      <c r="C155" s="10"/>
      <c r="D155" s="18" t="s">
        <v>153</v>
      </c>
      <c r="E155" s="10"/>
      <c r="F155" s="18" t="s">
        <v>18</v>
      </c>
      <c r="G155" s="18" t="s">
        <v>224</v>
      </c>
      <c r="H155" s="10"/>
      <c r="I155" s="19">
        <v>599419</v>
      </c>
      <c r="J155" s="19">
        <v>1880</v>
      </c>
      <c r="K155" s="17" t="s">
        <v>9</v>
      </c>
      <c r="L155" s="10"/>
      <c r="M155" s="60">
        <v>11</v>
      </c>
      <c r="N155" s="60">
        <v>104</v>
      </c>
      <c r="O155" s="60">
        <v>116</v>
      </c>
      <c r="P155" s="10"/>
      <c r="Q155" s="60">
        <f t="shared" si="33"/>
        <v>1560</v>
      </c>
      <c r="R155" s="10"/>
      <c r="S155" s="62">
        <f t="shared" si="27"/>
        <v>1664</v>
      </c>
      <c r="T155" s="10"/>
      <c r="U155" s="64">
        <v>17.399999999999999</v>
      </c>
      <c r="V155" s="64">
        <v>18.579999999999998</v>
      </c>
      <c r="W155" s="10"/>
      <c r="X155" s="43">
        <v>71110000</v>
      </c>
      <c r="Y155" s="36">
        <v>5.8000000000000003E-2</v>
      </c>
      <c r="Z155" s="10"/>
      <c r="AA155" s="20">
        <v>29</v>
      </c>
      <c r="AB155" s="20">
        <v>12</v>
      </c>
      <c r="AC155" s="20">
        <v>1</v>
      </c>
      <c r="AD155" s="20">
        <v>57</v>
      </c>
      <c r="AE155" s="20">
        <v>1</v>
      </c>
      <c r="AF155" s="66">
        <f t="shared" si="28"/>
        <v>100</v>
      </c>
      <c r="AG155" s="10"/>
      <c r="AH155" s="36">
        <v>-2.9000000000000001E-2</v>
      </c>
      <c r="AI155" s="40">
        <v>7507</v>
      </c>
      <c r="AJ155" s="37">
        <v>0.8</v>
      </c>
      <c r="AK155" s="42" t="s">
        <v>214</v>
      </c>
      <c r="AL155" s="41">
        <v>1130</v>
      </c>
      <c r="AN155" s="86"/>
      <c r="AO155" s="87"/>
      <c r="AP155" s="88">
        <f t="shared" si="29"/>
        <v>0</v>
      </c>
      <c r="AR155" s="86">
        <f t="shared" si="30"/>
        <v>0</v>
      </c>
      <c r="AS155" s="87"/>
      <c r="AT155" s="88">
        <f t="shared" si="31"/>
        <v>0</v>
      </c>
      <c r="AV155" s="88">
        <v>0</v>
      </c>
    </row>
    <row r="156" spans="1:48" ht="24" customHeight="1">
      <c r="A156" s="16"/>
      <c r="B156" s="17">
        <f t="shared" si="32"/>
        <v>148</v>
      </c>
      <c r="C156" s="10"/>
      <c r="D156" s="18" t="s">
        <v>167</v>
      </c>
      <c r="E156" s="10"/>
      <c r="F156" s="18" t="s">
        <v>22</v>
      </c>
      <c r="G156" s="18" t="s">
        <v>224</v>
      </c>
      <c r="H156" s="10"/>
      <c r="I156" s="19">
        <v>1268671</v>
      </c>
      <c r="J156" s="19">
        <v>2180</v>
      </c>
      <c r="K156" s="17" t="s">
        <v>9</v>
      </c>
      <c r="L156" s="10"/>
      <c r="M156" s="60">
        <v>71</v>
      </c>
      <c r="N156" s="60">
        <v>161</v>
      </c>
      <c r="O156" s="60">
        <v>115</v>
      </c>
      <c r="P156" s="10"/>
      <c r="Q156" s="60">
        <f t="shared" si="33"/>
        <v>2415</v>
      </c>
      <c r="R156" s="10"/>
      <c r="S156" s="62">
        <f t="shared" si="27"/>
        <v>2576</v>
      </c>
      <c r="T156" s="10"/>
      <c r="U156" s="64">
        <v>12.7</v>
      </c>
      <c r="V156" s="64">
        <v>9.09</v>
      </c>
      <c r="W156" s="10"/>
      <c r="X156" s="43">
        <v>106380000</v>
      </c>
      <c r="Y156" s="36">
        <v>4.2000000000000003E-2</v>
      </c>
      <c r="Z156" s="10"/>
      <c r="AA156" s="20">
        <v>41</v>
      </c>
      <c r="AB156" s="20">
        <v>28</v>
      </c>
      <c r="AC156" s="20">
        <v>1</v>
      </c>
      <c r="AD156" s="20">
        <v>29</v>
      </c>
      <c r="AE156" s="20">
        <v>1</v>
      </c>
      <c r="AF156" s="66">
        <f t="shared" si="28"/>
        <v>100</v>
      </c>
      <c r="AG156" s="10"/>
      <c r="AH156" s="36">
        <v>2.7E-2</v>
      </c>
      <c r="AI156" s="40">
        <v>11555</v>
      </c>
      <c r="AJ156" s="37">
        <v>0.68</v>
      </c>
      <c r="AK156" s="42" t="s">
        <v>213</v>
      </c>
      <c r="AL156" s="41">
        <v>571</v>
      </c>
      <c r="AN156" s="86"/>
      <c r="AO156" s="87"/>
      <c r="AP156" s="88">
        <f t="shared" si="29"/>
        <v>0</v>
      </c>
      <c r="AR156" s="86">
        <f t="shared" si="30"/>
        <v>0</v>
      </c>
      <c r="AS156" s="87"/>
      <c r="AT156" s="88">
        <f t="shared" si="31"/>
        <v>0</v>
      </c>
      <c r="AV156" s="88">
        <v>0</v>
      </c>
    </row>
    <row r="157" spans="1:48" ht="24" customHeight="1">
      <c r="A157" s="16"/>
      <c r="B157" s="17">
        <f t="shared" si="32"/>
        <v>149</v>
      </c>
      <c r="C157" s="10"/>
      <c r="D157" s="18" t="s">
        <v>45</v>
      </c>
      <c r="E157" s="10"/>
      <c r="F157" s="18" t="s">
        <v>11</v>
      </c>
      <c r="G157" s="18" t="s">
        <v>11</v>
      </c>
      <c r="H157" s="10"/>
      <c r="I157" s="19">
        <v>795601</v>
      </c>
      <c r="J157" s="19">
        <v>760</v>
      </c>
      <c r="K157" s="17" t="s">
        <v>6</v>
      </c>
      <c r="L157" s="10"/>
      <c r="M157" s="60">
        <v>23</v>
      </c>
      <c r="N157" s="60">
        <v>211</v>
      </c>
      <c r="O157" s="60">
        <v>112</v>
      </c>
      <c r="P157" s="10"/>
      <c r="Q157" s="60">
        <f t="shared" si="33"/>
        <v>3165</v>
      </c>
      <c r="R157" s="10"/>
      <c r="S157" s="62">
        <f t="shared" si="27"/>
        <v>3376</v>
      </c>
      <c r="T157" s="10"/>
      <c r="U157" s="64">
        <v>26.5</v>
      </c>
      <c r="V157" s="64">
        <v>15.79</v>
      </c>
      <c r="W157" s="10"/>
      <c r="X157" s="43">
        <v>90320000</v>
      </c>
      <c r="Y157" s="36">
        <v>8.7999999999999995E-2</v>
      </c>
      <c r="Z157" s="10"/>
      <c r="AA157" s="20">
        <v>70</v>
      </c>
      <c r="AB157" s="20">
        <v>8</v>
      </c>
      <c r="AC157" s="20">
        <v>3</v>
      </c>
      <c r="AD157" s="20">
        <v>18</v>
      </c>
      <c r="AE157" s="20">
        <v>1</v>
      </c>
      <c r="AF157" s="66">
        <f t="shared" si="28"/>
        <v>100</v>
      </c>
      <c r="AG157" s="10"/>
      <c r="AH157" s="36">
        <v>-2.5999999999999999E-2</v>
      </c>
      <c r="AI157" s="40">
        <v>4386</v>
      </c>
      <c r="AJ157" s="37">
        <v>0.62</v>
      </c>
      <c r="AK157" s="42" t="s">
        <v>213</v>
      </c>
      <c r="AL157" s="41">
        <v>812</v>
      </c>
      <c r="AN157" s="86"/>
      <c r="AO157" s="87"/>
      <c r="AP157" s="88">
        <f t="shared" si="29"/>
        <v>0</v>
      </c>
      <c r="AR157" s="86">
        <f t="shared" si="30"/>
        <v>0</v>
      </c>
      <c r="AS157" s="87"/>
      <c r="AT157" s="88">
        <f t="shared" si="31"/>
        <v>0</v>
      </c>
      <c r="AV157" s="88">
        <v>0</v>
      </c>
    </row>
    <row r="158" spans="1:48" ht="24" customHeight="1">
      <c r="A158" s="16"/>
      <c r="B158" s="17">
        <f t="shared" si="32"/>
        <v>150</v>
      </c>
      <c r="C158" s="10"/>
      <c r="D158" s="18" t="s">
        <v>160</v>
      </c>
      <c r="E158" s="10"/>
      <c r="F158" s="18" t="s">
        <v>13</v>
      </c>
      <c r="G158" s="18" t="s">
        <v>222</v>
      </c>
      <c r="H158" s="10"/>
      <c r="I158" s="19">
        <v>558368</v>
      </c>
      <c r="J158" s="19">
        <v>7070</v>
      </c>
      <c r="K158" s="17" t="s">
        <v>9</v>
      </c>
      <c r="L158" s="10"/>
      <c r="M158" s="60">
        <v>74</v>
      </c>
      <c r="N158" s="60">
        <v>81</v>
      </c>
      <c r="O158" s="60">
        <v>98</v>
      </c>
      <c r="P158" s="10"/>
      <c r="Q158" s="60">
        <f t="shared" si="33"/>
        <v>1215</v>
      </c>
      <c r="R158" s="10"/>
      <c r="S158" s="62">
        <f t="shared" si="27"/>
        <v>1296</v>
      </c>
      <c r="T158" s="10"/>
      <c r="U158" s="64">
        <v>14.5</v>
      </c>
      <c r="V158" s="64">
        <v>17.149999999999999</v>
      </c>
      <c r="W158" s="10"/>
      <c r="X158" s="43">
        <v>152040000</v>
      </c>
      <c r="Y158" s="36">
        <v>4.8000000000000001E-2</v>
      </c>
      <c r="Z158" s="10"/>
      <c r="AA158" s="20">
        <v>53</v>
      </c>
      <c r="AB158" s="20">
        <v>19</v>
      </c>
      <c r="AC158" s="20">
        <v>6</v>
      </c>
      <c r="AD158" s="20">
        <v>21</v>
      </c>
      <c r="AE158" s="20">
        <v>1</v>
      </c>
      <c r="AF158" s="66">
        <f t="shared" si="28"/>
        <v>100</v>
      </c>
      <c r="AG158" s="10"/>
      <c r="AH158" s="36">
        <v>-2.5000000000000001E-2</v>
      </c>
      <c r="AI158" s="40">
        <v>40903</v>
      </c>
      <c r="AJ158" s="37">
        <v>0.8</v>
      </c>
      <c r="AK158" s="42" t="s">
        <v>213</v>
      </c>
      <c r="AL158" s="41">
        <v>882</v>
      </c>
      <c r="AN158" s="86"/>
      <c r="AO158" s="87"/>
      <c r="AP158" s="88">
        <f t="shared" si="29"/>
        <v>0</v>
      </c>
      <c r="AR158" s="86">
        <f t="shared" si="30"/>
        <v>0</v>
      </c>
      <c r="AS158" s="87"/>
      <c r="AT158" s="88">
        <f t="shared" si="31"/>
        <v>0</v>
      </c>
      <c r="AV158" s="88">
        <v>0</v>
      </c>
    </row>
    <row r="159" spans="1:48" ht="24" customHeight="1">
      <c r="A159" s="16"/>
      <c r="B159" s="17">
        <f t="shared" si="32"/>
        <v>151</v>
      </c>
      <c r="C159" s="10"/>
      <c r="D159" s="18" t="s">
        <v>66</v>
      </c>
      <c r="E159" s="10"/>
      <c r="F159" s="18" t="s">
        <v>18</v>
      </c>
      <c r="G159" s="18" t="s">
        <v>224</v>
      </c>
      <c r="H159" s="10"/>
      <c r="I159" s="19">
        <v>898760</v>
      </c>
      <c r="J159" s="19">
        <v>4840</v>
      </c>
      <c r="K159" s="17" t="s">
        <v>9</v>
      </c>
      <c r="L159" s="10"/>
      <c r="M159" s="60">
        <v>60</v>
      </c>
      <c r="N159" s="60">
        <v>86</v>
      </c>
      <c r="O159" s="60">
        <v>85</v>
      </c>
      <c r="P159" s="10"/>
      <c r="Q159" s="60">
        <f t="shared" si="33"/>
        <v>1290</v>
      </c>
      <c r="R159" s="10"/>
      <c r="S159" s="62">
        <f t="shared" si="27"/>
        <v>1376</v>
      </c>
      <c r="T159" s="10"/>
      <c r="U159" s="64">
        <v>9.6</v>
      </c>
      <c r="V159" s="64">
        <v>9.3699999999999992</v>
      </c>
      <c r="W159" s="10"/>
      <c r="X159" s="43">
        <v>148620000</v>
      </c>
      <c r="Y159" s="36">
        <v>3.2000000000000001E-2</v>
      </c>
      <c r="Z159" s="10"/>
      <c r="AA159" s="20">
        <v>62</v>
      </c>
      <c r="AB159" s="20">
        <v>12</v>
      </c>
      <c r="AC159" s="20">
        <v>2</v>
      </c>
      <c r="AD159" s="20">
        <v>23</v>
      </c>
      <c r="AE159" s="20">
        <v>1</v>
      </c>
      <c r="AF159" s="66">
        <f t="shared" si="28"/>
        <v>100</v>
      </c>
      <c r="AG159" s="10"/>
      <c r="AH159" s="36">
        <v>-2.1999999999999999E-2</v>
      </c>
      <c r="AI159" s="40">
        <v>12324</v>
      </c>
      <c r="AJ159" s="37">
        <v>0.73</v>
      </c>
      <c r="AK159" s="42" t="s">
        <v>214</v>
      </c>
      <c r="AL159" s="41">
        <v>587</v>
      </c>
      <c r="AN159" s="86"/>
      <c r="AO159" s="87"/>
      <c r="AP159" s="88">
        <f t="shared" si="29"/>
        <v>0</v>
      </c>
      <c r="AR159" s="86">
        <f t="shared" si="30"/>
        <v>0</v>
      </c>
      <c r="AS159" s="87"/>
      <c r="AT159" s="88">
        <f t="shared" si="31"/>
        <v>0</v>
      </c>
      <c r="AV159" s="88">
        <v>0</v>
      </c>
    </row>
    <row r="160" spans="1:48" ht="24" customHeight="1">
      <c r="A160" s="16"/>
      <c r="B160" s="17">
        <f t="shared" si="32"/>
        <v>152</v>
      </c>
      <c r="C160" s="10"/>
      <c r="D160" s="18" t="s">
        <v>63</v>
      </c>
      <c r="E160" s="10"/>
      <c r="F160" s="18" t="s">
        <v>8</v>
      </c>
      <c r="G160" s="18" t="s">
        <v>212</v>
      </c>
      <c r="H160" s="10"/>
      <c r="I160" s="19">
        <v>1312442</v>
      </c>
      <c r="J160" s="19">
        <v>17750</v>
      </c>
      <c r="K160" s="17" t="s">
        <v>14</v>
      </c>
      <c r="L160" s="10"/>
      <c r="M160" s="60">
        <v>71</v>
      </c>
      <c r="N160" s="60">
        <v>80</v>
      </c>
      <c r="O160" s="60">
        <v>80</v>
      </c>
      <c r="P160" s="10"/>
      <c r="Q160" s="60">
        <f>N160*$Q$189</f>
        <v>2400</v>
      </c>
      <c r="R160" s="10"/>
      <c r="S160" s="62">
        <f t="shared" si="27"/>
        <v>2480</v>
      </c>
      <c r="T160" s="10"/>
      <c r="U160" s="64">
        <v>6.1</v>
      </c>
      <c r="V160" s="64">
        <v>6.1</v>
      </c>
      <c r="W160" s="10"/>
      <c r="X160" s="43">
        <f>AP160+AT160</f>
        <v>1167186944</v>
      </c>
      <c r="Y160" s="36">
        <f>X160/AV160</f>
        <v>4.8640896149358223E-2</v>
      </c>
      <c r="Z160" s="10"/>
      <c r="AA160" s="20">
        <v>52.1</v>
      </c>
      <c r="AB160" s="20">
        <v>1.4</v>
      </c>
      <c r="AC160" s="20">
        <v>7</v>
      </c>
      <c r="AD160" s="20">
        <v>31</v>
      </c>
      <c r="AE160" s="20">
        <v>8.5</v>
      </c>
      <c r="AF160" s="66">
        <f t="shared" si="28"/>
        <v>100</v>
      </c>
      <c r="AG160" s="10"/>
      <c r="AH160" s="72"/>
      <c r="AI160" s="73"/>
      <c r="AJ160" s="74"/>
      <c r="AK160" s="75"/>
      <c r="AL160" s="76"/>
      <c r="AN160" s="57">
        <v>18237.295999999998</v>
      </c>
      <c r="AO160" s="35">
        <v>80</v>
      </c>
      <c r="AP160" s="43">
        <f t="shared" si="29"/>
        <v>116718694.39999999</v>
      </c>
      <c r="AR160" s="57">
        <f t="shared" si="30"/>
        <v>18237.295999999998</v>
      </c>
      <c r="AS160" s="35">
        <v>24</v>
      </c>
      <c r="AT160" s="43">
        <f t="shared" si="31"/>
        <v>1050468249.5999999</v>
      </c>
      <c r="AV160" s="43">
        <v>23996000000</v>
      </c>
    </row>
    <row r="161" spans="1:48" ht="24" customHeight="1">
      <c r="A161" s="16"/>
      <c r="B161" s="17">
        <f t="shared" si="32"/>
        <v>153</v>
      </c>
      <c r="C161" s="10"/>
      <c r="D161" s="18" t="s">
        <v>26</v>
      </c>
      <c r="E161" s="10"/>
      <c r="F161" s="18" t="s">
        <v>13</v>
      </c>
      <c r="G161" s="18" t="s">
        <v>222</v>
      </c>
      <c r="H161" s="10"/>
      <c r="I161" s="19">
        <v>366954</v>
      </c>
      <c r="J161" s="19">
        <v>4410</v>
      </c>
      <c r="K161" s="17" t="s">
        <v>9</v>
      </c>
      <c r="L161" s="10"/>
      <c r="M161" s="60">
        <v>101</v>
      </c>
      <c r="N161" s="60">
        <v>104</v>
      </c>
      <c r="O161" s="60">
        <v>71</v>
      </c>
      <c r="P161" s="10"/>
      <c r="Q161" s="60">
        <f>N161*$Q$188</f>
        <v>1560</v>
      </c>
      <c r="R161" s="10"/>
      <c r="S161" s="62">
        <f t="shared" si="27"/>
        <v>1664</v>
      </c>
      <c r="T161" s="10"/>
      <c r="U161" s="64">
        <v>28.3</v>
      </c>
      <c r="V161" s="64">
        <v>18.309999999999999</v>
      </c>
      <c r="W161" s="10"/>
      <c r="X161" s="43">
        <v>170250000</v>
      </c>
      <c r="Y161" s="36">
        <v>9.4E-2</v>
      </c>
      <c r="Z161" s="10"/>
      <c r="AA161" s="20">
        <v>53</v>
      </c>
      <c r="AB161" s="20">
        <v>20</v>
      </c>
      <c r="AC161" s="20">
        <v>7</v>
      </c>
      <c r="AD161" s="20">
        <v>19</v>
      </c>
      <c r="AE161" s="20">
        <v>1</v>
      </c>
      <c r="AF161" s="66">
        <f t="shared" si="28"/>
        <v>100</v>
      </c>
      <c r="AG161" s="10"/>
      <c r="AH161" s="36">
        <v>2.5999999999999999E-2</v>
      </c>
      <c r="AI161" s="40">
        <v>15286</v>
      </c>
      <c r="AJ161" s="37">
        <v>0.86</v>
      </c>
      <c r="AK161" s="42" t="s">
        <v>210</v>
      </c>
      <c r="AL161" s="41">
        <v>1007</v>
      </c>
      <c r="AN161" s="86"/>
      <c r="AO161" s="87"/>
      <c r="AP161" s="88">
        <f t="shared" si="29"/>
        <v>0</v>
      </c>
      <c r="AR161" s="86">
        <f t="shared" si="30"/>
        <v>0</v>
      </c>
      <c r="AS161" s="87"/>
      <c r="AT161" s="88">
        <f t="shared" si="31"/>
        <v>0</v>
      </c>
      <c r="AV161" s="88">
        <v>0</v>
      </c>
    </row>
    <row r="162" spans="1:48" ht="24" customHeight="1">
      <c r="A162" s="16"/>
      <c r="B162" s="17">
        <f t="shared" si="32"/>
        <v>154</v>
      </c>
      <c r="C162" s="10"/>
      <c r="D162" s="18" t="s">
        <v>28</v>
      </c>
      <c r="E162" s="10"/>
      <c r="F162" s="18" t="s">
        <v>22</v>
      </c>
      <c r="G162" s="18" t="s">
        <v>198</v>
      </c>
      <c r="H162" s="10"/>
      <c r="I162" s="19">
        <v>797765</v>
      </c>
      <c r="J162" s="19">
        <v>2510</v>
      </c>
      <c r="K162" s="17" t="s">
        <v>9</v>
      </c>
      <c r="L162" s="10"/>
      <c r="M162" s="60">
        <v>125</v>
      </c>
      <c r="N162" s="60">
        <v>139</v>
      </c>
      <c r="O162" s="60">
        <v>71</v>
      </c>
      <c r="P162" s="10"/>
      <c r="Q162" s="60">
        <f>N162*$Q$188</f>
        <v>2085</v>
      </c>
      <c r="R162" s="10"/>
      <c r="S162" s="62">
        <f t="shared" si="27"/>
        <v>2224</v>
      </c>
      <c r="T162" s="10"/>
      <c r="U162" s="64">
        <v>17.399999999999999</v>
      </c>
      <c r="V162" s="64">
        <v>7.51</v>
      </c>
      <c r="W162" s="10"/>
      <c r="X162" s="43">
        <v>128590000</v>
      </c>
      <c r="Y162" s="36">
        <v>5.8000000000000003E-2</v>
      </c>
      <c r="Z162" s="10"/>
      <c r="AA162" s="20">
        <v>30</v>
      </c>
      <c r="AB162" s="20">
        <v>30</v>
      </c>
      <c r="AC162" s="20">
        <v>4</v>
      </c>
      <c r="AD162" s="20">
        <v>35</v>
      </c>
      <c r="AE162" s="20">
        <v>1</v>
      </c>
      <c r="AF162" s="66">
        <f t="shared" si="28"/>
        <v>100</v>
      </c>
      <c r="AG162" s="10"/>
      <c r="AH162" s="36">
        <v>-5.8999999999999997E-2</v>
      </c>
      <c r="AI162" s="40">
        <v>10903</v>
      </c>
      <c r="AJ162" s="37">
        <v>0.79</v>
      </c>
      <c r="AK162" s="42" t="s">
        <v>213</v>
      </c>
      <c r="AL162" s="41">
        <v>456</v>
      </c>
      <c r="AN162" s="86"/>
      <c r="AO162" s="87"/>
      <c r="AP162" s="88">
        <f t="shared" si="29"/>
        <v>0</v>
      </c>
      <c r="AR162" s="86">
        <f t="shared" si="30"/>
        <v>0</v>
      </c>
      <c r="AS162" s="87"/>
      <c r="AT162" s="88">
        <f t="shared" si="31"/>
        <v>0</v>
      </c>
      <c r="AV162" s="88">
        <v>0</v>
      </c>
    </row>
    <row r="163" spans="1:48" ht="24" customHeight="1">
      <c r="A163" s="16"/>
      <c r="B163" s="17">
        <f t="shared" si="32"/>
        <v>155</v>
      </c>
      <c r="C163" s="10"/>
      <c r="D163" s="18" t="s">
        <v>52</v>
      </c>
      <c r="E163" s="10"/>
      <c r="F163" s="18" t="s">
        <v>8</v>
      </c>
      <c r="G163" s="18" t="s">
        <v>212</v>
      </c>
      <c r="H163" s="10"/>
      <c r="I163" s="19">
        <v>1170125</v>
      </c>
      <c r="J163" s="19">
        <v>23680</v>
      </c>
      <c r="K163" s="17" t="s">
        <v>14</v>
      </c>
      <c r="L163" s="10"/>
      <c r="M163" s="60">
        <v>46</v>
      </c>
      <c r="N163" s="60">
        <v>60</v>
      </c>
      <c r="O163" s="60">
        <v>60</v>
      </c>
      <c r="P163" s="10"/>
      <c r="Q163" s="60">
        <f>N163*$Q$189</f>
        <v>1800</v>
      </c>
      <c r="R163" s="10"/>
      <c r="S163" s="62">
        <f t="shared" si="27"/>
        <v>1860</v>
      </c>
      <c r="T163" s="10"/>
      <c r="U163" s="64">
        <v>5.0999999999999996</v>
      </c>
      <c r="V163" s="64">
        <v>5.0999999999999996</v>
      </c>
      <c r="W163" s="10"/>
      <c r="X163" s="43">
        <f>AP163+AT163</f>
        <v>1152918624</v>
      </c>
      <c r="Y163" s="36">
        <f>X163/AV163</f>
        <v>5.5187335407591784E-2</v>
      </c>
      <c r="Z163" s="10"/>
      <c r="AA163" s="20">
        <v>34.799999999999997</v>
      </c>
      <c r="AB163" s="20">
        <v>21.7</v>
      </c>
      <c r="AC163" s="20">
        <v>4.3</v>
      </c>
      <c r="AD163" s="20">
        <v>30.4</v>
      </c>
      <c r="AE163" s="20">
        <v>8.8000000000000007</v>
      </c>
      <c r="AF163" s="66">
        <f t="shared" si="28"/>
        <v>99.999999999999986</v>
      </c>
      <c r="AG163" s="10"/>
      <c r="AH163" s="72"/>
      <c r="AI163" s="73"/>
      <c r="AJ163" s="74"/>
      <c r="AK163" s="75"/>
      <c r="AL163" s="76"/>
      <c r="AN163" s="57">
        <v>24019.137999999999</v>
      </c>
      <c r="AO163" s="35">
        <v>80</v>
      </c>
      <c r="AP163" s="43">
        <f t="shared" si="29"/>
        <v>115291862.40000001</v>
      </c>
      <c r="AR163" s="57">
        <f t="shared" si="30"/>
        <v>24019.137999999999</v>
      </c>
      <c r="AS163" s="35">
        <v>24</v>
      </c>
      <c r="AT163" s="43">
        <f t="shared" si="31"/>
        <v>1037626761.5999999</v>
      </c>
      <c r="AV163" s="43">
        <v>20891000000</v>
      </c>
    </row>
    <row r="164" spans="1:48" ht="24" customHeight="1">
      <c r="A164" s="16"/>
      <c r="B164" s="17">
        <f t="shared" si="32"/>
        <v>156</v>
      </c>
      <c r="C164" s="10"/>
      <c r="D164" s="18" t="s">
        <v>117</v>
      </c>
      <c r="E164" s="10"/>
      <c r="F164" s="18" t="s">
        <v>8</v>
      </c>
      <c r="G164" s="18" t="s">
        <v>212</v>
      </c>
      <c r="H164" s="10"/>
      <c r="I164" s="19">
        <v>628615</v>
      </c>
      <c r="J164" s="19">
        <v>6970</v>
      </c>
      <c r="K164" s="17" t="s">
        <v>9</v>
      </c>
      <c r="L164" s="10"/>
      <c r="M164" s="60">
        <v>65</v>
      </c>
      <c r="N164" s="60">
        <v>67</v>
      </c>
      <c r="O164" s="60">
        <v>57</v>
      </c>
      <c r="P164" s="10"/>
      <c r="Q164" s="60">
        <f>N164*$Q$188</f>
        <v>1005</v>
      </c>
      <c r="R164" s="10"/>
      <c r="S164" s="62">
        <f t="shared" si="27"/>
        <v>1072</v>
      </c>
      <c r="T164" s="10"/>
      <c r="U164" s="64">
        <v>10.7</v>
      </c>
      <c r="V164" s="64">
        <v>9.15</v>
      </c>
      <c r="W164" s="10"/>
      <c r="X164" s="43">
        <v>156590000</v>
      </c>
      <c r="Y164" s="36">
        <v>3.5999999999999997E-2</v>
      </c>
      <c r="Z164" s="10"/>
      <c r="AA164" s="20">
        <v>40</v>
      </c>
      <c r="AB164" s="20">
        <v>10</v>
      </c>
      <c r="AC164" s="20">
        <v>4</v>
      </c>
      <c r="AD164" s="20">
        <v>45</v>
      </c>
      <c r="AE164" s="20">
        <v>1</v>
      </c>
      <c r="AF164" s="66">
        <f t="shared" si="28"/>
        <v>100</v>
      </c>
      <c r="AG164" s="10"/>
      <c r="AH164" s="36">
        <v>-0.03</v>
      </c>
      <c r="AI164" s="40">
        <v>33601</v>
      </c>
      <c r="AJ164" s="37">
        <v>0.68</v>
      </c>
      <c r="AK164" s="42" t="s">
        <v>213</v>
      </c>
      <c r="AL164" s="41">
        <v>636</v>
      </c>
      <c r="AN164" s="86"/>
      <c r="AO164" s="87"/>
      <c r="AP164" s="88">
        <f t="shared" si="29"/>
        <v>0</v>
      </c>
      <c r="AR164" s="86">
        <f t="shared" si="30"/>
        <v>0</v>
      </c>
      <c r="AS164" s="87"/>
      <c r="AT164" s="88">
        <f t="shared" si="31"/>
        <v>0</v>
      </c>
      <c r="AV164" s="88">
        <v>0</v>
      </c>
    </row>
    <row r="165" spans="1:48" ht="24" customHeight="1">
      <c r="A165" s="16"/>
      <c r="B165" s="17">
        <f t="shared" si="32"/>
        <v>157</v>
      </c>
      <c r="C165" s="10"/>
      <c r="D165" s="18" t="s">
        <v>182</v>
      </c>
      <c r="E165" s="10"/>
      <c r="F165" s="18" t="s">
        <v>18</v>
      </c>
      <c r="G165" s="18" t="s">
        <v>224</v>
      </c>
      <c r="H165" s="10"/>
      <c r="I165" s="19">
        <v>270402</v>
      </c>
      <c r="J165" s="19">
        <v>3170</v>
      </c>
      <c r="K165" s="17" t="s">
        <v>9</v>
      </c>
      <c r="L165" s="10"/>
      <c r="M165" s="60">
        <v>9</v>
      </c>
      <c r="N165" s="60">
        <v>43</v>
      </c>
      <c r="O165" s="60">
        <v>51</v>
      </c>
      <c r="P165" s="10"/>
      <c r="Q165" s="60">
        <f>N165*$Q$188</f>
        <v>645</v>
      </c>
      <c r="R165" s="10"/>
      <c r="S165" s="62">
        <f t="shared" si="27"/>
        <v>688</v>
      </c>
      <c r="T165" s="10"/>
      <c r="U165" s="64">
        <v>15.9</v>
      </c>
      <c r="V165" s="64">
        <v>18.16</v>
      </c>
      <c r="W165" s="10"/>
      <c r="X165" s="43">
        <v>41660000</v>
      </c>
      <c r="Y165" s="36">
        <v>5.2999999999999999E-2</v>
      </c>
      <c r="Z165" s="10"/>
      <c r="AA165" s="20">
        <v>40</v>
      </c>
      <c r="AB165" s="20">
        <v>13</v>
      </c>
      <c r="AC165" s="20">
        <v>1</v>
      </c>
      <c r="AD165" s="20">
        <v>45</v>
      </c>
      <c r="AE165" s="20">
        <v>1</v>
      </c>
      <c r="AF165" s="66">
        <f t="shared" si="28"/>
        <v>100</v>
      </c>
      <c r="AG165" s="10"/>
      <c r="AH165" s="36">
        <v>-4.0000000000000001E-3</v>
      </c>
      <c r="AI165" s="40">
        <v>5539</v>
      </c>
      <c r="AJ165" s="37">
        <v>0.77</v>
      </c>
      <c r="AK165" s="42" t="s">
        <v>214</v>
      </c>
      <c r="AL165" s="41">
        <v>1111</v>
      </c>
      <c r="AN165" s="86"/>
      <c r="AO165" s="87"/>
      <c r="AP165" s="88">
        <f t="shared" si="29"/>
        <v>0</v>
      </c>
      <c r="AR165" s="86">
        <f t="shared" si="30"/>
        <v>0</v>
      </c>
      <c r="AS165" s="87"/>
      <c r="AT165" s="88">
        <f t="shared" si="31"/>
        <v>0</v>
      </c>
      <c r="AV165" s="88">
        <v>0</v>
      </c>
    </row>
    <row r="166" spans="1:48" ht="24" customHeight="1">
      <c r="A166" s="16"/>
      <c r="B166" s="17">
        <f t="shared" si="32"/>
        <v>158</v>
      </c>
      <c r="C166" s="10"/>
      <c r="D166" s="18" t="s">
        <v>225</v>
      </c>
      <c r="E166" s="10"/>
      <c r="F166" s="18" t="s">
        <v>11</v>
      </c>
      <c r="G166" s="18" t="s">
        <v>11</v>
      </c>
      <c r="H166" s="10"/>
      <c r="I166" s="19">
        <v>539560</v>
      </c>
      <c r="J166" s="19"/>
      <c r="K166" s="17" t="s">
        <v>9</v>
      </c>
      <c r="L166" s="10"/>
      <c r="M166" s="60">
        <v>41</v>
      </c>
      <c r="N166" s="60">
        <v>135</v>
      </c>
      <c r="O166" s="60">
        <v>43</v>
      </c>
      <c r="P166" s="10"/>
      <c r="Q166" s="60">
        <f>N166*$Q$188</f>
        <v>2025</v>
      </c>
      <c r="R166" s="10"/>
      <c r="S166" s="62">
        <f t="shared" si="27"/>
        <v>2160</v>
      </c>
      <c r="T166" s="10"/>
      <c r="U166" s="64">
        <v>25</v>
      </c>
      <c r="V166" s="64">
        <v>7.86</v>
      </c>
      <c r="W166" s="10"/>
      <c r="X166" s="43">
        <v>138350000</v>
      </c>
      <c r="Y166" s="36">
        <v>8.3000000000000004E-2</v>
      </c>
      <c r="Z166" s="10"/>
      <c r="AA166" s="20">
        <v>38</v>
      </c>
      <c r="AB166" s="20">
        <v>6</v>
      </c>
      <c r="AC166" s="20">
        <v>2</v>
      </c>
      <c r="AD166" s="20">
        <v>53</v>
      </c>
      <c r="AE166" s="20">
        <v>1</v>
      </c>
      <c r="AF166" s="66">
        <f t="shared" si="28"/>
        <v>100</v>
      </c>
      <c r="AG166" s="10"/>
      <c r="AH166" s="36">
        <v>-1E-3</v>
      </c>
      <c r="AI166" s="40">
        <v>12039</v>
      </c>
      <c r="AJ166" s="37">
        <v>0.67</v>
      </c>
      <c r="AK166" s="42" t="s">
        <v>213</v>
      </c>
      <c r="AL166" s="41">
        <v>417</v>
      </c>
      <c r="AN166" s="86"/>
      <c r="AO166" s="87"/>
      <c r="AP166" s="88">
        <f t="shared" si="29"/>
        <v>0</v>
      </c>
      <c r="AR166" s="86">
        <f t="shared" si="30"/>
        <v>0</v>
      </c>
      <c r="AS166" s="87"/>
      <c r="AT166" s="88">
        <f t="shared" si="31"/>
        <v>0</v>
      </c>
      <c r="AV166" s="88">
        <v>0</v>
      </c>
    </row>
    <row r="167" spans="1:48" ht="24" customHeight="1">
      <c r="A167" s="16"/>
      <c r="B167" s="17">
        <f t="shared" si="32"/>
        <v>159</v>
      </c>
      <c r="C167" s="10"/>
      <c r="D167" s="18" t="s">
        <v>105</v>
      </c>
      <c r="E167" s="10"/>
      <c r="F167" s="18" t="s">
        <v>8</v>
      </c>
      <c r="G167" s="18" t="s">
        <v>212</v>
      </c>
      <c r="H167" s="10"/>
      <c r="I167" s="19">
        <v>575747</v>
      </c>
      <c r="J167" s="19">
        <v>76660</v>
      </c>
      <c r="K167" s="17" t="s">
        <v>14</v>
      </c>
      <c r="L167" s="10"/>
      <c r="M167" s="60">
        <v>32</v>
      </c>
      <c r="N167" s="60">
        <v>36</v>
      </c>
      <c r="O167" s="60">
        <v>36</v>
      </c>
      <c r="P167" s="10"/>
      <c r="Q167" s="60">
        <f>N167*$Q$189</f>
        <v>1080</v>
      </c>
      <c r="R167" s="10"/>
      <c r="S167" s="62">
        <f t="shared" si="27"/>
        <v>1116</v>
      </c>
      <c r="T167" s="10"/>
      <c r="U167" s="64">
        <v>6.9</v>
      </c>
      <c r="V167" s="64">
        <v>6.9</v>
      </c>
      <c r="W167" s="10"/>
      <c r="X167" s="43">
        <f>AP167+AT167</f>
        <v>3003217660.8000002</v>
      </c>
      <c r="Y167" s="36">
        <f>X167/AV167</f>
        <v>4.9483739941671753E-2</v>
      </c>
      <c r="Z167" s="10"/>
      <c r="AA167" s="20">
        <v>62.5</v>
      </c>
      <c r="AB167" s="20">
        <v>9.4</v>
      </c>
      <c r="AC167" s="20">
        <v>3.1</v>
      </c>
      <c r="AD167" s="20">
        <v>25</v>
      </c>
      <c r="AE167" s="20">
        <v>0</v>
      </c>
      <c r="AF167" s="66">
        <f t="shared" si="28"/>
        <v>100</v>
      </c>
      <c r="AG167" s="10"/>
      <c r="AH167" s="72"/>
      <c r="AI167" s="73"/>
      <c r="AJ167" s="74"/>
      <c r="AK167" s="75"/>
      <c r="AL167" s="76"/>
      <c r="AN167" s="57">
        <v>104278.391</v>
      </c>
      <c r="AO167" s="35">
        <v>80</v>
      </c>
      <c r="AP167" s="43">
        <f t="shared" si="29"/>
        <v>300321766.08000004</v>
      </c>
      <c r="AR167" s="57">
        <f t="shared" si="30"/>
        <v>104278.391</v>
      </c>
      <c r="AS167" s="35">
        <v>24</v>
      </c>
      <c r="AT167" s="43">
        <f t="shared" si="31"/>
        <v>2702895894.7200003</v>
      </c>
      <c r="AV167" s="43">
        <v>60691000000</v>
      </c>
    </row>
    <row r="168" spans="1:48" ht="24" customHeight="1">
      <c r="A168" s="16"/>
      <c r="B168" s="17">
        <f t="shared" si="32"/>
        <v>160</v>
      </c>
      <c r="C168" s="10"/>
      <c r="D168" s="18" t="s">
        <v>109</v>
      </c>
      <c r="E168" s="10"/>
      <c r="F168" s="18" t="s">
        <v>22</v>
      </c>
      <c r="G168" s="18" t="s">
        <v>198</v>
      </c>
      <c r="H168" s="10"/>
      <c r="I168" s="19">
        <v>427756</v>
      </c>
      <c r="J168" s="19">
        <v>7430</v>
      </c>
      <c r="K168" s="17" t="s">
        <v>9</v>
      </c>
      <c r="L168" s="10"/>
      <c r="M168" s="60">
        <v>4</v>
      </c>
      <c r="N168" s="60">
        <v>4</v>
      </c>
      <c r="O168" s="60">
        <v>32</v>
      </c>
      <c r="P168" s="10"/>
      <c r="Q168" s="60">
        <f>N168*$Q$188</f>
        <v>60</v>
      </c>
      <c r="R168" s="10"/>
      <c r="S168" s="62">
        <f t="shared" si="27"/>
        <v>64</v>
      </c>
      <c r="T168" s="10"/>
      <c r="U168" s="64">
        <v>0.9</v>
      </c>
      <c r="V168" s="64">
        <v>7.25</v>
      </c>
      <c r="W168" s="10"/>
      <c r="X168" s="43">
        <v>13720000</v>
      </c>
      <c r="Y168" s="36">
        <v>3.0000000000000001E-3</v>
      </c>
      <c r="Z168" s="10"/>
      <c r="AA168" s="20">
        <v>30</v>
      </c>
      <c r="AB168" s="20">
        <v>31</v>
      </c>
      <c r="AC168" s="20">
        <v>12</v>
      </c>
      <c r="AD168" s="20">
        <v>26</v>
      </c>
      <c r="AE168" s="20">
        <v>1</v>
      </c>
      <c r="AF168" s="66">
        <f t="shared" si="28"/>
        <v>100</v>
      </c>
      <c r="AG168" s="10"/>
      <c r="AH168" s="36">
        <v>-0.04</v>
      </c>
      <c r="AI168" s="40">
        <v>21737</v>
      </c>
      <c r="AJ168" s="37">
        <v>0.74</v>
      </c>
      <c r="AK168" s="42" t="s">
        <v>213</v>
      </c>
      <c r="AL168" s="41">
        <v>429</v>
      </c>
      <c r="AN168" s="86"/>
      <c r="AO168" s="87"/>
      <c r="AP168" s="88">
        <f t="shared" si="29"/>
        <v>0</v>
      </c>
      <c r="AR168" s="86">
        <f t="shared" si="30"/>
        <v>0</v>
      </c>
      <c r="AS168" s="87"/>
      <c r="AT168" s="88">
        <f t="shared" si="31"/>
        <v>0</v>
      </c>
      <c r="AV168" s="88">
        <v>0</v>
      </c>
    </row>
    <row r="169" spans="1:48" ht="24" customHeight="1">
      <c r="A169" s="16"/>
      <c r="B169" s="17">
        <f t="shared" si="32"/>
        <v>161</v>
      </c>
      <c r="C169" s="10"/>
      <c r="D169" s="18" t="s">
        <v>111</v>
      </c>
      <c r="E169" s="10"/>
      <c r="F169" s="18" t="s">
        <v>8</v>
      </c>
      <c r="G169" s="18" t="s">
        <v>212</v>
      </c>
      <c r="H169" s="10"/>
      <c r="I169" s="19">
        <v>429362</v>
      </c>
      <c r="J169" s="19">
        <v>24140</v>
      </c>
      <c r="K169" s="17" t="s">
        <v>14</v>
      </c>
      <c r="L169" s="10"/>
      <c r="M169" s="60">
        <v>22</v>
      </c>
      <c r="N169" s="60">
        <v>26</v>
      </c>
      <c r="O169" s="60">
        <v>26</v>
      </c>
      <c r="P169" s="10"/>
      <c r="Q169" s="60">
        <f>N169*$Q$189</f>
        <v>780</v>
      </c>
      <c r="R169" s="10"/>
      <c r="S169" s="62">
        <f t="shared" ref="S169:S184" si="34">Q169+N169</f>
        <v>806</v>
      </c>
      <c r="T169" s="10"/>
      <c r="U169" s="64">
        <v>6.1</v>
      </c>
      <c r="V169" s="64">
        <v>6.1</v>
      </c>
      <c r="W169" s="10"/>
      <c r="X169" s="43">
        <f>AP169+AT169</f>
        <v>523151616.00000006</v>
      </c>
      <c r="Y169" s="36">
        <f>X169/AV169</f>
        <v>4.5678129398410899E-2</v>
      </c>
      <c r="Z169" s="10"/>
      <c r="AA169" s="20">
        <v>18.2</v>
      </c>
      <c r="AB169" s="20">
        <v>40.9</v>
      </c>
      <c r="AC169" s="20">
        <v>4.5</v>
      </c>
      <c r="AD169" s="20">
        <v>27.3</v>
      </c>
      <c r="AE169" s="20">
        <v>9.1</v>
      </c>
      <c r="AF169" s="66">
        <f t="shared" ref="AF169:AF184" si="35">SUM(AA169:AE169)</f>
        <v>99.999999999999986</v>
      </c>
      <c r="AG169" s="10"/>
      <c r="AH169" s="72"/>
      <c r="AI169" s="73"/>
      <c r="AJ169" s="74"/>
      <c r="AK169" s="75"/>
      <c r="AL169" s="76"/>
      <c r="AN169" s="57">
        <v>25151.52</v>
      </c>
      <c r="AO169" s="35">
        <v>80</v>
      </c>
      <c r="AP169" s="43">
        <f t="shared" ref="AP169:AP184" si="36">N169*AN169*AO169</f>
        <v>52315161.600000001</v>
      </c>
      <c r="AR169" s="57">
        <f t="shared" ref="AR169:AR184" si="37">AN169</f>
        <v>25151.52</v>
      </c>
      <c r="AS169" s="35">
        <v>24</v>
      </c>
      <c r="AT169" s="43">
        <f t="shared" ref="AT169:AT184" si="38">Q169*AR169*AS169</f>
        <v>470836454.40000004</v>
      </c>
      <c r="AV169" s="43">
        <v>11453000000</v>
      </c>
    </row>
    <row r="170" spans="1:48" ht="24" customHeight="1">
      <c r="A170" s="16"/>
      <c r="B170" s="17">
        <f t="shared" si="32"/>
        <v>162</v>
      </c>
      <c r="C170" s="10"/>
      <c r="D170" s="18" t="s">
        <v>142</v>
      </c>
      <c r="E170" s="10"/>
      <c r="F170" s="18" t="s">
        <v>13</v>
      </c>
      <c r="G170" s="18" t="s">
        <v>222</v>
      </c>
      <c r="H170" s="10"/>
      <c r="I170" s="19">
        <v>178015</v>
      </c>
      <c r="J170" s="19">
        <v>7670</v>
      </c>
      <c r="K170" s="17" t="s">
        <v>9</v>
      </c>
      <c r="L170" s="10"/>
      <c r="M170" s="60">
        <v>15</v>
      </c>
      <c r="N170" s="60">
        <v>63</v>
      </c>
      <c r="O170" s="60">
        <v>25</v>
      </c>
      <c r="P170" s="10"/>
      <c r="Q170" s="60">
        <f>N170*$Q$188</f>
        <v>945</v>
      </c>
      <c r="R170" s="10"/>
      <c r="S170" s="62">
        <f t="shared" si="34"/>
        <v>1008</v>
      </c>
      <c r="T170" s="10"/>
      <c r="U170" s="64">
        <v>35.4</v>
      </c>
      <c r="V170" s="64">
        <v>14.13</v>
      </c>
      <c r="W170" s="10"/>
      <c r="X170" s="43">
        <v>192470000</v>
      </c>
      <c r="Y170" s="36">
        <v>0.11799999999999999</v>
      </c>
      <c r="Z170" s="10"/>
      <c r="AA170" s="20">
        <v>58</v>
      </c>
      <c r="AB170" s="20">
        <v>15</v>
      </c>
      <c r="AC170" s="20">
        <v>4</v>
      </c>
      <c r="AD170" s="20">
        <v>22</v>
      </c>
      <c r="AE170" s="20">
        <v>1</v>
      </c>
      <c r="AF170" s="66">
        <f t="shared" si="35"/>
        <v>100</v>
      </c>
      <c r="AG170" s="10"/>
      <c r="AH170" s="36">
        <v>1.9E-2</v>
      </c>
      <c r="AI170" s="40">
        <v>20044</v>
      </c>
      <c r="AJ170" s="37">
        <v>0.8</v>
      </c>
      <c r="AK170" s="42" t="s">
        <v>213</v>
      </c>
      <c r="AL170" s="41">
        <v>700</v>
      </c>
      <c r="AN170" s="86"/>
      <c r="AO170" s="87"/>
      <c r="AP170" s="88">
        <f t="shared" si="36"/>
        <v>0</v>
      </c>
      <c r="AR170" s="86">
        <f t="shared" si="37"/>
        <v>0</v>
      </c>
      <c r="AS170" s="87"/>
      <c r="AT170" s="88">
        <f t="shared" si="38"/>
        <v>0</v>
      </c>
      <c r="AV170" s="88">
        <v>0</v>
      </c>
    </row>
    <row r="171" spans="1:48" ht="24" customHeight="1">
      <c r="A171" s="16"/>
      <c r="B171" s="17">
        <f t="shared" si="32"/>
        <v>163</v>
      </c>
      <c r="C171" s="10"/>
      <c r="D171" s="18" t="s">
        <v>145</v>
      </c>
      <c r="E171" s="10"/>
      <c r="F171" s="18" t="s">
        <v>11</v>
      </c>
      <c r="G171" s="18" t="s">
        <v>11</v>
      </c>
      <c r="H171" s="10"/>
      <c r="I171" s="19">
        <v>199910</v>
      </c>
      <c r="J171" s="19">
        <v>1730</v>
      </c>
      <c r="K171" s="17" t="s">
        <v>9</v>
      </c>
      <c r="L171" s="10"/>
      <c r="M171" s="60">
        <v>23</v>
      </c>
      <c r="N171" s="60">
        <v>55</v>
      </c>
      <c r="O171" s="60">
        <v>24</v>
      </c>
      <c r="P171" s="10"/>
      <c r="Q171" s="60">
        <f>N171*$Q$188</f>
        <v>825</v>
      </c>
      <c r="R171" s="10"/>
      <c r="S171" s="62">
        <f t="shared" si="34"/>
        <v>880</v>
      </c>
      <c r="T171" s="10"/>
      <c r="U171" s="64">
        <v>27.5</v>
      </c>
      <c r="V171" s="64">
        <v>11.95</v>
      </c>
      <c r="W171" s="10"/>
      <c r="X171" s="43">
        <v>32410000</v>
      </c>
      <c r="Y171" s="36">
        <v>9.0999999999999998E-2</v>
      </c>
      <c r="Z171" s="10"/>
      <c r="AA171" s="20">
        <v>52</v>
      </c>
      <c r="AB171" s="20">
        <v>10</v>
      </c>
      <c r="AC171" s="20">
        <v>2</v>
      </c>
      <c r="AD171" s="20">
        <v>35</v>
      </c>
      <c r="AE171" s="20">
        <v>1</v>
      </c>
      <c r="AF171" s="66">
        <f t="shared" si="35"/>
        <v>100</v>
      </c>
      <c r="AG171" s="10"/>
      <c r="AH171" s="36">
        <v>-0.08</v>
      </c>
      <c r="AI171" s="40">
        <v>17033</v>
      </c>
      <c r="AJ171" s="37">
        <v>0.68</v>
      </c>
      <c r="AK171" s="42" t="s">
        <v>213</v>
      </c>
      <c r="AL171" s="41">
        <v>673</v>
      </c>
      <c r="AN171" s="86"/>
      <c r="AO171" s="87"/>
      <c r="AP171" s="88">
        <f t="shared" si="36"/>
        <v>0</v>
      </c>
      <c r="AR171" s="86">
        <f t="shared" si="37"/>
        <v>0</v>
      </c>
      <c r="AS171" s="87"/>
      <c r="AT171" s="88">
        <f t="shared" si="38"/>
        <v>0</v>
      </c>
      <c r="AV171" s="88">
        <v>0</v>
      </c>
    </row>
    <row r="172" spans="1:48" ht="24" customHeight="1">
      <c r="A172" s="16"/>
      <c r="B172" s="17">
        <f t="shared" si="32"/>
        <v>164</v>
      </c>
      <c r="C172" s="10"/>
      <c r="D172" s="18" t="s">
        <v>82</v>
      </c>
      <c r="E172" s="10"/>
      <c r="F172" s="18" t="s">
        <v>8</v>
      </c>
      <c r="G172" s="18" t="s">
        <v>212</v>
      </c>
      <c r="H172" s="10"/>
      <c r="I172" s="19">
        <v>332474</v>
      </c>
      <c r="J172" s="19">
        <v>56990</v>
      </c>
      <c r="K172" s="17" t="s">
        <v>14</v>
      </c>
      <c r="L172" s="10"/>
      <c r="M172" s="60">
        <v>18</v>
      </c>
      <c r="N172" s="60">
        <v>22</v>
      </c>
      <c r="O172" s="60">
        <v>22</v>
      </c>
      <c r="P172" s="10"/>
      <c r="Q172" s="60">
        <f>N172*$Q$189</f>
        <v>660</v>
      </c>
      <c r="R172" s="10"/>
      <c r="S172" s="62">
        <f t="shared" si="34"/>
        <v>682</v>
      </c>
      <c r="T172" s="10"/>
      <c r="U172" s="64">
        <v>6.6</v>
      </c>
      <c r="V172" s="64">
        <v>6.6</v>
      </c>
      <c r="W172" s="10"/>
      <c r="X172" s="43">
        <f>AP172+AT172</f>
        <v>1086939902.4000001</v>
      </c>
      <c r="Y172" s="36">
        <f>X172/AV172</f>
        <v>5.2468618575014489E-2</v>
      </c>
      <c r="Z172" s="10"/>
      <c r="AA172" s="20">
        <v>72.2</v>
      </c>
      <c r="AB172" s="20">
        <v>11.1</v>
      </c>
      <c r="AC172" s="20">
        <v>0</v>
      </c>
      <c r="AD172" s="20">
        <v>11.1</v>
      </c>
      <c r="AE172" s="20">
        <v>5.6</v>
      </c>
      <c r="AF172" s="66">
        <f t="shared" si="35"/>
        <v>99.999999999999986</v>
      </c>
      <c r="AG172" s="10"/>
      <c r="AH172" s="72"/>
      <c r="AI172" s="73"/>
      <c r="AJ172" s="74"/>
      <c r="AK172" s="75"/>
      <c r="AL172" s="76"/>
      <c r="AN172" s="57">
        <v>61757.949000000001</v>
      </c>
      <c r="AO172" s="35">
        <v>80</v>
      </c>
      <c r="AP172" s="43">
        <f t="shared" si="36"/>
        <v>108693990.24000001</v>
      </c>
      <c r="AR172" s="57">
        <f t="shared" si="37"/>
        <v>61757.949000000001</v>
      </c>
      <c r="AS172" s="35">
        <v>24</v>
      </c>
      <c r="AT172" s="43">
        <f t="shared" si="38"/>
        <v>978245912.16000009</v>
      </c>
      <c r="AV172" s="43">
        <v>20716000000</v>
      </c>
    </row>
    <row r="173" spans="1:48" ht="24" customHeight="1">
      <c r="A173" s="16"/>
      <c r="B173" s="17">
        <f t="shared" si="32"/>
        <v>165</v>
      </c>
      <c r="C173" s="10"/>
      <c r="D173" s="18" t="s">
        <v>143</v>
      </c>
      <c r="E173" s="10"/>
      <c r="F173" s="18" t="s">
        <v>18</v>
      </c>
      <c r="G173" s="18" t="s">
        <v>224</v>
      </c>
      <c r="H173" s="10"/>
      <c r="I173" s="19">
        <v>195125</v>
      </c>
      <c r="J173" s="19">
        <v>4100</v>
      </c>
      <c r="K173" s="17" t="s">
        <v>9</v>
      </c>
      <c r="L173" s="10"/>
      <c r="M173" s="60">
        <v>17</v>
      </c>
      <c r="N173" s="60">
        <v>22</v>
      </c>
      <c r="O173" s="60">
        <v>18</v>
      </c>
      <c r="P173" s="10"/>
      <c r="Q173" s="60">
        <f>N173*$Q$188</f>
        <v>330</v>
      </c>
      <c r="R173" s="10"/>
      <c r="S173" s="62">
        <f t="shared" si="34"/>
        <v>352</v>
      </c>
      <c r="T173" s="10"/>
      <c r="U173" s="64">
        <v>11.3</v>
      </c>
      <c r="V173" s="64">
        <v>9.1</v>
      </c>
      <c r="W173" s="10"/>
      <c r="X173" s="43">
        <v>29490000</v>
      </c>
      <c r="Y173" s="36">
        <v>3.6999999999999998E-2</v>
      </c>
      <c r="Z173" s="10"/>
      <c r="AA173" s="20">
        <v>50</v>
      </c>
      <c r="AB173" s="20">
        <v>12</v>
      </c>
      <c r="AC173" s="20">
        <v>2</v>
      </c>
      <c r="AD173" s="20">
        <v>35</v>
      </c>
      <c r="AE173" s="20">
        <v>1</v>
      </c>
      <c r="AF173" s="66">
        <f t="shared" si="35"/>
        <v>100</v>
      </c>
      <c r="AG173" s="10"/>
      <c r="AH173" s="36">
        <v>-1.7999999999999999E-2</v>
      </c>
      <c r="AI173" s="40">
        <v>12933</v>
      </c>
      <c r="AJ173" s="37">
        <v>0.71</v>
      </c>
      <c r="AK173" s="42" t="s">
        <v>214</v>
      </c>
      <c r="AL173" s="41">
        <v>551</v>
      </c>
      <c r="AN173" s="86"/>
      <c r="AO173" s="87"/>
      <c r="AP173" s="88">
        <f t="shared" si="36"/>
        <v>0</v>
      </c>
      <c r="AR173" s="86">
        <f t="shared" si="37"/>
        <v>0</v>
      </c>
      <c r="AS173" s="87"/>
      <c r="AT173" s="88">
        <f t="shared" si="38"/>
        <v>0</v>
      </c>
      <c r="AV173" s="88">
        <v>0</v>
      </c>
    </row>
    <row r="174" spans="1:48" ht="24" customHeight="1">
      <c r="A174" s="16"/>
      <c r="B174" s="17">
        <f t="shared" si="32"/>
        <v>166</v>
      </c>
      <c r="C174" s="10"/>
      <c r="D174" s="18" t="s">
        <v>23</v>
      </c>
      <c r="E174" s="10"/>
      <c r="F174" s="18" t="s">
        <v>13</v>
      </c>
      <c r="G174" s="18" t="s">
        <v>222</v>
      </c>
      <c r="H174" s="10"/>
      <c r="I174" s="19">
        <v>284996</v>
      </c>
      <c r="J174" s="19">
        <v>14830</v>
      </c>
      <c r="K174" s="17" t="s">
        <v>14</v>
      </c>
      <c r="L174" s="10"/>
      <c r="M174" s="60">
        <v>9</v>
      </c>
      <c r="N174" s="60">
        <v>16</v>
      </c>
      <c r="O174" s="60">
        <v>16</v>
      </c>
      <c r="P174" s="10"/>
      <c r="Q174" s="60">
        <f>N174*$Q$189</f>
        <v>480</v>
      </c>
      <c r="R174" s="10"/>
      <c r="S174" s="62">
        <f t="shared" si="34"/>
        <v>496</v>
      </c>
      <c r="T174" s="10"/>
      <c r="U174" s="64">
        <v>5.6</v>
      </c>
      <c r="V174" s="64">
        <v>5.6</v>
      </c>
      <c r="W174" s="10"/>
      <c r="X174" s="43">
        <f>AP174+AT174</f>
        <v>216792396.80000001</v>
      </c>
      <c r="Y174" s="36">
        <f>X174/AV174</f>
        <v>4.4791817520661158E-2</v>
      </c>
      <c r="Z174" s="10"/>
      <c r="AA174" s="20">
        <v>33.299999999999997</v>
      </c>
      <c r="AB174" s="20">
        <v>33.299999999999997</v>
      </c>
      <c r="AC174" s="20">
        <v>0</v>
      </c>
      <c r="AD174" s="20">
        <v>22.2</v>
      </c>
      <c r="AE174" s="20">
        <v>11.2</v>
      </c>
      <c r="AF174" s="66">
        <f t="shared" si="35"/>
        <v>100</v>
      </c>
      <c r="AG174" s="10"/>
      <c r="AH174" s="72"/>
      <c r="AI174" s="73"/>
      <c r="AJ174" s="74"/>
      <c r="AK174" s="75"/>
      <c r="AL174" s="76"/>
      <c r="AN174" s="57">
        <v>16936.905999999999</v>
      </c>
      <c r="AO174" s="35">
        <v>80</v>
      </c>
      <c r="AP174" s="43">
        <f t="shared" si="36"/>
        <v>21679239.68</v>
      </c>
      <c r="AR174" s="57">
        <f t="shared" si="37"/>
        <v>16936.905999999999</v>
      </c>
      <c r="AS174" s="35">
        <v>24</v>
      </c>
      <c r="AT174" s="43">
        <f t="shared" si="38"/>
        <v>195113157.12</v>
      </c>
      <c r="AV174" s="43">
        <v>4840000000</v>
      </c>
    </row>
    <row r="175" spans="1:48" ht="24" customHeight="1">
      <c r="A175" s="16"/>
      <c r="B175" s="17">
        <f t="shared" si="32"/>
        <v>167</v>
      </c>
      <c r="C175" s="10"/>
      <c r="D175" s="18" t="s">
        <v>115</v>
      </c>
      <c r="E175" s="10"/>
      <c r="F175" s="18" t="s">
        <v>18</v>
      </c>
      <c r="G175" s="18" t="s">
        <v>224</v>
      </c>
      <c r="H175" s="10"/>
      <c r="I175" s="19">
        <v>104937</v>
      </c>
      <c r="J175" s="19">
        <v>3680</v>
      </c>
      <c r="K175" s="17" t="s">
        <v>9</v>
      </c>
      <c r="L175" s="10"/>
      <c r="M175" s="60">
        <v>2</v>
      </c>
      <c r="N175" s="60">
        <v>2</v>
      </c>
      <c r="O175" s="60">
        <v>16</v>
      </c>
      <c r="P175" s="10"/>
      <c r="Q175" s="60">
        <f>N175*$Q$188</f>
        <v>30</v>
      </c>
      <c r="R175" s="10"/>
      <c r="S175" s="62">
        <f t="shared" si="34"/>
        <v>32</v>
      </c>
      <c r="T175" s="10"/>
      <c r="U175" s="64">
        <v>1.9</v>
      </c>
      <c r="V175" s="64">
        <v>15.66</v>
      </c>
      <c r="W175" s="10"/>
      <c r="X175" s="43">
        <v>2090000</v>
      </c>
      <c r="Y175" s="36">
        <v>6.0000000000000001E-3</v>
      </c>
      <c r="Z175" s="10"/>
      <c r="AA175" s="20">
        <v>74</v>
      </c>
      <c r="AB175" s="20">
        <v>14</v>
      </c>
      <c r="AC175" s="20">
        <v>2</v>
      </c>
      <c r="AD175" s="20">
        <v>9</v>
      </c>
      <c r="AE175" s="20">
        <v>1</v>
      </c>
      <c r="AF175" s="66">
        <f t="shared" si="35"/>
        <v>100</v>
      </c>
      <c r="AG175" s="10"/>
      <c r="AH175" s="36">
        <v>-3.0000000000000001E-3</v>
      </c>
      <c r="AI175" s="40">
        <v>5406</v>
      </c>
      <c r="AJ175" s="37">
        <v>0.82</v>
      </c>
      <c r="AK175" s="42" t="s">
        <v>214</v>
      </c>
      <c r="AL175" s="41">
        <v>933</v>
      </c>
      <c r="AN175" s="86"/>
      <c r="AO175" s="87"/>
      <c r="AP175" s="88">
        <f t="shared" si="36"/>
        <v>0</v>
      </c>
      <c r="AR175" s="86">
        <f t="shared" si="37"/>
        <v>0</v>
      </c>
      <c r="AS175" s="87"/>
      <c r="AT175" s="88">
        <f t="shared" si="38"/>
        <v>0</v>
      </c>
      <c r="AV175" s="88">
        <v>0</v>
      </c>
    </row>
    <row r="176" spans="1:48" ht="24" customHeight="1">
      <c r="A176" s="16"/>
      <c r="B176" s="17">
        <f t="shared" si="32"/>
        <v>168</v>
      </c>
      <c r="C176" s="10"/>
      <c r="D176" s="18" t="s">
        <v>149</v>
      </c>
      <c r="E176" s="10"/>
      <c r="F176" s="18" t="s">
        <v>11</v>
      </c>
      <c r="G176" s="18" t="s">
        <v>11</v>
      </c>
      <c r="H176" s="10"/>
      <c r="I176" s="19">
        <v>94228</v>
      </c>
      <c r="J176" s="19">
        <v>15410</v>
      </c>
      <c r="K176" s="17" t="s">
        <v>14</v>
      </c>
      <c r="L176" s="10"/>
      <c r="M176" s="60">
        <v>15</v>
      </c>
      <c r="N176" s="60">
        <v>15</v>
      </c>
      <c r="O176" s="60">
        <v>15</v>
      </c>
      <c r="P176" s="10"/>
      <c r="Q176" s="60">
        <f>N176*$Q$189</f>
        <v>450</v>
      </c>
      <c r="R176" s="10"/>
      <c r="S176" s="62">
        <f t="shared" si="34"/>
        <v>465</v>
      </c>
      <c r="T176" s="10"/>
      <c r="U176" s="64">
        <v>15.9</v>
      </c>
      <c r="V176" s="64">
        <v>15.9</v>
      </c>
      <c r="W176" s="10"/>
      <c r="X176" s="43">
        <f>AP176+AT176</f>
        <v>180934068</v>
      </c>
      <c r="Y176" s="36">
        <f>X176/AV176</f>
        <v>0.12670452941176472</v>
      </c>
      <c r="Z176" s="10"/>
      <c r="AA176" s="20">
        <v>46.7</v>
      </c>
      <c r="AB176" s="20">
        <v>20</v>
      </c>
      <c r="AC176" s="20">
        <v>6.7</v>
      </c>
      <c r="AD176" s="20">
        <v>20</v>
      </c>
      <c r="AE176" s="20">
        <v>6.6</v>
      </c>
      <c r="AF176" s="66">
        <f t="shared" si="35"/>
        <v>100</v>
      </c>
      <c r="AG176" s="10"/>
      <c r="AH176" s="72"/>
      <c r="AI176" s="73"/>
      <c r="AJ176" s="74"/>
      <c r="AK176" s="75"/>
      <c r="AL176" s="76"/>
      <c r="AN176" s="57">
        <v>15077.839</v>
      </c>
      <c r="AO176" s="35">
        <v>80</v>
      </c>
      <c r="AP176" s="43">
        <f t="shared" si="36"/>
        <v>18093406.800000001</v>
      </c>
      <c r="AR176" s="57">
        <f t="shared" si="37"/>
        <v>15077.839</v>
      </c>
      <c r="AS176" s="35">
        <v>24</v>
      </c>
      <c r="AT176" s="43">
        <f t="shared" si="38"/>
        <v>162840661.19999999</v>
      </c>
      <c r="AV176" s="43">
        <v>1428000000</v>
      </c>
    </row>
    <row r="177" spans="1:48" ht="24" customHeight="1">
      <c r="A177" s="16"/>
      <c r="B177" s="17">
        <f t="shared" si="32"/>
        <v>169</v>
      </c>
      <c r="C177" s="10"/>
      <c r="D177" s="18" t="s">
        <v>56</v>
      </c>
      <c r="E177" s="10"/>
      <c r="F177" s="18" t="s">
        <v>13</v>
      </c>
      <c r="G177" s="18" t="s">
        <v>222</v>
      </c>
      <c r="H177" s="10"/>
      <c r="I177" s="19">
        <v>73543</v>
      </c>
      <c r="J177" s="19">
        <v>6750</v>
      </c>
      <c r="K177" s="17" t="s">
        <v>9</v>
      </c>
      <c r="L177" s="10"/>
      <c r="M177" s="60">
        <v>10</v>
      </c>
      <c r="N177" s="60">
        <v>8</v>
      </c>
      <c r="O177" s="60">
        <v>12</v>
      </c>
      <c r="P177" s="10"/>
      <c r="Q177" s="60">
        <f>N177*$Q$188</f>
        <v>120</v>
      </c>
      <c r="R177" s="10"/>
      <c r="S177" s="62">
        <f t="shared" si="34"/>
        <v>128</v>
      </c>
      <c r="T177" s="10"/>
      <c r="U177" s="64">
        <v>10.9</v>
      </c>
      <c r="V177" s="64">
        <v>16.809999999999999</v>
      </c>
      <c r="W177" s="10"/>
      <c r="X177" s="43">
        <v>20810000</v>
      </c>
      <c r="Y177" s="36">
        <v>3.5999999999999997E-2</v>
      </c>
      <c r="Z177" s="10"/>
      <c r="AA177" s="20">
        <v>48</v>
      </c>
      <c r="AB177" s="20">
        <v>22</v>
      </c>
      <c r="AC177" s="20">
        <v>3</v>
      </c>
      <c r="AD177" s="20">
        <v>26</v>
      </c>
      <c r="AE177" s="20">
        <v>1</v>
      </c>
      <c r="AF177" s="66">
        <f t="shared" si="35"/>
        <v>100</v>
      </c>
      <c r="AG177" s="10"/>
      <c r="AH177" s="36">
        <v>-7.0000000000000001E-3</v>
      </c>
      <c r="AI177" s="40">
        <v>48674</v>
      </c>
      <c r="AJ177" s="37">
        <v>0.75</v>
      </c>
      <c r="AK177" s="42" t="s">
        <v>213</v>
      </c>
      <c r="AL177" s="41">
        <v>857</v>
      </c>
      <c r="AN177" s="86"/>
      <c r="AO177" s="87"/>
      <c r="AP177" s="88">
        <f t="shared" si="36"/>
        <v>0</v>
      </c>
      <c r="AR177" s="86">
        <f t="shared" si="37"/>
        <v>0</v>
      </c>
      <c r="AS177" s="87"/>
      <c r="AT177" s="88">
        <f t="shared" si="38"/>
        <v>0</v>
      </c>
      <c r="AV177" s="88">
        <v>0</v>
      </c>
    </row>
    <row r="178" spans="1:48" ht="24" customHeight="1">
      <c r="A178" s="16"/>
      <c r="B178" s="17">
        <f t="shared" si="32"/>
        <v>170</v>
      </c>
      <c r="C178" s="10"/>
      <c r="D178" s="18" t="s">
        <v>75</v>
      </c>
      <c r="E178" s="10"/>
      <c r="F178" s="18" t="s">
        <v>13</v>
      </c>
      <c r="G178" s="18" t="s">
        <v>222</v>
      </c>
      <c r="H178" s="10"/>
      <c r="I178" s="19">
        <v>107317</v>
      </c>
      <c r="J178" s="19">
        <v>8830</v>
      </c>
      <c r="K178" s="17" t="s">
        <v>9</v>
      </c>
      <c r="L178" s="10"/>
      <c r="M178" s="60">
        <v>10</v>
      </c>
      <c r="N178" s="60">
        <v>10</v>
      </c>
      <c r="O178" s="60">
        <v>12</v>
      </c>
      <c r="P178" s="10"/>
      <c r="Q178" s="60">
        <f>N178*$Q$188</f>
        <v>150</v>
      </c>
      <c r="R178" s="10"/>
      <c r="S178" s="62">
        <f t="shared" si="34"/>
        <v>160</v>
      </c>
      <c r="T178" s="10"/>
      <c r="U178" s="64">
        <v>9.3000000000000007</v>
      </c>
      <c r="V178" s="64">
        <v>10.65</v>
      </c>
      <c r="W178" s="10"/>
      <c r="X178" s="43">
        <v>32890000</v>
      </c>
      <c r="Y178" s="36">
        <v>3.1E-2</v>
      </c>
      <c r="Z178" s="10"/>
      <c r="AA178" s="20">
        <v>47</v>
      </c>
      <c r="AB178" s="20">
        <v>13</v>
      </c>
      <c r="AC178" s="20">
        <v>9</v>
      </c>
      <c r="AD178" s="20">
        <v>30</v>
      </c>
      <c r="AE178" s="20">
        <v>1</v>
      </c>
      <c r="AF178" s="66">
        <f t="shared" si="35"/>
        <v>100</v>
      </c>
      <c r="AG178" s="10"/>
      <c r="AH178" s="36">
        <v>4.4999999999999998E-2</v>
      </c>
      <c r="AI178" s="40">
        <v>25407</v>
      </c>
      <c r="AJ178" s="37">
        <v>0.75</v>
      </c>
      <c r="AK178" s="42" t="s">
        <v>210</v>
      </c>
      <c r="AL178" s="41">
        <v>507</v>
      </c>
      <c r="AN178" s="86"/>
      <c r="AO178" s="87"/>
      <c r="AP178" s="88">
        <f t="shared" si="36"/>
        <v>0</v>
      </c>
      <c r="AR178" s="86">
        <f t="shared" si="37"/>
        <v>0</v>
      </c>
      <c r="AS178" s="87"/>
      <c r="AT178" s="88">
        <f t="shared" si="38"/>
        <v>0</v>
      </c>
      <c r="AV178" s="88">
        <v>0</v>
      </c>
    </row>
    <row r="179" spans="1:48" ht="24" customHeight="1">
      <c r="A179" s="16"/>
      <c r="B179" s="17">
        <f t="shared" si="32"/>
        <v>171</v>
      </c>
      <c r="C179" s="10"/>
      <c r="D179" s="18" t="s">
        <v>95</v>
      </c>
      <c r="E179" s="10"/>
      <c r="F179" s="18" t="s">
        <v>18</v>
      </c>
      <c r="G179" s="18" t="s">
        <v>224</v>
      </c>
      <c r="H179" s="10"/>
      <c r="I179" s="19">
        <v>114395</v>
      </c>
      <c r="J179" s="19">
        <v>2380</v>
      </c>
      <c r="K179" s="17" t="s">
        <v>9</v>
      </c>
      <c r="L179" s="10"/>
      <c r="M179" s="60">
        <v>5</v>
      </c>
      <c r="N179" s="60">
        <v>5</v>
      </c>
      <c r="O179" s="60">
        <v>12</v>
      </c>
      <c r="P179" s="10"/>
      <c r="Q179" s="60">
        <f>N179*$Q$188</f>
        <v>75</v>
      </c>
      <c r="R179" s="10"/>
      <c r="S179" s="62">
        <f t="shared" si="34"/>
        <v>80</v>
      </c>
      <c r="T179" s="10"/>
      <c r="U179" s="64">
        <v>4.4000000000000004</v>
      </c>
      <c r="V179" s="64">
        <v>10.4</v>
      </c>
      <c r="W179" s="10"/>
      <c r="X179" s="43">
        <v>2590000</v>
      </c>
      <c r="Y179" s="36">
        <v>1.4999999999999999E-2</v>
      </c>
      <c r="Z179" s="10"/>
      <c r="AA179" s="20">
        <v>53</v>
      </c>
      <c r="AB179" s="20">
        <v>32</v>
      </c>
      <c r="AC179" s="20">
        <v>2</v>
      </c>
      <c r="AD179" s="20">
        <v>11</v>
      </c>
      <c r="AE179" s="20">
        <v>2</v>
      </c>
      <c r="AF179" s="66">
        <f t="shared" si="35"/>
        <v>100</v>
      </c>
      <c r="AG179" s="10"/>
      <c r="AH179" s="36">
        <v>-5.1999999999999998E-2</v>
      </c>
      <c r="AI179" s="40">
        <v>3240</v>
      </c>
      <c r="AJ179" s="37">
        <v>0.81</v>
      </c>
      <c r="AK179" s="42" t="s">
        <v>210</v>
      </c>
      <c r="AL179" s="41">
        <v>666</v>
      </c>
      <c r="AN179" s="86"/>
      <c r="AO179" s="87"/>
      <c r="AP179" s="88">
        <f t="shared" si="36"/>
        <v>0</v>
      </c>
      <c r="AR179" s="86">
        <f t="shared" si="37"/>
        <v>0</v>
      </c>
      <c r="AS179" s="87"/>
      <c r="AT179" s="88">
        <f t="shared" si="38"/>
        <v>0</v>
      </c>
      <c r="AV179" s="88">
        <v>0</v>
      </c>
    </row>
    <row r="180" spans="1:48" ht="24" customHeight="1">
      <c r="A180" s="16"/>
      <c r="B180" s="17">
        <f t="shared" si="32"/>
        <v>172</v>
      </c>
      <c r="C180" s="10"/>
      <c r="D180" s="18" t="s">
        <v>169</v>
      </c>
      <c r="E180" s="10"/>
      <c r="F180" s="18" t="s">
        <v>18</v>
      </c>
      <c r="G180" s="18" t="s">
        <v>224</v>
      </c>
      <c r="H180" s="10"/>
      <c r="I180" s="19">
        <v>107122</v>
      </c>
      <c r="J180" s="19">
        <v>4020</v>
      </c>
      <c r="K180" s="17" t="s">
        <v>9</v>
      </c>
      <c r="L180" s="10"/>
      <c r="M180" s="60">
        <v>18</v>
      </c>
      <c r="N180" s="60">
        <v>18</v>
      </c>
      <c r="O180" s="60">
        <v>12</v>
      </c>
      <c r="P180" s="10"/>
      <c r="Q180" s="60">
        <f>N180*$Q$188</f>
        <v>270</v>
      </c>
      <c r="R180" s="10"/>
      <c r="S180" s="62">
        <f t="shared" si="34"/>
        <v>288</v>
      </c>
      <c r="T180" s="10"/>
      <c r="U180" s="64">
        <v>16.8</v>
      </c>
      <c r="V180" s="64">
        <v>11.15</v>
      </c>
      <c r="W180" s="10"/>
      <c r="X180" s="43">
        <v>22410000</v>
      </c>
      <c r="Y180" s="36">
        <v>5.6000000000000001E-2</v>
      </c>
      <c r="Z180" s="10"/>
      <c r="AA180" s="20">
        <v>43</v>
      </c>
      <c r="AB180" s="20">
        <v>15</v>
      </c>
      <c r="AC180" s="20">
        <v>2</v>
      </c>
      <c r="AD180" s="20">
        <v>39</v>
      </c>
      <c r="AE180" s="20">
        <v>1</v>
      </c>
      <c r="AF180" s="66">
        <f t="shared" si="35"/>
        <v>100</v>
      </c>
      <c r="AG180" s="10"/>
      <c r="AH180" s="36">
        <v>-1.6E-2</v>
      </c>
      <c r="AI180" s="40">
        <v>7612</v>
      </c>
      <c r="AJ180" s="37">
        <v>0.69</v>
      </c>
      <c r="AK180" s="42" t="s">
        <v>213</v>
      </c>
      <c r="AL180" s="41">
        <v>658</v>
      </c>
      <c r="AN180" s="86"/>
      <c r="AO180" s="87"/>
      <c r="AP180" s="88">
        <f t="shared" si="36"/>
        <v>0</v>
      </c>
      <c r="AR180" s="86">
        <f t="shared" si="37"/>
        <v>0</v>
      </c>
      <c r="AS180" s="87"/>
      <c r="AT180" s="88">
        <f t="shared" si="38"/>
        <v>0</v>
      </c>
      <c r="AV180" s="88">
        <v>0</v>
      </c>
    </row>
    <row r="181" spans="1:48" ht="24" customHeight="1">
      <c r="A181" s="16"/>
      <c r="B181" s="17">
        <f t="shared" si="32"/>
        <v>173</v>
      </c>
      <c r="C181" s="10"/>
      <c r="D181" s="18" t="s">
        <v>12</v>
      </c>
      <c r="E181" s="10"/>
      <c r="F181" s="18" t="s">
        <v>13</v>
      </c>
      <c r="G181" s="18" t="s">
        <v>222</v>
      </c>
      <c r="H181" s="10"/>
      <c r="I181" s="19">
        <v>100963</v>
      </c>
      <c r="J181" s="19">
        <v>13400</v>
      </c>
      <c r="K181" s="17" t="s">
        <v>14</v>
      </c>
      <c r="L181" s="10"/>
      <c r="M181" s="60">
        <v>8</v>
      </c>
      <c r="N181" s="60">
        <v>8</v>
      </c>
      <c r="O181" s="60">
        <v>8</v>
      </c>
      <c r="P181" s="10"/>
      <c r="Q181" s="60">
        <f>N181*$Q$189</f>
        <v>240</v>
      </c>
      <c r="R181" s="10"/>
      <c r="S181" s="62">
        <f t="shared" si="34"/>
        <v>248</v>
      </c>
      <c r="T181" s="10"/>
      <c r="U181" s="64">
        <v>7.9</v>
      </c>
      <c r="V181" s="64">
        <v>7.9</v>
      </c>
      <c r="W181" s="10"/>
      <c r="X181" s="43">
        <f>AP181+AT181</f>
        <v>97265094.400000006</v>
      </c>
      <c r="Y181" s="36">
        <f>X181/AV181</f>
        <v>6.76862173973556E-2</v>
      </c>
      <c r="Z181" s="10"/>
      <c r="AA181" s="20">
        <v>62.5</v>
      </c>
      <c r="AB181" s="20">
        <v>0</v>
      </c>
      <c r="AC181" s="20">
        <v>12.5</v>
      </c>
      <c r="AD181" s="20">
        <v>25</v>
      </c>
      <c r="AE181" s="20">
        <v>0</v>
      </c>
      <c r="AF181" s="66">
        <f t="shared" si="35"/>
        <v>100</v>
      </c>
      <c r="AG181" s="10"/>
      <c r="AH181" s="72"/>
      <c r="AI181" s="73"/>
      <c r="AJ181" s="74"/>
      <c r="AK181" s="75"/>
      <c r="AL181" s="76"/>
      <c r="AN181" s="57">
        <v>15197.671</v>
      </c>
      <c r="AO181" s="35">
        <v>80</v>
      </c>
      <c r="AP181" s="43">
        <f t="shared" si="36"/>
        <v>9726509.4399999995</v>
      </c>
      <c r="AR181" s="57">
        <f t="shared" si="37"/>
        <v>15197.671</v>
      </c>
      <c r="AS181" s="35">
        <v>24</v>
      </c>
      <c r="AT181" s="43">
        <f t="shared" si="38"/>
        <v>87538584.960000008</v>
      </c>
      <c r="AV181" s="43">
        <v>1437000000</v>
      </c>
    </row>
    <row r="182" spans="1:48" ht="24" customHeight="1">
      <c r="A182" s="16"/>
      <c r="B182" s="17">
        <f t="shared" si="32"/>
        <v>174</v>
      </c>
      <c r="C182" s="10"/>
      <c r="D182" s="18" t="s">
        <v>47</v>
      </c>
      <c r="E182" s="10"/>
      <c r="F182" s="18" t="s">
        <v>18</v>
      </c>
      <c r="G182" s="18" t="s">
        <v>224</v>
      </c>
      <c r="H182" s="10"/>
      <c r="I182" s="19">
        <v>17379</v>
      </c>
      <c r="J182" s="19">
        <v>0</v>
      </c>
      <c r="K182" s="17" t="s">
        <v>14</v>
      </c>
      <c r="L182" s="10"/>
      <c r="M182" s="60">
        <v>5</v>
      </c>
      <c r="N182" s="60">
        <v>3</v>
      </c>
      <c r="O182" s="60">
        <v>3</v>
      </c>
      <c r="P182" s="10"/>
      <c r="Q182" s="60">
        <f>N182*$Q$189</f>
        <v>90</v>
      </c>
      <c r="R182" s="10"/>
      <c r="S182" s="62">
        <f t="shared" si="34"/>
        <v>93</v>
      </c>
      <c r="T182" s="10"/>
      <c r="U182" s="64">
        <v>17.3</v>
      </c>
      <c r="V182" s="64">
        <v>17.3</v>
      </c>
      <c r="W182" s="10"/>
      <c r="X182" s="43">
        <f>AP182+AT182</f>
        <v>189973300.80000001</v>
      </c>
      <c r="Y182" s="36">
        <f>X182/AV182</f>
        <v>2.8814394175640832E-2</v>
      </c>
      <c r="Z182" s="10"/>
      <c r="AA182" s="20">
        <v>20</v>
      </c>
      <c r="AB182" s="20">
        <v>80</v>
      </c>
      <c r="AC182" s="20">
        <v>0</v>
      </c>
      <c r="AD182" s="20">
        <v>0</v>
      </c>
      <c r="AE182" s="20">
        <v>0</v>
      </c>
      <c r="AF182" s="66">
        <f t="shared" si="35"/>
        <v>100</v>
      </c>
      <c r="AG182" s="10"/>
      <c r="AH182" s="72"/>
      <c r="AI182" s="73"/>
      <c r="AJ182" s="74"/>
      <c r="AK182" s="75"/>
      <c r="AL182" s="76"/>
      <c r="AN182" s="57">
        <v>79155.542000000001</v>
      </c>
      <c r="AO182" s="35">
        <v>80</v>
      </c>
      <c r="AP182" s="43">
        <f t="shared" si="36"/>
        <v>18997330.079999998</v>
      </c>
      <c r="AR182" s="57">
        <f t="shared" si="37"/>
        <v>79155.542000000001</v>
      </c>
      <c r="AS182" s="35">
        <v>24</v>
      </c>
      <c r="AT182" s="43">
        <f t="shared" si="38"/>
        <v>170975970.72</v>
      </c>
      <c r="AV182" s="43">
        <v>6593000000</v>
      </c>
    </row>
    <row r="183" spans="1:48" ht="24" customHeight="1">
      <c r="A183" s="16"/>
      <c r="B183" s="17">
        <f t="shared" si="32"/>
        <v>175</v>
      </c>
      <c r="C183" s="10"/>
      <c r="D183" s="18" t="s">
        <v>144</v>
      </c>
      <c r="E183" s="10"/>
      <c r="F183" s="18" t="s">
        <v>8</v>
      </c>
      <c r="G183" s="18" t="s">
        <v>212</v>
      </c>
      <c r="H183" s="10"/>
      <c r="I183" s="19">
        <v>33203</v>
      </c>
      <c r="J183" s="19">
        <v>51810</v>
      </c>
      <c r="K183" s="17" t="s">
        <v>14</v>
      </c>
      <c r="L183" s="10"/>
      <c r="M183" s="60">
        <v>0</v>
      </c>
      <c r="N183" s="60">
        <v>0</v>
      </c>
      <c r="O183" s="60">
        <v>0</v>
      </c>
      <c r="P183" s="10"/>
      <c r="Q183" s="60">
        <f>N183*$Q$189</f>
        <v>0</v>
      </c>
      <c r="R183" s="10"/>
      <c r="S183" s="62">
        <f t="shared" si="34"/>
        <v>0</v>
      </c>
      <c r="T183" s="10"/>
      <c r="U183" s="64">
        <v>0</v>
      </c>
      <c r="V183" s="64">
        <v>0</v>
      </c>
      <c r="W183" s="10"/>
      <c r="X183" s="43">
        <f>AP183+AT183</f>
        <v>0</v>
      </c>
      <c r="Y183" s="36">
        <f>X183/AV183</f>
        <v>0</v>
      </c>
      <c r="Z183" s="10"/>
      <c r="AA183" s="20">
        <v>46.5</v>
      </c>
      <c r="AB183" s="20">
        <v>21.9</v>
      </c>
      <c r="AC183" s="20">
        <v>3.7</v>
      </c>
      <c r="AD183" s="20">
        <v>21.5</v>
      </c>
      <c r="AE183" s="20">
        <v>6.4</v>
      </c>
      <c r="AF183" s="66">
        <f t="shared" si="35"/>
        <v>100.00000000000001</v>
      </c>
      <c r="AG183" s="10"/>
      <c r="AH183" s="72"/>
      <c r="AI183" s="73"/>
      <c r="AJ183" s="74"/>
      <c r="AK183" s="75"/>
      <c r="AL183" s="76"/>
      <c r="AN183" s="57">
        <v>46692.351000000002</v>
      </c>
      <c r="AO183" s="35">
        <v>80</v>
      </c>
      <c r="AP183" s="43">
        <f t="shared" si="36"/>
        <v>0</v>
      </c>
      <c r="AR183" s="57">
        <f t="shared" si="37"/>
        <v>46692.351000000002</v>
      </c>
      <c r="AS183" s="35">
        <v>24</v>
      </c>
      <c r="AT183" s="43">
        <f t="shared" si="38"/>
        <v>0</v>
      </c>
      <c r="AV183" s="43">
        <v>1564000000</v>
      </c>
    </row>
    <row r="184" spans="1:48" ht="24" customHeight="1">
      <c r="A184" s="16"/>
      <c r="B184" s="17">
        <f>B183+1</f>
        <v>176</v>
      </c>
      <c r="C184" s="10"/>
      <c r="D184" s="18" t="s">
        <v>185</v>
      </c>
      <c r="E184" s="10"/>
      <c r="F184" s="18" t="s">
        <v>5</v>
      </c>
      <c r="G184" s="18" t="s">
        <v>226</v>
      </c>
      <c r="H184" s="10"/>
      <c r="I184" s="19">
        <v>4790705</v>
      </c>
      <c r="J184" s="19">
        <v>3230</v>
      </c>
      <c r="K184" s="17" t="s">
        <v>9</v>
      </c>
      <c r="L184" s="10"/>
      <c r="M184" s="60">
        <v>159</v>
      </c>
      <c r="N184" s="60">
        <v>252</v>
      </c>
      <c r="O184" s="60">
        <v>0</v>
      </c>
      <c r="P184" s="10"/>
      <c r="Q184" s="60">
        <f>N184*$Q$188</f>
        <v>3780</v>
      </c>
      <c r="R184" s="10"/>
      <c r="S184" s="62">
        <f t="shared" si="34"/>
        <v>4032</v>
      </c>
      <c r="T184" s="10"/>
      <c r="U184" s="64">
        <v>5.3</v>
      </c>
      <c r="V184" s="64">
        <v>0</v>
      </c>
      <c r="W184" s="10"/>
      <c r="X184" s="43">
        <v>247150000</v>
      </c>
      <c r="Y184" s="36">
        <v>1.7999999999999999E-2</v>
      </c>
      <c r="Z184" s="10"/>
      <c r="AA184" s="20">
        <v>55</v>
      </c>
      <c r="AB184" s="20">
        <v>2</v>
      </c>
      <c r="AC184" s="20">
        <v>1</v>
      </c>
      <c r="AD184" s="20">
        <v>33</v>
      </c>
      <c r="AE184" s="20">
        <v>9</v>
      </c>
      <c r="AF184" s="66">
        <f t="shared" si="35"/>
        <v>100</v>
      </c>
      <c r="AG184" s="10"/>
      <c r="AH184" s="36">
        <v>-5.3999999999999999E-2</v>
      </c>
      <c r="AI184" s="40">
        <v>5602</v>
      </c>
      <c r="AJ184" s="37">
        <v>0.65</v>
      </c>
      <c r="AK184" s="42" t="s">
        <v>214</v>
      </c>
      <c r="AL184" s="41">
        <v>0</v>
      </c>
      <c r="AN184" s="86"/>
      <c r="AO184" s="87"/>
      <c r="AP184" s="88">
        <f t="shared" si="36"/>
        <v>0</v>
      </c>
      <c r="AR184" s="86">
        <f t="shared" si="37"/>
        <v>0</v>
      </c>
      <c r="AS184" s="87"/>
      <c r="AT184" s="88">
        <f t="shared" si="38"/>
        <v>0</v>
      </c>
      <c r="AV184" s="88">
        <v>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16.841534090909093</v>
      </c>
      <c r="V186" s="97">
        <f>AVERAGE(V9:V184)</f>
        <v>14.566477272727271</v>
      </c>
      <c r="W186" s="24"/>
      <c r="X186" s="82">
        <f>SUM(X9:X184)</f>
        <v>4866896130596.9277</v>
      </c>
      <c r="Y186" s="108">
        <f>AVERAGE(Y9:Y184)</f>
        <v>6.5428506414607068E-2</v>
      </c>
      <c r="Z186" s="24"/>
      <c r="AA186" s="65">
        <f t="shared" ref="AA186:AF186" si="39">AVERAGE(AA9:AA184)</f>
        <v>47.019886363636367</v>
      </c>
      <c r="AB186" s="65">
        <f t="shared" si="39"/>
        <v>14.090340909090914</v>
      </c>
      <c r="AC186" s="65">
        <f t="shared" si="39"/>
        <v>4.0198863636363642</v>
      </c>
      <c r="AD186" s="65">
        <f t="shared" si="39"/>
        <v>32.034659090909095</v>
      </c>
      <c r="AE186" s="65">
        <f t="shared" si="39"/>
        <v>2.8352272727272725</v>
      </c>
      <c r="AF186" s="68">
        <f t="shared" si="39"/>
        <v>100</v>
      </c>
      <c r="AG186" s="24"/>
      <c r="AH186" s="45">
        <f>AVERAGE(AH9:AH184)</f>
        <v>-3.4976E-2</v>
      </c>
      <c r="AI186" s="39">
        <f>AVERAGE(AI9:AI184)</f>
        <v>17408.168000000001</v>
      </c>
      <c r="AJ186" s="38">
        <f>AVERAGE(AJ9:AJ184)</f>
        <v>0.72200000000000009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317551351273.1001</v>
      </c>
      <c r="AR186" s="197" t="s">
        <v>236</v>
      </c>
      <c r="AS186" s="198"/>
      <c r="AT186" s="44">
        <f>SUM(AT9:AT184)</f>
        <v>2857379149323.8262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0">$N$186*(AB186/100)</f>
        <v>186528.07385795462</v>
      </c>
      <c r="AC187" s="32">
        <f t="shared" si="40"/>
        <v>53215.295880681828</v>
      </c>
      <c r="AD187" s="32">
        <f t="shared" si="40"/>
        <v>424075.13739204552</v>
      </c>
      <c r="AE187" s="32">
        <f t="shared" si="40"/>
        <v>37532.766988636358</v>
      </c>
      <c r="AF187" s="32">
        <f t="shared" si="40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W184">
    <sortCondition descending="1" ref="O9:O184"/>
  </sortState>
  <mergeCells count="18"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  <mergeCell ref="M4:O5"/>
    <mergeCell ref="AA191:AB191"/>
    <mergeCell ref="AA192:AB192"/>
    <mergeCell ref="AA193:AB193"/>
    <mergeCell ref="AC193:AD193"/>
  </mergeCells>
  <pageMargins left="0.7" right="0.7" top="0.75" bottom="0.75" header="0.3" footer="0.3"/>
  <pageSetup paperSize="9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B59</f>
        <v>51</v>
      </c>
      <c r="K5" s="169">
        <f>B184</f>
        <v>176</v>
      </c>
      <c r="M5" s="220"/>
      <c r="N5" s="221"/>
      <c r="O5" s="222"/>
    </row>
    <row r="6" spans="1:48" ht="30" customHeight="1">
      <c r="I6" s="4" t="s">
        <v>253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83</v>
      </c>
      <c r="E9" s="10"/>
      <c r="F9" s="18" t="s">
        <v>22</v>
      </c>
      <c r="G9" s="18" t="s">
        <v>198</v>
      </c>
      <c r="H9" s="10"/>
      <c r="I9" s="19">
        <v>1324171392</v>
      </c>
      <c r="J9" s="19">
        <v>1680</v>
      </c>
      <c r="K9" s="17" t="s">
        <v>9</v>
      </c>
      <c r="L9" s="10"/>
      <c r="M9" s="60">
        <v>150785</v>
      </c>
      <c r="N9" s="60">
        <v>299091</v>
      </c>
      <c r="O9" s="60">
        <v>219670</v>
      </c>
      <c r="P9" s="10"/>
      <c r="Q9" s="60">
        <f>N9*$Q$188</f>
        <v>4486365</v>
      </c>
      <c r="R9" s="10"/>
      <c r="S9" s="62">
        <f t="shared" ref="S9:S40" si="0">Q9+N9</f>
        <v>4785456</v>
      </c>
      <c r="T9" s="10"/>
      <c r="U9" s="64">
        <v>22.6</v>
      </c>
      <c r="V9" s="64">
        <v>16.100000000000001</v>
      </c>
      <c r="W9" s="10"/>
      <c r="X9" s="43">
        <v>172020000000</v>
      </c>
      <c r="Y9" s="36">
        <v>7.4999999999999997E-2</v>
      </c>
      <c r="Z9" s="10"/>
      <c r="AA9" s="20">
        <v>25</v>
      </c>
      <c r="AB9" s="20">
        <v>30</v>
      </c>
      <c r="AC9" s="20">
        <v>5</v>
      </c>
      <c r="AD9" s="20">
        <v>39</v>
      </c>
      <c r="AE9" s="20">
        <v>1</v>
      </c>
      <c r="AF9" s="66">
        <f t="shared" ref="AF9:AF40" si="1">SUM(AA9:AE9)</f>
        <v>100</v>
      </c>
      <c r="AG9" s="10"/>
      <c r="AH9" s="36">
        <v>-8.5000000000000006E-2</v>
      </c>
      <c r="AI9" s="40">
        <v>15861</v>
      </c>
      <c r="AJ9" s="37">
        <v>0.78</v>
      </c>
      <c r="AK9" s="42" t="s">
        <v>213</v>
      </c>
      <c r="AL9" s="41">
        <v>820</v>
      </c>
      <c r="AN9" s="86"/>
      <c r="AO9" s="87"/>
      <c r="AP9" s="88">
        <f t="shared" ref="AP9:AP40" si="2">N9*AN9*AO9</f>
        <v>0</v>
      </c>
      <c r="AR9" s="86">
        <f t="shared" ref="AR9:AR40" si="3">AN9</f>
        <v>0</v>
      </c>
      <c r="AS9" s="87"/>
      <c r="AT9" s="88">
        <f t="shared" ref="AT9:AT40" si="4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43</v>
      </c>
      <c r="E10" s="10"/>
      <c r="F10" s="18" t="s">
        <v>18</v>
      </c>
      <c r="G10" s="18" t="s">
        <v>224</v>
      </c>
      <c r="H10" s="10"/>
      <c r="I10" s="19">
        <v>1411415375</v>
      </c>
      <c r="J10" s="19">
        <v>8260</v>
      </c>
      <c r="K10" s="17" t="s">
        <v>9</v>
      </c>
      <c r="L10" s="10"/>
      <c r="M10" s="60">
        <v>58022</v>
      </c>
      <c r="N10" s="60">
        <v>256180</v>
      </c>
      <c r="O10" s="60">
        <v>272069</v>
      </c>
      <c r="P10" s="10"/>
      <c r="Q10" s="60">
        <f>N10*$Q$188</f>
        <v>3842700</v>
      </c>
      <c r="R10" s="10"/>
      <c r="S10" s="62">
        <f t="shared" si="0"/>
        <v>4098880</v>
      </c>
      <c r="T10" s="10"/>
      <c r="U10" s="64">
        <v>18.2</v>
      </c>
      <c r="V10" s="64">
        <v>19.38</v>
      </c>
      <c r="W10" s="10"/>
      <c r="X10" s="43">
        <v>691430000000</v>
      </c>
      <c r="Y10" s="36">
        <v>6.2E-2</v>
      </c>
      <c r="Z10" s="10"/>
      <c r="AA10" s="20">
        <v>15</v>
      </c>
      <c r="AB10" s="20">
        <v>17</v>
      </c>
      <c r="AC10" s="20">
        <v>8</v>
      </c>
      <c r="AD10" s="20">
        <v>59</v>
      </c>
      <c r="AE10" s="20">
        <v>1</v>
      </c>
      <c r="AF10" s="66">
        <f t="shared" si="1"/>
        <v>100</v>
      </c>
      <c r="AG10" s="10"/>
      <c r="AH10" s="36">
        <v>-2.9000000000000001E-2</v>
      </c>
      <c r="AI10" s="40">
        <v>17723</v>
      </c>
      <c r="AJ10" s="37">
        <v>0.72</v>
      </c>
      <c r="AK10" s="42" t="s">
        <v>213</v>
      </c>
      <c r="AL10" s="41">
        <v>990</v>
      </c>
      <c r="AN10" s="86"/>
      <c r="AO10" s="87"/>
      <c r="AP10" s="88">
        <f t="shared" si="2"/>
        <v>0</v>
      </c>
      <c r="AR10" s="86">
        <f t="shared" si="3"/>
        <v>0</v>
      </c>
      <c r="AS10" s="87"/>
      <c r="AT10" s="88">
        <f t="shared" si="4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>N11*$Q$189</f>
        <v>1196640</v>
      </c>
      <c r="R11" s="10"/>
      <c r="S11" s="62">
        <f t="shared" si="0"/>
        <v>1236528</v>
      </c>
      <c r="T11" s="10"/>
      <c r="U11" s="64">
        <v>12.4</v>
      </c>
      <c r="V11" s="64">
        <v>12.4</v>
      </c>
      <c r="W11" s="10"/>
      <c r="X11" s="43">
        <f>AP11+AT11</f>
        <v>1847746247500.8</v>
      </c>
      <c r="Y11" s="36">
        <f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si="1"/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si="2"/>
        <v>184774624750.07999</v>
      </c>
      <c r="AR11" s="57">
        <f t="shared" si="3"/>
        <v>57904.201999999997</v>
      </c>
      <c r="AS11" s="35">
        <v>24</v>
      </c>
      <c r="AT11" s="43">
        <f t="shared" si="4"/>
        <v>1662971622750.72</v>
      </c>
      <c r="AV11" s="43">
        <v>18707000000000</v>
      </c>
    </row>
    <row r="12" spans="1:48" ht="24" customHeight="1">
      <c r="A12" s="16"/>
      <c r="B12" s="17">
        <f>B11+1</f>
        <v>4</v>
      </c>
      <c r="C12" s="10"/>
      <c r="D12" s="18" t="s">
        <v>32</v>
      </c>
      <c r="E12" s="10"/>
      <c r="F12" s="18" t="s">
        <v>13</v>
      </c>
      <c r="G12" s="18" t="s">
        <v>222</v>
      </c>
      <c r="H12" s="10"/>
      <c r="I12" s="19">
        <v>207652864</v>
      </c>
      <c r="J12" s="19">
        <v>8840</v>
      </c>
      <c r="K12" s="17" t="s">
        <v>9</v>
      </c>
      <c r="L12" s="10"/>
      <c r="M12" s="60">
        <v>38651</v>
      </c>
      <c r="N12" s="60">
        <v>41007</v>
      </c>
      <c r="O12" s="60">
        <v>46009</v>
      </c>
      <c r="P12" s="10"/>
      <c r="Q12" s="60">
        <f t="shared" ref="Q12:Q21" si="5">N12*$Q$188</f>
        <v>615105</v>
      </c>
      <c r="R12" s="10"/>
      <c r="S12" s="62">
        <f t="shared" si="0"/>
        <v>656112</v>
      </c>
      <c r="T12" s="10"/>
      <c r="U12" s="64">
        <v>19.7</v>
      </c>
      <c r="V12" s="64">
        <v>21.9</v>
      </c>
      <c r="W12" s="10"/>
      <c r="X12" s="43">
        <v>117950000000</v>
      </c>
      <c r="Y12" s="36">
        <v>6.6000000000000003E-2</v>
      </c>
      <c r="Z12" s="10"/>
      <c r="AA12" s="20">
        <v>32</v>
      </c>
      <c r="AB12" s="20">
        <v>38</v>
      </c>
      <c r="AC12" s="20">
        <v>2</v>
      </c>
      <c r="AD12" s="20">
        <v>27</v>
      </c>
      <c r="AE12" s="20">
        <v>1</v>
      </c>
      <c r="AF12" s="66">
        <f t="shared" si="1"/>
        <v>100</v>
      </c>
      <c r="AG12" s="10"/>
      <c r="AH12" s="36">
        <v>-7.1999999999999995E-2</v>
      </c>
      <c r="AI12" s="40">
        <v>45204</v>
      </c>
      <c r="AJ12" s="37">
        <v>0.82</v>
      </c>
      <c r="AK12" s="42" t="s">
        <v>210</v>
      </c>
      <c r="AL12" s="41">
        <v>1140</v>
      </c>
      <c r="AN12" s="86"/>
      <c r="AO12" s="87"/>
      <c r="AP12" s="88">
        <f t="shared" si="2"/>
        <v>0</v>
      </c>
      <c r="AR12" s="86">
        <f t="shared" si="3"/>
        <v>0</v>
      </c>
      <c r="AS12" s="87"/>
      <c r="AT12" s="88">
        <f t="shared" si="4"/>
        <v>0</v>
      </c>
      <c r="AV12" s="88">
        <v>0</v>
      </c>
    </row>
    <row r="13" spans="1:48" ht="24" customHeight="1">
      <c r="A13" s="16"/>
      <c r="B13" s="17">
        <f t="shared" ref="B13:B76" si="6">B12+1</f>
        <v>5</v>
      </c>
      <c r="C13" s="10"/>
      <c r="D13" s="18" t="s">
        <v>126</v>
      </c>
      <c r="E13" s="10"/>
      <c r="F13" s="18" t="s">
        <v>11</v>
      </c>
      <c r="G13" s="18" t="s">
        <v>11</v>
      </c>
      <c r="H13" s="10"/>
      <c r="I13" s="19">
        <v>185989632</v>
      </c>
      <c r="J13" s="19">
        <v>2450</v>
      </c>
      <c r="K13" s="17" t="s">
        <v>9</v>
      </c>
      <c r="L13" s="10"/>
      <c r="M13" s="60">
        <v>5053</v>
      </c>
      <c r="N13" s="60">
        <v>39802</v>
      </c>
      <c r="O13" s="60">
        <v>19710</v>
      </c>
      <c r="P13" s="10"/>
      <c r="Q13" s="60">
        <f t="shared" si="5"/>
        <v>597030</v>
      </c>
      <c r="R13" s="10"/>
      <c r="S13" s="62">
        <f t="shared" si="0"/>
        <v>636832</v>
      </c>
      <c r="T13" s="10"/>
      <c r="U13" s="64">
        <v>21.4</v>
      </c>
      <c r="V13" s="64">
        <v>9.86</v>
      </c>
      <c r="W13" s="10"/>
      <c r="X13" s="43">
        <v>28790000000</v>
      </c>
      <c r="Y13" s="36">
        <v>7.0999999999999994E-2</v>
      </c>
      <c r="Z13" s="10"/>
      <c r="AA13" s="20">
        <v>52</v>
      </c>
      <c r="AB13" s="20">
        <v>8</v>
      </c>
      <c r="AC13" s="20">
        <v>2</v>
      </c>
      <c r="AD13" s="20">
        <v>37</v>
      </c>
      <c r="AE13" s="20">
        <v>1</v>
      </c>
      <c r="AF13" s="66">
        <f t="shared" si="1"/>
        <v>100</v>
      </c>
      <c r="AG13" s="10"/>
      <c r="AH13" s="36">
        <v>8.0000000000000002E-3</v>
      </c>
      <c r="AI13" s="40">
        <v>6309</v>
      </c>
      <c r="AJ13" s="37">
        <v>0.45</v>
      </c>
      <c r="AK13" s="42" t="s">
        <v>214</v>
      </c>
      <c r="AL13" s="41">
        <v>631</v>
      </c>
      <c r="AN13" s="86"/>
      <c r="AO13" s="87"/>
      <c r="AP13" s="88">
        <f t="shared" si="2"/>
        <v>0</v>
      </c>
      <c r="AR13" s="86">
        <f t="shared" si="3"/>
        <v>0</v>
      </c>
      <c r="AS13" s="87"/>
      <c r="AT13" s="88">
        <f t="shared" si="4"/>
        <v>0</v>
      </c>
      <c r="AV13" s="88">
        <v>0</v>
      </c>
    </row>
    <row r="14" spans="1:48" ht="24" customHeight="1">
      <c r="A14" s="16"/>
      <c r="B14" s="17">
        <f t="shared" si="6"/>
        <v>6</v>
      </c>
      <c r="C14" s="10"/>
      <c r="D14" s="18" t="s">
        <v>84</v>
      </c>
      <c r="E14" s="10"/>
      <c r="F14" s="18" t="s">
        <v>22</v>
      </c>
      <c r="G14" s="18" t="s">
        <v>224</v>
      </c>
      <c r="H14" s="10"/>
      <c r="I14" s="19">
        <v>261115456</v>
      </c>
      <c r="J14" s="19">
        <v>3400</v>
      </c>
      <c r="K14" s="17" t="s">
        <v>9</v>
      </c>
      <c r="L14" s="10"/>
      <c r="M14" s="60">
        <v>31282</v>
      </c>
      <c r="N14" s="60">
        <v>31726</v>
      </c>
      <c r="O14" s="60">
        <v>35692</v>
      </c>
      <c r="P14" s="10"/>
      <c r="Q14" s="60">
        <f t="shared" si="5"/>
        <v>475890</v>
      </c>
      <c r="R14" s="10"/>
      <c r="S14" s="62">
        <f t="shared" si="0"/>
        <v>507616</v>
      </c>
      <c r="T14" s="10"/>
      <c r="U14" s="64">
        <v>12.2</v>
      </c>
      <c r="V14" s="64">
        <v>13.94</v>
      </c>
      <c r="W14" s="10"/>
      <c r="X14" s="43">
        <v>37650000000</v>
      </c>
      <c r="Y14" s="36">
        <v>0.04</v>
      </c>
      <c r="Z14" s="10"/>
      <c r="AA14" s="20">
        <v>35</v>
      </c>
      <c r="AB14" s="20">
        <v>20</v>
      </c>
      <c r="AC14" s="20">
        <v>5</v>
      </c>
      <c r="AD14" s="20">
        <v>39</v>
      </c>
      <c r="AE14" s="20">
        <v>1</v>
      </c>
      <c r="AF14" s="66">
        <f t="shared" si="1"/>
        <v>100</v>
      </c>
      <c r="AG14" s="10"/>
      <c r="AH14" s="36">
        <v>-7.5999999999999998E-2</v>
      </c>
      <c r="AI14" s="40">
        <v>49173</v>
      </c>
      <c r="AJ14" s="37">
        <v>0.76</v>
      </c>
      <c r="AK14" s="42" t="s">
        <v>213</v>
      </c>
      <c r="AL14" s="41">
        <v>832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6"/>
        <v>7</v>
      </c>
      <c r="C15" s="10"/>
      <c r="D15" s="18" t="s">
        <v>129</v>
      </c>
      <c r="E15" s="10"/>
      <c r="F15" s="18" t="s">
        <v>5</v>
      </c>
      <c r="G15" s="18" t="s">
        <v>198</v>
      </c>
      <c r="H15" s="10"/>
      <c r="I15" s="19">
        <v>193203472</v>
      </c>
      <c r="J15" s="19">
        <v>1510</v>
      </c>
      <c r="K15" s="17" t="s">
        <v>9</v>
      </c>
      <c r="L15" s="10"/>
      <c r="M15" s="60">
        <v>4448</v>
      </c>
      <c r="N15" s="60">
        <v>27582</v>
      </c>
      <c r="O15" s="60">
        <v>52708</v>
      </c>
      <c r="P15" s="10"/>
      <c r="Q15" s="60">
        <f t="shared" si="5"/>
        <v>413730</v>
      </c>
      <c r="R15" s="10"/>
      <c r="S15" s="62">
        <f t="shared" si="0"/>
        <v>441312</v>
      </c>
      <c r="T15" s="10"/>
      <c r="U15" s="64">
        <v>14.3</v>
      </c>
      <c r="V15" s="64">
        <v>25.16</v>
      </c>
      <c r="W15" s="10"/>
      <c r="X15" s="43">
        <v>13230000000</v>
      </c>
      <c r="Y15" s="36">
        <v>4.7E-2</v>
      </c>
      <c r="Z15" s="10"/>
      <c r="AA15" s="20">
        <v>21</v>
      </c>
      <c r="AB15" s="20">
        <v>20</v>
      </c>
      <c r="AC15" s="20">
        <v>8</v>
      </c>
      <c r="AD15" s="20">
        <v>50</v>
      </c>
      <c r="AE15" s="20">
        <v>1</v>
      </c>
      <c r="AF15" s="66">
        <f t="shared" si="1"/>
        <v>100</v>
      </c>
      <c r="AG15" s="10"/>
      <c r="AH15" s="36">
        <v>-3.1E-2</v>
      </c>
      <c r="AI15" s="40">
        <v>9499</v>
      </c>
      <c r="AJ15" s="37">
        <v>0.75</v>
      </c>
      <c r="AK15" s="42" t="s">
        <v>213</v>
      </c>
      <c r="AL15" s="41">
        <v>1461</v>
      </c>
      <c r="AN15" s="86"/>
      <c r="AO15" s="87"/>
      <c r="AP15" s="88">
        <f t="shared" si="2"/>
        <v>0</v>
      </c>
      <c r="AR15" s="86">
        <f t="shared" si="3"/>
        <v>0</v>
      </c>
      <c r="AS15" s="87"/>
      <c r="AT15" s="88">
        <f t="shared" si="4"/>
        <v>0</v>
      </c>
      <c r="AV15" s="88">
        <v>0</v>
      </c>
    </row>
    <row r="16" spans="1:48" ht="25.5" customHeight="1">
      <c r="A16" s="16"/>
      <c r="B16" s="17">
        <f t="shared" si="6"/>
        <v>8</v>
      </c>
      <c r="C16" s="10"/>
      <c r="D16" s="18" t="s">
        <v>65</v>
      </c>
      <c r="E16" s="10"/>
      <c r="F16" s="18" t="s">
        <v>11</v>
      </c>
      <c r="G16" s="18" t="s">
        <v>11</v>
      </c>
      <c r="H16" s="10"/>
      <c r="I16" s="19">
        <v>102403200</v>
      </c>
      <c r="J16" s="19">
        <v>660</v>
      </c>
      <c r="K16" s="17" t="s">
        <v>6</v>
      </c>
      <c r="L16" s="10"/>
      <c r="M16" s="60">
        <v>4352</v>
      </c>
      <c r="N16" s="60">
        <v>27326</v>
      </c>
      <c r="O16" s="60">
        <v>9639</v>
      </c>
      <c r="P16" s="10"/>
      <c r="Q16" s="60">
        <f t="shared" si="5"/>
        <v>409890</v>
      </c>
      <c r="R16" s="10"/>
      <c r="S16" s="62">
        <f t="shared" si="0"/>
        <v>437216</v>
      </c>
      <c r="T16" s="10"/>
      <c r="U16" s="64">
        <v>26.7</v>
      </c>
      <c r="V16" s="64">
        <v>9.6</v>
      </c>
      <c r="W16" s="10"/>
      <c r="X16" s="43">
        <v>6480000000</v>
      </c>
      <c r="Y16" s="36">
        <v>8.8999999999999996E-2</v>
      </c>
      <c r="Z16" s="10"/>
      <c r="AA16" s="20">
        <v>48</v>
      </c>
      <c r="AB16" s="20">
        <v>5</v>
      </c>
      <c r="AC16" s="20">
        <v>3</v>
      </c>
      <c r="AD16" s="20">
        <v>43</v>
      </c>
      <c r="AE16" s="20">
        <v>1</v>
      </c>
      <c r="AF16" s="66">
        <f t="shared" si="1"/>
        <v>100</v>
      </c>
      <c r="AG16" s="10"/>
      <c r="AH16" s="36">
        <v>-0.1</v>
      </c>
      <c r="AI16" s="40">
        <v>692</v>
      </c>
      <c r="AJ16" s="37">
        <v>0.6</v>
      </c>
      <c r="AK16" s="42" t="s">
        <v>214</v>
      </c>
      <c r="AL16" s="41">
        <v>550</v>
      </c>
      <c r="AN16" s="86"/>
      <c r="AO16" s="87"/>
      <c r="AP16" s="88">
        <f t="shared" si="2"/>
        <v>0</v>
      </c>
      <c r="AR16" s="86">
        <f t="shared" si="3"/>
        <v>0</v>
      </c>
      <c r="AS16" s="87"/>
      <c r="AT16" s="88">
        <f t="shared" si="4"/>
        <v>0</v>
      </c>
      <c r="AV16" s="88">
        <v>0</v>
      </c>
    </row>
    <row r="17" spans="1:48" ht="24" customHeight="1">
      <c r="A17" s="16"/>
      <c r="B17" s="17">
        <f t="shared" si="6"/>
        <v>9</v>
      </c>
      <c r="C17" s="10"/>
      <c r="D17" s="18" t="s">
        <v>54</v>
      </c>
      <c r="E17" s="10"/>
      <c r="F17" s="18" t="s">
        <v>11</v>
      </c>
      <c r="G17" s="18" t="s">
        <v>11</v>
      </c>
      <c r="H17" s="10"/>
      <c r="I17" s="19">
        <v>78736152</v>
      </c>
      <c r="J17" s="19">
        <v>420</v>
      </c>
      <c r="K17" s="17" t="s">
        <v>6</v>
      </c>
      <c r="L17" s="10"/>
      <c r="M17" s="60">
        <v>385</v>
      </c>
      <c r="N17" s="60">
        <v>26529</v>
      </c>
      <c r="O17" s="60">
        <v>20521</v>
      </c>
      <c r="P17" s="10"/>
      <c r="Q17" s="60">
        <f t="shared" si="5"/>
        <v>397935</v>
      </c>
      <c r="R17" s="10"/>
      <c r="S17" s="62">
        <f t="shared" si="0"/>
        <v>424464</v>
      </c>
      <c r="T17" s="10"/>
      <c r="U17" s="64">
        <v>33.700000000000003</v>
      </c>
      <c r="V17" s="64">
        <v>26.06</v>
      </c>
      <c r="W17" s="10"/>
      <c r="X17" s="43">
        <v>4160000000</v>
      </c>
      <c r="Y17" s="36">
        <v>0.112</v>
      </c>
      <c r="Z17" s="10"/>
      <c r="AA17" s="20">
        <v>53</v>
      </c>
      <c r="AB17" s="20">
        <v>3</v>
      </c>
      <c r="AC17" s="20">
        <v>1</v>
      </c>
      <c r="AD17" s="20">
        <v>42</v>
      </c>
      <c r="AE17" s="20">
        <v>1</v>
      </c>
      <c r="AF17" s="66">
        <f t="shared" si="1"/>
        <v>100</v>
      </c>
      <c r="AG17" s="10"/>
      <c r="AH17" s="36">
        <v>-7.6999999999999999E-2</v>
      </c>
      <c r="AI17" s="40">
        <v>518</v>
      </c>
      <c r="AJ17" s="37">
        <v>0.62</v>
      </c>
      <c r="AK17" s="42" t="s">
        <v>213</v>
      </c>
      <c r="AL17" s="41">
        <v>1728</v>
      </c>
      <c r="AN17" s="86"/>
      <c r="AO17" s="87"/>
      <c r="AP17" s="88">
        <f t="shared" si="2"/>
        <v>0</v>
      </c>
      <c r="AR17" s="86">
        <f t="shared" si="3"/>
        <v>0</v>
      </c>
      <c r="AS17" s="87"/>
      <c r="AT17" s="88">
        <f t="shared" si="4"/>
        <v>0</v>
      </c>
      <c r="AV17" s="88">
        <v>0</v>
      </c>
    </row>
    <row r="18" spans="1:48" ht="24" customHeight="1">
      <c r="A18" s="16"/>
      <c r="B18" s="17">
        <f t="shared" si="6"/>
        <v>10</v>
      </c>
      <c r="C18" s="10"/>
      <c r="D18" s="18" t="s">
        <v>140</v>
      </c>
      <c r="E18" s="10"/>
      <c r="F18" s="18" t="s">
        <v>8</v>
      </c>
      <c r="G18" s="18" t="s">
        <v>212</v>
      </c>
      <c r="H18" s="10"/>
      <c r="I18" s="19">
        <v>143964512</v>
      </c>
      <c r="J18" s="19">
        <v>9720</v>
      </c>
      <c r="K18" s="17" t="s">
        <v>9</v>
      </c>
      <c r="L18" s="10"/>
      <c r="M18" s="60">
        <v>20308</v>
      </c>
      <c r="N18" s="60">
        <v>25969</v>
      </c>
      <c r="O18" s="60">
        <v>24864</v>
      </c>
      <c r="P18" s="10"/>
      <c r="Q18" s="60">
        <f t="shared" si="5"/>
        <v>389535</v>
      </c>
      <c r="R18" s="10"/>
      <c r="S18" s="62">
        <f t="shared" si="0"/>
        <v>415504</v>
      </c>
      <c r="T18" s="10"/>
      <c r="U18" s="64">
        <v>18</v>
      </c>
      <c r="V18" s="64">
        <v>17.010000000000002</v>
      </c>
      <c r="W18" s="10"/>
      <c r="X18" s="43">
        <v>75510000000</v>
      </c>
      <c r="Y18" s="36">
        <v>5.8999999999999997E-2</v>
      </c>
      <c r="Z18" s="10"/>
      <c r="AA18" s="20">
        <v>59</v>
      </c>
      <c r="AB18" s="20">
        <v>6</v>
      </c>
      <c r="AC18" s="20">
        <v>2</v>
      </c>
      <c r="AD18" s="20">
        <v>32</v>
      </c>
      <c r="AE18" s="20">
        <v>1</v>
      </c>
      <c r="AF18" s="66">
        <f t="shared" si="1"/>
        <v>100</v>
      </c>
      <c r="AG18" s="10"/>
      <c r="AH18" s="36">
        <v>-0.14399999999999999</v>
      </c>
      <c r="AI18" s="40">
        <v>37519</v>
      </c>
      <c r="AJ18" s="37">
        <v>0.83</v>
      </c>
      <c r="AK18" s="42" t="s">
        <v>213</v>
      </c>
      <c r="AL18" s="41">
        <v>1024</v>
      </c>
      <c r="AN18" s="86"/>
      <c r="AO18" s="87"/>
      <c r="AP18" s="88">
        <f t="shared" si="2"/>
        <v>0</v>
      </c>
      <c r="AR18" s="86">
        <f t="shared" si="3"/>
        <v>0</v>
      </c>
      <c r="AS18" s="87"/>
      <c r="AT18" s="88">
        <f t="shared" si="4"/>
        <v>0</v>
      </c>
      <c r="AV18" s="88">
        <v>0</v>
      </c>
    </row>
    <row r="19" spans="1:48" ht="24" customHeight="1">
      <c r="A19" s="16"/>
      <c r="B19" s="17">
        <f t="shared" si="6"/>
        <v>11</v>
      </c>
      <c r="C19" s="10"/>
      <c r="D19" s="18" t="s">
        <v>184</v>
      </c>
      <c r="E19" s="10"/>
      <c r="F19" s="18" t="s">
        <v>18</v>
      </c>
      <c r="G19" s="18" t="s">
        <v>224</v>
      </c>
      <c r="H19" s="10"/>
      <c r="I19" s="19">
        <v>94569072</v>
      </c>
      <c r="J19" s="19">
        <v>2050</v>
      </c>
      <c r="K19" s="17" t="s">
        <v>9</v>
      </c>
      <c r="L19" s="10"/>
      <c r="M19" s="60">
        <v>8417</v>
      </c>
      <c r="N19" s="60">
        <v>24970</v>
      </c>
      <c r="O19" s="60">
        <v>21599</v>
      </c>
      <c r="P19" s="10"/>
      <c r="Q19" s="60">
        <f t="shared" si="5"/>
        <v>374550</v>
      </c>
      <c r="R19" s="10"/>
      <c r="S19" s="62">
        <f t="shared" si="0"/>
        <v>399520</v>
      </c>
      <c r="T19" s="10"/>
      <c r="U19" s="64">
        <v>26.4</v>
      </c>
      <c r="V19" s="64">
        <v>22.65</v>
      </c>
      <c r="W19" s="10"/>
      <c r="X19" s="43">
        <v>18020000000</v>
      </c>
      <c r="Y19" s="36">
        <v>8.7999999999999995E-2</v>
      </c>
      <c r="Z19" s="10"/>
      <c r="AA19" s="20">
        <v>30</v>
      </c>
      <c r="AB19" s="20">
        <v>20</v>
      </c>
      <c r="AC19" s="20">
        <v>2</v>
      </c>
      <c r="AD19" s="20">
        <v>47</v>
      </c>
      <c r="AE19" s="20">
        <v>1</v>
      </c>
      <c r="AF19" s="66">
        <f t="shared" si="1"/>
        <v>100</v>
      </c>
      <c r="AG19" s="10"/>
      <c r="AH19" s="36">
        <v>-4.2000000000000003E-2</v>
      </c>
      <c r="AI19" s="40">
        <v>53577</v>
      </c>
      <c r="AJ19" s="37">
        <v>0.82</v>
      </c>
      <c r="AK19" s="42" t="s">
        <v>213</v>
      </c>
      <c r="AL19" s="41">
        <v>1157</v>
      </c>
      <c r="AN19" s="86"/>
      <c r="AO19" s="87"/>
      <c r="AP19" s="88">
        <f t="shared" si="2"/>
        <v>0</v>
      </c>
      <c r="AR19" s="86">
        <f t="shared" si="3"/>
        <v>0</v>
      </c>
      <c r="AS19" s="87"/>
      <c r="AT19" s="88">
        <f t="shared" si="4"/>
        <v>0</v>
      </c>
      <c r="AV19" s="88">
        <v>0</v>
      </c>
    </row>
    <row r="20" spans="1:48" ht="24" customHeight="1">
      <c r="A20" s="16"/>
      <c r="B20" s="17">
        <f t="shared" si="6"/>
        <v>12</v>
      </c>
      <c r="C20" s="10"/>
      <c r="D20" s="18" t="s">
        <v>21</v>
      </c>
      <c r="E20" s="10"/>
      <c r="F20" s="18" t="s">
        <v>22</v>
      </c>
      <c r="G20" s="18" t="s">
        <v>198</v>
      </c>
      <c r="H20" s="10"/>
      <c r="I20" s="19">
        <v>162951552</v>
      </c>
      <c r="J20" s="19">
        <v>1330</v>
      </c>
      <c r="K20" s="17" t="s">
        <v>9</v>
      </c>
      <c r="L20" s="10"/>
      <c r="M20" s="60">
        <v>2376</v>
      </c>
      <c r="N20" s="60">
        <v>24954</v>
      </c>
      <c r="O20" s="60">
        <v>11825</v>
      </c>
      <c r="P20" s="10"/>
      <c r="Q20" s="60">
        <f t="shared" si="5"/>
        <v>374310</v>
      </c>
      <c r="R20" s="10"/>
      <c r="S20" s="62">
        <f t="shared" si="0"/>
        <v>399264</v>
      </c>
      <c r="T20" s="10"/>
      <c r="U20" s="64">
        <v>15.3</v>
      </c>
      <c r="V20" s="64">
        <v>7.61</v>
      </c>
      <c r="W20" s="10"/>
      <c r="X20" s="43">
        <v>11270000000</v>
      </c>
      <c r="Y20" s="36">
        <v>5.0999999999999997E-2</v>
      </c>
      <c r="Z20" s="10"/>
      <c r="AA20" s="20">
        <v>18</v>
      </c>
      <c r="AB20" s="20">
        <v>33</v>
      </c>
      <c r="AC20" s="20">
        <v>12</v>
      </c>
      <c r="AD20" s="20">
        <v>32</v>
      </c>
      <c r="AE20" s="20">
        <v>5</v>
      </c>
      <c r="AF20" s="66">
        <f t="shared" si="1"/>
        <v>100</v>
      </c>
      <c r="AG20" s="10"/>
      <c r="AH20" s="36">
        <v>-4.3999999999999997E-2</v>
      </c>
      <c r="AI20" s="40">
        <v>1767</v>
      </c>
      <c r="AJ20" s="37">
        <v>0.67</v>
      </c>
      <c r="AK20" s="42" t="s">
        <v>223</v>
      </c>
      <c r="AL20" s="41">
        <v>417</v>
      </c>
      <c r="AN20" s="86"/>
      <c r="AO20" s="87"/>
      <c r="AP20" s="88">
        <f t="shared" si="2"/>
        <v>0</v>
      </c>
      <c r="AR20" s="86">
        <f t="shared" si="3"/>
        <v>0</v>
      </c>
      <c r="AS20" s="87"/>
      <c r="AT20" s="88">
        <f t="shared" si="4"/>
        <v>0</v>
      </c>
      <c r="AV20" s="88">
        <v>0</v>
      </c>
    </row>
    <row r="21" spans="1:48" ht="24" customHeight="1">
      <c r="A21" s="16"/>
      <c r="B21" s="17">
        <f t="shared" si="6"/>
        <v>13</v>
      </c>
      <c r="C21" s="10"/>
      <c r="D21" s="18" t="s">
        <v>165</v>
      </c>
      <c r="E21" s="10"/>
      <c r="F21" s="18" t="s">
        <v>22</v>
      </c>
      <c r="G21" s="18" t="s">
        <v>224</v>
      </c>
      <c r="H21" s="10"/>
      <c r="I21" s="19">
        <v>68863512</v>
      </c>
      <c r="J21" s="19">
        <v>5640</v>
      </c>
      <c r="K21" s="17" t="s">
        <v>9</v>
      </c>
      <c r="L21" s="10"/>
      <c r="M21" s="60">
        <v>21745</v>
      </c>
      <c r="N21" s="60">
        <v>22491</v>
      </c>
      <c r="O21" s="60">
        <v>19110</v>
      </c>
      <c r="P21" s="10"/>
      <c r="Q21" s="60">
        <f t="shared" si="5"/>
        <v>337365</v>
      </c>
      <c r="R21" s="10"/>
      <c r="S21" s="62">
        <f t="shared" si="0"/>
        <v>359856</v>
      </c>
      <c r="T21" s="10"/>
      <c r="U21" s="64">
        <v>32.700000000000003</v>
      </c>
      <c r="V21" s="64">
        <v>27.14</v>
      </c>
      <c r="W21" s="10"/>
      <c r="X21" s="43">
        <v>44710000000</v>
      </c>
      <c r="Y21" s="36">
        <v>0.109</v>
      </c>
      <c r="Z21" s="10"/>
      <c r="AA21" s="20">
        <v>30</v>
      </c>
      <c r="AB21" s="20">
        <v>50</v>
      </c>
      <c r="AC21" s="20">
        <v>2</v>
      </c>
      <c r="AD21" s="20">
        <v>17</v>
      </c>
      <c r="AE21" s="20">
        <v>1</v>
      </c>
      <c r="AF21" s="66">
        <f t="shared" si="1"/>
        <v>100</v>
      </c>
      <c r="AG21" s="10"/>
      <c r="AH21" s="36">
        <v>1.4999999999999999E-2</v>
      </c>
      <c r="AI21" s="40">
        <v>54220</v>
      </c>
      <c r="AJ21" s="37">
        <v>0.82</v>
      </c>
      <c r="AK21" s="42" t="s">
        <v>213</v>
      </c>
      <c r="AL21" s="41">
        <v>1494</v>
      </c>
      <c r="AN21" s="86"/>
      <c r="AO21" s="87"/>
      <c r="AP21" s="88">
        <f t="shared" si="2"/>
        <v>0</v>
      </c>
      <c r="AR21" s="86">
        <f t="shared" si="3"/>
        <v>0</v>
      </c>
      <c r="AS21" s="87"/>
      <c r="AT21" s="88">
        <f t="shared" si="4"/>
        <v>0</v>
      </c>
      <c r="AV21" s="88">
        <v>0</v>
      </c>
    </row>
    <row r="22" spans="1:48" ht="24" customHeight="1">
      <c r="A22" s="16"/>
      <c r="B22" s="17">
        <f t="shared" si="6"/>
        <v>14</v>
      </c>
      <c r="C22" s="10"/>
      <c r="D22" s="18" t="s">
        <v>146</v>
      </c>
      <c r="E22" s="10"/>
      <c r="F22" s="18" t="s">
        <v>5</v>
      </c>
      <c r="G22" s="18" t="s">
        <v>212</v>
      </c>
      <c r="H22" s="10"/>
      <c r="I22" s="19">
        <v>32275688</v>
      </c>
      <c r="J22" s="19">
        <v>21750</v>
      </c>
      <c r="K22" s="17" t="s">
        <v>14</v>
      </c>
      <c r="L22" s="10"/>
      <c r="M22" s="60">
        <v>9031</v>
      </c>
      <c r="N22" s="60">
        <v>9311</v>
      </c>
      <c r="O22" s="60">
        <v>9311</v>
      </c>
      <c r="P22" s="10"/>
      <c r="Q22" s="60">
        <f>N22*$Q$189</f>
        <v>279330</v>
      </c>
      <c r="R22" s="10"/>
      <c r="S22" s="62">
        <f t="shared" si="0"/>
        <v>288641</v>
      </c>
      <c r="T22" s="10"/>
      <c r="U22" s="64">
        <v>28.8</v>
      </c>
      <c r="V22" s="64">
        <v>28.8</v>
      </c>
      <c r="W22" s="10"/>
      <c r="X22" s="43">
        <f>AP22+AT22</f>
        <v>148076914942.39999</v>
      </c>
      <c r="Y22" s="36">
        <f>X22/AV22</f>
        <v>0.22959939426919879</v>
      </c>
      <c r="Z22" s="10"/>
      <c r="AA22" s="20">
        <v>51</v>
      </c>
      <c r="AB22" s="20">
        <v>12</v>
      </c>
      <c r="AC22" s="20">
        <v>1</v>
      </c>
      <c r="AD22" s="20">
        <v>35</v>
      </c>
      <c r="AE22" s="20">
        <v>1</v>
      </c>
      <c r="AF22" s="66">
        <f t="shared" si="1"/>
        <v>100</v>
      </c>
      <c r="AG22" s="10"/>
      <c r="AH22" s="72"/>
      <c r="AI22" s="73"/>
      <c r="AJ22" s="74"/>
      <c r="AK22" s="75"/>
      <c r="AL22" s="76"/>
      <c r="AN22" s="57">
        <v>19879.297999999999</v>
      </c>
      <c r="AO22" s="35">
        <v>80</v>
      </c>
      <c r="AP22" s="43">
        <f t="shared" si="2"/>
        <v>14807691494.24</v>
      </c>
      <c r="AR22" s="57">
        <f t="shared" si="3"/>
        <v>19879.297999999999</v>
      </c>
      <c r="AS22" s="35">
        <v>24</v>
      </c>
      <c r="AT22" s="43">
        <f t="shared" si="4"/>
        <v>133269223448.16</v>
      </c>
      <c r="AV22" s="43">
        <v>644936000000</v>
      </c>
    </row>
    <row r="23" spans="1:48" ht="24" customHeight="1">
      <c r="A23" s="16"/>
      <c r="B23" s="17">
        <f t="shared" si="6"/>
        <v>15</v>
      </c>
      <c r="C23" s="10"/>
      <c r="D23" s="18" t="s">
        <v>114</v>
      </c>
      <c r="E23" s="10"/>
      <c r="F23" s="18" t="s">
        <v>13</v>
      </c>
      <c r="G23" s="18" t="s">
        <v>222</v>
      </c>
      <c r="H23" s="10"/>
      <c r="I23" s="19">
        <v>127540424</v>
      </c>
      <c r="J23" s="19">
        <v>9040</v>
      </c>
      <c r="K23" s="17" t="s">
        <v>9</v>
      </c>
      <c r="L23" s="10"/>
      <c r="M23" s="60">
        <v>16039</v>
      </c>
      <c r="N23" s="60">
        <v>16725</v>
      </c>
      <c r="O23" s="60">
        <v>19676</v>
      </c>
      <c r="P23" s="10"/>
      <c r="Q23" s="60">
        <f t="shared" ref="Q23:Q31" si="7">N23*$Q$188</f>
        <v>250875</v>
      </c>
      <c r="R23" s="10"/>
      <c r="S23" s="62">
        <f t="shared" si="0"/>
        <v>267600</v>
      </c>
      <c r="T23" s="10"/>
      <c r="U23" s="64">
        <v>13.1</v>
      </c>
      <c r="V23" s="64">
        <v>15.73</v>
      </c>
      <c r="W23" s="10"/>
      <c r="X23" s="43">
        <v>46990000000</v>
      </c>
      <c r="Y23" s="36">
        <v>4.3999999999999997E-2</v>
      </c>
      <c r="Z23" s="10"/>
      <c r="AA23" s="20">
        <v>38</v>
      </c>
      <c r="AB23" s="20">
        <v>10</v>
      </c>
      <c r="AC23" s="20">
        <v>2</v>
      </c>
      <c r="AD23" s="20">
        <v>48</v>
      </c>
      <c r="AE23" s="20">
        <v>2</v>
      </c>
      <c r="AF23" s="66">
        <f t="shared" si="1"/>
        <v>100</v>
      </c>
      <c r="AG23" s="10"/>
      <c r="AH23" s="36">
        <v>-1.4E-2</v>
      </c>
      <c r="AI23" s="40">
        <v>31524</v>
      </c>
      <c r="AJ23" s="37">
        <v>0.78</v>
      </c>
      <c r="AK23" s="42" t="s">
        <v>213</v>
      </c>
      <c r="AL23" s="41">
        <v>847</v>
      </c>
      <c r="AN23" s="86"/>
      <c r="AO23" s="87"/>
      <c r="AP23" s="88">
        <f t="shared" si="2"/>
        <v>0</v>
      </c>
      <c r="AR23" s="86">
        <f t="shared" si="3"/>
        <v>0</v>
      </c>
      <c r="AS23" s="87"/>
      <c r="AT23" s="88">
        <f t="shared" si="4"/>
        <v>0</v>
      </c>
      <c r="AV23" s="88">
        <v>0</v>
      </c>
    </row>
    <row r="24" spans="1:48" ht="24" customHeight="1">
      <c r="A24" s="16"/>
      <c r="B24" s="17">
        <f t="shared" si="6"/>
        <v>16</v>
      </c>
      <c r="C24" s="10"/>
      <c r="D24" s="18" t="s">
        <v>85</v>
      </c>
      <c r="E24" s="10"/>
      <c r="F24" s="18" t="s">
        <v>5</v>
      </c>
      <c r="G24" s="18" t="s">
        <v>226</v>
      </c>
      <c r="H24" s="10"/>
      <c r="I24" s="19">
        <v>80277424</v>
      </c>
      <c r="J24" s="19">
        <v>6530</v>
      </c>
      <c r="K24" s="17" t="s">
        <v>9</v>
      </c>
      <c r="L24" s="10"/>
      <c r="M24" s="60">
        <v>15932</v>
      </c>
      <c r="N24" s="60">
        <v>16426</v>
      </c>
      <c r="O24" s="60">
        <v>21397</v>
      </c>
      <c r="P24" s="10"/>
      <c r="Q24" s="60">
        <f t="shared" si="7"/>
        <v>246390</v>
      </c>
      <c r="R24" s="10"/>
      <c r="S24" s="62">
        <f t="shared" si="0"/>
        <v>262816</v>
      </c>
      <c r="T24" s="10"/>
      <c r="U24" s="64">
        <v>20.5</v>
      </c>
      <c r="V24" s="64">
        <v>26.27</v>
      </c>
      <c r="W24" s="10"/>
      <c r="X24" s="43">
        <v>28500000000</v>
      </c>
      <c r="Y24" s="36">
        <v>6.8000000000000005E-2</v>
      </c>
      <c r="Z24" s="10"/>
      <c r="AA24" s="20">
        <v>51</v>
      </c>
      <c r="AB24" s="20">
        <v>12</v>
      </c>
      <c r="AC24" s="20">
        <v>1</v>
      </c>
      <c r="AD24" s="20">
        <v>35</v>
      </c>
      <c r="AE24" s="20">
        <v>1</v>
      </c>
      <c r="AF24" s="66">
        <f t="shared" si="1"/>
        <v>100</v>
      </c>
      <c r="AG24" s="10"/>
      <c r="AH24" s="36">
        <v>-0.16</v>
      </c>
      <c r="AI24" s="40">
        <v>37840</v>
      </c>
      <c r="AJ24" s="37">
        <v>0.75</v>
      </c>
      <c r="AK24" s="42" t="s">
        <v>213</v>
      </c>
      <c r="AL24" s="41">
        <v>1436</v>
      </c>
      <c r="AN24" s="86"/>
      <c r="AO24" s="87"/>
      <c r="AP24" s="88">
        <f t="shared" si="2"/>
        <v>0</v>
      </c>
      <c r="AR24" s="86">
        <f t="shared" si="3"/>
        <v>0</v>
      </c>
      <c r="AS24" s="87"/>
      <c r="AT24" s="88">
        <f t="shared" si="4"/>
        <v>0</v>
      </c>
      <c r="AV24" s="88">
        <v>0</v>
      </c>
    </row>
    <row r="25" spans="1:48" ht="24" customHeight="1">
      <c r="A25" s="16"/>
      <c r="B25" s="17">
        <f t="shared" si="6"/>
        <v>17</v>
      </c>
      <c r="C25" s="10"/>
      <c r="D25" s="18" t="s">
        <v>178</v>
      </c>
      <c r="E25" s="10"/>
      <c r="F25" s="18" t="s">
        <v>11</v>
      </c>
      <c r="G25" s="18" t="s">
        <v>11</v>
      </c>
      <c r="H25" s="10"/>
      <c r="I25" s="19">
        <v>55572200</v>
      </c>
      <c r="J25" s="19">
        <v>900</v>
      </c>
      <c r="K25" s="17" t="s">
        <v>6</v>
      </c>
      <c r="L25" s="10"/>
      <c r="M25" s="60">
        <v>3256</v>
      </c>
      <c r="N25" s="60">
        <v>16252</v>
      </c>
      <c r="O25" s="60">
        <v>5496</v>
      </c>
      <c r="P25" s="10"/>
      <c r="Q25" s="60">
        <f t="shared" si="7"/>
        <v>243780</v>
      </c>
      <c r="R25" s="10"/>
      <c r="S25" s="62">
        <f t="shared" si="0"/>
        <v>260032</v>
      </c>
      <c r="T25" s="10"/>
      <c r="U25" s="64">
        <v>29.2</v>
      </c>
      <c r="V25" s="64">
        <v>10.46</v>
      </c>
      <c r="W25" s="10"/>
      <c r="X25" s="43">
        <v>4990000000</v>
      </c>
      <c r="Y25" s="36">
        <v>0.1</v>
      </c>
      <c r="Z25" s="10"/>
      <c r="AA25" s="20">
        <v>49</v>
      </c>
      <c r="AB25" s="20">
        <v>5</v>
      </c>
      <c r="AC25" s="20">
        <v>5</v>
      </c>
      <c r="AD25" s="20">
        <v>40</v>
      </c>
      <c r="AE25" s="20">
        <v>1</v>
      </c>
      <c r="AF25" s="66">
        <f t="shared" si="1"/>
        <v>100</v>
      </c>
      <c r="AG25" s="10"/>
      <c r="AH25" s="36">
        <v>-3.5999999999999997E-2</v>
      </c>
      <c r="AI25" s="40">
        <v>3893</v>
      </c>
      <c r="AJ25" s="37">
        <v>0.56999999999999995</v>
      </c>
      <c r="AK25" s="42" t="s">
        <v>214</v>
      </c>
      <c r="AL25" s="41">
        <v>605</v>
      </c>
      <c r="AN25" s="86"/>
      <c r="AO25" s="87"/>
      <c r="AP25" s="88">
        <f t="shared" si="2"/>
        <v>0</v>
      </c>
      <c r="AR25" s="86">
        <f t="shared" si="3"/>
        <v>0</v>
      </c>
      <c r="AS25" s="87"/>
      <c r="AT25" s="88">
        <f t="shared" si="4"/>
        <v>0</v>
      </c>
      <c r="AV25" s="88">
        <v>0</v>
      </c>
    </row>
    <row r="26" spans="1:48" ht="24" customHeight="1">
      <c r="A26" s="16"/>
      <c r="B26" s="17">
        <f t="shared" si="6"/>
        <v>18</v>
      </c>
      <c r="C26" s="10"/>
      <c r="D26" s="18" t="s">
        <v>155</v>
      </c>
      <c r="E26" s="10"/>
      <c r="F26" s="18" t="s">
        <v>11</v>
      </c>
      <c r="G26" s="18" t="s">
        <v>11</v>
      </c>
      <c r="H26" s="10"/>
      <c r="I26" s="19">
        <v>56015472</v>
      </c>
      <c r="J26" s="19">
        <v>5480</v>
      </c>
      <c r="K26" s="17" t="s">
        <v>9</v>
      </c>
      <c r="L26" s="10"/>
      <c r="M26" s="60">
        <v>14071</v>
      </c>
      <c r="N26" s="60">
        <v>14507</v>
      </c>
      <c r="O26" s="60">
        <v>15099</v>
      </c>
      <c r="P26" s="10"/>
      <c r="Q26" s="60">
        <f t="shared" si="7"/>
        <v>217605</v>
      </c>
      <c r="R26" s="10"/>
      <c r="S26" s="62">
        <f t="shared" si="0"/>
        <v>232112</v>
      </c>
      <c r="T26" s="10"/>
      <c r="U26" s="64">
        <v>25.9</v>
      </c>
      <c r="V26" s="64">
        <v>27.79</v>
      </c>
      <c r="W26" s="10"/>
      <c r="X26" s="43">
        <v>25470000000</v>
      </c>
      <c r="Y26" s="36">
        <v>8.5999999999999993E-2</v>
      </c>
      <c r="Z26" s="10"/>
      <c r="AA26" s="20">
        <v>67</v>
      </c>
      <c r="AB26" s="20">
        <v>2</v>
      </c>
      <c r="AC26" s="20">
        <v>1</v>
      </c>
      <c r="AD26" s="20">
        <v>29</v>
      </c>
      <c r="AE26" s="20">
        <v>1</v>
      </c>
      <c r="AF26" s="66">
        <f t="shared" si="1"/>
        <v>100</v>
      </c>
      <c r="AG26" s="10"/>
      <c r="AH26" s="36">
        <v>-4.7E-2</v>
      </c>
      <c r="AI26" s="40">
        <v>17691</v>
      </c>
      <c r="AJ26" s="37">
        <v>0.83</v>
      </c>
      <c r="AK26" s="42" t="s">
        <v>213</v>
      </c>
      <c r="AL26" s="41">
        <v>1509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s="2" customFormat="1" ht="24" customHeight="1">
      <c r="A27" s="16"/>
      <c r="B27" s="173">
        <f t="shared" si="6"/>
        <v>19</v>
      </c>
      <c r="C27" s="16"/>
      <c r="D27" s="18" t="s">
        <v>94</v>
      </c>
      <c r="E27" s="10"/>
      <c r="F27" s="18" t="s">
        <v>11</v>
      </c>
      <c r="G27" s="18" t="s">
        <v>11</v>
      </c>
      <c r="H27" s="10"/>
      <c r="I27" s="19">
        <v>48461568</v>
      </c>
      <c r="J27" s="19">
        <v>1380</v>
      </c>
      <c r="K27" s="17" t="s">
        <v>9</v>
      </c>
      <c r="L27" s="10"/>
      <c r="M27" s="60">
        <v>2965</v>
      </c>
      <c r="N27" s="60">
        <v>13463</v>
      </c>
      <c r="O27" s="60">
        <v>5416</v>
      </c>
      <c r="P27" s="10"/>
      <c r="Q27" s="60">
        <f t="shared" si="7"/>
        <v>201945</v>
      </c>
      <c r="R27" s="10"/>
      <c r="S27" s="62">
        <f t="shared" si="0"/>
        <v>215408</v>
      </c>
      <c r="T27" s="10"/>
      <c r="U27" s="64">
        <v>27.8</v>
      </c>
      <c r="V27" s="64">
        <v>11.47</v>
      </c>
      <c r="W27" s="10"/>
      <c r="X27" s="43">
        <v>6550000000</v>
      </c>
      <c r="Y27" s="36">
        <v>9.1999999999999998E-2</v>
      </c>
      <c r="Z27" s="10"/>
      <c r="AA27" s="20">
        <v>49</v>
      </c>
      <c r="AB27" s="20">
        <v>6</v>
      </c>
      <c r="AC27" s="20">
        <v>6</v>
      </c>
      <c r="AD27" s="20">
        <v>38</v>
      </c>
      <c r="AE27" s="20">
        <v>1</v>
      </c>
      <c r="AF27" s="66">
        <f t="shared" si="1"/>
        <v>100</v>
      </c>
      <c r="AG27" s="10"/>
      <c r="AH27" s="36">
        <v>-6.7000000000000004E-2</v>
      </c>
      <c r="AI27" s="40">
        <v>4536</v>
      </c>
      <c r="AJ27" s="37">
        <v>0.67</v>
      </c>
      <c r="AK27" s="42" t="s">
        <v>213</v>
      </c>
      <c r="AL27" s="41">
        <v>636</v>
      </c>
      <c r="AM27" s="4"/>
      <c r="AN27" s="86"/>
      <c r="AO27" s="87"/>
      <c r="AP27" s="88">
        <f t="shared" si="2"/>
        <v>0</v>
      </c>
      <c r="AQ27" s="4"/>
      <c r="AR27" s="86">
        <f t="shared" si="3"/>
        <v>0</v>
      </c>
      <c r="AS27" s="87"/>
      <c r="AT27" s="88">
        <f t="shared" si="4"/>
        <v>0</v>
      </c>
      <c r="AU27" s="4"/>
      <c r="AV27" s="88">
        <v>0</v>
      </c>
    </row>
    <row r="28" spans="1:48" ht="24" customHeight="1">
      <c r="A28" s="16"/>
      <c r="B28" s="17">
        <f t="shared" si="6"/>
        <v>20</v>
      </c>
      <c r="C28" s="10"/>
      <c r="D28" s="174" t="s">
        <v>284</v>
      </c>
      <c r="E28" s="16"/>
      <c r="F28" s="174" t="s">
        <v>18</v>
      </c>
      <c r="G28" s="174" t="s">
        <v>224</v>
      </c>
      <c r="H28" s="16"/>
      <c r="I28" s="175">
        <v>103320224</v>
      </c>
      <c r="J28" s="175">
        <v>3580</v>
      </c>
      <c r="K28" s="173" t="s">
        <v>9</v>
      </c>
      <c r="L28" s="16"/>
      <c r="M28" s="176">
        <v>10012</v>
      </c>
      <c r="N28" s="176">
        <v>12690</v>
      </c>
      <c r="O28" s="176">
        <v>11089</v>
      </c>
      <c r="P28" s="16"/>
      <c r="Q28" s="176">
        <f t="shared" si="7"/>
        <v>190350</v>
      </c>
      <c r="R28" s="16"/>
      <c r="S28" s="177">
        <f t="shared" si="0"/>
        <v>203040</v>
      </c>
      <c r="T28" s="16"/>
      <c r="U28" s="178">
        <v>12.3</v>
      </c>
      <c r="V28" s="178">
        <v>10.83</v>
      </c>
      <c r="W28" s="16"/>
      <c r="X28" s="179">
        <v>12450000000</v>
      </c>
      <c r="Y28" s="180">
        <v>4.1000000000000002E-2</v>
      </c>
      <c r="Z28" s="16"/>
      <c r="AA28" s="181">
        <v>48</v>
      </c>
      <c r="AB28" s="181">
        <v>21</v>
      </c>
      <c r="AC28" s="181">
        <v>3</v>
      </c>
      <c r="AD28" s="181">
        <v>26</v>
      </c>
      <c r="AE28" s="181">
        <v>2</v>
      </c>
      <c r="AF28" s="182">
        <f t="shared" si="1"/>
        <v>100</v>
      </c>
      <c r="AG28" s="16"/>
      <c r="AH28" s="180">
        <v>1.4999999999999999E-2</v>
      </c>
      <c r="AI28" s="183">
        <v>8954</v>
      </c>
      <c r="AJ28" s="184">
        <v>0.77</v>
      </c>
      <c r="AK28" s="185" t="s">
        <v>213</v>
      </c>
      <c r="AL28" s="186">
        <v>635</v>
      </c>
      <c r="AM28" s="2"/>
      <c r="AN28" s="187"/>
      <c r="AO28" s="188"/>
      <c r="AP28" s="179">
        <f t="shared" si="2"/>
        <v>0</v>
      </c>
      <c r="AQ28" s="2"/>
      <c r="AR28" s="187">
        <f t="shared" si="3"/>
        <v>0</v>
      </c>
      <c r="AS28" s="188"/>
      <c r="AT28" s="179">
        <f t="shared" si="4"/>
        <v>0</v>
      </c>
      <c r="AU28" s="2"/>
      <c r="AV28" s="179">
        <v>0</v>
      </c>
    </row>
    <row r="29" spans="1:48" ht="24" customHeight="1">
      <c r="A29" s="16"/>
      <c r="B29" s="17">
        <f t="shared" si="6"/>
        <v>21</v>
      </c>
      <c r="C29" s="10"/>
      <c r="D29" s="18" t="s">
        <v>174</v>
      </c>
      <c r="E29" s="10"/>
      <c r="F29" s="18" t="s">
        <v>11</v>
      </c>
      <c r="G29" s="18" t="s">
        <v>11</v>
      </c>
      <c r="H29" s="10"/>
      <c r="I29" s="19">
        <v>41487964</v>
      </c>
      <c r="J29" s="19">
        <v>660</v>
      </c>
      <c r="K29" s="17" t="s">
        <v>6</v>
      </c>
      <c r="L29" s="10"/>
      <c r="M29" s="60">
        <v>3503</v>
      </c>
      <c r="N29" s="60">
        <v>12036</v>
      </c>
      <c r="O29" s="60">
        <v>5769</v>
      </c>
      <c r="P29" s="10"/>
      <c r="Q29" s="60">
        <f t="shared" si="7"/>
        <v>180540</v>
      </c>
      <c r="R29" s="10"/>
      <c r="S29" s="62">
        <f t="shared" si="0"/>
        <v>192576</v>
      </c>
      <c r="T29" s="10"/>
      <c r="U29" s="64">
        <v>29</v>
      </c>
      <c r="V29" s="64">
        <v>15.15</v>
      </c>
      <c r="W29" s="10"/>
      <c r="X29" s="43">
        <v>2330000000</v>
      </c>
      <c r="Y29" s="36">
        <v>9.6000000000000002E-2</v>
      </c>
      <c r="Z29" s="10"/>
      <c r="AA29" s="20">
        <v>50</v>
      </c>
      <c r="AB29" s="20">
        <v>8</v>
      </c>
      <c r="AC29" s="20">
        <v>13</v>
      </c>
      <c r="AD29" s="20">
        <v>28</v>
      </c>
      <c r="AE29" s="20">
        <v>1</v>
      </c>
      <c r="AF29" s="66">
        <f t="shared" si="1"/>
        <v>100</v>
      </c>
      <c r="AG29" s="10"/>
      <c r="AH29" s="36">
        <v>-0.10199999999999999</v>
      </c>
      <c r="AI29" s="40">
        <v>3844</v>
      </c>
      <c r="AJ29" s="37">
        <v>0.61</v>
      </c>
      <c r="AK29" s="42" t="s">
        <v>213</v>
      </c>
      <c r="AL29" s="41">
        <v>869</v>
      </c>
      <c r="AN29" s="86"/>
      <c r="AO29" s="87"/>
      <c r="AP29" s="88">
        <f t="shared" si="2"/>
        <v>0</v>
      </c>
      <c r="AR29" s="86">
        <f t="shared" si="3"/>
        <v>0</v>
      </c>
      <c r="AS29" s="87"/>
      <c r="AT29" s="88">
        <f t="shared" si="4"/>
        <v>0</v>
      </c>
      <c r="AV29" s="88">
        <v>0</v>
      </c>
    </row>
    <row r="30" spans="1:48" ht="24" customHeight="1">
      <c r="A30" s="16"/>
      <c r="B30" s="17">
        <f t="shared" si="6"/>
        <v>22</v>
      </c>
      <c r="C30" s="10"/>
      <c r="D30" s="18" t="s">
        <v>183</v>
      </c>
      <c r="E30" s="10"/>
      <c r="F30" s="18" t="s">
        <v>13</v>
      </c>
      <c r="G30" s="18" t="s">
        <v>222</v>
      </c>
      <c r="H30" s="10"/>
      <c r="I30" s="19">
        <v>31568180</v>
      </c>
      <c r="J30" s="19">
        <v>11760</v>
      </c>
      <c r="K30" s="17" t="s">
        <v>9</v>
      </c>
      <c r="L30" s="10"/>
      <c r="M30" s="60">
        <v>7028</v>
      </c>
      <c r="N30" s="60">
        <v>10640</v>
      </c>
      <c r="O30" s="60">
        <v>6881</v>
      </c>
      <c r="P30" s="10"/>
      <c r="Q30" s="60">
        <f t="shared" si="7"/>
        <v>159600</v>
      </c>
      <c r="R30" s="10"/>
      <c r="S30" s="62">
        <f t="shared" si="0"/>
        <v>170240</v>
      </c>
      <c r="T30" s="10"/>
      <c r="U30" s="64">
        <v>33.700000000000003</v>
      </c>
      <c r="V30" s="64">
        <v>22.62</v>
      </c>
      <c r="W30" s="10"/>
      <c r="X30" s="43">
        <v>55520000000</v>
      </c>
      <c r="Y30" s="36">
        <v>0.115</v>
      </c>
      <c r="Z30" s="10"/>
      <c r="AA30" s="20">
        <v>31</v>
      </c>
      <c r="AB30" s="20">
        <v>16</v>
      </c>
      <c r="AC30" s="20">
        <v>2</v>
      </c>
      <c r="AD30" s="20">
        <v>49</v>
      </c>
      <c r="AE30" s="20">
        <v>2</v>
      </c>
      <c r="AF30" s="66">
        <f t="shared" si="1"/>
        <v>100</v>
      </c>
      <c r="AG30" s="10"/>
      <c r="AH30" s="36">
        <v>-2.7E-2</v>
      </c>
      <c r="AI30" s="40">
        <v>25341</v>
      </c>
      <c r="AJ30" s="37">
        <v>0.84</v>
      </c>
      <c r="AK30" s="42" t="s">
        <v>213</v>
      </c>
      <c r="AL30" s="41">
        <v>1230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6"/>
        <v>23</v>
      </c>
      <c r="C31" s="10"/>
      <c r="D31" s="18" t="s">
        <v>120</v>
      </c>
      <c r="E31" s="10"/>
      <c r="F31" s="18" t="s">
        <v>22</v>
      </c>
      <c r="G31" s="18" t="s">
        <v>224</v>
      </c>
      <c r="H31" s="10"/>
      <c r="I31" s="19">
        <v>52885224</v>
      </c>
      <c r="J31" s="19">
        <v>1190</v>
      </c>
      <c r="K31" s="17" t="s">
        <v>9</v>
      </c>
      <c r="L31" s="10"/>
      <c r="M31" s="60">
        <v>4887</v>
      </c>
      <c r="N31" s="60">
        <v>10540</v>
      </c>
      <c r="O31" s="60">
        <v>11075</v>
      </c>
      <c r="P31" s="10"/>
      <c r="Q31" s="60">
        <f t="shared" si="7"/>
        <v>158100</v>
      </c>
      <c r="R31" s="10"/>
      <c r="S31" s="62">
        <f t="shared" si="0"/>
        <v>168640</v>
      </c>
      <c r="T31" s="10"/>
      <c r="U31" s="64">
        <v>19.899999999999999</v>
      </c>
      <c r="V31" s="64">
        <v>21.12</v>
      </c>
      <c r="W31" s="10"/>
      <c r="X31" s="43">
        <v>4190000000</v>
      </c>
      <c r="Y31" s="36">
        <v>6.6000000000000003E-2</v>
      </c>
      <c r="Z31" s="10"/>
      <c r="AA31" s="20">
        <v>30</v>
      </c>
      <c r="AB31" s="20">
        <v>21</v>
      </c>
      <c r="AC31" s="20">
        <v>2</v>
      </c>
      <c r="AD31" s="20">
        <v>45</v>
      </c>
      <c r="AE31" s="20">
        <v>2</v>
      </c>
      <c r="AF31" s="66">
        <f t="shared" si="1"/>
        <v>100</v>
      </c>
      <c r="AG31" s="10"/>
      <c r="AH31" s="36">
        <v>-7.0999999999999994E-2</v>
      </c>
      <c r="AI31" s="40">
        <v>12066</v>
      </c>
      <c r="AJ31" s="37">
        <v>0.83</v>
      </c>
      <c r="AK31" s="42" t="s">
        <v>214</v>
      </c>
      <c r="AL31" s="41">
        <v>1158</v>
      </c>
      <c r="AN31" s="86"/>
      <c r="AO31" s="87"/>
      <c r="AP31" s="88">
        <f t="shared" si="2"/>
        <v>0</v>
      </c>
      <c r="AR31" s="86">
        <f t="shared" si="3"/>
        <v>0</v>
      </c>
      <c r="AS31" s="87"/>
      <c r="AT31" s="88">
        <f t="shared" si="4"/>
        <v>0</v>
      </c>
      <c r="AV31" s="88">
        <v>0</v>
      </c>
    </row>
    <row r="32" spans="1:48" ht="24" customHeight="1">
      <c r="A32" s="16"/>
      <c r="B32" s="17">
        <f t="shared" si="6"/>
        <v>24</v>
      </c>
      <c r="C32" s="10"/>
      <c r="D32" s="18" t="s">
        <v>91</v>
      </c>
      <c r="E32" s="10"/>
      <c r="F32" s="18" t="s">
        <v>18</v>
      </c>
      <c r="G32" s="18" t="s">
        <v>224</v>
      </c>
      <c r="H32" s="10"/>
      <c r="I32" s="19">
        <v>127748512</v>
      </c>
      <c r="J32" s="19">
        <v>38000</v>
      </c>
      <c r="K32" s="17" t="s">
        <v>14</v>
      </c>
      <c r="L32" s="10"/>
      <c r="M32" s="60">
        <v>4682</v>
      </c>
      <c r="N32" s="60">
        <v>5224</v>
      </c>
      <c r="O32" s="60">
        <v>5224</v>
      </c>
      <c r="P32" s="10"/>
      <c r="Q32" s="60">
        <f>N32*$Q$189</f>
        <v>156720</v>
      </c>
      <c r="R32" s="10"/>
      <c r="S32" s="62">
        <f t="shared" si="0"/>
        <v>161944</v>
      </c>
      <c r="T32" s="10"/>
      <c r="U32" s="64">
        <v>4.0999999999999996</v>
      </c>
      <c r="V32" s="64">
        <v>4.0999999999999996</v>
      </c>
      <c r="W32" s="10"/>
      <c r="X32" s="43">
        <f>AP32+AT32</f>
        <v>162129268115.19998</v>
      </c>
      <c r="Y32" s="36">
        <f>X32/AV32</f>
        <v>3.2906285389730054E-2</v>
      </c>
      <c r="Z32" s="10"/>
      <c r="AA32" s="20">
        <v>32.4</v>
      </c>
      <c r="AB32" s="20">
        <v>17.2</v>
      </c>
      <c r="AC32" s="20">
        <v>15.1</v>
      </c>
      <c r="AD32" s="20">
        <v>35</v>
      </c>
      <c r="AE32" s="20">
        <v>0.3</v>
      </c>
      <c r="AF32" s="66">
        <f t="shared" si="1"/>
        <v>99.999999999999986</v>
      </c>
      <c r="AG32" s="10"/>
      <c r="AH32" s="72"/>
      <c r="AI32" s="73"/>
      <c r="AJ32" s="74"/>
      <c r="AK32" s="75"/>
      <c r="AL32" s="76"/>
      <c r="AN32" s="57">
        <v>38794.330999999998</v>
      </c>
      <c r="AO32" s="35">
        <v>80</v>
      </c>
      <c r="AP32" s="43">
        <f t="shared" si="2"/>
        <v>16212926811.52</v>
      </c>
      <c r="AR32" s="57">
        <f t="shared" si="3"/>
        <v>38794.330999999998</v>
      </c>
      <c r="AS32" s="35">
        <v>24</v>
      </c>
      <c r="AT32" s="43">
        <f t="shared" si="4"/>
        <v>145916341303.67999</v>
      </c>
      <c r="AV32" s="43">
        <v>4927000000000</v>
      </c>
    </row>
    <row r="33" spans="1:48" ht="24" customHeight="1">
      <c r="A33" s="16"/>
      <c r="B33" s="17">
        <f t="shared" si="6"/>
        <v>25</v>
      </c>
      <c r="C33" s="10"/>
      <c r="D33" s="18" t="s">
        <v>159</v>
      </c>
      <c r="E33" s="10"/>
      <c r="F33" s="18" t="s">
        <v>5</v>
      </c>
      <c r="G33" s="18" t="s">
        <v>11</v>
      </c>
      <c r="H33" s="10"/>
      <c r="I33" s="19">
        <v>39578828</v>
      </c>
      <c r="J33" s="19">
        <v>2140</v>
      </c>
      <c r="K33" s="17" t="s">
        <v>9</v>
      </c>
      <c r="L33" s="10"/>
      <c r="M33" s="60">
        <v>2311</v>
      </c>
      <c r="N33" s="60">
        <v>10178</v>
      </c>
      <c r="O33" s="60">
        <v>10798</v>
      </c>
      <c r="P33" s="10"/>
      <c r="Q33" s="60">
        <f>N33*$Q$188</f>
        <v>152670</v>
      </c>
      <c r="R33" s="10"/>
      <c r="S33" s="62">
        <f t="shared" si="0"/>
        <v>162848</v>
      </c>
      <c r="T33" s="10"/>
      <c r="U33" s="64">
        <v>25.7</v>
      </c>
      <c r="V33" s="64">
        <v>27.41</v>
      </c>
      <c r="W33" s="10"/>
      <c r="X33" s="43">
        <v>8170000000</v>
      </c>
      <c r="Y33" s="36">
        <v>8.5999999999999993E-2</v>
      </c>
      <c r="Z33" s="10"/>
      <c r="AA33" s="20">
        <v>58</v>
      </c>
      <c r="AB33" s="20">
        <v>20</v>
      </c>
      <c r="AC33" s="20">
        <v>1</v>
      </c>
      <c r="AD33" s="20">
        <v>20</v>
      </c>
      <c r="AE33" s="20">
        <v>1</v>
      </c>
      <c r="AF33" s="66">
        <f t="shared" si="1"/>
        <v>100</v>
      </c>
      <c r="AG33" s="10"/>
      <c r="AH33" s="36">
        <v>-0.09</v>
      </c>
      <c r="AI33" s="40">
        <v>3165</v>
      </c>
      <c r="AJ33" s="37">
        <v>0.61</v>
      </c>
      <c r="AK33" s="42" t="s">
        <v>214</v>
      </c>
      <c r="AL33" s="41">
        <v>1749</v>
      </c>
      <c r="AN33" s="86"/>
      <c r="AO33" s="87"/>
      <c r="AP33" s="88">
        <f t="shared" si="2"/>
        <v>0</v>
      </c>
      <c r="AR33" s="86">
        <f t="shared" si="3"/>
        <v>0</v>
      </c>
      <c r="AS33" s="87"/>
      <c r="AT33" s="88">
        <f t="shared" si="4"/>
        <v>0</v>
      </c>
      <c r="AV33" s="88">
        <v>0</v>
      </c>
    </row>
    <row r="34" spans="1:48" ht="24" customHeight="1">
      <c r="A34" s="16"/>
      <c r="B34" s="17">
        <f t="shared" si="6"/>
        <v>26</v>
      </c>
      <c r="C34" s="10"/>
      <c r="D34" s="18" t="s">
        <v>137</v>
      </c>
      <c r="E34" s="10"/>
      <c r="F34" s="18" t="s">
        <v>18</v>
      </c>
      <c r="G34" s="18" t="s">
        <v>224</v>
      </c>
      <c r="H34" s="10"/>
      <c r="I34" s="19">
        <v>50791920</v>
      </c>
      <c r="J34" s="19">
        <v>27600</v>
      </c>
      <c r="K34" s="17" t="s">
        <v>14</v>
      </c>
      <c r="L34" s="10"/>
      <c r="M34" s="60">
        <v>4292</v>
      </c>
      <c r="N34" s="60">
        <v>4990</v>
      </c>
      <c r="O34" s="60">
        <v>4990</v>
      </c>
      <c r="P34" s="10"/>
      <c r="Q34" s="60">
        <f>N34*$Q$189</f>
        <v>149700</v>
      </c>
      <c r="R34" s="10"/>
      <c r="S34" s="62">
        <f t="shared" si="0"/>
        <v>154690</v>
      </c>
      <c r="T34" s="10"/>
      <c r="U34" s="64">
        <v>9.8000000000000007</v>
      </c>
      <c r="V34" s="64">
        <v>9.8000000000000007</v>
      </c>
      <c r="W34" s="10"/>
      <c r="X34" s="43">
        <f>AP34+AT34</f>
        <v>110212122024</v>
      </c>
      <c r="Y34" s="36">
        <f>X34/AV34</f>
        <v>7.7888425458657248E-2</v>
      </c>
      <c r="Z34" s="10"/>
      <c r="AA34" s="20">
        <v>0</v>
      </c>
      <c r="AB34" s="20">
        <v>20.5</v>
      </c>
      <c r="AC34" s="20">
        <v>5.9</v>
      </c>
      <c r="AD34" s="20">
        <v>39.9</v>
      </c>
      <c r="AE34" s="20">
        <v>33.700000000000003</v>
      </c>
      <c r="AF34" s="66">
        <f t="shared" si="1"/>
        <v>100</v>
      </c>
      <c r="AG34" s="10"/>
      <c r="AH34" s="72"/>
      <c r="AI34" s="73"/>
      <c r="AJ34" s="74"/>
      <c r="AK34" s="75"/>
      <c r="AL34" s="76"/>
      <c r="AN34" s="57">
        <v>27608.246999999999</v>
      </c>
      <c r="AO34" s="35">
        <v>80</v>
      </c>
      <c r="AP34" s="43">
        <f t="shared" si="2"/>
        <v>11021212202.4</v>
      </c>
      <c r="AR34" s="57">
        <f t="shared" si="3"/>
        <v>27608.246999999999</v>
      </c>
      <c r="AS34" s="35">
        <v>24</v>
      </c>
      <c r="AT34" s="43">
        <f t="shared" si="4"/>
        <v>99190909821.600006</v>
      </c>
      <c r="AV34" s="43">
        <v>1415000000000</v>
      </c>
    </row>
    <row r="35" spans="1:48" ht="24" customHeight="1">
      <c r="A35" s="16"/>
      <c r="B35" s="17">
        <f t="shared" si="6"/>
        <v>27</v>
      </c>
      <c r="C35" s="10"/>
      <c r="D35" s="18" t="s">
        <v>172</v>
      </c>
      <c r="E35" s="10"/>
      <c r="F35" s="18" t="s">
        <v>8</v>
      </c>
      <c r="G35" s="18" t="s">
        <v>212</v>
      </c>
      <c r="H35" s="10"/>
      <c r="I35" s="19">
        <v>79512424</v>
      </c>
      <c r="J35" s="19">
        <v>11180</v>
      </c>
      <c r="K35" s="17" t="s">
        <v>9</v>
      </c>
      <c r="L35" s="10"/>
      <c r="M35" s="60">
        <v>7300</v>
      </c>
      <c r="N35" s="60">
        <v>9782</v>
      </c>
      <c r="O35" s="60">
        <v>8727</v>
      </c>
      <c r="P35" s="10"/>
      <c r="Q35" s="60">
        <f>N35*$Q$188</f>
        <v>146730</v>
      </c>
      <c r="R35" s="10"/>
      <c r="S35" s="62">
        <f t="shared" si="0"/>
        <v>156512</v>
      </c>
      <c r="T35" s="10"/>
      <c r="U35" s="64">
        <v>12.3</v>
      </c>
      <c r="V35" s="64">
        <v>10.96</v>
      </c>
      <c r="W35" s="10"/>
      <c r="X35" s="43">
        <v>35330000000</v>
      </c>
      <c r="Y35" s="36">
        <v>4.1000000000000002E-2</v>
      </c>
      <c r="Z35" s="10"/>
      <c r="AA35" s="20">
        <v>60</v>
      </c>
      <c r="AB35" s="20">
        <v>8</v>
      </c>
      <c r="AC35" s="20">
        <v>2</v>
      </c>
      <c r="AD35" s="20">
        <v>29</v>
      </c>
      <c r="AE35" s="20">
        <v>1</v>
      </c>
      <c r="AF35" s="66">
        <f t="shared" si="1"/>
        <v>100</v>
      </c>
      <c r="AG35" s="10"/>
      <c r="AH35" s="36">
        <v>3.1E-2</v>
      </c>
      <c r="AI35" s="40">
        <v>26525</v>
      </c>
      <c r="AJ35" s="37">
        <v>0.73</v>
      </c>
      <c r="AK35" s="42" t="s">
        <v>213</v>
      </c>
      <c r="AL35" s="41">
        <v>600</v>
      </c>
      <c r="AN35" s="86"/>
      <c r="AO35" s="87"/>
      <c r="AP35" s="88">
        <f t="shared" si="2"/>
        <v>0</v>
      </c>
      <c r="AR35" s="86">
        <f t="shared" si="3"/>
        <v>0</v>
      </c>
      <c r="AS35" s="87"/>
      <c r="AT35" s="88">
        <f t="shared" si="4"/>
        <v>0</v>
      </c>
      <c r="AV35" s="88">
        <v>0</v>
      </c>
    </row>
    <row r="36" spans="1:48" ht="24" customHeight="1">
      <c r="A36" s="16"/>
      <c r="B36" s="17">
        <f t="shared" si="6"/>
        <v>28</v>
      </c>
      <c r="C36" s="10"/>
      <c r="D36" s="18" t="s">
        <v>59</v>
      </c>
      <c r="E36" s="10"/>
      <c r="F36" s="18" t="s">
        <v>5</v>
      </c>
      <c r="G36" s="18" t="s">
        <v>226</v>
      </c>
      <c r="H36" s="10"/>
      <c r="I36" s="19">
        <v>95688680</v>
      </c>
      <c r="J36" s="19">
        <v>3460</v>
      </c>
      <c r="K36" s="17" t="s">
        <v>9</v>
      </c>
      <c r="L36" s="10"/>
      <c r="M36" s="60">
        <v>8211</v>
      </c>
      <c r="N36" s="60">
        <v>9287</v>
      </c>
      <c r="O36" s="60">
        <v>26925</v>
      </c>
      <c r="P36" s="10"/>
      <c r="Q36" s="60">
        <f>N36*$Q$188</f>
        <v>139305</v>
      </c>
      <c r="R36" s="10"/>
      <c r="S36" s="62">
        <f t="shared" si="0"/>
        <v>148592</v>
      </c>
      <c r="T36" s="10"/>
      <c r="U36" s="64">
        <v>9.6999999999999993</v>
      </c>
      <c r="V36" s="64">
        <v>28.43</v>
      </c>
      <c r="W36" s="10"/>
      <c r="X36" s="43">
        <v>10740000000</v>
      </c>
      <c r="Y36" s="36">
        <v>3.2000000000000001E-2</v>
      </c>
      <c r="Z36" s="10"/>
      <c r="AA36" s="20">
        <v>61</v>
      </c>
      <c r="AB36" s="20">
        <v>10</v>
      </c>
      <c r="AC36" s="20">
        <v>1</v>
      </c>
      <c r="AD36" s="20">
        <v>27</v>
      </c>
      <c r="AE36" s="20">
        <v>1</v>
      </c>
      <c r="AF36" s="66">
        <f t="shared" si="1"/>
        <v>100</v>
      </c>
      <c r="AG36" s="10"/>
      <c r="AH36" s="36">
        <v>-4.7E-2</v>
      </c>
      <c r="AI36" s="40">
        <v>8792</v>
      </c>
      <c r="AJ36" s="37">
        <v>0.76</v>
      </c>
      <c r="AK36" s="42" t="s">
        <v>214</v>
      </c>
      <c r="AL36" s="41">
        <v>1580</v>
      </c>
      <c r="AN36" s="86"/>
      <c r="AO36" s="87"/>
      <c r="AP36" s="88">
        <f t="shared" si="2"/>
        <v>0</v>
      </c>
      <c r="AR36" s="86">
        <f t="shared" si="3"/>
        <v>0</v>
      </c>
      <c r="AS36" s="87"/>
      <c r="AT36" s="88">
        <f t="shared" si="4"/>
        <v>0</v>
      </c>
      <c r="AV36" s="88">
        <v>0</v>
      </c>
    </row>
    <row r="37" spans="1:48" ht="24" customHeight="1">
      <c r="A37" s="16"/>
      <c r="B37" s="17">
        <f t="shared" si="6"/>
        <v>29</v>
      </c>
      <c r="C37" s="10"/>
      <c r="D37" s="18" t="s">
        <v>44</v>
      </c>
      <c r="E37" s="10"/>
      <c r="F37" s="18" t="s">
        <v>13</v>
      </c>
      <c r="G37" s="18" t="s">
        <v>222</v>
      </c>
      <c r="H37" s="10"/>
      <c r="I37" s="19">
        <v>48653420</v>
      </c>
      <c r="J37" s="19">
        <v>6320</v>
      </c>
      <c r="K37" s="17" t="s">
        <v>9</v>
      </c>
      <c r="L37" s="10"/>
      <c r="M37" s="60">
        <v>7158</v>
      </c>
      <c r="N37" s="60">
        <v>8987</v>
      </c>
      <c r="O37" s="60">
        <v>7447</v>
      </c>
      <c r="P37" s="10"/>
      <c r="Q37" s="60">
        <f>N37*$Q$188</f>
        <v>134805</v>
      </c>
      <c r="R37" s="10"/>
      <c r="S37" s="62">
        <f t="shared" si="0"/>
        <v>143792</v>
      </c>
      <c r="T37" s="10"/>
      <c r="U37" s="64">
        <v>18.5</v>
      </c>
      <c r="V37" s="64">
        <v>14.88</v>
      </c>
      <c r="W37" s="10"/>
      <c r="X37" s="43">
        <v>17370000000</v>
      </c>
      <c r="Y37" s="36">
        <v>6.0999999999999999E-2</v>
      </c>
      <c r="Z37" s="10"/>
      <c r="AA37" s="20">
        <v>15</v>
      </c>
      <c r="AB37" s="20">
        <v>40</v>
      </c>
      <c r="AC37" s="20">
        <v>3</v>
      </c>
      <c r="AD37" s="20">
        <v>41</v>
      </c>
      <c r="AE37" s="20">
        <v>1</v>
      </c>
      <c r="AF37" s="66">
        <f t="shared" si="1"/>
        <v>100</v>
      </c>
      <c r="AG37" s="10"/>
      <c r="AH37" s="36">
        <v>2.8000000000000001E-2</v>
      </c>
      <c r="AI37" s="40">
        <v>27702</v>
      </c>
      <c r="AJ37" s="37">
        <v>0.76</v>
      </c>
      <c r="AK37" s="42" t="s">
        <v>210</v>
      </c>
      <c r="AL37" s="41">
        <v>753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ht="24" customHeight="1">
      <c r="A38" s="16"/>
      <c r="B38" s="17">
        <f t="shared" si="6"/>
        <v>30</v>
      </c>
      <c r="C38" s="10"/>
      <c r="D38" s="18" t="s">
        <v>119</v>
      </c>
      <c r="E38" s="10"/>
      <c r="F38" s="18" t="s">
        <v>11</v>
      </c>
      <c r="G38" s="18" t="s">
        <v>11</v>
      </c>
      <c r="H38" s="10"/>
      <c r="I38" s="19">
        <v>28829476</v>
      </c>
      <c r="J38" s="19">
        <v>480</v>
      </c>
      <c r="K38" s="17" t="s">
        <v>6</v>
      </c>
      <c r="L38" s="10"/>
      <c r="M38" s="60">
        <v>1379</v>
      </c>
      <c r="N38" s="60">
        <v>8665</v>
      </c>
      <c r="O38" s="60">
        <v>5054</v>
      </c>
      <c r="P38" s="10"/>
      <c r="Q38" s="60">
        <f>N38*$Q$188</f>
        <v>129975</v>
      </c>
      <c r="R38" s="10"/>
      <c r="S38" s="62">
        <f t="shared" si="0"/>
        <v>138640</v>
      </c>
      <c r="T38" s="10"/>
      <c r="U38" s="64">
        <v>30.1</v>
      </c>
      <c r="V38" s="64">
        <v>17.420000000000002</v>
      </c>
      <c r="W38" s="10"/>
      <c r="X38" s="43">
        <v>1100000000</v>
      </c>
      <c r="Y38" s="36">
        <v>0.1</v>
      </c>
      <c r="Z38" s="10"/>
      <c r="AA38" s="20">
        <v>30</v>
      </c>
      <c r="AB38" s="20">
        <v>9</v>
      </c>
      <c r="AC38" s="20">
        <v>6</v>
      </c>
      <c r="AD38" s="20">
        <v>54</v>
      </c>
      <c r="AE38" s="20">
        <v>1</v>
      </c>
      <c r="AF38" s="66">
        <f t="shared" si="1"/>
        <v>100</v>
      </c>
      <c r="AG38" s="10"/>
      <c r="AH38" s="36">
        <v>-5.6000000000000001E-2</v>
      </c>
      <c r="AI38" s="40">
        <v>2424</v>
      </c>
      <c r="AJ38" s="37">
        <v>0.73</v>
      </c>
      <c r="AK38" s="42" t="s">
        <v>213</v>
      </c>
      <c r="AL38" s="41">
        <v>970</v>
      </c>
      <c r="AN38" s="86"/>
      <c r="AO38" s="87"/>
      <c r="AP38" s="88">
        <f t="shared" si="2"/>
        <v>0</v>
      </c>
      <c r="AR38" s="86">
        <f t="shared" si="3"/>
        <v>0</v>
      </c>
      <c r="AS38" s="87"/>
      <c r="AT38" s="88">
        <f t="shared" si="4"/>
        <v>0</v>
      </c>
      <c r="AV38" s="88">
        <v>0</v>
      </c>
    </row>
    <row r="39" spans="1:48" ht="24" customHeight="1">
      <c r="A39" s="16"/>
      <c r="B39" s="17">
        <f t="shared" si="6"/>
        <v>31</v>
      </c>
      <c r="C39" s="10"/>
      <c r="D39" s="18" t="s">
        <v>86</v>
      </c>
      <c r="E39" s="10"/>
      <c r="F39" s="18" t="s">
        <v>5</v>
      </c>
      <c r="G39" s="18" t="s">
        <v>226</v>
      </c>
      <c r="H39" s="10"/>
      <c r="I39" s="19">
        <v>37202572</v>
      </c>
      <c r="J39" s="19">
        <v>5430</v>
      </c>
      <c r="K39" s="17" t="s">
        <v>9</v>
      </c>
      <c r="L39" s="10"/>
      <c r="M39" s="60">
        <v>4134</v>
      </c>
      <c r="N39" s="60">
        <v>7686</v>
      </c>
      <c r="O39" s="60">
        <v>3733</v>
      </c>
      <c r="P39" s="10"/>
      <c r="Q39" s="60">
        <f>N39*$Q$188</f>
        <v>115290</v>
      </c>
      <c r="R39" s="10"/>
      <c r="S39" s="62">
        <f t="shared" si="0"/>
        <v>122976</v>
      </c>
      <c r="T39" s="10"/>
      <c r="U39" s="64">
        <v>20.7</v>
      </c>
      <c r="V39" s="64">
        <v>8.85</v>
      </c>
      <c r="W39" s="10"/>
      <c r="X39" s="43">
        <v>11720000000</v>
      </c>
      <c r="Y39" s="36">
        <v>6.9000000000000006E-2</v>
      </c>
      <c r="Z39" s="10"/>
      <c r="AA39" s="20">
        <v>61</v>
      </c>
      <c r="AB39" s="20">
        <v>8</v>
      </c>
      <c r="AC39" s="20">
        <v>1</v>
      </c>
      <c r="AD39" s="20">
        <v>29</v>
      </c>
      <c r="AE39" s="20">
        <v>1</v>
      </c>
      <c r="AF39" s="66">
        <f t="shared" si="1"/>
        <v>100</v>
      </c>
      <c r="AG39" s="10"/>
      <c r="AH39" s="36">
        <v>-0.185</v>
      </c>
      <c r="AI39" s="40">
        <v>15525</v>
      </c>
      <c r="AJ39" s="37">
        <v>0.66</v>
      </c>
      <c r="AK39" s="42" t="s">
        <v>214</v>
      </c>
      <c r="AL39" s="41">
        <v>573</v>
      </c>
      <c r="AN39" s="86"/>
      <c r="AO39" s="87"/>
      <c r="AP39" s="88">
        <f t="shared" si="2"/>
        <v>0</v>
      </c>
      <c r="AR39" s="86">
        <f t="shared" si="3"/>
        <v>0</v>
      </c>
      <c r="AS39" s="87"/>
      <c r="AT39" s="88">
        <f t="shared" si="4"/>
        <v>0</v>
      </c>
      <c r="AV39" s="88">
        <v>0</v>
      </c>
    </row>
    <row r="40" spans="1:48" ht="24" customHeight="1">
      <c r="A40" s="16"/>
      <c r="B40" s="17">
        <f t="shared" si="6"/>
        <v>32</v>
      </c>
      <c r="C40" s="10"/>
      <c r="D40" s="18" t="s">
        <v>134</v>
      </c>
      <c r="E40" s="10"/>
      <c r="F40" s="18" t="s">
        <v>8</v>
      </c>
      <c r="G40" s="18" t="s">
        <v>212</v>
      </c>
      <c r="H40" s="10"/>
      <c r="I40" s="19">
        <v>38224408</v>
      </c>
      <c r="J40" s="19">
        <v>12680</v>
      </c>
      <c r="K40" s="17" t="s">
        <v>14</v>
      </c>
      <c r="L40" s="10"/>
      <c r="M40" s="60">
        <v>3026</v>
      </c>
      <c r="N40" s="60">
        <v>3698</v>
      </c>
      <c r="O40" s="60">
        <v>3698</v>
      </c>
      <c r="P40" s="10"/>
      <c r="Q40" s="60">
        <f>N40*$Q$189</f>
        <v>110940</v>
      </c>
      <c r="R40" s="10"/>
      <c r="S40" s="62">
        <f t="shared" si="0"/>
        <v>114638</v>
      </c>
      <c r="T40" s="10"/>
      <c r="U40" s="64">
        <v>9.6999999999999993</v>
      </c>
      <c r="V40" s="64">
        <v>9.6999999999999993</v>
      </c>
      <c r="W40" s="10"/>
      <c r="X40" s="43">
        <f>AP40+AT40</f>
        <v>36777571480</v>
      </c>
      <c r="Y40" s="36">
        <f>X40/AV40</f>
        <v>7.7913961629394859E-2</v>
      </c>
      <c r="Z40" s="10"/>
      <c r="AA40" s="20">
        <v>46.8</v>
      </c>
      <c r="AB40" s="20">
        <v>11.2</v>
      </c>
      <c r="AC40" s="20">
        <v>9</v>
      </c>
      <c r="AD40" s="20">
        <v>28.7</v>
      </c>
      <c r="AE40" s="20">
        <v>4.3</v>
      </c>
      <c r="AF40" s="66">
        <f t="shared" si="1"/>
        <v>100</v>
      </c>
      <c r="AG40" s="10"/>
      <c r="AH40" s="72"/>
      <c r="AI40" s="73"/>
      <c r="AJ40" s="74"/>
      <c r="AK40" s="75"/>
      <c r="AL40" s="76"/>
      <c r="AN40" s="57">
        <v>12431.575000000001</v>
      </c>
      <c r="AO40" s="35">
        <v>80</v>
      </c>
      <c r="AP40" s="43">
        <f t="shared" si="2"/>
        <v>3677757148</v>
      </c>
      <c r="AR40" s="57">
        <f t="shared" si="3"/>
        <v>12431.575000000001</v>
      </c>
      <c r="AS40" s="35">
        <v>24</v>
      </c>
      <c r="AT40" s="43">
        <f t="shared" si="4"/>
        <v>33099814332</v>
      </c>
      <c r="AV40" s="43">
        <v>472028000000</v>
      </c>
    </row>
    <row r="41" spans="1:48" ht="24" customHeight="1">
      <c r="A41" s="16"/>
      <c r="B41" s="17">
        <f t="shared" si="6"/>
        <v>33</v>
      </c>
      <c r="C41" s="10"/>
      <c r="D41" s="18" t="s">
        <v>108</v>
      </c>
      <c r="E41" s="10"/>
      <c r="F41" s="18" t="s">
        <v>18</v>
      </c>
      <c r="G41" s="18" t="s">
        <v>224</v>
      </c>
      <c r="H41" s="10"/>
      <c r="I41" s="19">
        <v>31187264</v>
      </c>
      <c r="J41" s="19">
        <v>9850</v>
      </c>
      <c r="K41" s="17" t="s">
        <v>9</v>
      </c>
      <c r="L41" s="10"/>
      <c r="M41" s="60">
        <v>7152</v>
      </c>
      <c r="N41" s="60">
        <v>7374</v>
      </c>
      <c r="O41" s="60">
        <v>6809</v>
      </c>
      <c r="P41" s="10"/>
      <c r="Q41" s="60">
        <f>N41*$Q$188</f>
        <v>110610</v>
      </c>
      <c r="R41" s="10"/>
      <c r="S41" s="62">
        <f t="shared" ref="S41:S72" si="8">Q41+N41</f>
        <v>117984</v>
      </c>
      <c r="T41" s="10"/>
      <c r="U41" s="64">
        <v>23.6</v>
      </c>
      <c r="V41" s="64">
        <v>22.48</v>
      </c>
      <c r="W41" s="10"/>
      <c r="X41" s="43">
        <v>23330000000</v>
      </c>
      <c r="Y41" s="36">
        <v>7.9000000000000001E-2</v>
      </c>
      <c r="Z41" s="10"/>
      <c r="AA41" s="20">
        <v>50</v>
      </c>
      <c r="AB41" s="20">
        <v>20</v>
      </c>
      <c r="AC41" s="20">
        <v>3</v>
      </c>
      <c r="AD41" s="20">
        <v>25</v>
      </c>
      <c r="AE41" s="20">
        <v>2</v>
      </c>
      <c r="AF41" s="66">
        <f t="shared" ref="AF41:AF72" si="9">SUM(AA41:AE41)</f>
        <v>100</v>
      </c>
      <c r="AG41" s="10"/>
      <c r="AH41" s="36">
        <v>5.5E-2</v>
      </c>
      <c r="AI41" s="40">
        <v>88540</v>
      </c>
      <c r="AJ41" s="37">
        <v>0.77</v>
      </c>
      <c r="AK41" s="42" t="s">
        <v>210</v>
      </c>
      <c r="AL41" s="41">
        <v>1209</v>
      </c>
      <c r="AN41" s="86"/>
      <c r="AO41" s="87"/>
      <c r="AP41" s="88">
        <f t="shared" ref="AP41:AP72" si="10">N41*AN41*AO41</f>
        <v>0</v>
      </c>
      <c r="AR41" s="86">
        <f t="shared" ref="AR41:AR72" si="11">AN41</f>
        <v>0</v>
      </c>
      <c r="AS41" s="87"/>
      <c r="AT41" s="88">
        <f t="shared" ref="AT41:AT72" si="12">Q41*AR41*AS41</f>
        <v>0</v>
      </c>
      <c r="AV41" s="88">
        <v>0</v>
      </c>
    </row>
    <row r="42" spans="1:48" ht="24" customHeight="1">
      <c r="A42" s="16"/>
      <c r="B42" s="17">
        <f t="shared" si="6"/>
        <v>34</v>
      </c>
      <c r="C42" s="10"/>
      <c r="D42" s="18" t="s">
        <v>68</v>
      </c>
      <c r="E42" s="10"/>
      <c r="F42" s="18" t="s">
        <v>8</v>
      </c>
      <c r="G42" s="18" t="s">
        <v>212</v>
      </c>
      <c r="H42" s="10"/>
      <c r="I42" s="19">
        <v>64720688</v>
      </c>
      <c r="J42" s="19">
        <v>38950</v>
      </c>
      <c r="K42" s="17" t="s">
        <v>14</v>
      </c>
      <c r="L42" s="10"/>
      <c r="M42" s="60">
        <v>3477</v>
      </c>
      <c r="N42" s="60">
        <v>3585</v>
      </c>
      <c r="O42" s="60">
        <v>3585</v>
      </c>
      <c r="P42" s="10"/>
      <c r="Q42" s="60">
        <f>N42*$Q$189</f>
        <v>107550</v>
      </c>
      <c r="R42" s="10"/>
      <c r="S42" s="62">
        <f t="shared" si="8"/>
        <v>111135</v>
      </c>
      <c r="T42" s="10"/>
      <c r="U42" s="64">
        <v>5.5</v>
      </c>
      <c r="V42" s="64">
        <v>5.5</v>
      </c>
      <c r="W42" s="10"/>
      <c r="X42" s="43">
        <f>AP42+AT42</f>
        <v>106007652696.00002</v>
      </c>
      <c r="Y42" s="36">
        <f>X42/AV42</f>
        <v>4.2900709306353708E-2</v>
      </c>
      <c r="Z42" s="10"/>
      <c r="AA42" s="20">
        <v>54.4</v>
      </c>
      <c r="AB42" s="20">
        <v>21.1</v>
      </c>
      <c r="AC42" s="20">
        <v>4.7</v>
      </c>
      <c r="AD42" s="20">
        <v>16.100000000000001</v>
      </c>
      <c r="AE42" s="20">
        <v>3.7</v>
      </c>
      <c r="AF42" s="66">
        <f t="shared" si="9"/>
        <v>100.00000000000001</v>
      </c>
      <c r="AG42" s="10"/>
      <c r="AH42" s="72"/>
      <c r="AI42" s="73"/>
      <c r="AJ42" s="74"/>
      <c r="AK42" s="75"/>
      <c r="AL42" s="76"/>
      <c r="AN42" s="57">
        <v>36962.222000000002</v>
      </c>
      <c r="AO42" s="35">
        <v>80</v>
      </c>
      <c r="AP42" s="43">
        <f t="shared" si="10"/>
        <v>10600765269.6</v>
      </c>
      <c r="AR42" s="57">
        <f t="shared" si="11"/>
        <v>36962.222000000002</v>
      </c>
      <c r="AS42" s="35">
        <v>24</v>
      </c>
      <c r="AT42" s="43">
        <f t="shared" si="12"/>
        <v>95406887426.400009</v>
      </c>
      <c r="AV42" s="43">
        <v>2471000000000</v>
      </c>
    </row>
    <row r="43" spans="1:48" ht="24" customHeight="1">
      <c r="A43" s="16"/>
      <c r="B43" s="17">
        <f t="shared" si="6"/>
        <v>35</v>
      </c>
      <c r="C43" s="10"/>
      <c r="D43" s="18" t="s">
        <v>106</v>
      </c>
      <c r="E43" s="10"/>
      <c r="F43" s="18" t="s">
        <v>11</v>
      </c>
      <c r="G43" s="18" t="s">
        <v>11</v>
      </c>
      <c r="H43" s="10"/>
      <c r="I43" s="19">
        <v>24894552</v>
      </c>
      <c r="J43" s="19">
        <v>400</v>
      </c>
      <c r="K43" s="17" t="s">
        <v>6</v>
      </c>
      <c r="L43" s="10"/>
      <c r="M43" s="60">
        <v>340</v>
      </c>
      <c r="N43" s="60">
        <v>7108</v>
      </c>
      <c r="O43" s="60">
        <v>3416</v>
      </c>
      <c r="P43" s="10"/>
      <c r="Q43" s="60">
        <f>N43*$Q$188</f>
        <v>106620</v>
      </c>
      <c r="R43" s="10"/>
      <c r="S43" s="62">
        <f t="shared" si="8"/>
        <v>113728</v>
      </c>
      <c r="T43" s="10"/>
      <c r="U43" s="64">
        <v>28.6</v>
      </c>
      <c r="V43" s="64">
        <v>13.46</v>
      </c>
      <c r="W43" s="10"/>
      <c r="X43" s="43">
        <v>949480000</v>
      </c>
      <c r="Y43" s="36">
        <v>9.5000000000000001E-2</v>
      </c>
      <c r="Z43" s="10"/>
      <c r="AA43" s="20">
        <v>48</v>
      </c>
      <c r="AB43" s="20">
        <v>5</v>
      </c>
      <c r="AC43" s="20">
        <v>4</v>
      </c>
      <c r="AD43" s="20">
        <v>39</v>
      </c>
      <c r="AE43" s="20">
        <v>4</v>
      </c>
      <c r="AF43" s="66">
        <f t="shared" si="9"/>
        <v>100</v>
      </c>
      <c r="AG43" s="10"/>
      <c r="AH43" s="36">
        <v>-3.1E-2</v>
      </c>
      <c r="AI43" s="40">
        <v>952</v>
      </c>
      <c r="AJ43" s="37">
        <v>0.69</v>
      </c>
      <c r="AK43" s="42" t="s">
        <v>213</v>
      </c>
      <c r="AL43" s="41">
        <v>786</v>
      </c>
      <c r="AN43" s="86"/>
      <c r="AO43" s="87"/>
      <c r="AP43" s="88">
        <f t="shared" si="10"/>
        <v>0</v>
      </c>
      <c r="AR43" s="86">
        <f t="shared" si="11"/>
        <v>0</v>
      </c>
      <c r="AS43" s="87"/>
      <c r="AT43" s="88">
        <f t="shared" si="12"/>
        <v>0</v>
      </c>
      <c r="AV43" s="88">
        <v>0</v>
      </c>
    </row>
    <row r="44" spans="1:48" ht="24" customHeight="1">
      <c r="A44" s="16"/>
      <c r="B44" s="17">
        <f t="shared" si="6"/>
        <v>36</v>
      </c>
      <c r="C44" s="10"/>
      <c r="D44" s="18" t="s">
        <v>38</v>
      </c>
      <c r="E44" s="10"/>
      <c r="F44" s="18" t="s">
        <v>11</v>
      </c>
      <c r="G44" s="18" t="s">
        <v>11</v>
      </c>
      <c r="H44" s="10"/>
      <c r="I44" s="19">
        <v>23439188</v>
      </c>
      <c r="J44" s="19">
        <v>1200</v>
      </c>
      <c r="K44" s="17" t="s">
        <v>9</v>
      </c>
      <c r="L44" s="10"/>
      <c r="M44" s="60">
        <v>1879</v>
      </c>
      <c r="N44" s="60">
        <v>7066</v>
      </c>
      <c r="O44" s="60">
        <v>4120</v>
      </c>
      <c r="P44" s="10"/>
      <c r="Q44" s="60">
        <f>N44*$Q$188</f>
        <v>105990</v>
      </c>
      <c r="R44" s="10"/>
      <c r="S44" s="62">
        <f t="shared" si="8"/>
        <v>113056</v>
      </c>
      <c r="T44" s="10"/>
      <c r="U44" s="64">
        <v>30.1</v>
      </c>
      <c r="V44" s="64">
        <v>15.27</v>
      </c>
      <c r="W44" s="10"/>
      <c r="X44" s="43">
        <v>3270000000</v>
      </c>
      <c r="Y44" s="36">
        <v>0.1</v>
      </c>
      <c r="Z44" s="10"/>
      <c r="AA44" s="20">
        <v>64</v>
      </c>
      <c r="AB44" s="20">
        <v>20</v>
      </c>
      <c r="AC44" s="20">
        <v>1</v>
      </c>
      <c r="AD44" s="20">
        <v>14</v>
      </c>
      <c r="AE44" s="20">
        <v>1</v>
      </c>
      <c r="AF44" s="66">
        <f t="shared" si="9"/>
        <v>100</v>
      </c>
      <c r="AG44" s="10"/>
      <c r="AH44" s="36">
        <v>-8.3000000000000004E-2</v>
      </c>
      <c r="AI44" s="40">
        <v>3235</v>
      </c>
      <c r="AJ44" s="37">
        <v>0.64</v>
      </c>
      <c r="AK44" s="42" t="s">
        <v>214</v>
      </c>
      <c r="AL44" s="41">
        <v>878</v>
      </c>
      <c r="AN44" s="86"/>
      <c r="AO44" s="87"/>
      <c r="AP44" s="88">
        <f t="shared" si="10"/>
        <v>0</v>
      </c>
      <c r="AR44" s="86">
        <f t="shared" si="11"/>
        <v>0</v>
      </c>
      <c r="AS44" s="87"/>
      <c r="AT44" s="88">
        <f t="shared" si="12"/>
        <v>0</v>
      </c>
      <c r="AV44" s="88">
        <v>0</v>
      </c>
    </row>
    <row r="45" spans="1:48" ht="24" customHeight="1">
      <c r="A45" s="16"/>
      <c r="B45" s="17">
        <f t="shared" si="6"/>
        <v>37</v>
      </c>
      <c r="C45" s="10"/>
      <c r="D45" s="18" t="s">
        <v>73</v>
      </c>
      <c r="E45" s="10"/>
      <c r="F45" s="18" t="s">
        <v>11</v>
      </c>
      <c r="G45" s="18" t="s">
        <v>11</v>
      </c>
      <c r="H45" s="10"/>
      <c r="I45" s="19">
        <v>28206728</v>
      </c>
      <c r="J45" s="19">
        <v>1380</v>
      </c>
      <c r="K45" s="17" t="s">
        <v>9</v>
      </c>
      <c r="L45" s="10"/>
      <c r="M45" s="60">
        <v>1802</v>
      </c>
      <c r="N45" s="60">
        <v>7018</v>
      </c>
      <c r="O45" s="60">
        <v>5387</v>
      </c>
      <c r="P45" s="10"/>
      <c r="Q45" s="60">
        <f>N45*$Q$188</f>
        <v>105270</v>
      </c>
      <c r="R45" s="10"/>
      <c r="S45" s="62">
        <f t="shared" si="8"/>
        <v>112288</v>
      </c>
      <c r="T45" s="10"/>
      <c r="U45" s="64">
        <v>24.9</v>
      </c>
      <c r="V45" s="64">
        <v>18.29</v>
      </c>
      <c r="W45" s="10"/>
      <c r="X45" s="43">
        <v>4550000000</v>
      </c>
      <c r="Y45" s="36">
        <v>8.3000000000000004E-2</v>
      </c>
      <c r="Z45" s="10"/>
      <c r="AA45" s="20">
        <v>48</v>
      </c>
      <c r="AB45" s="20">
        <v>3</v>
      </c>
      <c r="AC45" s="20">
        <v>3</v>
      </c>
      <c r="AD45" s="20">
        <v>45</v>
      </c>
      <c r="AE45" s="20">
        <v>1</v>
      </c>
      <c r="AF45" s="66">
        <f t="shared" si="9"/>
        <v>100</v>
      </c>
      <c r="AG45" s="10"/>
      <c r="AH45" s="36">
        <v>1.0999999999999999E-2</v>
      </c>
      <c r="AI45" s="40">
        <v>7328</v>
      </c>
      <c r="AJ45" s="37">
        <v>0.7</v>
      </c>
      <c r="AK45" s="42" t="s">
        <v>213</v>
      </c>
      <c r="AL45" s="41">
        <v>976</v>
      </c>
      <c r="AN45" s="86"/>
      <c r="AO45" s="87"/>
      <c r="AP45" s="88">
        <f t="shared" si="10"/>
        <v>0</v>
      </c>
      <c r="AR45" s="86">
        <f t="shared" si="11"/>
        <v>0</v>
      </c>
      <c r="AS45" s="87"/>
      <c r="AT45" s="88">
        <f t="shared" si="12"/>
        <v>0</v>
      </c>
      <c r="AV45" s="88">
        <v>0</v>
      </c>
    </row>
    <row r="46" spans="1:48" ht="24" customHeight="1">
      <c r="A46" s="16"/>
      <c r="B46" s="17">
        <f t="shared" si="6"/>
        <v>38</v>
      </c>
      <c r="C46" s="10"/>
      <c r="D46" s="18" t="s">
        <v>118</v>
      </c>
      <c r="E46" s="10"/>
      <c r="F46" s="18" t="s">
        <v>5</v>
      </c>
      <c r="G46" s="18" t="s">
        <v>226</v>
      </c>
      <c r="H46" s="10"/>
      <c r="I46" s="19">
        <v>35276784</v>
      </c>
      <c r="J46" s="19">
        <v>2580</v>
      </c>
      <c r="K46" s="17" t="s">
        <v>9</v>
      </c>
      <c r="L46" s="10"/>
      <c r="M46" s="60">
        <v>3785</v>
      </c>
      <c r="N46" s="60">
        <v>6917</v>
      </c>
      <c r="O46" s="60">
        <v>7320</v>
      </c>
      <c r="P46" s="10"/>
      <c r="Q46" s="60">
        <f>N46*$Q$188</f>
        <v>103755</v>
      </c>
      <c r="R46" s="10"/>
      <c r="S46" s="62">
        <f t="shared" si="8"/>
        <v>110672</v>
      </c>
      <c r="T46" s="10"/>
      <c r="U46" s="64">
        <v>19.600000000000001</v>
      </c>
      <c r="V46" s="64">
        <v>20.8</v>
      </c>
      <c r="W46" s="10"/>
      <c r="X46" s="43">
        <v>6640000000</v>
      </c>
      <c r="Y46" s="36">
        <v>6.4000000000000001E-2</v>
      </c>
      <c r="Z46" s="10"/>
      <c r="AA46" s="20">
        <v>63</v>
      </c>
      <c r="AB46" s="20">
        <v>10</v>
      </c>
      <c r="AC46" s="20">
        <v>1</v>
      </c>
      <c r="AD46" s="20">
        <v>25</v>
      </c>
      <c r="AE46" s="20">
        <v>1</v>
      </c>
      <c r="AF46" s="66">
        <f t="shared" si="9"/>
        <v>100</v>
      </c>
      <c r="AG46" s="10"/>
      <c r="AH46" s="36">
        <v>-0.04</v>
      </c>
      <c r="AI46" s="40">
        <v>10748</v>
      </c>
      <c r="AJ46" s="37">
        <v>0.75</v>
      </c>
      <c r="AK46" s="42" t="s">
        <v>223</v>
      </c>
      <c r="AL46" s="41">
        <v>1143</v>
      </c>
      <c r="AN46" s="86"/>
      <c r="AO46" s="87"/>
      <c r="AP46" s="88">
        <f t="shared" si="10"/>
        <v>0</v>
      </c>
      <c r="AR46" s="86">
        <f t="shared" si="11"/>
        <v>0</v>
      </c>
      <c r="AS46" s="87"/>
      <c r="AT46" s="88">
        <f t="shared" si="12"/>
        <v>0</v>
      </c>
      <c r="AV46" s="88">
        <v>0</v>
      </c>
    </row>
    <row r="47" spans="1:48" ht="24" customHeight="1">
      <c r="A47" s="16"/>
      <c r="B47" s="17">
        <f t="shared" si="6"/>
        <v>39</v>
      </c>
      <c r="C47" s="10"/>
      <c r="D47" s="21" t="s">
        <v>10</v>
      </c>
      <c r="E47" s="10"/>
      <c r="F47" s="18" t="s">
        <v>11</v>
      </c>
      <c r="G47" s="18" t="s">
        <v>11</v>
      </c>
      <c r="H47" s="10"/>
      <c r="I47" s="19">
        <v>28813464</v>
      </c>
      <c r="J47" s="19">
        <v>3440</v>
      </c>
      <c r="K47" s="17" t="s">
        <v>9</v>
      </c>
      <c r="L47" s="10"/>
      <c r="M47" s="60">
        <v>2845</v>
      </c>
      <c r="N47" s="60">
        <v>6797</v>
      </c>
      <c r="O47" s="60">
        <v>6769</v>
      </c>
      <c r="P47" s="10"/>
      <c r="Q47" s="60">
        <f>N47*$Q$188</f>
        <v>101955</v>
      </c>
      <c r="R47" s="10"/>
      <c r="S47" s="62">
        <f t="shared" si="8"/>
        <v>108752</v>
      </c>
      <c r="T47" s="10"/>
      <c r="U47" s="64">
        <v>23.61</v>
      </c>
      <c r="V47" s="64">
        <v>24.82</v>
      </c>
      <c r="W47" s="10"/>
      <c r="X47" s="43">
        <v>7930000000</v>
      </c>
      <c r="Y47" s="36">
        <v>7.8E-2</v>
      </c>
      <c r="Z47" s="10"/>
      <c r="AA47" s="20">
        <v>51</v>
      </c>
      <c r="AB47" s="20">
        <v>3</v>
      </c>
      <c r="AC47" s="20">
        <v>1</v>
      </c>
      <c r="AD47" s="20">
        <v>44</v>
      </c>
      <c r="AE47" s="20">
        <v>1</v>
      </c>
      <c r="AF47" s="66">
        <f t="shared" si="9"/>
        <v>100</v>
      </c>
      <c r="AG47" s="10"/>
      <c r="AH47" s="36">
        <v>-0.159</v>
      </c>
      <c r="AI47" s="40">
        <v>2708</v>
      </c>
      <c r="AJ47" s="37">
        <v>0.64</v>
      </c>
      <c r="AK47" s="42" t="s">
        <v>214</v>
      </c>
      <c r="AL47" s="41">
        <v>1670</v>
      </c>
      <c r="AN47" s="86"/>
      <c r="AO47" s="87"/>
      <c r="AP47" s="88">
        <f t="shared" si="10"/>
        <v>0</v>
      </c>
      <c r="AR47" s="86">
        <f t="shared" si="11"/>
        <v>0</v>
      </c>
      <c r="AS47" s="87"/>
      <c r="AT47" s="88">
        <f t="shared" si="12"/>
        <v>0</v>
      </c>
      <c r="AV47" s="88">
        <v>0</v>
      </c>
    </row>
    <row r="48" spans="1:48" ht="24" customHeight="1">
      <c r="A48" s="16"/>
      <c r="B48" s="17">
        <f t="shared" si="6"/>
        <v>40</v>
      </c>
      <c r="C48" s="10"/>
      <c r="D48" s="18" t="s">
        <v>89</v>
      </c>
      <c r="E48" s="10"/>
      <c r="F48" s="18" t="s">
        <v>8</v>
      </c>
      <c r="G48" s="18" t="s">
        <v>212</v>
      </c>
      <c r="H48" s="10"/>
      <c r="I48" s="19">
        <v>59429936</v>
      </c>
      <c r="J48" s="19">
        <v>31590</v>
      </c>
      <c r="K48" s="17" t="s">
        <v>14</v>
      </c>
      <c r="L48" s="10"/>
      <c r="M48" s="60">
        <v>3428</v>
      </c>
      <c r="N48" s="60">
        <v>3333</v>
      </c>
      <c r="O48" s="60">
        <v>3333</v>
      </c>
      <c r="P48" s="10"/>
      <c r="Q48" s="60">
        <f>N48*$Q$189</f>
        <v>99990</v>
      </c>
      <c r="R48" s="10"/>
      <c r="S48" s="62">
        <f t="shared" si="8"/>
        <v>103323</v>
      </c>
      <c r="T48" s="10"/>
      <c r="U48" s="64">
        <v>5.6</v>
      </c>
      <c r="V48" s="64">
        <v>5.6</v>
      </c>
      <c r="W48" s="10"/>
      <c r="X48" s="43">
        <f>AP48+AT48</f>
        <v>82488083700</v>
      </c>
      <c r="Y48" s="36">
        <f>X48/AV48</f>
        <v>4.3970193869936038E-2</v>
      </c>
      <c r="Z48" s="10"/>
      <c r="AA48" s="20">
        <v>42.8</v>
      </c>
      <c r="AB48" s="20">
        <v>25.6</v>
      </c>
      <c r="AC48" s="20">
        <v>7.3</v>
      </c>
      <c r="AD48" s="20">
        <v>17.600000000000001</v>
      </c>
      <c r="AE48" s="20">
        <v>6.7</v>
      </c>
      <c r="AF48" s="66">
        <f t="shared" si="9"/>
        <v>100.00000000000001</v>
      </c>
      <c r="AG48" s="10"/>
      <c r="AH48" s="72"/>
      <c r="AI48" s="73"/>
      <c r="AJ48" s="74"/>
      <c r="AK48" s="75"/>
      <c r="AL48" s="76"/>
      <c r="AN48" s="57">
        <v>30936.125</v>
      </c>
      <c r="AO48" s="35">
        <v>80</v>
      </c>
      <c r="AP48" s="43">
        <f t="shared" si="10"/>
        <v>8248808370</v>
      </c>
      <c r="AR48" s="57">
        <f t="shared" si="11"/>
        <v>30936.125</v>
      </c>
      <c r="AS48" s="35">
        <v>24</v>
      </c>
      <c r="AT48" s="43">
        <f t="shared" si="12"/>
        <v>74239275330</v>
      </c>
      <c r="AV48" s="43">
        <v>1876000000000</v>
      </c>
    </row>
    <row r="49" spans="1:48" ht="24" customHeight="1">
      <c r="A49" s="16"/>
      <c r="B49" s="17">
        <f t="shared" si="6"/>
        <v>41</v>
      </c>
      <c r="C49" s="10"/>
      <c r="D49" s="18" t="s">
        <v>72</v>
      </c>
      <c r="E49" s="10"/>
      <c r="F49" s="18" t="s">
        <v>8</v>
      </c>
      <c r="G49" s="18" t="s">
        <v>212</v>
      </c>
      <c r="H49" s="10"/>
      <c r="I49" s="19">
        <v>81914672</v>
      </c>
      <c r="J49" s="19">
        <v>43660</v>
      </c>
      <c r="K49" s="17" t="s">
        <v>14</v>
      </c>
      <c r="L49" s="10"/>
      <c r="M49" s="60">
        <v>3206</v>
      </c>
      <c r="N49" s="60">
        <v>3327</v>
      </c>
      <c r="O49" s="60">
        <v>3327</v>
      </c>
      <c r="P49" s="10"/>
      <c r="Q49" s="60">
        <f>N49*$Q$189</f>
        <v>99810</v>
      </c>
      <c r="R49" s="10"/>
      <c r="S49" s="62">
        <f t="shared" si="8"/>
        <v>103137</v>
      </c>
      <c r="T49" s="10"/>
      <c r="U49" s="64">
        <v>4.0999999999999996</v>
      </c>
      <c r="V49" s="64">
        <v>4.0999999999999996</v>
      </c>
      <c r="W49" s="10"/>
      <c r="X49" s="43">
        <f>AP49+AT49</f>
        <v>112050485471.99998</v>
      </c>
      <c r="Y49" s="36">
        <f>X49/AV49</f>
        <v>3.2319147814248626E-2</v>
      </c>
      <c r="Z49" s="10"/>
      <c r="AA49" s="20">
        <v>47.8</v>
      </c>
      <c r="AB49" s="20">
        <v>18.8</v>
      </c>
      <c r="AC49" s="20">
        <v>12.3</v>
      </c>
      <c r="AD49" s="20">
        <v>15.3</v>
      </c>
      <c r="AE49" s="20">
        <v>5.8</v>
      </c>
      <c r="AF49" s="66">
        <f t="shared" si="9"/>
        <v>99.999999999999986</v>
      </c>
      <c r="AG49" s="10"/>
      <c r="AH49" s="72"/>
      <c r="AI49" s="73"/>
      <c r="AJ49" s="74"/>
      <c r="AK49" s="75"/>
      <c r="AL49" s="76"/>
      <c r="AN49" s="57">
        <v>42098.92</v>
      </c>
      <c r="AO49" s="35">
        <v>80</v>
      </c>
      <c r="AP49" s="43">
        <f t="shared" si="10"/>
        <v>11205048547.200001</v>
      </c>
      <c r="AR49" s="57">
        <f t="shared" si="11"/>
        <v>42098.92</v>
      </c>
      <c r="AS49" s="35">
        <v>24</v>
      </c>
      <c r="AT49" s="43">
        <f t="shared" si="12"/>
        <v>100845436924.79999</v>
      </c>
      <c r="AV49" s="43">
        <v>3467000000000</v>
      </c>
    </row>
    <row r="50" spans="1:48" ht="24" customHeight="1">
      <c r="A50" s="16"/>
      <c r="B50" s="17">
        <f t="shared" si="6"/>
        <v>42</v>
      </c>
      <c r="C50" s="10"/>
      <c r="D50" s="18" t="s">
        <v>15</v>
      </c>
      <c r="E50" s="10"/>
      <c r="F50" s="18" t="s">
        <v>13</v>
      </c>
      <c r="G50" s="18" t="s">
        <v>222</v>
      </c>
      <c r="H50" s="10"/>
      <c r="I50" s="19">
        <v>43847432</v>
      </c>
      <c r="J50" s="19">
        <v>11960</v>
      </c>
      <c r="K50" s="17" t="s">
        <v>9</v>
      </c>
      <c r="L50" s="10"/>
      <c r="M50" s="60">
        <v>5530</v>
      </c>
      <c r="N50" s="60">
        <v>6119</v>
      </c>
      <c r="O50" s="60">
        <v>6508</v>
      </c>
      <c r="P50" s="10"/>
      <c r="Q50" s="60">
        <f t="shared" ref="Q50:Q59" si="13">N50*$Q$188</f>
        <v>91785</v>
      </c>
      <c r="R50" s="10"/>
      <c r="S50" s="62">
        <f t="shared" si="8"/>
        <v>97904</v>
      </c>
      <c r="T50" s="10"/>
      <c r="U50" s="64">
        <v>14</v>
      </c>
      <c r="V50" s="64">
        <v>14.85</v>
      </c>
      <c r="W50" s="10"/>
      <c r="X50" s="43">
        <v>25750000000</v>
      </c>
      <c r="Y50" s="36">
        <v>4.5999999999999999E-2</v>
      </c>
      <c r="Z50" s="10"/>
      <c r="AA50" s="20">
        <v>52</v>
      </c>
      <c r="AB50" s="20">
        <v>18</v>
      </c>
      <c r="AC50" s="20">
        <v>2</v>
      </c>
      <c r="AD50" s="20">
        <v>27</v>
      </c>
      <c r="AE50" s="20">
        <v>1</v>
      </c>
      <c r="AF50" s="66">
        <f t="shared" si="9"/>
        <v>100</v>
      </c>
      <c r="AG50" s="10"/>
      <c r="AH50" s="36">
        <v>-7.6999999999999999E-2</v>
      </c>
      <c r="AI50" s="40">
        <v>49338</v>
      </c>
      <c r="AJ50" s="37">
        <v>0.73</v>
      </c>
      <c r="AK50" s="42" t="s">
        <v>213</v>
      </c>
      <c r="AL50" s="41">
        <v>795</v>
      </c>
      <c r="AN50" s="86"/>
      <c r="AO50" s="87"/>
      <c r="AP50" s="88">
        <f t="shared" si="10"/>
        <v>0</v>
      </c>
      <c r="AR50" s="86">
        <f t="shared" si="11"/>
        <v>0</v>
      </c>
      <c r="AS50" s="87"/>
      <c r="AT50" s="88">
        <f t="shared" si="12"/>
        <v>0</v>
      </c>
      <c r="AV50" s="88">
        <v>0</v>
      </c>
    </row>
    <row r="51" spans="1:48" ht="24" customHeight="1">
      <c r="A51" s="16"/>
      <c r="B51" s="17">
        <f t="shared" si="6"/>
        <v>43</v>
      </c>
      <c r="C51" s="10"/>
      <c r="D51" s="18" t="s">
        <v>175</v>
      </c>
      <c r="E51" s="10"/>
      <c r="F51" s="18" t="s">
        <v>8</v>
      </c>
      <c r="G51" s="18" t="s">
        <v>212</v>
      </c>
      <c r="H51" s="10"/>
      <c r="I51" s="19">
        <v>44438624</v>
      </c>
      <c r="J51" s="19">
        <v>2310</v>
      </c>
      <c r="K51" s="17" t="s">
        <v>9</v>
      </c>
      <c r="L51" s="10"/>
      <c r="M51" s="60">
        <v>4687</v>
      </c>
      <c r="N51" s="60">
        <v>6089</v>
      </c>
      <c r="O51" s="60">
        <v>7308</v>
      </c>
      <c r="P51" s="10"/>
      <c r="Q51" s="60">
        <f t="shared" si="13"/>
        <v>91335</v>
      </c>
      <c r="R51" s="10"/>
      <c r="S51" s="62">
        <f t="shared" si="8"/>
        <v>97424</v>
      </c>
      <c r="T51" s="10"/>
      <c r="U51" s="64">
        <v>13.7</v>
      </c>
      <c r="V51" s="64">
        <v>16.25</v>
      </c>
      <c r="W51" s="10"/>
      <c r="X51" s="43">
        <v>4430000000</v>
      </c>
      <c r="Y51" s="36">
        <v>4.7E-2</v>
      </c>
      <c r="Z51" s="10"/>
      <c r="AA51" s="20">
        <v>50</v>
      </c>
      <c r="AB51" s="20">
        <v>8</v>
      </c>
      <c r="AC51" s="20">
        <v>2</v>
      </c>
      <c r="AD51" s="20">
        <v>39</v>
      </c>
      <c r="AE51" s="20">
        <v>1</v>
      </c>
      <c r="AF51" s="66">
        <f t="shared" si="9"/>
        <v>100</v>
      </c>
      <c r="AG51" s="10"/>
      <c r="AH51" s="36">
        <v>0.28899999999999998</v>
      </c>
      <c r="AI51" s="40">
        <v>32480</v>
      </c>
      <c r="AJ51" s="37">
        <v>0.86</v>
      </c>
      <c r="AK51" s="42" t="s">
        <v>210</v>
      </c>
      <c r="AL51" s="41">
        <v>1003</v>
      </c>
      <c r="AN51" s="86"/>
      <c r="AO51" s="87"/>
      <c r="AP51" s="88">
        <f t="shared" si="10"/>
        <v>0</v>
      </c>
      <c r="AR51" s="86">
        <f t="shared" si="11"/>
        <v>0</v>
      </c>
      <c r="AS51" s="87"/>
      <c r="AT51" s="88">
        <f t="shared" si="12"/>
        <v>0</v>
      </c>
      <c r="AV51" s="88">
        <v>0</v>
      </c>
    </row>
    <row r="52" spans="1:48" ht="24" customHeight="1">
      <c r="A52" s="16"/>
      <c r="B52" s="17">
        <f t="shared" si="6"/>
        <v>44</v>
      </c>
      <c r="C52" s="10"/>
      <c r="D52" s="18" t="s">
        <v>34</v>
      </c>
      <c r="E52" s="10"/>
      <c r="F52" s="18" t="s">
        <v>11</v>
      </c>
      <c r="G52" s="18" t="s">
        <v>11</v>
      </c>
      <c r="H52" s="10"/>
      <c r="I52" s="19">
        <v>18646432</v>
      </c>
      <c r="J52" s="19">
        <v>640</v>
      </c>
      <c r="K52" s="17" t="s">
        <v>6</v>
      </c>
      <c r="L52" s="10"/>
      <c r="M52" s="60">
        <v>878</v>
      </c>
      <c r="N52" s="60">
        <v>5686</v>
      </c>
      <c r="O52" s="60">
        <v>3464</v>
      </c>
      <c r="P52" s="10"/>
      <c r="Q52" s="60">
        <f t="shared" si="13"/>
        <v>85290</v>
      </c>
      <c r="R52" s="10"/>
      <c r="S52" s="62">
        <f t="shared" si="8"/>
        <v>90976</v>
      </c>
      <c r="T52" s="10"/>
      <c r="U52" s="64">
        <v>30.5</v>
      </c>
      <c r="V52" s="64">
        <v>16.93</v>
      </c>
      <c r="W52" s="10"/>
      <c r="X52" s="43">
        <v>1100000000</v>
      </c>
      <c r="Y52" s="36">
        <v>0.10100000000000001</v>
      </c>
      <c r="Z52" s="10"/>
      <c r="AA52" s="20">
        <v>51</v>
      </c>
      <c r="AB52" s="20">
        <v>5</v>
      </c>
      <c r="AC52" s="20">
        <v>2</v>
      </c>
      <c r="AD52" s="20">
        <v>41</v>
      </c>
      <c r="AE52" s="20">
        <v>1</v>
      </c>
      <c r="AF52" s="66">
        <f t="shared" si="9"/>
        <v>100</v>
      </c>
      <c r="AG52" s="10"/>
      <c r="AH52" s="36">
        <v>-8.9999999999999993E-3</v>
      </c>
      <c r="AI52" s="40">
        <v>11296</v>
      </c>
      <c r="AJ52" s="37">
        <v>0.54</v>
      </c>
      <c r="AK52" s="42" t="s">
        <v>214</v>
      </c>
      <c r="AL52" s="41">
        <v>969</v>
      </c>
      <c r="AN52" s="86"/>
      <c r="AO52" s="87"/>
      <c r="AP52" s="88">
        <f t="shared" si="10"/>
        <v>0</v>
      </c>
      <c r="AR52" s="86">
        <f t="shared" si="11"/>
        <v>0</v>
      </c>
      <c r="AS52" s="87"/>
      <c r="AT52" s="88">
        <f t="shared" si="12"/>
        <v>0</v>
      </c>
      <c r="AV52" s="88">
        <v>0</v>
      </c>
    </row>
    <row r="53" spans="1:48" ht="24" customHeight="1">
      <c r="A53" s="16"/>
      <c r="B53" s="17">
        <f t="shared" si="6"/>
        <v>45</v>
      </c>
      <c r="C53" s="10"/>
      <c r="D53" s="18" t="s">
        <v>107</v>
      </c>
      <c r="E53" s="10"/>
      <c r="F53" s="18" t="s">
        <v>11</v>
      </c>
      <c r="G53" s="18" t="s">
        <v>11</v>
      </c>
      <c r="H53" s="10"/>
      <c r="I53" s="19">
        <v>18091576</v>
      </c>
      <c r="J53" s="19">
        <v>320</v>
      </c>
      <c r="K53" s="17" t="s">
        <v>6</v>
      </c>
      <c r="L53" s="10"/>
      <c r="M53" s="60">
        <v>1122</v>
      </c>
      <c r="N53" s="60">
        <v>5601</v>
      </c>
      <c r="O53" s="60">
        <v>2217</v>
      </c>
      <c r="P53" s="10"/>
      <c r="Q53" s="60">
        <f t="shared" si="13"/>
        <v>84015</v>
      </c>
      <c r="R53" s="10"/>
      <c r="S53" s="62">
        <f t="shared" si="8"/>
        <v>89616</v>
      </c>
      <c r="T53" s="10"/>
      <c r="U53" s="64">
        <v>31</v>
      </c>
      <c r="V53" s="64">
        <v>13.23</v>
      </c>
      <c r="W53" s="10"/>
      <c r="X53" s="43">
        <v>559270000</v>
      </c>
      <c r="Y53" s="36">
        <v>0.10299999999999999</v>
      </c>
      <c r="Z53" s="10"/>
      <c r="AA53" s="20">
        <v>49</v>
      </c>
      <c r="AB53" s="20">
        <v>5</v>
      </c>
      <c r="AC53" s="20">
        <v>4</v>
      </c>
      <c r="AD53" s="20">
        <v>41</v>
      </c>
      <c r="AE53" s="20">
        <v>1</v>
      </c>
      <c r="AF53" s="66">
        <f t="shared" si="9"/>
        <v>100</v>
      </c>
      <c r="AG53" s="10"/>
      <c r="AH53" s="36">
        <v>-4.7E-2</v>
      </c>
      <c r="AI53" s="40">
        <v>2673</v>
      </c>
      <c r="AJ53" s="37">
        <v>0.62</v>
      </c>
      <c r="AK53" s="42" t="s">
        <v>213</v>
      </c>
      <c r="AL53" s="41">
        <v>726</v>
      </c>
      <c r="AN53" s="86"/>
      <c r="AO53" s="87"/>
      <c r="AP53" s="88">
        <f t="shared" si="10"/>
        <v>0</v>
      </c>
      <c r="AR53" s="86">
        <f t="shared" si="11"/>
        <v>0</v>
      </c>
      <c r="AS53" s="87"/>
      <c r="AT53" s="88">
        <f t="shared" si="12"/>
        <v>0</v>
      </c>
      <c r="AV53" s="88">
        <v>0</v>
      </c>
    </row>
    <row r="54" spans="1:48" ht="24" customHeight="1">
      <c r="A54" s="16"/>
      <c r="B54" s="17">
        <f t="shared" si="6"/>
        <v>46</v>
      </c>
      <c r="C54" s="10"/>
      <c r="D54" s="18" t="s">
        <v>186</v>
      </c>
      <c r="E54" s="10"/>
      <c r="F54" s="18" t="s">
        <v>11</v>
      </c>
      <c r="G54" s="18" t="s">
        <v>11</v>
      </c>
      <c r="H54" s="10"/>
      <c r="I54" s="19">
        <v>16150362</v>
      </c>
      <c r="J54" s="19">
        <v>940</v>
      </c>
      <c r="K54" s="17" t="s">
        <v>6</v>
      </c>
      <c r="L54" s="10"/>
      <c r="M54" s="60">
        <v>1721</v>
      </c>
      <c r="N54" s="60">
        <v>5601</v>
      </c>
      <c r="O54" s="60">
        <v>2731</v>
      </c>
      <c r="P54" s="10"/>
      <c r="Q54" s="60">
        <f t="shared" si="13"/>
        <v>84015</v>
      </c>
      <c r="R54" s="10"/>
      <c r="S54" s="62">
        <f t="shared" si="8"/>
        <v>89616</v>
      </c>
      <c r="T54" s="10"/>
      <c r="U54" s="64">
        <v>34.700000000000003</v>
      </c>
      <c r="V54" s="64">
        <v>18.91</v>
      </c>
      <c r="W54" s="10"/>
      <c r="X54" s="43">
        <v>2370000000</v>
      </c>
      <c r="Y54" s="36">
        <v>0.115</v>
      </c>
      <c r="Z54" s="10"/>
      <c r="AA54" s="20">
        <v>55</v>
      </c>
      <c r="AB54" s="20">
        <v>7</v>
      </c>
      <c r="AC54" s="20">
        <v>3</v>
      </c>
      <c r="AD54" s="20">
        <v>32</v>
      </c>
      <c r="AE54" s="20">
        <v>3</v>
      </c>
      <c r="AF54" s="66">
        <f t="shared" si="9"/>
        <v>100</v>
      </c>
      <c r="AG54" s="10"/>
      <c r="AH54" s="36">
        <v>-6.7000000000000004E-2</v>
      </c>
      <c r="AI54" s="40">
        <v>7421</v>
      </c>
      <c r="AJ54" s="37">
        <v>0.77</v>
      </c>
      <c r="AK54" s="42" t="s">
        <v>210</v>
      </c>
      <c r="AL54" s="41">
        <v>1044</v>
      </c>
      <c r="AN54" s="86"/>
      <c r="AO54" s="87"/>
      <c r="AP54" s="88">
        <f t="shared" si="10"/>
        <v>0</v>
      </c>
      <c r="AR54" s="86">
        <f t="shared" si="11"/>
        <v>0</v>
      </c>
      <c r="AS54" s="87"/>
      <c r="AT54" s="88">
        <f t="shared" si="12"/>
        <v>0</v>
      </c>
      <c r="AV54" s="88">
        <v>0</v>
      </c>
    </row>
    <row r="55" spans="1:48" ht="24" customHeight="1">
      <c r="A55" s="16"/>
      <c r="B55" s="17">
        <f t="shared" si="6"/>
        <v>47</v>
      </c>
      <c r="C55" s="10"/>
      <c r="D55" s="18" t="s">
        <v>49</v>
      </c>
      <c r="E55" s="10"/>
      <c r="F55" s="18" t="s">
        <v>11</v>
      </c>
      <c r="G55" s="18" t="s">
        <v>11</v>
      </c>
      <c r="H55" s="10"/>
      <c r="I55" s="19">
        <v>23695920</v>
      </c>
      <c r="J55" s="19">
        <v>1520</v>
      </c>
      <c r="K55" s="17" t="s">
        <v>9</v>
      </c>
      <c r="L55" s="10"/>
      <c r="M55" s="60">
        <v>991</v>
      </c>
      <c r="N55" s="60">
        <v>5582</v>
      </c>
      <c r="O55" s="60">
        <v>3670</v>
      </c>
      <c r="P55" s="10"/>
      <c r="Q55" s="60">
        <f t="shared" si="13"/>
        <v>83730</v>
      </c>
      <c r="R55" s="10"/>
      <c r="S55" s="62">
        <f t="shared" si="8"/>
        <v>89312</v>
      </c>
      <c r="T55" s="10"/>
      <c r="U55" s="64">
        <v>23.6</v>
      </c>
      <c r="V55" s="64">
        <v>15</v>
      </c>
      <c r="W55" s="10"/>
      <c r="X55" s="43">
        <v>2770000000</v>
      </c>
      <c r="Y55" s="36">
        <v>7.8E-2</v>
      </c>
      <c r="Z55" s="10"/>
      <c r="AA55" s="20">
        <v>51</v>
      </c>
      <c r="AB55" s="20">
        <v>10</v>
      </c>
      <c r="AC55" s="20">
        <v>1</v>
      </c>
      <c r="AD55" s="20">
        <v>37</v>
      </c>
      <c r="AE55" s="20">
        <v>1</v>
      </c>
      <c r="AF55" s="66">
        <f t="shared" si="9"/>
        <v>100</v>
      </c>
      <c r="AG55" s="10"/>
      <c r="AH55" s="36">
        <v>-0.05</v>
      </c>
      <c r="AI55" s="40">
        <v>3821</v>
      </c>
      <c r="AJ55" s="37">
        <v>0.63</v>
      </c>
      <c r="AK55" s="42" t="s">
        <v>213</v>
      </c>
      <c r="AL55" s="41">
        <v>865</v>
      </c>
      <c r="AN55" s="86"/>
      <c r="AO55" s="87"/>
      <c r="AP55" s="88">
        <f t="shared" si="10"/>
        <v>0</v>
      </c>
      <c r="AR55" s="86">
        <f t="shared" si="11"/>
        <v>0</v>
      </c>
      <c r="AS55" s="87"/>
      <c r="AT55" s="88">
        <f t="shared" si="12"/>
        <v>0</v>
      </c>
      <c r="AV55" s="88">
        <v>0</v>
      </c>
    </row>
    <row r="56" spans="1:48" ht="24" customHeight="1">
      <c r="A56" s="16"/>
      <c r="B56" s="17">
        <f t="shared" si="6"/>
        <v>48</v>
      </c>
      <c r="C56" s="10"/>
      <c r="D56" s="18" t="s">
        <v>125</v>
      </c>
      <c r="E56" s="10"/>
      <c r="F56" s="18" t="s">
        <v>11</v>
      </c>
      <c r="G56" s="18" t="s">
        <v>11</v>
      </c>
      <c r="H56" s="10"/>
      <c r="I56" s="19">
        <v>20672988</v>
      </c>
      <c r="J56" s="19">
        <v>370</v>
      </c>
      <c r="K56" s="17" t="s">
        <v>6</v>
      </c>
      <c r="L56" s="10"/>
      <c r="M56" s="60">
        <v>978</v>
      </c>
      <c r="N56" s="60">
        <v>5414</v>
      </c>
      <c r="O56" s="60">
        <v>2514</v>
      </c>
      <c r="P56" s="10"/>
      <c r="Q56" s="60">
        <f t="shared" si="13"/>
        <v>81210</v>
      </c>
      <c r="R56" s="10"/>
      <c r="S56" s="62">
        <f t="shared" si="8"/>
        <v>86624</v>
      </c>
      <c r="T56" s="10"/>
      <c r="U56" s="64">
        <v>26.2</v>
      </c>
      <c r="V56" s="64">
        <v>12.21</v>
      </c>
      <c r="W56" s="10"/>
      <c r="X56" s="43">
        <v>655550000</v>
      </c>
      <c r="Y56" s="36">
        <v>8.6999999999999994E-2</v>
      </c>
      <c r="Z56" s="10"/>
      <c r="AA56" s="20">
        <v>58</v>
      </c>
      <c r="AB56" s="20">
        <v>11</v>
      </c>
      <c r="AC56" s="20">
        <v>1</v>
      </c>
      <c r="AD56" s="20">
        <v>28</v>
      </c>
      <c r="AE56" s="20">
        <v>2</v>
      </c>
      <c r="AF56" s="66">
        <f t="shared" si="9"/>
        <v>100</v>
      </c>
      <c r="AG56" s="10"/>
      <c r="AH56" s="36">
        <v>-5.0000000000000001E-3</v>
      </c>
      <c r="AI56" s="40">
        <v>2111</v>
      </c>
      <c r="AJ56" s="37">
        <v>0.5</v>
      </c>
      <c r="AK56" s="42" t="s">
        <v>214</v>
      </c>
      <c r="AL56" s="41">
        <v>776</v>
      </c>
      <c r="AN56" s="86"/>
      <c r="AO56" s="87"/>
      <c r="AP56" s="88">
        <f t="shared" si="10"/>
        <v>0</v>
      </c>
      <c r="AR56" s="86">
        <f t="shared" si="11"/>
        <v>0</v>
      </c>
      <c r="AS56" s="87"/>
      <c r="AT56" s="88">
        <f t="shared" si="12"/>
        <v>0</v>
      </c>
      <c r="AV56" s="88">
        <v>0</v>
      </c>
    </row>
    <row r="57" spans="1:48" ht="24" customHeight="1">
      <c r="A57" s="16"/>
      <c r="B57" s="17">
        <f t="shared" si="6"/>
        <v>49</v>
      </c>
      <c r="C57" s="10"/>
      <c r="D57" s="18" t="s">
        <v>4</v>
      </c>
      <c r="E57" s="10"/>
      <c r="F57" s="18" t="s">
        <v>5</v>
      </c>
      <c r="G57" s="18" t="s">
        <v>198</v>
      </c>
      <c r="H57" s="10"/>
      <c r="I57" s="19">
        <v>34656032</v>
      </c>
      <c r="J57" s="19">
        <v>580</v>
      </c>
      <c r="K57" s="17" t="s">
        <v>6</v>
      </c>
      <c r="L57" s="10"/>
      <c r="M57" s="60">
        <v>1565</v>
      </c>
      <c r="N57" s="60">
        <v>5230</v>
      </c>
      <c r="O57" s="60">
        <v>8507</v>
      </c>
      <c r="P57" s="10"/>
      <c r="Q57" s="60">
        <f t="shared" si="13"/>
        <v>78450</v>
      </c>
      <c r="R57" s="10"/>
      <c r="S57" s="62">
        <f t="shared" si="8"/>
        <v>83680</v>
      </c>
      <c r="T57" s="10"/>
      <c r="U57" s="64">
        <v>15.1</v>
      </c>
      <c r="V57" s="64">
        <v>26.77</v>
      </c>
      <c r="W57" s="10"/>
      <c r="X57" s="43">
        <v>955710000</v>
      </c>
      <c r="Y57" s="36">
        <v>0.05</v>
      </c>
      <c r="Z57" s="10"/>
      <c r="AA57" s="20">
        <v>52</v>
      </c>
      <c r="AB57" s="20">
        <v>10</v>
      </c>
      <c r="AC57" s="20">
        <v>1</v>
      </c>
      <c r="AD57" s="20">
        <v>36</v>
      </c>
      <c r="AE57" s="20">
        <v>1</v>
      </c>
      <c r="AF57" s="66">
        <f t="shared" si="9"/>
        <v>100</v>
      </c>
      <c r="AG57" s="10"/>
      <c r="AH57" s="36">
        <v>-4.8000000000000001E-2</v>
      </c>
      <c r="AI57" s="40">
        <v>1891</v>
      </c>
      <c r="AJ57" s="37">
        <v>0.8</v>
      </c>
      <c r="AK57" s="42" t="s">
        <v>210</v>
      </c>
      <c r="AL57" s="41">
        <v>1636</v>
      </c>
      <c r="AN57" s="86"/>
      <c r="AO57" s="87"/>
      <c r="AP57" s="88">
        <f t="shared" si="10"/>
        <v>0</v>
      </c>
      <c r="AR57" s="86">
        <f t="shared" si="11"/>
        <v>0</v>
      </c>
      <c r="AS57" s="87"/>
      <c r="AT57" s="88">
        <f t="shared" si="12"/>
        <v>0</v>
      </c>
      <c r="AV57" s="88">
        <v>0</v>
      </c>
    </row>
    <row r="58" spans="1:48" ht="24" customHeight="1">
      <c r="A58" s="16"/>
      <c r="B58" s="17">
        <f t="shared" si="6"/>
        <v>50</v>
      </c>
      <c r="C58" s="10"/>
      <c r="D58" s="18" t="s">
        <v>163</v>
      </c>
      <c r="E58" s="10"/>
      <c r="F58" s="18" t="s">
        <v>5</v>
      </c>
      <c r="G58" s="18" t="s">
        <v>226</v>
      </c>
      <c r="H58" s="10"/>
      <c r="I58" s="19">
        <v>18430452</v>
      </c>
      <c r="J58" s="19">
        <v>1840</v>
      </c>
      <c r="K58" s="17" t="s">
        <v>9</v>
      </c>
      <c r="L58" s="10"/>
      <c r="M58" s="60">
        <v>714</v>
      </c>
      <c r="N58" s="60">
        <v>4890</v>
      </c>
      <c r="O58" s="60">
        <v>1726</v>
      </c>
      <c r="P58" s="10"/>
      <c r="Q58" s="60">
        <f t="shared" si="13"/>
        <v>73350</v>
      </c>
      <c r="R58" s="10"/>
      <c r="S58" s="62">
        <f t="shared" si="8"/>
        <v>78240</v>
      </c>
      <c r="T58" s="10"/>
      <c r="U58" s="64">
        <v>26.5</v>
      </c>
      <c r="V58" s="64">
        <v>9.6</v>
      </c>
      <c r="W58" s="10"/>
      <c r="X58" s="43">
        <v>2280000000</v>
      </c>
      <c r="Y58" s="36">
        <v>4.4999999999999998E-2</v>
      </c>
      <c r="Z58" s="10"/>
      <c r="AA58" s="20">
        <v>57</v>
      </c>
      <c r="AB58" s="20">
        <v>4</v>
      </c>
      <c r="AC58" s="20">
        <v>1</v>
      </c>
      <c r="AD58" s="20">
        <v>37</v>
      </c>
      <c r="AE58" s="20">
        <v>1</v>
      </c>
      <c r="AF58" s="66">
        <f t="shared" si="9"/>
        <v>100</v>
      </c>
      <c r="AG58" s="10"/>
      <c r="AH58" s="36">
        <v>4.8000000000000001E-2</v>
      </c>
      <c r="AI58" s="40">
        <v>13003</v>
      </c>
      <c r="AJ58" s="37">
        <v>0.66</v>
      </c>
      <c r="AK58" s="42" t="s">
        <v>214</v>
      </c>
      <c r="AL58" s="41">
        <v>497</v>
      </c>
      <c r="AN58" s="86"/>
      <c r="AO58" s="87"/>
      <c r="AP58" s="88">
        <f t="shared" si="10"/>
        <v>0</v>
      </c>
      <c r="AR58" s="86">
        <f t="shared" si="11"/>
        <v>0</v>
      </c>
      <c r="AS58" s="87"/>
      <c r="AT58" s="88">
        <f t="shared" si="12"/>
        <v>0</v>
      </c>
      <c r="AV58" s="88">
        <v>0</v>
      </c>
    </row>
    <row r="59" spans="1:48" s="25" customFormat="1" ht="24" customHeight="1">
      <c r="A59" s="224"/>
      <c r="B59" s="14">
        <f t="shared" si="6"/>
        <v>51</v>
      </c>
      <c r="C59" s="24"/>
      <c r="D59" s="22" t="s">
        <v>122</v>
      </c>
      <c r="E59" s="24"/>
      <c r="F59" s="22" t="s">
        <v>22</v>
      </c>
      <c r="G59" s="22" t="s">
        <v>198</v>
      </c>
      <c r="H59" s="24"/>
      <c r="I59" s="23">
        <v>28982772</v>
      </c>
      <c r="J59" s="23">
        <v>730</v>
      </c>
      <c r="K59" s="14" t="s">
        <v>6</v>
      </c>
      <c r="L59" s="24"/>
      <c r="M59" s="61">
        <v>2006</v>
      </c>
      <c r="N59" s="61">
        <v>4622</v>
      </c>
      <c r="O59" s="61">
        <v>6765</v>
      </c>
      <c r="P59" s="24"/>
      <c r="Q59" s="61">
        <f t="shared" si="13"/>
        <v>69330</v>
      </c>
      <c r="R59" s="24"/>
      <c r="S59" s="63">
        <f t="shared" si="8"/>
        <v>73952</v>
      </c>
      <c r="T59" s="24"/>
      <c r="U59" s="223">
        <v>15.9</v>
      </c>
      <c r="V59" s="223">
        <v>22.88</v>
      </c>
      <c r="W59" s="24"/>
      <c r="X59" s="49">
        <v>1120000000</v>
      </c>
      <c r="Y59" s="50">
        <v>5.2999999999999999E-2</v>
      </c>
      <c r="Z59" s="24"/>
      <c r="AA59" s="13">
        <v>20</v>
      </c>
      <c r="AB59" s="13">
        <v>20</v>
      </c>
      <c r="AC59" s="13">
        <v>6</v>
      </c>
      <c r="AD59" s="13">
        <v>53</v>
      </c>
      <c r="AE59" s="13">
        <v>1</v>
      </c>
      <c r="AF59" s="67">
        <f t="shared" si="9"/>
        <v>100</v>
      </c>
      <c r="AG59" s="24"/>
      <c r="AH59" s="50">
        <v>-6.0000000000000001E-3</v>
      </c>
      <c r="AI59" s="51">
        <v>8071</v>
      </c>
      <c r="AJ59" s="52">
        <v>0.72</v>
      </c>
      <c r="AK59" s="53" t="s">
        <v>213</v>
      </c>
      <c r="AL59" s="54">
        <v>1084</v>
      </c>
      <c r="AN59" s="90"/>
      <c r="AO59" s="91"/>
      <c r="AP59" s="92">
        <f t="shared" si="10"/>
        <v>0</v>
      </c>
      <c r="AR59" s="90">
        <f t="shared" si="11"/>
        <v>0</v>
      </c>
      <c r="AS59" s="91"/>
      <c r="AT59" s="92">
        <f t="shared" si="12"/>
        <v>0</v>
      </c>
      <c r="AV59" s="92">
        <v>0</v>
      </c>
    </row>
    <row r="60" spans="1:48" ht="24" customHeight="1">
      <c r="A60" s="16"/>
      <c r="B60" s="17">
        <f t="shared" si="6"/>
        <v>52</v>
      </c>
      <c r="C60" s="10"/>
      <c r="D60" s="18" t="s">
        <v>42</v>
      </c>
      <c r="E60" s="10"/>
      <c r="F60" s="18" t="s">
        <v>13</v>
      </c>
      <c r="G60" s="18" t="s">
        <v>222</v>
      </c>
      <c r="H60" s="10"/>
      <c r="I60" s="19">
        <v>17909754</v>
      </c>
      <c r="J60" s="19">
        <v>13530</v>
      </c>
      <c r="K60" s="17" t="s">
        <v>14</v>
      </c>
      <c r="L60" s="10"/>
      <c r="M60" s="60">
        <v>1675</v>
      </c>
      <c r="N60" s="60">
        <v>2245</v>
      </c>
      <c r="O60" s="60">
        <v>2245</v>
      </c>
      <c r="P60" s="10"/>
      <c r="Q60" s="60">
        <f>N60*$Q$189</f>
        <v>67350</v>
      </c>
      <c r="R60" s="10"/>
      <c r="S60" s="62">
        <f t="shared" si="8"/>
        <v>69595</v>
      </c>
      <c r="T60" s="10"/>
      <c r="U60" s="64">
        <v>12.5</v>
      </c>
      <c r="V60" s="64">
        <v>12.5</v>
      </c>
      <c r="W60" s="10"/>
      <c r="X60" s="43">
        <f>AP60+AT60</f>
        <v>24691566047.999996</v>
      </c>
      <c r="Y60" s="36">
        <f>X60/AV60</f>
        <v>9.8632124502676347E-2</v>
      </c>
      <c r="Z60" s="10"/>
      <c r="AA60" s="20">
        <v>42</v>
      </c>
      <c r="AB60" s="20">
        <v>8.6999999999999993</v>
      </c>
      <c r="AC60" s="20">
        <v>5.7</v>
      </c>
      <c r="AD60" s="20">
        <v>36</v>
      </c>
      <c r="AE60" s="20">
        <v>7.6</v>
      </c>
      <c r="AF60" s="66">
        <f t="shared" si="9"/>
        <v>100</v>
      </c>
      <c r="AG60" s="10"/>
      <c r="AH60" s="72"/>
      <c r="AI60" s="73"/>
      <c r="AJ60" s="74"/>
      <c r="AK60" s="75"/>
      <c r="AL60" s="76"/>
      <c r="AN60" s="57">
        <v>13748.088</v>
      </c>
      <c r="AO60" s="35">
        <v>80</v>
      </c>
      <c r="AP60" s="43">
        <f t="shared" si="10"/>
        <v>2469156604.7999997</v>
      </c>
      <c r="AR60" s="57">
        <f t="shared" si="11"/>
        <v>13748.088</v>
      </c>
      <c r="AS60" s="35">
        <v>24</v>
      </c>
      <c r="AT60" s="43">
        <f t="shared" si="12"/>
        <v>22222409443.199997</v>
      </c>
      <c r="AV60" s="43">
        <v>250340000000</v>
      </c>
    </row>
    <row r="61" spans="1:48" ht="24" customHeight="1">
      <c r="A61" s="16"/>
      <c r="B61" s="17">
        <f t="shared" si="6"/>
        <v>53</v>
      </c>
      <c r="C61" s="10"/>
      <c r="D61" s="18" t="s">
        <v>133</v>
      </c>
      <c r="E61" s="10"/>
      <c r="F61" s="18" t="s">
        <v>13</v>
      </c>
      <c r="G61" s="18" t="s">
        <v>222</v>
      </c>
      <c r="H61" s="10"/>
      <c r="I61" s="19">
        <v>31773840</v>
      </c>
      <c r="J61" s="19">
        <v>5950</v>
      </c>
      <c r="K61" s="17" t="s">
        <v>9</v>
      </c>
      <c r="L61" s="10"/>
      <c r="M61" s="60">
        <v>2696</v>
      </c>
      <c r="N61" s="60">
        <v>4286</v>
      </c>
      <c r="O61" s="60">
        <v>4555</v>
      </c>
      <c r="P61" s="10"/>
      <c r="Q61" s="60">
        <f>N61*$Q$188</f>
        <v>64290</v>
      </c>
      <c r="R61" s="10"/>
      <c r="S61" s="62">
        <f t="shared" si="8"/>
        <v>68576</v>
      </c>
      <c r="T61" s="10"/>
      <c r="U61" s="64">
        <v>13.5</v>
      </c>
      <c r="V61" s="64">
        <v>13.95</v>
      </c>
      <c r="W61" s="10"/>
      <c r="X61" s="43">
        <v>8600000000</v>
      </c>
      <c r="Y61" s="36">
        <v>4.4999999999999998E-2</v>
      </c>
      <c r="Z61" s="10"/>
      <c r="AA61" s="20">
        <v>40</v>
      </c>
      <c r="AB61" s="20">
        <v>7</v>
      </c>
      <c r="AC61" s="20">
        <v>3</v>
      </c>
      <c r="AD61" s="20">
        <v>49</v>
      </c>
      <c r="AE61" s="20">
        <v>1</v>
      </c>
      <c r="AF61" s="66">
        <f t="shared" si="9"/>
        <v>100</v>
      </c>
      <c r="AG61" s="10"/>
      <c r="AH61" s="36">
        <v>-0.127</v>
      </c>
      <c r="AI61" s="40">
        <v>17640</v>
      </c>
      <c r="AJ61" s="37">
        <v>0.71</v>
      </c>
      <c r="AK61" s="42" t="s">
        <v>213</v>
      </c>
      <c r="AL61" s="41">
        <v>697</v>
      </c>
      <c r="AN61" s="86"/>
      <c r="AO61" s="87"/>
      <c r="AP61" s="88">
        <f t="shared" si="10"/>
        <v>0</v>
      </c>
      <c r="AR61" s="86">
        <f t="shared" si="11"/>
        <v>0</v>
      </c>
      <c r="AS61" s="87"/>
      <c r="AT61" s="88">
        <f t="shared" si="12"/>
        <v>0</v>
      </c>
      <c r="AV61" s="88">
        <v>0</v>
      </c>
    </row>
    <row r="62" spans="1:48" ht="24" customHeight="1">
      <c r="A62" s="16"/>
      <c r="B62" s="17">
        <f t="shared" si="6"/>
        <v>54</v>
      </c>
      <c r="C62" s="10"/>
      <c r="D62" s="18" t="s">
        <v>39</v>
      </c>
      <c r="E62" s="10"/>
      <c r="F62" s="18" t="s">
        <v>13</v>
      </c>
      <c r="G62" s="18" t="s">
        <v>222</v>
      </c>
      <c r="H62" s="10"/>
      <c r="I62" s="19">
        <v>36289824</v>
      </c>
      <c r="J62" s="19">
        <v>43660</v>
      </c>
      <c r="K62" s="17" t="s">
        <v>14</v>
      </c>
      <c r="L62" s="10"/>
      <c r="M62" s="60">
        <v>1858</v>
      </c>
      <c r="N62" s="60">
        <v>2118</v>
      </c>
      <c r="O62" s="60">
        <v>2118</v>
      </c>
      <c r="P62" s="10"/>
      <c r="Q62" s="60">
        <f>N62*$Q$189</f>
        <v>63540</v>
      </c>
      <c r="R62" s="10"/>
      <c r="S62" s="62">
        <f t="shared" si="8"/>
        <v>65658</v>
      </c>
      <c r="T62" s="10"/>
      <c r="U62" s="64">
        <v>5.8</v>
      </c>
      <c r="V62" s="64">
        <v>5.8</v>
      </c>
      <c r="W62" s="10"/>
      <c r="X62" s="43">
        <f>AP62+AT62</f>
        <v>71639064254.399994</v>
      </c>
      <c r="Y62" s="36">
        <f>X62/AV62</f>
        <v>4.691490782868369E-2</v>
      </c>
      <c r="Z62" s="10"/>
      <c r="AA62" s="20">
        <v>64.3</v>
      </c>
      <c r="AB62" s="20">
        <v>10.8</v>
      </c>
      <c r="AC62" s="20">
        <v>2.5</v>
      </c>
      <c r="AD62" s="20">
        <v>15.2</v>
      </c>
      <c r="AE62" s="20">
        <v>7.2</v>
      </c>
      <c r="AF62" s="66">
        <f t="shared" si="9"/>
        <v>100</v>
      </c>
      <c r="AG62" s="10"/>
      <c r="AH62" s="72"/>
      <c r="AI62" s="73"/>
      <c r="AJ62" s="74"/>
      <c r="AK62" s="75"/>
      <c r="AL62" s="76"/>
      <c r="AN62" s="57">
        <v>42279.900999999998</v>
      </c>
      <c r="AO62" s="35">
        <v>80</v>
      </c>
      <c r="AP62" s="43">
        <f t="shared" si="10"/>
        <v>7163906425.4399986</v>
      </c>
      <c r="AR62" s="57">
        <f t="shared" si="11"/>
        <v>42279.900999999998</v>
      </c>
      <c r="AS62" s="35">
        <v>24</v>
      </c>
      <c r="AT62" s="43">
        <f t="shared" si="12"/>
        <v>64475157828.959999</v>
      </c>
      <c r="AV62" s="43">
        <v>1527000000000</v>
      </c>
    </row>
    <row r="63" spans="1:48" ht="24" customHeight="1">
      <c r="A63" s="16"/>
      <c r="B63" s="17">
        <f t="shared" si="6"/>
        <v>55</v>
      </c>
      <c r="C63" s="10"/>
      <c r="D63" s="18" t="s">
        <v>110</v>
      </c>
      <c r="E63" s="10"/>
      <c r="F63" s="18" t="s">
        <v>11</v>
      </c>
      <c r="G63" s="18" t="s">
        <v>11</v>
      </c>
      <c r="H63" s="10"/>
      <c r="I63" s="19">
        <v>17994836</v>
      </c>
      <c r="J63" s="19">
        <v>750</v>
      </c>
      <c r="K63" s="17" t="s">
        <v>6</v>
      </c>
      <c r="L63" s="10"/>
      <c r="M63" s="60">
        <v>541</v>
      </c>
      <c r="N63" s="60">
        <v>4159</v>
      </c>
      <c r="O63" s="60">
        <v>3090</v>
      </c>
      <c r="P63" s="10"/>
      <c r="Q63" s="60">
        <f>N63*$Q$188</f>
        <v>62385</v>
      </c>
      <c r="R63" s="10"/>
      <c r="S63" s="62">
        <f t="shared" si="8"/>
        <v>66544</v>
      </c>
      <c r="T63" s="10"/>
      <c r="U63" s="64">
        <v>23.1</v>
      </c>
      <c r="V63" s="64">
        <v>15.82</v>
      </c>
      <c r="W63" s="10"/>
      <c r="X63" s="43">
        <v>1080000000</v>
      </c>
      <c r="Y63" s="36">
        <v>7.6999999999999999E-2</v>
      </c>
      <c r="Z63" s="10"/>
      <c r="AA63" s="20">
        <v>50</v>
      </c>
      <c r="AB63" s="20">
        <v>8</v>
      </c>
      <c r="AC63" s="20">
        <v>1</v>
      </c>
      <c r="AD63" s="20">
        <v>39</v>
      </c>
      <c r="AE63" s="20">
        <v>2</v>
      </c>
      <c r="AF63" s="66">
        <f t="shared" si="9"/>
        <v>100</v>
      </c>
      <c r="AG63" s="10"/>
      <c r="AH63" s="36">
        <v>3.6999999999999998E-2</v>
      </c>
      <c r="AI63" s="40">
        <v>1914</v>
      </c>
      <c r="AJ63" s="37">
        <v>0.42</v>
      </c>
      <c r="AK63" s="42" t="s">
        <v>214</v>
      </c>
      <c r="AL63" s="41">
        <v>1026</v>
      </c>
      <c r="AN63" s="86"/>
      <c r="AO63" s="87"/>
      <c r="AP63" s="88">
        <f t="shared" si="10"/>
        <v>0</v>
      </c>
      <c r="AR63" s="86">
        <f t="shared" si="11"/>
        <v>0</v>
      </c>
      <c r="AS63" s="87"/>
      <c r="AT63" s="88">
        <f t="shared" si="12"/>
        <v>0</v>
      </c>
      <c r="AV63" s="88">
        <v>0</v>
      </c>
    </row>
    <row r="64" spans="1:48" ht="24" customHeight="1">
      <c r="A64" s="16"/>
      <c r="B64" s="17">
        <f t="shared" si="6"/>
        <v>56</v>
      </c>
      <c r="C64" s="10"/>
      <c r="D64" s="18" t="s">
        <v>177</v>
      </c>
      <c r="E64" s="10"/>
      <c r="F64" s="18" t="s">
        <v>8</v>
      </c>
      <c r="G64" s="18" t="s">
        <v>212</v>
      </c>
      <c r="H64" s="10"/>
      <c r="I64" s="19">
        <v>65788572</v>
      </c>
      <c r="J64" s="19">
        <v>42390</v>
      </c>
      <c r="K64" s="17" t="s">
        <v>14</v>
      </c>
      <c r="L64" s="10"/>
      <c r="M64" s="60">
        <v>1804</v>
      </c>
      <c r="N64" s="60">
        <v>2019</v>
      </c>
      <c r="O64" s="60">
        <v>2019</v>
      </c>
      <c r="P64" s="10"/>
      <c r="Q64" s="60">
        <f>N64*$Q$189</f>
        <v>60570</v>
      </c>
      <c r="R64" s="10"/>
      <c r="S64" s="62">
        <f t="shared" si="8"/>
        <v>62589</v>
      </c>
      <c r="T64" s="10"/>
      <c r="U64" s="64">
        <v>3.1</v>
      </c>
      <c r="V64" s="64">
        <v>3.1</v>
      </c>
      <c r="W64" s="10"/>
      <c r="X64" s="43">
        <f>AP64+AT64</f>
        <v>66342994538.399994</v>
      </c>
      <c r="Y64" s="36">
        <f>X64/AV64</f>
        <v>2.4626204357238304E-2</v>
      </c>
      <c r="Z64" s="10"/>
      <c r="AA64" s="20">
        <v>46.2</v>
      </c>
      <c r="AB64" s="20">
        <v>20.5</v>
      </c>
      <c r="AC64" s="20">
        <v>5.5</v>
      </c>
      <c r="AD64" s="20">
        <v>23.7</v>
      </c>
      <c r="AE64" s="20">
        <v>4.0999999999999996</v>
      </c>
      <c r="AF64" s="66">
        <f t="shared" si="9"/>
        <v>100</v>
      </c>
      <c r="AG64" s="10"/>
      <c r="AH64" s="72"/>
      <c r="AI64" s="73"/>
      <c r="AJ64" s="74"/>
      <c r="AK64" s="75"/>
      <c r="AL64" s="76"/>
      <c r="AN64" s="57">
        <v>41074.167000000001</v>
      </c>
      <c r="AO64" s="35">
        <v>80</v>
      </c>
      <c r="AP64" s="43">
        <f t="shared" si="10"/>
        <v>6634299453.8400002</v>
      </c>
      <c r="AR64" s="57">
        <f t="shared" si="11"/>
        <v>41074.167000000001</v>
      </c>
      <c r="AS64" s="35">
        <v>24</v>
      </c>
      <c r="AT64" s="43">
        <f t="shared" si="12"/>
        <v>59708695084.559998</v>
      </c>
      <c r="AV64" s="43">
        <v>2694000000000</v>
      </c>
    </row>
    <row r="65" spans="1:48" ht="24" customHeight="1">
      <c r="A65" s="16"/>
      <c r="B65" s="17">
        <f t="shared" si="6"/>
        <v>57</v>
      </c>
      <c r="C65" s="10"/>
      <c r="D65" s="18" t="s">
        <v>41</v>
      </c>
      <c r="E65" s="10"/>
      <c r="F65" s="18" t="s">
        <v>11</v>
      </c>
      <c r="G65" s="18" t="s">
        <v>11</v>
      </c>
      <c r="H65" s="10"/>
      <c r="I65" s="19">
        <v>14452543</v>
      </c>
      <c r="J65" s="19">
        <v>720</v>
      </c>
      <c r="K65" s="17" t="s">
        <v>6</v>
      </c>
      <c r="L65" s="10"/>
      <c r="M65" s="60">
        <v>1122</v>
      </c>
      <c r="N65" s="60">
        <v>3990</v>
      </c>
      <c r="O65" s="60">
        <v>2565</v>
      </c>
      <c r="P65" s="10"/>
      <c r="Q65" s="60">
        <f>N65*$Q$188</f>
        <v>59850</v>
      </c>
      <c r="R65" s="10"/>
      <c r="S65" s="62">
        <f t="shared" si="8"/>
        <v>63840</v>
      </c>
      <c r="T65" s="10"/>
      <c r="U65" s="64">
        <v>27.6</v>
      </c>
      <c r="V65" s="64">
        <v>17.47</v>
      </c>
      <c r="W65" s="10"/>
      <c r="X65" s="43">
        <v>926300000</v>
      </c>
      <c r="Y65" s="36">
        <v>9.1999999999999998E-2</v>
      </c>
      <c r="Z65" s="10"/>
      <c r="AA65" s="20">
        <v>45</v>
      </c>
      <c r="AB65" s="20">
        <v>5</v>
      </c>
      <c r="AC65" s="20">
        <v>1</v>
      </c>
      <c r="AD65" s="20">
        <v>48</v>
      </c>
      <c r="AE65" s="20">
        <v>1</v>
      </c>
      <c r="AF65" s="66">
        <f t="shared" si="9"/>
        <v>100</v>
      </c>
      <c r="AG65" s="10"/>
      <c r="AH65" s="36">
        <v>-5.5E-2</v>
      </c>
      <c r="AI65" s="40">
        <v>7777</v>
      </c>
      <c r="AJ65" s="37">
        <v>0.49</v>
      </c>
      <c r="AK65" s="42" t="s">
        <v>214</v>
      </c>
      <c r="AL65" s="41">
        <v>1076</v>
      </c>
      <c r="AN65" s="86"/>
      <c r="AO65" s="87"/>
      <c r="AP65" s="88">
        <f t="shared" si="10"/>
        <v>0</v>
      </c>
      <c r="AR65" s="86">
        <f t="shared" si="11"/>
        <v>0</v>
      </c>
      <c r="AS65" s="87"/>
      <c r="AT65" s="88">
        <f t="shared" si="12"/>
        <v>0</v>
      </c>
      <c r="AV65" s="88">
        <v>0</v>
      </c>
    </row>
    <row r="66" spans="1:48" ht="24" customHeight="1">
      <c r="A66" s="16"/>
      <c r="B66" s="17">
        <f t="shared" si="6"/>
        <v>58</v>
      </c>
      <c r="C66" s="10"/>
      <c r="D66" s="18" t="s">
        <v>154</v>
      </c>
      <c r="E66" s="10"/>
      <c r="F66" s="18" t="s">
        <v>5</v>
      </c>
      <c r="G66" s="18" t="s">
        <v>11</v>
      </c>
      <c r="H66" s="10"/>
      <c r="I66" s="19">
        <v>14317996</v>
      </c>
      <c r="J66" s="19">
        <v>0</v>
      </c>
      <c r="K66" s="17" t="s">
        <v>6</v>
      </c>
      <c r="L66" s="10"/>
      <c r="M66" s="60">
        <v>165</v>
      </c>
      <c r="N66" s="60">
        <v>3884</v>
      </c>
      <c r="O66" s="60">
        <v>5101</v>
      </c>
      <c r="P66" s="10"/>
      <c r="Q66" s="60">
        <f>N66*$Q$188</f>
        <v>58260</v>
      </c>
      <c r="R66" s="10"/>
      <c r="S66" s="62">
        <f t="shared" si="8"/>
        <v>62144</v>
      </c>
      <c r="T66" s="10"/>
      <c r="U66" s="64">
        <v>27.1</v>
      </c>
      <c r="V66" s="64">
        <v>31.2</v>
      </c>
      <c r="W66" s="10"/>
      <c r="X66" s="43">
        <v>609910000</v>
      </c>
      <c r="Y66" s="36">
        <v>0.09</v>
      </c>
      <c r="Z66" s="10"/>
      <c r="AA66" s="20">
        <v>49</v>
      </c>
      <c r="AB66" s="20">
        <v>5</v>
      </c>
      <c r="AC66" s="20">
        <v>5</v>
      </c>
      <c r="AD66" s="20">
        <v>40</v>
      </c>
      <c r="AE66" s="20">
        <v>1</v>
      </c>
      <c r="AF66" s="66">
        <f t="shared" si="9"/>
        <v>100</v>
      </c>
      <c r="AG66" s="10"/>
      <c r="AH66" s="36">
        <v>-7.6999999999999999E-2</v>
      </c>
      <c r="AI66" s="40">
        <v>415</v>
      </c>
      <c r="AJ66" s="37">
        <v>0.63</v>
      </c>
      <c r="AK66" s="42" t="s">
        <v>213</v>
      </c>
      <c r="AL66" s="41">
        <v>1732</v>
      </c>
      <c r="AN66" s="86"/>
      <c r="AO66" s="87"/>
      <c r="AP66" s="88">
        <f t="shared" si="10"/>
        <v>0</v>
      </c>
      <c r="AR66" s="86">
        <f t="shared" si="11"/>
        <v>0</v>
      </c>
      <c r="AS66" s="87"/>
      <c r="AT66" s="88">
        <f t="shared" si="12"/>
        <v>0</v>
      </c>
      <c r="AV66" s="88">
        <v>0</v>
      </c>
    </row>
    <row r="67" spans="1:48" ht="24" customHeight="1">
      <c r="A67" s="16"/>
      <c r="B67" s="17">
        <f t="shared" si="6"/>
        <v>59</v>
      </c>
      <c r="C67" s="10"/>
      <c r="D67" s="18" t="s">
        <v>157</v>
      </c>
      <c r="E67" s="10"/>
      <c r="F67" s="18" t="s">
        <v>8</v>
      </c>
      <c r="G67" s="18" t="s">
        <v>212</v>
      </c>
      <c r="H67" s="10"/>
      <c r="I67" s="19">
        <v>46347576</v>
      </c>
      <c r="J67" s="19">
        <v>27520</v>
      </c>
      <c r="K67" s="17" t="s">
        <v>14</v>
      </c>
      <c r="L67" s="10"/>
      <c r="M67" s="60">
        <v>1810</v>
      </c>
      <c r="N67" s="60">
        <v>1922</v>
      </c>
      <c r="O67" s="60">
        <v>1922</v>
      </c>
      <c r="P67" s="10"/>
      <c r="Q67" s="60">
        <f>N67*$Q$189</f>
        <v>57660</v>
      </c>
      <c r="R67" s="10"/>
      <c r="S67" s="62">
        <f t="shared" si="8"/>
        <v>59582</v>
      </c>
      <c r="T67" s="10"/>
      <c r="U67" s="64">
        <v>4.0999999999999996</v>
      </c>
      <c r="V67" s="64">
        <v>4.0999999999999996</v>
      </c>
      <c r="W67" s="10"/>
      <c r="X67" s="43">
        <f>AP67+AT67</f>
        <v>40755047462.399994</v>
      </c>
      <c r="Y67" s="36">
        <f>X67/AV67</f>
        <v>3.3080395667532465E-2</v>
      </c>
      <c r="Z67" s="10"/>
      <c r="AA67" s="20">
        <v>46.5</v>
      </c>
      <c r="AB67" s="20">
        <v>21.9</v>
      </c>
      <c r="AC67" s="20">
        <v>3.7</v>
      </c>
      <c r="AD67" s="20">
        <v>21.5</v>
      </c>
      <c r="AE67" s="20">
        <v>6.4</v>
      </c>
      <c r="AF67" s="66">
        <f t="shared" si="9"/>
        <v>100.00000000000001</v>
      </c>
      <c r="AG67" s="10"/>
      <c r="AH67" s="72"/>
      <c r="AI67" s="73"/>
      <c r="AJ67" s="74"/>
      <c r="AK67" s="75"/>
      <c r="AL67" s="76"/>
      <c r="AN67" s="57">
        <v>26505.624</v>
      </c>
      <c r="AO67" s="35">
        <v>80</v>
      </c>
      <c r="AP67" s="43">
        <f t="shared" si="10"/>
        <v>4075504746.2400002</v>
      </c>
      <c r="AR67" s="57">
        <f t="shared" si="11"/>
        <v>26505.624</v>
      </c>
      <c r="AS67" s="35">
        <v>24</v>
      </c>
      <c r="AT67" s="43">
        <f t="shared" si="12"/>
        <v>36679542716.159996</v>
      </c>
      <c r="AV67" s="43">
        <v>1232000000000</v>
      </c>
    </row>
    <row r="68" spans="1:48" ht="24" customHeight="1">
      <c r="A68" s="16"/>
      <c r="B68" s="17">
        <f t="shared" si="6"/>
        <v>60</v>
      </c>
      <c r="C68" s="10"/>
      <c r="D68" s="18" t="s">
        <v>57</v>
      </c>
      <c r="E68" s="10"/>
      <c r="F68" s="18" t="s">
        <v>13</v>
      </c>
      <c r="G68" s="18" t="s">
        <v>222</v>
      </c>
      <c r="H68" s="10"/>
      <c r="I68" s="19">
        <v>10648791</v>
      </c>
      <c r="J68" s="19">
        <v>6390</v>
      </c>
      <c r="K68" s="17" t="s">
        <v>9</v>
      </c>
      <c r="L68" s="10"/>
      <c r="M68" s="60">
        <v>3118</v>
      </c>
      <c r="N68" s="60">
        <v>3684</v>
      </c>
      <c r="O68" s="60">
        <v>3184</v>
      </c>
      <c r="P68" s="10"/>
      <c r="Q68" s="60">
        <f t="shared" ref="Q68:Q75" si="14">N68*$Q$188</f>
        <v>55260</v>
      </c>
      <c r="R68" s="10"/>
      <c r="S68" s="62">
        <f t="shared" si="8"/>
        <v>58944</v>
      </c>
      <c r="T68" s="10"/>
      <c r="U68" s="64">
        <v>34.6</v>
      </c>
      <c r="V68" s="64">
        <v>30.77</v>
      </c>
      <c r="W68" s="10"/>
      <c r="X68" s="43">
        <v>8320000000</v>
      </c>
      <c r="Y68" s="36">
        <v>0.115</v>
      </c>
      <c r="Z68" s="10"/>
      <c r="AA68" s="20">
        <v>73</v>
      </c>
      <c r="AB68" s="20">
        <v>16</v>
      </c>
      <c r="AC68" s="20">
        <v>1</v>
      </c>
      <c r="AD68" s="20">
        <v>9</v>
      </c>
      <c r="AE68" s="20">
        <v>1</v>
      </c>
      <c r="AF68" s="66">
        <f t="shared" si="9"/>
        <v>100</v>
      </c>
      <c r="AG68" s="10"/>
      <c r="AH68" s="36">
        <v>5.8999999999999997E-2</v>
      </c>
      <c r="AI68" s="40">
        <v>36192</v>
      </c>
      <c r="AJ68" s="37">
        <v>0.81</v>
      </c>
      <c r="AK68" s="42" t="s">
        <v>210</v>
      </c>
      <c r="AL68" s="41">
        <v>1563</v>
      </c>
      <c r="AN68" s="86"/>
      <c r="AO68" s="87"/>
      <c r="AP68" s="88">
        <f t="shared" si="10"/>
        <v>0</v>
      </c>
      <c r="AR68" s="86">
        <f t="shared" si="11"/>
        <v>0</v>
      </c>
      <c r="AS68" s="87"/>
      <c r="AT68" s="88">
        <f t="shared" si="12"/>
        <v>0</v>
      </c>
      <c r="AV68" s="88">
        <v>0</v>
      </c>
    </row>
    <row r="69" spans="1:48" ht="24" customHeight="1">
      <c r="A69" s="16"/>
      <c r="B69" s="17">
        <f t="shared" si="6"/>
        <v>61</v>
      </c>
      <c r="C69" s="10"/>
      <c r="D69" s="18" t="s">
        <v>156</v>
      </c>
      <c r="E69" s="10"/>
      <c r="F69" s="18" t="s">
        <v>11</v>
      </c>
      <c r="G69" s="18" t="s">
        <v>11</v>
      </c>
      <c r="H69" s="10"/>
      <c r="I69" s="19">
        <v>12230730</v>
      </c>
      <c r="J69" s="19">
        <v>820</v>
      </c>
      <c r="K69" s="17" t="s">
        <v>6</v>
      </c>
      <c r="L69" s="10"/>
      <c r="M69" s="60">
        <v>130</v>
      </c>
      <c r="N69" s="60">
        <v>3661</v>
      </c>
      <c r="O69" s="60">
        <v>1745</v>
      </c>
      <c r="P69" s="10"/>
      <c r="Q69" s="60">
        <f t="shared" si="14"/>
        <v>54915</v>
      </c>
      <c r="R69" s="10"/>
      <c r="S69" s="62">
        <f t="shared" si="8"/>
        <v>58576</v>
      </c>
      <c r="T69" s="10"/>
      <c r="U69" s="64">
        <v>29.9</v>
      </c>
      <c r="V69" s="64">
        <v>18.010000000000002</v>
      </c>
      <c r="W69" s="10"/>
      <c r="X69" s="43">
        <v>289040000</v>
      </c>
      <c r="Y69" s="36">
        <v>0.1</v>
      </c>
      <c r="Z69" s="10"/>
      <c r="AA69" s="20">
        <v>40</v>
      </c>
      <c r="AB69" s="20">
        <v>7</v>
      </c>
      <c r="AC69" s="20">
        <v>3</v>
      </c>
      <c r="AD69" s="20">
        <v>49</v>
      </c>
      <c r="AE69" s="20">
        <v>1</v>
      </c>
      <c r="AF69" s="66">
        <f t="shared" si="9"/>
        <v>100</v>
      </c>
      <c r="AG69" s="10"/>
      <c r="AH69" s="36">
        <v>0.01</v>
      </c>
      <c r="AI69" s="40">
        <v>569</v>
      </c>
      <c r="AJ69" s="37">
        <v>0.59</v>
      </c>
      <c r="AK69" s="42" t="s">
        <v>213</v>
      </c>
      <c r="AL69" s="41">
        <v>1072</v>
      </c>
      <c r="AN69" s="86"/>
      <c r="AO69" s="87"/>
      <c r="AP69" s="88">
        <f t="shared" si="10"/>
        <v>0</v>
      </c>
      <c r="AR69" s="86">
        <f t="shared" si="11"/>
        <v>0</v>
      </c>
      <c r="AS69" s="87"/>
      <c r="AT69" s="88">
        <f t="shared" si="12"/>
        <v>0</v>
      </c>
      <c r="AV69" s="88">
        <v>0</v>
      </c>
    </row>
    <row r="70" spans="1:48" ht="24" customHeight="1">
      <c r="A70" s="16"/>
      <c r="B70" s="17">
        <f t="shared" si="6"/>
        <v>62</v>
      </c>
      <c r="C70" s="10"/>
      <c r="D70" s="18" t="s">
        <v>35</v>
      </c>
      <c r="E70" s="10"/>
      <c r="F70" s="18" t="s">
        <v>11</v>
      </c>
      <c r="G70" s="18" t="s">
        <v>11</v>
      </c>
      <c r="H70" s="10"/>
      <c r="I70" s="19">
        <v>10524117</v>
      </c>
      <c r="J70" s="19">
        <v>280</v>
      </c>
      <c r="K70" s="17" t="s">
        <v>6</v>
      </c>
      <c r="L70" s="10"/>
      <c r="M70" s="60">
        <v>112</v>
      </c>
      <c r="N70" s="60">
        <v>3651</v>
      </c>
      <c r="O70" s="60">
        <v>2228</v>
      </c>
      <c r="P70" s="10"/>
      <c r="Q70" s="60">
        <f t="shared" si="14"/>
        <v>54765</v>
      </c>
      <c r="R70" s="10"/>
      <c r="S70" s="62">
        <f t="shared" si="8"/>
        <v>58416</v>
      </c>
      <c r="T70" s="10"/>
      <c r="U70" s="64">
        <v>34.700000000000003</v>
      </c>
      <c r="V70" s="64">
        <v>21.12</v>
      </c>
      <c r="W70" s="10"/>
      <c r="X70" s="43">
        <v>341340000</v>
      </c>
      <c r="Y70" s="36">
        <v>0.115</v>
      </c>
      <c r="Z70" s="10"/>
      <c r="AA70" s="20">
        <v>43</v>
      </c>
      <c r="AB70" s="20">
        <v>3</v>
      </c>
      <c r="AC70" s="20">
        <v>2</v>
      </c>
      <c r="AD70" s="20">
        <v>51</v>
      </c>
      <c r="AE70" s="20">
        <v>1</v>
      </c>
      <c r="AF70" s="66">
        <f t="shared" si="9"/>
        <v>100</v>
      </c>
      <c r="AG70" s="10"/>
      <c r="AH70" s="36">
        <v>-4.4999999999999998E-2</v>
      </c>
      <c r="AI70" s="40">
        <v>1057</v>
      </c>
      <c r="AJ70" s="37">
        <v>0.65</v>
      </c>
      <c r="AK70" s="42" t="s">
        <v>214</v>
      </c>
      <c r="AL70" s="41">
        <v>1176</v>
      </c>
      <c r="AN70" s="86"/>
      <c r="AO70" s="87"/>
      <c r="AP70" s="88">
        <f t="shared" si="10"/>
        <v>0</v>
      </c>
      <c r="AR70" s="86">
        <f t="shared" si="11"/>
        <v>0</v>
      </c>
      <c r="AS70" s="87"/>
      <c r="AT70" s="88">
        <f t="shared" si="12"/>
        <v>0</v>
      </c>
      <c r="AV70" s="88">
        <v>0</v>
      </c>
    </row>
    <row r="71" spans="1:48" ht="24" customHeight="1">
      <c r="A71" s="16"/>
      <c r="B71" s="17">
        <f t="shared" si="6"/>
        <v>63</v>
      </c>
      <c r="C71" s="10"/>
      <c r="D71" s="18" t="s">
        <v>181</v>
      </c>
      <c r="E71" s="10"/>
      <c r="F71" s="18" t="s">
        <v>8</v>
      </c>
      <c r="G71" s="18" t="s">
        <v>212</v>
      </c>
      <c r="H71" s="10"/>
      <c r="I71" s="19">
        <v>31446796</v>
      </c>
      <c r="J71" s="19">
        <v>2220</v>
      </c>
      <c r="K71" s="17" t="s">
        <v>9</v>
      </c>
      <c r="L71" s="10"/>
      <c r="M71" s="60">
        <v>2496</v>
      </c>
      <c r="N71" s="60">
        <v>3617</v>
      </c>
      <c r="O71" s="60">
        <v>4015</v>
      </c>
      <c r="P71" s="10"/>
      <c r="Q71" s="60">
        <f t="shared" si="14"/>
        <v>54255</v>
      </c>
      <c r="R71" s="10"/>
      <c r="S71" s="62">
        <f t="shared" si="8"/>
        <v>57872</v>
      </c>
      <c r="T71" s="10"/>
      <c r="U71" s="64">
        <v>11.5</v>
      </c>
      <c r="V71" s="64">
        <v>12.63</v>
      </c>
      <c r="W71" s="10"/>
      <c r="X71" s="43">
        <v>2550000000</v>
      </c>
      <c r="Y71" s="36">
        <v>3.7999999999999999E-2</v>
      </c>
      <c r="Z71" s="10"/>
      <c r="AA71" s="20">
        <v>55</v>
      </c>
      <c r="AB71" s="20">
        <v>4</v>
      </c>
      <c r="AC71" s="20">
        <v>1</v>
      </c>
      <c r="AD71" s="20">
        <v>39</v>
      </c>
      <c r="AE71" s="20">
        <v>1</v>
      </c>
      <c r="AF71" s="66">
        <f t="shared" si="9"/>
        <v>100</v>
      </c>
      <c r="AG71" s="10"/>
      <c r="AH71" s="36">
        <v>-6.0999999999999999E-2</v>
      </c>
      <c r="AI71" s="40">
        <v>0</v>
      </c>
      <c r="AJ71" s="37">
        <v>0.84</v>
      </c>
      <c r="AK71" s="42" t="s">
        <v>210</v>
      </c>
      <c r="AL71" s="41">
        <v>760</v>
      </c>
      <c r="AN71" s="86"/>
      <c r="AO71" s="87"/>
      <c r="AP71" s="88">
        <f t="shared" si="10"/>
        <v>0</v>
      </c>
      <c r="AR71" s="86">
        <f t="shared" si="11"/>
        <v>0</v>
      </c>
      <c r="AS71" s="87"/>
      <c r="AT71" s="88">
        <f t="shared" si="12"/>
        <v>0</v>
      </c>
      <c r="AV71" s="88">
        <v>0</v>
      </c>
    </row>
    <row r="72" spans="1:48" ht="24" customHeight="1">
      <c r="A72" s="16"/>
      <c r="B72" s="17">
        <f t="shared" si="6"/>
        <v>64</v>
      </c>
      <c r="C72" s="10"/>
      <c r="D72" s="18" t="s">
        <v>147</v>
      </c>
      <c r="E72" s="10"/>
      <c r="F72" s="18" t="s">
        <v>11</v>
      </c>
      <c r="G72" s="18" t="s">
        <v>11</v>
      </c>
      <c r="H72" s="10"/>
      <c r="I72" s="19">
        <v>15411614</v>
      </c>
      <c r="J72" s="19">
        <v>950</v>
      </c>
      <c r="K72" s="17" t="s">
        <v>6</v>
      </c>
      <c r="L72" s="10"/>
      <c r="M72" s="60">
        <v>604</v>
      </c>
      <c r="N72" s="60">
        <v>3609</v>
      </c>
      <c r="O72" s="60">
        <v>1775</v>
      </c>
      <c r="P72" s="10"/>
      <c r="Q72" s="60">
        <f t="shared" si="14"/>
        <v>54135</v>
      </c>
      <c r="R72" s="10"/>
      <c r="S72" s="62">
        <f t="shared" si="8"/>
        <v>57744</v>
      </c>
      <c r="T72" s="10"/>
      <c r="U72" s="64">
        <v>23.4</v>
      </c>
      <c r="V72" s="64">
        <v>12.36</v>
      </c>
      <c r="W72" s="10"/>
      <c r="X72" s="43">
        <v>1480000000</v>
      </c>
      <c r="Y72" s="36">
        <v>7.8E-2</v>
      </c>
      <c r="Z72" s="10"/>
      <c r="AA72" s="20">
        <v>58</v>
      </c>
      <c r="AB72" s="20">
        <v>10</v>
      </c>
      <c r="AC72" s="20">
        <v>1</v>
      </c>
      <c r="AD72" s="20">
        <v>30</v>
      </c>
      <c r="AE72" s="20">
        <v>1</v>
      </c>
      <c r="AF72" s="66">
        <f t="shared" si="9"/>
        <v>100</v>
      </c>
      <c r="AG72" s="10"/>
      <c r="AH72" s="36">
        <v>-8.9999999999999993E-3</v>
      </c>
      <c r="AI72" s="40">
        <v>3037</v>
      </c>
      <c r="AJ72" s="37">
        <v>0.6</v>
      </c>
      <c r="AK72" s="42" t="s">
        <v>213</v>
      </c>
      <c r="AL72" s="41">
        <v>669</v>
      </c>
      <c r="AN72" s="86"/>
      <c r="AO72" s="87"/>
      <c r="AP72" s="88">
        <f t="shared" si="10"/>
        <v>0</v>
      </c>
      <c r="AR72" s="86">
        <f t="shared" si="11"/>
        <v>0</v>
      </c>
      <c r="AS72" s="87"/>
      <c r="AT72" s="88">
        <f t="shared" si="12"/>
        <v>0</v>
      </c>
      <c r="AV72" s="88">
        <v>0</v>
      </c>
    </row>
    <row r="73" spans="1:48" ht="24" customHeight="1">
      <c r="A73" s="16"/>
      <c r="B73" s="17">
        <f t="shared" si="6"/>
        <v>65</v>
      </c>
      <c r="C73" s="10"/>
      <c r="D73" s="18" t="s">
        <v>141</v>
      </c>
      <c r="E73" s="10"/>
      <c r="F73" s="18" t="s">
        <v>11</v>
      </c>
      <c r="G73" s="18" t="s">
        <v>11</v>
      </c>
      <c r="H73" s="10"/>
      <c r="I73" s="19">
        <v>11917508</v>
      </c>
      <c r="J73" s="19">
        <v>700</v>
      </c>
      <c r="K73" s="17" t="s">
        <v>6</v>
      </c>
      <c r="L73" s="10"/>
      <c r="M73" s="60">
        <v>593</v>
      </c>
      <c r="N73" s="60">
        <v>3535</v>
      </c>
      <c r="O73" s="60">
        <v>2623</v>
      </c>
      <c r="P73" s="10"/>
      <c r="Q73" s="60">
        <f t="shared" si="14"/>
        <v>53025</v>
      </c>
      <c r="R73" s="10"/>
      <c r="S73" s="62">
        <f t="shared" ref="S73:S104" si="15">Q73+N73</f>
        <v>56560</v>
      </c>
      <c r="T73" s="10"/>
      <c r="U73" s="64">
        <v>29.7</v>
      </c>
      <c r="V73" s="64">
        <v>21.48</v>
      </c>
      <c r="W73" s="10"/>
      <c r="X73" s="43">
        <v>835930000</v>
      </c>
      <c r="Y73" s="36">
        <v>9.9000000000000005E-2</v>
      </c>
      <c r="Z73" s="10"/>
      <c r="AA73" s="20">
        <v>21</v>
      </c>
      <c r="AB73" s="20">
        <v>20</v>
      </c>
      <c r="AC73" s="20">
        <v>10</v>
      </c>
      <c r="AD73" s="20">
        <v>48</v>
      </c>
      <c r="AE73" s="20">
        <v>1</v>
      </c>
      <c r="AF73" s="66">
        <f t="shared" ref="AF73:AF104" si="16">SUM(AA73:AE73)</f>
        <v>100</v>
      </c>
      <c r="AG73" s="10"/>
      <c r="AH73" s="36">
        <v>-5.6000000000000001E-2</v>
      </c>
      <c r="AI73" s="40">
        <v>1512</v>
      </c>
      <c r="AJ73" s="37">
        <v>0.62</v>
      </c>
      <c r="AK73" s="42" t="s">
        <v>213</v>
      </c>
      <c r="AL73" s="41">
        <v>1138</v>
      </c>
      <c r="AN73" s="86"/>
      <c r="AO73" s="87"/>
      <c r="AP73" s="88">
        <f t="shared" ref="AP73:AP104" si="17">N73*AN73*AO73</f>
        <v>0</v>
      </c>
      <c r="AR73" s="86">
        <f t="shared" ref="AR73:AR104" si="18">AN73</f>
        <v>0</v>
      </c>
      <c r="AS73" s="87"/>
      <c r="AT73" s="88">
        <f t="shared" ref="AT73:AT104" si="19">Q73*AR73*AS73</f>
        <v>0</v>
      </c>
      <c r="AV73" s="88">
        <v>0</v>
      </c>
    </row>
    <row r="74" spans="1:48" ht="24" customHeight="1">
      <c r="A74" s="16"/>
      <c r="B74" s="17">
        <f t="shared" si="6"/>
        <v>66</v>
      </c>
      <c r="C74" s="10"/>
      <c r="D74" s="18" t="s">
        <v>58</v>
      </c>
      <c r="E74" s="10"/>
      <c r="F74" s="18" t="s">
        <v>13</v>
      </c>
      <c r="G74" s="18" t="s">
        <v>222</v>
      </c>
      <c r="H74" s="10"/>
      <c r="I74" s="19">
        <v>16385068</v>
      </c>
      <c r="J74" s="19">
        <v>5820</v>
      </c>
      <c r="K74" s="17" t="s">
        <v>9</v>
      </c>
      <c r="L74" s="10"/>
      <c r="M74" s="60">
        <v>2894</v>
      </c>
      <c r="N74" s="60">
        <v>3490</v>
      </c>
      <c r="O74" s="60">
        <v>4474</v>
      </c>
      <c r="P74" s="10"/>
      <c r="Q74" s="60">
        <f t="shared" si="14"/>
        <v>52350</v>
      </c>
      <c r="R74" s="10"/>
      <c r="S74" s="62">
        <f t="shared" si="15"/>
        <v>55840</v>
      </c>
      <c r="T74" s="10"/>
      <c r="U74" s="64">
        <v>21.3</v>
      </c>
      <c r="V74" s="64">
        <v>27.21</v>
      </c>
      <c r="W74" s="10"/>
      <c r="X74" s="43">
        <v>7080000000</v>
      </c>
      <c r="Y74" s="36">
        <v>7.0999999999999994E-2</v>
      </c>
      <c r="Z74" s="10"/>
      <c r="AA74" s="20">
        <v>32</v>
      </c>
      <c r="AB74" s="20">
        <v>18</v>
      </c>
      <c r="AC74" s="20">
        <v>2</v>
      </c>
      <c r="AD74" s="20">
        <v>47</v>
      </c>
      <c r="AE74" s="20">
        <v>1</v>
      </c>
      <c r="AF74" s="66">
        <f t="shared" si="16"/>
        <v>100</v>
      </c>
      <c r="AG74" s="10"/>
      <c r="AH74" s="36">
        <v>-9.0999999999999998E-2</v>
      </c>
      <c r="AI74" s="40">
        <v>11751</v>
      </c>
      <c r="AJ74" s="37">
        <v>0.75</v>
      </c>
      <c r="AK74" s="42" t="s">
        <v>213</v>
      </c>
      <c r="AL74" s="41">
        <v>1394</v>
      </c>
      <c r="AN74" s="86"/>
      <c r="AO74" s="87"/>
      <c r="AP74" s="88">
        <f t="shared" si="17"/>
        <v>0</v>
      </c>
      <c r="AR74" s="86">
        <f t="shared" si="18"/>
        <v>0</v>
      </c>
      <c r="AS74" s="87"/>
      <c r="AT74" s="88">
        <f t="shared" si="19"/>
        <v>0</v>
      </c>
      <c r="AV74" s="88">
        <v>0</v>
      </c>
    </row>
    <row r="75" spans="1:48" ht="24" customHeight="1">
      <c r="A75" s="16"/>
      <c r="B75" s="17">
        <f t="shared" si="6"/>
        <v>67</v>
      </c>
      <c r="C75" s="10"/>
      <c r="D75" s="18" t="s">
        <v>77</v>
      </c>
      <c r="E75" s="10"/>
      <c r="F75" s="18" t="s">
        <v>11</v>
      </c>
      <c r="G75" s="18" t="s">
        <v>11</v>
      </c>
      <c r="H75" s="10"/>
      <c r="I75" s="19">
        <v>12395924</v>
      </c>
      <c r="J75" s="19">
        <v>490</v>
      </c>
      <c r="K75" s="17" t="s">
        <v>6</v>
      </c>
      <c r="L75" s="10"/>
      <c r="M75" s="60">
        <v>458</v>
      </c>
      <c r="N75" s="60">
        <v>3490</v>
      </c>
      <c r="O75" s="60">
        <v>1985</v>
      </c>
      <c r="P75" s="10"/>
      <c r="Q75" s="60">
        <f t="shared" si="14"/>
        <v>52350</v>
      </c>
      <c r="R75" s="10"/>
      <c r="S75" s="62">
        <f t="shared" si="15"/>
        <v>55840</v>
      </c>
      <c r="T75" s="10"/>
      <c r="U75" s="64">
        <v>28.2</v>
      </c>
      <c r="V75" s="64">
        <v>17.22</v>
      </c>
      <c r="W75" s="10"/>
      <c r="X75" s="43">
        <v>813910000</v>
      </c>
      <c r="Y75" s="36">
        <v>9.4E-2</v>
      </c>
      <c r="Z75" s="10"/>
      <c r="AA75" s="20">
        <v>50</v>
      </c>
      <c r="AB75" s="20">
        <v>9</v>
      </c>
      <c r="AC75" s="20">
        <v>1</v>
      </c>
      <c r="AD75" s="20">
        <v>39</v>
      </c>
      <c r="AE75" s="20">
        <v>1</v>
      </c>
      <c r="AF75" s="66">
        <f t="shared" si="16"/>
        <v>100</v>
      </c>
      <c r="AG75" s="10"/>
      <c r="AH75" s="36">
        <v>-5.5E-2</v>
      </c>
      <c r="AI75" s="40">
        <v>2095</v>
      </c>
      <c r="AJ75" s="37">
        <v>0.55000000000000004</v>
      </c>
      <c r="AK75" s="42" t="s">
        <v>214</v>
      </c>
      <c r="AL75" s="41">
        <v>956</v>
      </c>
      <c r="AN75" s="86"/>
      <c r="AO75" s="87"/>
      <c r="AP75" s="88">
        <f t="shared" si="17"/>
        <v>0</v>
      </c>
      <c r="AR75" s="86">
        <f t="shared" si="18"/>
        <v>0</v>
      </c>
      <c r="AS75" s="87"/>
      <c r="AT75" s="88">
        <f t="shared" si="19"/>
        <v>0</v>
      </c>
      <c r="AV75" s="88">
        <v>0</v>
      </c>
    </row>
    <row r="76" spans="1:48" ht="24" customHeight="1">
      <c r="A76" s="16"/>
      <c r="B76" s="17">
        <f t="shared" si="6"/>
        <v>68</v>
      </c>
      <c r="C76" s="10"/>
      <c r="D76" s="18" t="s">
        <v>176</v>
      </c>
      <c r="E76" s="10"/>
      <c r="F76" s="18" t="s">
        <v>5</v>
      </c>
      <c r="G76" s="18" t="s">
        <v>226</v>
      </c>
      <c r="H76" s="10"/>
      <c r="I76" s="19">
        <v>9269612</v>
      </c>
      <c r="J76" s="19">
        <v>40480</v>
      </c>
      <c r="K76" s="17" t="s">
        <v>14</v>
      </c>
      <c r="L76" s="10"/>
      <c r="M76" s="60">
        <v>725</v>
      </c>
      <c r="N76" s="60">
        <v>1678</v>
      </c>
      <c r="O76" s="60">
        <v>1678</v>
      </c>
      <c r="P76" s="10"/>
      <c r="Q76" s="60">
        <f>N76*$Q$189</f>
        <v>50340</v>
      </c>
      <c r="R76" s="10"/>
      <c r="S76" s="62">
        <f t="shared" si="15"/>
        <v>52018</v>
      </c>
      <c r="T76" s="10"/>
      <c r="U76" s="64">
        <v>18.100000000000001</v>
      </c>
      <c r="V76" s="64">
        <v>18.100000000000001</v>
      </c>
      <c r="W76" s="10"/>
      <c r="X76" s="43">
        <f>AP76+AT76</f>
        <v>51201615412.800003</v>
      </c>
      <c r="Y76" s="36">
        <f>X76/AV76</f>
        <v>0.14340381580136957</v>
      </c>
      <c r="Z76" s="10"/>
      <c r="AA76" s="20">
        <v>54.5</v>
      </c>
      <c r="AB76" s="20">
        <v>5.5</v>
      </c>
      <c r="AC76" s="20">
        <v>1.5</v>
      </c>
      <c r="AD76" s="20">
        <v>24.3</v>
      </c>
      <c r="AE76" s="20">
        <v>14.2</v>
      </c>
      <c r="AF76" s="66">
        <f t="shared" si="16"/>
        <v>100</v>
      </c>
      <c r="AG76" s="10"/>
      <c r="AH76" s="72"/>
      <c r="AI76" s="73"/>
      <c r="AJ76" s="74"/>
      <c r="AK76" s="75"/>
      <c r="AL76" s="76"/>
      <c r="AN76" s="57">
        <v>38141.847000000002</v>
      </c>
      <c r="AO76" s="35">
        <v>80</v>
      </c>
      <c r="AP76" s="43">
        <f t="shared" si="17"/>
        <v>5120161541.2800007</v>
      </c>
      <c r="AR76" s="57">
        <f t="shared" si="18"/>
        <v>38141.847000000002</v>
      </c>
      <c r="AS76" s="35">
        <v>24</v>
      </c>
      <c r="AT76" s="43">
        <f t="shared" si="19"/>
        <v>46081453871.520004</v>
      </c>
      <c r="AV76" s="43">
        <v>357045000000</v>
      </c>
    </row>
    <row r="77" spans="1:48" ht="24" customHeight="1">
      <c r="A77" s="16"/>
      <c r="B77" s="17">
        <f t="shared" ref="B77:B140" si="20">B76+1</f>
        <v>69</v>
      </c>
      <c r="C77" s="10"/>
      <c r="D77" s="18" t="s">
        <v>93</v>
      </c>
      <c r="E77" s="10"/>
      <c r="F77" s="18" t="s">
        <v>8</v>
      </c>
      <c r="G77" s="18" t="s">
        <v>212</v>
      </c>
      <c r="H77" s="10"/>
      <c r="I77" s="19">
        <v>17987736</v>
      </c>
      <c r="J77" s="19">
        <v>8710</v>
      </c>
      <c r="K77" s="17" t="s">
        <v>9</v>
      </c>
      <c r="L77" s="10"/>
      <c r="M77" s="60">
        <v>2625</v>
      </c>
      <c r="N77" s="60">
        <v>3158</v>
      </c>
      <c r="O77" s="60">
        <v>2780</v>
      </c>
      <c r="P77" s="10"/>
      <c r="Q77" s="60">
        <f>N77*$Q$188</f>
        <v>47370</v>
      </c>
      <c r="R77" s="10"/>
      <c r="S77" s="62">
        <f t="shared" si="15"/>
        <v>50528</v>
      </c>
      <c r="T77" s="10"/>
      <c r="U77" s="64">
        <v>17.600000000000001</v>
      </c>
      <c r="V77" s="64">
        <v>15.73</v>
      </c>
      <c r="W77" s="10"/>
      <c r="X77" s="43">
        <v>8100000000</v>
      </c>
      <c r="Y77" s="36">
        <v>5.8999999999999997E-2</v>
      </c>
      <c r="Z77" s="10"/>
      <c r="AA77" s="20">
        <v>61</v>
      </c>
      <c r="AB77" s="20">
        <v>5</v>
      </c>
      <c r="AC77" s="20">
        <v>1</v>
      </c>
      <c r="AD77" s="20">
        <v>32</v>
      </c>
      <c r="AE77" s="20">
        <v>1</v>
      </c>
      <c r="AF77" s="66">
        <f t="shared" si="16"/>
        <v>100</v>
      </c>
      <c r="AG77" s="10"/>
      <c r="AH77" s="36">
        <v>-0.17499999999999999</v>
      </c>
      <c r="AI77" s="40">
        <v>24367</v>
      </c>
      <c r="AJ77" s="37">
        <v>0.82</v>
      </c>
      <c r="AK77" s="42" t="s">
        <v>213</v>
      </c>
      <c r="AL77" s="41">
        <v>969</v>
      </c>
      <c r="AN77" s="86"/>
      <c r="AO77" s="87"/>
      <c r="AP77" s="88">
        <f t="shared" si="17"/>
        <v>0</v>
      </c>
      <c r="AR77" s="86">
        <f t="shared" si="18"/>
        <v>0</v>
      </c>
      <c r="AS77" s="87"/>
      <c r="AT77" s="88">
        <f t="shared" si="19"/>
        <v>0</v>
      </c>
      <c r="AV77" s="88">
        <v>0</v>
      </c>
    </row>
    <row r="78" spans="1:48" ht="24" customHeight="1">
      <c r="A78" s="16"/>
      <c r="B78" s="17">
        <f t="shared" si="20"/>
        <v>70</v>
      </c>
      <c r="C78" s="10"/>
      <c r="D78" s="18" t="s">
        <v>158</v>
      </c>
      <c r="E78" s="10"/>
      <c r="F78" s="18" t="s">
        <v>22</v>
      </c>
      <c r="G78" s="18" t="s">
        <v>198</v>
      </c>
      <c r="H78" s="10"/>
      <c r="I78" s="19">
        <v>20798492</v>
      </c>
      <c r="J78" s="19">
        <v>3780</v>
      </c>
      <c r="K78" s="17" t="s">
        <v>9</v>
      </c>
      <c r="L78" s="10"/>
      <c r="M78" s="60">
        <v>3003</v>
      </c>
      <c r="N78" s="60">
        <v>3096</v>
      </c>
      <c r="O78" s="60">
        <v>2811</v>
      </c>
      <c r="P78" s="10"/>
      <c r="Q78" s="60">
        <f>N78*$Q$188</f>
        <v>46440</v>
      </c>
      <c r="R78" s="10"/>
      <c r="S78" s="62">
        <f t="shared" si="15"/>
        <v>49536</v>
      </c>
      <c r="T78" s="10"/>
      <c r="U78" s="64">
        <v>14.9</v>
      </c>
      <c r="V78" s="64">
        <v>13.09</v>
      </c>
      <c r="W78" s="10"/>
      <c r="X78" s="43">
        <v>3970000000</v>
      </c>
      <c r="Y78" s="36">
        <v>4.9000000000000002E-2</v>
      </c>
      <c r="Z78" s="10"/>
      <c r="AA78" s="20">
        <v>38</v>
      </c>
      <c r="AB78" s="20">
        <v>20</v>
      </c>
      <c r="AC78" s="20">
        <v>3</v>
      </c>
      <c r="AD78" s="20">
        <v>38</v>
      </c>
      <c r="AE78" s="20">
        <v>1</v>
      </c>
      <c r="AF78" s="66">
        <f t="shared" si="16"/>
        <v>100</v>
      </c>
      <c r="AG78" s="10"/>
      <c r="AH78" s="36">
        <v>-4.8000000000000001E-2</v>
      </c>
      <c r="AI78" s="40">
        <v>32673</v>
      </c>
      <c r="AJ78" s="37">
        <v>0.63</v>
      </c>
      <c r="AK78" s="42" t="s">
        <v>213</v>
      </c>
      <c r="AL78" s="41">
        <v>598</v>
      </c>
      <c r="AN78" s="86"/>
      <c r="AO78" s="87"/>
      <c r="AP78" s="88">
        <f t="shared" si="17"/>
        <v>0</v>
      </c>
      <c r="AR78" s="86">
        <f t="shared" si="18"/>
        <v>0</v>
      </c>
      <c r="AS78" s="87"/>
      <c r="AT78" s="88">
        <f t="shared" si="19"/>
        <v>0</v>
      </c>
      <c r="AV78" s="88">
        <v>0</v>
      </c>
    </row>
    <row r="79" spans="1:48" ht="24" customHeight="1">
      <c r="A79" s="16"/>
      <c r="B79" s="17">
        <f t="shared" si="20"/>
        <v>71</v>
      </c>
      <c r="C79" s="10"/>
      <c r="D79" s="18" t="s">
        <v>27</v>
      </c>
      <c r="E79" s="10"/>
      <c r="F79" s="18" t="s">
        <v>11</v>
      </c>
      <c r="G79" s="18" t="s">
        <v>11</v>
      </c>
      <c r="H79" s="10"/>
      <c r="I79" s="19">
        <v>10872298</v>
      </c>
      <c r="J79" s="19">
        <v>820</v>
      </c>
      <c r="K79" s="17" t="s">
        <v>6</v>
      </c>
      <c r="L79" s="10"/>
      <c r="M79" s="60">
        <v>637</v>
      </c>
      <c r="N79" s="60">
        <v>2986</v>
      </c>
      <c r="O79" s="60">
        <v>3098</v>
      </c>
      <c r="P79" s="10"/>
      <c r="Q79" s="60">
        <f>N79*$Q$188</f>
        <v>44790</v>
      </c>
      <c r="R79" s="10"/>
      <c r="S79" s="62">
        <f t="shared" si="15"/>
        <v>47776</v>
      </c>
      <c r="T79" s="10"/>
      <c r="U79" s="64">
        <v>27.5</v>
      </c>
      <c r="V79" s="64">
        <v>27.55</v>
      </c>
      <c r="W79" s="10"/>
      <c r="X79" s="43">
        <v>782890000</v>
      </c>
      <c r="Y79" s="36">
        <v>9.0999999999999998E-2</v>
      </c>
      <c r="Z79" s="10"/>
      <c r="AA79" s="20">
        <v>39</v>
      </c>
      <c r="AB79" s="20">
        <v>3</v>
      </c>
      <c r="AC79" s="20">
        <v>2</v>
      </c>
      <c r="AD79" s="20">
        <v>54</v>
      </c>
      <c r="AE79" s="20">
        <v>2</v>
      </c>
      <c r="AF79" s="66">
        <f t="shared" si="16"/>
        <v>100</v>
      </c>
      <c r="AG79" s="10"/>
      <c r="AH79" s="36">
        <v>-8.3000000000000004E-2</v>
      </c>
      <c r="AI79" s="40">
        <v>4321</v>
      </c>
      <c r="AJ79" s="37">
        <v>0.57999999999999996</v>
      </c>
      <c r="AK79" s="42" t="s">
        <v>214</v>
      </c>
      <c r="AL79" s="41">
        <v>1546</v>
      </c>
      <c r="AN79" s="86"/>
      <c r="AO79" s="87"/>
      <c r="AP79" s="88">
        <f t="shared" si="17"/>
        <v>0</v>
      </c>
      <c r="AR79" s="86">
        <f t="shared" si="18"/>
        <v>0</v>
      </c>
      <c r="AS79" s="87"/>
      <c r="AT79" s="88">
        <f t="shared" si="19"/>
        <v>0</v>
      </c>
      <c r="AV79" s="88">
        <v>0</v>
      </c>
    </row>
    <row r="80" spans="1:48" ht="24" customHeight="1">
      <c r="A80" s="16"/>
      <c r="B80" s="17">
        <f t="shared" si="20"/>
        <v>72</v>
      </c>
      <c r="C80" s="10"/>
      <c r="D80" s="18" t="s">
        <v>37</v>
      </c>
      <c r="E80" s="10"/>
      <c r="F80" s="18" t="s">
        <v>18</v>
      </c>
      <c r="G80" s="18" t="s">
        <v>224</v>
      </c>
      <c r="H80" s="10"/>
      <c r="I80" s="19">
        <v>15762370</v>
      </c>
      <c r="J80" s="19">
        <v>1140</v>
      </c>
      <c r="K80" s="17" t="s">
        <v>9</v>
      </c>
      <c r="L80" s="10"/>
      <c r="M80" s="60">
        <v>1852</v>
      </c>
      <c r="N80" s="60">
        <v>2803</v>
      </c>
      <c r="O80" s="60">
        <v>3995</v>
      </c>
      <c r="P80" s="10"/>
      <c r="Q80" s="60">
        <f>N80*$Q$188</f>
        <v>42045</v>
      </c>
      <c r="R80" s="10"/>
      <c r="S80" s="62">
        <f t="shared" si="15"/>
        <v>44848</v>
      </c>
      <c r="T80" s="10"/>
      <c r="U80" s="64">
        <v>17.8</v>
      </c>
      <c r="V80" s="64">
        <v>25.13</v>
      </c>
      <c r="W80" s="10"/>
      <c r="X80" s="43">
        <v>1180000000</v>
      </c>
      <c r="Y80" s="36">
        <v>5.8999999999999997E-2</v>
      </c>
      <c r="Z80" s="10"/>
      <c r="AA80" s="20">
        <v>29</v>
      </c>
      <c r="AB80" s="20">
        <v>20</v>
      </c>
      <c r="AC80" s="20">
        <v>2</v>
      </c>
      <c r="AD80" s="20">
        <v>48</v>
      </c>
      <c r="AE80" s="20">
        <v>1</v>
      </c>
      <c r="AF80" s="66">
        <f t="shared" si="16"/>
        <v>100</v>
      </c>
      <c r="AG80" s="10"/>
      <c r="AH80" s="36">
        <v>-3.5999999999999997E-2</v>
      </c>
      <c r="AI80" s="40">
        <v>23802</v>
      </c>
      <c r="AJ80" s="37">
        <v>0.78</v>
      </c>
      <c r="AK80" s="42" t="s">
        <v>213</v>
      </c>
      <c r="AL80" s="41">
        <v>1332</v>
      </c>
      <c r="AN80" s="86"/>
      <c r="AO80" s="87"/>
      <c r="AP80" s="88">
        <f t="shared" si="17"/>
        <v>0</v>
      </c>
      <c r="AR80" s="86">
        <f t="shared" si="18"/>
        <v>0</v>
      </c>
      <c r="AS80" s="87"/>
      <c r="AT80" s="88">
        <f t="shared" si="19"/>
        <v>0</v>
      </c>
      <c r="AV80" s="88">
        <v>0</v>
      </c>
    </row>
    <row r="81" spans="1:48" ht="24" customHeight="1">
      <c r="A81" s="16"/>
      <c r="B81" s="17">
        <f t="shared" si="20"/>
        <v>73</v>
      </c>
      <c r="C81" s="10"/>
      <c r="D81" s="18" t="s">
        <v>76</v>
      </c>
      <c r="E81" s="10"/>
      <c r="F81" s="18" t="s">
        <v>13</v>
      </c>
      <c r="G81" s="18" t="s">
        <v>222</v>
      </c>
      <c r="H81" s="10"/>
      <c r="I81" s="19">
        <v>16582469</v>
      </c>
      <c r="J81" s="19">
        <v>3790</v>
      </c>
      <c r="K81" s="17" t="s">
        <v>9</v>
      </c>
      <c r="L81" s="10"/>
      <c r="M81" s="60">
        <v>2058</v>
      </c>
      <c r="N81" s="60">
        <v>2758</v>
      </c>
      <c r="O81" s="60">
        <v>2635</v>
      </c>
      <c r="P81" s="10"/>
      <c r="Q81" s="60">
        <f>N81*$Q$188</f>
        <v>41370</v>
      </c>
      <c r="R81" s="10"/>
      <c r="S81" s="62">
        <f t="shared" si="15"/>
        <v>44128</v>
      </c>
      <c r="T81" s="10"/>
      <c r="U81" s="64">
        <v>16.600000000000001</v>
      </c>
      <c r="V81" s="64">
        <v>15.92</v>
      </c>
      <c r="W81" s="10"/>
      <c r="X81" s="43">
        <v>3800000000</v>
      </c>
      <c r="Y81" s="36">
        <v>5.5E-2</v>
      </c>
      <c r="Z81" s="10"/>
      <c r="AA81" s="20">
        <v>38</v>
      </c>
      <c r="AB81" s="20">
        <v>14</v>
      </c>
      <c r="AC81" s="20">
        <v>2</v>
      </c>
      <c r="AD81" s="20">
        <v>45</v>
      </c>
      <c r="AE81" s="20">
        <v>1</v>
      </c>
      <c r="AF81" s="66">
        <f t="shared" si="16"/>
        <v>100</v>
      </c>
      <c r="AG81" s="10"/>
      <c r="AH81" s="36">
        <v>2.5999999999999999E-2</v>
      </c>
      <c r="AI81" s="40">
        <v>19600</v>
      </c>
      <c r="AJ81" s="37">
        <v>0.82</v>
      </c>
      <c r="AK81" s="42" t="s">
        <v>210</v>
      </c>
      <c r="AL81" s="41">
        <v>863</v>
      </c>
      <c r="AN81" s="86"/>
      <c r="AO81" s="87"/>
      <c r="AP81" s="88">
        <f t="shared" si="17"/>
        <v>0</v>
      </c>
      <c r="AR81" s="86">
        <f t="shared" si="18"/>
        <v>0</v>
      </c>
      <c r="AS81" s="87"/>
      <c r="AT81" s="88">
        <f t="shared" si="19"/>
        <v>0</v>
      </c>
      <c r="AV81" s="88">
        <v>0</v>
      </c>
    </row>
    <row r="82" spans="1:48" ht="24" customHeight="1">
      <c r="A82" s="16"/>
      <c r="B82" s="17">
        <f t="shared" si="20"/>
        <v>74</v>
      </c>
      <c r="C82" s="10"/>
      <c r="D82" s="18" t="s">
        <v>17</v>
      </c>
      <c r="E82" s="10"/>
      <c r="F82" s="18" t="s">
        <v>18</v>
      </c>
      <c r="G82" s="18" t="s">
        <v>224</v>
      </c>
      <c r="H82" s="10"/>
      <c r="I82" s="19">
        <v>24125848</v>
      </c>
      <c r="J82" s="19">
        <v>54420</v>
      </c>
      <c r="K82" s="17" t="s">
        <v>14</v>
      </c>
      <c r="L82" s="10"/>
      <c r="M82" s="60">
        <v>1296</v>
      </c>
      <c r="N82" s="60">
        <v>1351</v>
      </c>
      <c r="O82" s="60">
        <v>1351</v>
      </c>
      <c r="P82" s="10"/>
      <c r="Q82" s="60">
        <f>N82*$Q$189</f>
        <v>40530</v>
      </c>
      <c r="R82" s="10"/>
      <c r="S82" s="62">
        <f t="shared" si="15"/>
        <v>41881</v>
      </c>
      <c r="T82" s="10"/>
      <c r="U82" s="64">
        <v>5.6</v>
      </c>
      <c r="V82" s="64">
        <v>5.6</v>
      </c>
      <c r="W82" s="10"/>
      <c r="X82" s="43">
        <f>AP82+AT82</f>
        <v>54008798384.800003</v>
      </c>
      <c r="Y82" s="36">
        <f>X82/AV82</f>
        <v>4.4672289813730358E-2</v>
      </c>
      <c r="Z82" s="10"/>
      <c r="AA82" s="20">
        <v>60.9</v>
      </c>
      <c r="AB82" s="20">
        <v>19.3</v>
      </c>
      <c r="AC82" s="20">
        <v>2.2000000000000002</v>
      </c>
      <c r="AD82" s="20">
        <v>14</v>
      </c>
      <c r="AE82" s="20">
        <v>3.6</v>
      </c>
      <c r="AF82" s="66">
        <f t="shared" si="16"/>
        <v>100</v>
      </c>
      <c r="AG82" s="10"/>
      <c r="AH82" s="72"/>
      <c r="AI82" s="73"/>
      <c r="AJ82" s="74"/>
      <c r="AK82" s="75"/>
      <c r="AL82" s="76"/>
      <c r="AN82" s="57">
        <v>49971.131000000001</v>
      </c>
      <c r="AO82" s="35">
        <v>80</v>
      </c>
      <c r="AP82" s="43">
        <f t="shared" si="17"/>
        <v>5400879838.4800005</v>
      </c>
      <c r="AR82" s="57">
        <f t="shared" si="18"/>
        <v>49971.131000000001</v>
      </c>
      <c r="AS82" s="35">
        <v>24</v>
      </c>
      <c r="AT82" s="43">
        <f t="shared" si="19"/>
        <v>48607918546.32</v>
      </c>
      <c r="AV82" s="43">
        <v>1209000000000</v>
      </c>
    </row>
    <row r="83" spans="1:48" ht="24" customHeight="1">
      <c r="A83" s="16"/>
      <c r="B83" s="17">
        <f t="shared" si="20"/>
        <v>75</v>
      </c>
      <c r="C83" s="10"/>
      <c r="D83" s="18" t="s">
        <v>171</v>
      </c>
      <c r="E83" s="10"/>
      <c r="F83" s="18" t="s">
        <v>5</v>
      </c>
      <c r="G83" s="18" t="s">
        <v>226</v>
      </c>
      <c r="H83" s="10"/>
      <c r="I83" s="19">
        <v>11403248</v>
      </c>
      <c r="J83" s="19">
        <v>3690</v>
      </c>
      <c r="K83" s="17" t="s">
        <v>9</v>
      </c>
      <c r="L83" s="10"/>
      <c r="M83" s="60">
        <v>1443</v>
      </c>
      <c r="N83" s="60">
        <v>2595</v>
      </c>
      <c r="O83" s="60">
        <v>3681</v>
      </c>
      <c r="P83" s="10"/>
      <c r="Q83" s="60">
        <f>N83*$Q$188</f>
        <v>38925</v>
      </c>
      <c r="R83" s="10"/>
      <c r="S83" s="62">
        <f t="shared" si="15"/>
        <v>41520</v>
      </c>
      <c r="T83" s="10"/>
      <c r="U83" s="64">
        <v>22.8</v>
      </c>
      <c r="V83" s="64">
        <v>32.39</v>
      </c>
      <c r="W83" s="10"/>
      <c r="X83" s="43">
        <v>3160000000</v>
      </c>
      <c r="Y83" s="36">
        <v>7.5999999999999998E-2</v>
      </c>
      <c r="Z83" s="10"/>
      <c r="AA83" s="20">
        <v>51</v>
      </c>
      <c r="AB83" s="20">
        <v>18</v>
      </c>
      <c r="AC83" s="20">
        <v>1</v>
      </c>
      <c r="AD83" s="20">
        <v>29</v>
      </c>
      <c r="AE83" s="20">
        <v>1</v>
      </c>
      <c r="AF83" s="66">
        <f t="shared" si="16"/>
        <v>100</v>
      </c>
      <c r="AG83" s="10"/>
      <c r="AH83" s="36">
        <v>-3.7999999999999999E-2</v>
      </c>
      <c r="AI83" s="40">
        <v>17676</v>
      </c>
      <c r="AJ83" s="37">
        <v>0.72</v>
      </c>
      <c r="AK83" s="42" t="s">
        <v>214</v>
      </c>
      <c r="AL83" s="41">
        <v>1418</v>
      </c>
      <c r="AN83" s="86"/>
      <c r="AO83" s="87"/>
      <c r="AP83" s="88">
        <f t="shared" si="17"/>
        <v>0</v>
      </c>
      <c r="AR83" s="86">
        <f t="shared" si="18"/>
        <v>0</v>
      </c>
      <c r="AS83" s="87"/>
      <c r="AT83" s="88">
        <f t="shared" si="19"/>
        <v>0</v>
      </c>
      <c r="AV83" s="88">
        <v>0</v>
      </c>
    </row>
    <row r="84" spans="1:48" ht="24" customHeight="1">
      <c r="A84" s="16"/>
      <c r="B84" s="17">
        <f t="shared" si="20"/>
        <v>76</v>
      </c>
      <c r="C84" s="10"/>
      <c r="D84" s="18" t="s">
        <v>92</v>
      </c>
      <c r="E84" s="10"/>
      <c r="F84" s="18" t="s">
        <v>5</v>
      </c>
      <c r="G84" s="18" t="s">
        <v>226</v>
      </c>
      <c r="H84" s="10"/>
      <c r="I84" s="19">
        <v>9455802</v>
      </c>
      <c r="J84" s="19">
        <v>3920</v>
      </c>
      <c r="K84" s="17" t="s">
        <v>9</v>
      </c>
      <c r="L84" s="10"/>
      <c r="M84" s="60">
        <v>750</v>
      </c>
      <c r="N84" s="60">
        <v>2306</v>
      </c>
      <c r="O84" s="60">
        <v>1076</v>
      </c>
      <c r="P84" s="10"/>
      <c r="Q84" s="60">
        <f>N84*$Q$188</f>
        <v>34590</v>
      </c>
      <c r="R84" s="10"/>
      <c r="S84" s="62">
        <f t="shared" si="15"/>
        <v>36896</v>
      </c>
      <c r="T84" s="10"/>
      <c r="U84" s="64">
        <v>24.4</v>
      </c>
      <c r="V84" s="64">
        <v>10.53</v>
      </c>
      <c r="W84" s="10"/>
      <c r="X84" s="43">
        <v>3130000000</v>
      </c>
      <c r="Y84" s="36">
        <v>8.1000000000000003E-2</v>
      </c>
      <c r="Z84" s="10"/>
      <c r="AA84" s="20">
        <v>58</v>
      </c>
      <c r="AB84" s="20">
        <v>7</v>
      </c>
      <c r="AC84" s="20">
        <v>1</v>
      </c>
      <c r="AD84" s="20">
        <v>33</v>
      </c>
      <c r="AE84" s="20">
        <v>1</v>
      </c>
      <c r="AF84" s="66">
        <f t="shared" si="16"/>
        <v>100</v>
      </c>
      <c r="AG84" s="10"/>
      <c r="AH84" s="36">
        <v>-3.5000000000000003E-2</v>
      </c>
      <c r="AI84" s="40">
        <v>15889</v>
      </c>
      <c r="AJ84" s="37">
        <v>0.68</v>
      </c>
      <c r="AK84" s="42" t="s">
        <v>213</v>
      </c>
      <c r="AL84" s="41">
        <v>656</v>
      </c>
      <c r="AN84" s="86"/>
      <c r="AO84" s="87"/>
      <c r="AP84" s="88">
        <f t="shared" si="17"/>
        <v>0</v>
      </c>
      <c r="AR84" s="86">
        <f t="shared" si="18"/>
        <v>0</v>
      </c>
      <c r="AS84" s="87"/>
      <c r="AT84" s="88">
        <f t="shared" si="19"/>
        <v>0</v>
      </c>
      <c r="AV84" s="88">
        <v>0</v>
      </c>
    </row>
    <row r="85" spans="1:48" ht="24" customHeight="1">
      <c r="A85" s="16"/>
      <c r="B85" s="17">
        <f t="shared" si="20"/>
        <v>77</v>
      </c>
      <c r="C85" s="10"/>
      <c r="D85" s="18" t="s">
        <v>168</v>
      </c>
      <c r="E85" s="10"/>
      <c r="F85" s="18" t="s">
        <v>11</v>
      </c>
      <c r="G85" s="18" t="s">
        <v>11</v>
      </c>
      <c r="H85" s="10"/>
      <c r="I85" s="19">
        <v>7606374</v>
      </c>
      <c r="J85" s="19">
        <v>540</v>
      </c>
      <c r="K85" s="17" t="s">
        <v>6</v>
      </c>
      <c r="L85" s="10"/>
      <c r="M85" s="60">
        <v>514</v>
      </c>
      <c r="N85" s="60">
        <v>2224</v>
      </c>
      <c r="O85" s="60">
        <v>1130</v>
      </c>
      <c r="P85" s="10"/>
      <c r="Q85" s="60">
        <f>N85*$Q$188</f>
        <v>33360</v>
      </c>
      <c r="R85" s="10"/>
      <c r="S85" s="62">
        <f t="shared" si="15"/>
        <v>35584</v>
      </c>
      <c r="T85" s="10"/>
      <c r="U85" s="64">
        <v>29.2</v>
      </c>
      <c r="V85" s="64">
        <v>15.36</v>
      </c>
      <c r="W85" s="10"/>
      <c r="X85" s="43">
        <v>433370000</v>
      </c>
      <c r="Y85" s="36">
        <v>9.7000000000000003E-2</v>
      </c>
      <c r="Z85" s="10"/>
      <c r="AA85" s="20">
        <v>48</v>
      </c>
      <c r="AB85" s="20">
        <v>7</v>
      </c>
      <c r="AC85" s="20">
        <v>2</v>
      </c>
      <c r="AD85" s="20">
        <v>42</v>
      </c>
      <c r="AE85" s="20">
        <v>1</v>
      </c>
      <c r="AF85" s="66">
        <f t="shared" si="16"/>
        <v>100</v>
      </c>
      <c r="AG85" s="10"/>
      <c r="AH85" s="36">
        <v>-7.0000000000000007E-2</v>
      </c>
      <c r="AI85" s="40">
        <v>843</v>
      </c>
      <c r="AJ85" s="37">
        <v>0.71</v>
      </c>
      <c r="AK85" s="42" t="s">
        <v>214</v>
      </c>
      <c r="AL85" s="41">
        <v>829</v>
      </c>
      <c r="AN85" s="86"/>
      <c r="AO85" s="87"/>
      <c r="AP85" s="88">
        <f t="shared" si="17"/>
        <v>0</v>
      </c>
      <c r="AR85" s="86">
        <f t="shared" si="18"/>
        <v>0</v>
      </c>
      <c r="AS85" s="87"/>
      <c r="AT85" s="88">
        <f t="shared" si="19"/>
        <v>0</v>
      </c>
      <c r="AV85" s="88">
        <v>0</v>
      </c>
    </row>
    <row r="86" spans="1:48" ht="24" customHeight="1">
      <c r="A86" s="16"/>
      <c r="B86" s="17">
        <f t="shared" si="20"/>
        <v>78</v>
      </c>
      <c r="C86" s="10"/>
      <c r="D86" s="18" t="s">
        <v>74</v>
      </c>
      <c r="E86" s="10"/>
      <c r="F86" s="18" t="s">
        <v>8</v>
      </c>
      <c r="G86" s="18" t="s">
        <v>212</v>
      </c>
      <c r="H86" s="10"/>
      <c r="I86" s="19">
        <v>11183716</v>
      </c>
      <c r="J86" s="19">
        <v>18960</v>
      </c>
      <c r="K86" s="17" t="s">
        <v>14</v>
      </c>
      <c r="L86" s="10"/>
      <c r="M86" s="60">
        <v>824</v>
      </c>
      <c r="N86" s="60">
        <v>1026</v>
      </c>
      <c r="O86" s="60">
        <v>1026</v>
      </c>
      <c r="P86" s="10"/>
      <c r="Q86" s="60">
        <f>N86*$Q$189</f>
        <v>30780</v>
      </c>
      <c r="R86" s="10"/>
      <c r="S86" s="62">
        <f t="shared" si="15"/>
        <v>31806</v>
      </c>
      <c r="T86" s="10"/>
      <c r="U86" s="64">
        <v>9.1999999999999993</v>
      </c>
      <c r="V86" s="64">
        <v>9.1999999999999993</v>
      </c>
      <c r="W86" s="10"/>
      <c r="X86" s="43">
        <f>AP86+AT86</f>
        <v>14869990368</v>
      </c>
      <c r="Y86" s="36">
        <f>X86/AV86</f>
        <v>7.6169644650705345E-2</v>
      </c>
      <c r="Z86" s="10"/>
      <c r="AA86" s="20">
        <v>40.299999999999997</v>
      </c>
      <c r="AB86" s="20">
        <v>32.4</v>
      </c>
      <c r="AC86" s="20">
        <v>2.2000000000000002</v>
      </c>
      <c r="AD86" s="20">
        <v>18.100000000000001</v>
      </c>
      <c r="AE86" s="20">
        <v>7</v>
      </c>
      <c r="AF86" s="66">
        <f t="shared" si="16"/>
        <v>100</v>
      </c>
      <c r="AG86" s="10"/>
      <c r="AH86" s="72"/>
      <c r="AI86" s="73"/>
      <c r="AJ86" s="74"/>
      <c r="AK86" s="75"/>
      <c r="AL86" s="76"/>
      <c r="AN86" s="57">
        <v>18116.46</v>
      </c>
      <c r="AO86" s="35">
        <v>80</v>
      </c>
      <c r="AP86" s="43">
        <f t="shared" si="17"/>
        <v>1486999036.8000002</v>
      </c>
      <c r="AR86" s="57">
        <f t="shared" si="18"/>
        <v>18116.46</v>
      </c>
      <c r="AS86" s="35">
        <v>24</v>
      </c>
      <c r="AT86" s="43">
        <f t="shared" si="19"/>
        <v>13382991331.199999</v>
      </c>
      <c r="AV86" s="43">
        <v>195222000000</v>
      </c>
    </row>
    <row r="87" spans="1:48" ht="24" customHeight="1">
      <c r="A87" s="16"/>
      <c r="B87" s="17">
        <f t="shared" si="20"/>
        <v>79</v>
      </c>
      <c r="C87" s="10"/>
      <c r="D87" s="18" t="s">
        <v>139</v>
      </c>
      <c r="E87" s="10"/>
      <c r="F87" s="18" t="s">
        <v>8</v>
      </c>
      <c r="G87" s="18" t="s">
        <v>212</v>
      </c>
      <c r="H87" s="10"/>
      <c r="I87" s="19">
        <v>19778084</v>
      </c>
      <c r="J87" s="19">
        <v>9470</v>
      </c>
      <c r="K87" s="17" t="s">
        <v>9</v>
      </c>
      <c r="L87" s="10"/>
      <c r="M87" s="60">
        <v>1913</v>
      </c>
      <c r="N87" s="60">
        <v>2044</v>
      </c>
      <c r="O87" s="60">
        <v>2208</v>
      </c>
      <c r="P87" s="10"/>
      <c r="Q87" s="60">
        <f t="shared" ref="Q87:Q92" si="21">N87*$Q$188</f>
        <v>30660</v>
      </c>
      <c r="R87" s="10"/>
      <c r="S87" s="62">
        <f t="shared" si="15"/>
        <v>32704</v>
      </c>
      <c r="T87" s="10"/>
      <c r="U87" s="64">
        <v>10.3</v>
      </c>
      <c r="V87" s="64">
        <v>11.28</v>
      </c>
      <c r="W87" s="10"/>
      <c r="X87" s="43">
        <v>6500000000</v>
      </c>
      <c r="Y87" s="36">
        <v>3.4000000000000002E-2</v>
      </c>
      <c r="Z87" s="10"/>
      <c r="AA87" s="20">
        <v>48</v>
      </c>
      <c r="AB87" s="20">
        <v>6</v>
      </c>
      <c r="AC87" s="20">
        <v>5</v>
      </c>
      <c r="AD87" s="20">
        <v>39</v>
      </c>
      <c r="AE87" s="20">
        <v>2</v>
      </c>
      <c r="AF87" s="66">
        <f t="shared" si="16"/>
        <v>100</v>
      </c>
      <c r="AG87" s="10"/>
      <c r="AH87" s="36">
        <v>-2.1000000000000001E-2</v>
      </c>
      <c r="AI87" s="40">
        <v>35467</v>
      </c>
      <c r="AJ87" s="37">
        <v>0.69</v>
      </c>
      <c r="AK87" s="42" t="s">
        <v>213</v>
      </c>
      <c r="AL87" s="41">
        <v>723</v>
      </c>
      <c r="AN87" s="86"/>
      <c r="AO87" s="87"/>
      <c r="AP87" s="88">
        <f t="shared" si="17"/>
        <v>0</v>
      </c>
      <c r="AR87" s="86">
        <f t="shared" si="18"/>
        <v>0</v>
      </c>
      <c r="AS87" s="87"/>
      <c r="AT87" s="88">
        <f t="shared" si="19"/>
        <v>0</v>
      </c>
      <c r="AV87" s="88">
        <v>0</v>
      </c>
    </row>
    <row r="88" spans="1:48" ht="24" customHeight="1">
      <c r="A88" s="16"/>
      <c r="B88" s="17">
        <f t="shared" si="20"/>
        <v>80</v>
      </c>
      <c r="C88" s="10"/>
      <c r="D88" s="18" t="s">
        <v>29</v>
      </c>
      <c r="E88" s="10"/>
      <c r="F88" s="18" t="s">
        <v>13</v>
      </c>
      <c r="G88" s="18" t="s">
        <v>222</v>
      </c>
      <c r="H88" s="10"/>
      <c r="I88" s="19">
        <v>10887882</v>
      </c>
      <c r="J88" s="19">
        <v>3070</v>
      </c>
      <c r="K88" s="17" t="s">
        <v>9</v>
      </c>
      <c r="L88" s="10"/>
      <c r="M88" s="60">
        <v>1259</v>
      </c>
      <c r="N88" s="60">
        <v>1687</v>
      </c>
      <c r="O88" s="60">
        <v>2120</v>
      </c>
      <c r="P88" s="10"/>
      <c r="Q88" s="60">
        <f t="shared" si="21"/>
        <v>25305</v>
      </c>
      <c r="R88" s="10"/>
      <c r="S88" s="62">
        <f t="shared" si="15"/>
        <v>26992</v>
      </c>
      <c r="T88" s="10"/>
      <c r="U88" s="64">
        <v>15.5</v>
      </c>
      <c r="V88" s="64">
        <v>18.7</v>
      </c>
      <c r="W88" s="10"/>
      <c r="X88" s="43">
        <v>1750000000</v>
      </c>
      <c r="Y88" s="36">
        <v>5.1999999999999998E-2</v>
      </c>
      <c r="Z88" s="10"/>
      <c r="AA88" s="20">
        <v>58</v>
      </c>
      <c r="AB88" s="20">
        <v>5</v>
      </c>
      <c r="AC88" s="20">
        <v>1</v>
      </c>
      <c r="AD88" s="20">
        <v>35</v>
      </c>
      <c r="AE88" s="20">
        <v>1</v>
      </c>
      <c r="AF88" s="66">
        <f t="shared" si="16"/>
        <v>100</v>
      </c>
      <c r="AG88" s="10"/>
      <c r="AH88" s="36">
        <v>-4.8000000000000001E-2</v>
      </c>
      <c r="AI88" s="40">
        <v>15715</v>
      </c>
      <c r="AJ88" s="37">
        <v>0.66</v>
      </c>
      <c r="AK88" s="42" t="s">
        <v>213</v>
      </c>
      <c r="AL88" s="41">
        <v>912</v>
      </c>
      <c r="AN88" s="86"/>
      <c r="AO88" s="87"/>
      <c r="AP88" s="88">
        <f t="shared" si="17"/>
        <v>0</v>
      </c>
      <c r="AR88" s="86">
        <f t="shared" si="18"/>
        <v>0</v>
      </c>
      <c r="AS88" s="87"/>
      <c r="AT88" s="88">
        <f t="shared" si="19"/>
        <v>0</v>
      </c>
      <c r="AV88" s="88">
        <v>0</v>
      </c>
    </row>
    <row r="89" spans="1:48" ht="24" customHeight="1">
      <c r="A89" s="16"/>
      <c r="B89" s="17">
        <f t="shared" si="20"/>
        <v>81</v>
      </c>
      <c r="C89" s="10"/>
      <c r="D89" s="18" t="s">
        <v>102</v>
      </c>
      <c r="E89" s="10"/>
      <c r="F89" s="18" t="s">
        <v>11</v>
      </c>
      <c r="G89" s="18" t="s">
        <v>11</v>
      </c>
      <c r="H89" s="10"/>
      <c r="I89" s="19">
        <v>4613823</v>
      </c>
      <c r="J89" s="19">
        <v>370</v>
      </c>
      <c r="K89" s="17" t="s">
        <v>6</v>
      </c>
      <c r="L89" s="10"/>
      <c r="M89" s="60">
        <v>175</v>
      </c>
      <c r="N89" s="60">
        <v>1657</v>
      </c>
      <c r="O89" s="60">
        <v>502</v>
      </c>
      <c r="P89" s="10"/>
      <c r="Q89" s="60">
        <f t="shared" si="21"/>
        <v>24855</v>
      </c>
      <c r="R89" s="10"/>
      <c r="S89" s="62">
        <f t="shared" si="15"/>
        <v>26512</v>
      </c>
      <c r="T89" s="10"/>
      <c r="U89" s="64">
        <v>35.9</v>
      </c>
      <c r="V89" s="64">
        <v>10.86</v>
      </c>
      <c r="W89" s="10"/>
      <c r="X89" s="43">
        <v>391420000</v>
      </c>
      <c r="Y89" s="36">
        <v>0.11899999999999999</v>
      </c>
      <c r="Z89" s="10"/>
      <c r="AA89" s="20">
        <v>55</v>
      </c>
      <c r="AB89" s="20">
        <v>10</v>
      </c>
      <c r="AC89" s="20">
        <v>1</v>
      </c>
      <c r="AD89" s="20">
        <v>33</v>
      </c>
      <c r="AE89" s="20">
        <v>1</v>
      </c>
      <c r="AF89" s="66">
        <f t="shared" si="16"/>
        <v>100</v>
      </c>
      <c r="AG89" s="10"/>
      <c r="AH89" s="36">
        <v>-8.7999999999999995E-2</v>
      </c>
      <c r="AI89" s="40">
        <v>23518</v>
      </c>
      <c r="AJ89" s="37">
        <v>0.61</v>
      </c>
      <c r="AK89" s="42" t="s">
        <v>213</v>
      </c>
      <c r="AL89" s="41">
        <v>626</v>
      </c>
      <c r="AN89" s="86"/>
      <c r="AO89" s="87"/>
      <c r="AP89" s="88">
        <f t="shared" si="17"/>
        <v>0</v>
      </c>
      <c r="AR89" s="86">
        <f t="shared" si="18"/>
        <v>0</v>
      </c>
      <c r="AS89" s="87"/>
      <c r="AT89" s="88">
        <f t="shared" si="19"/>
        <v>0</v>
      </c>
      <c r="AV89" s="88">
        <v>0</v>
      </c>
    </row>
    <row r="90" spans="1:48" ht="24" customHeight="1">
      <c r="A90" s="16"/>
      <c r="B90" s="17">
        <f t="shared" si="20"/>
        <v>82</v>
      </c>
      <c r="C90" s="10"/>
      <c r="D90" s="18" t="s">
        <v>103</v>
      </c>
      <c r="E90" s="10"/>
      <c r="F90" s="18" t="s">
        <v>5</v>
      </c>
      <c r="G90" s="18" t="s">
        <v>226</v>
      </c>
      <c r="H90" s="10"/>
      <c r="I90" s="19">
        <v>6293253</v>
      </c>
      <c r="J90" s="19">
        <v>4730</v>
      </c>
      <c r="K90" s="17" t="s">
        <v>9</v>
      </c>
      <c r="L90" s="10"/>
      <c r="M90" s="60">
        <v>2414</v>
      </c>
      <c r="N90" s="60">
        <v>1645</v>
      </c>
      <c r="O90" s="60">
        <v>1680</v>
      </c>
      <c r="P90" s="10"/>
      <c r="Q90" s="60">
        <f t="shared" si="21"/>
        <v>24675</v>
      </c>
      <c r="R90" s="10"/>
      <c r="S90" s="62">
        <f t="shared" si="15"/>
        <v>26320</v>
      </c>
      <c r="T90" s="10"/>
      <c r="U90" s="64">
        <v>26.1</v>
      </c>
      <c r="V90" s="64">
        <v>24.63</v>
      </c>
      <c r="W90" s="10"/>
      <c r="X90" s="43">
        <v>2280000000</v>
      </c>
      <c r="Y90" s="36">
        <v>8.6999999999999994E-2</v>
      </c>
      <c r="Z90" s="10"/>
      <c r="AA90" s="20">
        <v>69</v>
      </c>
      <c r="AB90" s="20">
        <v>11</v>
      </c>
      <c r="AC90" s="20">
        <v>1</v>
      </c>
      <c r="AD90" s="20">
        <v>18</v>
      </c>
      <c r="AE90" s="20">
        <v>1</v>
      </c>
      <c r="AF90" s="66">
        <f t="shared" si="16"/>
        <v>100</v>
      </c>
      <c r="AG90" s="10"/>
      <c r="AH90" s="36">
        <v>-3.6999999999999998E-2</v>
      </c>
      <c r="AI90" s="40">
        <v>56465</v>
      </c>
      <c r="AJ90" s="37">
        <v>0.83</v>
      </c>
      <c r="AK90" s="42" t="s">
        <v>213</v>
      </c>
      <c r="AL90" s="41">
        <v>1373</v>
      </c>
      <c r="AN90" s="86"/>
      <c r="AO90" s="87"/>
      <c r="AP90" s="88">
        <f t="shared" si="17"/>
        <v>0</v>
      </c>
      <c r="AR90" s="86">
        <f t="shared" si="18"/>
        <v>0</v>
      </c>
      <c r="AS90" s="87"/>
      <c r="AT90" s="88">
        <f t="shared" si="19"/>
        <v>0</v>
      </c>
      <c r="AV90" s="88">
        <v>0</v>
      </c>
    </row>
    <row r="91" spans="1:48" ht="24" customHeight="1">
      <c r="A91" s="16"/>
      <c r="B91" s="17">
        <f t="shared" si="20"/>
        <v>83</v>
      </c>
      <c r="C91" s="10"/>
      <c r="D91" s="18" t="s">
        <v>164</v>
      </c>
      <c r="E91" s="10"/>
      <c r="F91" s="18" t="s">
        <v>8</v>
      </c>
      <c r="G91" s="18" t="s">
        <v>212</v>
      </c>
      <c r="H91" s="10"/>
      <c r="I91" s="19">
        <v>8734951</v>
      </c>
      <c r="J91" s="19">
        <v>1110</v>
      </c>
      <c r="K91" s="17" t="s">
        <v>9</v>
      </c>
      <c r="L91" s="10"/>
      <c r="M91" s="60">
        <v>427</v>
      </c>
      <c r="N91" s="60">
        <v>1577</v>
      </c>
      <c r="O91" s="60">
        <v>648</v>
      </c>
      <c r="P91" s="10"/>
      <c r="Q91" s="60">
        <f t="shared" si="21"/>
        <v>23655</v>
      </c>
      <c r="R91" s="10"/>
      <c r="S91" s="62">
        <f t="shared" si="15"/>
        <v>25232</v>
      </c>
      <c r="T91" s="10"/>
      <c r="U91" s="64">
        <v>18.100000000000001</v>
      </c>
      <c r="V91" s="64">
        <v>7.18</v>
      </c>
      <c r="W91" s="10"/>
      <c r="X91" s="43">
        <v>417360000</v>
      </c>
      <c r="Y91" s="36">
        <v>0.06</v>
      </c>
      <c r="Z91" s="10"/>
      <c r="AA91" s="20">
        <v>69</v>
      </c>
      <c r="AB91" s="20">
        <v>9</v>
      </c>
      <c r="AC91" s="20">
        <v>1</v>
      </c>
      <c r="AD91" s="20">
        <v>20</v>
      </c>
      <c r="AE91" s="20">
        <v>1</v>
      </c>
      <c r="AF91" s="66">
        <f t="shared" si="16"/>
        <v>100</v>
      </c>
      <c r="AG91" s="10"/>
      <c r="AH91" s="36">
        <v>0.104</v>
      </c>
      <c r="AI91" s="40">
        <v>5037</v>
      </c>
      <c r="AJ91" s="37">
        <v>0.82</v>
      </c>
      <c r="AK91" s="42" t="s">
        <v>213</v>
      </c>
      <c r="AL91" s="41">
        <v>468</v>
      </c>
      <c r="AN91" s="86"/>
      <c r="AO91" s="87"/>
      <c r="AP91" s="88">
        <f t="shared" si="17"/>
        <v>0</v>
      </c>
      <c r="AR91" s="86">
        <f t="shared" si="18"/>
        <v>0</v>
      </c>
      <c r="AS91" s="87"/>
      <c r="AT91" s="88">
        <f t="shared" si="19"/>
        <v>0</v>
      </c>
      <c r="AV91" s="88">
        <v>0</v>
      </c>
    </row>
    <row r="92" spans="1:48" ht="24" customHeight="1">
      <c r="A92" s="16"/>
      <c r="B92" s="17">
        <f t="shared" si="20"/>
        <v>84</v>
      </c>
      <c r="C92" s="10"/>
      <c r="D92" s="18" t="s">
        <v>40</v>
      </c>
      <c r="E92" s="10"/>
      <c r="F92" s="18" t="s">
        <v>11</v>
      </c>
      <c r="G92" s="18" t="s">
        <v>11</v>
      </c>
      <c r="H92" s="10"/>
      <c r="I92" s="19">
        <v>4594621</v>
      </c>
      <c r="J92" s="19">
        <v>370</v>
      </c>
      <c r="K92" s="17" t="s">
        <v>6</v>
      </c>
      <c r="L92" s="10"/>
      <c r="M92" s="60">
        <v>193</v>
      </c>
      <c r="N92" s="60">
        <v>1546</v>
      </c>
      <c r="O92" s="60">
        <v>3470</v>
      </c>
      <c r="P92" s="10"/>
      <c r="Q92" s="60">
        <f t="shared" si="21"/>
        <v>23190</v>
      </c>
      <c r="R92" s="10"/>
      <c r="S92" s="62">
        <f t="shared" si="15"/>
        <v>24736</v>
      </c>
      <c r="T92" s="10"/>
      <c r="U92" s="64">
        <v>33.6</v>
      </c>
      <c r="V92" s="64">
        <v>76.459999999999994</v>
      </c>
      <c r="W92" s="10"/>
      <c r="X92" s="43">
        <v>196400000</v>
      </c>
      <c r="Y92" s="36">
        <v>0.112</v>
      </c>
      <c r="Z92" s="10"/>
      <c r="AA92" s="20">
        <v>39</v>
      </c>
      <c r="AB92" s="20">
        <v>2</v>
      </c>
      <c r="AC92" s="20">
        <v>1</v>
      </c>
      <c r="AD92" s="20">
        <v>57</v>
      </c>
      <c r="AE92" s="20">
        <v>1</v>
      </c>
      <c r="AF92" s="66">
        <f t="shared" si="16"/>
        <v>100</v>
      </c>
      <c r="AG92" s="10"/>
      <c r="AH92" s="36">
        <v>-3.7999999999999999E-2</v>
      </c>
      <c r="AI92" s="40">
        <v>816</v>
      </c>
      <c r="AJ92" s="37">
        <v>0.68</v>
      </c>
      <c r="AK92" s="42" t="s">
        <v>213</v>
      </c>
      <c r="AL92" s="41">
        <v>4713</v>
      </c>
      <c r="AN92" s="86"/>
      <c r="AO92" s="87"/>
      <c r="AP92" s="88">
        <f t="shared" si="17"/>
        <v>0</v>
      </c>
      <c r="AR92" s="86">
        <f t="shared" si="18"/>
        <v>0</v>
      </c>
      <c r="AS92" s="87"/>
      <c r="AT92" s="88">
        <f t="shared" si="19"/>
        <v>0</v>
      </c>
      <c r="AV92" s="88">
        <v>0</v>
      </c>
    </row>
    <row r="93" spans="1:48" ht="24" customHeight="1">
      <c r="A93" s="16"/>
      <c r="B93" s="17">
        <f t="shared" si="20"/>
        <v>85</v>
      </c>
      <c r="C93" s="10"/>
      <c r="D93" s="18" t="s">
        <v>135</v>
      </c>
      <c r="E93" s="10"/>
      <c r="F93" s="18" t="s">
        <v>8</v>
      </c>
      <c r="G93" s="18" t="s">
        <v>212</v>
      </c>
      <c r="H93" s="10"/>
      <c r="I93" s="19">
        <v>10371627</v>
      </c>
      <c r="J93" s="19">
        <v>19850</v>
      </c>
      <c r="K93" s="17" t="s">
        <v>14</v>
      </c>
      <c r="L93" s="10"/>
      <c r="M93" s="60">
        <v>563</v>
      </c>
      <c r="N93" s="60">
        <v>768</v>
      </c>
      <c r="O93" s="60">
        <v>768</v>
      </c>
      <c r="P93" s="10"/>
      <c r="Q93" s="60">
        <f>N93*$Q$189</f>
        <v>23040</v>
      </c>
      <c r="R93" s="10"/>
      <c r="S93" s="62">
        <f t="shared" si="15"/>
        <v>23808</v>
      </c>
      <c r="T93" s="10"/>
      <c r="U93" s="64">
        <v>7.4</v>
      </c>
      <c r="V93" s="64">
        <v>7.4</v>
      </c>
      <c r="W93" s="10"/>
      <c r="X93" s="43">
        <f>AP93+AT93</f>
        <v>12274729574.400002</v>
      </c>
      <c r="Y93" s="36">
        <f>X93/AV93</f>
        <v>5.9503454303248896E-2</v>
      </c>
      <c r="Z93" s="10"/>
      <c r="AA93" s="20">
        <v>47.6</v>
      </c>
      <c r="AB93" s="20">
        <v>18.3</v>
      </c>
      <c r="AC93" s="20">
        <v>5.9</v>
      </c>
      <c r="AD93" s="20">
        <v>21.8</v>
      </c>
      <c r="AE93" s="20">
        <v>6.4</v>
      </c>
      <c r="AF93" s="66">
        <f t="shared" si="16"/>
        <v>100.00000000000001</v>
      </c>
      <c r="AG93" s="10"/>
      <c r="AH93" s="72"/>
      <c r="AI93" s="73"/>
      <c r="AJ93" s="74"/>
      <c r="AK93" s="75"/>
      <c r="AL93" s="76"/>
      <c r="AN93" s="57">
        <v>19978.401000000002</v>
      </c>
      <c r="AO93" s="35">
        <v>80</v>
      </c>
      <c r="AP93" s="43">
        <f t="shared" si="17"/>
        <v>1227472957.4400001</v>
      </c>
      <c r="AR93" s="57">
        <f t="shared" si="18"/>
        <v>19978.401000000002</v>
      </c>
      <c r="AS93" s="35">
        <v>24</v>
      </c>
      <c r="AT93" s="43">
        <f t="shared" si="19"/>
        <v>11047256616.960001</v>
      </c>
      <c r="AV93" s="43">
        <v>206286000000</v>
      </c>
    </row>
    <row r="94" spans="1:48" ht="24" customHeight="1">
      <c r="A94" s="16"/>
      <c r="B94" s="17">
        <f t="shared" si="20"/>
        <v>86</v>
      </c>
      <c r="C94" s="10"/>
      <c r="D94" s="18" t="s">
        <v>132</v>
      </c>
      <c r="E94" s="10"/>
      <c r="F94" s="18" t="s">
        <v>13</v>
      </c>
      <c r="G94" s="18" t="s">
        <v>222</v>
      </c>
      <c r="H94" s="10"/>
      <c r="I94" s="19">
        <v>6725308</v>
      </c>
      <c r="J94" s="19">
        <v>4070</v>
      </c>
      <c r="K94" s="17" t="s">
        <v>9</v>
      </c>
      <c r="L94" s="10"/>
      <c r="M94" s="60">
        <v>1202</v>
      </c>
      <c r="N94" s="60">
        <v>1529</v>
      </c>
      <c r="O94" s="60">
        <v>1494</v>
      </c>
      <c r="P94" s="10"/>
      <c r="Q94" s="60">
        <f>N94*$Q$188</f>
        <v>22935</v>
      </c>
      <c r="R94" s="10"/>
      <c r="S94" s="62">
        <f t="shared" si="15"/>
        <v>24464</v>
      </c>
      <c r="T94" s="10"/>
      <c r="U94" s="64">
        <v>22.7</v>
      </c>
      <c r="V94" s="64">
        <v>21.9</v>
      </c>
      <c r="W94" s="10"/>
      <c r="X94" s="43">
        <v>2730000000</v>
      </c>
      <c r="Y94" s="36">
        <v>7.5999999999999998E-2</v>
      </c>
      <c r="Z94" s="10"/>
      <c r="AA94" s="20">
        <v>18</v>
      </c>
      <c r="AB94" s="20">
        <v>43</v>
      </c>
      <c r="AC94" s="20">
        <v>1</v>
      </c>
      <c r="AD94" s="20">
        <v>37</v>
      </c>
      <c r="AE94" s="20">
        <v>1</v>
      </c>
      <c r="AF94" s="66">
        <f t="shared" si="16"/>
        <v>100</v>
      </c>
      <c r="AG94" s="10"/>
      <c r="AH94" s="36">
        <v>-0.08</v>
      </c>
      <c r="AI94" s="40">
        <v>27834</v>
      </c>
      <c r="AJ94" s="37">
        <v>0.84</v>
      </c>
      <c r="AK94" s="42" t="s">
        <v>210</v>
      </c>
      <c r="AL94" s="41">
        <v>1167</v>
      </c>
      <c r="AN94" s="86"/>
      <c r="AO94" s="87"/>
      <c r="AP94" s="88">
        <f t="shared" si="17"/>
        <v>0</v>
      </c>
      <c r="AR94" s="86">
        <f t="shared" si="18"/>
        <v>0</v>
      </c>
      <c r="AS94" s="87"/>
      <c r="AT94" s="88">
        <f t="shared" si="19"/>
        <v>0</v>
      </c>
      <c r="AV94" s="88">
        <v>0</v>
      </c>
    </row>
    <row r="95" spans="1:48" ht="24" customHeight="1">
      <c r="A95" s="16"/>
      <c r="B95" s="17">
        <f t="shared" si="20"/>
        <v>87</v>
      </c>
      <c r="C95" s="10"/>
      <c r="D95" s="18" t="s">
        <v>80</v>
      </c>
      <c r="E95" s="10"/>
      <c r="F95" s="18" t="s">
        <v>13</v>
      </c>
      <c r="G95" s="18" t="s">
        <v>222</v>
      </c>
      <c r="H95" s="10"/>
      <c r="I95" s="19">
        <v>9112867</v>
      </c>
      <c r="J95" s="19">
        <v>2150</v>
      </c>
      <c r="K95" s="17" t="s">
        <v>9</v>
      </c>
      <c r="L95" s="10"/>
      <c r="M95" s="60">
        <v>1407</v>
      </c>
      <c r="N95" s="60">
        <v>1525</v>
      </c>
      <c r="O95" s="60">
        <v>1276</v>
      </c>
      <c r="P95" s="10"/>
      <c r="Q95" s="60">
        <f>N95*$Q$188</f>
        <v>22875</v>
      </c>
      <c r="R95" s="10"/>
      <c r="S95" s="62">
        <f t="shared" si="15"/>
        <v>24400</v>
      </c>
      <c r="T95" s="10"/>
      <c r="U95" s="64">
        <v>16.7</v>
      </c>
      <c r="V95" s="64">
        <v>13.76</v>
      </c>
      <c r="W95" s="10"/>
      <c r="X95" s="43">
        <v>1200000000</v>
      </c>
      <c r="Y95" s="36">
        <v>5.6000000000000001E-2</v>
      </c>
      <c r="Z95" s="10"/>
      <c r="AA95" s="20">
        <v>31</v>
      </c>
      <c r="AB95" s="20">
        <v>9</v>
      </c>
      <c r="AC95" s="20">
        <v>2</v>
      </c>
      <c r="AD95" s="20">
        <v>56</v>
      </c>
      <c r="AE95" s="20">
        <v>2</v>
      </c>
      <c r="AF95" s="66">
        <f t="shared" si="16"/>
        <v>100</v>
      </c>
      <c r="AG95" s="10"/>
      <c r="AH95" s="36">
        <v>-1.2E-2</v>
      </c>
      <c r="AI95" s="40">
        <v>18595</v>
      </c>
      <c r="AJ95" s="37">
        <v>0.72</v>
      </c>
      <c r="AK95" s="42" t="s">
        <v>214</v>
      </c>
      <c r="AL95" s="41">
        <v>698</v>
      </c>
      <c r="AN95" s="86"/>
      <c r="AO95" s="87"/>
      <c r="AP95" s="88">
        <f t="shared" si="17"/>
        <v>0</v>
      </c>
      <c r="AR95" s="86">
        <f t="shared" si="18"/>
        <v>0</v>
      </c>
      <c r="AS95" s="87"/>
      <c r="AT95" s="88">
        <f t="shared" si="19"/>
        <v>0</v>
      </c>
      <c r="AV95" s="88">
        <v>0</v>
      </c>
    </row>
    <row r="96" spans="1:48" ht="24" customHeight="1">
      <c r="A96" s="16"/>
      <c r="B96" s="17">
        <f t="shared" si="20"/>
        <v>88</v>
      </c>
      <c r="C96" s="10"/>
      <c r="D96" s="18" t="s">
        <v>81</v>
      </c>
      <c r="E96" s="10"/>
      <c r="F96" s="18" t="s">
        <v>8</v>
      </c>
      <c r="G96" s="18" t="s">
        <v>212</v>
      </c>
      <c r="H96" s="10"/>
      <c r="I96" s="19">
        <v>9753281</v>
      </c>
      <c r="J96" s="19">
        <v>12570</v>
      </c>
      <c r="K96" s="17" t="s">
        <v>14</v>
      </c>
      <c r="L96" s="10"/>
      <c r="M96" s="60">
        <v>607</v>
      </c>
      <c r="N96" s="60">
        <v>756</v>
      </c>
      <c r="O96" s="60">
        <v>756</v>
      </c>
      <c r="P96" s="10"/>
      <c r="Q96" s="60">
        <f>N96*$Q$189</f>
        <v>22680</v>
      </c>
      <c r="R96" s="10"/>
      <c r="S96" s="62">
        <f t="shared" si="15"/>
        <v>23436</v>
      </c>
      <c r="T96" s="10"/>
      <c r="U96" s="64">
        <v>7.8</v>
      </c>
      <c r="V96" s="64">
        <v>7.8</v>
      </c>
      <c r="W96" s="10"/>
      <c r="X96" s="43">
        <f>AP96+AT96</f>
        <v>7857789004.7999992</v>
      </c>
      <c r="Y96" s="36">
        <f>X96/AV96</f>
        <v>6.1626334278118061E-2</v>
      </c>
      <c r="Z96" s="10"/>
      <c r="AA96" s="20">
        <v>44.3</v>
      </c>
      <c r="AB96" s="20">
        <v>10.5</v>
      </c>
      <c r="AC96" s="20">
        <v>12</v>
      </c>
      <c r="AD96" s="20">
        <v>25</v>
      </c>
      <c r="AE96" s="20">
        <v>8.1999999999999993</v>
      </c>
      <c r="AF96" s="66">
        <f t="shared" si="16"/>
        <v>100</v>
      </c>
      <c r="AG96" s="10"/>
      <c r="AH96" s="72"/>
      <c r="AI96" s="73"/>
      <c r="AJ96" s="74"/>
      <c r="AK96" s="75"/>
      <c r="AL96" s="76"/>
      <c r="AN96" s="57">
        <v>12992.376</v>
      </c>
      <c r="AO96" s="35">
        <v>80</v>
      </c>
      <c r="AP96" s="43">
        <f t="shared" si="17"/>
        <v>785778900.48000002</v>
      </c>
      <c r="AR96" s="57">
        <f t="shared" si="18"/>
        <v>12992.376</v>
      </c>
      <c r="AS96" s="35">
        <v>24</v>
      </c>
      <c r="AT96" s="43">
        <f t="shared" si="19"/>
        <v>7072010104.3199997</v>
      </c>
      <c r="AV96" s="43">
        <v>127507000000</v>
      </c>
    </row>
    <row r="97" spans="1:48" ht="24" customHeight="1">
      <c r="A97" s="16"/>
      <c r="B97" s="17">
        <f t="shared" si="20"/>
        <v>89</v>
      </c>
      <c r="C97" s="10"/>
      <c r="D97" s="18" t="s">
        <v>96</v>
      </c>
      <c r="E97" s="10"/>
      <c r="F97" s="18" t="s">
        <v>5</v>
      </c>
      <c r="G97" s="18" t="s">
        <v>226</v>
      </c>
      <c r="H97" s="10"/>
      <c r="I97" s="19">
        <v>4052584</v>
      </c>
      <c r="J97" s="19">
        <v>41680</v>
      </c>
      <c r="K97" s="17" t="s">
        <v>14</v>
      </c>
      <c r="L97" s="10"/>
      <c r="M97" s="60">
        <v>424</v>
      </c>
      <c r="N97" s="60">
        <v>715</v>
      </c>
      <c r="O97" s="60">
        <v>715</v>
      </c>
      <c r="P97" s="10"/>
      <c r="Q97" s="60">
        <f>N97*$Q$189</f>
        <v>21450</v>
      </c>
      <c r="R97" s="10"/>
      <c r="S97" s="62">
        <f t="shared" si="15"/>
        <v>22165</v>
      </c>
      <c r="T97" s="10"/>
      <c r="U97" s="64">
        <v>17.600000000000001</v>
      </c>
      <c r="V97" s="64">
        <v>17.600000000000001</v>
      </c>
      <c r="W97" s="10"/>
      <c r="X97" s="43">
        <f>AP97+AT97</f>
        <v>15817609808</v>
      </c>
      <c r="Y97" s="36">
        <f>X97/AV97</f>
        <v>0.14455867124840066</v>
      </c>
      <c r="Z97" s="10"/>
      <c r="AA97" s="20">
        <v>51</v>
      </c>
      <c r="AB97" s="20">
        <v>12</v>
      </c>
      <c r="AC97" s="20">
        <v>1</v>
      </c>
      <c r="AD97" s="20">
        <v>35</v>
      </c>
      <c r="AE97" s="20">
        <v>1</v>
      </c>
      <c r="AF97" s="66">
        <f t="shared" si="16"/>
        <v>100</v>
      </c>
      <c r="AG97" s="10"/>
      <c r="AH97" s="72"/>
      <c r="AI97" s="73"/>
      <c r="AJ97" s="74"/>
      <c r="AK97" s="75"/>
      <c r="AL97" s="76"/>
      <c r="AN97" s="57">
        <v>27653.164000000001</v>
      </c>
      <c r="AO97" s="35">
        <v>80</v>
      </c>
      <c r="AP97" s="43">
        <f t="shared" si="17"/>
        <v>1581760980.8000002</v>
      </c>
      <c r="AR97" s="57">
        <f t="shared" si="18"/>
        <v>27653.164000000001</v>
      </c>
      <c r="AS97" s="35">
        <v>24</v>
      </c>
      <c r="AT97" s="43">
        <f t="shared" si="19"/>
        <v>14235848827.200001</v>
      </c>
      <c r="AV97" s="43">
        <v>109420000000</v>
      </c>
    </row>
    <row r="98" spans="1:48" ht="24" customHeight="1">
      <c r="A98" s="16"/>
      <c r="B98" s="17">
        <f t="shared" si="20"/>
        <v>90</v>
      </c>
      <c r="C98" s="10"/>
      <c r="D98" s="18" t="s">
        <v>128</v>
      </c>
      <c r="E98" s="10"/>
      <c r="F98" s="18" t="s">
        <v>5</v>
      </c>
      <c r="G98" s="18" t="s">
        <v>226</v>
      </c>
      <c r="H98" s="10"/>
      <c r="I98" s="19">
        <v>4424762</v>
      </c>
      <c r="J98" s="19">
        <v>18080</v>
      </c>
      <c r="K98" s="17" t="s">
        <v>14</v>
      </c>
      <c r="L98" s="10"/>
      <c r="M98" s="60">
        <v>692</v>
      </c>
      <c r="N98" s="60">
        <v>713</v>
      </c>
      <c r="O98" s="60">
        <v>713</v>
      </c>
      <c r="P98" s="10"/>
      <c r="Q98" s="60">
        <f>N98*$Q$189</f>
        <v>21390</v>
      </c>
      <c r="R98" s="10"/>
      <c r="S98" s="62">
        <f t="shared" si="15"/>
        <v>22103</v>
      </c>
      <c r="T98" s="10"/>
      <c r="U98" s="64">
        <v>16.100000000000001</v>
      </c>
      <c r="V98" s="64">
        <v>16.100000000000001</v>
      </c>
      <c r="W98" s="10"/>
      <c r="X98" s="43">
        <f>AP98+AT98</f>
        <v>8397227448.8000011</v>
      </c>
      <c r="Y98" s="36">
        <f>X98/AV98</f>
        <v>0.12734455723753055</v>
      </c>
      <c r="Z98" s="10"/>
      <c r="AA98" s="20">
        <v>64.7</v>
      </c>
      <c r="AB98" s="20">
        <v>3.9</v>
      </c>
      <c r="AC98" s="20">
        <v>0.7</v>
      </c>
      <c r="AD98" s="20">
        <v>22.5</v>
      </c>
      <c r="AE98" s="20">
        <v>8.1999999999999993</v>
      </c>
      <c r="AF98" s="66">
        <f t="shared" si="16"/>
        <v>100.00000000000001</v>
      </c>
      <c r="AG98" s="10"/>
      <c r="AH98" s="72"/>
      <c r="AI98" s="73"/>
      <c r="AJ98" s="74"/>
      <c r="AK98" s="75"/>
      <c r="AL98" s="76"/>
      <c r="AN98" s="57">
        <v>14721.647000000001</v>
      </c>
      <c r="AO98" s="35">
        <v>80</v>
      </c>
      <c r="AP98" s="43">
        <f t="shared" si="17"/>
        <v>839722744.88000011</v>
      </c>
      <c r="AR98" s="57">
        <f t="shared" si="18"/>
        <v>14721.647000000001</v>
      </c>
      <c r="AS98" s="35">
        <v>24</v>
      </c>
      <c r="AT98" s="43">
        <f t="shared" si="19"/>
        <v>7557504703.920001</v>
      </c>
      <c r="AV98" s="43">
        <v>65941000000</v>
      </c>
    </row>
    <row r="99" spans="1:48" ht="24" customHeight="1">
      <c r="A99" s="16"/>
      <c r="B99" s="17">
        <f t="shared" si="20"/>
        <v>91</v>
      </c>
      <c r="C99" s="10"/>
      <c r="D99" s="18" t="s">
        <v>60</v>
      </c>
      <c r="E99" s="10"/>
      <c r="F99" s="18" t="s">
        <v>13</v>
      </c>
      <c r="G99" s="18" t="s">
        <v>222</v>
      </c>
      <c r="H99" s="10"/>
      <c r="I99" s="19">
        <v>6344722</v>
      </c>
      <c r="J99" s="19">
        <v>3920</v>
      </c>
      <c r="K99" s="17" t="s">
        <v>9</v>
      </c>
      <c r="L99" s="10"/>
      <c r="M99" s="60">
        <v>1215</v>
      </c>
      <c r="N99" s="60">
        <v>1411</v>
      </c>
      <c r="O99" s="60">
        <v>1276</v>
      </c>
      <c r="P99" s="10"/>
      <c r="Q99" s="60">
        <f>N99*$Q$188</f>
        <v>21165</v>
      </c>
      <c r="R99" s="10"/>
      <c r="S99" s="62">
        <f t="shared" si="15"/>
        <v>22576</v>
      </c>
      <c r="T99" s="10"/>
      <c r="U99" s="64">
        <v>22.2</v>
      </c>
      <c r="V99" s="64">
        <v>21.04</v>
      </c>
      <c r="W99" s="10"/>
      <c r="X99" s="43">
        <v>1770000000</v>
      </c>
      <c r="Y99" s="36">
        <v>7.3999999999999996E-2</v>
      </c>
      <c r="Z99" s="10"/>
      <c r="AA99" s="20">
        <v>30</v>
      </c>
      <c r="AB99" s="20">
        <v>3</v>
      </c>
      <c r="AC99" s="20">
        <v>1</v>
      </c>
      <c r="AD99" s="20">
        <v>65</v>
      </c>
      <c r="AE99" s="20">
        <v>1</v>
      </c>
      <c r="AF99" s="66">
        <f t="shared" si="16"/>
        <v>100</v>
      </c>
      <c r="AG99" s="10"/>
      <c r="AH99" s="36">
        <v>0.10299999999999999</v>
      </c>
      <c r="AI99" s="40">
        <v>15888</v>
      </c>
      <c r="AJ99" s="37">
        <v>0.71</v>
      </c>
      <c r="AK99" s="42" t="s">
        <v>213</v>
      </c>
      <c r="AL99" s="41">
        <v>929</v>
      </c>
      <c r="AN99" s="86"/>
      <c r="AO99" s="87"/>
      <c r="AP99" s="88">
        <f t="shared" si="17"/>
        <v>0</v>
      </c>
      <c r="AR99" s="86">
        <f t="shared" si="18"/>
        <v>0</v>
      </c>
      <c r="AS99" s="87"/>
      <c r="AT99" s="88">
        <f t="shared" si="19"/>
        <v>0</v>
      </c>
      <c r="AV99" s="88">
        <v>0</v>
      </c>
    </row>
    <row r="100" spans="1:48" ht="24" customHeight="1">
      <c r="A100" s="16"/>
      <c r="B100" s="17">
        <f t="shared" si="20"/>
        <v>92</v>
      </c>
      <c r="C100" s="10"/>
      <c r="D100" s="18" t="s">
        <v>46</v>
      </c>
      <c r="E100" s="10"/>
      <c r="F100" s="18" t="s">
        <v>11</v>
      </c>
      <c r="G100" s="18" t="s">
        <v>11</v>
      </c>
      <c r="H100" s="10"/>
      <c r="I100" s="19">
        <v>5125821</v>
      </c>
      <c r="J100" s="19">
        <v>1710</v>
      </c>
      <c r="K100" s="17" t="s">
        <v>9</v>
      </c>
      <c r="L100" s="10"/>
      <c r="M100" s="60">
        <v>308</v>
      </c>
      <c r="N100" s="60">
        <v>1405</v>
      </c>
      <c r="O100" s="60">
        <v>1210</v>
      </c>
      <c r="P100" s="10"/>
      <c r="Q100" s="60">
        <f>N100*$Q$188</f>
        <v>21075</v>
      </c>
      <c r="R100" s="10"/>
      <c r="S100" s="62">
        <f t="shared" si="15"/>
        <v>22480</v>
      </c>
      <c r="T100" s="10"/>
      <c r="U100" s="64">
        <v>27.4</v>
      </c>
      <c r="V100" s="64">
        <v>25.13</v>
      </c>
      <c r="W100" s="10"/>
      <c r="X100" s="43">
        <v>823520000</v>
      </c>
      <c r="Y100" s="36">
        <v>9.0999999999999998E-2</v>
      </c>
      <c r="Z100" s="10"/>
      <c r="AA100" s="20">
        <v>58</v>
      </c>
      <c r="AB100" s="20">
        <v>3</v>
      </c>
      <c r="AC100" s="20">
        <v>1</v>
      </c>
      <c r="AD100" s="20">
        <v>37</v>
      </c>
      <c r="AE100" s="20">
        <v>1</v>
      </c>
      <c r="AF100" s="66">
        <f t="shared" si="16"/>
        <v>100</v>
      </c>
      <c r="AG100" s="10"/>
      <c r="AH100" s="36">
        <v>-5.3999999999999999E-2</v>
      </c>
      <c r="AI100" s="40">
        <v>2483</v>
      </c>
      <c r="AJ100" s="37">
        <v>0.74</v>
      </c>
      <c r="AK100" s="42" t="s">
        <v>214</v>
      </c>
      <c r="AL100" s="41">
        <v>1557</v>
      </c>
      <c r="AN100" s="86"/>
      <c r="AO100" s="87"/>
      <c r="AP100" s="88">
        <f t="shared" si="17"/>
        <v>0</v>
      </c>
      <c r="AR100" s="86">
        <f t="shared" si="18"/>
        <v>0</v>
      </c>
      <c r="AS100" s="87"/>
      <c r="AT100" s="88">
        <f t="shared" si="19"/>
        <v>0</v>
      </c>
      <c r="AV100" s="88">
        <v>0</v>
      </c>
    </row>
    <row r="101" spans="1:48" ht="24" customHeight="1">
      <c r="A101" s="16"/>
      <c r="B101" s="17">
        <f t="shared" si="20"/>
        <v>93</v>
      </c>
      <c r="C101" s="10"/>
      <c r="D101" s="18" t="s">
        <v>25</v>
      </c>
      <c r="E101" s="10"/>
      <c r="F101" s="18" t="s">
        <v>8</v>
      </c>
      <c r="G101" s="18" t="s">
        <v>212</v>
      </c>
      <c r="H101" s="10"/>
      <c r="I101" s="19">
        <v>11358379</v>
      </c>
      <c r="J101" s="19">
        <v>41860</v>
      </c>
      <c r="K101" s="17" t="s">
        <v>14</v>
      </c>
      <c r="L101" s="10"/>
      <c r="M101" s="60">
        <v>637</v>
      </c>
      <c r="N101" s="60">
        <v>657</v>
      </c>
      <c r="O101" s="60">
        <v>657</v>
      </c>
      <c r="P101" s="10"/>
      <c r="Q101" s="60">
        <f>N101*$Q$189</f>
        <v>19710</v>
      </c>
      <c r="R101" s="10"/>
      <c r="S101" s="62">
        <f t="shared" si="15"/>
        <v>20367</v>
      </c>
      <c r="T101" s="10"/>
      <c r="U101" s="64">
        <v>5.8</v>
      </c>
      <c r="V101" s="64">
        <v>5.8</v>
      </c>
      <c r="W101" s="10"/>
      <c r="X101" s="43">
        <f>AP101+AT101</f>
        <v>22081559760</v>
      </c>
      <c r="Y101" s="36">
        <f>X101/AV101</f>
        <v>4.6384277008845579E-2</v>
      </c>
      <c r="Z101" s="10"/>
      <c r="AA101" s="20">
        <v>57.1</v>
      </c>
      <c r="AB101" s="20">
        <v>14.4</v>
      </c>
      <c r="AC101" s="20">
        <v>11.1</v>
      </c>
      <c r="AD101" s="20">
        <v>12.2</v>
      </c>
      <c r="AE101" s="20">
        <v>5.2</v>
      </c>
      <c r="AF101" s="66">
        <f t="shared" si="16"/>
        <v>100</v>
      </c>
      <c r="AG101" s="10"/>
      <c r="AH101" s="72"/>
      <c r="AI101" s="73"/>
      <c r="AJ101" s="74"/>
      <c r="AK101" s="75"/>
      <c r="AL101" s="76"/>
      <c r="AN101" s="57">
        <v>42012.1</v>
      </c>
      <c r="AO101" s="35">
        <v>80</v>
      </c>
      <c r="AP101" s="43">
        <f t="shared" si="17"/>
        <v>2208155976</v>
      </c>
      <c r="AR101" s="57">
        <f t="shared" si="18"/>
        <v>42012.1</v>
      </c>
      <c r="AS101" s="35">
        <v>24</v>
      </c>
      <c r="AT101" s="43">
        <f t="shared" si="19"/>
        <v>19873403784</v>
      </c>
      <c r="AV101" s="43">
        <v>476057000000</v>
      </c>
    </row>
    <row r="102" spans="1:48" ht="24" customHeight="1">
      <c r="A102" s="16"/>
      <c r="B102" s="17">
        <f t="shared" si="20"/>
        <v>94</v>
      </c>
      <c r="C102" s="10"/>
      <c r="D102" s="18" t="s">
        <v>123</v>
      </c>
      <c r="E102" s="10"/>
      <c r="F102" s="18" t="s">
        <v>8</v>
      </c>
      <c r="G102" s="18" t="s">
        <v>212</v>
      </c>
      <c r="H102" s="10"/>
      <c r="I102" s="19">
        <v>16987330</v>
      </c>
      <c r="J102" s="19">
        <v>46310</v>
      </c>
      <c r="K102" s="17" t="s">
        <v>14</v>
      </c>
      <c r="L102" s="10"/>
      <c r="M102" s="60">
        <v>621</v>
      </c>
      <c r="N102" s="60">
        <v>648</v>
      </c>
      <c r="O102" s="60">
        <v>648</v>
      </c>
      <c r="P102" s="10"/>
      <c r="Q102" s="60">
        <f>N102*$Q$189</f>
        <v>19440</v>
      </c>
      <c r="R102" s="10"/>
      <c r="S102" s="62">
        <f t="shared" si="15"/>
        <v>20088</v>
      </c>
      <c r="T102" s="10"/>
      <c r="U102" s="64">
        <v>3.8</v>
      </c>
      <c r="V102" s="64">
        <v>3.8</v>
      </c>
      <c r="W102" s="10"/>
      <c r="X102" s="43">
        <f>AP102+AT102</f>
        <v>23850470995.200001</v>
      </c>
      <c r="Y102" s="36">
        <f>X102/AV102</f>
        <v>3.0439845155757039E-2</v>
      </c>
      <c r="Z102" s="10"/>
      <c r="AA102" s="20">
        <v>38</v>
      </c>
      <c r="AB102" s="20">
        <v>21.4</v>
      </c>
      <c r="AC102" s="20">
        <v>29.8</v>
      </c>
      <c r="AD102" s="20">
        <v>9.1999999999999993</v>
      </c>
      <c r="AE102" s="20">
        <v>1.6</v>
      </c>
      <c r="AF102" s="66">
        <f t="shared" si="16"/>
        <v>100</v>
      </c>
      <c r="AG102" s="10"/>
      <c r="AH102" s="72"/>
      <c r="AI102" s="73"/>
      <c r="AJ102" s="74"/>
      <c r="AK102" s="75"/>
      <c r="AL102" s="76"/>
      <c r="AN102" s="57">
        <v>46007.853000000003</v>
      </c>
      <c r="AO102" s="35">
        <v>80</v>
      </c>
      <c r="AP102" s="43">
        <f t="shared" si="17"/>
        <v>2385047099.5200005</v>
      </c>
      <c r="AR102" s="57">
        <f t="shared" si="18"/>
        <v>46007.853000000003</v>
      </c>
      <c r="AS102" s="35">
        <v>24</v>
      </c>
      <c r="AT102" s="43">
        <f t="shared" si="19"/>
        <v>21465423895.68</v>
      </c>
      <c r="AV102" s="43">
        <v>783528000000</v>
      </c>
    </row>
    <row r="103" spans="1:48" ht="24" customHeight="1">
      <c r="A103" s="16"/>
      <c r="B103" s="17">
        <f t="shared" si="20"/>
        <v>95</v>
      </c>
      <c r="C103" s="10"/>
      <c r="D103" s="18" t="s">
        <v>53</v>
      </c>
      <c r="E103" s="10"/>
      <c r="F103" s="18" t="s">
        <v>8</v>
      </c>
      <c r="G103" s="18" t="s">
        <v>212</v>
      </c>
      <c r="H103" s="10"/>
      <c r="I103" s="19">
        <v>10610947</v>
      </c>
      <c r="J103" s="19">
        <v>17570</v>
      </c>
      <c r="K103" s="17" t="s">
        <v>14</v>
      </c>
      <c r="L103" s="10"/>
      <c r="M103" s="60">
        <v>611</v>
      </c>
      <c r="N103" s="60">
        <v>630</v>
      </c>
      <c r="O103" s="60">
        <v>630</v>
      </c>
      <c r="P103" s="10"/>
      <c r="Q103" s="60">
        <f>N103*$Q$189</f>
        <v>18900</v>
      </c>
      <c r="R103" s="10"/>
      <c r="S103" s="62">
        <f t="shared" si="15"/>
        <v>19530</v>
      </c>
      <c r="T103" s="10"/>
      <c r="U103" s="64">
        <v>5.9</v>
      </c>
      <c r="V103" s="64">
        <v>5.9</v>
      </c>
      <c r="W103" s="10"/>
      <c r="X103" s="43">
        <f>AP103+AT103</f>
        <v>9305547047.9999981</v>
      </c>
      <c r="Y103" s="36">
        <f>X103/AV103</f>
        <v>4.7698739289558659E-2</v>
      </c>
      <c r="Z103" s="10"/>
      <c r="AA103" s="20">
        <v>53.7</v>
      </c>
      <c r="AB103" s="20">
        <v>10.3</v>
      </c>
      <c r="AC103" s="20">
        <v>8.6999999999999993</v>
      </c>
      <c r="AD103" s="20">
        <v>21.3</v>
      </c>
      <c r="AE103" s="20">
        <v>6</v>
      </c>
      <c r="AF103" s="66">
        <f t="shared" si="16"/>
        <v>100</v>
      </c>
      <c r="AG103" s="10"/>
      <c r="AH103" s="72"/>
      <c r="AI103" s="73"/>
      <c r="AJ103" s="74"/>
      <c r="AK103" s="75"/>
      <c r="AL103" s="76"/>
      <c r="AN103" s="57">
        <v>18463.386999999999</v>
      </c>
      <c r="AO103" s="35">
        <v>80</v>
      </c>
      <c r="AP103" s="43">
        <f t="shared" si="17"/>
        <v>930554704.79999995</v>
      </c>
      <c r="AR103" s="57">
        <f t="shared" si="18"/>
        <v>18463.386999999999</v>
      </c>
      <c r="AS103" s="35">
        <v>24</v>
      </c>
      <c r="AT103" s="43">
        <f t="shared" si="19"/>
        <v>8374992343.1999989</v>
      </c>
      <c r="AV103" s="43">
        <v>195090000000</v>
      </c>
    </row>
    <row r="104" spans="1:48" ht="24" customHeight="1">
      <c r="A104" s="16"/>
      <c r="B104" s="17">
        <f t="shared" si="20"/>
        <v>96</v>
      </c>
      <c r="C104" s="10"/>
      <c r="D104" s="18" t="s">
        <v>131</v>
      </c>
      <c r="E104" s="10"/>
      <c r="F104" s="18" t="s">
        <v>18</v>
      </c>
      <c r="G104" s="18" t="s">
        <v>224</v>
      </c>
      <c r="H104" s="10"/>
      <c r="I104" s="19">
        <v>8084991</v>
      </c>
      <c r="J104" s="19">
        <v>2160</v>
      </c>
      <c r="K104" s="17" t="s">
        <v>9</v>
      </c>
      <c r="L104" s="10"/>
      <c r="M104" s="60">
        <v>158</v>
      </c>
      <c r="N104" s="60">
        <v>1145</v>
      </c>
      <c r="O104" s="60">
        <v>2788</v>
      </c>
      <c r="P104" s="10"/>
      <c r="Q104" s="60">
        <f>N104*$Q$188</f>
        <v>17175</v>
      </c>
      <c r="R104" s="10"/>
      <c r="S104" s="62">
        <f t="shared" si="15"/>
        <v>18320</v>
      </c>
      <c r="T104" s="10"/>
      <c r="U104" s="64">
        <v>14.2</v>
      </c>
      <c r="V104" s="64">
        <v>31.06</v>
      </c>
      <c r="W104" s="10"/>
      <c r="X104" s="43">
        <v>896010000</v>
      </c>
      <c r="Y104" s="36">
        <v>4.7E-2</v>
      </c>
      <c r="Z104" s="10"/>
      <c r="AA104" s="20">
        <v>49</v>
      </c>
      <c r="AB104" s="20">
        <v>19</v>
      </c>
      <c r="AC104" s="20">
        <v>1</v>
      </c>
      <c r="AD104" s="20">
        <v>29</v>
      </c>
      <c r="AE104" s="20">
        <v>2</v>
      </c>
      <c r="AF104" s="66">
        <f t="shared" si="16"/>
        <v>100</v>
      </c>
      <c r="AG104" s="10"/>
      <c r="AH104" s="36">
        <v>-4.1000000000000002E-2</v>
      </c>
      <c r="AI104" s="40">
        <v>1249</v>
      </c>
      <c r="AJ104" s="37">
        <v>0.9</v>
      </c>
      <c r="AK104" s="42" t="s">
        <v>213</v>
      </c>
      <c r="AL104" s="41">
        <v>1777</v>
      </c>
      <c r="AN104" s="86"/>
      <c r="AO104" s="87"/>
      <c r="AP104" s="88">
        <f t="shared" si="17"/>
        <v>0</v>
      </c>
      <c r="AR104" s="86">
        <f t="shared" si="18"/>
        <v>0</v>
      </c>
      <c r="AS104" s="87"/>
      <c r="AT104" s="88">
        <f t="shared" si="19"/>
        <v>0</v>
      </c>
      <c r="AV104" s="88">
        <v>0</v>
      </c>
    </row>
    <row r="105" spans="1:48" ht="24" customHeight="1">
      <c r="A105" s="16"/>
      <c r="B105" s="17">
        <f t="shared" si="20"/>
        <v>97</v>
      </c>
      <c r="C105" s="10"/>
      <c r="D105" s="18" t="s">
        <v>98</v>
      </c>
      <c r="E105" s="10"/>
      <c r="F105" s="18" t="s">
        <v>18</v>
      </c>
      <c r="G105" s="18" t="s">
        <v>224</v>
      </c>
      <c r="H105" s="10"/>
      <c r="I105" s="19">
        <v>6758353</v>
      </c>
      <c r="J105" s="19">
        <v>2150</v>
      </c>
      <c r="K105" s="17" t="s">
        <v>9</v>
      </c>
      <c r="L105" s="10"/>
      <c r="M105" s="60">
        <v>1086</v>
      </c>
      <c r="N105" s="60">
        <v>1120</v>
      </c>
      <c r="O105" s="60">
        <v>1717</v>
      </c>
      <c r="P105" s="10"/>
      <c r="Q105" s="60">
        <f>N105*$Q$188</f>
        <v>16800</v>
      </c>
      <c r="R105" s="10"/>
      <c r="S105" s="62">
        <f t="shared" ref="S105:S136" si="22">Q105+N105</f>
        <v>17920</v>
      </c>
      <c r="T105" s="10"/>
      <c r="U105" s="64">
        <v>16.600000000000001</v>
      </c>
      <c r="V105" s="64">
        <v>24.96</v>
      </c>
      <c r="W105" s="10"/>
      <c r="X105" s="43">
        <v>870930000</v>
      </c>
      <c r="Y105" s="36">
        <v>5.5E-2</v>
      </c>
      <c r="Z105" s="10"/>
      <c r="AA105" s="20">
        <v>30</v>
      </c>
      <c r="AB105" s="20">
        <v>20</v>
      </c>
      <c r="AC105" s="20">
        <v>2</v>
      </c>
      <c r="AD105" s="20">
        <v>46</v>
      </c>
      <c r="AE105" s="20">
        <v>2</v>
      </c>
      <c r="AF105" s="66">
        <f t="shared" ref="AF105:AF136" si="23">SUM(AA105:AE105)</f>
        <v>100</v>
      </c>
      <c r="AG105" s="10"/>
      <c r="AH105" s="36">
        <v>-7.1999999999999995E-2</v>
      </c>
      <c r="AI105" s="40">
        <v>27374</v>
      </c>
      <c r="AJ105" s="37">
        <v>0.75</v>
      </c>
      <c r="AK105" s="42" t="s">
        <v>213</v>
      </c>
      <c r="AL105" s="41">
        <v>1502</v>
      </c>
      <c r="AN105" s="86"/>
      <c r="AO105" s="87"/>
      <c r="AP105" s="88">
        <f t="shared" ref="AP105:AP136" si="24">N105*AN105*AO105</f>
        <v>0</v>
      </c>
      <c r="AR105" s="86">
        <f t="shared" ref="AR105:AR136" si="25">AN105</f>
        <v>0</v>
      </c>
      <c r="AS105" s="87"/>
      <c r="AT105" s="88">
        <f t="shared" ref="AT105:AT136" si="26">Q105*AR105*AS105</f>
        <v>0</v>
      </c>
      <c r="AV105" s="88">
        <v>0</v>
      </c>
    </row>
    <row r="106" spans="1:48" ht="24" customHeight="1">
      <c r="A106" s="16"/>
      <c r="B106" s="17">
        <f t="shared" si="20"/>
        <v>98</v>
      </c>
      <c r="C106" s="10"/>
      <c r="D106" s="18" t="s">
        <v>100</v>
      </c>
      <c r="E106" s="10"/>
      <c r="F106" s="18" t="s">
        <v>5</v>
      </c>
      <c r="G106" s="18" t="s">
        <v>226</v>
      </c>
      <c r="H106" s="10"/>
      <c r="I106" s="19">
        <v>6006668</v>
      </c>
      <c r="J106" s="19">
        <v>7680</v>
      </c>
      <c r="K106" s="17" t="s">
        <v>9</v>
      </c>
      <c r="L106" s="10"/>
      <c r="M106" s="60">
        <v>576</v>
      </c>
      <c r="N106" s="60">
        <v>1090</v>
      </c>
      <c r="O106" s="60">
        <v>559</v>
      </c>
      <c r="P106" s="10"/>
      <c r="Q106" s="60">
        <f>N106*$Q$188</f>
        <v>16350</v>
      </c>
      <c r="R106" s="10"/>
      <c r="S106" s="62">
        <f t="shared" si="22"/>
        <v>17440</v>
      </c>
      <c r="T106" s="10"/>
      <c r="U106" s="64">
        <v>18.100000000000001</v>
      </c>
      <c r="V106" s="64">
        <v>6.68</v>
      </c>
      <c r="W106" s="10"/>
      <c r="X106" s="43">
        <v>3110000000</v>
      </c>
      <c r="Y106" s="36">
        <v>0.06</v>
      </c>
      <c r="Z106" s="10"/>
      <c r="AA106" s="20">
        <v>70</v>
      </c>
      <c r="AB106" s="20">
        <v>13</v>
      </c>
      <c r="AC106" s="20">
        <v>1</v>
      </c>
      <c r="AD106" s="20">
        <v>15</v>
      </c>
      <c r="AE106" s="20">
        <v>1</v>
      </c>
      <c r="AF106" s="66">
        <f t="shared" si="23"/>
        <v>100</v>
      </c>
      <c r="AG106" s="10"/>
      <c r="AH106" s="36">
        <v>-3.4000000000000002E-2</v>
      </c>
      <c r="AI106" s="40">
        <v>31072</v>
      </c>
      <c r="AJ106" s="37">
        <v>0.81</v>
      </c>
      <c r="AK106" s="42" t="s">
        <v>223</v>
      </c>
      <c r="AL106" s="41">
        <v>419</v>
      </c>
      <c r="AN106" s="86"/>
      <c r="AO106" s="87"/>
      <c r="AP106" s="88">
        <f t="shared" si="24"/>
        <v>0</v>
      </c>
      <c r="AR106" s="86">
        <f t="shared" si="25"/>
        <v>0</v>
      </c>
      <c r="AS106" s="87"/>
      <c r="AT106" s="88">
        <f t="shared" si="26"/>
        <v>0</v>
      </c>
      <c r="AV106" s="88">
        <v>0</v>
      </c>
    </row>
    <row r="107" spans="1:48" ht="24" customHeight="1">
      <c r="A107" s="16"/>
      <c r="B107" s="17">
        <f t="shared" si="20"/>
        <v>99</v>
      </c>
      <c r="C107" s="10"/>
      <c r="D107" s="18" t="s">
        <v>112</v>
      </c>
      <c r="E107" s="10"/>
      <c r="F107" s="18" t="s">
        <v>11</v>
      </c>
      <c r="G107" s="18" t="s">
        <v>11</v>
      </c>
      <c r="H107" s="10"/>
      <c r="I107" s="19">
        <v>4301018</v>
      </c>
      <c r="J107" s="19">
        <v>1120</v>
      </c>
      <c r="K107" s="17" t="s">
        <v>9</v>
      </c>
      <c r="L107" s="10"/>
      <c r="M107" s="60">
        <v>184</v>
      </c>
      <c r="N107" s="60">
        <v>1064</v>
      </c>
      <c r="O107" s="60">
        <v>672</v>
      </c>
      <c r="P107" s="10"/>
      <c r="Q107" s="60">
        <f>N107*$Q$188</f>
        <v>15960</v>
      </c>
      <c r="R107" s="10"/>
      <c r="S107" s="62">
        <f t="shared" si="22"/>
        <v>17024</v>
      </c>
      <c r="T107" s="10"/>
      <c r="U107" s="64">
        <v>24.7</v>
      </c>
      <c r="V107" s="64">
        <v>17.55</v>
      </c>
      <c r="W107" s="10"/>
      <c r="X107" s="43">
        <v>389830000</v>
      </c>
      <c r="Y107" s="36">
        <v>8.2000000000000003E-2</v>
      </c>
      <c r="Z107" s="10"/>
      <c r="AA107" s="20">
        <v>60</v>
      </c>
      <c r="AB107" s="20">
        <v>10</v>
      </c>
      <c r="AC107" s="20">
        <v>2</v>
      </c>
      <c r="AD107" s="20">
        <v>27</v>
      </c>
      <c r="AE107" s="20">
        <v>1</v>
      </c>
      <c r="AF107" s="66">
        <f t="shared" si="23"/>
        <v>100</v>
      </c>
      <c r="AG107" s="10"/>
      <c r="AH107" s="36">
        <v>-5.7000000000000002E-2</v>
      </c>
      <c r="AI107" s="40">
        <v>9677</v>
      </c>
      <c r="AJ107" s="37">
        <v>0.63</v>
      </c>
      <c r="AK107" s="42" t="s">
        <v>214</v>
      </c>
      <c r="AL107" s="41">
        <v>948</v>
      </c>
      <c r="AN107" s="86"/>
      <c r="AO107" s="87"/>
      <c r="AP107" s="88">
        <f t="shared" si="24"/>
        <v>0</v>
      </c>
      <c r="AR107" s="86">
        <f t="shared" si="25"/>
        <v>0</v>
      </c>
      <c r="AS107" s="87"/>
      <c r="AT107" s="88">
        <f t="shared" si="26"/>
        <v>0</v>
      </c>
      <c r="AV107" s="88">
        <v>0</v>
      </c>
    </row>
    <row r="108" spans="1:48" ht="24" customHeight="1">
      <c r="A108" s="16"/>
      <c r="B108" s="17">
        <f t="shared" si="20"/>
        <v>100</v>
      </c>
      <c r="C108" s="10"/>
      <c r="D108" s="18" t="s">
        <v>51</v>
      </c>
      <c r="E108" s="10"/>
      <c r="F108" s="18" t="s">
        <v>13</v>
      </c>
      <c r="G108" s="18" t="s">
        <v>222</v>
      </c>
      <c r="H108" s="10"/>
      <c r="I108" s="19">
        <v>11475982</v>
      </c>
      <c r="J108" s="19">
        <v>6570</v>
      </c>
      <c r="K108" s="17" t="s">
        <v>9</v>
      </c>
      <c r="L108" s="10"/>
      <c r="M108" s="60">
        <v>750</v>
      </c>
      <c r="N108" s="60">
        <v>975</v>
      </c>
      <c r="O108" s="60">
        <v>1124</v>
      </c>
      <c r="P108" s="10"/>
      <c r="Q108" s="60">
        <f>N108*$Q$188</f>
        <v>14625</v>
      </c>
      <c r="R108" s="10"/>
      <c r="S108" s="62">
        <f t="shared" si="22"/>
        <v>15600</v>
      </c>
      <c r="T108" s="10"/>
      <c r="U108" s="64">
        <v>8.5</v>
      </c>
      <c r="V108" s="64">
        <v>9.86</v>
      </c>
      <c r="W108" s="10"/>
      <c r="X108" s="43">
        <v>2580000000</v>
      </c>
      <c r="Y108" s="36">
        <v>2.8000000000000001E-2</v>
      </c>
      <c r="Z108" s="10"/>
      <c r="AA108" s="20">
        <v>30</v>
      </c>
      <c r="AB108" s="20">
        <v>12</v>
      </c>
      <c r="AC108" s="20">
        <v>16</v>
      </c>
      <c r="AD108" s="20">
        <v>38</v>
      </c>
      <c r="AE108" s="20">
        <v>4</v>
      </c>
      <c r="AF108" s="66">
        <f t="shared" si="23"/>
        <v>100</v>
      </c>
      <c r="AG108" s="10"/>
      <c r="AH108" s="36">
        <v>4.9000000000000002E-2</v>
      </c>
      <c r="AI108" s="40">
        <v>5519</v>
      </c>
      <c r="AJ108" s="37">
        <v>0.69</v>
      </c>
      <c r="AK108" s="42" t="s">
        <v>213</v>
      </c>
      <c r="AL108" s="41">
        <v>432</v>
      </c>
      <c r="AN108" s="86"/>
      <c r="AO108" s="87"/>
      <c r="AP108" s="88">
        <f t="shared" si="24"/>
        <v>0</v>
      </c>
      <c r="AR108" s="86">
        <f t="shared" si="25"/>
        <v>0</v>
      </c>
      <c r="AS108" s="87"/>
      <c r="AT108" s="88">
        <f t="shared" si="26"/>
        <v>0</v>
      </c>
      <c r="AV108" s="88">
        <v>0</v>
      </c>
    </row>
    <row r="109" spans="1:48" ht="24" customHeight="1">
      <c r="A109" s="16"/>
      <c r="B109" s="17">
        <f t="shared" si="20"/>
        <v>101</v>
      </c>
      <c r="C109" s="10"/>
      <c r="D109" s="18" t="s">
        <v>180</v>
      </c>
      <c r="E109" s="10"/>
      <c r="F109" s="18" t="s">
        <v>13</v>
      </c>
      <c r="G109" s="18" t="s">
        <v>222</v>
      </c>
      <c r="H109" s="10"/>
      <c r="I109" s="19">
        <v>3444006</v>
      </c>
      <c r="J109" s="19">
        <v>15230</v>
      </c>
      <c r="K109" s="17" t="s">
        <v>14</v>
      </c>
      <c r="L109" s="10"/>
      <c r="M109" s="60">
        <v>446</v>
      </c>
      <c r="N109" s="60">
        <v>460</v>
      </c>
      <c r="O109" s="60">
        <v>460</v>
      </c>
      <c r="P109" s="10"/>
      <c r="Q109" s="60">
        <f>N109*$Q$189</f>
        <v>13800</v>
      </c>
      <c r="R109" s="10"/>
      <c r="S109" s="62">
        <f t="shared" si="22"/>
        <v>14260</v>
      </c>
      <c r="T109" s="10"/>
      <c r="U109" s="64">
        <v>13.4</v>
      </c>
      <c r="V109" s="64">
        <v>13.4</v>
      </c>
      <c r="W109" s="10"/>
      <c r="X109" s="43">
        <f>AP109+AT109</f>
        <v>5662468992</v>
      </c>
      <c r="Y109" s="36">
        <f>X109/AV109</f>
        <v>0.1074717011843304</v>
      </c>
      <c r="Z109" s="10"/>
      <c r="AA109" s="20">
        <v>30.7</v>
      </c>
      <c r="AB109" s="20">
        <v>45.7</v>
      </c>
      <c r="AC109" s="20">
        <v>7</v>
      </c>
      <c r="AD109" s="20">
        <v>16.600000000000001</v>
      </c>
      <c r="AE109" s="20">
        <v>0</v>
      </c>
      <c r="AF109" s="66">
        <f t="shared" si="23"/>
        <v>100</v>
      </c>
      <c r="AG109" s="10"/>
      <c r="AH109" s="72"/>
      <c r="AI109" s="73"/>
      <c r="AJ109" s="74"/>
      <c r="AK109" s="75"/>
      <c r="AL109" s="76"/>
      <c r="AN109" s="57">
        <v>15387.144</v>
      </c>
      <c r="AO109" s="35">
        <v>80</v>
      </c>
      <c r="AP109" s="43">
        <f t="shared" si="24"/>
        <v>566246899.20000005</v>
      </c>
      <c r="AR109" s="57">
        <f t="shared" si="25"/>
        <v>15387.144</v>
      </c>
      <c r="AS109" s="35">
        <v>24</v>
      </c>
      <c r="AT109" s="43">
        <f t="shared" si="26"/>
        <v>5096222092.8000002</v>
      </c>
      <c r="AV109" s="43">
        <v>52688000000</v>
      </c>
    </row>
    <row r="110" spans="1:48" ht="24" customHeight="1">
      <c r="A110" s="16"/>
      <c r="B110" s="17">
        <f t="shared" si="20"/>
        <v>102</v>
      </c>
      <c r="C110" s="10"/>
      <c r="D110" s="18" t="s">
        <v>97</v>
      </c>
      <c r="E110" s="10"/>
      <c r="F110" s="18" t="s">
        <v>8</v>
      </c>
      <c r="G110" s="18" t="s">
        <v>212</v>
      </c>
      <c r="H110" s="10"/>
      <c r="I110" s="19">
        <v>5955734</v>
      </c>
      <c r="J110" s="19">
        <v>1100</v>
      </c>
      <c r="K110" s="17" t="s">
        <v>9</v>
      </c>
      <c r="L110" s="10"/>
      <c r="M110" s="60">
        <v>812</v>
      </c>
      <c r="N110" s="60">
        <v>916</v>
      </c>
      <c r="O110" s="60">
        <v>901</v>
      </c>
      <c r="P110" s="10"/>
      <c r="Q110" s="60">
        <f>N110*$Q$188</f>
        <v>13740</v>
      </c>
      <c r="R110" s="10"/>
      <c r="S110" s="62">
        <f t="shared" si="22"/>
        <v>14656</v>
      </c>
      <c r="T110" s="10"/>
      <c r="U110" s="64">
        <v>15.4</v>
      </c>
      <c r="V110" s="64">
        <v>14.38</v>
      </c>
      <c r="W110" s="10"/>
      <c r="X110" s="43">
        <v>341320000</v>
      </c>
      <c r="Y110" s="36">
        <v>0.05</v>
      </c>
      <c r="Z110" s="10"/>
      <c r="AA110" s="20">
        <v>52</v>
      </c>
      <c r="AB110" s="20">
        <v>11</v>
      </c>
      <c r="AC110" s="20">
        <v>1</v>
      </c>
      <c r="AD110" s="20">
        <v>34</v>
      </c>
      <c r="AE110" s="20">
        <v>2</v>
      </c>
      <c r="AF110" s="66">
        <f t="shared" si="23"/>
        <v>100</v>
      </c>
      <c r="AG110" s="10"/>
      <c r="AH110" s="36">
        <v>-0.17599999999999999</v>
      </c>
      <c r="AI110" s="40">
        <v>17272</v>
      </c>
      <c r="AJ110" s="37">
        <v>0.84</v>
      </c>
      <c r="AK110" s="42" t="s">
        <v>213</v>
      </c>
      <c r="AL110" s="41">
        <v>844</v>
      </c>
      <c r="AN110" s="86"/>
      <c r="AO110" s="87"/>
      <c r="AP110" s="88">
        <f t="shared" si="24"/>
        <v>0</v>
      </c>
      <c r="AR110" s="86">
        <f t="shared" si="25"/>
        <v>0</v>
      </c>
      <c r="AS110" s="87"/>
      <c r="AT110" s="88">
        <f t="shared" si="26"/>
        <v>0</v>
      </c>
      <c r="AV110" s="88">
        <v>0</v>
      </c>
    </row>
    <row r="111" spans="1:48" ht="24" customHeight="1">
      <c r="A111" s="16"/>
      <c r="B111" s="17">
        <f t="shared" si="20"/>
        <v>103</v>
      </c>
      <c r="C111" s="10"/>
      <c r="D111" s="18" t="s">
        <v>19</v>
      </c>
      <c r="E111" s="10"/>
      <c r="F111" s="18" t="s">
        <v>8</v>
      </c>
      <c r="G111" s="18" t="s">
        <v>212</v>
      </c>
      <c r="H111" s="10"/>
      <c r="I111" s="19">
        <v>8712137</v>
      </c>
      <c r="J111" s="19">
        <v>45230</v>
      </c>
      <c r="K111" s="17" t="s">
        <v>14</v>
      </c>
      <c r="L111" s="10"/>
      <c r="M111" s="60">
        <v>432</v>
      </c>
      <c r="N111" s="60">
        <v>452</v>
      </c>
      <c r="O111" s="60">
        <v>452</v>
      </c>
      <c r="P111" s="10"/>
      <c r="Q111" s="60">
        <f>N111*$Q$189</f>
        <v>13560</v>
      </c>
      <c r="R111" s="10"/>
      <c r="S111" s="62">
        <f t="shared" si="22"/>
        <v>14012</v>
      </c>
      <c r="T111" s="10"/>
      <c r="U111" s="64">
        <v>5.2</v>
      </c>
      <c r="V111" s="64">
        <v>5.2</v>
      </c>
      <c r="W111" s="10"/>
      <c r="X111" s="43">
        <f>AP111+AT111</f>
        <v>16357990287.999998</v>
      </c>
      <c r="Y111" s="36">
        <f>X111/AV111</f>
        <v>4.1388743429109268E-2</v>
      </c>
      <c r="Z111" s="10"/>
      <c r="AA111" s="20">
        <v>43.8</v>
      </c>
      <c r="AB111" s="20">
        <v>22</v>
      </c>
      <c r="AC111" s="20">
        <v>11.1</v>
      </c>
      <c r="AD111" s="20">
        <v>16.899999999999999</v>
      </c>
      <c r="AE111" s="20">
        <v>6.2</v>
      </c>
      <c r="AF111" s="66">
        <f t="shared" si="23"/>
        <v>99.999999999999986</v>
      </c>
      <c r="AG111" s="10"/>
      <c r="AH111" s="72"/>
      <c r="AI111" s="73"/>
      <c r="AJ111" s="74"/>
      <c r="AK111" s="75"/>
      <c r="AL111" s="76"/>
      <c r="AN111" s="57">
        <v>45237.805</v>
      </c>
      <c r="AO111" s="35">
        <v>80</v>
      </c>
      <c r="AP111" s="43">
        <f t="shared" si="24"/>
        <v>1635799028.8</v>
      </c>
      <c r="AR111" s="57">
        <f t="shared" si="25"/>
        <v>45237.805</v>
      </c>
      <c r="AS111" s="35">
        <v>24</v>
      </c>
      <c r="AT111" s="43">
        <f t="shared" si="26"/>
        <v>14722191259.199999</v>
      </c>
      <c r="AV111" s="43">
        <v>395228000000</v>
      </c>
    </row>
    <row r="112" spans="1:48" ht="24" customHeight="1">
      <c r="A112" s="16"/>
      <c r="B112" s="17">
        <f t="shared" si="20"/>
        <v>104</v>
      </c>
      <c r="C112" s="10"/>
      <c r="D112" s="18" t="s">
        <v>20</v>
      </c>
      <c r="E112" s="10"/>
      <c r="F112" s="18" t="s">
        <v>8</v>
      </c>
      <c r="G112" s="18" t="s">
        <v>212</v>
      </c>
      <c r="H112" s="10"/>
      <c r="I112" s="19">
        <v>9725376</v>
      </c>
      <c r="J112" s="19">
        <v>4760</v>
      </c>
      <c r="K112" s="17" t="s">
        <v>9</v>
      </c>
      <c r="L112" s="10"/>
      <c r="M112" s="60">
        <v>759</v>
      </c>
      <c r="N112" s="60">
        <v>845</v>
      </c>
      <c r="O112" s="60">
        <v>639</v>
      </c>
      <c r="P112" s="10"/>
      <c r="Q112" s="60">
        <f>N112*$Q$188</f>
        <v>12675</v>
      </c>
      <c r="R112" s="10"/>
      <c r="S112" s="62">
        <f t="shared" si="22"/>
        <v>13520</v>
      </c>
      <c r="T112" s="10"/>
      <c r="U112" s="64">
        <v>8.6999999999999993</v>
      </c>
      <c r="V112" s="64">
        <v>6.32</v>
      </c>
      <c r="W112" s="10"/>
      <c r="X112" s="43">
        <v>1090000000</v>
      </c>
      <c r="Y112" s="36">
        <v>2.9000000000000001E-2</v>
      </c>
      <c r="Z112" s="10"/>
      <c r="AA112" s="20">
        <v>40</v>
      </c>
      <c r="AB112" s="20">
        <v>23</v>
      </c>
      <c r="AC112" s="20">
        <v>7</v>
      </c>
      <c r="AD112" s="20">
        <v>28</v>
      </c>
      <c r="AE112" s="20">
        <v>2</v>
      </c>
      <c r="AF112" s="66">
        <f t="shared" si="23"/>
        <v>100</v>
      </c>
      <c r="AG112" s="10"/>
      <c r="AH112" s="36">
        <v>-5.1999999999999998E-2</v>
      </c>
      <c r="AI112" s="40">
        <v>13681</v>
      </c>
      <c r="AJ112" s="37">
        <v>0.8</v>
      </c>
      <c r="AK112" s="42" t="s">
        <v>213</v>
      </c>
      <c r="AL112" s="41">
        <v>416</v>
      </c>
      <c r="AN112" s="86"/>
      <c r="AO112" s="87"/>
      <c r="AP112" s="88">
        <f t="shared" si="24"/>
        <v>0</v>
      </c>
      <c r="AR112" s="86">
        <f t="shared" si="25"/>
        <v>0</v>
      </c>
      <c r="AS112" s="87"/>
      <c r="AT112" s="88">
        <f t="shared" si="26"/>
        <v>0</v>
      </c>
      <c r="AV112" s="88">
        <v>0</v>
      </c>
    </row>
    <row r="113" spans="1:48" ht="24" customHeight="1">
      <c r="A113" s="16"/>
      <c r="B113" s="17">
        <f t="shared" si="20"/>
        <v>105</v>
      </c>
      <c r="C113" s="10"/>
      <c r="D113" s="18" t="s">
        <v>24</v>
      </c>
      <c r="E113" s="10"/>
      <c r="F113" s="18" t="s">
        <v>8</v>
      </c>
      <c r="G113" s="18" t="s">
        <v>212</v>
      </c>
      <c r="H113" s="10"/>
      <c r="I113" s="19">
        <v>9480042</v>
      </c>
      <c r="J113" s="19">
        <v>5600</v>
      </c>
      <c r="K113" s="17" t="s">
        <v>9</v>
      </c>
      <c r="L113" s="10"/>
      <c r="M113" s="60">
        <v>588</v>
      </c>
      <c r="N113" s="60">
        <v>841</v>
      </c>
      <c r="O113" s="60">
        <v>995</v>
      </c>
      <c r="P113" s="10"/>
      <c r="Q113" s="60">
        <f>N113*$Q$188</f>
        <v>12615</v>
      </c>
      <c r="R113" s="10"/>
      <c r="S113" s="62">
        <f t="shared" si="22"/>
        <v>13456</v>
      </c>
      <c r="T113" s="10"/>
      <c r="U113" s="64">
        <v>8.9</v>
      </c>
      <c r="V113" s="64">
        <v>10.46</v>
      </c>
      <c r="W113" s="10"/>
      <c r="X113" s="43">
        <v>1410000000</v>
      </c>
      <c r="Y113" s="36">
        <v>2.9000000000000001E-2</v>
      </c>
      <c r="Z113" s="10"/>
      <c r="AA113" s="20">
        <v>52</v>
      </c>
      <c r="AB113" s="20">
        <v>4</v>
      </c>
      <c r="AC113" s="20">
        <v>2</v>
      </c>
      <c r="AD113" s="20">
        <v>41</v>
      </c>
      <c r="AE113" s="20">
        <v>1</v>
      </c>
      <c r="AF113" s="66">
        <f t="shared" si="23"/>
        <v>100</v>
      </c>
      <c r="AG113" s="10"/>
      <c r="AH113" s="36">
        <v>-0.191</v>
      </c>
      <c r="AI113" s="40">
        <v>44222</v>
      </c>
      <c r="AJ113" s="37">
        <v>0.78</v>
      </c>
      <c r="AK113" s="42" t="s">
        <v>213</v>
      </c>
      <c r="AL113" s="41">
        <v>653</v>
      </c>
      <c r="AN113" s="86"/>
      <c r="AO113" s="87"/>
      <c r="AP113" s="88">
        <f t="shared" si="24"/>
        <v>0</v>
      </c>
      <c r="AR113" s="86">
        <f t="shared" si="25"/>
        <v>0</v>
      </c>
      <c r="AS113" s="87"/>
      <c r="AT113" s="88">
        <f t="shared" si="26"/>
        <v>0</v>
      </c>
      <c r="AV113" s="88">
        <v>0</v>
      </c>
    </row>
    <row r="114" spans="1:48" ht="24" customHeight="1">
      <c r="A114" s="16"/>
      <c r="B114" s="17">
        <f t="shared" si="20"/>
        <v>106</v>
      </c>
      <c r="C114" s="10"/>
      <c r="D114" s="18" t="s">
        <v>62</v>
      </c>
      <c r="E114" s="10"/>
      <c r="F114" s="18" t="s">
        <v>11</v>
      </c>
      <c r="G114" s="18" t="s">
        <v>11</v>
      </c>
      <c r="H114" s="10"/>
      <c r="I114" s="19">
        <v>4954645</v>
      </c>
      <c r="J114" s="19">
        <v>520</v>
      </c>
      <c r="K114" s="17" t="s">
        <v>6</v>
      </c>
      <c r="L114" s="10"/>
      <c r="M114" s="60">
        <v>130</v>
      </c>
      <c r="N114" s="60">
        <v>1255</v>
      </c>
      <c r="O114" s="60">
        <v>1255</v>
      </c>
      <c r="P114" s="10"/>
      <c r="Q114" s="60">
        <f>N114*$Q$187</f>
        <v>12550</v>
      </c>
      <c r="R114" s="10"/>
      <c r="S114" s="62">
        <f t="shared" si="22"/>
        <v>13805</v>
      </c>
      <c r="T114" s="10"/>
      <c r="U114" s="64">
        <v>25.3</v>
      </c>
      <c r="V114" s="64">
        <v>25.3</v>
      </c>
      <c r="W114" s="10"/>
      <c r="X114" s="43">
        <f>AP114+AT114</f>
        <v>183289838.39999998</v>
      </c>
      <c r="Y114" s="36">
        <f>X114/AV114</f>
        <v>7.0279846012269928E-2</v>
      </c>
      <c r="Z114" s="10"/>
      <c r="AA114" s="20">
        <v>36.200000000000003</v>
      </c>
      <c r="AB114" s="20">
        <v>1.5</v>
      </c>
      <c r="AC114" s="20">
        <v>9.1999999999999993</v>
      </c>
      <c r="AD114" s="20">
        <v>25.4</v>
      </c>
      <c r="AE114" s="20">
        <v>27.7</v>
      </c>
      <c r="AF114" s="66">
        <f t="shared" si="23"/>
        <v>100.00000000000001</v>
      </c>
      <c r="AG114" s="10"/>
      <c r="AH114" s="72"/>
      <c r="AI114" s="73"/>
      <c r="AJ114" s="74"/>
      <c r="AK114" s="75"/>
      <c r="AL114" s="76"/>
      <c r="AN114" s="57">
        <v>811.37599999999998</v>
      </c>
      <c r="AO114" s="35">
        <v>60</v>
      </c>
      <c r="AP114" s="43">
        <f t="shared" si="24"/>
        <v>61096612.799999997</v>
      </c>
      <c r="AR114" s="57">
        <f t="shared" si="25"/>
        <v>811.37599999999998</v>
      </c>
      <c r="AS114" s="35">
        <v>12</v>
      </c>
      <c r="AT114" s="43">
        <f t="shared" si="26"/>
        <v>122193225.59999999</v>
      </c>
      <c r="AV114" s="43">
        <v>2608000000</v>
      </c>
    </row>
    <row r="115" spans="1:48" ht="24" customHeight="1">
      <c r="A115" s="16"/>
      <c r="B115" s="17">
        <f t="shared" si="20"/>
        <v>107</v>
      </c>
      <c r="C115" s="10"/>
      <c r="D115" s="18" t="s">
        <v>173</v>
      </c>
      <c r="E115" s="10"/>
      <c r="F115" s="18" t="s">
        <v>8</v>
      </c>
      <c r="G115" s="18" t="s">
        <v>212</v>
      </c>
      <c r="H115" s="10"/>
      <c r="I115" s="19">
        <v>5662544</v>
      </c>
      <c r="J115" s="19">
        <v>6670</v>
      </c>
      <c r="K115" s="17" t="s">
        <v>9</v>
      </c>
      <c r="L115" s="10"/>
      <c r="M115" s="60">
        <v>543</v>
      </c>
      <c r="N115" s="60">
        <v>823</v>
      </c>
      <c r="O115" s="60">
        <v>326</v>
      </c>
      <c r="P115" s="10"/>
      <c r="Q115" s="60">
        <f>N115*$Q$188</f>
        <v>12345</v>
      </c>
      <c r="R115" s="10"/>
      <c r="S115" s="62">
        <f t="shared" si="22"/>
        <v>13168</v>
      </c>
      <c r="T115" s="10"/>
      <c r="U115" s="64">
        <v>14.5</v>
      </c>
      <c r="V115" s="64">
        <v>6.62</v>
      </c>
      <c r="W115" s="10"/>
      <c r="X115" s="43">
        <v>1750000000</v>
      </c>
      <c r="Y115" s="36">
        <v>4.8000000000000001E-2</v>
      </c>
      <c r="Z115" s="10"/>
      <c r="AA115" s="20">
        <v>51</v>
      </c>
      <c r="AB115" s="20">
        <v>10</v>
      </c>
      <c r="AC115" s="20">
        <v>1</v>
      </c>
      <c r="AD115" s="20">
        <v>37</v>
      </c>
      <c r="AE115" s="20">
        <v>1</v>
      </c>
      <c r="AF115" s="66">
        <f t="shared" si="23"/>
        <v>100</v>
      </c>
      <c r="AG115" s="10"/>
      <c r="AH115" s="36">
        <v>-1.9E-2</v>
      </c>
      <c r="AI115" s="40">
        <v>14973</v>
      </c>
      <c r="AJ115" s="37">
        <v>0.86</v>
      </c>
      <c r="AK115" s="42" t="s">
        <v>210</v>
      </c>
      <c r="AL115" s="41">
        <v>466</v>
      </c>
      <c r="AN115" s="86"/>
      <c r="AO115" s="87"/>
      <c r="AP115" s="88">
        <f t="shared" si="24"/>
        <v>0</v>
      </c>
      <c r="AR115" s="86">
        <f t="shared" si="25"/>
        <v>0</v>
      </c>
      <c r="AS115" s="87"/>
      <c r="AT115" s="88">
        <f t="shared" si="26"/>
        <v>0</v>
      </c>
      <c r="AV115" s="88">
        <v>0</v>
      </c>
    </row>
    <row r="116" spans="1:48" ht="24" customHeight="1">
      <c r="A116" s="16"/>
      <c r="B116" s="17">
        <f t="shared" si="20"/>
        <v>108</v>
      </c>
      <c r="C116" s="10"/>
      <c r="D116" s="18" t="s">
        <v>48</v>
      </c>
      <c r="E116" s="10"/>
      <c r="F116" s="18" t="s">
        <v>13</v>
      </c>
      <c r="G116" s="18" t="s">
        <v>222</v>
      </c>
      <c r="H116" s="10"/>
      <c r="I116" s="19">
        <v>4857274</v>
      </c>
      <c r="J116" s="19">
        <v>10840</v>
      </c>
      <c r="K116" s="17" t="s">
        <v>9</v>
      </c>
      <c r="L116" s="10"/>
      <c r="M116" s="60">
        <v>795</v>
      </c>
      <c r="N116" s="60">
        <v>812</v>
      </c>
      <c r="O116" s="60">
        <v>778</v>
      </c>
      <c r="P116" s="10"/>
      <c r="Q116" s="60">
        <f>N116*$Q$188</f>
        <v>12180</v>
      </c>
      <c r="R116" s="10"/>
      <c r="S116" s="62">
        <f t="shared" si="22"/>
        <v>12992</v>
      </c>
      <c r="T116" s="10"/>
      <c r="U116" s="64">
        <v>16.7</v>
      </c>
      <c r="V116" s="64">
        <v>16.84</v>
      </c>
      <c r="W116" s="10"/>
      <c r="X116" s="43">
        <v>3180000000</v>
      </c>
      <c r="Y116" s="36">
        <v>5.6000000000000001E-2</v>
      </c>
      <c r="Z116" s="10"/>
      <c r="AA116" s="20">
        <v>22</v>
      </c>
      <c r="AB116" s="20">
        <v>11</v>
      </c>
      <c r="AC116" s="20">
        <v>1</v>
      </c>
      <c r="AD116" s="20">
        <v>65</v>
      </c>
      <c r="AE116" s="20">
        <v>1</v>
      </c>
      <c r="AF116" s="66">
        <f t="shared" si="23"/>
        <v>100</v>
      </c>
      <c r="AG116" s="10"/>
      <c r="AH116" s="36">
        <v>0.104</v>
      </c>
      <c r="AI116" s="40">
        <v>40998</v>
      </c>
      <c r="AJ116" s="37">
        <v>0.75</v>
      </c>
      <c r="AK116" s="42" t="s">
        <v>213</v>
      </c>
      <c r="AL116" s="41">
        <v>794</v>
      </c>
      <c r="AN116" s="86"/>
      <c r="AO116" s="87"/>
      <c r="AP116" s="88">
        <f t="shared" si="24"/>
        <v>0</v>
      </c>
      <c r="AR116" s="86">
        <f t="shared" si="25"/>
        <v>0</v>
      </c>
      <c r="AS116" s="87"/>
      <c r="AT116" s="88">
        <f t="shared" si="26"/>
        <v>0</v>
      </c>
      <c r="AV116" s="88">
        <v>0</v>
      </c>
    </row>
    <row r="117" spans="1:48" ht="24" customHeight="1">
      <c r="A117" s="16"/>
      <c r="B117" s="17">
        <f t="shared" si="20"/>
        <v>109</v>
      </c>
      <c r="C117" s="10"/>
      <c r="D117" s="18" t="s">
        <v>121</v>
      </c>
      <c r="E117" s="10"/>
      <c r="F117" s="18" t="s">
        <v>11</v>
      </c>
      <c r="G117" s="18" t="s">
        <v>11</v>
      </c>
      <c r="H117" s="10"/>
      <c r="I117" s="19">
        <v>2479713</v>
      </c>
      <c r="J117" s="19">
        <v>4620</v>
      </c>
      <c r="K117" s="17" t="s">
        <v>9</v>
      </c>
      <c r="L117" s="10"/>
      <c r="M117" s="60">
        <v>731</v>
      </c>
      <c r="N117" s="60">
        <v>754</v>
      </c>
      <c r="O117" s="60">
        <v>467</v>
      </c>
      <c r="P117" s="10"/>
      <c r="Q117" s="60">
        <f>N117*$Q$188</f>
        <v>11310</v>
      </c>
      <c r="R117" s="10"/>
      <c r="S117" s="62">
        <f t="shared" si="22"/>
        <v>12064</v>
      </c>
      <c r="T117" s="10"/>
      <c r="U117" s="64">
        <v>30.4</v>
      </c>
      <c r="V117" s="64">
        <v>19.3</v>
      </c>
      <c r="W117" s="10"/>
      <c r="X117" s="43">
        <v>1140000000</v>
      </c>
      <c r="Y117" s="36">
        <v>0.10100000000000001</v>
      </c>
      <c r="Z117" s="10"/>
      <c r="AA117" s="20">
        <v>60</v>
      </c>
      <c r="AB117" s="20">
        <v>3</v>
      </c>
      <c r="AC117" s="20">
        <v>1</v>
      </c>
      <c r="AD117" s="20">
        <v>35</v>
      </c>
      <c r="AE117" s="20">
        <v>1</v>
      </c>
      <c r="AF117" s="66">
        <f t="shared" si="23"/>
        <v>100</v>
      </c>
      <c r="AG117" s="10"/>
      <c r="AH117" s="36">
        <v>-6.5000000000000002E-2</v>
      </c>
      <c r="AI117" s="40">
        <v>14973</v>
      </c>
      <c r="AJ117" s="37">
        <v>0.73</v>
      </c>
      <c r="AK117" s="42" t="s">
        <v>213</v>
      </c>
      <c r="AL117" s="41">
        <v>1127</v>
      </c>
      <c r="AN117" s="86"/>
      <c r="AO117" s="87"/>
      <c r="AP117" s="88">
        <f t="shared" si="24"/>
        <v>0</v>
      </c>
      <c r="AR117" s="86">
        <f t="shared" si="25"/>
        <v>0</v>
      </c>
      <c r="AS117" s="87"/>
      <c r="AT117" s="88">
        <f t="shared" si="26"/>
        <v>0</v>
      </c>
      <c r="AV117" s="88">
        <v>0</v>
      </c>
    </row>
    <row r="118" spans="1:48" ht="24" customHeight="1">
      <c r="A118" s="16"/>
      <c r="B118" s="17">
        <f t="shared" si="20"/>
        <v>110</v>
      </c>
      <c r="C118" s="10"/>
      <c r="D118" s="18" t="s">
        <v>33</v>
      </c>
      <c r="E118" s="10"/>
      <c r="F118" s="18" t="s">
        <v>8</v>
      </c>
      <c r="G118" s="18" t="s">
        <v>212</v>
      </c>
      <c r="H118" s="10"/>
      <c r="I118" s="19">
        <v>7131494</v>
      </c>
      <c r="J118" s="19">
        <v>7470</v>
      </c>
      <c r="K118" s="17" t="s">
        <v>9</v>
      </c>
      <c r="L118" s="10"/>
      <c r="M118" s="60">
        <v>708</v>
      </c>
      <c r="N118" s="60">
        <v>730</v>
      </c>
      <c r="O118" s="60">
        <v>730</v>
      </c>
      <c r="P118" s="10"/>
      <c r="Q118" s="60">
        <f>N118*$Q$188</f>
        <v>10950</v>
      </c>
      <c r="R118" s="10"/>
      <c r="S118" s="62">
        <f t="shared" si="22"/>
        <v>11680</v>
      </c>
      <c r="T118" s="10"/>
      <c r="U118" s="64">
        <v>10.199999999999999</v>
      </c>
      <c r="V118" s="64">
        <v>10.28</v>
      </c>
      <c r="W118" s="10"/>
      <c r="X118" s="43">
        <v>1810000000</v>
      </c>
      <c r="Y118" s="36">
        <v>3.4000000000000002E-2</v>
      </c>
      <c r="Z118" s="10"/>
      <c r="AA118" s="20">
        <v>58</v>
      </c>
      <c r="AB118" s="20">
        <v>5</v>
      </c>
      <c r="AC118" s="20">
        <v>3</v>
      </c>
      <c r="AD118" s="20">
        <v>33</v>
      </c>
      <c r="AE118" s="20">
        <v>1</v>
      </c>
      <c r="AF118" s="66">
        <f t="shared" si="23"/>
        <v>100</v>
      </c>
      <c r="AG118" s="10"/>
      <c r="AH118" s="36">
        <v>-3.6999999999999998E-2</v>
      </c>
      <c r="AI118" s="40">
        <v>56534</v>
      </c>
      <c r="AJ118" s="37">
        <v>0.7</v>
      </c>
      <c r="AK118" s="42" t="s">
        <v>213</v>
      </c>
      <c r="AL118" s="41">
        <v>707</v>
      </c>
      <c r="AN118" s="86"/>
      <c r="AO118" s="87"/>
      <c r="AP118" s="88">
        <f t="shared" si="24"/>
        <v>0</v>
      </c>
      <c r="AR118" s="86">
        <f t="shared" si="25"/>
        <v>0</v>
      </c>
      <c r="AS118" s="87"/>
      <c r="AT118" s="88">
        <f t="shared" si="26"/>
        <v>0</v>
      </c>
      <c r="AV118" s="88">
        <v>0</v>
      </c>
    </row>
    <row r="119" spans="1:48" ht="24" customHeight="1">
      <c r="A119" s="16"/>
      <c r="B119" s="17">
        <f t="shared" si="20"/>
        <v>111</v>
      </c>
      <c r="C119" s="10"/>
      <c r="D119" s="18" t="s">
        <v>124</v>
      </c>
      <c r="E119" s="10"/>
      <c r="F119" s="18" t="s">
        <v>18</v>
      </c>
      <c r="G119" s="18" t="s">
        <v>224</v>
      </c>
      <c r="H119" s="10"/>
      <c r="I119" s="19">
        <v>4660833</v>
      </c>
      <c r="J119" s="19">
        <v>39070</v>
      </c>
      <c r="K119" s="17" t="s">
        <v>14</v>
      </c>
      <c r="L119" s="10"/>
      <c r="M119" s="60">
        <v>327</v>
      </c>
      <c r="N119" s="60">
        <v>364</v>
      </c>
      <c r="O119" s="60">
        <v>364</v>
      </c>
      <c r="P119" s="10"/>
      <c r="Q119" s="60">
        <f>N119*$Q$189</f>
        <v>10920</v>
      </c>
      <c r="R119" s="10"/>
      <c r="S119" s="62">
        <f t="shared" si="22"/>
        <v>11284</v>
      </c>
      <c r="T119" s="10"/>
      <c r="U119" s="64">
        <v>7.8</v>
      </c>
      <c r="V119" s="64">
        <v>7.8</v>
      </c>
      <c r="W119" s="10"/>
      <c r="X119" s="43">
        <f>AP119+AT119</f>
        <v>11655819302.4</v>
      </c>
      <c r="Y119" s="36">
        <f>X119/AV119</f>
        <v>6.2047224453032672E-2</v>
      </c>
      <c r="Z119" s="10"/>
      <c r="AA119" s="20">
        <v>68.5</v>
      </c>
      <c r="AB119" s="20">
        <v>15.9</v>
      </c>
      <c r="AC119" s="20">
        <v>1.5</v>
      </c>
      <c r="AD119" s="20">
        <v>7.6</v>
      </c>
      <c r="AE119" s="20">
        <v>6.5</v>
      </c>
      <c r="AF119" s="66">
        <f t="shared" si="23"/>
        <v>100</v>
      </c>
      <c r="AG119" s="10"/>
      <c r="AH119" s="72"/>
      <c r="AI119" s="73"/>
      <c r="AJ119" s="74"/>
      <c r="AK119" s="75"/>
      <c r="AL119" s="76"/>
      <c r="AN119" s="57">
        <v>40026.851999999999</v>
      </c>
      <c r="AO119" s="35">
        <v>80</v>
      </c>
      <c r="AP119" s="43">
        <f t="shared" si="24"/>
        <v>1165581930.24</v>
      </c>
      <c r="AR119" s="57">
        <f t="shared" si="25"/>
        <v>40026.851999999999</v>
      </c>
      <c r="AS119" s="35">
        <v>24</v>
      </c>
      <c r="AT119" s="43">
        <f t="shared" si="26"/>
        <v>10490237372.16</v>
      </c>
      <c r="AV119" s="43">
        <v>187854000000</v>
      </c>
    </row>
    <row r="120" spans="1:48" ht="24" customHeight="1">
      <c r="A120" s="16"/>
      <c r="B120" s="17">
        <f t="shared" si="20"/>
        <v>112</v>
      </c>
      <c r="C120" s="10"/>
      <c r="D120" s="18" t="s">
        <v>88</v>
      </c>
      <c r="E120" s="10"/>
      <c r="F120" s="18" t="s">
        <v>8</v>
      </c>
      <c r="G120" s="18" t="s">
        <v>212</v>
      </c>
      <c r="H120" s="10"/>
      <c r="I120" s="19">
        <v>8191828</v>
      </c>
      <c r="J120" s="19">
        <v>36190</v>
      </c>
      <c r="K120" s="17" t="s">
        <v>14</v>
      </c>
      <c r="L120" s="10"/>
      <c r="M120" s="60">
        <v>335</v>
      </c>
      <c r="N120" s="60">
        <v>345</v>
      </c>
      <c r="O120" s="60">
        <v>345</v>
      </c>
      <c r="P120" s="10"/>
      <c r="Q120" s="60">
        <f>N120*$Q$189</f>
        <v>10350</v>
      </c>
      <c r="R120" s="10"/>
      <c r="S120" s="62">
        <f t="shared" si="22"/>
        <v>10695</v>
      </c>
      <c r="T120" s="10"/>
      <c r="U120" s="64">
        <v>4.2</v>
      </c>
      <c r="V120" s="64">
        <v>4.2</v>
      </c>
      <c r="W120" s="10"/>
      <c r="X120" s="43">
        <f>AP120+AT120</f>
        <v>10300768224</v>
      </c>
      <c r="Y120" s="36">
        <f>X120/AV120</f>
        <v>3.2295770271922646E-2</v>
      </c>
      <c r="Z120" s="10"/>
      <c r="AA120" s="20">
        <v>46.3</v>
      </c>
      <c r="AB120" s="20">
        <v>12.2</v>
      </c>
      <c r="AC120" s="20">
        <v>2.7</v>
      </c>
      <c r="AD120" s="20">
        <v>28.7</v>
      </c>
      <c r="AE120" s="20">
        <v>10.1</v>
      </c>
      <c r="AF120" s="66">
        <f t="shared" si="23"/>
        <v>100</v>
      </c>
      <c r="AG120" s="10"/>
      <c r="AH120" s="72"/>
      <c r="AI120" s="73"/>
      <c r="AJ120" s="74"/>
      <c r="AK120" s="75"/>
      <c r="AL120" s="76"/>
      <c r="AN120" s="57">
        <v>37321.624000000003</v>
      </c>
      <c r="AO120" s="35">
        <v>80</v>
      </c>
      <c r="AP120" s="43">
        <f t="shared" si="24"/>
        <v>1030076822.4000001</v>
      </c>
      <c r="AR120" s="57">
        <f t="shared" si="25"/>
        <v>37321.624000000003</v>
      </c>
      <c r="AS120" s="35">
        <v>24</v>
      </c>
      <c r="AT120" s="43">
        <f t="shared" si="26"/>
        <v>9270691401.6000004</v>
      </c>
      <c r="AV120" s="43">
        <v>318951000000</v>
      </c>
    </row>
    <row r="121" spans="1:48" ht="24" customHeight="1">
      <c r="A121" s="16"/>
      <c r="B121" s="17">
        <f t="shared" si="20"/>
        <v>113</v>
      </c>
      <c r="C121" s="10"/>
      <c r="D121" s="18" t="s">
        <v>151</v>
      </c>
      <c r="E121" s="10"/>
      <c r="F121" s="18" t="s">
        <v>8</v>
      </c>
      <c r="G121" s="18" t="s">
        <v>212</v>
      </c>
      <c r="H121" s="10"/>
      <c r="I121" s="19">
        <v>5444218</v>
      </c>
      <c r="J121" s="19">
        <v>16810</v>
      </c>
      <c r="K121" s="17" t="s">
        <v>14</v>
      </c>
      <c r="L121" s="10"/>
      <c r="M121" s="60">
        <v>275</v>
      </c>
      <c r="N121" s="60">
        <v>330</v>
      </c>
      <c r="O121" s="60">
        <v>330</v>
      </c>
      <c r="P121" s="10"/>
      <c r="Q121" s="60">
        <f>N121*$Q$189</f>
        <v>9900</v>
      </c>
      <c r="R121" s="10"/>
      <c r="S121" s="62">
        <f t="shared" si="22"/>
        <v>10230</v>
      </c>
      <c r="T121" s="10"/>
      <c r="U121" s="64">
        <v>6.1</v>
      </c>
      <c r="V121" s="64">
        <v>6.1</v>
      </c>
      <c r="W121" s="10"/>
      <c r="X121" s="43">
        <f>AP121+AT121</f>
        <v>4357583472</v>
      </c>
      <c r="Y121" s="36">
        <f>X121/AV121</f>
        <v>4.8611500005577804E-2</v>
      </c>
      <c r="Z121" s="10"/>
      <c r="AA121" s="20">
        <v>50.2</v>
      </c>
      <c r="AB121" s="20">
        <v>8.6999999999999993</v>
      </c>
      <c r="AC121" s="20">
        <v>7.6</v>
      </c>
      <c r="AD121" s="20">
        <v>29.1</v>
      </c>
      <c r="AE121" s="20">
        <v>4.4000000000000004</v>
      </c>
      <c r="AF121" s="66">
        <f t="shared" si="23"/>
        <v>100</v>
      </c>
      <c r="AG121" s="10"/>
      <c r="AH121" s="72"/>
      <c r="AI121" s="73"/>
      <c r="AJ121" s="74"/>
      <c r="AK121" s="75"/>
      <c r="AL121" s="76"/>
      <c r="AN121" s="57">
        <v>16505.998</v>
      </c>
      <c r="AO121" s="35">
        <v>80</v>
      </c>
      <c r="AP121" s="43">
        <f t="shared" si="24"/>
        <v>435758347.19999999</v>
      </c>
      <c r="AR121" s="57">
        <f t="shared" si="25"/>
        <v>16505.998</v>
      </c>
      <c r="AS121" s="35">
        <v>24</v>
      </c>
      <c r="AT121" s="43">
        <f t="shared" si="26"/>
        <v>3921825124.7999997</v>
      </c>
      <c r="AV121" s="43">
        <v>89641000000</v>
      </c>
    </row>
    <row r="122" spans="1:48" ht="24" customHeight="1">
      <c r="A122" s="16"/>
      <c r="B122" s="17">
        <f t="shared" si="20"/>
        <v>114</v>
      </c>
      <c r="C122" s="10"/>
      <c r="D122" s="18" t="s">
        <v>148</v>
      </c>
      <c r="E122" s="10"/>
      <c r="F122" s="18" t="s">
        <v>8</v>
      </c>
      <c r="G122" s="18" t="s">
        <v>212</v>
      </c>
      <c r="H122" s="10"/>
      <c r="I122" s="19">
        <v>8820083</v>
      </c>
      <c r="J122" s="19">
        <v>5280</v>
      </c>
      <c r="K122" s="17" t="s">
        <v>9</v>
      </c>
      <c r="L122" s="10"/>
      <c r="M122" s="60">
        <v>607</v>
      </c>
      <c r="N122" s="60">
        <v>649</v>
      </c>
      <c r="O122" s="60">
        <v>797</v>
      </c>
      <c r="P122" s="10"/>
      <c r="Q122" s="60">
        <f t="shared" ref="Q122:Q127" si="27">N122*$Q$188</f>
        <v>9735</v>
      </c>
      <c r="R122" s="10"/>
      <c r="S122" s="62">
        <f t="shared" si="22"/>
        <v>10384</v>
      </c>
      <c r="T122" s="10"/>
      <c r="U122" s="64">
        <v>7.4</v>
      </c>
      <c r="V122" s="64">
        <v>8.94</v>
      </c>
      <c r="W122" s="10"/>
      <c r="X122" s="43">
        <v>1170000000</v>
      </c>
      <c r="Y122" s="36">
        <v>3.1E-2</v>
      </c>
      <c r="Z122" s="10"/>
      <c r="AA122" s="20">
        <v>49</v>
      </c>
      <c r="AB122" s="20">
        <v>10</v>
      </c>
      <c r="AC122" s="20">
        <v>12</v>
      </c>
      <c r="AD122" s="20">
        <v>28</v>
      </c>
      <c r="AE122" s="20">
        <v>1</v>
      </c>
      <c r="AF122" s="66">
        <f t="shared" si="23"/>
        <v>100</v>
      </c>
      <c r="AG122" s="10"/>
      <c r="AH122" s="36">
        <v>-6.0999999999999999E-2</v>
      </c>
      <c r="AI122" s="40">
        <v>25877</v>
      </c>
      <c r="AJ122" s="37">
        <v>0.65</v>
      </c>
      <c r="AK122" s="42" t="s">
        <v>210</v>
      </c>
      <c r="AL122" s="41">
        <v>584</v>
      </c>
      <c r="AN122" s="86"/>
      <c r="AO122" s="87"/>
      <c r="AP122" s="88">
        <f t="shared" si="24"/>
        <v>0</v>
      </c>
      <c r="AR122" s="86">
        <f t="shared" si="25"/>
        <v>0</v>
      </c>
      <c r="AS122" s="87"/>
      <c r="AT122" s="88">
        <f t="shared" si="26"/>
        <v>0</v>
      </c>
      <c r="AV122" s="88">
        <v>0</v>
      </c>
    </row>
    <row r="123" spans="1:48" ht="24" customHeight="1">
      <c r="A123" s="16"/>
      <c r="B123" s="17">
        <f t="shared" si="20"/>
        <v>115</v>
      </c>
      <c r="C123" s="10"/>
      <c r="D123" s="18" t="s">
        <v>101</v>
      </c>
      <c r="E123" s="10"/>
      <c r="F123" s="18" t="s">
        <v>11</v>
      </c>
      <c r="G123" s="18" t="s">
        <v>11</v>
      </c>
      <c r="H123" s="10"/>
      <c r="I123" s="19">
        <v>2203821</v>
      </c>
      <c r="J123" s="19">
        <v>1210</v>
      </c>
      <c r="K123" s="17" t="s">
        <v>9</v>
      </c>
      <c r="L123" s="10"/>
      <c r="M123" s="60">
        <v>318</v>
      </c>
      <c r="N123" s="60">
        <v>638</v>
      </c>
      <c r="O123" s="60">
        <v>831</v>
      </c>
      <c r="P123" s="10"/>
      <c r="Q123" s="60">
        <f t="shared" si="27"/>
        <v>9570</v>
      </c>
      <c r="R123" s="10"/>
      <c r="S123" s="62">
        <f t="shared" si="22"/>
        <v>10208</v>
      </c>
      <c r="T123" s="10"/>
      <c r="U123" s="64">
        <v>28.9</v>
      </c>
      <c r="V123" s="64">
        <v>42.86</v>
      </c>
      <c r="W123" s="10"/>
      <c r="X123" s="43">
        <v>223650000</v>
      </c>
      <c r="Y123" s="36">
        <v>9.6000000000000002E-2</v>
      </c>
      <c r="Z123" s="10"/>
      <c r="AA123" s="20">
        <v>60</v>
      </c>
      <c r="AB123" s="20">
        <v>4</v>
      </c>
      <c r="AC123" s="20">
        <v>1</v>
      </c>
      <c r="AD123" s="20">
        <v>34</v>
      </c>
      <c r="AE123" s="20">
        <v>1</v>
      </c>
      <c r="AF123" s="66">
        <f t="shared" si="23"/>
        <v>100</v>
      </c>
      <c r="AG123" s="10"/>
      <c r="AH123" s="36">
        <v>-5.8000000000000003E-2</v>
      </c>
      <c r="AI123" s="40">
        <v>5581</v>
      </c>
      <c r="AJ123" s="37">
        <v>0.81</v>
      </c>
      <c r="AK123" s="42" t="s">
        <v>210</v>
      </c>
      <c r="AL123" s="41">
        <v>2424</v>
      </c>
      <c r="AN123" s="86"/>
      <c r="AO123" s="87"/>
      <c r="AP123" s="88">
        <f t="shared" si="24"/>
        <v>0</v>
      </c>
      <c r="AR123" s="86">
        <f t="shared" si="25"/>
        <v>0</v>
      </c>
      <c r="AS123" s="87"/>
      <c r="AT123" s="88">
        <f t="shared" si="26"/>
        <v>0</v>
      </c>
      <c r="AV123" s="88">
        <v>0</v>
      </c>
    </row>
    <row r="124" spans="1:48" ht="24" customHeight="1">
      <c r="A124" s="16"/>
      <c r="B124" s="17">
        <f t="shared" si="20"/>
        <v>116</v>
      </c>
      <c r="C124" s="10"/>
      <c r="D124" s="18" t="s">
        <v>70</v>
      </c>
      <c r="E124" s="10"/>
      <c r="F124" s="18" t="s">
        <v>11</v>
      </c>
      <c r="G124" s="18" t="s">
        <v>11</v>
      </c>
      <c r="H124" s="10"/>
      <c r="I124" s="19">
        <v>2038501</v>
      </c>
      <c r="J124" s="19">
        <v>440</v>
      </c>
      <c r="K124" s="17" t="s">
        <v>6</v>
      </c>
      <c r="L124" s="10"/>
      <c r="M124" s="60">
        <v>139</v>
      </c>
      <c r="N124" s="60">
        <v>605</v>
      </c>
      <c r="O124" s="60">
        <v>282</v>
      </c>
      <c r="P124" s="10"/>
      <c r="Q124" s="60">
        <f t="shared" si="27"/>
        <v>9075</v>
      </c>
      <c r="R124" s="10"/>
      <c r="S124" s="62">
        <f t="shared" si="22"/>
        <v>9680</v>
      </c>
      <c r="T124" s="10"/>
      <c r="U124" s="64">
        <v>29.7</v>
      </c>
      <c r="V124" s="64">
        <v>13.55</v>
      </c>
      <c r="W124" s="10"/>
      <c r="X124" s="43">
        <v>142330000</v>
      </c>
      <c r="Y124" s="36">
        <v>9.9000000000000005E-2</v>
      </c>
      <c r="Z124" s="10"/>
      <c r="AA124" s="20">
        <v>50</v>
      </c>
      <c r="AB124" s="20">
        <v>8</v>
      </c>
      <c r="AC124" s="20">
        <v>2</v>
      </c>
      <c r="AD124" s="20">
        <v>39</v>
      </c>
      <c r="AE124" s="20">
        <v>1</v>
      </c>
      <c r="AF124" s="66">
        <f t="shared" si="23"/>
        <v>100</v>
      </c>
      <c r="AG124" s="10"/>
      <c r="AH124" s="36">
        <v>-0.04</v>
      </c>
      <c r="AI124" s="40">
        <v>4168</v>
      </c>
      <c r="AJ124" s="37">
        <v>0.6</v>
      </c>
      <c r="AK124" s="42" t="s">
        <v>214</v>
      </c>
      <c r="AL124" s="41">
        <v>713</v>
      </c>
      <c r="AN124" s="86"/>
      <c r="AO124" s="87"/>
      <c r="AP124" s="88">
        <f t="shared" si="24"/>
        <v>0</v>
      </c>
      <c r="AR124" s="86">
        <f t="shared" si="25"/>
        <v>0</v>
      </c>
      <c r="AS124" s="87"/>
      <c r="AT124" s="88">
        <f t="shared" si="26"/>
        <v>0</v>
      </c>
      <c r="AV124" s="88">
        <v>0</v>
      </c>
    </row>
    <row r="125" spans="1:48" ht="24" customHeight="1">
      <c r="A125" s="16"/>
      <c r="B125" s="17">
        <f t="shared" si="20"/>
        <v>117</v>
      </c>
      <c r="C125" s="10"/>
      <c r="D125" s="18" t="s">
        <v>71</v>
      </c>
      <c r="E125" s="10"/>
      <c r="F125" s="18" t="s">
        <v>8</v>
      </c>
      <c r="G125" s="18" t="s">
        <v>212</v>
      </c>
      <c r="H125" s="10"/>
      <c r="I125" s="19">
        <v>3925405</v>
      </c>
      <c r="J125" s="19">
        <v>3810</v>
      </c>
      <c r="K125" s="17" t="s">
        <v>9</v>
      </c>
      <c r="L125" s="10"/>
      <c r="M125" s="60">
        <v>581</v>
      </c>
      <c r="N125" s="60">
        <v>599</v>
      </c>
      <c r="O125" s="60">
        <v>748</v>
      </c>
      <c r="P125" s="10"/>
      <c r="Q125" s="60">
        <f t="shared" si="27"/>
        <v>8985</v>
      </c>
      <c r="R125" s="10"/>
      <c r="S125" s="62">
        <f t="shared" si="22"/>
        <v>9584</v>
      </c>
      <c r="T125" s="10"/>
      <c r="U125" s="64">
        <v>15.3</v>
      </c>
      <c r="V125" s="64">
        <v>20.059999999999999</v>
      </c>
      <c r="W125" s="10"/>
      <c r="X125" s="43">
        <v>768240000</v>
      </c>
      <c r="Y125" s="36">
        <v>5.2999999999999999E-2</v>
      </c>
      <c r="Z125" s="10"/>
      <c r="AA125" s="20">
        <v>59</v>
      </c>
      <c r="AB125" s="20">
        <v>6</v>
      </c>
      <c r="AC125" s="20">
        <v>1</v>
      </c>
      <c r="AD125" s="20">
        <v>33</v>
      </c>
      <c r="AE125" s="20">
        <v>1</v>
      </c>
      <c r="AF125" s="66">
        <f t="shared" si="23"/>
        <v>100</v>
      </c>
      <c r="AG125" s="10"/>
      <c r="AH125" s="36">
        <v>8.2000000000000003E-2</v>
      </c>
      <c r="AI125" s="40">
        <v>28697</v>
      </c>
      <c r="AJ125" s="37">
        <v>0.79</v>
      </c>
      <c r="AK125" s="42" t="s">
        <v>210</v>
      </c>
      <c r="AL125" s="41">
        <v>1064</v>
      </c>
      <c r="AN125" s="86"/>
      <c r="AO125" s="87"/>
      <c r="AP125" s="88">
        <f t="shared" si="24"/>
        <v>0</v>
      </c>
      <c r="AR125" s="86">
        <f t="shared" si="25"/>
        <v>0</v>
      </c>
      <c r="AS125" s="87"/>
      <c r="AT125" s="88">
        <f t="shared" si="26"/>
        <v>0</v>
      </c>
      <c r="AV125" s="88">
        <v>0</v>
      </c>
    </row>
    <row r="126" spans="1:48" ht="24" customHeight="1">
      <c r="A126" s="16"/>
      <c r="B126" s="17">
        <f t="shared" si="20"/>
        <v>118</v>
      </c>
      <c r="C126" s="10"/>
      <c r="D126" s="18" t="s">
        <v>130</v>
      </c>
      <c r="E126" s="10"/>
      <c r="F126" s="18" t="s">
        <v>13</v>
      </c>
      <c r="G126" s="18" t="s">
        <v>222</v>
      </c>
      <c r="H126" s="10"/>
      <c r="I126" s="19">
        <v>4034119</v>
      </c>
      <c r="J126" s="19">
        <v>12140</v>
      </c>
      <c r="K126" s="17" t="s">
        <v>9</v>
      </c>
      <c r="L126" s="10"/>
      <c r="M126" s="60">
        <v>440</v>
      </c>
      <c r="N126" s="60">
        <v>575</v>
      </c>
      <c r="O126" s="60">
        <v>506</v>
      </c>
      <c r="P126" s="10"/>
      <c r="Q126" s="60">
        <f t="shared" si="27"/>
        <v>8625</v>
      </c>
      <c r="R126" s="10"/>
      <c r="S126" s="62">
        <f t="shared" si="22"/>
        <v>9200</v>
      </c>
      <c r="T126" s="10"/>
      <c r="U126" s="64">
        <v>14.3</v>
      </c>
      <c r="V126" s="64">
        <v>13.11</v>
      </c>
      <c r="W126" s="10"/>
      <c r="X126" s="43">
        <v>2750000000</v>
      </c>
      <c r="Y126" s="36">
        <v>4.7E-2</v>
      </c>
      <c r="Z126" s="10"/>
      <c r="AA126" s="20">
        <v>41</v>
      </c>
      <c r="AB126" s="20">
        <v>5</v>
      </c>
      <c r="AC126" s="20">
        <v>5</v>
      </c>
      <c r="AD126" s="20">
        <v>47</v>
      </c>
      <c r="AE126" s="20">
        <v>2</v>
      </c>
      <c r="AF126" s="66">
        <f t="shared" si="23"/>
        <v>100</v>
      </c>
      <c r="AG126" s="10"/>
      <c r="AH126" s="36">
        <v>-9.7000000000000003E-2</v>
      </c>
      <c r="AI126" s="40">
        <v>31942</v>
      </c>
      <c r="AJ126" s="37">
        <v>0.77</v>
      </c>
      <c r="AK126" s="42" t="s">
        <v>210</v>
      </c>
      <c r="AL126" s="41">
        <v>659</v>
      </c>
      <c r="AN126" s="86"/>
      <c r="AO126" s="87"/>
      <c r="AP126" s="88">
        <f t="shared" si="24"/>
        <v>0</v>
      </c>
      <c r="AR126" s="86">
        <f t="shared" si="25"/>
        <v>0</v>
      </c>
      <c r="AS126" s="87"/>
      <c r="AT126" s="88">
        <f t="shared" si="26"/>
        <v>0</v>
      </c>
      <c r="AV126" s="88">
        <v>0</v>
      </c>
    </row>
    <row r="127" spans="1:48" ht="24" customHeight="1">
      <c r="A127" s="16"/>
      <c r="B127" s="17">
        <f t="shared" si="20"/>
        <v>119</v>
      </c>
      <c r="C127" s="10"/>
      <c r="D127" s="18" t="s">
        <v>78</v>
      </c>
      <c r="E127" s="10"/>
      <c r="F127" s="18" t="s">
        <v>11</v>
      </c>
      <c r="G127" s="18" t="s">
        <v>11</v>
      </c>
      <c r="H127" s="10"/>
      <c r="I127" s="19">
        <v>1815698</v>
      </c>
      <c r="J127" s="19">
        <v>620</v>
      </c>
      <c r="K127" s="17" t="s">
        <v>6</v>
      </c>
      <c r="L127" s="10"/>
      <c r="M127" s="60">
        <v>122</v>
      </c>
      <c r="N127" s="60">
        <v>565</v>
      </c>
      <c r="O127" s="60">
        <v>390</v>
      </c>
      <c r="P127" s="10"/>
      <c r="Q127" s="60">
        <f t="shared" si="27"/>
        <v>8475</v>
      </c>
      <c r="R127" s="10"/>
      <c r="S127" s="62">
        <f t="shared" si="22"/>
        <v>9040</v>
      </c>
      <c r="T127" s="10"/>
      <c r="U127" s="64">
        <v>31.1</v>
      </c>
      <c r="V127" s="64">
        <v>21.5</v>
      </c>
      <c r="W127" s="10"/>
      <c r="X127" s="43">
        <v>121900000</v>
      </c>
      <c r="Y127" s="36">
        <v>0.10299999999999999</v>
      </c>
      <c r="Z127" s="10"/>
      <c r="AA127" s="20">
        <v>50</v>
      </c>
      <c r="AB127" s="20">
        <v>10</v>
      </c>
      <c r="AC127" s="20">
        <v>1</v>
      </c>
      <c r="AD127" s="20">
        <v>38</v>
      </c>
      <c r="AE127" s="20">
        <v>1</v>
      </c>
      <c r="AF127" s="66">
        <f t="shared" si="23"/>
        <v>100</v>
      </c>
      <c r="AG127" s="10"/>
      <c r="AH127" s="36">
        <v>-5.7000000000000002E-2</v>
      </c>
      <c r="AI127" s="40">
        <v>3428</v>
      </c>
      <c r="AJ127" s="37">
        <v>0.72</v>
      </c>
      <c r="AK127" s="42" t="s">
        <v>214</v>
      </c>
      <c r="AL127" s="41">
        <v>1202</v>
      </c>
      <c r="AN127" s="86"/>
      <c r="AO127" s="87"/>
      <c r="AP127" s="88">
        <f t="shared" si="24"/>
        <v>0</v>
      </c>
      <c r="AR127" s="86">
        <f t="shared" si="25"/>
        <v>0</v>
      </c>
      <c r="AS127" s="87"/>
      <c r="AT127" s="88">
        <f t="shared" si="26"/>
        <v>0</v>
      </c>
      <c r="AV127" s="88">
        <v>0</v>
      </c>
    </row>
    <row r="128" spans="1:48" ht="24" customHeight="1">
      <c r="A128" s="16"/>
      <c r="B128" s="17">
        <f t="shared" si="20"/>
        <v>120</v>
      </c>
      <c r="C128" s="10"/>
      <c r="D128" s="18" t="s">
        <v>161</v>
      </c>
      <c r="E128" s="10"/>
      <c r="F128" s="18" t="s">
        <v>8</v>
      </c>
      <c r="G128" s="18" t="s">
        <v>212</v>
      </c>
      <c r="H128" s="10"/>
      <c r="I128" s="19">
        <v>9837533</v>
      </c>
      <c r="J128" s="19">
        <v>54630</v>
      </c>
      <c r="K128" s="17" t="s">
        <v>14</v>
      </c>
      <c r="L128" s="10"/>
      <c r="M128" s="60">
        <v>270</v>
      </c>
      <c r="N128" s="60">
        <v>278</v>
      </c>
      <c r="O128" s="60">
        <v>278</v>
      </c>
      <c r="P128" s="10"/>
      <c r="Q128" s="60">
        <f>N128*$Q$189</f>
        <v>8340</v>
      </c>
      <c r="R128" s="10"/>
      <c r="S128" s="62">
        <f t="shared" si="22"/>
        <v>8618</v>
      </c>
      <c r="T128" s="10"/>
      <c r="U128" s="64">
        <v>2.8</v>
      </c>
      <c r="V128" s="64">
        <v>2.8</v>
      </c>
      <c r="W128" s="10"/>
      <c r="X128" s="43">
        <f>AP128+AT128</f>
        <v>11559061412.800001</v>
      </c>
      <c r="Y128" s="36">
        <f>X128/AV128</f>
        <v>2.2412401138549361E-2</v>
      </c>
      <c r="Z128" s="10"/>
      <c r="AA128" s="20">
        <v>53.7</v>
      </c>
      <c r="AB128" s="20">
        <v>16.3</v>
      </c>
      <c r="AC128" s="20">
        <v>8.1</v>
      </c>
      <c r="AD128" s="20">
        <v>15.6</v>
      </c>
      <c r="AE128" s="20">
        <v>6.3</v>
      </c>
      <c r="AF128" s="66">
        <f t="shared" si="23"/>
        <v>99.999999999999986</v>
      </c>
      <c r="AG128" s="10"/>
      <c r="AH128" s="72"/>
      <c r="AI128" s="73"/>
      <c r="AJ128" s="74"/>
      <c r="AK128" s="75"/>
      <c r="AL128" s="76"/>
      <c r="AN128" s="57">
        <v>51974.197</v>
      </c>
      <c r="AO128" s="35">
        <v>80</v>
      </c>
      <c r="AP128" s="43">
        <f t="shared" si="24"/>
        <v>1155906141.28</v>
      </c>
      <c r="AR128" s="57">
        <f t="shared" si="25"/>
        <v>51974.197</v>
      </c>
      <c r="AS128" s="35">
        <v>24</v>
      </c>
      <c r="AT128" s="43">
        <f t="shared" si="26"/>
        <v>10403155271.52</v>
      </c>
      <c r="AV128" s="43">
        <v>515744000000</v>
      </c>
    </row>
    <row r="129" spans="1:49" ht="24" customHeight="1">
      <c r="A129" s="16"/>
      <c r="B129" s="17">
        <f t="shared" si="20"/>
        <v>121</v>
      </c>
      <c r="C129" s="10"/>
      <c r="D129" s="18" t="s">
        <v>30</v>
      </c>
      <c r="E129" s="10"/>
      <c r="F129" s="18" t="s">
        <v>8</v>
      </c>
      <c r="G129" s="18" t="s">
        <v>212</v>
      </c>
      <c r="H129" s="10"/>
      <c r="I129" s="19">
        <v>3516816</v>
      </c>
      <c r="J129" s="19">
        <v>4880</v>
      </c>
      <c r="K129" s="17" t="s">
        <v>9</v>
      </c>
      <c r="L129" s="10"/>
      <c r="M129" s="60">
        <v>318</v>
      </c>
      <c r="N129" s="60">
        <v>552</v>
      </c>
      <c r="O129" s="60">
        <v>276</v>
      </c>
      <c r="P129" s="10"/>
      <c r="Q129" s="60">
        <f>N129*$Q$188</f>
        <v>8280</v>
      </c>
      <c r="R129" s="10"/>
      <c r="S129" s="62">
        <f t="shared" si="22"/>
        <v>8832</v>
      </c>
      <c r="T129" s="10"/>
      <c r="U129" s="64">
        <v>15.7</v>
      </c>
      <c r="V129" s="64">
        <v>7.99</v>
      </c>
      <c r="W129" s="10"/>
      <c r="X129" s="43">
        <v>882580000</v>
      </c>
      <c r="Y129" s="36">
        <v>5.1999999999999998E-2</v>
      </c>
      <c r="Z129" s="10"/>
      <c r="AA129" s="20">
        <v>51</v>
      </c>
      <c r="AB129" s="20">
        <v>14</v>
      </c>
      <c r="AC129" s="20">
        <v>3</v>
      </c>
      <c r="AD129" s="20">
        <v>31</v>
      </c>
      <c r="AE129" s="20">
        <v>1</v>
      </c>
      <c r="AF129" s="66">
        <f t="shared" si="23"/>
        <v>100</v>
      </c>
      <c r="AG129" s="10"/>
      <c r="AH129" s="36">
        <v>4.1000000000000002E-2</v>
      </c>
      <c r="AI129" s="40">
        <v>27816</v>
      </c>
      <c r="AJ129" s="37">
        <v>0.65</v>
      </c>
      <c r="AK129" s="42" t="s">
        <v>210</v>
      </c>
      <c r="AL129" s="41">
        <v>555</v>
      </c>
      <c r="AN129" s="86"/>
      <c r="AO129" s="87"/>
      <c r="AP129" s="88">
        <f t="shared" si="24"/>
        <v>0</v>
      </c>
      <c r="AR129" s="86">
        <f t="shared" si="25"/>
        <v>0</v>
      </c>
      <c r="AS129" s="87"/>
      <c r="AT129" s="88">
        <f t="shared" si="26"/>
        <v>0</v>
      </c>
      <c r="AV129" s="88">
        <v>0</v>
      </c>
    </row>
    <row r="130" spans="1:49" ht="24" customHeight="1">
      <c r="A130" s="16"/>
      <c r="B130" s="17">
        <f t="shared" si="20"/>
        <v>122</v>
      </c>
      <c r="C130" s="10"/>
      <c r="D130" s="18" t="s">
        <v>31</v>
      </c>
      <c r="E130" s="10"/>
      <c r="F130" s="18" t="s">
        <v>11</v>
      </c>
      <c r="G130" s="18" t="s">
        <v>11</v>
      </c>
      <c r="H130" s="10"/>
      <c r="I130" s="19">
        <v>2250260</v>
      </c>
      <c r="J130" s="19">
        <v>6610</v>
      </c>
      <c r="K130" s="17" t="s">
        <v>9</v>
      </c>
      <c r="L130" s="10"/>
      <c r="M130" s="60">
        <v>450</v>
      </c>
      <c r="N130" s="60">
        <v>535</v>
      </c>
      <c r="O130" s="60">
        <v>299</v>
      </c>
      <c r="P130" s="10"/>
      <c r="Q130" s="60">
        <f>N130*$Q$188</f>
        <v>8025</v>
      </c>
      <c r="R130" s="10"/>
      <c r="S130" s="62">
        <f t="shared" si="22"/>
        <v>8560</v>
      </c>
      <c r="T130" s="10"/>
      <c r="U130" s="64">
        <v>23.8</v>
      </c>
      <c r="V130" s="64">
        <v>13.33</v>
      </c>
      <c r="W130" s="10"/>
      <c r="X130" s="43">
        <v>1240000000</v>
      </c>
      <c r="Y130" s="36">
        <v>7.9000000000000001E-2</v>
      </c>
      <c r="Z130" s="10"/>
      <c r="AA130" s="20">
        <v>62</v>
      </c>
      <c r="AB130" s="20">
        <v>3</v>
      </c>
      <c r="AC130" s="20">
        <v>1</v>
      </c>
      <c r="AD130" s="20">
        <v>33</v>
      </c>
      <c r="AE130" s="20">
        <v>1</v>
      </c>
      <c r="AF130" s="66">
        <f t="shared" si="23"/>
        <v>100</v>
      </c>
      <c r="AG130" s="10"/>
      <c r="AH130" s="36">
        <v>-5.0999999999999997E-2</v>
      </c>
      <c r="AI130" s="40">
        <v>29031</v>
      </c>
      <c r="AJ130" s="37">
        <v>0.72</v>
      </c>
      <c r="AK130" s="42" t="s">
        <v>214</v>
      </c>
      <c r="AL130" s="41">
        <v>787</v>
      </c>
      <c r="AN130" s="86"/>
      <c r="AO130" s="87"/>
      <c r="AP130" s="88">
        <f t="shared" si="24"/>
        <v>0</v>
      </c>
      <c r="AR130" s="86">
        <f t="shared" si="25"/>
        <v>0</v>
      </c>
      <c r="AS130" s="87"/>
      <c r="AT130" s="88">
        <f t="shared" si="26"/>
        <v>0</v>
      </c>
      <c r="AV130" s="88">
        <v>0</v>
      </c>
    </row>
    <row r="131" spans="1:49" s="25" customFormat="1" ht="24" customHeight="1">
      <c r="A131" s="27"/>
      <c r="B131" s="17">
        <f t="shared" si="20"/>
        <v>123</v>
      </c>
      <c r="C131" s="24"/>
      <c r="D131" s="18" t="s">
        <v>67</v>
      </c>
      <c r="E131" s="10"/>
      <c r="F131" s="18" t="s">
        <v>8</v>
      </c>
      <c r="G131" s="18" t="s">
        <v>212</v>
      </c>
      <c r="H131" s="10"/>
      <c r="I131" s="19">
        <v>5503132</v>
      </c>
      <c r="J131" s="19">
        <v>44730</v>
      </c>
      <c r="K131" s="17" t="s">
        <v>14</v>
      </c>
      <c r="L131" s="10"/>
      <c r="M131" s="60">
        <v>252</v>
      </c>
      <c r="N131" s="60">
        <v>260</v>
      </c>
      <c r="O131" s="60">
        <v>260</v>
      </c>
      <c r="P131" s="10"/>
      <c r="Q131" s="60">
        <f>N131*$Q$189</f>
        <v>7800</v>
      </c>
      <c r="R131" s="10"/>
      <c r="S131" s="62">
        <f t="shared" si="22"/>
        <v>8060</v>
      </c>
      <c r="T131" s="10"/>
      <c r="U131" s="64">
        <v>4.7</v>
      </c>
      <c r="V131" s="64">
        <v>4.7</v>
      </c>
      <c r="W131" s="10"/>
      <c r="X131" s="43">
        <f>AP131+AT131</f>
        <v>9105707520</v>
      </c>
      <c r="Y131" s="36">
        <f>X131/AV131</f>
        <v>3.785055293677516E-2</v>
      </c>
      <c r="Z131" s="10"/>
      <c r="AA131" s="20">
        <v>64.7</v>
      </c>
      <c r="AB131" s="20">
        <v>8.6999999999999993</v>
      </c>
      <c r="AC131" s="20">
        <v>9.5</v>
      </c>
      <c r="AD131" s="20">
        <v>10.7</v>
      </c>
      <c r="AE131" s="20">
        <v>6.4</v>
      </c>
      <c r="AF131" s="66">
        <f t="shared" si="23"/>
        <v>100.00000000000001</v>
      </c>
      <c r="AG131" s="10"/>
      <c r="AH131" s="72"/>
      <c r="AI131" s="73"/>
      <c r="AJ131" s="74"/>
      <c r="AK131" s="75"/>
      <c r="AL131" s="76"/>
      <c r="AM131" s="4"/>
      <c r="AN131" s="57">
        <v>43777.440000000002</v>
      </c>
      <c r="AO131" s="35">
        <v>80</v>
      </c>
      <c r="AP131" s="43">
        <f t="shared" si="24"/>
        <v>910570752</v>
      </c>
      <c r="AQ131" s="4"/>
      <c r="AR131" s="57">
        <f t="shared" si="25"/>
        <v>43777.440000000002</v>
      </c>
      <c r="AS131" s="35">
        <v>24</v>
      </c>
      <c r="AT131" s="43">
        <f t="shared" si="26"/>
        <v>8195136768</v>
      </c>
      <c r="AU131" s="4"/>
      <c r="AV131" s="43">
        <v>240570000000</v>
      </c>
      <c r="AW131" s="4"/>
    </row>
    <row r="132" spans="1:49" ht="24" customHeight="1">
      <c r="A132" s="16"/>
      <c r="B132" s="17">
        <f t="shared" si="20"/>
        <v>124</v>
      </c>
      <c r="C132" s="10"/>
      <c r="D132" s="18" t="s">
        <v>16</v>
      </c>
      <c r="E132" s="10"/>
      <c r="F132" s="18" t="s">
        <v>8</v>
      </c>
      <c r="G132" s="18" t="s">
        <v>212</v>
      </c>
      <c r="H132" s="10"/>
      <c r="I132" s="19">
        <v>2924816</v>
      </c>
      <c r="J132" s="19">
        <v>3760</v>
      </c>
      <c r="K132" s="17" t="s">
        <v>9</v>
      </c>
      <c r="L132" s="10"/>
      <c r="M132" s="60">
        <v>267</v>
      </c>
      <c r="N132" s="60">
        <v>499</v>
      </c>
      <c r="O132" s="60">
        <v>248</v>
      </c>
      <c r="P132" s="10"/>
      <c r="Q132" s="60">
        <f>N132*$Q$188</f>
        <v>7485</v>
      </c>
      <c r="R132" s="10"/>
      <c r="S132" s="62">
        <f t="shared" si="22"/>
        <v>7984</v>
      </c>
      <c r="T132" s="10"/>
      <c r="U132" s="64">
        <v>17.100000000000001</v>
      </c>
      <c r="V132" s="64">
        <v>8.18</v>
      </c>
      <c r="W132" s="10"/>
      <c r="X132" s="43">
        <v>598260000</v>
      </c>
      <c r="Y132" s="36">
        <v>5.7000000000000002E-2</v>
      </c>
      <c r="Z132" s="10"/>
      <c r="AA132" s="20">
        <v>48</v>
      </c>
      <c r="AB132" s="20">
        <v>11</v>
      </c>
      <c r="AC132" s="20">
        <v>1</v>
      </c>
      <c r="AD132" s="20">
        <v>39</v>
      </c>
      <c r="AE132" s="20">
        <v>1</v>
      </c>
      <c r="AF132" s="66">
        <f t="shared" si="23"/>
        <v>100</v>
      </c>
      <c r="AG132" s="10"/>
      <c r="AH132" s="36">
        <v>1.4E-2</v>
      </c>
      <c r="AI132" s="40">
        <v>0</v>
      </c>
      <c r="AJ132" s="37">
        <v>0.77</v>
      </c>
      <c r="AK132" s="42" t="s">
        <v>210</v>
      </c>
      <c r="AL132" s="41">
        <v>479</v>
      </c>
      <c r="AN132" s="86"/>
      <c r="AO132" s="87"/>
      <c r="AP132" s="88">
        <f t="shared" si="24"/>
        <v>0</v>
      </c>
      <c r="AR132" s="86">
        <f t="shared" si="25"/>
        <v>0</v>
      </c>
      <c r="AS132" s="87"/>
      <c r="AT132" s="88">
        <f t="shared" si="26"/>
        <v>0</v>
      </c>
      <c r="AV132" s="88">
        <v>0</v>
      </c>
    </row>
    <row r="133" spans="1:49" ht="24" customHeight="1">
      <c r="A133" s="16"/>
      <c r="B133" s="17">
        <f t="shared" si="20"/>
        <v>125</v>
      </c>
      <c r="C133" s="10"/>
      <c r="D133" s="18" t="s">
        <v>116</v>
      </c>
      <c r="E133" s="10"/>
      <c r="F133" s="18" t="s">
        <v>18</v>
      </c>
      <c r="G133" s="18" t="s">
        <v>224</v>
      </c>
      <c r="H133" s="10"/>
      <c r="I133" s="19">
        <v>3027398</v>
      </c>
      <c r="J133" s="19">
        <v>3550</v>
      </c>
      <c r="K133" s="17" t="s">
        <v>9</v>
      </c>
      <c r="L133" s="10"/>
      <c r="M133" s="60">
        <v>484</v>
      </c>
      <c r="N133" s="60">
        <v>499</v>
      </c>
      <c r="O133" s="60">
        <v>541</v>
      </c>
      <c r="P133" s="10"/>
      <c r="Q133" s="60">
        <f>N133*$Q$188</f>
        <v>7485</v>
      </c>
      <c r="R133" s="10"/>
      <c r="S133" s="62">
        <f t="shared" si="22"/>
        <v>7984</v>
      </c>
      <c r="T133" s="10"/>
      <c r="U133" s="64">
        <v>16.5</v>
      </c>
      <c r="V133" s="64">
        <v>16.95</v>
      </c>
      <c r="W133" s="10"/>
      <c r="X133" s="43">
        <v>613090000</v>
      </c>
      <c r="Y133" s="36">
        <v>5.5E-2</v>
      </c>
      <c r="Z133" s="10"/>
      <c r="AA133" s="20">
        <v>50</v>
      </c>
      <c r="AB133" s="20">
        <v>20</v>
      </c>
      <c r="AC133" s="20">
        <v>1</v>
      </c>
      <c r="AD133" s="20">
        <v>27</v>
      </c>
      <c r="AE133" s="20">
        <v>2</v>
      </c>
      <c r="AF133" s="66">
        <f t="shared" si="23"/>
        <v>100</v>
      </c>
      <c r="AG133" s="10"/>
      <c r="AH133" s="36">
        <v>-0.05</v>
      </c>
      <c r="AI133" s="40">
        <v>27797</v>
      </c>
      <c r="AJ133" s="37">
        <v>0.84</v>
      </c>
      <c r="AK133" s="42" t="s">
        <v>213</v>
      </c>
      <c r="AL133" s="41">
        <v>1037</v>
      </c>
      <c r="AN133" s="86"/>
      <c r="AO133" s="87"/>
      <c r="AP133" s="88">
        <f t="shared" si="24"/>
        <v>0</v>
      </c>
      <c r="AR133" s="86">
        <f t="shared" si="25"/>
        <v>0</v>
      </c>
      <c r="AS133" s="87"/>
      <c r="AT133" s="88">
        <f t="shared" si="26"/>
        <v>0</v>
      </c>
      <c r="AV133" s="88">
        <v>0</v>
      </c>
    </row>
    <row r="134" spans="1:49" ht="24" customHeight="1">
      <c r="A134" s="16"/>
      <c r="B134" s="17">
        <f t="shared" si="20"/>
        <v>126</v>
      </c>
      <c r="C134" s="10"/>
      <c r="D134" s="18" t="s">
        <v>136</v>
      </c>
      <c r="E134" s="10"/>
      <c r="F134" s="18" t="s">
        <v>5</v>
      </c>
      <c r="G134" s="18" t="s">
        <v>226</v>
      </c>
      <c r="H134" s="10"/>
      <c r="I134" s="19">
        <v>2569804</v>
      </c>
      <c r="J134" s="19">
        <v>75660</v>
      </c>
      <c r="K134" s="17" t="s">
        <v>14</v>
      </c>
      <c r="L134" s="10"/>
      <c r="M134" s="60">
        <v>178</v>
      </c>
      <c r="N134" s="60">
        <v>239</v>
      </c>
      <c r="O134" s="60">
        <v>239</v>
      </c>
      <c r="P134" s="10"/>
      <c r="Q134" s="60">
        <f>N134*$Q$189</f>
        <v>7170</v>
      </c>
      <c r="R134" s="10"/>
      <c r="S134" s="62">
        <f t="shared" si="22"/>
        <v>7409</v>
      </c>
      <c r="T134" s="10"/>
      <c r="U134" s="64">
        <v>9.3000000000000007</v>
      </c>
      <c r="V134" s="64">
        <v>9.3000000000000007</v>
      </c>
      <c r="W134" s="10"/>
      <c r="X134" s="43">
        <f>AP134+AT134</f>
        <v>10929577263.200001</v>
      </c>
      <c r="Y134" s="36">
        <f>X134/AV134</f>
        <v>7.2032117570453177E-2</v>
      </c>
      <c r="Z134" s="10"/>
      <c r="AA134" s="20">
        <v>48.3</v>
      </c>
      <c r="AB134" s="20">
        <v>2.2000000000000002</v>
      </c>
      <c r="AC134" s="20">
        <v>2.8</v>
      </c>
      <c r="AD134" s="20">
        <v>32</v>
      </c>
      <c r="AE134" s="20">
        <v>14.7</v>
      </c>
      <c r="AF134" s="66">
        <f t="shared" si="23"/>
        <v>100</v>
      </c>
      <c r="AG134" s="10"/>
      <c r="AH134" s="72"/>
      <c r="AI134" s="73"/>
      <c r="AJ134" s="74"/>
      <c r="AK134" s="75"/>
      <c r="AL134" s="76"/>
      <c r="AN134" s="57">
        <v>57163.061000000002</v>
      </c>
      <c r="AO134" s="35">
        <v>80</v>
      </c>
      <c r="AP134" s="43">
        <f t="shared" si="24"/>
        <v>1092957726.3199999</v>
      </c>
      <c r="AR134" s="57">
        <f t="shared" si="25"/>
        <v>57163.061000000002</v>
      </c>
      <c r="AS134" s="35">
        <v>24</v>
      </c>
      <c r="AT134" s="43">
        <f t="shared" si="26"/>
        <v>9836619536.8800011</v>
      </c>
      <c r="AV134" s="43">
        <v>151732000000</v>
      </c>
    </row>
    <row r="135" spans="1:49" ht="24" customHeight="1">
      <c r="A135" s="16"/>
      <c r="B135" s="17">
        <f t="shared" si="20"/>
        <v>127</v>
      </c>
      <c r="C135" s="10"/>
      <c r="D135" s="18" t="s">
        <v>104</v>
      </c>
      <c r="E135" s="10"/>
      <c r="F135" s="18" t="s">
        <v>8</v>
      </c>
      <c r="G135" s="18" t="s">
        <v>212</v>
      </c>
      <c r="H135" s="10"/>
      <c r="I135" s="19">
        <v>2908249</v>
      </c>
      <c r="J135" s="19">
        <v>14770</v>
      </c>
      <c r="K135" s="17" t="s">
        <v>14</v>
      </c>
      <c r="L135" s="10"/>
      <c r="M135" s="60">
        <v>192</v>
      </c>
      <c r="N135" s="60">
        <v>234</v>
      </c>
      <c r="O135" s="60">
        <v>234</v>
      </c>
      <c r="P135" s="10"/>
      <c r="Q135" s="60">
        <f>N135*$Q$189</f>
        <v>7020</v>
      </c>
      <c r="R135" s="10"/>
      <c r="S135" s="62">
        <f t="shared" si="22"/>
        <v>7254</v>
      </c>
      <c r="T135" s="10"/>
      <c r="U135" s="64">
        <v>8</v>
      </c>
      <c r="V135" s="64">
        <v>8</v>
      </c>
      <c r="W135" s="10"/>
      <c r="X135" s="43">
        <f>AP135+AT135</f>
        <v>2807902655.9999995</v>
      </c>
      <c r="Y135" s="36">
        <f>X135/AV135</f>
        <v>6.5266669517921053E-2</v>
      </c>
      <c r="Z135" s="10"/>
      <c r="AA135" s="20">
        <v>46.4</v>
      </c>
      <c r="AB135" s="20">
        <v>5.7</v>
      </c>
      <c r="AC135" s="20">
        <v>8.9</v>
      </c>
      <c r="AD135" s="20">
        <v>38</v>
      </c>
      <c r="AE135" s="20">
        <v>1</v>
      </c>
      <c r="AF135" s="66">
        <f t="shared" si="23"/>
        <v>100</v>
      </c>
      <c r="AG135" s="10"/>
      <c r="AH135" s="72"/>
      <c r="AI135" s="73"/>
      <c r="AJ135" s="74"/>
      <c r="AK135" s="75"/>
      <c r="AL135" s="76"/>
      <c r="AN135" s="57">
        <v>14999.48</v>
      </c>
      <c r="AO135" s="35">
        <v>80</v>
      </c>
      <c r="AP135" s="43">
        <f t="shared" si="24"/>
        <v>280790265.59999996</v>
      </c>
      <c r="AR135" s="57">
        <f t="shared" si="25"/>
        <v>14999.48</v>
      </c>
      <c r="AS135" s="35">
        <v>24</v>
      </c>
      <c r="AT135" s="43">
        <f t="shared" si="26"/>
        <v>2527112390.3999996</v>
      </c>
      <c r="AV135" s="43">
        <v>43022000000</v>
      </c>
    </row>
    <row r="136" spans="1:49" ht="24" customHeight="1">
      <c r="A136" s="16"/>
      <c r="B136" s="17">
        <f t="shared" si="20"/>
        <v>128</v>
      </c>
      <c r="C136" s="10"/>
      <c r="D136" s="18" t="s">
        <v>69</v>
      </c>
      <c r="E136" s="10"/>
      <c r="F136" s="18" t="s">
        <v>11</v>
      </c>
      <c r="G136" s="18" t="s">
        <v>11</v>
      </c>
      <c r="H136" s="10"/>
      <c r="I136" s="19">
        <v>1979786</v>
      </c>
      <c r="J136" s="19">
        <v>7210</v>
      </c>
      <c r="K136" s="17" t="s">
        <v>9</v>
      </c>
      <c r="L136" s="10"/>
      <c r="M136" s="60">
        <v>54</v>
      </c>
      <c r="N136" s="60">
        <v>460</v>
      </c>
      <c r="O136" s="60">
        <v>438</v>
      </c>
      <c r="P136" s="10"/>
      <c r="Q136" s="60">
        <f>N136*$Q$188</f>
        <v>6900</v>
      </c>
      <c r="R136" s="10"/>
      <c r="S136" s="62">
        <f t="shared" si="22"/>
        <v>7360</v>
      </c>
      <c r="T136" s="10"/>
      <c r="U136" s="64">
        <v>23.2</v>
      </c>
      <c r="V136" s="64">
        <v>26.15</v>
      </c>
      <c r="W136" s="10"/>
      <c r="X136" s="43">
        <v>1080000000</v>
      </c>
      <c r="Y136" s="36">
        <v>7.6999999999999999E-2</v>
      </c>
      <c r="Z136" s="10"/>
      <c r="AA136" s="20">
        <v>55</v>
      </c>
      <c r="AB136" s="20">
        <v>4</v>
      </c>
      <c r="AC136" s="20">
        <v>1</v>
      </c>
      <c r="AD136" s="20">
        <v>39</v>
      </c>
      <c r="AE136" s="20">
        <v>1</v>
      </c>
      <c r="AF136" s="66">
        <f t="shared" si="23"/>
        <v>100</v>
      </c>
      <c r="AG136" s="10"/>
      <c r="AH136" s="36">
        <v>-5.1999999999999998E-2</v>
      </c>
      <c r="AI136" s="40">
        <v>9850</v>
      </c>
      <c r="AJ136" s="37">
        <v>0.76</v>
      </c>
      <c r="AK136" s="42" t="s">
        <v>213</v>
      </c>
      <c r="AL136" s="41">
        <v>1568</v>
      </c>
      <c r="AN136" s="86"/>
      <c r="AO136" s="87"/>
      <c r="AP136" s="88">
        <f t="shared" si="24"/>
        <v>0</v>
      </c>
      <c r="AR136" s="86">
        <f t="shared" si="25"/>
        <v>0</v>
      </c>
      <c r="AS136" s="87"/>
      <c r="AT136" s="88">
        <f t="shared" si="26"/>
        <v>0</v>
      </c>
      <c r="AV136" s="88">
        <v>0</v>
      </c>
    </row>
    <row r="137" spans="1:49" ht="24" customHeight="1">
      <c r="A137" s="16"/>
      <c r="B137" s="17">
        <f t="shared" si="20"/>
        <v>129</v>
      </c>
      <c r="C137" s="10"/>
      <c r="D137" s="18" t="s">
        <v>55</v>
      </c>
      <c r="E137" s="10"/>
      <c r="F137" s="18" t="s">
        <v>8</v>
      </c>
      <c r="G137" s="18" t="s">
        <v>212</v>
      </c>
      <c r="H137" s="10"/>
      <c r="I137" s="19">
        <v>5711870</v>
      </c>
      <c r="J137" s="19">
        <v>56730</v>
      </c>
      <c r="K137" s="17" t="s">
        <v>14</v>
      </c>
      <c r="L137" s="10"/>
      <c r="M137" s="60">
        <v>211</v>
      </c>
      <c r="N137" s="60">
        <v>227</v>
      </c>
      <c r="O137" s="60">
        <v>227</v>
      </c>
      <c r="P137" s="10"/>
      <c r="Q137" s="60">
        <f>N137*$Q$189</f>
        <v>6810</v>
      </c>
      <c r="R137" s="10"/>
      <c r="S137" s="62">
        <f t="shared" ref="S137:S168" si="28">Q137+N137</f>
        <v>7037</v>
      </c>
      <c r="T137" s="10"/>
      <c r="U137" s="64">
        <v>4</v>
      </c>
      <c r="V137" s="64">
        <v>4</v>
      </c>
      <c r="W137" s="10"/>
      <c r="X137" s="43">
        <f>AP137+AT137</f>
        <v>9926982036.7999992</v>
      </c>
      <c r="Y137" s="36">
        <f>X137/AV137</f>
        <v>3.1703847892793721E-2</v>
      </c>
      <c r="Z137" s="10"/>
      <c r="AA137" s="20">
        <v>48.3</v>
      </c>
      <c r="AB137" s="20">
        <v>16.100000000000001</v>
      </c>
      <c r="AC137" s="20">
        <v>14.7</v>
      </c>
      <c r="AD137" s="20">
        <v>17.100000000000001</v>
      </c>
      <c r="AE137" s="20">
        <v>3.8</v>
      </c>
      <c r="AF137" s="66">
        <f t="shared" ref="AF137:AF168" si="29">SUM(AA137:AE137)</f>
        <v>100.00000000000001</v>
      </c>
      <c r="AG137" s="10"/>
      <c r="AH137" s="72"/>
      <c r="AI137" s="73"/>
      <c r="AJ137" s="74"/>
      <c r="AK137" s="75"/>
      <c r="AL137" s="76"/>
      <c r="AN137" s="57">
        <v>54663.998</v>
      </c>
      <c r="AO137" s="35">
        <v>80</v>
      </c>
      <c r="AP137" s="43">
        <f t="shared" ref="AP137:AP168" si="30">N137*AN137*AO137</f>
        <v>992698203.68000007</v>
      </c>
      <c r="AR137" s="57">
        <f t="shared" ref="AR137:AR168" si="31">AN137</f>
        <v>54663.998</v>
      </c>
      <c r="AS137" s="35">
        <v>24</v>
      </c>
      <c r="AT137" s="43">
        <f t="shared" ref="AT137:AT168" si="32">Q137*AR137*AS137</f>
        <v>8934283833.1199989</v>
      </c>
      <c r="AV137" s="43">
        <v>313116000000</v>
      </c>
    </row>
    <row r="138" spans="1:49" ht="24" customHeight="1">
      <c r="A138" s="16"/>
      <c r="B138" s="17">
        <f t="shared" si="20"/>
        <v>130</v>
      </c>
      <c r="C138" s="10"/>
      <c r="D138" s="18" t="s">
        <v>162</v>
      </c>
      <c r="E138" s="10"/>
      <c r="F138" s="18" t="s">
        <v>8</v>
      </c>
      <c r="G138" s="18" t="s">
        <v>212</v>
      </c>
      <c r="H138" s="10"/>
      <c r="I138" s="19">
        <v>8401739</v>
      </c>
      <c r="J138" s="19">
        <v>81240</v>
      </c>
      <c r="K138" s="17" t="s">
        <v>14</v>
      </c>
      <c r="L138" s="10"/>
      <c r="M138" s="60">
        <v>216</v>
      </c>
      <c r="N138" s="60">
        <v>223</v>
      </c>
      <c r="O138" s="60">
        <v>223</v>
      </c>
      <c r="P138" s="10"/>
      <c r="Q138" s="60">
        <f>N138*$Q$189</f>
        <v>6690</v>
      </c>
      <c r="R138" s="10"/>
      <c r="S138" s="62">
        <f t="shared" si="28"/>
        <v>6913</v>
      </c>
      <c r="T138" s="10"/>
      <c r="U138" s="64">
        <v>2.7</v>
      </c>
      <c r="V138" s="64">
        <v>2.7</v>
      </c>
      <c r="W138" s="10"/>
      <c r="X138" s="43">
        <f>AP138+AT138</f>
        <v>14302719231.200001</v>
      </c>
      <c r="Y138" s="36">
        <f>X138/AV138</f>
        <v>2.1305716490021734E-2</v>
      </c>
      <c r="Z138" s="10"/>
      <c r="AA138" s="20">
        <v>34.700000000000003</v>
      </c>
      <c r="AB138" s="20">
        <v>22.7</v>
      </c>
      <c r="AC138" s="20">
        <v>15.3</v>
      </c>
      <c r="AD138" s="20">
        <v>23.1</v>
      </c>
      <c r="AE138" s="20">
        <v>4.2</v>
      </c>
      <c r="AF138" s="66">
        <f t="shared" si="29"/>
        <v>100.00000000000001</v>
      </c>
      <c r="AG138" s="10"/>
      <c r="AH138" s="72"/>
      <c r="AI138" s="73"/>
      <c r="AJ138" s="74"/>
      <c r="AK138" s="75"/>
      <c r="AL138" s="76"/>
      <c r="AN138" s="57">
        <v>80172.192999999999</v>
      </c>
      <c r="AO138" s="35">
        <v>80</v>
      </c>
      <c r="AP138" s="43">
        <f t="shared" si="30"/>
        <v>1430271923.1200001</v>
      </c>
      <c r="AR138" s="57">
        <f t="shared" si="31"/>
        <v>80172.192999999999</v>
      </c>
      <c r="AS138" s="35">
        <v>24</v>
      </c>
      <c r="AT138" s="43">
        <f t="shared" si="32"/>
        <v>12872447308.08</v>
      </c>
      <c r="AV138" s="43">
        <v>671309000000</v>
      </c>
    </row>
    <row r="139" spans="1:49" ht="24" customHeight="1">
      <c r="A139" s="16"/>
      <c r="B139" s="17">
        <f t="shared" si="20"/>
        <v>131</v>
      </c>
      <c r="C139" s="10"/>
      <c r="D139" s="18" t="s">
        <v>7</v>
      </c>
      <c r="E139" s="10"/>
      <c r="F139" s="18" t="s">
        <v>8</v>
      </c>
      <c r="G139" s="18" t="s">
        <v>212</v>
      </c>
      <c r="H139" s="10"/>
      <c r="I139" s="19">
        <v>2926348</v>
      </c>
      <c r="J139" s="19">
        <v>4250</v>
      </c>
      <c r="K139" s="17" t="s">
        <v>9</v>
      </c>
      <c r="L139" s="10"/>
      <c r="M139" s="60">
        <v>269</v>
      </c>
      <c r="N139" s="60">
        <v>399</v>
      </c>
      <c r="O139" s="60">
        <v>251</v>
      </c>
      <c r="P139" s="10"/>
      <c r="Q139" s="60">
        <f>N139*$Q$188</f>
        <v>5985</v>
      </c>
      <c r="R139" s="10"/>
      <c r="S139" s="62">
        <f t="shared" si="28"/>
        <v>6384</v>
      </c>
      <c r="T139" s="10"/>
      <c r="U139" s="64">
        <v>13.6</v>
      </c>
      <c r="V139" s="64">
        <v>9.0399999999999991</v>
      </c>
      <c r="W139" s="10"/>
      <c r="X139" s="43">
        <v>548170000</v>
      </c>
      <c r="Y139" s="36">
        <v>4.5999999999999999E-2</v>
      </c>
      <c r="Z139" s="10"/>
      <c r="AA139" s="20">
        <v>38</v>
      </c>
      <c r="AB139" s="20">
        <v>10</v>
      </c>
      <c r="AC139" s="20">
        <v>4</v>
      </c>
      <c r="AD139" s="20">
        <v>46</v>
      </c>
      <c r="AE139" s="20">
        <v>2</v>
      </c>
      <c r="AF139" s="66">
        <f t="shared" si="29"/>
        <v>100</v>
      </c>
      <c r="AG139" s="10"/>
      <c r="AH139" s="36">
        <v>-1.6E-2</v>
      </c>
      <c r="AI139" s="40">
        <v>19243</v>
      </c>
      <c r="AJ139" s="37">
        <v>0.73</v>
      </c>
      <c r="AK139" s="42" t="s">
        <v>213</v>
      </c>
      <c r="AL139" s="41">
        <v>645</v>
      </c>
      <c r="AN139" s="86"/>
      <c r="AO139" s="87"/>
      <c r="AP139" s="88">
        <f t="shared" si="30"/>
        <v>0</v>
      </c>
      <c r="AR139" s="86">
        <f t="shared" si="31"/>
        <v>0</v>
      </c>
      <c r="AS139" s="87"/>
      <c r="AT139" s="88">
        <f t="shared" si="32"/>
        <v>0</v>
      </c>
      <c r="AV139" s="88">
        <v>0</v>
      </c>
    </row>
    <row r="140" spans="1:49" ht="24" customHeight="1">
      <c r="A140" s="16"/>
      <c r="B140" s="17">
        <f t="shared" si="20"/>
        <v>132</v>
      </c>
      <c r="C140" s="10"/>
      <c r="D140" s="18" t="s">
        <v>138</v>
      </c>
      <c r="E140" s="10"/>
      <c r="F140" s="18" t="s">
        <v>8</v>
      </c>
      <c r="G140" s="18" t="s">
        <v>212</v>
      </c>
      <c r="H140" s="10"/>
      <c r="I140" s="19">
        <v>4059608</v>
      </c>
      <c r="J140" s="19">
        <v>2120</v>
      </c>
      <c r="K140" s="17" t="s">
        <v>9</v>
      </c>
      <c r="L140" s="10"/>
      <c r="M140" s="60">
        <v>346</v>
      </c>
      <c r="N140" s="60">
        <v>394</v>
      </c>
      <c r="O140" s="60">
        <v>465</v>
      </c>
      <c r="P140" s="10"/>
      <c r="Q140" s="60">
        <f>N140*$Q$188</f>
        <v>5910</v>
      </c>
      <c r="R140" s="10"/>
      <c r="S140" s="62">
        <f t="shared" si="28"/>
        <v>6304</v>
      </c>
      <c r="T140" s="10"/>
      <c r="U140" s="64">
        <v>9.6999999999999993</v>
      </c>
      <c r="V140" s="64">
        <v>12.43</v>
      </c>
      <c r="W140" s="10"/>
      <c r="X140" s="43">
        <v>250640000</v>
      </c>
      <c r="Y140" s="36">
        <v>3.6999999999999998E-2</v>
      </c>
      <c r="Z140" s="10"/>
      <c r="AA140" s="20">
        <v>50</v>
      </c>
      <c r="AB140" s="20">
        <v>10</v>
      </c>
      <c r="AC140" s="20">
        <v>2</v>
      </c>
      <c r="AD140" s="20">
        <v>36</v>
      </c>
      <c r="AE140" s="20">
        <v>2</v>
      </c>
      <c r="AF140" s="66">
        <f t="shared" si="29"/>
        <v>100</v>
      </c>
      <c r="AG140" s="10"/>
      <c r="AH140" s="36">
        <v>-6.0999999999999999E-2</v>
      </c>
      <c r="AI140" s="40">
        <v>22028</v>
      </c>
      <c r="AJ140" s="37">
        <v>0.81</v>
      </c>
      <c r="AK140" s="42" t="s">
        <v>210</v>
      </c>
      <c r="AL140" s="41">
        <v>736</v>
      </c>
      <c r="AN140" s="86"/>
      <c r="AO140" s="87"/>
      <c r="AP140" s="88">
        <f t="shared" si="30"/>
        <v>0</v>
      </c>
      <c r="AR140" s="86">
        <f t="shared" si="31"/>
        <v>0</v>
      </c>
      <c r="AS140" s="87"/>
      <c r="AT140" s="88">
        <f t="shared" si="32"/>
        <v>0</v>
      </c>
      <c r="AV140" s="88">
        <v>0</v>
      </c>
    </row>
    <row r="141" spans="1:49" ht="24" customHeight="1">
      <c r="A141" s="16"/>
      <c r="B141" s="17">
        <f t="shared" ref="B141:B183" si="33">B140+1</f>
        <v>133</v>
      </c>
      <c r="C141" s="10"/>
      <c r="D141" s="18" t="s">
        <v>90</v>
      </c>
      <c r="E141" s="10"/>
      <c r="F141" s="18" t="s">
        <v>13</v>
      </c>
      <c r="G141" s="18" t="s">
        <v>222</v>
      </c>
      <c r="H141" s="10"/>
      <c r="I141" s="19">
        <v>2881355</v>
      </c>
      <c r="J141" s="19">
        <v>4660</v>
      </c>
      <c r="K141" s="17" t="s">
        <v>9</v>
      </c>
      <c r="L141" s="10"/>
      <c r="M141" s="60">
        <v>379</v>
      </c>
      <c r="N141" s="60">
        <v>391</v>
      </c>
      <c r="O141" s="60">
        <v>282</v>
      </c>
      <c r="P141" s="10"/>
      <c r="Q141" s="60">
        <f>N141*$Q$188</f>
        <v>5865</v>
      </c>
      <c r="R141" s="10"/>
      <c r="S141" s="62">
        <f t="shared" si="28"/>
        <v>6256</v>
      </c>
      <c r="T141" s="10"/>
      <c r="U141" s="64">
        <v>13.6</v>
      </c>
      <c r="V141" s="64">
        <v>10.15</v>
      </c>
      <c r="W141" s="10"/>
      <c r="X141" s="43">
        <v>634940000</v>
      </c>
      <c r="Y141" s="36">
        <v>4.4999999999999998E-2</v>
      </c>
      <c r="Z141" s="10"/>
      <c r="AA141" s="20">
        <v>50</v>
      </c>
      <c r="AB141" s="20">
        <v>18</v>
      </c>
      <c r="AC141" s="20">
        <v>7</v>
      </c>
      <c r="AD141" s="20">
        <v>24</v>
      </c>
      <c r="AE141" s="20">
        <v>1</v>
      </c>
      <c r="AF141" s="66">
        <f t="shared" si="29"/>
        <v>100</v>
      </c>
      <c r="AG141" s="10"/>
      <c r="AH141" s="36">
        <v>-3.0000000000000001E-3</v>
      </c>
      <c r="AI141" s="40">
        <v>18787</v>
      </c>
      <c r="AJ141" s="37">
        <v>0.75</v>
      </c>
      <c r="AK141" s="42" t="s">
        <v>210</v>
      </c>
      <c r="AL141" s="41">
        <v>505</v>
      </c>
      <c r="AN141" s="86"/>
      <c r="AO141" s="87"/>
      <c r="AP141" s="88">
        <f t="shared" si="30"/>
        <v>0</v>
      </c>
      <c r="AR141" s="86">
        <f t="shared" si="31"/>
        <v>0</v>
      </c>
      <c r="AS141" s="87"/>
      <c r="AT141" s="88">
        <f t="shared" si="32"/>
        <v>0</v>
      </c>
      <c r="AV141" s="88">
        <v>0</v>
      </c>
    </row>
    <row r="142" spans="1:49" ht="24" customHeight="1">
      <c r="A142" s="16"/>
      <c r="B142" s="17">
        <f t="shared" si="33"/>
        <v>134</v>
      </c>
      <c r="C142" s="10"/>
      <c r="D142" s="18" t="s">
        <v>87</v>
      </c>
      <c r="E142" s="10"/>
      <c r="F142" s="18" t="s">
        <v>8</v>
      </c>
      <c r="G142" s="18" t="s">
        <v>212</v>
      </c>
      <c r="H142" s="10"/>
      <c r="I142" s="19">
        <v>4726078</v>
      </c>
      <c r="J142" s="19">
        <v>52560</v>
      </c>
      <c r="K142" s="17" t="s">
        <v>14</v>
      </c>
      <c r="L142" s="10"/>
      <c r="M142" s="60">
        <v>188</v>
      </c>
      <c r="N142" s="60">
        <v>194</v>
      </c>
      <c r="O142" s="60">
        <v>194</v>
      </c>
      <c r="P142" s="10"/>
      <c r="Q142" s="60">
        <f>N142*$Q$189</f>
        <v>5820</v>
      </c>
      <c r="R142" s="10"/>
      <c r="S142" s="62">
        <f t="shared" si="28"/>
        <v>6014</v>
      </c>
      <c r="T142" s="10"/>
      <c r="U142" s="64">
        <v>4.0999999999999996</v>
      </c>
      <c r="V142" s="64">
        <v>4.0999999999999996</v>
      </c>
      <c r="W142" s="10"/>
      <c r="X142" s="43">
        <f>AP142+AT142</f>
        <v>9808187126.3999996</v>
      </c>
      <c r="Y142" s="36">
        <f>X142/AV142</f>
        <v>3.2637059813724736E-2</v>
      </c>
      <c r="Z142" s="10"/>
      <c r="AA142" s="20">
        <v>62.2</v>
      </c>
      <c r="AB142" s="20">
        <v>11.7</v>
      </c>
      <c r="AC142" s="20">
        <v>5.3</v>
      </c>
      <c r="AD142" s="20">
        <v>18.600000000000001</v>
      </c>
      <c r="AE142" s="20">
        <v>2.2000000000000002</v>
      </c>
      <c r="AF142" s="66">
        <f t="shared" si="29"/>
        <v>100.00000000000001</v>
      </c>
      <c r="AG142" s="10"/>
      <c r="AH142" s="72"/>
      <c r="AI142" s="73"/>
      <c r="AJ142" s="74"/>
      <c r="AK142" s="75"/>
      <c r="AL142" s="76"/>
      <c r="AN142" s="57">
        <v>63197.082000000002</v>
      </c>
      <c r="AO142" s="35">
        <v>80</v>
      </c>
      <c r="AP142" s="43">
        <f t="shared" si="30"/>
        <v>980818712.63999999</v>
      </c>
      <c r="AR142" s="57">
        <f t="shared" si="31"/>
        <v>63197.082000000002</v>
      </c>
      <c r="AS142" s="35">
        <v>24</v>
      </c>
      <c r="AT142" s="43">
        <f t="shared" si="32"/>
        <v>8827368413.7600002</v>
      </c>
      <c r="AV142" s="43">
        <v>300523000000</v>
      </c>
    </row>
    <row r="143" spans="1:49" ht="24" customHeight="1">
      <c r="A143" s="16"/>
      <c r="B143" s="17">
        <f t="shared" si="33"/>
        <v>135</v>
      </c>
      <c r="C143" s="10"/>
      <c r="D143" s="18" t="s">
        <v>99</v>
      </c>
      <c r="E143" s="10"/>
      <c r="F143" s="18" t="s">
        <v>8</v>
      </c>
      <c r="G143" s="18" t="s">
        <v>212</v>
      </c>
      <c r="H143" s="10"/>
      <c r="I143" s="19">
        <v>1970530</v>
      </c>
      <c r="J143" s="19">
        <v>14630</v>
      </c>
      <c r="K143" s="17" t="s">
        <v>14</v>
      </c>
      <c r="L143" s="10"/>
      <c r="M143" s="60">
        <v>158</v>
      </c>
      <c r="N143" s="60">
        <v>184</v>
      </c>
      <c r="O143" s="60">
        <v>184</v>
      </c>
      <c r="P143" s="10"/>
      <c r="Q143" s="60">
        <f>N143*$Q$189</f>
        <v>5520</v>
      </c>
      <c r="R143" s="10"/>
      <c r="S143" s="62">
        <f t="shared" si="28"/>
        <v>5704</v>
      </c>
      <c r="T143" s="10"/>
      <c r="U143" s="64">
        <v>9.3000000000000007</v>
      </c>
      <c r="V143" s="64">
        <v>9.3000000000000007</v>
      </c>
      <c r="W143" s="10"/>
      <c r="X143" s="43">
        <f>AP143+AT143</f>
        <v>2083382688.0000002</v>
      </c>
      <c r="Y143" s="36">
        <f>X143/AV143</f>
        <v>7.5120166149852174E-2</v>
      </c>
      <c r="Z143" s="10"/>
      <c r="AA143" s="20">
        <v>44.9</v>
      </c>
      <c r="AB143" s="20">
        <v>12</v>
      </c>
      <c r="AC143" s="20">
        <v>4.4000000000000004</v>
      </c>
      <c r="AD143" s="20">
        <v>34.799999999999997</v>
      </c>
      <c r="AE143" s="20">
        <v>3.9</v>
      </c>
      <c r="AF143" s="66">
        <f t="shared" si="29"/>
        <v>100</v>
      </c>
      <c r="AG143" s="10"/>
      <c r="AH143" s="72"/>
      <c r="AI143" s="73"/>
      <c r="AJ143" s="74"/>
      <c r="AK143" s="75"/>
      <c r="AL143" s="76"/>
      <c r="AN143" s="57">
        <v>14153.415000000001</v>
      </c>
      <c r="AO143" s="35">
        <v>80</v>
      </c>
      <c r="AP143" s="43">
        <f t="shared" si="30"/>
        <v>208338268.80000001</v>
      </c>
      <c r="AR143" s="57">
        <f t="shared" si="31"/>
        <v>14153.415000000001</v>
      </c>
      <c r="AS143" s="35">
        <v>24</v>
      </c>
      <c r="AT143" s="43">
        <f t="shared" si="32"/>
        <v>1875044419.2000003</v>
      </c>
      <c r="AV143" s="43">
        <v>27734000000</v>
      </c>
    </row>
    <row r="144" spans="1:49" ht="24" customHeight="1">
      <c r="A144" s="16"/>
      <c r="B144" s="17">
        <f t="shared" si="33"/>
        <v>136</v>
      </c>
      <c r="C144" s="10"/>
      <c r="D144" s="18" t="s">
        <v>64</v>
      </c>
      <c r="E144" s="10"/>
      <c r="F144" s="18" t="s">
        <v>11</v>
      </c>
      <c r="G144" s="18" t="s">
        <v>11</v>
      </c>
      <c r="H144" s="10"/>
      <c r="I144" s="19">
        <v>1343098</v>
      </c>
      <c r="J144" s="19">
        <v>2830</v>
      </c>
      <c r="K144" s="17" t="s">
        <v>9</v>
      </c>
      <c r="L144" s="10"/>
      <c r="M144" s="60">
        <v>203</v>
      </c>
      <c r="N144" s="60">
        <v>361</v>
      </c>
      <c r="O144" s="60">
        <v>386</v>
      </c>
      <c r="P144" s="10"/>
      <c r="Q144" s="60">
        <f>N144*$Q$188</f>
        <v>5415</v>
      </c>
      <c r="R144" s="10"/>
      <c r="S144" s="62">
        <f t="shared" si="28"/>
        <v>5776</v>
      </c>
      <c r="T144" s="10"/>
      <c r="U144" s="64">
        <v>26.9</v>
      </c>
      <c r="V144" s="64">
        <v>34.68</v>
      </c>
      <c r="W144" s="10"/>
      <c r="X144" s="43">
        <v>341160000</v>
      </c>
      <c r="Y144" s="36">
        <v>8.8999999999999996E-2</v>
      </c>
      <c r="Z144" s="10"/>
      <c r="AA144" s="20">
        <v>61</v>
      </c>
      <c r="AB144" s="20">
        <v>4</v>
      </c>
      <c r="AC144" s="20">
        <v>1</v>
      </c>
      <c r="AD144" s="20">
        <v>33</v>
      </c>
      <c r="AE144" s="20">
        <v>1</v>
      </c>
      <c r="AF144" s="66">
        <f t="shared" si="29"/>
        <v>100</v>
      </c>
      <c r="AG144" s="10"/>
      <c r="AH144" s="36">
        <v>-0.13100000000000001</v>
      </c>
      <c r="AI144" s="40">
        <v>7433</v>
      </c>
      <c r="AJ144" s="37">
        <v>0.81</v>
      </c>
      <c r="AK144" s="42" t="s">
        <v>210</v>
      </c>
      <c r="AL144" s="41">
        <v>2042</v>
      </c>
      <c r="AN144" s="86"/>
      <c r="AO144" s="87"/>
      <c r="AP144" s="88">
        <f t="shared" si="30"/>
        <v>0</v>
      </c>
      <c r="AR144" s="86">
        <f t="shared" si="31"/>
        <v>0</v>
      </c>
      <c r="AS144" s="87"/>
      <c r="AT144" s="88">
        <f t="shared" si="32"/>
        <v>0</v>
      </c>
      <c r="AV144" s="88">
        <v>0</v>
      </c>
    </row>
    <row r="145" spans="1:48" ht="24" customHeight="1">
      <c r="A145" s="16"/>
      <c r="B145" s="17">
        <f t="shared" si="33"/>
        <v>137</v>
      </c>
      <c r="C145" s="10"/>
      <c r="D145" s="18" t="s">
        <v>50</v>
      </c>
      <c r="E145" s="10"/>
      <c r="F145" s="18" t="s">
        <v>8</v>
      </c>
      <c r="G145" s="18" t="s">
        <v>212</v>
      </c>
      <c r="H145" s="10"/>
      <c r="I145" s="19">
        <v>4213265</v>
      </c>
      <c r="J145" s="19">
        <v>12110</v>
      </c>
      <c r="K145" s="17" t="s">
        <v>9</v>
      </c>
      <c r="L145" s="10"/>
      <c r="M145" s="60">
        <v>307</v>
      </c>
      <c r="N145" s="60">
        <v>340</v>
      </c>
      <c r="O145" s="60">
        <v>388</v>
      </c>
      <c r="P145" s="10"/>
      <c r="Q145" s="60">
        <f>N145*$Q$188</f>
        <v>5100</v>
      </c>
      <c r="R145" s="10"/>
      <c r="S145" s="62">
        <f t="shared" si="28"/>
        <v>5440</v>
      </c>
      <c r="T145" s="10"/>
      <c r="U145" s="64">
        <v>8.1</v>
      </c>
      <c r="V145" s="64">
        <v>9.0399999999999991</v>
      </c>
      <c r="W145" s="10"/>
      <c r="X145" s="43">
        <v>1400000000</v>
      </c>
      <c r="Y145" s="36">
        <v>2.7E-2</v>
      </c>
      <c r="Z145" s="10"/>
      <c r="AA145" s="20">
        <v>48</v>
      </c>
      <c r="AB145" s="20">
        <v>12</v>
      </c>
      <c r="AC145" s="20">
        <v>10</v>
      </c>
      <c r="AD145" s="20">
        <v>29</v>
      </c>
      <c r="AE145" s="20">
        <v>1</v>
      </c>
      <c r="AF145" s="66">
        <f t="shared" si="29"/>
        <v>100</v>
      </c>
      <c r="AG145" s="10"/>
      <c r="AH145" s="36">
        <v>-7.3999999999999996E-2</v>
      </c>
      <c r="AI145" s="40">
        <v>47376</v>
      </c>
      <c r="AJ145" s="37">
        <v>0.66</v>
      </c>
      <c r="AK145" s="42" t="s">
        <v>210</v>
      </c>
      <c r="AL145" s="41">
        <v>702</v>
      </c>
      <c r="AN145" s="86"/>
      <c r="AO145" s="87"/>
      <c r="AP145" s="88">
        <f t="shared" si="30"/>
        <v>0</v>
      </c>
      <c r="AR145" s="86">
        <f t="shared" si="31"/>
        <v>0</v>
      </c>
      <c r="AS145" s="87"/>
      <c r="AT145" s="88">
        <f t="shared" si="32"/>
        <v>0</v>
      </c>
      <c r="AV145" s="88">
        <v>0</v>
      </c>
    </row>
    <row r="146" spans="1:48" ht="24" customHeight="1">
      <c r="A146" s="16"/>
      <c r="B146" s="17">
        <f t="shared" si="33"/>
        <v>138</v>
      </c>
      <c r="C146" s="10"/>
      <c r="D146" s="18" t="s">
        <v>170</v>
      </c>
      <c r="E146" s="10"/>
      <c r="F146" s="18" t="s">
        <v>13</v>
      </c>
      <c r="G146" s="18" t="s">
        <v>222</v>
      </c>
      <c r="H146" s="10"/>
      <c r="I146" s="19">
        <v>1364962</v>
      </c>
      <c r="J146" s="19">
        <v>15680</v>
      </c>
      <c r="K146" s="17" t="s">
        <v>14</v>
      </c>
      <c r="L146" s="10"/>
      <c r="M146" s="60">
        <v>135</v>
      </c>
      <c r="N146" s="60">
        <v>165</v>
      </c>
      <c r="O146" s="60">
        <v>165</v>
      </c>
      <c r="P146" s="10"/>
      <c r="Q146" s="60">
        <f>N146*$Q$189</f>
        <v>4950</v>
      </c>
      <c r="R146" s="10"/>
      <c r="S146" s="62">
        <f t="shared" si="28"/>
        <v>5115</v>
      </c>
      <c r="T146" s="10"/>
      <c r="U146" s="64">
        <v>12.1</v>
      </c>
      <c r="V146" s="64">
        <v>12.1</v>
      </c>
      <c r="W146" s="10"/>
      <c r="X146" s="43">
        <f>AP146+AT146</f>
        <v>2135357004</v>
      </c>
      <c r="Y146" s="36">
        <f>X146/AV146</f>
        <v>9.5820372627327802E-2</v>
      </c>
      <c r="Z146" s="10"/>
      <c r="AA146" s="20">
        <v>57.8</v>
      </c>
      <c r="AB146" s="20">
        <v>2.2000000000000002</v>
      </c>
      <c r="AC146" s="20">
        <v>0.7</v>
      </c>
      <c r="AD146" s="20">
        <v>31.1</v>
      </c>
      <c r="AE146" s="20">
        <v>8.1999999999999993</v>
      </c>
      <c r="AF146" s="66">
        <f t="shared" si="29"/>
        <v>100.00000000000001</v>
      </c>
      <c r="AG146" s="10"/>
      <c r="AH146" s="72"/>
      <c r="AI146" s="73"/>
      <c r="AJ146" s="74"/>
      <c r="AK146" s="75"/>
      <c r="AL146" s="76"/>
      <c r="AN146" s="57">
        <v>16176.947</v>
      </c>
      <c r="AO146" s="35">
        <v>80</v>
      </c>
      <c r="AP146" s="43">
        <f t="shared" si="30"/>
        <v>213535700.39999998</v>
      </c>
      <c r="AR146" s="57">
        <f t="shared" si="31"/>
        <v>16176.947</v>
      </c>
      <c r="AS146" s="35">
        <v>24</v>
      </c>
      <c r="AT146" s="43">
        <f t="shared" si="32"/>
        <v>1921821303.6000001</v>
      </c>
      <c r="AV146" s="43">
        <v>22285000000</v>
      </c>
    </row>
    <row r="147" spans="1:48" ht="24" customHeight="1">
      <c r="A147" s="16"/>
      <c r="B147" s="17">
        <f t="shared" si="33"/>
        <v>139</v>
      </c>
      <c r="C147" s="10"/>
      <c r="D147" s="18" t="s">
        <v>150</v>
      </c>
      <c r="E147" s="10"/>
      <c r="F147" s="18" t="s">
        <v>18</v>
      </c>
      <c r="G147" s="18" t="s">
        <v>224</v>
      </c>
      <c r="H147" s="10"/>
      <c r="I147" s="19">
        <v>5622455</v>
      </c>
      <c r="J147" s="19">
        <v>51880</v>
      </c>
      <c r="K147" s="17" t="s">
        <v>14</v>
      </c>
      <c r="L147" s="10"/>
      <c r="M147" s="60">
        <v>141</v>
      </c>
      <c r="N147" s="60">
        <v>155</v>
      </c>
      <c r="O147" s="60">
        <v>155</v>
      </c>
      <c r="P147" s="10"/>
      <c r="Q147" s="60">
        <f>N147*$Q$189</f>
        <v>4650</v>
      </c>
      <c r="R147" s="10"/>
      <c r="S147" s="62">
        <f t="shared" si="28"/>
        <v>4805</v>
      </c>
      <c r="T147" s="10"/>
      <c r="U147" s="64">
        <v>2.8</v>
      </c>
      <c r="V147" s="64">
        <v>2.8</v>
      </c>
      <c r="W147" s="10"/>
      <c r="X147" s="43">
        <f>AP147+AT147</f>
        <v>7033797080</v>
      </c>
      <c r="Y147" s="36">
        <f>X147/AV147</f>
        <v>2.2114129934479421E-2</v>
      </c>
      <c r="Z147" s="10"/>
      <c r="AA147" s="20">
        <v>7.8</v>
      </c>
      <c r="AB147" s="20">
        <v>44</v>
      </c>
      <c r="AC147" s="20">
        <v>14.2</v>
      </c>
      <c r="AD147" s="20">
        <v>33.299999999999997</v>
      </c>
      <c r="AE147" s="20">
        <v>0.7</v>
      </c>
      <c r="AF147" s="66">
        <f t="shared" si="29"/>
        <v>100</v>
      </c>
      <c r="AG147" s="10"/>
      <c r="AH147" s="72"/>
      <c r="AI147" s="73"/>
      <c r="AJ147" s="74"/>
      <c r="AK147" s="75"/>
      <c r="AL147" s="76"/>
      <c r="AN147" s="57">
        <v>56724.17</v>
      </c>
      <c r="AO147" s="35">
        <v>80</v>
      </c>
      <c r="AP147" s="43">
        <f t="shared" si="30"/>
        <v>703379708</v>
      </c>
      <c r="AR147" s="57">
        <f t="shared" si="31"/>
        <v>56724.17</v>
      </c>
      <c r="AS147" s="35">
        <v>24</v>
      </c>
      <c r="AT147" s="43">
        <f t="shared" si="32"/>
        <v>6330417372</v>
      </c>
      <c r="AV147" s="43">
        <v>318068000000</v>
      </c>
    </row>
    <row r="148" spans="1:48" ht="24" customHeight="1">
      <c r="A148" s="16"/>
      <c r="B148" s="17">
        <f t="shared" si="33"/>
        <v>140</v>
      </c>
      <c r="C148" s="10"/>
      <c r="D148" s="18" t="s">
        <v>61</v>
      </c>
      <c r="E148" s="10"/>
      <c r="F148" s="18" t="s">
        <v>11</v>
      </c>
      <c r="G148" s="18" t="s">
        <v>11</v>
      </c>
      <c r="H148" s="10"/>
      <c r="I148" s="19">
        <v>1221490</v>
      </c>
      <c r="J148" s="19">
        <v>6550</v>
      </c>
      <c r="K148" s="17" t="s">
        <v>9</v>
      </c>
      <c r="L148" s="10"/>
      <c r="M148" s="60">
        <v>41</v>
      </c>
      <c r="N148" s="60">
        <v>300</v>
      </c>
      <c r="O148" s="60">
        <v>217</v>
      </c>
      <c r="P148" s="10"/>
      <c r="Q148" s="60">
        <f>N148*$Q$188</f>
        <v>4500</v>
      </c>
      <c r="R148" s="10"/>
      <c r="S148" s="62">
        <f t="shared" si="28"/>
        <v>4800</v>
      </c>
      <c r="T148" s="10"/>
      <c r="U148" s="64">
        <v>24.6</v>
      </c>
      <c r="V148" s="64">
        <v>16.690000000000001</v>
      </c>
      <c r="W148" s="10"/>
      <c r="X148" s="43">
        <v>919590000</v>
      </c>
      <c r="Y148" s="36">
        <v>8.2000000000000003E-2</v>
      </c>
      <c r="Z148" s="10"/>
      <c r="AA148" s="20">
        <v>48</v>
      </c>
      <c r="AB148" s="20">
        <v>3</v>
      </c>
      <c r="AC148" s="20">
        <v>1</v>
      </c>
      <c r="AD148" s="20">
        <v>47</v>
      </c>
      <c r="AE148" s="20">
        <v>1</v>
      </c>
      <c r="AF148" s="66">
        <f t="shared" si="29"/>
        <v>100</v>
      </c>
      <c r="AG148" s="10"/>
      <c r="AH148" s="36">
        <v>-3.0000000000000001E-3</v>
      </c>
      <c r="AI148" s="40">
        <v>11707</v>
      </c>
      <c r="AJ148" s="37">
        <v>0.73</v>
      </c>
      <c r="AK148" s="42" t="s">
        <v>213</v>
      </c>
      <c r="AL148" s="41">
        <v>1094</v>
      </c>
      <c r="AN148" s="86"/>
      <c r="AO148" s="87"/>
      <c r="AP148" s="88">
        <f t="shared" si="30"/>
        <v>0</v>
      </c>
      <c r="AR148" s="86">
        <f t="shared" si="31"/>
        <v>0</v>
      </c>
      <c r="AS148" s="87"/>
      <c r="AT148" s="88">
        <f t="shared" si="32"/>
        <v>0</v>
      </c>
      <c r="AV148" s="88">
        <v>0</v>
      </c>
    </row>
    <row r="149" spans="1:48" ht="24" customHeight="1">
      <c r="A149" s="16"/>
      <c r="B149" s="17">
        <f t="shared" si="33"/>
        <v>141</v>
      </c>
      <c r="C149" s="10"/>
      <c r="D149" s="18" t="s">
        <v>127</v>
      </c>
      <c r="E149" s="10"/>
      <c r="F149" s="18" t="s">
        <v>8</v>
      </c>
      <c r="G149" s="18" t="s">
        <v>212</v>
      </c>
      <c r="H149" s="10"/>
      <c r="I149" s="19">
        <v>5254694</v>
      </c>
      <c r="J149" s="19">
        <v>82330</v>
      </c>
      <c r="K149" s="17" t="s">
        <v>14</v>
      </c>
      <c r="L149" s="10"/>
      <c r="M149" s="60">
        <v>135</v>
      </c>
      <c r="N149" s="60">
        <v>143</v>
      </c>
      <c r="O149" s="60">
        <v>143</v>
      </c>
      <c r="P149" s="10"/>
      <c r="Q149" s="60">
        <f>N149*$Q$189</f>
        <v>4290</v>
      </c>
      <c r="R149" s="10"/>
      <c r="S149" s="62">
        <f t="shared" si="28"/>
        <v>4433</v>
      </c>
      <c r="T149" s="10"/>
      <c r="U149" s="64">
        <v>2.7</v>
      </c>
      <c r="V149" s="64">
        <v>2.7</v>
      </c>
      <c r="W149" s="10"/>
      <c r="X149" s="43">
        <f>AP149+AT149</f>
        <v>8060688178.3999996</v>
      </c>
      <c r="Y149" s="36">
        <f>X149/AV149</f>
        <v>2.185492975948073E-2</v>
      </c>
      <c r="Z149" s="10"/>
      <c r="AA149" s="20">
        <v>49.6</v>
      </c>
      <c r="AB149" s="20">
        <v>17</v>
      </c>
      <c r="AC149" s="20">
        <v>8.9</v>
      </c>
      <c r="AD149" s="20">
        <v>11.9</v>
      </c>
      <c r="AE149" s="20">
        <v>12.6</v>
      </c>
      <c r="AF149" s="66">
        <f t="shared" si="29"/>
        <v>100</v>
      </c>
      <c r="AG149" s="10"/>
      <c r="AH149" s="72"/>
      <c r="AI149" s="73"/>
      <c r="AJ149" s="74"/>
      <c r="AK149" s="75"/>
      <c r="AL149" s="76"/>
      <c r="AN149" s="57">
        <v>70460.561000000002</v>
      </c>
      <c r="AO149" s="35">
        <v>80</v>
      </c>
      <c r="AP149" s="43">
        <f t="shared" si="30"/>
        <v>806068817.83999991</v>
      </c>
      <c r="AR149" s="57">
        <f t="shared" si="31"/>
        <v>70460.561000000002</v>
      </c>
      <c r="AS149" s="35">
        <v>24</v>
      </c>
      <c r="AT149" s="43">
        <f t="shared" si="32"/>
        <v>7254619360.5599995</v>
      </c>
      <c r="AV149" s="43">
        <v>368827000000</v>
      </c>
    </row>
    <row r="150" spans="1:48" ht="24" customHeight="1">
      <c r="A150" s="16"/>
      <c r="B150" s="17">
        <f t="shared" si="33"/>
        <v>142</v>
      </c>
      <c r="C150" s="10"/>
      <c r="D150" s="18" t="s">
        <v>152</v>
      </c>
      <c r="E150" s="10"/>
      <c r="F150" s="18" t="s">
        <v>8</v>
      </c>
      <c r="G150" s="18" t="s">
        <v>212</v>
      </c>
      <c r="H150" s="10"/>
      <c r="I150" s="19">
        <v>2077862</v>
      </c>
      <c r="J150" s="19">
        <v>21660</v>
      </c>
      <c r="K150" s="17" t="s">
        <v>14</v>
      </c>
      <c r="L150" s="10"/>
      <c r="M150" s="60">
        <v>130</v>
      </c>
      <c r="N150" s="60">
        <v>134</v>
      </c>
      <c r="O150" s="60">
        <v>134</v>
      </c>
      <c r="P150" s="10"/>
      <c r="Q150" s="60">
        <f>N150*$Q$189</f>
        <v>4020</v>
      </c>
      <c r="R150" s="10"/>
      <c r="S150" s="62">
        <f t="shared" si="28"/>
        <v>4154</v>
      </c>
      <c r="T150" s="10"/>
      <c r="U150" s="64">
        <v>6.4</v>
      </c>
      <c r="V150" s="64">
        <v>6.4</v>
      </c>
      <c r="W150" s="10"/>
      <c r="X150" s="43">
        <f>AP150+AT150</f>
        <v>2317940683.1999998</v>
      </c>
      <c r="Y150" s="36">
        <f>X150/AV150</f>
        <v>5.1911239881752211E-2</v>
      </c>
      <c r="Z150" s="10"/>
      <c r="AA150" s="20">
        <v>46.9</v>
      </c>
      <c r="AB150" s="20">
        <v>19.2</v>
      </c>
      <c r="AC150" s="20">
        <v>10</v>
      </c>
      <c r="AD150" s="20">
        <v>16.899999999999999</v>
      </c>
      <c r="AE150" s="20">
        <v>7</v>
      </c>
      <c r="AF150" s="66">
        <f t="shared" si="29"/>
        <v>100</v>
      </c>
      <c r="AG150" s="10"/>
      <c r="AH150" s="72"/>
      <c r="AI150" s="73"/>
      <c r="AJ150" s="74"/>
      <c r="AK150" s="75"/>
      <c r="AL150" s="76"/>
      <c r="AN150" s="57">
        <v>21622.580999999998</v>
      </c>
      <c r="AO150" s="35">
        <v>80</v>
      </c>
      <c r="AP150" s="43">
        <f t="shared" si="30"/>
        <v>231794068.31999999</v>
      </c>
      <c r="AR150" s="57">
        <f t="shared" si="31"/>
        <v>21622.580999999998</v>
      </c>
      <c r="AS150" s="35">
        <v>24</v>
      </c>
      <c r="AT150" s="43">
        <f t="shared" si="32"/>
        <v>2086146614.8799996</v>
      </c>
      <c r="AV150" s="43">
        <v>44652000000</v>
      </c>
    </row>
    <row r="151" spans="1:48" ht="24" customHeight="1">
      <c r="A151" s="16"/>
      <c r="B151" s="17">
        <f t="shared" si="33"/>
        <v>143</v>
      </c>
      <c r="C151" s="10"/>
      <c r="D151" s="18" t="s">
        <v>185</v>
      </c>
      <c r="E151" s="10"/>
      <c r="F151" s="18" t="s">
        <v>5</v>
      </c>
      <c r="G151" s="18" t="s">
        <v>226</v>
      </c>
      <c r="H151" s="10"/>
      <c r="I151" s="19">
        <v>4790705</v>
      </c>
      <c r="J151" s="19">
        <v>3230</v>
      </c>
      <c r="K151" s="17" t="s">
        <v>9</v>
      </c>
      <c r="L151" s="10"/>
      <c r="M151" s="60">
        <v>159</v>
      </c>
      <c r="N151" s="60">
        <v>252</v>
      </c>
      <c r="O151" s="60">
        <v>0</v>
      </c>
      <c r="P151" s="10"/>
      <c r="Q151" s="60">
        <f>N151*$Q$188</f>
        <v>3780</v>
      </c>
      <c r="R151" s="10"/>
      <c r="S151" s="62">
        <f t="shared" si="28"/>
        <v>4032</v>
      </c>
      <c r="T151" s="10"/>
      <c r="U151" s="64">
        <v>5.3</v>
      </c>
      <c r="V151" s="64">
        <v>0</v>
      </c>
      <c r="W151" s="10"/>
      <c r="X151" s="43">
        <v>247150000</v>
      </c>
      <c r="Y151" s="36">
        <v>1.7999999999999999E-2</v>
      </c>
      <c r="Z151" s="10"/>
      <c r="AA151" s="20">
        <v>55</v>
      </c>
      <c r="AB151" s="20">
        <v>2</v>
      </c>
      <c r="AC151" s="20">
        <v>1</v>
      </c>
      <c r="AD151" s="20">
        <v>33</v>
      </c>
      <c r="AE151" s="20">
        <v>9</v>
      </c>
      <c r="AF151" s="66">
        <f t="shared" si="29"/>
        <v>100</v>
      </c>
      <c r="AG151" s="10"/>
      <c r="AH151" s="36">
        <v>-5.3999999999999999E-2</v>
      </c>
      <c r="AI151" s="40">
        <v>5602</v>
      </c>
      <c r="AJ151" s="37">
        <v>0.65</v>
      </c>
      <c r="AK151" s="42" t="s">
        <v>214</v>
      </c>
      <c r="AL151" s="41">
        <v>0</v>
      </c>
      <c r="AN151" s="86"/>
      <c r="AO151" s="87"/>
      <c r="AP151" s="88">
        <f t="shared" si="30"/>
        <v>0</v>
      </c>
      <c r="AR151" s="86">
        <f t="shared" si="31"/>
        <v>0</v>
      </c>
      <c r="AS151" s="87"/>
      <c r="AT151" s="88">
        <f t="shared" si="32"/>
        <v>0</v>
      </c>
      <c r="AV151" s="88">
        <v>0</v>
      </c>
    </row>
    <row r="152" spans="1:48" ht="24" customHeight="1">
      <c r="A152" s="16"/>
      <c r="B152" s="17">
        <f t="shared" si="33"/>
        <v>144</v>
      </c>
      <c r="C152" s="10"/>
      <c r="D152" s="18" t="s">
        <v>45</v>
      </c>
      <c r="E152" s="10"/>
      <c r="F152" s="18" t="s">
        <v>11</v>
      </c>
      <c r="G152" s="18" t="s">
        <v>11</v>
      </c>
      <c r="H152" s="10"/>
      <c r="I152" s="19">
        <v>795601</v>
      </c>
      <c r="J152" s="19">
        <v>760</v>
      </c>
      <c r="K152" s="17" t="s">
        <v>6</v>
      </c>
      <c r="L152" s="10"/>
      <c r="M152" s="60">
        <v>23</v>
      </c>
      <c r="N152" s="60">
        <v>211</v>
      </c>
      <c r="O152" s="60">
        <v>112</v>
      </c>
      <c r="P152" s="10"/>
      <c r="Q152" s="60">
        <f>N152*$Q$188</f>
        <v>3165</v>
      </c>
      <c r="R152" s="10"/>
      <c r="S152" s="62">
        <f t="shared" si="28"/>
        <v>3376</v>
      </c>
      <c r="T152" s="10"/>
      <c r="U152" s="64">
        <v>26.5</v>
      </c>
      <c r="V152" s="64">
        <v>15.79</v>
      </c>
      <c r="W152" s="10"/>
      <c r="X152" s="43">
        <v>90320000</v>
      </c>
      <c r="Y152" s="36">
        <v>8.7999999999999995E-2</v>
      </c>
      <c r="Z152" s="10"/>
      <c r="AA152" s="20">
        <v>70</v>
      </c>
      <c r="AB152" s="20">
        <v>8</v>
      </c>
      <c r="AC152" s="20">
        <v>3</v>
      </c>
      <c r="AD152" s="20">
        <v>18</v>
      </c>
      <c r="AE152" s="20">
        <v>1</v>
      </c>
      <c r="AF152" s="66">
        <f t="shared" si="29"/>
        <v>100</v>
      </c>
      <c r="AG152" s="10"/>
      <c r="AH152" s="36">
        <v>-2.5999999999999999E-2</v>
      </c>
      <c r="AI152" s="40">
        <v>4386</v>
      </c>
      <c r="AJ152" s="37">
        <v>0.62</v>
      </c>
      <c r="AK152" s="42" t="s">
        <v>213</v>
      </c>
      <c r="AL152" s="41">
        <v>812</v>
      </c>
      <c r="AN152" s="86"/>
      <c r="AO152" s="87"/>
      <c r="AP152" s="88">
        <f t="shared" si="30"/>
        <v>0</v>
      </c>
      <c r="AR152" s="86">
        <f t="shared" si="31"/>
        <v>0</v>
      </c>
      <c r="AS152" s="87"/>
      <c r="AT152" s="88">
        <f t="shared" si="32"/>
        <v>0</v>
      </c>
      <c r="AV152" s="88">
        <v>0</v>
      </c>
    </row>
    <row r="153" spans="1:48" ht="24" customHeight="1">
      <c r="A153" s="16"/>
      <c r="B153" s="17">
        <f t="shared" si="33"/>
        <v>145</v>
      </c>
      <c r="C153" s="10"/>
      <c r="D153" s="18" t="s">
        <v>79</v>
      </c>
      <c r="E153" s="10"/>
      <c r="F153" s="18" t="s">
        <v>13</v>
      </c>
      <c r="G153" s="18" t="s">
        <v>222</v>
      </c>
      <c r="H153" s="10"/>
      <c r="I153" s="19">
        <v>773303</v>
      </c>
      <c r="J153" s="19">
        <v>4250</v>
      </c>
      <c r="K153" s="17" t="s">
        <v>9</v>
      </c>
      <c r="L153" s="10"/>
      <c r="M153" s="60">
        <v>128</v>
      </c>
      <c r="N153" s="60">
        <v>190</v>
      </c>
      <c r="O153" s="60">
        <v>121</v>
      </c>
      <c r="P153" s="10"/>
      <c r="Q153" s="60">
        <f>N153*$Q$188</f>
        <v>2850</v>
      </c>
      <c r="R153" s="10"/>
      <c r="S153" s="62">
        <f t="shared" si="28"/>
        <v>3040</v>
      </c>
      <c r="T153" s="10"/>
      <c r="U153" s="64">
        <v>24.6</v>
      </c>
      <c r="V153" s="64">
        <v>16.27</v>
      </c>
      <c r="W153" s="10"/>
      <c r="X153" s="43">
        <v>286260000</v>
      </c>
      <c r="Y153" s="36">
        <v>8.2000000000000003E-2</v>
      </c>
      <c r="Z153" s="10"/>
      <c r="AA153" s="20">
        <v>51</v>
      </c>
      <c r="AB153" s="20">
        <v>19</v>
      </c>
      <c r="AC153" s="20">
        <v>6</v>
      </c>
      <c r="AD153" s="20">
        <v>23</v>
      </c>
      <c r="AE153" s="20">
        <v>1</v>
      </c>
      <c r="AF153" s="66">
        <f t="shared" si="29"/>
        <v>100</v>
      </c>
      <c r="AG153" s="10"/>
      <c r="AH153" s="36">
        <v>-9.2999999999999999E-2</v>
      </c>
      <c r="AI153" s="40">
        <v>2029</v>
      </c>
      <c r="AJ153" s="37">
        <v>0.85</v>
      </c>
      <c r="AK153" s="42" t="s">
        <v>210</v>
      </c>
      <c r="AL153" s="41">
        <v>856</v>
      </c>
      <c r="AN153" s="86"/>
      <c r="AO153" s="87"/>
      <c r="AP153" s="88">
        <f t="shared" si="30"/>
        <v>0</v>
      </c>
      <c r="AR153" s="86">
        <f t="shared" si="31"/>
        <v>0</v>
      </c>
      <c r="AS153" s="87"/>
      <c r="AT153" s="88">
        <f t="shared" si="32"/>
        <v>0</v>
      </c>
      <c r="AV153" s="88">
        <v>0</v>
      </c>
    </row>
    <row r="154" spans="1:48" ht="24" customHeight="1">
      <c r="A154" s="16"/>
      <c r="B154" s="17">
        <f t="shared" si="33"/>
        <v>146</v>
      </c>
      <c r="C154" s="10"/>
      <c r="D154" s="18" t="s">
        <v>113</v>
      </c>
      <c r="E154" s="10"/>
      <c r="F154" s="18" t="s">
        <v>11</v>
      </c>
      <c r="G154" s="18" t="s">
        <v>11</v>
      </c>
      <c r="H154" s="10"/>
      <c r="I154" s="19">
        <v>1262132</v>
      </c>
      <c r="J154" s="19">
        <v>9760</v>
      </c>
      <c r="K154" s="17" t="s">
        <v>9</v>
      </c>
      <c r="L154" s="10"/>
      <c r="M154" s="60">
        <v>144</v>
      </c>
      <c r="N154" s="60">
        <v>173</v>
      </c>
      <c r="O154" s="60">
        <v>168</v>
      </c>
      <c r="P154" s="10"/>
      <c r="Q154" s="60">
        <f>N154*$Q$188</f>
        <v>2595</v>
      </c>
      <c r="R154" s="10"/>
      <c r="S154" s="62">
        <f t="shared" si="28"/>
        <v>2768</v>
      </c>
      <c r="T154" s="10"/>
      <c r="U154" s="64">
        <v>13.7</v>
      </c>
      <c r="V154" s="64">
        <v>13.22</v>
      </c>
      <c r="W154" s="10"/>
      <c r="X154" s="43">
        <v>556910000</v>
      </c>
      <c r="Y154" s="36">
        <v>4.5999999999999999E-2</v>
      </c>
      <c r="Z154" s="10"/>
      <c r="AA154" s="20">
        <v>40</v>
      </c>
      <c r="AB154" s="20">
        <v>28</v>
      </c>
      <c r="AC154" s="20">
        <v>3</v>
      </c>
      <c r="AD154" s="20">
        <v>28</v>
      </c>
      <c r="AE154" s="20">
        <v>1</v>
      </c>
      <c r="AF154" s="66">
        <f t="shared" si="29"/>
        <v>100</v>
      </c>
      <c r="AG154" s="10"/>
      <c r="AH154" s="36">
        <v>4.3999999999999997E-2</v>
      </c>
      <c r="AI154" s="40">
        <v>40224</v>
      </c>
      <c r="AJ154" s="37">
        <v>0.8</v>
      </c>
      <c r="AK154" s="42" t="s">
        <v>223</v>
      </c>
      <c r="AL154" s="41">
        <v>727</v>
      </c>
      <c r="AN154" s="86"/>
      <c r="AO154" s="87"/>
      <c r="AP154" s="88">
        <f t="shared" si="30"/>
        <v>0</v>
      </c>
      <c r="AR154" s="86">
        <f t="shared" si="31"/>
        <v>0</v>
      </c>
      <c r="AS154" s="87"/>
      <c r="AT154" s="88">
        <f t="shared" si="32"/>
        <v>0</v>
      </c>
      <c r="AV154" s="88">
        <v>0</v>
      </c>
    </row>
    <row r="155" spans="1:48" ht="24" customHeight="1">
      <c r="A155" s="16"/>
      <c r="B155" s="17">
        <f t="shared" si="33"/>
        <v>147</v>
      </c>
      <c r="C155" s="10"/>
      <c r="D155" s="18" t="s">
        <v>167</v>
      </c>
      <c r="E155" s="10"/>
      <c r="F155" s="18" t="s">
        <v>22</v>
      </c>
      <c r="G155" s="18" t="s">
        <v>224</v>
      </c>
      <c r="H155" s="10"/>
      <c r="I155" s="19">
        <v>1268671</v>
      </c>
      <c r="J155" s="19">
        <v>2180</v>
      </c>
      <c r="K155" s="17" t="s">
        <v>9</v>
      </c>
      <c r="L155" s="10"/>
      <c r="M155" s="60">
        <v>71</v>
      </c>
      <c r="N155" s="60">
        <v>161</v>
      </c>
      <c r="O155" s="60">
        <v>115</v>
      </c>
      <c r="P155" s="10"/>
      <c r="Q155" s="60">
        <f>N155*$Q$188</f>
        <v>2415</v>
      </c>
      <c r="R155" s="10"/>
      <c r="S155" s="62">
        <f t="shared" si="28"/>
        <v>2576</v>
      </c>
      <c r="T155" s="10"/>
      <c r="U155" s="64">
        <v>12.7</v>
      </c>
      <c r="V155" s="64">
        <v>9.09</v>
      </c>
      <c r="W155" s="10"/>
      <c r="X155" s="43">
        <v>106380000</v>
      </c>
      <c r="Y155" s="36">
        <v>4.2000000000000003E-2</v>
      </c>
      <c r="Z155" s="10"/>
      <c r="AA155" s="20">
        <v>41</v>
      </c>
      <c r="AB155" s="20">
        <v>28</v>
      </c>
      <c r="AC155" s="20">
        <v>1</v>
      </c>
      <c r="AD155" s="20">
        <v>29</v>
      </c>
      <c r="AE155" s="20">
        <v>1</v>
      </c>
      <c r="AF155" s="66">
        <f t="shared" si="29"/>
        <v>100</v>
      </c>
      <c r="AG155" s="10"/>
      <c r="AH155" s="36">
        <v>2.7E-2</v>
      </c>
      <c r="AI155" s="40">
        <v>11555</v>
      </c>
      <c r="AJ155" s="37">
        <v>0.68</v>
      </c>
      <c r="AK155" s="42" t="s">
        <v>213</v>
      </c>
      <c r="AL155" s="41">
        <v>571</v>
      </c>
      <c r="AN155" s="86"/>
      <c r="AO155" s="87"/>
      <c r="AP155" s="88">
        <f t="shared" si="30"/>
        <v>0</v>
      </c>
      <c r="AR155" s="86">
        <f t="shared" si="31"/>
        <v>0</v>
      </c>
      <c r="AS155" s="87"/>
      <c r="AT155" s="88">
        <f t="shared" si="32"/>
        <v>0</v>
      </c>
      <c r="AV155" s="88">
        <v>0</v>
      </c>
    </row>
    <row r="156" spans="1:48" ht="24" customHeight="1">
      <c r="A156" s="16"/>
      <c r="B156" s="17">
        <f t="shared" si="33"/>
        <v>148</v>
      </c>
      <c r="C156" s="10"/>
      <c r="D156" s="18" t="s">
        <v>63</v>
      </c>
      <c r="E156" s="10"/>
      <c r="F156" s="18" t="s">
        <v>8</v>
      </c>
      <c r="G156" s="18" t="s">
        <v>212</v>
      </c>
      <c r="H156" s="10"/>
      <c r="I156" s="19">
        <v>1312442</v>
      </c>
      <c r="J156" s="19">
        <v>17750</v>
      </c>
      <c r="K156" s="17" t="s">
        <v>14</v>
      </c>
      <c r="L156" s="10"/>
      <c r="M156" s="60">
        <v>71</v>
      </c>
      <c r="N156" s="60">
        <v>80</v>
      </c>
      <c r="O156" s="60">
        <v>80</v>
      </c>
      <c r="P156" s="10"/>
      <c r="Q156" s="60">
        <f>N156*$Q$189</f>
        <v>2400</v>
      </c>
      <c r="R156" s="10"/>
      <c r="S156" s="62">
        <f t="shared" si="28"/>
        <v>2480</v>
      </c>
      <c r="T156" s="10"/>
      <c r="U156" s="64">
        <v>6.1</v>
      </c>
      <c r="V156" s="64">
        <v>6.1</v>
      </c>
      <c r="W156" s="10"/>
      <c r="X156" s="43">
        <f>AP156+AT156</f>
        <v>1167186944</v>
      </c>
      <c r="Y156" s="36">
        <f>X156/AV156</f>
        <v>4.8640896149358223E-2</v>
      </c>
      <c r="Z156" s="10"/>
      <c r="AA156" s="20">
        <v>52.1</v>
      </c>
      <c r="AB156" s="20">
        <v>1.4</v>
      </c>
      <c r="AC156" s="20">
        <v>7</v>
      </c>
      <c r="AD156" s="20">
        <v>31</v>
      </c>
      <c r="AE156" s="20">
        <v>8.5</v>
      </c>
      <c r="AF156" s="66">
        <f t="shared" si="29"/>
        <v>100</v>
      </c>
      <c r="AG156" s="10"/>
      <c r="AH156" s="72"/>
      <c r="AI156" s="73"/>
      <c r="AJ156" s="74"/>
      <c r="AK156" s="75"/>
      <c r="AL156" s="76"/>
      <c r="AN156" s="57">
        <v>18237.295999999998</v>
      </c>
      <c r="AO156" s="35">
        <v>80</v>
      </c>
      <c r="AP156" s="43">
        <f t="shared" si="30"/>
        <v>116718694.39999999</v>
      </c>
      <c r="AR156" s="57">
        <f t="shared" si="31"/>
        <v>18237.295999999998</v>
      </c>
      <c r="AS156" s="35">
        <v>24</v>
      </c>
      <c r="AT156" s="43">
        <f t="shared" si="32"/>
        <v>1050468249.5999999</v>
      </c>
      <c r="AV156" s="43">
        <v>23996000000</v>
      </c>
    </row>
    <row r="157" spans="1:48" ht="24" customHeight="1">
      <c r="A157" s="16"/>
      <c r="B157" s="17">
        <f t="shared" si="33"/>
        <v>149</v>
      </c>
      <c r="C157" s="10"/>
      <c r="D157" s="18" t="s">
        <v>28</v>
      </c>
      <c r="E157" s="10"/>
      <c r="F157" s="18" t="s">
        <v>22</v>
      </c>
      <c r="G157" s="18" t="s">
        <v>198</v>
      </c>
      <c r="H157" s="10"/>
      <c r="I157" s="19">
        <v>797765</v>
      </c>
      <c r="J157" s="19">
        <v>2510</v>
      </c>
      <c r="K157" s="17" t="s">
        <v>9</v>
      </c>
      <c r="L157" s="10"/>
      <c r="M157" s="60">
        <v>125</v>
      </c>
      <c r="N157" s="60">
        <v>139</v>
      </c>
      <c r="O157" s="60">
        <v>71</v>
      </c>
      <c r="P157" s="10"/>
      <c r="Q157" s="60">
        <f>N157*$Q$188</f>
        <v>2085</v>
      </c>
      <c r="R157" s="10"/>
      <c r="S157" s="62">
        <f t="shared" si="28"/>
        <v>2224</v>
      </c>
      <c r="T157" s="10"/>
      <c r="U157" s="64">
        <v>17.399999999999999</v>
      </c>
      <c r="V157" s="64">
        <v>7.51</v>
      </c>
      <c r="W157" s="10"/>
      <c r="X157" s="43">
        <v>128590000</v>
      </c>
      <c r="Y157" s="36">
        <v>5.8000000000000003E-2</v>
      </c>
      <c r="Z157" s="10"/>
      <c r="AA157" s="20">
        <v>30</v>
      </c>
      <c r="AB157" s="20">
        <v>30</v>
      </c>
      <c r="AC157" s="20">
        <v>4</v>
      </c>
      <c r="AD157" s="20">
        <v>35</v>
      </c>
      <c r="AE157" s="20">
        <v>1</v>
      </c>
      <c r="AF157" s="66">
        <f t="shared" si="29"/>
        <v>100</v>
      </c>
      <c r="AG157" s="10"/>
      <c r="AH157" s="36">
        <v>-5.8999999999999997E-2</v>
      </c>
      <c r="AI157" s="40">
        <v>10903</v>
      </c>
      <c r="AJ157" s="37">
        <v>0.79</v>
      </c>
      <c r="AK157" s="42" t="s">
        <v>213</v>
      </c>
      <c r="AL157" s="41">
        <v>456</v>
      </c>
      <c r="AN157" s="86"/>
      <c r="AO157" s="87"/>
      <c r="AP157" s="88">
        <f t="shared" si="30"/>
        <v>0</v>
      </c>
      <c r="AR157" s="86">
        <f t="shared" si="31"/>
        <v>0</v>
      </c>
      <c r="AS157" s="87"/>
      <c r="AT157" s="88">
        <f t="shared" si="32"/>
        <v>0</v>
      </c>
      <c r="AV157" s="88">
        <v>0</v>
      </c>
    </row>
    <row r="158" spans="1:48" ht="24" customHeight="1">
      <c r="A158" s="16"/>
      <c r="B158" s="17">
        <f t="shared" si="33"/>
        <v>150</v>
      </c>
      <c r="C158" s="10"/>
      <c r="D158" s="18" t="s">
        <v>36</v>
      </c>
      <c r="E158" s="10"/>
      <c r="F158" s="18" t="s">
        <v>11</v>
      </c>
      <c r="G158" s="18" t="s">
        <v>11</v>
      </c>
      <c r="H158" s="10"/>
      <c r="I158" s="19">
        <v>539560</v>
      </c>
      <c r="J158" s="19">
        <v>2970</v>
      </c>
      <c r="K158" s="17" t="s">
        <v>9</v>
      </c>
      <c r="L158" s="10"/>
      <c r="M158" s="60">
        <v>41</v>
      </c>
      <c r="N158" s="60">
        <v>135</v>
      </c>
      <c r="O158" s="60">
        <v>135</v>
      </c>
      <c r="P158" s="10"/>
      <c r="Q158" s="60">
        <f>N158*$Q$188</f>
        <v>2025</v>
      </c>
      <c r="R158" s="10"/>
      <c r="S158" s="62">
        <f t="shared" si="28"/>
        <v>2160</v>
      </c>
      <c r="T158" s="10"/>
      <c r="U158" s="64">
        <v>25</v>
      </c>
      <c r="V158" s="64">
        <v>25</v>
      </c>
      <c r="W158" s="10"/>
      <c r="X158" s="43">
        <f>AP158+AT158</f>
        <v>140541954.52500001</v>
      </c>
      <c r="Y158" s="36">
        <f>X158/AV158</f>
        <v>8.4511097128683113E-2</v>
      </c>
      <c r="Z158" s="10"/>
      <c r="AA158" s="20">
        <v>46.5</v>
      </c>
      <c r="AB158" s="20">
        <v>21.9</v>
      </c>
      <c r="AC158" s="20">
        <v>3.7</v>
      </c>
      <c r="AD158" s="20">
        <v>21.5</v>
      </c>
      <c r="AE158" s="20">
        <v>6.4</v>
      </c>
      <c r="AF158" s="66">
        <f t="shared" si="29"/>
        <v>100.00000000000001</v>
      </c>
      <c r="AG158" s="10"/>
      <c r="AH158" s="72"/>
      <c r="AI158" s="73"/>
      <c r="AJ158" s="74"/>
      <c r="AK158" s="75"/>
      <c r="AL158" s="76"/>
      <c r="AN158" s="57">
        <v>3130.982</v>
      </c>
      <c r="AO158" s="35">
        <v>70</v>
      </c>
      <c r="AP158" s="43">
        <f t="shared" si="30"/>
        <v>29587779.900000002</v>
      </c>
      <c r="AR158" s="57">
        <f t="shared" si="31"/>
        <v>3130.982</v>
      </c>
      <c r="AS158" s="35">
        <v>17.5</v>
      </c>
      <c r="AT158" s="43">
        <f t="shared" si="32"/>
        <v>110954174.625</v>
      </c>
      <c r="AV158" s="43">
        <v>1663000000</v>
      </c>
    </row>
    <row r="159" spans="1:48" ht="24" customHeight="1">
      <c r="A159" s="16"/>
      <c r="B159" s="17">
        <f t="shared" si="33"/>
        <v>151</v>
      </c>
      <c r="C159" s="10"/>
      <c r="D159" s="18" t="s">
        <v>225</v>
      </c>
      <c r="E159" s="10"/>
      <c r="F159" s="18" t="s">
        <v>11</v>
      </c>
      <c r="G159" s="18" t="s">
        <v>11</v>
      </c>
      <c r="H159" s="10"/>
      <c r="I159" s="19">
        <v>539560</v>
      </c>
      <c r="J159" s="19"/>
      <c r="K159" s="17" t="s">
        <v>9</v>
      </c>
      <c r="L159" s="10"/>
      <c r="M159" s="60">
        <v>41</v>
      </c>
      <c r="N159" s="60">
        <v>135</v>
      </c>
      <c r="O159" s="60">
        <v>43</v>
      </c>
      <c r="P159" s="10"/>
      <c r="Q159" s="60">
        <f>N159*$Q$188</f>
        <v>2025</v>
      </c>
      <c r="R159" s="10"/>
      <c r="S159" s="62">
        <f t="shared" si="28"/>
        <v>2160</v>
      </c>
      <c r="T159" s="10"/>
      <c r="U159" s="64">
        <v>25</v>
      </c>
      <c r="V159" s="64">
        <v>7.86</v>
      </c>
      <c r="W159" s="10"/>
      <c r="X159" s="43">
        <v>138350000</v>
      </c>
      <c r="Y159" s="36">
        <v>8.3000000000000004E-2</v>
      </c>
      <c r="Z159" s="10"/>
      <c r="AA159" s="20">
        <v>38</v>
      </c>
      <c r="AB159" s="20">
        <v>6</v>
      </c>
      <c r="AC159" s="20">
        <v>2</v>
      </c>
      <c r="AD159" s="20">
        <v>53</v>
      </c>
      <c r="AE159" s="20">
        <v>1</v>
      </c>
      <c r="AF159" s="66">
        <f t="shared" si="29"/>
        <v>100</v>
      </c>
      <c r="AG159" s="10"/>
      <c r="AH159" s="36">
        <v>-1E-3</v>
      </c>
      <c r="AI159" s="40">
        <v>12039</v>
      </c>
      <c r="AJ159" s="37">
        <v>0.67</v>
      </c>
      <c r="AK159" s="42" t="s">
        <v>213</v>
      </c>
      <c r="AL159" s="41">
        <v>417</v>
      </c>
      <c r="AN159" s="86"/>
      <c r="AO159" s="87"/>
      <c r="AP159" s="88">
        <f t="shared" si="30"/>
        <v>0</v>
      </c>
      <c r="AR159" s="86">
        <f t="shared" si="31"/>
        <v>0</v>
      </c>
      <c r="AS159" s="87"/>
      <c r="AT159" s="88">
        <f t="shared" si="32"/>
        <v>0</v>
      </c>
      <c r="AV159" s="88">
        <v>0</v>
      </c>
    </row>
    <row r="160" spans="1:48" ht="24" customHeight="1">
      <c r="A160" s="16"/>
      <c r="B160" s="17">
        <f t="shared" si="33"/>
        <v>152</v>
      </c>
      <c r="C160" s="10"/>
      <c r="D160" s="26" t="s">
        <v>166</v>
      </c>
      <c r="E160" s="10"/>
      <c r="F160" s="18" t="s">
        <v>8</v>
      </c>
      <c r="G160" s="18" t="s">
        <v>212</v>
      </c>
      <c r="H160" s="10"/>
      <c r="I160" s="19">
        <v>2081206</v>
      </c>
      <c r="J160" s="19">
        <v>5100</v>
      </c>
      <c r="K160" s="17" t="s">
        <v>9</v>
      </c>
      <c r="L160" s="10"/>
      <c r="M160" s="60">
        <v>148</v>
      </c>
      <c r="N160" s="60">
        <v>134</v>
      </c>
      <c r="O160" s="60">
        <v>164</v>
      </c>
      <c r="P160" s="10"/>
      <c r="Q160" s="60">
        <f>N160*$Q$188</f>
        <v>2010</v>
      </c>
      <c r="R160" s="10"/>
      <c r="S160" s="62">
        <f t="shared" si="28"/>
        <v>2144</v>
      </c>
      <c r="T160" s="10"/>
      <c r="U160" s="64">
        <v>6.4</v>
      </c>
      <c r="V160" s="64">
        <v>7.55</v>
      </c>
      <c r="W160" s="10"/>
      <c r="X160" s="43">
        <v>228480000</v>
      </c>
      <c r="Y160" s="36">
        <v>2.1000000000000001E-2</v>
      </c>
      <c r="Z160" s="10"/>
      <c r="AA160" s="20">
        <v>60</v>
      </c>
      <c r="AB160" s="20">
        <v>8</v>
      </c>
      <c r="AC160" s="20">
        <v>2</v>
      </c>
      <c r="AD160" s="20">
        <v>29</v>
      </c>
      <c r="AE160" s="20">
        <v>1</v>
      </c>
      <c r="AF160" s="66">
        <f t="shared" si="29"/>
        <v>100</v>
      </c>
      <c r="AG160" s="10"/>
      <c r="AH160" s="36">
        <v>5.8000000000000003E-2</v>
      </c>
      <c r="AI160" s="40">
        <v>21284</v>
      </c>
      <c r="AJ160" s="37">
        <v>0.73</v>
      </c>
      <c r="AK160" s="42" t="s">
        <v>213</v>
      </c>
      <c r="AL160" s="41">
        <v>568</v>
      </c>
      <c r="AN160" s="86"/>
      <c r="AO160" s="87"/>
      <c r="AP160" s="88">
        <f t="shared" si="30"/>
        <v>0</v>
      </c>
      <c r="AR160" s="86">
        <f t="shared" si="31"/>
        <v>0</v>
      </c>
      <c r="AS160" s="87"/>
      <c r="AT160" s="88">
        <f t="shared" si="32"/>
        <v>0</v>
      </c>
      <c r="AV160" s="88">
        <v>0</v>
      </c>
    </row>
    <row r="161" spans="1:48" ht="24" customHeight="1">
      <c r="A161" s="16"/>
      <c r="B161" s="17">
        <f t="shared" si="33"/>
        <v>153</v>
      </c>
      <c r="C161" s="10"/>
      <c r="D161" s="18" t="s">
        <v>52</v>
      </c>
      <c r="E161" s="10"/>
      <c r="F161" s="18" t="s">
        <v>8</v>
      </c>
      <c r="G161" s="18" t="s">
        <v>212</v>
      </c>
      <c r="H161" s="10"/>
      <c r="I161" s="19">
        <v>1170125</v>
      </c>
      <c r="J161" s="19">
        <v>23680</v>
      </c>
      <c r="K161" s="17" t="s">
        <v>14</v>
      </c>
      <c r="L161" s="10"/>
      <c r="M161" s="60">
        <v>46</v>
      </c>
      <c r="N161" s="60">
        <v>60</v>
      </c>
      <c r="O161" s="60">
        <v>60</v>
      </c>
      <c r="P161" s="10"/>
      <c r="Q161" s="60">
        <f>N161*$Q$189</f>
        <v>1800</v>
      </c>
      <c r="R161" s="10"/>
      <c r="S161" s="62">
        <f t="shared" si="28"/>
        <v>1860</v>
      </c>
      <c r="T161" s="10"/>
      <c r="U161" s="64">
        <v>5.0999999999999996</v>
      </c>
      <c r="V161" s="64">
        <v>5.0999999999999996</v>
      </c>
      <c r="W161" s="10"/>
      <c r="X161" s="43">
        <f>AP161+AT161</f>
        <v>1152918624</v>
      </c>
      <c r="Y161" s="36">
        <f>X161/AV161</f>
        <v>5.5187335407591784E-2</v>
      </c>
      <c r="Z161" s="10"/>
      <c r="AA161" s="20">
        <v>34.799999999999997</v>
      </c>
      <c r="AB161" s="20">
        <v>21.7</v>
      </c>
      <c r="AC161" s="20">
        <v>4.3</v>
      </c>
      <c r="AD161" s="20">
        <v>30.4</v>
      </c>
      <c r="AE161" s="20">
        <v>8.8000000000000007</v>
      </c>
      <c r="AF161" s="66">
        <f t="shared" si="29"/>
        <v>99.999999999999986</v>
      </c>
      <c r="AG161" s="10"/>
      <c r="AH161" s="72"/>
      <c r="AI161" s="73"/>
      <c r="AJ161" s="74"/>
      <c r="AK161" s="75"/>
      <c r="AL161" s="76"/>
      <c r="AN161" s="57">
        <v>24019.137999999999</v>
      </c>
      <c r="AO161" s="35">
        <v>80</v>
      </c>
      <c r="AP161" s="43">
        <f t="shared" si="30"/>
        <v>115291862.40000001</v>
      </c>
      <c r="AR161" s="57">
        <f t="shared" si="31"/>
        <v>24019.137999999999</v>
      </c>
      <c r="AS161" s="35">
        <v>24</v>
      </c>
      <c r="AT161" s="43">
        <f t="shared" si="32"/>
        <v>1037626761.5999999</v>
      </c>
      <c r="AV161" s="43">
        <v>20891000000</v>
      </c>
    </row>
    <row r="162" spans="1:48" ht="24" customHeight="1">
      <c r="A162" s="16"/>
      <c r="B162" s="17">
        <f t="shared" si="33"/>
        <v>154</v>
      </c>
      <c r="C162" s="10"/>
      <c r="D162" s="18" t="s">
        <v>26</v>
      </c>
      <c r="E162" s="10"/>
      <c r="F162" s="18" t="s">
        <v>13</v>
      </c>
      <c r="G162" s="18" t="s">
        <v>222</v>
      </c>
      <c r="H162" s="10"/>
      <c r="I162" s="19">
        <v>366954</v>
      </c>
      <c r="J162" s="19">
        <v>4410</v>
      </c>
      <c r="K162" s="17" t="s">
        <v>9</v>
      </c>
      <c r="L162" s="10"/>
      <c r="M162" s="60">
        <v>101</v>
      </c>
      <c r="N162" s="60">
        <v>104</v>
      </c>
      <c r="O162" s="60">
        <v>71</v>
      </c>
      <c r="P162" s="10"/>
      <c r="Q162" s="60">
        <f>N162*$Q$188</f>
        <v>1560</v>
      </c>
      <c r="R162" s="10"/>
      <c r="S162" s="62">
        <f t="shared" si="28"/>
        <v>1664</v>
      </c>
      <c r="T162" s="10"/>
      <c r="U162" s="64">
        <v>28.3</v>
      </c>
      <c r="V162" s="64">
        <v>18.309999999999999</v>
      </c>
      <c r="W162" s="10"/>
      <c r="X162" s="43">
        <v>170250000</v>
      </c>
      <c r="Y162" s="36">
        <v>9.4E-2</v>
      </c>
      <c r="Z162" s="10"/>
      <c r="AA162" s="20">
        <v>53</v>
      </c>
      <c r="AB162" s="20">
        <v>20</v>
      </c>
      <c r="AC162" s="20">
        <v>7</v>
      </c>
      <c r="AD162" s="20">
        <v>19</v>
      </c>
      <c r="AE162" s="20">
        <v>1</v>
      </c>
      <c r="AF162" s="66">
        <f t="shared" si="29"/>
        <v>100</v>
      </c>
      <c r="AG162" s="10"/>
      <c r="AH162" s="36">
        <v>2.5999999999999999E-2</v>
      </c>
      <c r="AI162" s="40">
        <v>15286</v>
      </c>
      <c r="AJ162" s="37">
        <v>0.86</v>
      </c>
      <c r="AK162" s="42" t="s">
        <v>210</v>
      </c>
      <c r="AL162" s="41">
        <v>1007</v>
      </c>
      <c r="AN162" s="86"/>
      <c r="AO162" s="87"/>
      <c r="AP162" s="88">
        <f t="shared" si="30"/>
        <v>0</v>
      </c>
      <c r="AR162" s="86">
        <f t="shared" si="31"/>
        <v>0</v>
      </c>
      <c r="AS162" s="87"/>
      <c r="AT162" s="88">
        <f t="shared" si="32"/>
        <v>0</v>
      </c>
      <c r="AV162" s="88">
        <v>0</v>
      </c>
    </row>
    <row r="163" spans="1:48" ht="24" customHeight="1">
      <c r="A163" s="16"/>
      <c r="B163" s="17">
        <f t="shared" si="33"/>
        <v>155</v>
      </c>
      <c r="C163" s="10"/>
      <c r="D163" s="18" t="s">
        <v>153</v>
      </c>
      <c r="E163" s="10"/>
      <c r="F163" s="18" t="s">
        <v>18</v>
      </c>
      <c r="G163" s="18" t="s">
        <v>224</v>
      </c>
      <c r="H163" s="10"/>
      <c r="I163" s="19">
        <v>599419</v>
      </c>
      <c r="J163" s="19">
        <v>1880</v>
      </c>
      <c r="K163" s="17" t="s">
        <v>9</v>
      </c>
      <c r="L163" s="10"/>
      <c r="M163" s="60">
        <v>11</v>
      </c>
      <c r="N163" s="60">
        <v>104</v>
      </c>
      <c r="O163" s="60">
        <v>116</v>
      </c>
      <c r="P163" s="10"/>
      <c r="Q163" s="60">
        <f>N163*$Q$188</f>
        <v>1560</v>
      </c>
      <c r="R163" s="10"/>
      <c r="S163" s="62">
        <f t="shared" si="28"/>
        <v>1664</v>
      </c>
      <c r="T163" s="10"/>
      <c r="U163" s="64">
        <v>17.399999999999999</v>
      </c>
      <c r="V163" s="64">
        <v>18.579999999999998</v>
      </c>
      <c r="W163" s="10"/>
      <c r="X163" s="43">
        <v>71110000</v>
      </c>
      <c r="Y163" s="36">
        <v>5.8000000000000003E-2</v>
      </c>
      <c r="Z163" s="10"/>
      <c r="AA163" s="20">
        <v>29</v>
      </c>
      <c r="AB163" s="20">
        <v>12</v>
      </c>
      <c r="AC163" s="20">
        <v>1</v>
      </c>
      <c r="AD163" s="20">
        <v>57</v>
      </c>
      <c r="AE163" s="20">
        <v>1</v>
      </c>
      <c r="AF163" s="66">
        <f t="shared" si="29"/>
        <v>100</v>
      </c>
      <c r="AG163" s="10"/>
      <c r="AH163" s="36">
        <v>-2.9000000000000001E-2</v>
      </c>
      <c r="AI163" s="40">
        <v>7507</v>
      </c>
      <c r="AJ163" s="37">
        <v>0.8</v>
      </c>
      <c r="AK163" s="42" t="s">
        <v>214</v>
      </c>
      <c r="AL163" s="41">
        <v>1130</v>
      </c>
      <c r="AN163" s="86"/>
      <c r="AO163" s="87"/>
      <c r="AP163" s="88">
        <f t="shared" si="30"/>
        <v>0</v>
      </c>
      <c r="AR163" s="86">
        <f t="shared" si="31"/>
        <v>0</v>
      </c>
      <c r="AS163" s="87"/>
      <c r="AT163" s="88">
        <f t="shared" si="32"/>
        <v>0</v>
      </c>
      <c r="AV163" s="88">
        <v>0</v>
      </c>
    </row>
    <row r="164" spans="1:48" ht="24" customHeight="1">
      <c r="A164" s="16"/>
      <c r="B164" s="17">
        <f t="shared" si="33"/>
        <v>156</v>
      </c>
      <c r="C164" s="10"/>
      <c r="D164" s="18" t="s">
        <v>66</v>
      </c>
      <c r="E164" s="10"/>
      <c r="F164" s="18" t="s">
        <v>18</v>
      </c>
      <c r="G164" s="18" t="s">
        <v>224</v>
      </c>
      <c r="H164" s="10"/>
      <c r="I164" s="19">
        <v>898760</v>
      </c>
      <c r="J164" s="19">
        <v>4840</v>
      </c>
      <c r="K164" s="17" t="s">
        <v>9</v>
      </c>
      <c r="L164" s="10"/>
      <c r="M164" s="60">
        <v>60</v>
      </c>
      <c r="N164" s="60">
        <v>86</v>
      </c>
      <c r="O164" s="60">
        <v>85</v>
      </c>
      <c r="P164" s="10"/>
      <c r="Q164" s="60">
        <f>N164*$Q$188</f>
        <v>1290</v>
      </c>
      <c r="R164" s="10"/>
      <c r="S164" s="62">
        <f t="shared" si="28"/>
        <v>1376</v>
      </c>
      <c r="T164" s="10"/>
      <c r="U164" s="64">
        <v>9.6</v>
      </c>
      <c r="V164" s="64">
        <v>9.3699999999999992</v>
      </c>
      <c r="W164" s="10"/>
      <c r="X164" s="43">
        <v>148620000</v>
      </c>
      <c r="Y164" s="36">
        <v>3.2000000000000001E-2</v>
      </c>
      <c r="Z164" s="10"/>
      <c r="AA164" s="20">
        <v>62</v>
      </c>
      <c r="AB164" s="20">
        <v>12</v>
      </c>
      <c r="AC164" s="20">
        <v>2</v>
      </c>
      <c r="AD164" s="20">
        <v>23</v>
      </c>
      <c r="AE164" s="20">
        <v>1</v>
      </c>
      <c r="AF164" s="66">
        <f t="shared" si="29"/>
        <v>100</v>
      </c>
      <c r="AG164" s="10"/>
      <c r="AH164" s="36">
        <v>-2.1999999999999999E-2</v>
      </c>
      <c r="AI164" s="40">
        <v>12324</v>
      </c>
      <c r="AJ164" s="37">
        <v>0.73</v>
      </c>
      <c r="AK164" s="42" t="s">
        <v>214</v>
      </c>
      <c r="AL164" s="41">
        <v>587</v>
      </c>
      <c r="AN164" s="86"/>
      <c r="AO164" s="87"/>
      <c r="AP164" s="88">
        <f t="shared" si="30"/>
        <v>0</v>
      </c>
      <c r="AR164" s="86">
        <f t="shared" si="31"/>
        <v>0</v>
      </c>
      <c r="AS164" s="87"/>
      <c r="AT164" s="88">
        <f t="shared" si="32"/>
        <v>0</v>
      </c>
      <c r="AV164" s="88">
        <v>0</v>
      </c>
    </row>
    <row r="165" spans="1:48" ht="24" customHeight="1">
      <c r="A165" s="16"/>
      <c r="B165" s="17">
        <f t="shared" si="33"/>
        <v>157</v>
      </c>
      <c r="C165" s="10"/>
      <c r="D165" s="18" t="s">
        <v>160</v>
      </c>
      <c r="E165" s="10"/>
      <c r="F165" s="18" t="s">
        <v>13</v>
      </c>
      <c r="G165" s="18" t="s">
        <v>222</v>
      </c>
      <c r="H165" s="10"/>
      <c r="I165" s="19">
        <v>558368</v>
      </c>
      <c r="J165" s="19">
        <v>7070</v>
      </c>
      <c r="K165" s="17" t="s">
        <v>9</v>
      </c>
      <c r="L165" s="10"/>
      <c r="M165" s="60">
        <v>74</v>
      </c>
      <c r="N165" s="60">
        <v>81</v>
      </c>
      <c r="O165" s="60">
        <v>98</v>
      </c>
      <c r="P165" s="10"/>
      <c r="Q165" s="60">
        <f>N165*$Q$188</f>
        <v>1215</v>
      </c>
      <c r="R165" s="10"/>
      <c r="S165" s="62">
        <f t="shared" si="28"/>
        <v>1296</v>
      </c>
      <c r="T165" s="10"/>
      <c r="U165" s="64">
        <v>14.5</v>
      </c>
      <c r="V165" s="64">
        <v>17.149999999999999</v>
      </c>
      <c r="W165" s="10"/>
      <c r="X165" s="43">
        <v>152040000</v>
      </c>
      <c r="Y165" s="36">
        <v>4.8000000000000001E-2</v>
      </c>
      <c r="Z165" s="10"/>
      <c r="AA165" s="20">
        <v>53</v>
      </c>
      <c r="AB165" s="20">
        <v>19</v>
      </c>
      <c r="AC165" s="20">
        <v>6</v>
      </c>
      <c r="AD165" s="20">
        <v>21</v>
      </c>
      <c r="AE165" s="20">
        <v>1</v>
      </c>
      <c r="AF165" s="66">
        <f t="shared" si="29"/>
        <v>100</v>
      </c>
      <c r="AG165" s="10"/>
      <c r="AH165" s="36">
        <v>-2.5000000000000001E-2</v>
      </c>
      <c r="AI165" s="40">
        <v>40903</v>
      </c>
      <c r="AJ165" s="37">
        <v>0.8</v>
      </c>
      <c r="AK165" s="42" t="s">
        <v>213</v>
      </c>
      <c r="AL165" s="41">
        <v>882</v>
      </c>
      <c r="AN165" s="86"/>
      <c r="AO165" s="87"/>
      <c r="AP165" s="88">
        <f t="shared" si="30"/>
        <v>0</v>
      </c>
      <c r="AR165" s="86">
        <f t="shared" si="31"/>
        <v>0</v>
      </c>
      <c r="AS165" s="87"/>
      <c r="AT165" s="88">
        <f t="shared" si="32"/>
        <v>0</v>
      </c>
      <c r="AV165" s="88">
        <v>0</v>
      </c>
    </row>
    <row r="166" spans="1:48" ht="24" customHeight="1">
      <c r="A166" s="16"/>
      <c r="B166" s="17">
        <f t="shared" si="33"/>
        <v>158</v>
      </c>
      <c r="C166" s="10"/>
      <c r="D166" s="18" t="s">
        <v>105</v>
      </c>
      <c r="E166" s="10"/>
      <c r="F166" s="18" t="s">
        <v>8</v>
      </c>
      <c r="G166" s="18" t="s">
        <v>212</v>
      </c>
      <c r="H166" s="10"/>
      <c r="I166" s="19">
        <v>575747</v>
      </c>
      <c r="J166" s="19">
        <v>76660</v>
      </c>
      <c r="K166" s="17" t="s">
        <v>14</v>
      </c>
      <c r="L166" s="10"/>
      <c r="M166" s="60">
        <v>32</v>
      </c>
      <c r="N166" s="60">
        <v>36</v>
      </c>
      <c r="O166" s="60">
        <v>36</v>
      </c>
      <c r="P166" s="10"/>
      <c r="Q166" s="60">
        <f>N166*$Q$189</f>
        <v>1080</v>
      </c>
      <c r="R166" s="10"/>
      <c r="S166" s="62">
        <f t="shared" si="28"/>
        <v>1116</v>
      </c>
      <c r="T166" s="10"/>
      <c r="U166" s="64">
        <v>6.9</v>
      </c>
      <c r="V166" s="64">
        <v>6.9</v>
      </c>
      <c r="W166" s="10"/>
      <c r="X166" s="43">
        <f>AP166+AT166</f>
        <v>3003217660.8000002</v>
      </c>
      <c r="Y166" s="36">
        <f>X166/AV166</f>
        <v>4.9483739941671753E-2</v>
      </c>
      <c r="Z166" s="10"/>
      <c r="AA166" s="20">
        <v>62.5</v>
      </c>
      <c r="AB166" s="20">
        <v>9.4</v>
      </c>
      <c r="AC166" s="20">
        <v>3.1</v>
      </c>
      <c r="AD166" s="20">
        <v>25</v>
      </c>
      <c r="AE166" s="20">
        <v>0</v>
      </c>
      <c r="AF166" s="66">
        <f t="shared" si="29"/>
        <v>100</v>
      </c>
      <c r="AG166" s="10"/>
      <c r="AH166" s="72"/>
      <c r="AI166" s="73"/>
      <c r="AJ166" s="74"/>
      <c r="AK166" s="75"/>
      <c r="AL166" s="76"/>
      <c r="AN166" s="57">
        <v>104278.391</v>
      </c>
      <c r="AO166" s="35">
        <v>80</v>
      </c>
      <c r="AP166" s="43">
        <f t="shared" si="30"/>
        <v>300321766.08000004</v>
      </c>
      <c r="AR166" s="57">
        <f t="shared" si="31"/>
        <v>104278.391</v>
      </c>
      <c r="AS166" s="35">
        <v>24</v>
      </c>
      <c r="AT166" s="43">
        <f t="shared" si="32"/>
        <v>2702895894.7200003</v>
      </c>
      <c r="AV166" s="43">
        <v>60691000000</v>
      </c>
    </row>
    <row r="167" spans="1:48" ht="24" customHeight="1">
      <c r="A167" s="16"/>
      <c r="B167" s="17">
        <f t="shared" si="33"/>
        <v>159</v>
      </c>
      <c r="C167" s="10"/>
      <c r="D167" s="18" t="s">
        <v>117</v>
      </c>
      <c r="E167" s="10"/>
      <c r="F167" s="18" t="s">
        <v>8</v>
      </c>
      <c r="G167" s="18" t="s">
        <v>212</v>
      </c>
      <c r="H167" s="10"/>
      <c r="I167" s="19">
        <v>628615</v>
      </c>
      <c r="J167" s="19">
        <v>6970</v>
      </c>
      <c r="K167" s="17" t="s">
        <v>9</v>
      </c>
      <c r="L167" s="10"/>
      <c r="M167" s="60">
        <v>65</v>
      </c>
      <c r="N167" s="60">
        <v>67</v>
      </c>
      <c r="O167" s="60">
        <v>57</v>
      </c>
      <c r="P167" s="10"/>
      <c r="Q167" s="60">
        <f>N167*$Q$188</f>
        <v>1005</v>
      </c>
      <c r="R167" s="10"/>
      <c r="S167" s="62">
        <f t="shared" si="28"/>
        <v>1072</v>
      </c>
      <c r="T167" s="10"/>
      <c r="U167" s="64">
        <v>10.7</v>
      </c>
      <c r="V167" s="64">
        <v>9.15</v>
      </c>
      <c r="W167" s="10"/>
      <c r="X167" s="43">
        <v>156590000</v>
      </c>
      <c r="Y167" s="36">
        <v>3.5999999999999997E-2</v>
      </c>
      <c r="Z167" s="10"/>
      <c r="AA167" s="20">
        <v>40</v>
      </c>
      <c r="AB167" s="20">
        <v>10</v>
      </c>
      <c r="AC167" s="20">
        <v>4</v>
      </c>
      <c r="AD167" s="20">
        <v>45</v>
      </c>
      <c r="AE167" s="20">
        <v>1</v>
      </c>
      <c r="AF167" s="66">
        <f t="shared" si="29"/>
        <v>100</v>
      </c>
      <c r="AG167" s="10"/>
      <c r="AH167" s="36">
        <v>-0.03</v>
      </c>
      <c r="AI167" s="40">
        <v>33601</v>
      </c>
      <c r="AJ167" s="37">
        <v>0.68</v>
      </c>
      <c r="AK167" s="42" t="s">
        <v>213</v>
      </c>
      <c r="AL167" s="41">
        <v>636</v>
      </c>
      <c r="AN167" s="86"/>
      <c r="AO167" s="87"/>
      <c r="AP167" s="88">
        <f t="shared" si="30"/>
        <v>0</v>
      </c>
      <c r="AR167" s="86">
        <f t="shared" si="31"/>
        <v>0</v>
      </c>
      <c r="AS167" s="87"/>
      <c r="AT167" s="88">
        <f t="shared" si="32"/>
        <v>0</v>
      </c>
      <c r="AV167" s="88">
        <v>0</v>
      </c>
    </row>
    <row r="168" spans="1:48" ht="24" customHeight="1">
      <c r="A168" s="16"/>
      <c r="B168" s="17">
        <f t="shared" si="33"/>
        <v>160</v>
      </c>
      <c r="C168" s="10"/>
      <c r="D168" s="18" t="s">
        <v>142</v>
      </c>
      <c r="E168" s="10"/>
      <c r="F168" s="18" t="s">
        <v>13</v>
      </c>
      <c r="G168" s="18" t="s">
        <v>222</v>
      </c>
      <c r="H168" s="10"/>
      <c r="I168" s="19">
        <v>178015</v>
      </c>
      <c r="J168" s="19">
        <v>7670</v>
      </c>
      <c r="K168" s="17" t="s">
        <v>9</v>
      </c>
      <c r="L168" s="10"/>
      <c r="M168" s="60">
        <v>15</v>
      </c>
      <c r="N168" s="60">
        <v>63</v>
      </c>
      <c r="O168" s="60">
        <v>25</v>
      </c>
      <c r="P168" s="10"/>
      <c r="Q168" s="60">
        <f>N168*$Q$188</f>
        <v>945</v>
      </c>
      <c r="R168" s="10"/>
      <c r="S168" s="62">
        <f t="shared" si="28"/>
        <v>1008</v>
      </c>
      <c r="T168" s="10"/>
      <c r="U168" s="64">
        <v>35.4</v>
      </c>
      <c r="V168" s="64">
        <v>14.13</v>
      </c>
      <c r="W168" s="10"/>
      <c r="X168" s="43">
        <v>192470000</v>
      </c>
      <c r="Y168" s="36">
        <v>0.11799999999999999</v>
      </c>
      <c r="Z168" s="10"/>
      <c r="AA168" s="20">
        <v>58</v>
      </c>
      <c r="AB168" s="20">
        <v>15</v>
      </c>
      <c r="AC168" s="20">
        <v>4</v>
      </c>
      <c r="AD168" s="20">
        <v>22</v>
      </c>
      <c r="AE168" s="20">
        <v>1</v>
      </c>
      <c r="AF168" s="66">
        <f t="shared" si="29"/>
        <v>100</v>
      </c>
      <c r="AG168" s="10"/>
      <c r="AH168" s="36">
        <v>1.9E-2</v>
      </c>
      <c r="AI168" s="40">
        <v>20044</v>
      </c>
      <c r="AJ168" s="37">
        <v>0.8</v>
      </c>
      <c r="AK168" s="42" t="s">
        <v>213</v>
      </c>
      <c r="AL168" s="41">
        <v>700</v>
      </c>
      <c r="AN168" s="86"/>
      <c r="AO168" s="87"/>
      <c r="AP168" s="88">
        <f t="shared" si="30"/>
        <v>0</v>
      </c>
      <c r="AR168" s="86">
        <f t="shared" si="31"/>
        <v>0</v>
      </c>
      <c r="AS168" s="87"/>
      <c r="AT168" s="88">
        <f t="shared" si="32"/>
        <v>0</v>
      </c>
      <c r="AV168" s="88">
        <v>0</v>
      </c>
    </row>
    <row r="169" spans="1:48" ht="24" customHeight="1">
      <c r="A169" s="16"/>
      <c r="B169" s="17">
        <f t="shared" si="33"/>
        <v>161</v>
      </c>
      <c r="C169" s="10"/>
      <c r="D169" s="18" t="s">
        <v>145</v>
      </c>
      <c r="E169" s="10"/>
      <c r="F169" s="18" t="s">
        <v>11</v>
      </c>
      <c r="G169" s="18" t="s">
        <v>11</v>
      </c>
      <c r="H169" s="10"/>
      <c r="I169" s="19">
        <v>199910</v>
      </c>
      <c r="J169" s="19">
        <v>1730</v>
      </c>
      <c r="K169" s="17" t="s">
        <v>9</v>
      </c>
      <c r="L169" s="10"/>
      <c r="M169" s="60">
        <v>23</v>
      </c>
      <c r="N169" s="60">
        <v>55</v>
      </c>
      <c r="O169" s="60">
        <v>24</v>
      </c>
      <c r="P169" s="10"/>
      <c r="Q169" s="60">
        <f>N169*$Q$188</f>
        <v>825</v>
      </c>
      <c r="R169" s="10"/>
      <c r="S169" s="62">
        <f t="shared" ref="S169:S184" si="34">Q169+N169</f>
        <v>880</v>
      </c>
      <c r="T169" s="10"/>
      <c r="U169" s="64">
        <v>27.5</v>
      </c>
      <c r="V169" s="64">
        <v>11.95</v>
      </c>
      <c r="W169" s="10"/>
      <c r="X169" s="43">
        <v>32410000</v>
      </c>
      <c r="Y169" s="36">
        <v>9.0999999999999998E-2</v>
      </c>
      <c r="Z169" s="10"/>
      <c r="AA169" s="20">
        <v>52</v>
      </c>
      <c r="AB169" s="20">
        <v>10</v>
      </c>
      <c r="AC169" s="20">
        <v>2</v>
      </c>
      <c r="AD169" s="20">
        <v>35</v>
      </c>
      <c r="AE169" s="20">
        <v>1</v>
      </c>
      <c r="AF169" s="66">
        <f t="shared" ref="AF169:AF200" si="35">SUM(AA169:AE169)</f>
        <v>100</v>
      </c>
      <c r="AG169" s="10"/>
      <c r="AH169" s="36">
        <v>-0.08</v>
      </c>
      <c r="AI169" s="40">
        <v>17033</v>
      </c>
      <c r="AJ169" s="37">
        <v>0.68</v>
      </c>
      <c r="AK169" s="42" t="s">
        <v>213</v>
      </c>
      <c r="AL169" s="41">
        <v>673</v>
      </c>
      <c r="AN169" s="86"/>
      <c r="AO169" s="87"/>
      <c r="AP169" s="88">
        <f t="shared" ref="AP169:AP200" si="36">N169*AN169*AO169</f>
        <v>0</v>
      </c>
      <c r="AR169" s="86">
        <f t="shared" ref="AR169:AR184" si="37">AN169</f>
        <v>0</v>
      </c>
      <c r="AS169" s="87"/>
      <c r="AT169" s="88">
        <f t="shared" ref="AT169:AT200" si="38">Q169*AR169*AS169</f>
        <v>0</v>
      </c>
      <c r="AV169" s="88">
        <v>0</v>
      </c>
    </row>
    <row r="170" spans="1:48" ht="24" customHeight="1">
      <c r="A170" s="16"/>
      <c r="B170" s="17">
        <f t="shared" si="33"/>
        <v>162</v>
      </c>
      <c r="C170" s="10"/>
      <c r="D170" s="18" t="s">
        <v>111</v>
      </c>
      <c r="E170" s="10"/>
      <c r="F170" s="18" t="s">
        <v>8</v>
      </c>
      <c r="G170" s="18" t="s">
        <v>212</v>
      </c>
      <c r="H170" s="10"/>
      <c r="I170" s="19">
        <v>429362</v>
      </c>
      <c r="J170" s="19">
        <v>24140</v>
      </c>
      <c r="K170" s="17" t="s">
        <v>14</v>
      </c>
      <c r="L170" s="10"/>
      <c r="M170" s="60">
        <v>22</v>
      </c>
      <c r="N170" s="60">
        <v>26</v>
      </c>
      <c r="O170" s="60">
        <v>26</v>
      </c>
      <c r="P170" s="10"/>
      <c r="Q170" s="60">
        <f>N170*$Q$189</f>
        <v>780</v>
      </c>
      <c r="R170" s="10"/>
      <c r="S170" s="62">
        <f t="shared" si="34"/>
        <v>806</v>
      </c>
      <c r="T170" s="10"/>
      <c r="U170" s="64">
        <v>6.1</v>
      </c>
      <c r="V170" s="64">
        <v>6.1</v>
      </c>
      <c r="W170" s="10"/>
      <c r="X170" s="43">
        <f>AP170+AT170</f>
        <v>523151616.00000006</v>
      </c>
      <c r="Y170" s="36">
        <f>X170/AV170</f>
        <v>4.5678129398410899E-2</v>
      </c>
      <c r="Z170" s="10"/>
      <c r="AA170" s="20">
        <v>18.2</v>
      </c>
      <c r="AB170" s="20">
        <v>40.9</v>
      </c>
      <c r="AC170" s="20">
        <v>4.5</v>
      </c>
      <c r="AD170" s="20">
        <v>27.3</v>
      </c>
      <c r="AE170" s="20">
        <v>9.1</v>
      </c>
      <c r="AF170" s="66">
        <f t="shared" si="35"/>
        <v>99.999999999999986</v>
      </c>
      <c r="AG170" s="10"/>
      <c r="AH170" s="72"/>
      <c r="AI170" s="73"/>
      <c r="AJ170" s="74"/>
      <c r="AK170" s="75"/>
      <c r="AL170" s="76"/>
      <c r="AN170" s="57">
        <v>25151.52</v>
      </c>
      <c r="AO170" s="35">
        <v>80</v>
      </c>
      <c r="AP170" s="43">
        <f t="shared" si="36"/>
        <v>52315161.600000001</v>
      </c>
      <c r="AR170" s="57">
        <f t="shared" si="37"/>
        <v>25151.52</v>
      </c>
      <c r="AS170" s="35">
        <v>24</v>
      </c>
      <c r="AT170" s="43">
        <f t="shared" si="38"/>
        <v>470836454.40000004</v>
      </c>
      <c r="AV170" s="43">
        <v>11453000000</v>
      </c>
    </row>
    <row r="171" spans="1:48" ht="24" customHeight="1">
      <c r="A171" s="16"/>
      <c r="B171" s="17">
        <f t="shared" si="33"/>
        <v>163</v>
      </c>
      <c r="C171" s="10"/>
      <c r="D171" s="18" t="s">
        <v>82</v>
      </c>
      <c r="E171" s="10"/>
      <c r="F171" s="18" t="s">
        <v>8</v>
      </c>
      <c r="G171" s="18" t="s">
        <v>212</v>
      </c>
      <c r="H171" s="10"/>
      <c r="I171" s="19">
        <v>332474</v>
      </c>
      <c r="J171" s="19">
        <v>56990</v>
      </c>
      <c r="K171" s="17" t="s">
        <v>14</v>
      </c>
      <c r="L171" s="10"/>
      <c r="M171" s="60">
        <v>18</v>
      </c>
      <c r="N171" s="60">
        <v>22</v>
      </c>
      <c r="O171" s="60">
        <v>22</v>
      </c>
      <c r="P171" s="10"/>
      <c r="Q171" s="60">
        <f>N171*$Q$189</f>
        <v>660</v>
      </c>
      <c r="R171" s="10"/>
      <c r="S171" s="62">
        <f t="shared" si="34"/>
        <v>682</v>
      </c>
      <c r="T171" s="10"/>
      <c r="U171" s="64">
        <v>6.6</v>
      </c>
      <c r="V171" s="64">
        <v>6.6</v>
      </c>
      <c r="W171" s="10"/>
      <c r="X171" s="43">
        <f>AP171+AT171</f>
        <v>1086939902.4000001</v>
      </c>
      <c r="Y171" s="36">
        <f>X171/AV171</f>
        <v>5.2468618575014489E-2</v>
      </c>
      <c r="Z171" s="10"/>
      <c r="AA171" s="20">
        <v>72.2</v>
      </c>
      <c r="AB171" s="20">
        <v>11.1</v>
      </c>
      <c r="AC171" s="20">
        <v>0</v>
      </c>
      <c r="AD171" s="20">
        <v>11.1</v>
      </c>
      <c r="AE171" s="20">
        <v>5.6</v>
      </c>
      <c r="AF171" s="66">
        <f t="shared" si="35"/>
        <v>99.999999999999986</v>
      </c>
      <c r="AG171" s="10"/>
      <c r="AH171" s="72"/>
      <c r="AI171" s="73"/>
      <c r="AJ171" s="74"/>
      <c r="AK171" s="75"/>
      <c r="AL171" s="76"/>
      <c r="AN171" s="57">
        <v>61757.949000000001</v>
      </c>
      <c r="AO171" s="35">
        <v>80</v>
      </c>
      <c r="AP171" s="43">
        <f t="shared" si="36"/>
        <v>108693990.24000001</v>
      </c>
      <c r="AR171" s="57">
        <f t="shared" si="37"/>
        <v>61757.949000000001</v>
      </c>
      <c r="AS171" s="35">
        <v>24</v>
      </c>
      <c r="AT171" s="43">
        <f t="shared" si="38"/>
        <v>978245912.16000009</v>
      </c>
      <c r="AV171" s="43">
        <v>20716000000</v>
      </c>
    </row>
    <row r="172" spans="1:48" ht="24" customHeight="1">
      <c r="A172" s="16"/>
      <c r="B172" s="17">
        <f t="shared" si="33"/>
        <v>164</v>
      </c>
      <c r="C172" s="10"/>
      <c r="D172" s="18" t="s">
        <v>182</v>
      </c>
      <c r="E172" s="10"/>
      <c r="F172" s="18" t="s">
        <v>18</v>
      </c>
      <c r="G172" s="18" t="s">
        <v>224</v>
      </c>
      <c r="H172" s="10"/>
      <c r="I172" s="19">
        <v>270402</v>
      </c>
      <c r="J172" s="19">
        <v>3170</v>
      </c>
      <c r="K172" s="17" t="s">
        <v>9</v>
      </c>
      <c r="L172" s="10"/>
      <c r="M172" s="60">
        <v>9</v>
      </c>
      <c r="N172" s="60">
        <v>43</v>
      </c>
      <c r="O172" s="60">
        <v>51</v>
      </c>
      <c r="P172" s="10"/>
      <c r="Q172" s="60">
        <f>N172*$Q$188</f>
        <v>645</v>
      </c>
      <c r="R172" s="10"/>
      <c r="S172" s="62">
        <f t="shared" si="34"/>
        <v>688</v>
      </c>
      <c r="T172" s="10"/>
      <c r="U172" s="64">
        <v>15.9</v>
      </c>
      <c r="V172" s="64">
        <v>18.16</v>
      </c>
      <c r="W172" s="10"/>
      <c r="X172" s="43">
        <v>41660000</v>
      </c>
      <c r="Y172" s="36">
        <v>5.2999999999999999E-2</v>
      </c>
      <c r="Z172" s="10"/>
      <c r="AA172" s="20">
        <v>40</v>
      </c>
      <c r="AB172" s="20">
        <v>13</v>
      </c>
      <c r="AC172" s="20">
        <v>1</v>
      </c>
      <c r="AD172" s="20">
        <v>45</v>
      </c>
      <c r="AE172" s="20">
        <v>1</v>
      </c>
      <c r="AF172" s="66">
        <f t="shared" si="35"/>
        <v>100</v>
      </c>
      <c r="AG172" s="10"/>
      <c r="AH172" s="36">
        <v>-4.0000000000000001E-3</v>
      </c>
      <c r="AI172" s="40">
        <v>5539</v>
      </c>
      <c r="AJ172" s="37">
        <v>0.77</v>
      </c>
      <c r="AK172" s="42" t="s">
        <v>214</v>
      </c>
      <c r="AL172" s="41">
        <v>1111</v>
      </c>
      <c r="AN172" s="86"/>
      <c r="AO172" s="87"/>
      <c r="AP172" s="88">
        <f t="shared" si="36"/>
        <v>0</v>
      </c>
      <c r="AR172" s="86">
        <f t="shared" si="37"/>
        <v>0</v>
      </c>
      <c r="AS172" s="87"/>
      <c r="AT172" s="88">
        <f t="shared" si="38"/>
        <v>0</v>
      </c>
      <c r="AV172" s="88">
        <v>0</v>
      </c>
    </row>
    <row r="173" spans="1:48" ht="24" customHeight="1">
      <c r="A173" s="16"/>
      <c r="B173" s="17">
        <f t="shared" si="33"/>
        <v>165</v>
      </c>
      <c r="C173" s="10"/>
      <c r="D173" s="18" t="s">
        <v>23</v>
      </c>
      <c r="E173" s="10"/>
      <c r="F173" s="18" t="s">
        <v>13</v>
      </c>
      <c r="G173" s="18" t="s">
        <v>222</v>
      </c>
      <c r="H173" s="10"/>
      <c r="I173" s="19">
        <v>284996</v>
      </c>
      <c r="J173" s="19">
        <v>14830</v>
      </c>
      <c r="K173" s="17" t="s">
        <v>14</v>
      </c>
      <c r="L173" s="10"/>
      <c r="M173" s="60">
        <v>9</v>
      </c>
      <c r="N173" s="60">
        <v>16</v>
      </c>
      <c r="O173" s="60">
        <v>16</v>
      </c>
      <c r="P173" s="10"/>
      <c r="Q173" s="60">
        <f>N173*$Q$189</f>
        <v>480</v>
      </c>
      <c r="R173" s="10"/>
      <c r="S173" s="62">
        <f t="shared" si="34"/>
        <v>496</v>
      </c>
      <c r="T173" s="10"/>
      <c r="U173" s="64">
        <v>5.6</v>
      </c>
      <c r="V173" s="64">
        <v>5.6</v>
      </c>
      <c r="W173" s="10"/>
      <c r="X173" s="43">
        <f>AP173+AT173</f>
        <v>216792396.80000001</v>
      </c>
      <c r="Y173" s="36">
        <f>X173/AV173</f>
        <v>4.4791817520661158E-2</v>
      </c>
      <c r="Z173" s="10"/>
      <c r="AA173" s="20">
        <v>33.299999999999997</v>
      </c>
      <c r="AB173" s="20">
        <v>33.299999999999997</v>
      </c>
      <c r="AC173" s="20">
        <v>0</v>
      </c>
      <c r="AD173" s="20">
        <v>22.2</v>
      </c>
      <c r="AE173" s="20">
        <v>11.2</v>
      </c>
      <c r="AF173" s="66">
        <f t="shared" si="35"/>
        <v>100</v>
      </c>
      <c r="AG173" s="10"/>
      <c r="AH173" s="72"/>
      <c r="AI173" s="73"/>
      <c r="AJ173" s="74"/>
      <c r="AK173" s="75"/>
      <c r="AL173" s="76"/>
      <c r="AN173" s="57">
        <v>16936.905999999999</v>
      </c>
      <c r="AO173" s="35">
        <v>80</v>
      </c>
      <c r="AP173" s="43">
        <f t="shared" si="36"/>
        <v>21679239.68</v>
      </c>
      <c r="AR173" s="57">
        <f t="shared" si="37"/>
        <v>16936.905999999999</v>
      </c>
      <c r="AS173" s="35">
        <v>24</v>
      </c>
      <c r="AT173" s="43">
        <f t="shared" si="38"/>
        <v>195113157.12</v>
      </c>
      <c r="AV173" s="43">
        <v>4840000000</v>
      </c>
    </row>
    <row r="174" spans="1:48" ht="24" customHeight="1">
      <c r="A174" s="16"/>
      <c r="B174" s="17">
        <f t="shared" si="33"/>
        <v>166</v>
      </c>
      <c r="C174" s="10"/>
      <c r="D174" s="18" t="s">
        <v>149</v>
      </c>
      <c r="E174" s="10"/>
      <c r="F174" s="18" t="s">
        <v>11</v>
      </c>
      <c r="G174" s="18" t="s">
        <v>11</v>
      </c>
      <c r="H174" s="10"/>
      <c r="I174" s="19">
        <v>94228</v>
      </c>
      <c r="J174" s="19">
        <v>15410</v>
      </c>
      <c r="K174" s="17" t="s">
        <v>14</v>
      </c>
      <c r="L174" s="10"/>
      <c r="M174" s="60">
        <v>15</v>
      </c>
      <c r="N174" s="60">
        <v>15</v>
      </c>
      <c r="O174" s="60">
        <v>15</v>
      </c>
      <c r="P174" s="10"/>
      <c r="Q174" s="60">
        <f>N174*$Q$189</f>
        <v>450</v>
      </c>
      <c r="R174" s="10"/>
      <c r="S174" s="62">
        <f t="shared" si="34"/>
        <v>465</v>
      </c>
      <c r="T174" s="10"/>
      <c r="U174" s="64">
        <v>15.9</v>
      </c>
      <c r="V174" s="64">
        <v>15.9</v>
      </c>
      <c r="W174" s="10"/>
      <c r="X174" s="43">
        <f>AP174+AT174</f>
        <v>180934068</v>
      </c>
      <c r="Y174" s="36">
        <f>X174/AV174</f>
        <v>0.12670452941176472</v>
      </c>
      <c r="Z174" s="10"/>
      <c r="AA174" s="20">
        <v>46.7</v>
      </c>
      <c r="AB174" s="20">
        <v>20</v>
      </c>
      <c r="AC174" s="20">
        <v>6.7</v>
      </c>
      <c r="AD174" s="20">
        <v>20</v>
      </c>
      <c r="AE174" s="20">
        <v>6.6</v>
      </c>
      <c r="AF174" s="66">
        <f t="shared" si="35"/>
        <v>100</v>
      </c>
      <c r="AG174" s="10"/>
      <c r="AH174" s="72"/>
      <c r="AI174" s="73"/>
      <c r="AJ174" s="74"/>
      <c r="AK174" s="75"/>
      <c r="AL174" s="76"/>
      <c r="AN174" s="57">
        <v>15077.839</v>
      </c>
      <c r="AO174" s="35">
        <v>80</v>
      </c>
      <c r="AP174" s="43">
        <f t="shared" si="36"/>
        <v>18093406.800000001</v>
      </c>
      <c r="AR174" s="57">
        <f t="shared" si="37"/>
        <v>15077.839</v>
      </c>
      <c r="AS174" s="35">
        <v>24</v>
      </c>
      <c r="AT174" s="43">
        <f t="shared" si="38"/>
        <v>162840661.19999999</v>
      </c>
      <c r="AV174" s="43">
        <v>1428000000</v>
      </c>
    </row>
    <row r="175" spans="1:48" ht="24" customHeight="1">
      <c r="A175" s="16"/>
      <c r="B175" s="17">
        <f t="shared" si="33"/>
        <v>167</v>
      </c>
      <c r="C175" s="10"/>
      <c r="D175" s="18" t="s">
        <v>143</v>
      </c>
      <c r="E175" s="10"/>
      <c r="F175" s="18" t="s">
        <v>18</v>
      </c>
      <c r="G175" s="18" t="s">
        <v>224</v>
      </c>
      <c r="H175" s="10"/>
      <c r="I175" s="19">
        <v>195125</v>
      </c>
      <c r="J175" s="19">
        <v>4100</v>
      </c>
      <c r="K175" s="17" t="s">
        <v>9</v>
      </c>
      <c r="L175" s="10"/>
      <c r="M175" s="60">
        <v>17</v>
      </c>
      <c r="N175" s="60">
        <v>22</v>
      </c>
      <c r="O175" s="60">
        <v>18</v>
      </c>
      <c r="P175" s="10"/>
      <c r="Q175" s="60">
        <f>N175*$Q$188</f>
        <v>330</v>
      </c>
      <c r="R175" s="10"/>
      <c r="S175" s="62">
        <f t="shared" si="34"/>
        <v>352</v>
      </c>
      <c r="T175" s="10"/>
      <c r="U175" s="64">
        <v>11.3</v>
      </c>
      <c r="V175" s="64">
        <v>9.1</v>
      </c>
      <c r="W175" s="10"/>
      <c r="X175" s="43">
        <v>29490000</v>
      </c>
      <c r="Y175" s="36">
        <v>3.6999999999999998E-2</v>
      </c>
      <c r="Z175" s="10"/>
      <c r="AA175" s="20">
        <v>50</v>
      </c>
      <c r="AB175" s="20">
        <v>12</v>
      </c>
      <c r="AC175" s="20">
        <v>2</v>
      </c>
      <c r="AD175" s="20">
        <v>35</v>
      </c>
      <c r="AE175" s="20">
        <v>1</v>
      </c>
      <c r="AF175" s="66">
        <f t="shared" si="35"/>
        <v>100</v>
      </c>
      <c r="AG175" s="10"/>
      <c r="AH175" s="36">
        <v>-1.7999999999999999E-2</v>
      </c>
      <c r="AI175" s="40">
        <v>12933</v>
      </c>
      <c r="AJ175" s="37">
        <v>0.71</v>
      </c>
      <c r="AK175" s="42" t="s">
        <v>214</v>
      </c>
      <c r="AL175" s="41">
        <v>551</v>
      </c>
      <c r="AN175" s="86"/>
      <c r="AO175" s="87"/>
      <c r="AP175" s="88">
        <f t="shared" si="36"/>
        <v>0</v>
      </c>
      <c r="AR175" s="86">
        <f t="shared" si="37"/>
        <v>0</v>
      </c>
      <c r="AS175" s="87"/>
      <c r="AT175" s="88">
        <f t="shared" si="38"/>
        <v>0</v>
      </c>
      <c r="AV175" s="88">
        <v>0</v>
      </c>
    </row>
    <row r="176" spans="1:48" ht="24" customHeight="1">
      <c r="A176" s="16"/>
      <c r="B176" s="17">
        <f t="shared" si="33"/>
        <v>168</v>
      </c>
      <c r="C176" s="10"/>
      <c r="D176" s="18" t="s">
        <v>169</v>
      </c>
      <c r="E176" s="10"/>
      <c r="F176" s="18" t="s">
        <v>18</v>
      </c>
      <c r="G176" s="18" t="s">
        <v>224</v>
      </c>
      <c r="H176" s="10"/>
      <c r="I176" s="19">
        <v>107122</v>
      </c>
      <c r="J176" s="19">
        <v>4020</v>
      </c>
      <c r="K176" s="17" t="s">
        <v>9</v>
      </c>
      <c r="L176" s="10"/>
      <c r="M176" s="60">
        <v>18</v>
      </c>
      <c r="N176" s="60">
        <v>18</v>
      </c>
      <c r="O176" s="60">
        <v>12</v>
      </c>
      <c r="P176" s="10"/>
      <c r="Q176" s="60">
        <f>N176*$Q$188</f>
        <v>270</v>
      </c>
      <c r="R176" s="10"/>
      <c r="S176" s="62">
        <f t="shared" si="34"/>
        <v>288</v>
      </c>
      <c r="T176" s="10"/>
      <c r="U176" s="64">
        <v>16.8</v>
      </c>
      <c r="V176" s="64">
        <v>11.15</v>
      </c>
      <c r="W176" s="10"/>
      <c r="X176" s="43">
        <v>22410000</v>
      </c>
      <c r="Y176" s="36">
        <v>5.6000000000000001E-2</v>
      </c>
      <c r="Z176" s="10"/>
      <c r="AA176" s="20">
        <v>43</v>
      </c>
      <c r="AB176" s="20">
        <v>15</v>
      </c>
      <c r="AC176" s="20">
        <v>2</v>
      </c>
      <c r="AD176" s="20">
        <v>39</v>
      </c>
      <c r="AE176" s="20">
        <v>1</v>
      </c>
      <c r="AF176" s="66">
        <f t="shared" si="35"/>
        <v>100</v>
      </c>
      <c r="AG176" s="10"/>
      <c r="AH176" s="36">
        <v>-1.6E-2</v>
      </c>
      <c r="AI176" s="40">
        <v>7612</v>
      </c>
      <c r="AJ176" s="37">
        <v>0.69</v>
      </c>
      <c r="AK176" s="42" t="s">
        <v>213</v>
      </c>
      <c r="AL176" s="41">
        <v>658</v>
      </c>
      <c r="AN176" s="86"/>
      <c r="AO176" s="87"/>
      <c r="AP176" s="88">
        <f t="shared" si="36"/>
        <v>0</v>
      </c>
      <c r="AR176" s="86">
        <f t="shared" si="37"/>
        <v>0</v>
      </c>
      <c r="AS176" s="87"/>
      <c r="AT176" s="88">
        <f t="shared" si="38"/>
        <v>0</v>
      </c>
      <c r="AV176" s="88">
        <v>0</v>
      </c>
    </row>
    <row r="177" spans="1:48" ht="24" customHeight="1">
      <c r="A177" s="16"/>
      <c r="B177" s="17">
        <f t="shared" si="33"/>
        <v>169</v>
      </c>
      <c r="C177" s="10"/>
      <c r="D177" s="18" t="s">
        <v>12</v>
      </c>
      <c r="E177" s="10"/>
      <c r="F177" s="18" t="s">
        <v>13</v>
      </c>
      <c r="G177" s="18" t="s">
        <v>222</v>
      </c>
      <c r="H177" s="10"/>
      <c r="I177" s="19">
        <v>100963</v>
      </c>
      <c r="J177" s="19">
        <v>13400</v>
      </c>
      <c r="K177" s="17" t="s">
        <v>14</v>
      </c>
      <c r="L177" s="10"/>
      <c r="M177" s="60">
        <v>8</v>
      </c>
      <c r="N177" s="60">
        <v>8</v>
      </c>
      <c r="O177" s="60">
        <v>8</v>
      </c>
      <c r="P177" s="10"/>
      <c r="Q177" s="60">
        <f>N177*$Q$189</f>
        <v>240</v>
      </c>
      <c r="R177" s="10"/>
      <c r="S177" s="62">
        <f t="shared" si="34"/>
        <v>248</v>
      </c>
      <c r="T177" s="10"/>
      <c r="U177" s="64">
        <v>7.9</v>
      </c>
      <c r="V177" s="64">
        <v>7.9</v>
      </c>
      <c r="W177" s="10"/>
      <c r="X177" s="43">
        <f>AP177+AT177</f>
        <v>97265094.400000006</v>
      </c>
      <c r="Y177" s="36">
        <f>X177/AV177</f>
        <v>6.76862173973556E-2</v>
      </c>
      <c r="Z177" s="10"/>
      <c r="AA177" s="20">
        <v>62.5</v>
      </c>
      <c r="AB177" s="20">
        <v>0</v>
      </c>
      <c r="AC177" s="20">
        <v>12.5</v>
      </c>
      <c r="AD177" s="20">
        <v>25</v>
      </c>
      <c r="AE177" s="20">
        <v>0</v>
      </c>
      <c r="AF177" s="66">
        <f t="shared" si="35"/>
        <v>100</v>
      </c>
      <c r="AG177" s="10"/>
      <c r="AH177" s="72"/>
      <c r="AI177" s="73"/>
      <c r="AJ177" s="74"/>
      <c r="AK177" s="75"/>
      <c r="AL177" s="76"/>
      <c r="AN177" s="57">
        <v>15197.671</v>
      </c>
      <c r="AO177" s="35">
        <v>80</v>
      </c>
      <c r="AP177" s="43">
        <f t="shared" si="36"/>
        <v>9726509.4399999995</v>
      </c>
      <c r="AR177" s="57">
        <f t="shared" si="37"/>
        <v>15197.671</v>
      </c>
      <c r="AS177" s="35">
        <v>24</v>
      </c>
      <c r="AT177" s="43">
        <f t="shared" si="38"/>
        <v>87538584.960000008</v>
      </c>
      <c r="AV177" s="43">
        <v>1437000000</v>
      </c>
    </row>
    <row r="178" spans="1:48" ht="24" customHeight="1">
      <c r="A178" s="16"/>
      <c r="B178" s="17">
        <f t="shared" si="33"/>
        <v>170</v>
      </c>
      <c r="C178" s="10"/>
      <c r="D178" s="18" t="s">
        <v>75</v>
      </c>
      <c r="E178" s="10"/>
      <c r="F178" s="18" t="s">
        <v>13</v>
      </c>
      <c r="G178" s="18" t="s">
        <v>222</v>
      </c>
      <c r="H178" s="10"/>
      <c r="I178" s="19">
        <v>107317</v>
      </c>
      <c r="J178" s="19">
        <v>8830</v>
      </c>
      <c r="K178" s="17" t="s">
        <v>9</v>
      </c>
      <c r="L178" s="10"/>
      <c r="M178" s="60">
        <v>10</v>
      </c>
      <c r="N178" s="60">
        <v>10</v>
      </c>
      <c r="O178" s="60">
        <v>12</v>
      </c>
      <c r="P178" s="10"/>
      <c r="Q178" s="60">
        <f>N178*$Q$188</f>
        <v>150</v>
      </c>
      <c r="R178" s="10"/>
      <c r="S178" s="62">
        <f t="shared" si="34"/>
        <v>160</v>
      </c>
      <c r="T178" s="10"/>
      <c r="U178" s="64">
        <v>9.3000000000000007</v>
      </c>
      <c r="V178" s="64">
        <v>10.65</v>
      </c>
      <c r="W178" s="10"/>
      <c r="X178" s="43">
        <v>32890000</v>
      </c>
      <c r="Y178" s="36">
        <v>3.1E-2</v>
      </c>
      <c r="Z178" s="10"/>
      <c r="AA178" s="20">
        <v>47</v>
      </c>
      <c r="AB178" s="20">
        <v>13</v>
      </c>
      <c r="AC178" s="20">
        <v>9</v>
      </c>
      <c r="AD178" s="20">
        <v>30</v>
      </c>
      <c r="AE178" s="20">
        <v>1</v>
      </c>
      <c r="AF178" s="66">
        <f t="shared" si="35"/>
        <v>100</v>
      </c>
      <c r="AG178" s="10"/>
      <c r="AH178" s="36">
        <v>4.4999999999999998E-2</v>
      </c>
      <c r="AI178" s="40">
        <v>25407</v>
      </c>
      <c r="AJ178" s="37">
        <v>0.75</v>
      </c>
      <c r="AK178" s="42" t="s">
        <v>210</v>
      </c>
      <c r="AL178" s="41">
        <v>507</v>
      </c>
      <c r="AN178" s="86"/>
      <c r="AO178" s="87"/>
      <c r="AP178" s="88">
        <f t="shared" si="36"/>
        <v>0</v>
      </c>
      <c r="AR178" s="86">
        <f t="shared" si="37"/>
        <v>0</v>
      </c>
      <c r="AS178" s="87"/>
      <c r="AT178" s="88">
        <f t="shared" si="38"/>
        <v>0</v>
      </c>
      <c r="AV178" s="88">
        <v>0</v>
      </c>
    </row>
    <row r="179" spans="1:48" ht="24" customHeight="1">
      <c r="A179" s="16"/>
      <c r="B179" s="17">
        <f t="shared" si="33"/>
        <v>171</v>
      </c>
      <c r="C179" s="10"/>
      <c r="D179" s="18" t="s">
        <v>56</v>
      </c>
      <c r="E179" s="10"/>
      <c r="F179" s="18" t="s">
        <v>13</v>
      </c>
      <c r="G179" s="18" t="s">
        <v>222</v>
      </c>
      <c r="H179" s="10"/>
      <c r="I179" s="19">
        <v>73543</v>
      </c>
      <c r="J179" s="19">
        <v>6750</v>
      </c>
      <c r="K179" s="17" t="s">
        <v>9</v>
      </c>
      <c r="L179" s="10"/>
      <c r="M179" s="60">
        <v>10</v>
      </c>
      <c r="N179" s="60">
        <v>8</v>
      </c>
      <c r="O179" s="60">
        <v>12</v>
      </c>
      <c r="P179" s="10"/>
      <c r="Q179" s="60">
        <f>N179*$Q$188</f>
        <v>120</v>
      </c>
      <c r="R179" s="10"/>
      <c r="S179" s="62">
        <f t="shared" si="34"/>
        <v>128</v>
      </c>
      <c r="T179" s="10"/>
      <c r="U179" s="64">
        <v>10.9</v>
      </c>
      <c r="V179" s="64">
        <v>16.809999999999999</v>
      </c>
      <c r="W179" s="10"/>
      <c r="X179" s="43">
        <v>20810000</v>
      </c>
      <c r="Y179" s="36">
        <v>3.5999999999999997E-2</v>
      </c>
      <c r="Z179" s="10"/>
      <c r="AA179" s="20">
        <v>48</v>
      </c>
      <c r="AB179" s="20">
        <v>22</v>
      </c>
      <c r="AC179" s="20">
        <v>3</v>
      </c>
      <c r="AD179" s="20">
        <v>26</v>
      </c>
      <c r="AE179" s="20">
        <v>1</v>
      </c>
      <c r="AF179" s="66">
        <f t="shared" si="35"/>
        <v>100</v>
      </c>
      <c r="AG179" s="10"/>
      <c r="AH179" s="36">
        <v>-7.0000000000000001E-3</v>
      </c>
      <c r="AI179" s="40">
        <v>48674</v>
      </c>
      <c r="AJ179" s="37">
        <v>0.75</v>
      </c>
      <c r="AK179" s="42" t="s">
        <v>213</v>
      </c>
      <c r="AL179" s="41">
        <v>857</v>
      </c>
      <c r="AN179" s="86"/>
      <c r="AO179" s="87"/>
      <c r="AP179" s="88">
        <f t="shared" si="36"/>
        <v>0</v>
      </c>
      <c r="AR179" s="86">
        <f t="shared" si="37"/>
        <v>0</v>
      </c>
      <c r="AS179" s="87"/>
      <c r="AT179" s="88">
        <f t="shared" si="38"/>
        <v>0</v>
      </c>
      <c r="AV179" s="88">
        <v>0</v>
      </c>
    </row>
    <row r="180" spans="1:48" ht="24" customHeight="1">
      <c r="A180" s="16"/>
      <c r="B180" s="17">
        <f t="shared" si="33"/>
        <v>172</v>
      </c>
      <c r="C180" s="10"/>
      <c r="D180" s="18" t="s">
        <v>47</v>
      </c>
      <c r="E180" s="10"/>
      <c r="F180" s="18" t="s">
        <v>18</v>
      </c>
      <c r="G180" s="18" t="s">
        <v>224</v>
      </c>
      <c r="H180" s="10"/>
      <c r="I180" s="19">
        <v>17379</v>
      </c>
      <c r="J180" s="19">
        <v>0</v>
      </c>
      <c r="K180" s="17" t="s">
        <v>14</v>
      </c>
      <c r="L180" s="10"/>
      <c r="M180" s="60">
        <v>5</v>
      </c>
      <c r="N180" s="60">
        <v>3</v>
      </c>
      <c r="O180" s="60">
        <v>3</v>
      </c>
      <c r="P180" s="10"/>
      <c r="Q180" s="60">
        <f>N180*$Q$189</f>
        <v>90</v>
      </c>
      <c r="R180" s="10"/>
      <c r="S180" s="62">
        <f t="shared" si="34"/>
        <v>93</v>
      </c>
      <c r="T180" s="10"/>
      <c r="U180" s="64">
        <v>17.3</v>
      </c>
      <c r="V180" s="64">
        <v>17.3</v>
      </c>
      <c r="W180" s="10"/>
      <c r="X180" s="43">
        <f>AP180+AT180</f>
        <v>189973300.80000001</v>
      </c>
      <c r="Y180" s="36">
        <f>X180/AV180</f>
        <v>2.8814394175640832E-2</v>
      </c>
      <c r="Z180" s="10"/>
      <c r="AA180" s="20">
        <v>20</v>
      </c>
      <c r="AB180" s="20">
        <v>80</v>
      </c>
      <c r="AC180" s="20">
        <v>0</v>
      </c>
      <c r="AD180" s="20">
        <v>0</v>
      </c>
      <c r="AE180" s="20">
        <v>0</v>
      </c>
      <c r="AF180" s="66">
        <f t="shared" si="35"/>
        <v>100</v>
      </c>
      <c r="AG180" s="10"/>
      <c r="AH180" s="72"/>
      <c r="AI180" s="73"/>
      <c r="AJ180" s="74"/>
      <c r="AK180" s="75"/>
      <c r="AL180" s="76"/>
      <c r="AN180" s="57">
        <v>79155.542000000001</v>
      </c>
      <c r="AO180" s="35">
        <v>80</v>
      </c>
      <c r="AP180" s="43">
        <f t="shared" si="36"/>
        <v>18997330.079999998</v>
      </c>
      <c r="AR180" s="57">
        <f t="shared" si="37"/>
        <v>79155.542000000001</v>
      </c>
      <c r="AS180" s="35">
        <v>24</v>
      </c>
      <c r="AT180" s="43">
        <f t="shared" si="38"/>
        <v>170975970.72</v>
      </c>
      <c r="AV180" s="43">
        <v>6593000000</v>
      </c>
    </row>
    <row r="181" spans="1:48" ht="24" customHeight="1">
      <c r="A181" s="16"/>
      <c r="B181" s="17">
        <f t="shared" si="33"/>
        <v>173</v>
      </c>
      <c r="C181" s="10"/>
      <c r="D181" s="18" t="s">
        <v>95</v>
      </c>
      <c r="E181" s="10"/>
      <c r="F181" s="18" t="s">
        <v>18</v>
      </c>
      <c r="G181" s="18" t="s">
        <v>224</v>
      </c>
      <c r="H181" s="10"/>
      <c r="I181" s="19">
        <v>114395</v>
      </c>
      <c r="J181" s="19">
        <v>2380</v>
      </c>
      <c r="K181" s="17" t="s">
        <v>9</v>
      </c>
      <c r="L181" s="10"/>
      <c r="M181" s="60">
        <v>5</v>
      </c>
      <c r="N181" s="60">
        <v>5</v>
      </c>
      <c r="O181" s="60">
        <v>12</v>
      </c>
      <c r="P181" s="10"/>
      <c r="Q181" s="60">
        <f>N181*$Q$188</f>
        <v>75</v>
      </c>
      <c r="R181" s="10"/>
      <c r="S181" s="62">
        <f t="shared" si="34"/>
        <v>80</v>
      </c>
      <c r="T181" s="10"/>
      <c r="U181" s="64">
        <v>4.4000000000000004</v>
      </c>
      <c r="V181" s="64">
        <v>10.4</v>
      </c>
      <c r="W181" s="10"/>
      <c r="X181" s="43">
        <v>2590000</v>
      </c>
      <c r="Y181" s="36">
        <v>1.4999999999999999E-2</v>
      </c>
      <c r="Z181" s="10"/>
      <c r="AA181" s="20">
        <v>53</v>
      </c>
      <c r="AB181" s="20">
        <v>32</v>
      </c>
      <c r="AC181" s="20">
        <v>2</v>
      </c>
      <c r="AD181" s="20">
        <v>11</v>
      </c>
      <c r="AE181" s="20">
        <v>2</v>
      </c>
      <c r="AF181" s="66">
        <f t="shared" si="35"/>
        <v>100</v>
      </c>
      <c r="AG181" s="10"/>
      <c r="AH181" s="36">
        <v>-5.1999999999999998E-2</v>
      </c>
      <c r="AI181" s="40">
        <v>3240</v>
      </c>
      <c r="AJ181" s="37">
        <v>0.81</v>
      </c>
      <c r="AK181" s="42" t="s">
        <v>210</v>
      </c>
      <c r="AL181" s="41">
        <v>666</v>
      </c>
      <c r="AN181" s="86"/>
      <c r="AO181" s="87"/>
      <c r="AP181" s="88">
        <f t="shared" si="36"/>
        <v>0</v>
      </c>
      <c r="AR181" s="86">
        <f t="shared" si="37"/>
        <v>0</v>
      </c>
      <c r="AS181" s="87"/>
      <c r="AT181" s="88">
        <f t="shared" si="38"/>
        <v>0</v>
      </c>
      <c r="AV181" s="88">
        <v>0</v>
      </c>
    </row>
    <row r="182" spans="1:48" ht="24" customHeight="1">
      <c r="A182" s="16"/>
      <c r="B182" s="17">
        <f t="shared" si="33"/>
        <v>174</v>
      </c>
      <c r="C182" s="10"/>
      <c r="D182" s="18" t="s">
        <v>109</v>
      </c>
      <c r="E182" s="10"/>
      <c r="F182" s="18" t="s">
        <v>22</v>
      </c>
      <c r="G182" s="18" t="s">
        <v>198</v>
      </c>
      <c r="H182" s="10"/>
      <c r="I182" s="19">
        <v>427756</v>
      </c>
      <c r="J182" s="19">
        <v>7430</v>
      </c>
      <c r="K182" s="17" t="s">
        <v>9</v>
      </c>
      <c r="L182" s="10"/>
      <c r="M182" s="60">
        <v>4</v>
      </c>
      <c r="N182" s="60">
        <v>4</v>
      </c>
      <c r="O182" s="60">
        <v>32</v>
      </c>
      <c r="P182" s="10"/>
      <c r="Q182" s="60">
        <f>N182*$Q$188</f>
        <v>60</v>
      </c>
      <c r="R182" s="10"/>
      <c r="S182" s="62">
        <f t="shared" si="34"/>
        <v>64</v>
      </c>
      <c r="T182" s="10"/>
      <c r="U182" s="64">
        <v>0.9</v>
      </c>
      <c r="V182" s="64">
        <v>7.25</v>
      </c>
      <c r="W182" s="10"/>
      <c r="X182" s="43">
        <v>13720000</v>
      </c>
      <c r="Y182" s="36">
        <v>3.0000000000000001E-3</v>
      </c>
      <c r="Z182" s="10"/>
      <c r="AA182" s="20">
        <v>30</v>
      </c>
      <c r="AB182" s="20">
        <v>31</v>
      </c>
      <c r="AC182" s="20">
        <v>12</v>
      </c>
      <c r="AD182" s="20">
        <v>26</v>
      </c>
      <c r="AE182" s="20">
        <v>1</v>
      </c>
      <c r="AF182" s="66">
        <f t="shared" si="35"/>
        <v>100</v>
      </c>
      <c r="AG182" s="10"/>
      <c r="AH182" s="36">
        <v>-0.04</v>
      </c>
      <c r="AI182" s="40">
        <v>21737</v>
      </c>
      <c r="AJ182" s="37">
        <v>0.74</v>
      </c>
      <c r="AK182" s="42" t="s">
        <v>213</v>
      </c>
      <c r="AL182" s="41">
        <v>429</v>
      </c>
      <c r="AN182" s="86"/>
      <c r="AO182" s="87"/>
      <c r="AP182" s="88">
        <f t="shared" si="36"/>
        <v>0</v>
      </c>
      <c r="AR182" s="86">
        <f t="shared" si="37"/>
        <v>0</v>
      </c>
      <c r="AS182" s="87"/>
      <c r="AT182" s="88">
        <f t="shared" si="38"/>
        <v>0</v>
      </c>
      <c r="AV182" s="88">
        <v>0</v>
      </c>
    </row>
    <row r="183" spans="1:48" ht="24" customHeight="1">
      <c r="A183" s="16"/>
      <c r="B183" s="17">
        <f t="shared" si="33"/>
        <v>175</v>
      </c>
      <c r="C183" s="10"/>
      <c r="D183" s="18" t="s">
        <v>115</v>
      </c>
      <c r="E183" s="10"/>
      <c r="F183" s="18" t="s">
        <v>18</v>
      </c>
      <c r="G183" s="18" t="s">
        <v>224</v>
      </c>
      <c r="H183" s="10"/>
      <c r="I183" s="19">
        <v>104937</v>
      </c>
      <c r="J183" s="19">
        <v>3680</v>
      </c>
      <c r="K183" s="17" t="s">
        <v>9</v>
      </c>
      <c r="L183" s="10"/>
      <c r="M183" s="60">
        <v>2</v>
      </c>
      <c r="N183" s="60">
        <v>2</v>
      </c>
      <c r="O183" s="60">
        <v>16</v>
      </c>
      <c r="P183" s="10"/>
      <c r="Q183" s="60">
        <f>N183*$Q$188</f>
        <v>30</v>
      </c>
      <c r="R183" s="10"/>
      <c r="S183" s="62">
        <f t="shared" si="34"/>
        <v>32</v>
      </c>
      <c r="T183" s="10"/>
      <c r="U183" s="64">
        <v>1.9</v>
      </c>
      <c r="V183" s="64">
        <v>15.66</v>
      </c>
      <c r="W183" s="10"/>
      <c r="X183" s="43">
        <v>2090000</v>
      </c>
      <c r="Y183" s="36">
        <v>6.0000000000000001E-3</v>
      </c>
      <c r="Z183" s="10"/>
      <c r="AA183" s="20">
        <v>74</v>
      </c>
      <c r="AB183" s="20">
        <v>14</v>
      </c>
      <c r="AC183" s="20">
        <v>2</v>
      </c>
      <c r="AD183" s="20">
        <v>9</v>
      </c>
      <c r="AE183" s="20">
        <v>1</v>
      </c>
      <c r="AF183" s="66">
        <f t="shared" si="35"/>
        <v>100</v>
      </c>
      <c r="AG183" s="10"/>
      <c r="AH183" s="36">
        <v>-3.0000000000000001E-3</v>
      </c>
      <c r="AI183" s="40">
        <v>5406</v>
      </c>
      <c r="AJ183" s="37">
        <v>0.82</v>
      </c>
      <c r="AK183" s="42" t="s">
        <v>214</v>
      </c>
      <c r="AL183" s="41">
        <v>933</v>
      </c>
      <c r="AN183" s="86"/>
      <c r="AO183" s="87"/>
      <c r="AP183" s="88">
        <f t="shared" si="36"/>
        <v>0</v>
      </c>
      <c r="AR183" s="86">
        <f t="shared" si="37"/>
        <v>0</v>
      </c>
      <c r="AS183" s="87"/>
      <c r="AT183" s="88">
        <f t="shared" si="38"/>
        <v>0</v>
      </c>
      <c r="AV183" s="88">
        <v>0</v>
      </c>
    </row>
    <row r="184" spans="1:48" ht="24" customHeight="1">
      <c r="A184" s="16"/>
      <c r="B184" s="17">
        <f>B183+1</f>
        <v>176</v>
      </c>
      <c r="C184" s="10"/>
      <c r="D184" s="18" t="s">
        <v>144</v>
      </c>
      <c r="E184" s="10"/>
      <c r="F184" s="18" t="s">
        <v>8</v>
      </c>
      <c r="G184" s="18" t="s">
        <v>212</v>
      </c>
      <c r="H184" s="10"/>
      <c r="I184" s="19">
        <v>33203</v>
      </c>
      <c r="J184" s="19">
        <v>51810</v>
      </c>
      <c r="K184" s="17" t="s">
        <v>14</v>
      </c>
      <c r="L184" s="10"/>
      <c r="M184" s="60">
        <v>0</v>
      </c>
      <c r="N184" s="60">
        <v>0</v>
      </c>
      <c r="O184" s="60">
        <v>0</v>
      </c>
      <c r="P184" s="10"/>
      <c r="Q184" s="60">
        <f>N184*$Q$189</f>
        <v>0</v>
      </c>
      <c r="R184" s="10"/>
      <c r="S184" s="62">
        <f t="shared" si="34"/>
        <v>0</v>
      </c>
      <c r="T184" s="10"/>
      <c r="U184" s="64">
        <v>0</v>
      </c>
      <c r="V184" s="64">
        <v>0</v>
      </c>
      <c r="W184" s="10"/>
      <c r="X184" s="43">
        <f>AP184+AT184</f>
        <v>0</v>
      </c>
      <c r="Y184" s="36">
        <f>X184/AV184</f>
        <v>0</v>
      </c>
      <c r="Z184" s="10"/>
      <c r="AA184" s="20">
        <v>46.5</v>
      </c>
      <c r="AB184" s="20">
        <v>21.9</v>
      </c>
      <c r="AC184" s="20">
        <v>3.7</v>
      </c>
      <c r="AD184" s="20">
        <v>21.5</v>
      </c>
      <c r="AE184" s="20">
        <v>6.4</v>
      </c>
      <c r="AF184" s="66">
        <f t="shared" si="35"/>
        <v>100.00000000000001</v>
      </c>
      <c r="AG184" s="10"/>
      <c r="AH184" s="72"/>
      <c r="AI184" s="73"/>
      <c r="AJ184" s="74"/>
      <c r="AK184" s="75"/>
      <c r="AL184" s="76"/>
      <c r="AN184" s="57">
        <v>46692.351000000002</v>
      </c>
      <c r="AO184" s="35">
        <v>80</v>
      </c>
      <c r="AP184" s="43">
        <f t="shared" si="36"/>
        <v>0</v>
      </c>
      <c r="AR184" s="57">
        <f t="shared" si="37"/>
        <v>46692.351000000002</v>
      </c>
      <c r="AS184" s="35">
        <v>24</v>
      </c>
      <c r="AT184" s="43">
        <f t="shared" si="38"/>
        <v>0</v>
      </c>
      <c r="AV184" s="43">
        <v>1564000000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16.841534090909093</v>
      </c>
      <c r="V186" s="97">
        <f>AVERAGE(V9:V184)</f>
        <v>14.566477272727271</v>
      </c>
      <c r="W186" s="24"/>
      <c r="X186" s="82">
        <f>SUM(X9:X184)</f>
        <v>4866896130596.9268</v>
      </c>
      <c r="Y186" s="108">
        <f>AVERAGE(Y9:Y184)</f>
        <v>6.5428506414607082E-2</v>
      </c>
      <c r="Z186" s="24"/>
      <c r="AA186" s="65">
        <f t="shared" ref="AA186:AF186" si="39">AVERAGE(AA9:AA184)</f>
        <v>47.019886363636367</v>
      </c>
      <c r="AB186" s="65">
        <f t="shared" si="39"/>
        <v>14.090340909090918</v>
      </c>
      <c r="AC186" s="65">
        <f t="shared" si="39"/>
        <v>4.0198863636363642</v>
      </c>
      <c r="AD186" s="65">
        <f t="shared" si="39"/>
        <v>32.034659090909095</v>
      </c>
      <c r="AE186" s="65">
        <f t="shared" si="39"/>
        <v>2.835227272727272</v>
      </c>
      <c r="AF186" s="68">
        <f t="shared" si="39"/>
        <v>100</v>
      </c>
      <c r="AG186" s="24"/>
      <c r="AH186" s="45">
        <f>AVERAGE(AH9:AH184)</f>
        <v>-3.4976E-2</v>
      </c>
      <c r="AI186" s="39">
        <f>AVERAGE(AI9:AI184)</f>
        <v>17408.168000000001</v>
      </c>
      <c r="AJ186" s="38">
        <f>AVERAGE(AJ9:AJ184)</f>
        <v>0.72200000000000031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317551351273.1001</v>
      </c>
      <c r="AR186" s="197" t="s">
        <v>236</v>
      </c>
      <c r="AS186" s="198"/>
      <c r="AT186" s="44">
        <f>SUM(AT9:AT184)</f>
        <v>2857379149323.8262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0">$N$186*(AB186/100)</f>
        <v>186528.07385795465</v>
      </c>
      <c r="AC187" s="32">
        <f t="shared" si="40"/>
        <v>53215.295880681828</v>
      </c>
      <c r="AD187" s="32">
        <f t="shared" si="40"/>
        <v>424075.13739204552</v>
      </c>
      <c r="AE187" s="32">
        <f t="shared" si="40"/>
        <v>37532.766988636351</v>
      </c>
      <c r="AF187" s="32">
        <f t="shared" si="40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V184">
    <sortCondition descending="1" ref="Q9:Q184"/>
  </sortState>
  <mergeCells count="18"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  <mergeCell ref="M4:O5"/>
    <mergeCell ref="AA191:AB191"/>
    <mergeCell ref="AA192:AB192"/>
    <mergeCell ref="AA193:AB193"/>
    <mergeCell ref="AC193:AD193"/>
  </mergeCells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B59</f>
        <v>51</v>
      </c>
      <c r="K5" s="169">
        <f>B184</f>
        <v>176</v>
      </c>
      <c r="M5" s="220"/>
      <c r="N5" s="221"/>
      <c r="O5" s="222"/>
    </row>
    <row r="6" spans="1:48" ht="30" customHeight="1">
      <c r="I6" s="4" t="s">
        <v>254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83</v>
      </c>
      <c r="E9" s="10"/>
      <c r="F9" s="18" t="s">
        <v>22</v>
      </c>
      <c r="G9" s="18" t="s">
        <v>198</v>
      </c>
      <c r="H9" s="10"/>
      <c r="I9" s="19">
        <v>1324171392</v>
      </c>
      <c r="J9" s="19">
        <v>1680</v>
      </c>
      <c r="K9" s="17" t="s">
        <v>9</v>
      </c>
      <c r="L9" s="10"/>
      <c r="M9" s="60">
        <v>150785</v>
      </c>
      <c r="N9" s="60">
        <v>299091</v>
      </c>
      <c r="O9" s="60">
        <v>219670</v>
      </c>
      <c r="P9" s="10"/>
      <c r="Q9" s="60">
        <f>N9*$Q$188</f>
        <v>4486365</v>
      </c>
      <c r="R9" s="10"/>
      <c r="S9" s="62">
        <f t="shared" ref="S9:S40" si="0">Q9+N9</f>
        <v>4785456</v>
      </c>
      <c r="T9" s="10"/>
      <c r="U9" s="64">
        <v>22.6</v>
      </c>
      <c r="V9" s="64">
        <v>16.100000000000001</v>
      </c>
      <c r="W9" s="10"/>
      <c r="X9" s="43">
        <v>172020000000</v>
      </c>
      <c r="Y9" s="36">
        <v>7.4999999999999997E-2</v>
      </c>
      <c r="Z9" s="10"/>
      <c r="AA9" s="20">
        <v>25</v>
      </c>
      <c r="AB9" s="20">
        <v>30</v>
      </c>
      <c r="AC9" s="20">
        <v>5</v>
      </c>
      <c r="AD9" s="20">
        <v>39</v>
      </c>
      <c r="AE9" s="20">
        <v>1</v>
      </c>
      <c r="AF9" s="66">
        <f t="shared" ref="AF9:AF40" si="1">SUM(AA9:AE9)</f>
        <v>100</v>
      </c>
      <c r="AG9" s="10"/>
      <c r="AH9" s="36">
        <v>-8.5000000000000006E-2</v>
      </c>
      <c r="AI9" s="40">
        <v>15861</v>
      </c>
      <c r="AJ9" s="37">
        <v>0.78</v>
      </c>
      <c r="AK9" s="42" t="s">
        <v>213</v>
      </c>
      <c r="AL9" s="41">
        <v>820</v>
      </c>
      <c r="AN9" s="86"/>
      <c r="AO9" s="87"/>
      <c r="AP9" s="88">
        <f t="shared" ref="AP9:AP40" si="2">N9*AN9*AO9</f>
        <v>0</v>
      </c>
      <c r="AR9" s="86">
        <f t="shared" ref="AR9:AR40" si="3">AN9</f>
        <v>0</v>
      </c>
      <c r="AS9" s="87"/>
      <c r="AT9" s="88">
        <f t="shared" ref="AT9:AT40" si="4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43</v>
      </c>
      <c r="E10" s="10"/>
      <c r="F10" s="18" t="s">
        <v>18</v>
      </c>
      <c r="G10" s="18" t="s">
        <v>224</v>
      </c>
      <c r="H10" s="10"/>
      <c r="I10" s="19">
        <v>1411415375</v>
      </c>
      <c r="J10" s="19">
        <v>8260</v>
      </c>
      <c r="K10" s="17" t="s">
        <v>9</v>
      </c>
      <c r="L10" s="10"/>
      <c r="M10" s="60">
        <v>58022</v>
      </c>
      <c r="N10" s="60">
        <v>256180</v>
      </c>
      <c r="O10" s="60">
        <v>272069</v>
      </c>
      <c r="P10" s="10"/>
      <c r="Q10" s="60">
        <f>N10*$Q$188</f>
        <v>3842700</v>
      </c>
      <c r="R10" s="10"/>
      <c r="S10" s="62">
        <f t="shared" si="0"/>
        <v>4098880</v>
      </c>
      <c r="T10" s="10"/>
      <c r="U10" s="64">
        <v>18.2</v>
      </c>
      <c r="V10" s="64">
        <v>19.38</v>
      </c>
      <c r="W10" s="10"/>
      <c r="X10" s="43">
        <v>691430000000</v>
      </c>
      <c r="Y10" s="36">
        <v>6.2E-2</v>
      </c>
      <c r="Z10" s="10"/>
      <c r="AA10" s="20">
        <v>15</v>
      </c>
      <c r="AB10" s="20">
        <v>17</v>
      </c>
      <c r="AC10" s="20">
        <v>8</v>
      </c>
      <c r="AD10" s="20">
        <v>59</v>
      </c>
      <c r="AE10" s="20">
        <v>1</v>
      </c>
      <c r="AF10" s="66">
        <f t="shared" si="1"/>
        <v>100</v>
      </c>
      <c r="AG10" s="10"/>
      <c r="AH10" s="36">
        <v>-2.9000000000000001E-2</v>
      </c>
      <c r="AI10" s="40">
        <v>17723</v>
      </c>
      <c r="AJ10" s="37">
        <v>0.72</v>
      </c>
      <c r="AK10" s="42" t="s">
        <v>213</v>
      </c>
      <c r="AL10" s="41">
        <v>990</v>
      </c>
      <c r="AN10" s="86"/>
      <c r="AO10" s="87"/>
      <c r="AP10" s="88">
        <f t="shared" si="2"/>
        <v>0</v>
      </c>
      <c r="AR10" s="86">
        <f t="shared" si="3"/>
        <v>0</v>
      </c>
      <c r="AS10" s="87"/>
      <c r="AT10" s="88">
        <f t="shared" si="4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>N11*$Q$189</f>
        <v>1196640</v>
      </c>
      <c r="R11" s="10"/>
      <c r="S11" s="62">
        <f t="shared" si="0"/>
        <v>1236528</v>
      </c>
      <c r="T11" s="10"/>
      <c r="U11" s="64">
        <v>12.4</v>
      </c>
      <c r="V11" s="64">
        <v>12.4</v>
      </c>
      <c r="W11" s="10"/>
      <c r="X11" s="43">
        <f>AP11+AT11</f>
        <v>1847746247500.8</v>
      </c>
      <c r="Y11" s="36">
        <f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si="1"/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si="2"/>
        <v>184774624750.07999</v>
      </c>
      <c r="AR11" s="57">
        <f t="shared" si="3"/>
        <v>57904.201999999997</v>
      </c>
      <c r="AS11" s="35">
        <v>24</v>
      </c>
      <c r="AT11" s="43">
        <f t="shared" si="4"/>
        <v>1662971622750.72</v>
      </c>
      <c r="AV11" s="43">
        <v>18707000000000</v>
      </c>
    </row>
    <row r="12" spans="1:48" ht="24" customHeight="1">
      <c r="A12" s="16"/>
      <c r="B12" s="17">
        <f>B11+1</f>
        <v>4</v>
      </c>
      <c r="C12" s="10"/>
      <c r="D12" s="18" t="s">
        <v>32</v>
      </c>
      <c r="E12" s="10"/>
      <c r="F12" s="18" t="s">
        <v>13</v>
      </c>
      <c r="G12" s="18" t="s">
        <v>222</v>
      </c>
      <c r="H12" s="10"/>
      <c r="I12" s="19">
        <v>207652864</v>
      </c>
      <c r="J12" s="19">
        <v>8840</v>
      </c>
      <c r="K12" s="17" t="s">
        <v>9</v>
      </c>
      <c r="L12" s="10"/>
      <c r="M12" s="60">
        <v>38651</v>
      </c>
      <c r="N12" s="60">
        <v>41007</v>
      </c>
      <c r="O12" s="60">
        <v>46009</v>
      </c>
      <c r="P12" s="10"/>
      <c r="Q12" s="60">
        <f t="shared" ref="Q12:Q21" si="5">N12*$Q$188</f>
        <v>615105</v>
      </c>
      <c r="R12" s="10"/>
      <c r="S12" s="62">
        <f t="shared" si="0"/>
        <v>656112</v>
      </c>
      <c r="T12" s="10"/>
      <c r="U12" s="64">
        <v>19.7</v>
      </c>
      <c r="V12" s="64">
        <v>21.9</v>
      </c>
      <c r="W12" s="10"/>
      <c r="X12" s="43">
        <v>117950000000</v>
      </c>
      <c r="Y12" s="36">
        <v>6.6000000000000003E-2</v>
      </c>
      <c r="Z12" s="10"/>
      <c r="AA12" s="20">
        <v>32</v>
      </c>
      <c r="AB12" s="20">
        <v>38</v>
      </c>
      <c r="AC12" s="20">
        <v>2</v>
      </c>
      <c r="AD12" s="20">
        <v>27</v>
      </c>
      <c r="AE12" s="20">
        <v>1</v>
      </c>
      <c r="AF12" s="66">
        <f t="shared" si="1"/>
        <v>100</v>
      </c>
      <c r="AG12" s="10"/>
      <c r="AH12" s="36">
        <v>-7.1999999999999995E-2</v>
      </c>
      <c r="AI12" s="40">
        <v>45204</v>
      </c>
      <c r="AJ12" s="37">
        <v>0.82</v>
      </c>
      <c r="AK12" s="42" t="s">
        <v>210</v>
      </c>
      <c r="AL12" s="41">
        <v>1140</v>
      </c>
      <c r="AN12" s="86"/>
      <c r="AO12" s="87"/>
      <c r="AP12" s="88">
        <f t="shared" si="2"/>
        <v>0</v>
      </c>
      <c r="AR12" s="86">
        <f t="shared" si="3"/>
        <v>0</v>
      </c>
      <c r="AS12" s="87"/>
      <c r="AT12" s="88">
        <f t="shared" si="4"/>
        <v>0</v>
      </c>
      <c r="AV12" s="88">
        <v>0</v>
      </c>
    </row>
    <row r="13" spans="1:48" ht="24" customHeight="1">
      <c r="A13" s="16"/>
      <c r="B13" s="17">
        <f t="shared" ref="B13:B76" si="6">B12+1</f>
        <v>5</v>
      </c>
      <c r="C13" s="10"/>
      <c r="D13" s="18" t="s">
        <v>126</v>
      </c>
      <c r="E13" s="10"/>
      <c r="F13" s="18" t="s">
        <v>11</v>
      </c>
      <c r="G13" s="18" t="s">
        <v>11</v>
      </c>
      <c r="H13" s="10"/>
      <c r="I13" s="19">
        <v>185989632</v>
      </c>
      <c r="J13" s="19">
        <v>2450</v>
      </c>
      <c r="K13" s="17" t="s">
        <v>9</v>
      </c>
      <c r="L13" s="10"/>
      <c r="M13" s="60">
        <v>5053</v>
      </c>
      <c r="N13" s="60">
        <v>39802</v>
      </c>
      <c r="O13" s="60">
        <v>19710</v>
      </c>
      <c r="P13" s="10"/>
      <c r="Q13" s="60">
        <f t="shared" si="5"/>
        <v>597030</v>
      </c>
      <c r="R13" s="10"/>
      <c r="S13" s="62">
        <f t="shared" si="0"/>
        <v>636832</v>
      </c>
      <c r="T13" s="10"/>
      <c r="U13" s="64">
        <v>21.4</v>
      </c>
      <c r="V13" s="64">
        <v>9.86</v>
      </c>
      <c r="W13" s="10"/>
      <c r="X13" s="43">
        <v>28790000000</v>
      </c>
      <c r="Y13" s="36">
        <v>7.0999999999999994E-2</v>
      </c>
      <c r="Z13" s="10"/>
      <c r="AA13" s="20">
        <v>52</v>
      </c>
      <c r="AB13" s="20">
        <v>8</v>
      </c>
      <c r="AC13" s="20">
        <v>2</v>
      </c>
      <c r="AD13" s="20">
        <v>37</v>
      </c>
      <c r="AE13" s="20">
        <v>1</v>
      </c>
      <c r="AF13" s="66">
        <f t="shared" si="1"/>
        <v>100</v>
      </c>
      <c r="AG13" s="10"/>
      <c r="AH13" s="36">
        <v>8.0000000000000002E-3</v>
      </c>
      <c r="AI13" s="40">
        <v>6309</v>
      </c>
      <c r="AJ13" s="37">
        <v>0.45</v>
      </c>
      <c r="AK13" s="42" t="s">
        <v>214</v>
      </c>
      <c r="AL13" s="41">
        <v>631</v>
      </c>
      <c r="AN13" s="86"/>
      <c r="AO13" s="87"/>
      <c r="AP13" s="88">
        <f t="shared" si="2"/>
        <v>0</v>
      </c>
      <c r="AR13" s="86">
        <f t="shared" si="3"/>
        <v>0</v>
      </c>
      <c r="AS13" s="87"/>
      <c r="AT13" s="88">
        <f t="shared" si="4"/>
        <v>0</v>
      </c>
      <c r="AV13" s="88">
        <v>0</v>
      </c>
    </row>
    <row r="14" spans="1:48" ht="24" customHeight="1">
      <c r="A14" s="16"/>
      <c r="B14" s="17">
        <f t="shared" si="6"/>
        <v>6</v>
      </c>
      <c r="C14" s="10"/>
      <c r="D14" s="18" t="s">
        <v>84</v>
      </c>
      <c r="E14" s="10"/>
      <c r="F14" s="18" t="s">
        <v>22</v>
      </c>
      <c r="G14" s="18" t="s">
        <v>224</v>
      </c>
      <c r="H14" s="10"/>
      <c r="I14" s="19">
        <v>261115456</v>
      </c>
      <c r="J14" s="19">
        <v>3400</v>
      </c>
      <c r="K14" s="17" t="s">
        <v>9</v>
      </c>
      <c r="L14" s="10"/>
      <c r="M14" s="60">
        <v>31282</v>
      </c>
      <c r="N14" s="60">
        <v>31726</v>
      </c>
      <c r="O14" s="60">
        <v>35692</v>
      </c>
      <c r="P14" s="10"/>
      <c r="Q14" s="60">
        <f t="shared" si="5"/>
        <v>475890</v>
      </c>
      <c r="R14" s="10"/>
      <c r="S14" s="62">
        <f t="shared" si="0"/>
        <v>507616</v>
      </c>
      <c r="T14" s="10"/>
      <c r="U14" s="64">
        <v>12.2</v>
      </c>
      <c r="V14" s="64">
        <v>13.94</v>
      </c>
      <c r="W14" s="10"/>
      <c r="X14" s="43">
        <v>37650000000</v>
      </c>
      <c r="Y14" s="36">
        <v>0.04</v>
      </c>
      <c r="Z14" s="10"/>
      <c r="AA14" s="20">
        <v>35</v>
      </c>
      <c r="AB14" s="20">
        <v>20</v>
      </c>
      <c r="AC14" s="20">
        <v>5</v>
      </c>
      <c r="AD14" s="20">
        <v>39</v>
      </c>
      <c r="AE14" s="20">
        <v>1</v>
      </c>
      <c r="AF14" s="66">
        <f t="shared" si="1"/>
        <v>100</v>
      </c>
      <c r="AG14" s="10"/>
      <c r="AH14" s="36">
        <v>-7.5999999999999998E-2</v>
      </c>
      <c r="AI14" s="40">
        <v>49173</v>
      </c>
      <c r="AJ14" s="37">
        <v>0.76</v>
      </c>
      <c r="AK14" s="42" t="s">
        <v>213</v>
      </c>
      <c r="AL14" s="41">
        <v>832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6"/>
        <v>7</v>
      </c>
      <c r="C15" s="10"/>
      <c r="D15" s="18" t="s">
        <v>129</v>
      </c>
      <c r="E15" s="10"/>
      <c r="F15" s="18" t="s">
        <v>5</v>
      </c>
      <c r="G15" s="18" t="s">
        <v>198</v>
      </c>
      <c r="H15" s="10"/>
      <c r="I15" s="19">
        <v>193203472</v>
      </c>
      <c r="J15" s="19">
        <v>1510</v>
      </c>
      <c r="K15" s="17" t="s">
        <v>9</v>
      </c>
      <c r="L15" s="10"/>
      <c r="M15" s="60">
        <v>4448</v>
      </c>
      <c r="N15" s="60">
        <v>27582</v>
      </c>
      <c r="O15" s="60">
        <v>52708</v>
      </c>
      <c r="P15" s="10"/>
      <c r="Q15" s="60">
        <f t="shared" si="5"/>
        <v>413730</v>
      </c>
      <c r="R15" s="10"/>
      <c r="S15" s="62">
        <f t="shared" si="0"/>
        <v>441312</v>
      </c>
      <c r="T15" s="10"/>
      <c r="U15" s="64">
        <v>14.3</v>
      </c>
      <c r="V15" s="64">
        <v>25.16</v>
      </c>
      <c r="W15" s="10"/>
      <c r="X15" s="43">
        <v>13230000000</v>
      </c>
      <c r="Y15" s="36">
        <v>4.7E-2</v>
      </c>
      <c r="Z15" s="10"/>
      <c r="AA15" s="20">
        <v>21</v>
      </c>
      <c r="AB15" s="20">
        <v>20</v>
      </c>
      <c r="AC15" s="20">
        <v>8</v>
      </c>
      <c r="AD15" s="20">
        <v>50</v>
      </c>
      <c r="AE15" s="20">
        <v>1</v>
      </c>
      <c r="AF15" s="66">
        <f t="shared" si="1"/>
        <v>100</v>
      </c>
      <c r="AG15" s="10"/>
      <c r="AH15" s="36">
        <v>-3.1E-2</v>
      </c>
      <c r="AI15" s="40">
        <v>9499</v>
      </c>
      <c r="AJ15" s="37">
        <v>0.75</v>
      </c>
      <c r="AK15" s="42" t="s">
        <v>213</v>
      </c>
      <c r="AL15" s="41">
        <v>1461</v>
      </c>
      <c r="AN15" s="86"/>
      <c r="AO15" s="87"/>
      <c r="AP15" s="88">
        <f t="shared" si="2"/>
        <v>0</v>
      </c>
      <c r="AR15" s="86">
        <f t="shared" si="3"/>
        <v>0</v>
      </c>
      <c r="AS15" s="87"/>
      <c r="AT15" s="88">
        <f t="shared" si="4"/>
        <v>0</v>
      </c>
      <c r="AV15" s="88">
        <v>0</v>
      </c>
    </row>
    <row r="16" spans="1:48" ht="25.5" customHeight="1">
      <c r="A16" s="16"/>
      <c r="B16" s="17">
        <f t="shared" si="6"/>
        <v>8</v>
      </c>
      <c r="C16" s="10"/>
      <c r="D16" s="18" t="s">
        <v>65</v>
      </c>
      <c r="E16" s="10"/>
      <c r="F16" s="18" t="s">
        <v>11</v>
      </c>
      <c r="G16" s="18" t="s">
        <v>11</v>
      </c>
      <c r="H16" s="10"/>
      <c r="I16" s="19">
        <v>102403200</v>
      </c>
      <c r="J16" s="19">
        <v>660</v>
      </c>
      <c r="K16" s="17" t="s">
        <v>6</v>
      </c>
      <c r="L16" s="10"/>
      <c r="M16" s="60">
        <v>4352</v>
      </c>
      <c r="N16" s="60">
        <v>27326</v>
      </c>
      <c r="O16" s="60">
        <v>9639</v>
      </c>
      <c r="P16" s="10"/>
      <c r="Q16" s="60">
        <f t="shared" si="5"/>
        <v>409890</v>
      </c>
      <c r="R16" s="10"/>
      <c r="S16" s="62">
        <f t="shared" si="0"/>
        <v>437216</v>
      </c>
      <c r="T16" s="10"/>
      <c r="U16" s="64">
        <v>26.7</v>
      </c>
      <c r="V16" s="64">
        <v>9.6</v>
      </c>
      <c r="W16" s="10"/>
      <c r="X16" s="43">
        <v>6480000000</v>
      </c>
      <c r="Y16" s="36">
        <v>8.8999999999999996E-2</v>
      </c>
      <c r="Z16" s="10"/>
      <c r="AA16" s="20">
        <v>48</v>
      </c>
      <c r="AB16" s="20">
        <v>5</v>
      </c>
      <c r="AC16" s="20">
        <v>3</v>
      </c>
      <c r="AD16" s="20">
        <v>43</v>
      </c>
      <c r="AE16" s="20">
        <v>1</v>
      </c>
      <c r="AF16" s="66">
        <f t="shared" si="1"/>
        <v>100</v>
      </c>
      <c r="AG16" s="10"/>
      <c r="AH16" s="36">
        <v>-0.1</v>
      </c>
      <c r="AI16" s="40">
        <v>692</v>
      </c>
      <c r="AJ16" s="37">
        <v>0.6</v>
      </c>
      <c r="AK16" s="42" t="s">
        <v>214</v>
      </c>
      <c r="AL16" s="41">
        <v>550</v>
      </c>
      <c r="AN16" s="86"/>
      <c r="AO16" s="87"/>
      <c r="AP16" s="88">
        <f t="shared" si="2"/>
        <v>0</v>
      </c>
      <c r="AR16" s="86">
        <f t="shared" si="3"/>
        <v>0</v>
      </c>
      <c r="AS16" s="87"/>
      <c r="AT16" s="88">
        <f t="shared" si="4"/>
        <v>0</v>
      </c>
      <c r="AV16" s="88">
        <v>0</v>
      </c>
    </row>
    <row r="17" spans="1:48" ht="24" customHeight="1">
      <c r="A17" s="16"/>
      <c r="B17" s="17">
        <f t="shared" si="6"/>
        <v>9</v>
      </c>
      <c r="C17" s="10"/>
      <c r="D17" s="18" t="s">
        <v>54</v>
      </c>
      <c r="E17" s="10"/>
      <c r="F17" s="18" t="s">
        <v>11</v>
      </c>
      <c r="G17" s="18" t="s">
        <v>11</v>
      </c>
      <c r="H17" s="10"/>
      <c r="I17" s="19">
        <v>78736152</v>
      </c>
      <c r="J17" s="19">
        <v>420</v>
      </c>
      <c r="K17" s="17" t="s">
        <v>6</v>
      </c>
      <c r="L17" s="10"/>
      <c r="M17" s="60">
        <v>385</v>
      </c>
      <c r="N17" s="60">
        <v>26529</v>
      </c>
      <c r="O17" s="60">
        <v>20521</v>
      </c>
      <c r="P17" s="10"/>
      <c r="Q17" s="60">
        <f t="shared" si="5"/>
        <v>397935</v>
      </c>
      <c r="R17" s="10"/>
      <c r="S17" s="62">
        <f t="shared" si="0"/>
        <v>424464</v>
      </c>
      <c r="T17" s="10"/>
      <c r="U17" s="64">
        <v>33.700000000000003</v>
      </c>
      <c r="V17" s="64">
        <v>26.06</v>
      </c>
      <c r="W17" s="10"/>
      <c r="X17" s="43">
        <v>4160000000</v>
      </c>
      <c r="Y17" s="36">
        <v>0.112</v>
      </c>
      <c r="Z17" s="10"/>
      <c r="AA17" s="20">
        <v>53</v>
      </c>
      <c r="AB17" s="20">
        <v>3</v>
      </c>
      <c r="AC17" s="20">
        <v>1</v>
      </c>
      <c r="AD17" s="20">
        <v>42</v>
      </c>
      <c r="AE17" s="20">
        <v>1</v>
      </c>
      <c r="AF17" s="66">
        <f t="shared" si="1"/>
        <v>100</v>
      </c>
      <c r="AG17" s="10"/>
      <c r="AH17" s="36">
        <v>-7.6999999999999999E-2</v>
      </c>
      <c r="AI17" s="40">
        <v>518</v>
      </c>
      <c r="AJ17" s="37">
        <v>0.62</v>
      </c>
      <c r="AK17" s="42" t="s">
        <v>213</v>
      </c>
      <c r="AL17" s="41">
        <v>1728</v>
      </c>
      <c r="AN17" s="86"/>
      <c r="AO17" s="87"/>
      <c r="AP17" s="88">
        <f t="shared" si="2"/>
        <v>0</v>
      </c>
      <c r="AR17" s="86">
        <f t="shared" si="3"/>
        <v>0</v>
      </c>
      <c r="AS17" s="87"/>
      <c r="AT17" s="88">
        <f t="shared" si="4"/>
        <v>0</v>
      </c>
      <c r="AV17" s="88">
        <v>0</v>
      </c>
    </row>
    <row r="18" spans="1:48" ht="24" customHeight="1">
      <c r="A18" s="16"/>
      <c r="B18" s="17">
        <f t="shared" si="6"/>
        <v>10</v>
      </c>
      <c r="C18" s="10"/>
      <c r="D18" s="18" t="s">
        <v>140</v>
      </c>
      <c r="E18" s="10"/>
      <c r="F18" s="18" t="s">
        <v>8</v>
      </c>
      <c r="G18" s="18" t="s">
        <v>212</v>
      </c>
      <c r="H18" s="10"/>
      <c r="I18" s="19">
        <v>143964512</v>
      </c>
      <c r="J18" s="19">
        <v>9720</v>
      </c>
      <c r="K18" s="17" t="s">
        <v>9</v>
      </c>
      <c r="L18" s="10"/>
      <c r="M18" s="60">
        <v>20308</v>
      </c>
      <c r="N18" s="60">
        <v>25969</v>
      </c>
      <c r="O18" s="60">
        <v>24864</v>
      </c>
      <c r="P18" s="10"/>
      <c r="Q18" s="60">
        <f t="shared" si="5"/>
        <v>389535</v>
      </c>
      <c r="R18" s="10"/>
      <c r="S18" s="62">
        <f t="shared" si="0"/>
        <v>415504</v>
      </c>
      <c r="T18" s="10"/>
      <c r="U18" s="64">
        <v>18</v>
      </c>
      <c r="V18" s="64">
        <v>17.010000000000002</v>
      </c>
      <c r="W18" s="10"/>
      <c r="X18" s="43">
        <v>75510000000</v>
      </c>
      <c r="Y18" s="36">
        <v>5.8999999999999997E-2</v>
      </c>
      <c r="Z18" s="10"/>
      <c r="AA18" s="20">
        <v>59</v>
      </c>
      <c r="AB18" s="20">
        <v>6</v>
      </c>
      <c r="AC18" s="20">
        <v>2</v>
      </c>
      <c r="AD18" s="20">
        <v>32</v>
      </c>
      <c r="AE18" s="20">
        <v>1</v>
      </c>
      <c r="AF18" s="66">
        <f t="shared" si="1"/>
        <v>100</v>
      </c>
      <c r="AG18" s="10"/>
      <c r="AH18" s="36">
        <v>-0.14399999999999999</v>
      </c>
      <c r="AI18" s="40">
        <v>37519</v>
      </c>
      <c r="AJ18" s="37">
        <v>0.83</v>
      </c>
      <c r="AK18" s="42" t="s">
        <v>213</v>
      </c>
      <c r="AL18" s="41">
        <v>1024</v>
      </c>
      <c r="AN18" s="86"/>
      <c r="AO18" s="87"/>
      <c r="AP18" s="88">
        <f t="shared" si="2"/>
        <v>0</v>
      </c>
      <c r="AR18" s="86">
        <f t="shared" si="3"/>
        <v>0</v>
      </c>
      <c r="AS18" s="87"/>
      <c r="AT18" s="88">
        <f t="shared" si="4"/>
        <v>0</v>
      </c>
      <c r="AV18" s="88">
        <v>0</v>
      </c>
    </row>
    <row r="19" spans="1:48" ht="24" customHeight="1">
      <c r="A19" s="16"/>
      <c r="B19" s="17">
        <f t="shared" si="6"/>
        <v>11</v>
      </c>
      <c r="C19" s="10"/>
      <c r="D19" s="18" t="s">
        <v>184</v>
      </c>
      <c r="E19" s="10"/>
      <c r="F19" s="18" t="s">
        <v>18</v>
      </c>
      <c r="G19" s="18" t="s">
        <v>224</v>
      </c>
      <c r="H19" s="10"/>
      <c r="I19" s="19">
        <v>94569072</v>
      </c>
      <c r="J19" s="19">
        <v>2050</v>
      </c>
      <c r="K19" s="17" t="s">
        <v>9</v>
      </c>
      <c r="L19" s="10"/>
      <c r="M19" s="60">
        <v>8417</v>
      </c>
      <c r="N19" s="60">
        <v>24970</v>
      </c>
      <c r="O19" s="60">
        <v>21599</v>
      </c>
      <c r="P19" s="10"/>
      <c r="Q19" s="60">
        <f t="shared" si="5"/>
        <v>374550</v>
      </c>
      <c r="R19" s="10"/>
      <c r="S19" s="62">
        <f t="shared" si="0"/>
        <v>399520</v>
      </c>
      <c r="T19" s="10"/>
      <c r="U19" s="64">
        <v>26.4</v>
      </c>
      <c r="V19" s="64">
        <v>22.65</v>
      </c>
      <c r="W19" s="10"/>
      <c r="X19" s="43">
        <v>18020000000</v>
      </c>
      <c r="Y19" s="36">
        <v>8.7999999999999995E-2</v>
      </c>
      <c r="Z19" s="10"/>
      <c r="AA19" s="20">
        <v>30</v>
      </c>
      <c r="AB19" s="20">
        <v>20</v>
      </c>
      <c r="AC19" s="20">
        <v>2</v>
      </c>
      <c r="AD19" s="20">
        <v>47</v>
      </c>
      <c r="AE19" s="20">
        <v>1</v>
      </c>
      <c r="AF19" s="66">
        <f t="shared" si="1"/>
        <v>100</v>
      </c>
      <c r="AG19" s="10"/>
      <c r="AH19" s="36">
        <v>-4.2000000000000003E-2</v>
      </c>
      <c r="AI19" s="40">
        <v>53577</v>
      </c>
      <c r="AJ19" s="37">
        <v>0.82</v>
      </c>
      <c r="AK19" s="42" t="s">
        <v>213</v>
      </c>
      <c r="AL19" s="41">
        <v>1157</v>
      </c>
      <c r="AN19" s="86"/>
      <c r="AO19" s="87"/>
      <c r="AP19" s="88">
        <f t="shared" si="2"/>
        <v>0</v>
      </c>
      <c r="AR19" s="86">
        <f t="shared" si="3"/>
        <v>0</v>
      </c>
      <c r="AS19" s="87"/>
      <c r="AT19" s="88">
        <f t="shared" si="4"/>
        <v>0</v>
      </c>
      <c r="AV19" s="88">
        <v>0</v>
      </c>
    </row>
    <row r="20" spans="1:48" ht="24" customHeight="1">
      <c r="A20" s="16"/>
      <c r="B20" s="17">
        <f t="shared" si="6"/>
        <v>12</v>
      </c>
      <c r="C20" s="10"/>
      <c r="D20" s="18" t="s">
        <v>21</v>
      </c>
      <c r="E20" s="10"/>
      <c r="F20" s="18" t="s">
        <v>22</v>
      </c>
      <c r="G20" s="18" t="s">
        <v>198</v>
      </c>
      <c r="H20" s="10"/>
      <c r="I20" s="19">
        <v>162951552</v>
      </c>
      <c r="J20" s="19">
        <v>1330</v>
      </c>
      <c r="K20" s="17" t="s">
        <v>9</v>
      </c>
      <c r="L20" s="10"/>
      <c r="M20" s="60">
        <v>2376</v>
      </c>
      <c r="N20" s="60">
        <v>24954</v>
      </c>
      <c r="O20" s="60">
        <v>11825</v>
      </c>
      <c r="P20" s="10"/>
      <c r="Q20" s="60">
        <f t="shared" si="5"/>
        <v>374310</v>
      </c>
      <c r="R20" s="10"/>
      <c r="S20" s="62">
        <f t="shared" si="0"/>
        <v>399264</v>
      </c>
      <c r="T20" s="10"/>
      <c r="U20" s="64">
        <v>15.3</v>
      </c>
      <c r="V20" s="64">
        <v>7.61</v>
      </c>
      <c r="W20" s="10"/>
      <c r="X20" s="43">
        <v>11270000000</v>
      </c>
      <c r="Y20" s="36">
        <v>5.0999999999999997E-2</v>
      </c>
      <c r="Z20" s="10"/>
      <c r="AA20" s="20">
        <v>18</v>
      </c>
      <c r="AB20" s="20">
        <v>33</v>
      </c>
      <c r="AC20" s="20">
        <v>12</v>
      </c>
      <c r="AD20" s="20">
        <v>32</v>
      </c>
      <c r="AE20" s="20">
        <v>5</v>
      </c>
      <c r="AF20" s="66">
        <f t="shared" si="1"/>
        <v>100</v>
      </c>
      <c r="AG20" s="10"/>
      <c r="AH20" s="36">
        <v>-4.3999999999999997E-2</v>
      </c>
      <c r="AI20" s="40">
        <v>1767</v>
      </c>
      <c r="AJ20" s="37">
        <v>0.67</v>
      </c>
      <c r="AK20" s="42" t="s">
        <v>223</v>
      </c>
      <c r="AL20" s="41">
        <v>417</v>
      </c>
      <c r="AN20" s="86"/>
      <c r="AO20" s="87"/>
      <c r="AP20" s="88">
        <f t="shared" si="2"/>
        <v>0</v>
      </c>
      <c r="AR20" s="86">
        <f t="shared" si="3"/>
        <v>0</v>
      </c>
      <c r="AS20" s="87"/>
      <c r="AT20" s="88">
        <f t="shared" si="4"/>
        <v>0</v>
      </c>
      <c r="AV20" s="88">
        <v>0</v>
      </c>
    </row>
    <row r="21" spans="1:48" ht="24" customHeight="1">
      <c r="A21" s="16"/>
      <c r="B21" s="17">
        <f t="shared" si="6"/>
        <v>13</v>
      </c>
      <c r="C21" s="10"/>
      <c r="D21" s="18" t="s">
        <v>165</v>
      </c>
      <c r="E21" s="10"/>
      <c r="F21" s="18" t="s">
        <v>22</v>
      </c>
      <c r="G21" s="18" t="s">
        <v>224</v>
      </c>
      <c r="H21" s="10"/>
      <c r="I21" s="19">
        <v>68863512</v>
      </c>
      <c r="J21" s="19">
        <v>5640</v>
      </c>
      <c r="K21" s="17" t="s">
        <v>9</v>
      </c>
      <c r="L21" s="10"/>
      <c r="M21" s="60">
        <v>21745</v>
      </c>
      <c r="N21" s="60">
        <v>22491</v>
      </c>
      <c r="O21" s="60">
        <v>19110</v>
      </c>
      <c r="P21" s="10"/>
      <c r="Q21" s="60">
        <f t="shared" si="5"/>
        <v>337365</v>
      </c>
      <c r="R21" s="10"/>
      <c r="S21" s="62">
        <f t="shared" si="0"/>
        <v>359856</v>
      </c>
      <c r="T21" s="10"/>
      <c r="U21" s="64">
        <v>32.700000000000003</v>
      </c>
      <c r="V21" s="64">
        <v>27.14</v>
      </c>
      <c r="W21" s="10"/>
      <c r="X21" s="43">
        <v>44710000000</v>
      </c>
      <c r="Y21" s="36">
        <v>0.109</v>
      </c>
      <c r="Z21" s="10"/>
      <c r="AA21" s="20">
        <v>30</v>
      </c>
      <c r="AB21" s="20">
        <v>50</v>
      </c>
      <c r="AC21" s="20">
        <v>2</v>
      </c>
      <c r="AD21" s="20">
        <v>17</v>
      </c>
      <c r="AE21" s="20">
        <v>1</v>
      </c>
      <c r="AF21" s="66">
        <f t="shared" si="1"/>
        <v>100</v>
      </c>
      <c r="AG21" s="10"/>
      <c r="AH21" s="36">
        <v>1.4999999999999999E-2</v>
      </c>
      <c r="AI21" s="40">
        <v>54220</v>
      </c>
      <c r="AJ21" s="37">
        <v>0.82</v>
      </c>
      <c r="AK21" s="42" t="s">
        <v>213</v>
      </c>
      <c r="AL21" s="41">
        <v>1494</v>
      </c>
      <c r="AN21" s="86"/>
      <c r="AO21" s="87"/>
      <c r="AP21" s="88">
        <f t="shared" si="2"/>
        <v>0</v>
      </c>
      <c r="AR21" s="86">
        <f t="shared" si="3"/>
        <v>0</v>
      </c>
      <c r="AS21" s="87"/>
      <c r="AT21" s="88">
        <f t="shared" si="4"/>
        <v>0</v>
      </c>
      <c r="AV21" s="88">
        <v>0</v>
      </c>
    </row>
    <row r="22" spans="1:48" ht="24" customHeight="1">
      <c r="A22" s="16"/>
      <c r="B22" s="17">
        <f t="shared" si="6"/>
        <v>14</v>
      </c>
      <c r="C22" s="10"/>
      <c r="D22" s="18" t="s">
        <v>146</v>
      </c>
      <c r="E22" s="10"/>
      <c r="F22" s="18" t="s">
        <v>5</v>
      </c>
      <c r="G22" s="18" t="s">
        <v>212</v>
      </c>
      <c r="H22" s="10"/>
      <c r="I22" s="19">
        <v>32275688</v>
      </c>
      <c r="J22" s="19">
        <v>21750</v>
      </c>
      <c r="K22" s="17" t="s">
        <v>14</v>
      </c>
      <c r="L22" s="10"/>
      <c r="M22" s="60">
        <v>9031</v>
      </c>
      <c r="N22" s="60">
        <v>9311</v>
      </c>
      <c r="O22" s="60">
        <v>9311</v>
      </c>
      <c r="P22" s="10"/>
      <c r="Q22" s="60">
        <f>N22*$Q$189</f>
        <v>279330</v>
      </c>
      <c r="R22" s="10"/>
      <c r="S22" s="62">
        <f t="shared" si="0"/>
        <v>288641</v>
      </c>
      <c r="T22" s="10"/>
      <c r="U22" s="64">
        <v>28.8</v>
      </c>
      <c r="V22" s="64">
        <v>28.8</v>
      </c>
      <c r="W22" s="10"/>
      <c r="X22" s="43">
        <f>AP22+AT22</f>
        <v>148076914942.39999</v>
      </c>
      <c r="Y22" s="36">
        <f>X22/AV22</f>
        <v>0.22959939426919879</v>
      </c>
      <c r="Z22" s="10"/>
      <c r="AA22" s="20">
        <v>51</v>
      </c>
      <c r="AB22" s="20">
        <v>12</v>
      </c>
      <c r="AC22" s="20">
        <v>1</v>
      </c>
      <c r="AD22" s="20">
        <v>35</v>
      </c>
      <c r="AE22" s="20">
        <v>1</v>
      </c>
      <c r="AF22" s="66">
        <f t="shared" si="1"/>
        <v>100</v>
      </c>
      <c r="AG22" s="10"/>
      <c r="AH22" s="72"/>
      <c r="AI22" s="73"/>
      <c r="AJ22" s="74"/>
      <c r="AK22" s="75"/>
      <c r="AL22" s="76"/>
      <c r="AN22" s="57">
        <v>19879.297999999999</v>
      </c>
      <c r="AO22" s="35">
        <v>80</v>
      </c>
      <c r="AP22" s="43">
        <f t="shared" si="2"/>
        <v>14807691494.24</v>
      </c>
      <c r="AR22" s="57">
        <f t="shared" si="3"/>
        <v>19879.297999999999</v>
      </c>
      <c r="AS22" s="35">
        <v>24</v>
      </c>
      <c r="AT22" s="43">
        <f t="shared" si="4"/>
        <v>133269223448.16</v>
      </c>
      <c r="AV22" s="43">
        <v>644936000000</v>
      </c>
    </row>
    <row r="23" spans="1:48" ht="24" customHeight="1">
      <c r="A23" s="16"/>
      <c r="B23" s="17">
        <f t="shared" si="6"/>
        <v>15</v>
      </c>
      <c r="C23" s="10"/>
      <c r="D23" s="18" t="s">
        <v>114</v>
      </c>
      <c r="E23" s="10"/>
      <c r="F23" s="18" t="s">
        <v>13</v>
      </c>
      <c r="G23" s="18" t="s">
        <v>222</v>
      </c>
      <c r="H23" s="10"/>
      <c r="I23" s="19">
        <v>127540424</v>
      </c>
      <c r="J23" s="19">
        <v>9040</v>
      </c>
      <c r="K23" s="17" t="s">
        <v>9</v>
      </c>
      <c r="L23" s="10"/>
      <c r="M23" s="60">
        <v>16039</v>
      </c>
      <c r="N23" s="60">
        <v>16725</v>
      </c>
      <c r="O23" s="60">
        <v>19676</v>
      </c>
      <c r="P23" s="10"/>
      <c r="Q23" s="60">
        <f t="shared" ref="Q23:Q32" si="7">N23*$Q$188</f>
        <v>250875</v>
      </c>
      <c r="R23" s="10"/>
      <c r="S23" s="62">
        <f t="shared" si="0"/>
        <v>267600</v>
      </c>
      <c r="T23" s="10"/>
      <c r="U23" s="64">
        <v>13.1</v>
      </c>
      <c r="V23" s="64">
        <v>15.73</v>
      </c>
      <c r="W23" s="10"/>
      <c r="X23" s="43">
        <v>46990000000</v>
      </c>
      <c r="Y23" s="36">
        <v>4.3999999999999997E-2</v>
      </c>
      <c r="Z23" s="10"/>
      <c r="AA23" s="20">
        <v>38</v>
      </c>
      <c r="AB23" s="20">
        <v>10</v>
      </c>
      <c r="AC23" s="20">
        <v>2</v>
      </c>
      <c r="AD23" s="20">
        <v>48</v>
      </c>
      <c r="AE23" s="20">
        <v>2</v>
      </c>
      <c r="AF23" s="66">
        <f t="shared" si="1"/>
        <v>100</v>
      </c>
      <c r="AG23" s="10"/>
      <c r="AH23" s="36">
        <v>-1.4E-2</v>
      </c>
      <c r="AI23" s="40">
        <v>31524</v>
      </c>
      <c r="AJ23" s="37">
        <v>0.78</v>
      </c>
      <c r="AK23" s="42" t="s">
        <v>213</v>
      </c>
      <c r="AL23" s="41">
        <v>847</v>
      </c>
      <c r="AN23" s="86"/>
      <c r="AO23" s="87"/>
      <c r="AP23" s="88">
        <f t="shared" si="2"/>
        <v>0</v>
      </c>
      <c r="AR23" s="86">
        <f t="shared" si="3"/>
        <v>0</v>
      </c>
      <c r="AS23" s="87"/>
      <c r="AT23" s="88">
        <f t="shared" si="4"/>
        <v>0</v>
      </c>
      <c r="AV23" s="88">
        <v>0</v>
      </c>
    </row>
    <row r="24" spans="1:48" ht="24" customHeight="1">
      <c r="A24" s="16"/>
      <c r="B24" s="17">
        <f t="shared" si="6"/>
        <v>16</v>
      </c>
      <c r="C24" s="10"/>
      <c r="D24" s="18" t="s">
        <v>85</v>
      </c>
      <c r="E24" s="10"/>
      <c r="F24" s="18" t="s">
        <v>5</v>
      </c>
      <c r="G24" s="18" t="s">
        <v>226</v>
      </c>
      <c r="H24" s="10"/>
      <c r="I24" s="19">
        <v>80277424</v>
      </c>
      <c r="J24" s="19">
        <v>6530</v>
      </c>
      <c r="K24" s="17" t="s">
        <v>9</v>
      </c>
      <c r="L24" s="10"/>
      <c r="M24" s="60">
        <v>15932</v>
      </c>
      <c r="N24" s="60">
        <v>16426</v>
      </c>
      <c r="O24" s="60">
        <v>21397</v>
      </c>
      <c r="P24" s="10"/>
      <c r="Q24" s="60">
        <f t="shared" si="7"/>
        <v>246390</v>
      </c>
      <c r="R24" s="10"/>
      <c r="S24" s="62">
        <f t="shared" si="0"/>
        <v>262816</v>
      </c>
      <c r="T24" s="10"/>
      <c r="U24" s="64">
        <v>20.5</v>
      </c>
      <c r="V24" s="64">
        <v>26.27</v>
      </c>
      <c r="W24" s="10"/>
      <c r="X24" s="43">
        <v>28500000000</v>
      </c>
      <c r="Y24" s="36">
        <v>6.8000000000000005E-2</v>
      </c>
      <c r="Z24" s="10"/>
      <c r="AA24" s="20">
        <v>51</v>
      </c>
      <c r="AB24" s="20">
        <v>12</v>
      </c>
      <c r="AC24" s="20">
        <v>1</v>
      </c>
      <c r="AD24" s="20">
        <v>35</v>
      </c>
      <c r="AE24" s="20">
        <v>1</v>
      </c>
      <c r="AF24" s="66">
        <f t="shared" si="1"/>
        <v>100</v>
      </c>
      <c r="AG24" s="10"/>
      <c r="AH24" s="36">
        <v>-0.16</v>
      </c>
      <c r="AI24" s="40">
        <v>37840</v>
      </c>
      <c r="AJ24" s="37">
        <v>0.75</v>
      </c>
      <c r="AK24" s="42" t="s">
        <v>213</v>
      </c>
      <c r="AL24" s="41">
        <v>1436</v>
      </c>
      <c r="AN24" s="86"/>
      <c r="AO24" s="87"/>
      <c r="AP24" s="88">
        <f t="shared" si="2"/>
        <v>0</v>
      </c>
      <c r="AR24" s="86">
        <f t="shared" si="3"/>
        <v>0</v>
      </c>
      <c r="AS24" s="87"/>
      <c r="AT24" s="88">
        <f t="shared" si="4"/>
        <v>0</v>
      </c>
      <c r="AV24" s="88">
        <v>0</v>
      </c>
    </row>
    <row r="25" spans="1:48" ht="24" customHeight="1">
      <c r="A25" s="16"/>
      <c r="B25" s="17">
        <f t="shared" si="6"/>
        <v>17</v>
      </c>
      <c r="C25" s="10"/>
      <c r="D25" s="18" t="s">
        <v>178</v>
      </c>
      <c r="E25" s="10"/>
      <c r="F25" s="18" t="s">
        <v>11</v>
      </c>
      <c r="G25" s="18" t="s">
        <v>11</v>
      </c>
      <c r="H25" s="10"/>
      <c r="I25" s="19">
        <v>55572200</v>
      </c>
      <c r="J25" s="19">
        <v>900</v>
      </c>
      <c r="K25" s="17" t="s">
        <v>6</v>
      </c>
      <c r="L25" s="10"/>
      <c r="M25" s="60">
        <v>3256</v>
      </c>
      <c r="N25" s="60">
        <v>16252</v>
      </c>
      <c r="O25" s="60">
        <v>5496</v>
      </c>
      <c r="P25" s="10"/>
      <c r="Q25" s="60">
        <f t="shared" si="7"/>
        <v>243780</v>
      </c>
      <c r="R25" s="10"/>
      <c r="S25" s="62">
        <f t="shared" si="0"/>
        <v>260032</v>
      </c>
      <c r="T25" s="10"/>
      <c r="U25" s="64">
        <v>29.2</v>
      </c>
      <c r="V25" s="64">
        <v>10.46</v>
      </c>
      <c r="W25" s="10"/>
      <c r="X25" s="43">
        <v>4990000000</v>
      </c>
      <c r="Y25" s="36">
        <v>0.1</v>
      </c>
      <c r="Z25" s="10"/>
      <c r="AA25" s="20">
        <v>49</v>
      </c>
      <c r="AB25" s="20">
        <v>5</v>
      </c>
      <c r="AC25" s="20">
        <v>5</v>
      </c>
      <c r="AD25" s="20">
        <v>40</v>
      </c>
      <c r="AE25" s="20">
        <v>1</v>
      </c>
      <c r="AF25" s="66">
        <f t="shared" si="1"/>
        <v>100</v>
      </c>
      <c r="AG25" s="10"/>
      <c r="AH25" s="36">
        <v>-3.5999999999999997E-2</v>
      </c>
      <c r="AI25" s="40">
        <v>3893</v>
      </c>
      <c r="AJ25" s="37">
        <v>0.56999999999999995</v>
      </c>
      <c r="AK25" s="42" t="s">
        <v>214</v>
      </c>
      <c r="AL25" s="41">
        <v>605</v>
      </c>
      <c r="AN25" s="86"/>
      <c r="AO25" s="87"/>
      <c r="AP25" s="88">
        <f t="shared" si="2"/>
        <v>0</v>
      </c>
      <c r="AR25" s="86">
        <f t="shared" si="3"/>
        <v>0</v>
      </c>
      <c r="AS25" s="87"/>
      <c r="AT25" s="88">
        <f t="shared" si="4"/>
        <v>0</v>
      </c>
      <c r="AV25" s="88">
        <v>0</v>
      </c>
    </row>
    <row r="26" spans="1:48" ht="24" customHeight="1">
      <c r="A26" s="16"/>
      <c r="B26" s="17">
        <f t="shared" si="6"/>
        <v>18</v>
      </c>
      <c r="C26" s="10"/>
      <c r="D26" s="18" t="s">
        <v>155</v>
      </c>
      <c r="E26" s="10"/>
      <c r="F26" s="18" t="s">
        <v>11</v>
      </c>
      <c r="G26" s="18" t="s">
        <v>11</v>
      </c>
      <c r="H26" s="10"/>
      <c r="I26" s="19">
        <v>56015472</v>
      </c>
      <c r="J26" s="19">
        <v>5480</v>
      </c>
      <c r="K26" s="17" t="s">
        <v>9</v>
      </c>
      <c r="L26" s="10"/>
      <c r="M26" s="60">
        <v>14071</v>
      </c>
      <c r="N26" s="60">
        <v>14507</v>
      </c>
      <c r="O26" s="60">
        <v>15099</v>
      </c>
      <c r="P26" s="10"/>
      <c r="Q26" s="60">
        <f t="shared" si="7"/>
        <v>217605</v>
      </c>
      <c r="R26" s="10"/>
      <c r="S26" s="62">
        <f t="shared" si="0"/>
        <v>232112</v>
      </c>
      <c r="T26" s="10"/>
      <c r="U26" s="64">
        <v>25.9</v>
      </c>
      <c r="V26" s="64">
        <v>27.79</v>
      </c>
      <c r="W26" s="10"/>
      <c r="X26" s="43">
        <v>25470000000</v>
      </c>
      <c r="Y26" s="36">
        <v>8.5999999999999993E-2</v>
      </c>
      <c r="Z26" s="10"/>
      <c r="AA26" s="20">
        <v>67</v>
      </c>
      <c r="AB26" s="20">
        <v>2</v>
      </c>
      <c r="AC26" s="20">
        <v>1</v>
      </c>
      <c r="AD26" s="20">
        <v>29</v>
      </c>
      <c r="AE26" s="20">
        <v>1</v>
      </c>
      <c r="AF26" s="66">
        <f t="shared" si="1"/>
        <v>100</v>
      </c>
      <c r="AG26" s="10"/>
      <c r="AH26" s="36">
        <v>-4.7E-2</v>
      </c>
      <c r="AI26" s="40">
        <v>17691</v>
      </c>
      <c r="AJ26" s="37">
        <v>0.83</v>
      </c>
      <c r="AK26" s="42" t="s">
        <v>213</v>
      </c>
      <c r="AL26" s="41">
        <v>1509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s="2" customFormat="1" ht="24" customHeight="1">
      <c r="A27" s="16"/>
      <c r="B27" s="173">
        <f t="shared" si="6"/>
        <v>19</v>
      </c>
      <c r="C27" s="16"/>
      <c r="D27" s="18" t="s">
        <v>94</v>
      </c>
      <c r="E27" s="10"/>
      <c r="F27" s="18" t="s">
        <v>11</v>
      </c>
      <c r="G27" s="18" t="s">
        <v>11</v>
      </c>
      <c r="H27" s="10"/>
      <c r="I27" s="19">
        <v>48461568</v>
      </c>
      <c r="J27" s="19">
        <v>1380</v>
      </c>
      <c r="K27" s="17" t="s">
        <v>9</v>
      </c>
      <c r="L27" s="10"/>
      <c r="M27" s="60">
        <v>2965</v>
      </c>
      <c r="N27" s="60">
        <v>13463</v>
      </c>
      <c r="O27" s="60">
        <v>5416</v>
      </c>
      <c r="P27" s="10"/>
      <c r="Q27" s="60">
        <f t="shared" si="7"/>
        <v>201945</v>
      </c>
      <c r="R27" s="10"/>
      <c r="S27" s="62">
        <f t="shared" si="0"/>
        <v>215408</v>
      </c>
      <c r="T27" s="10"/>
      <c r="U27" s="64">
        <v>27.8</v>
      </c>
      <c r="V27" s="64">
        <v>11.47</v>
      </c>
      <c r="W27" s="10"/>
      <c r="X27" s="43">
        <v>6550000000</v>
      </c>
      <c r="Y27" s="36">
        <v>9.1999999999999998E-2</v>
      </c>
      <c r="Z27" s="10"/>
      <c r="AA27" s="20">
        <v>49</v>
      </c>
      <c r="AB27" s="20">
        <v>6</v>
      </c>
      <c r="AC27" s="20">
        <v>6</v>
      </c>
      <c r="AD27" s="20">
        <v>38</v>
      </c>
      <c r="AE27" s="20">
        <v>1</v>
      </c>
      <c r="AF27" s="66">
        <f t="shared" si="1"/>
        <v>100</v>
      </c>
      <c r="AG27" s="10"/>
      <c r="AH27" s="36">
        <v>-6.7000000000000004E-2</v>
      </c>
      <c r="AI27" s="40">
        <v>4536</v>
      </c>
      <c r="AJ27" s="37">
        <v>0.67</v>
      </c>
      <c r="AK27" s="42" t="s">
        <v>213</v>
      </c>
      <c r="AL27" s="41">
        <v>636</v>
      </c>
      <c r="AM27" s="4"/>
      <c r="AN27" s="86"/>
      <c r="AO27" s="87"/>
      <c r="AP27" s="88">
        <f t="shared" si="2"/>
        <v>0</v>
      </c>
      <c r="AQ27" s="4"/>
      <c r="AR27" s="86">
        <f t="shared" si="3"/>
        <v>0</v>
      </c>
      <c r="AS27" s="87"/>
      <c r="AT27" s="88">
        <f t="shared" si="4"/>
        <v>0</v>
      </c>
      <c r="AU27" s="4"/>
      <c r="AV27" s="88">
        <v>0</v>
      </c>
    </row>
    <row r="28" spans="1:48" ht="24" customHeight="1">
      <c r="A28" s="16"/>
      <c r="B28" s="17">
        <f t="shared" si="6"/>
        <v>20</v>
      </c>
      <c r="C28" s="10"/>
      <c r="D28" s="174" t="s">
        <v>284</v>
      </c>
      <c r="E28" s="16"/>
      <c r="F28" s="174" t="s">
        <v>18</v>
      </c>
      <c r="G28" s="174" t="s">
        <v>224</v>
      </c>
      <c r="H28" s="16"/>
      <c r="I28" s="175">
        <v>103320224</v>
      </c>
      <c r="J28" s="175">
        <v>3580</v>
      </c>
      <c r="K28" s="173" t="s">
        <v>9</v>
      </c>
      <c r="L28" s="16"/>
      <c r="M28" s="176">
        <v>10012</v>
      </c>
      <c r="N28" s="176">
        <v>12690</v>
      </c>
      <c r="O28" s="176">
        <v>11089</v>
      </c>
      <c r="P28" s="16"/>
      <c r="Q28" s="176">
        <f t="shared" si="7"/>
        <v>190350</v>
      </c>
      <c r="R28" s="16"/>
      <c r="S28" s="177">
        <f t="shared" si="0"/>
        <v>203040</v>
      </c>
      <c r="T28" s="16"/>
      <c r="U28" s="178">
        <v>12.3</v>
      </c>
      <c r="V28" s="178">
        <v>10.83</v>
      </c>
      <c r="W28" s="16"/>
      <c r="X28" s="179">
        <v>12450000000</v>
      </c>
      <c r="Y28" s="180">
        <v>4.1000000000000002E-2</v>
      </c>
      <c r="Z28" s="16"/>
      <c r="AA28" s="181">
        <v>48</v>
      </c>
      <c r="AB28" s="181">
        <v>21</v>
      </c>
      <c r="AC28" s="181">
        <v>3</v>
      </c>
      <c r="AD28" s="181">
        <v>26</v>
      </c>
      <c r="AE28" s="181">
        <v>2</v>
      </c>
      <c r="AF28" s="182">
        <f t="shared" si="1"/>
        <v>100</v>
      </c>
      <c r="AG28" s="16"/>
      <c r="AH28" s="180">
        <v>1.4999999999999999E-2</v>
      </c>
      <c r="AI28" s="183">
        <v>8954</v>
      </c>
      <c r="AJ28" s="184">
        <v>0.77</v>
      </c>
      <c r="AK28" s="185" t="s">
        <v>213</v>
      </c>
      <c r="AL28" s="186">
        <v>635</v>
      </c>
      <c r="AM28" s="2"/>
      <c r="AN28" s="187"/>
      <c r="AO28" s="188"/>
      <c r="AP28" s="179">
        <f t="shared" si="2"/>
        <v>0</v>
      </c>
      <c r="AQ28" s="2"/>
      <c r="AR28" s="187">
        <f t="shared" si="3"/>
        <v>0</v>
      </c>
      <c r="AS28" s="188"/>
      <c r="AT28" s="179">
        <f t="shared" si="4"/>
        <v>0</v>
      </c>
      <c r="AU28" s="2"/>
      <c r="AV28" s="179">
        <v>0</v>
      </c>
    </row>
    <row r="29" spans="1:48" ht="24" customHeight="1">
      <c r="A29" s="16"/>
      <c r="B29" s="17">
        <f t="shared" si="6"/>
        <v>21</v>
      </c>
      <c r="C29" s="10"/>
      <c r="D29" s="18" t="s">
        <v>174</v>
      </c>
      <c r="E29" s="10"/>
      <c r="F29" s="18" t="s">
        <v>11</v>
      </c>
      <c r="G29" s="18" t="s">
        <v>11</v>
      </c>
      <c r="H29" s="10"/>
      <c r="I29" s="19">
        <v>41487964</v>
      </c>
      <c r="J29" s="19">
        <v>660</v>
      </c>
      <c r="K29" s="17" t="s">
        <v>6</v>
      </c>
      <c r="L29" s="10"/>
      <c r="M29" s="60">
        <v>3503</v>
      </c>
      <c r="N29" s="60">
        <v>12036</v>
      </c>
      <c r="O29" s="60">
        <v>5769</v>
      </c>
      <c r="P29" s="10"/>
      <c r="Q29" s="60">
        <f t="shared" si="7"/>
        <v>180540</v>
      </c>
      <c r="R29" s="10"/>
      <c r="S29" s="62">
        <f t="shared" si="0"/>
        <v>192576</v>
      </c>
      <c r="T29" s="10"/>
      <c r="U29" s="64">
        <v>29</v>
      </c>
      <c r="V29" s="64">
        <v>15.15</v>
      </c>
      <c r="W29" s="10"/>
      <c r="X29" s="43">
        <v>2330000000</v>
      </c>
      <c r="Y29" s="36">
        <v>9.6000000000000002E-2</v>
      </c>
      <c r="Z29" s="10"/>
      <c r="AA29" s="20">
        <v>50</v>
      </c>
      <c r="AB29" s="20">
        <v>8</v>
      </c>
      <c r="AC29" s="20">
        <v>13</v>
      </c>
      <c r="AD29" s="20">
        <v>28</v>
      </c>
      <c r="AE29" s="20">
        <v>1</v>
      </c>
      <c r="AF29" s="66">
        <f t="shared" si="1"/>
        <v>100</v>
      </c>
      <c r="AG29" s="10"/>
      <c r="AH29" s="36">
        <v>-0.10199999999999999</v>
      </c>
      <c r="AI29" s="40">
        <v>3844</v>
      </c>
      <c r="AJ29" s="37">
        <v>0.61</v>
      </c>
      <c r="AK29" s="42" t="s">
        <v>213</v>
      </c>
      <c r="AL29" s="41">
        <v>869</v>
      </c>
      <c r="AN29" s="86"/>
      <c r="AO29" s="87"/>
      <c r="AP29" s="88">
        <f t="shared" si="2"/>
        <v>0</v>
      </c>
      <c r="AR29" s="86">
        <f t="shared" si="3"/>
        <v>0</v>
      </c>
      <c r="AS29" s="87"/>
      <c r="AT29" s="88">
        <f t="shared" si="4"/>
        <v>0</v>
      </c>
      <c r="AV29" s="88">
        <v>0</v>
      </c>
    </row>
    <row r="30" spans="1:48" ht="24" customHeight="1">
      <c r="A30" s="16"/>
      <c r="B30" s="17">
        <f t="shared" si="6"/>
        <v>22</v>
      </c>
      <c r="C30" s="10"/>
      <c r="D30" s="18" t="s">
        <v>183</v>
      </c>
      <c r="E30" s="10"/>
      <c r="F30" s="18" t="s">
        <v>13</v>
      </c>
      <c r="G30" s="18" t="s">
        <v>222</v>
      </c>
      <c r="H30" s="10"/>
      <c r="I30" s="19">
        <v>31568180</v>
      </c>
      <c r="J30" s="19">
        <v>11760</v>
      </c>
      <c r="K30" s="17" t="s">
        <v>9</v>
      </c>
      <c r="L30" s="10"/>
      <c r="M30" s="60">
        <v>7028</v>
      </c>
      <c r="N30" s="60">
        <v>10640</v>
      </c>
      <c r="O30" s="60">
        <v>6881</v>
      </c>
      <c r="P30" s="10"/>
      <c r="Q30" s="60">
        <f t="shared" si="7"/>
        <v>159600</v>
      </c>
      <c r="R30" s="10"/>
      <c r="S30" s="62">
        <f t="shared" si="0"/>
        <v>170240</v>
      </c>
      <c r="T30" s="10"/>
      <c r="U30" s="64">
        <v>33.700000000000003</v>
      </c>
      <c r="V30" s="64">
        <v>22.62</v>
      </c>
      <c r="W30" s="10"/>
      <c r="X30" s="43">
        <v>55520000000</v>
      </c>
      <c r="Y30" s="36">
        <v>0.115</v>
      </c>
      <c r="Z30" s="10"/>
      <c r="AA30" s="20">
        <v>31</v>
      </c>
      <c r="AB30" s="20">
        <v>16</v>
      </c>
      <c r="AC30" s="20">
        <v>2</v>
      </c>
      <c r="AD30" s="20">
        <v>49</v>
      </c>
      <c r="AE30" s="20">
        <v>2</v>
      </c>
      <c r="AF30" s="66">
        <f t="shared" si="1"/>
        <v>100</v>
      </c>
      <c r="AG30" s="10"/>
      <c r="AH30" s="36">
        <v>-2.7E-2</v>
      </c>
      <c r="AI30" s="40">
        <v>25341</v>
      </c>
      <c r="AJ30" s="37">
        <v>0.84</v>
      </c>
      <c r="AK30" s="42" t="s">
        <v>213</v>
      </c>
      <c r="AL30" s="41">
        <v>1230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6"/>
        <v>23</v>
      </c>
      <c r="C31" s="10"/>
      <c r="D31" s="18" t="s">
        <v>120</v>
      </c>
      <c r="E31" s="10"/>
      <c r="F31" s="18" t="s">
        <v>22</v>
      </c>
      <c r="G31" s="18" t="s">
        <v>224</v>
      </c>
      <c r="H31" s="10"/>
      <c r="I31" s="19">
        <v>52885224</v>
      </c>
      <c r="J31" s="19">
        <v>1190</v>
      </c>
      <c r="K31" s="17" t="s">
        <v>9</v>
      </c>
      <c r="L31" s="10"/>
      <c r="M31" s="60">
        <v>4887</v>
      </c>
      <c r="N31" s="60">
        <v>10540</v>
      </c>
      <c r="O31" s="60">
        <v>11075</v>
      </c>
      <c r="P31" s="10"/>
      <c r="Q31" s="60">
        <f t="shared" si="7"/>
        <v>158100</v>
      </c>
      <c r="R31" s="10"/>
      <c r="S31" s="62">
        <f t="shared" si="0"/>
        <v>168640</v>
      </c>
      <c r="T31" s="10"/>
      <c r="U31" s="64">
        <v>19.899999999999999</v>
      </c>
      <c r="V31" s="64">
        <v>21.12</v>
      </c>
      <c r="W31" s="10"/>
      <c r="X31" s="43">
        <v>4190000000</v>
      </c>
      <c r="Y31" s="36">
        <v>6.6000000000000003E-2</v>
      </c>
      <c r="Z31" s="10"/>
      <c r="AA31" s="20">
        <v>30</v>
      </c>
      <c r="AB31" s="20">
        <v>21</v>
      </c>
      <c r="AC31" s="20">
        <v>2</v>
      </c>
      <c r="AD31" s="20">
        <v>45</v>
      </c>
      <c r="AE31" s="20">
        <v>2</v>
      </c>
      <c r="AF31" s="66">
        <f t="shared" si="1"/>
        <v>100</v>
      </c>
      <c r="AG31" s="10"/>
      <c r="AH31" s="36">
        <v>-7.0999999999999994E-2</v>
      </c>
      <c r="AI31" s="40">
        <v>12066</v>
      </c>
      <c r="AJ31" s="37">
        <v>0.83</v>
      </c>
      <c r="AK31" s="42" t="s">
        <v>214</v>
      </c>
      <c r="AL31" s="41">
        <v>1158</v>
      </c>
      <c r="AN31" s="86"/>
      <c r="AO31" s="87"/>
      <c r="AP31" s="88">
        <f t="shared" si="2"/>
        <v>0</v>
      </c>
      <c r="AR31" s="86">
        <f t="shared" si="3"/>
        <v>0</v>
      </c>
      <c r="AS31" s="87"/>
      <c r="AT31" s="88">
        <f t="shared" si="4"/>
        <v>0</v>
      </c>
      <c r="AV31" s="88">
        <v>0</v>
      </c>
    </row>
    <row r="32" spans="1:48" ht="24" customHeight="1">
      <c r="A32" s="16"/>
      <c r="B32" s="17">
        <f t="shared" si="6"/>
        <v>24</v>
      </c>
      <c r="C32" s="10"/>
      <c r="D32" s="18" t="s">
        <v>159</v>
      </c>
      <c r="E32" s="10"/>
      <c r="F32" s="18" t="s">
        <v>5</v>
      </c>
      <c r="G32" s="18" t="s">
        <v>11</v>
      </c>
      <c r="H32" s="10"/>
      <c r="I32" s="19">
        <v>39578828</v>
      </c>
      <c r="J32" s="19">
        <v>2140</v>
      </c>
      <c r="K32" s="17" t="s">
        <v>9</v>
      </c>
      <c r="L32" s="10"/>
      <c r="M32" s="60">
        <v>2311</v>
      </c>
      <c r="N32" s="60">
        <v>10178</v>
      </c>
      <c r="O32" s="60">
        <v>10798</v>
      </c>
      <c r="P32" s="10"/>
      <c r="Q32" s="60">
        <f t="shared" si="7"/>
        <v>152670</v>
      </c>
      <c r="R32" s="10"/>
      <c r="S32" s="62">
        <f t="shared" si="0"/>
        <v>162848</v>
      </c>
      <c r="T32" s="10"/>
      <c r="U32" s="64">
        <v>25.7</v>
      </c>
      <c r="V32" s="64">
        <v>27.41</v>
      </c>
      <c r="W32" s="10"/>
      <c r="X32" s="43">
        <v>8170000000</v>
      </c>
      <c r="Y32" s="36">
        <v>8.5999999999999993E-2</v>
      </c>
      <c r="Z32" s="10"/>
      <c r="AA32" s="20">
        <v>58</v>
      </c>
      <c r="AB32" s="20">
        <v>20</v>
      </c>
      <c r="AC32" s="20">
        <v>1</v>
      </c>
      <c r="AD32" s="20">
        <v>20</v>
      </c>
      <c r="AE32" s="20">
        <v>1</v>
      </c>
      <c r="AF32" s="66">
        <f t="shared" si="1"/>
        <v>100</v>
      </c>
      <c r="AG32" s="10"/>
      <c r="AH32" s="36">
        <v>-0.09</v>
      </c>
      <c r="AI32" s="40">
        <v>3165</v>
      </c>
      <c r="AJ32" s="37">
        <v>0.61</v>
      </c>
      <c r="AK32" s="42" t="s">
        <v>214</v>
      </c>
      <c r="AL32" s="41">
        <v>1749</v>
      </c>
      <c r="AN32" s="86"/>
      <c r="AO32" s="87"/>
      <c r="AP32" s="88">
        <f t="shared" si="2"/>
        <v>0</v>
      </c>
      <c r="AR32" s="86">
        <f t="shared" si="3"/>
        <v>0</v>
      </c>
      <c r="AS32" s="87"/>
      <c r="AT32" s="88">
        <f t="shared" si="4"/>
        <v>0</v>
      </c>
      <c r="AV32" s="88">
        <v>0</v>
      </c>
    </row>
    <row r="33" spans="1:48" ht="24" customHeight="1">
      <c r="A33" s="16"/>
      <c r="B33" s="17">
        <f t="shared" si="6"/>
        <v>25</v>
      </c>
      <c r="C33" s="10"/>
      <c r="D33" s="18" t="s">
        <v>91</v>
      </c>
      <c r="E33" s="10"/>
      <c r="F33" s="18" t="s">
        <v>18</v>
      </c>
      <c r="G33" s="18" t="s">
        <v>224</v>
      </c>
      <c r="H33" s="10"/>
      <c r="I33" s="19">
        <v>127748512</v>
      </c>
      <c r="J33" s="19">
        <v>38000</v>
      </c>
      <c r="K33" s="17" t="s">
        <v>14</v>
      </c>
      <c r="L33" s="10"/>
      <c r="M33" s="60">
        <v>4682</v>
      </c>
      <c r="N33" s="60">
        <v>5224</v>
      </c>
      <c r="O33" s="60">
        <v>5224</v>
      </c>
      <c r="P33" s="10"/>
      <c r="Q33" s="60">
        <f>N33*$Q$189</f>
        <v>156720</v>
      </c>
      <c r="R33" s="10"/>
      <c r="S33" s="62">
        <f t="shared" si="0"/>
        <v>161944</v>
      </c>
      <c r="T33" s="10"/>
      <c r="U33" s="64">
        <v>4.0999999999999996</v>
      </c>
      <c r="V33" s="64">
        <v>4.0999999999999996</v>
      </c>
      <c r="W33" s="10"/>
      <c r="X33" s="43">
        <f>AP33+AT33</f>
        <v>162129268115.19998</v>
      </c>
      <c r="Y33" s="36">
        <f>X33/AV33</f>
        <v>3.2906285389730054E-2</v>
      </c>
      <c r="Z33" s="10"/>
      <c r="AA33" s="20">
        <v>32.4</v>
      </c>
      <c r="AB33" s="20">
        <v>17.2</v>
      </c>
      <c r="AC33" s="20">
        <v>15.1</v>
      </c>
      <c r="AD33" s="20">
        <v>35</v>
      </c>
      <c r="AE33" s="20">
        <v>0.3</v>
      </c>
      <c r="AF33" s="66">
        <f t="shared" si="1"/>
        <v>99.999999999999986</v>
      </c>
      <c r="AG33" s="10"/>
      <c r="AH33" s="72"/>
      <c r="AI33" s="73"/>
      <c r="AJ33" s="74"/>
      <c r="AK33" s="75"/>
      <c r="AL33" s="76"/>
      <c r="AN33" s="57">
        <v>38794.330999999998</v>
      </c>
      <c r="AO33" s="35">
        <v>80</v>
      </c>
      <c r="AP33" s="43">
        <f t="shared" si="2"/>
        <v>16212926811.52</v>
      </c>
      <c r="AR33" s="57">
        <f t="shared" si="3"/>
        <v>38794.330999999998</v>
      </c>
      <c r="AS33" s="35">
        <v>24</v>
      </c>
      <c r="AT33" s="43">
        <f t="shared" si="4"/>
        <v>145916341303.67999</v>
      </c>
      <c r="AV33" s="43">
        <v>4927000000000</v>
      </c>
    </row>
    <row r="34" spans="1:48" ht="24" customHeight="1">
      <c r="A34" s="16"/>
      <c r="B34" s="17">
        <f t="shared" si="6"/>
        <v>26</v>
      </c>
      <c r="C34" s="10"/>
      <c r="D34" s="18" t="s">
        <v>172</v>
      </c>
      <c r="E34" s="10"/>
      <c r="F34" s="18" t="s">
        <v>8</v>
      </c>
      <c r="G34" s="18" t="s">
        <v>212</v>
      </c>
      <c r="H34" s="10"/>
      <c r="I34" s="19">
        <v>79512424</v>
      </c>
      <c r="J34" s="19">
        <v>11180</v>
      </c>
      <c r="K34" s="17" t="s">
        <v>9</v>
      </c>
      <c r="L34" s="10"/>
      <c r="M34" s="60">
        <v>7300</v>
      </c>
      <c r="N34" s="60">
        <v>9782</v>
      </c>
      <c r="O34" s="60">
        <v>8727</v>
      </c>
      <c r="P34" s="10"/>
      <c r="Q34" s="60">
        <f>N34*$Q$188</f>
        <v>146730</v>
      </c>
      <c r="R34" s="10"/>
      <c r="S34" s="62">
        <f t="shared" si="0"/>
        <v>156512</v>
      </c>
      <c r="T34" s="10"/>
      <c r="U34" s="64">
        <v>12.3</v>
      </c>
      <c r="V34" s="64">
        <v>10.96</v>
      </c>
      <c r="W34" s="10"/>
      <c r="X34" s="43">
        <v>35330000000</v>
      </c>
      <c r="Y34" s="36">
        <v>4.1000000000000002E-2</v>
      </c>
      <c r="Z34" s="10"/>
      <c r="AA34" s="20">
        <v>60</v>
      </c>
      <c r="AB34" s="20">
        <v>8</v>
      </c>
      <c r="AC34" s="20">
        <v>2</v>
      </c>
      <c r="AD34" s="20">
        <v>29</v>
      </c>
      <c r="AE34" s="20">
        <v>1</v>
      </c>
      <c r="AF34" s="66">
        <f t="shared" si="1"/>
        <v>100</v>
      </c>
      <c r="AG34" s="10"/>
      <c r="AH34" s="36">
        <v>3.1E-2</v>
      </c>
      <c r="AI34" s="40">
        <v>26525</v>
      </c>
      <c r="AJ34" s="37">
        <v>0.73</v>
      </c>
      <c r="AK34" s="42" t="s">
        <v>213</v>
      </c>
      <c r="AL34" s="41">
        <v>600</v>
      </c>
      <c r="AN34" s="86"/>
      <c r="AO34" s="87"/>
      <c r="AP34" s="88">
        <f t="shared" si="2"/>
        <v>0</v>
      </c>
      <c r="AR34" s="86">
        <f t="shared" si="3"/>
        <v>0</v>
      </c>
      <c r="AS34" s="87"/>
      <c r="AT34" s="88">
        <f t="shared" si="4"/>
        <v>0</v>
      </c>
      <c r="AV34" s="88">
        <v>0</v>
      </c>
    </row>
    <row r="35" spans="1:48" ht="24" customHeight="1">
      <c r="A35" s="16"/>
      <c r="B35" s="17">
        <f t="shared" si="6"/>
        <v>27</v>
      </c>
      <c r="C35" s="10"/>
      <c r="D35" s="18" t="s">
        <v>137</v>
      </c>
      <c r="E35" s="10"/>
      <c r="F35" s="18" t="s">
        <v>18</v>
      </c>
      <c r="G35" s="18" t="s">
        <v>224</v>
      </c>
      <c r="H35" s="10"/>
      <c r="I35" s="19">
        <v>50791920</v>
      </c>
      <c r="J35" s="19">
        <v>27600</v>
      </c>
      <c r="K35" s="17" t="s">
        <v>14</v>
      </c>
      <c r="L35" s="10"/>
      <c r="M35" s="60">
        <v>4292</v>
      </c>
      <c r="N35" s="60">
        <v>4990</v>
      </c>
      <c r="O35" s="60">
        <v>4990</v>
      </c>
      <c r="P35" s="10"/>
      <c r="Q35" s="60">
        <f>N35*$Q$189</f>
        <v>149700</v>
      </c>
      <c r="R35" s="10"/>
      <c r="S35" s="62">
        <f t="shared" si="0"/>
        <v>154690</v>
      </c>
      <c r="T35" s="10"/>
      <c r="U35" s="64">
        <v>9.8000000000000007</v>
      </c>
      <c r="V35" s="64">
        <v>9.8000000000000007</v>
      </c>
      <c r="W35" s="10"/>
      <c r="X35" s="43">
        <f>AP35+AT35</f>
        <v>110212122024</v>
      </c>
      <c r="Y35" s="36">
        <f>X35/AV35</f>
        <v>7.7888425458657248E-2</v>
      </c>
      <c r="Z35" s="10"/>
      <c r="AA35" s="20">
        <v>0</v>
      </c>
      <c r="AB35" s="20">
        <v>20.5</v>
      </c>
      <c r="AC35" s="20">
        <v>5.9</v>
      </c>
      <c r="AD35" s="20">
        <v>39.9</v>
      </c>
      <c r="AE35" s="20">
        <v>33.700000000000003</v>
      </c>
      <c r="AF35" s="66">
        <f t="shared" si="1"/>
        <v>100</v>
      </c>
      <c r="AG35" s="10"/>
      <c r="AH35" s="72"/>
      <c r="AI35" s="73"/>
      <c r="AJ35" s="74"/>
      <c r="AK35" s="75"/>
      <c r="AL35" s="76"/>
      <c r="AN35" s="57">
        <v>27608.246999999999</v>
      </c>
      <c r="AO35" s="35">
        <v>80</v>
      </c>
      <c r="AP35" s="43">
        <f t="shared" si="2"/>
        <v>11021212202.4</v>
      </c>
      <c r="AR35" s="57">
        <f t="shared" si="3"/>
        <v>27608.246999999999</v>
      </c>
      <c r="AS35" s="35">
        <v>24</v>
      </c>
      <c r="AT35" s="43">
        <f t="shared" si="4"/>
        <v>99190909821.600006</v>
      </c>
      <c r="AV35" s="43">
        <v>1415000000000</v>
      </c>
    </row>
    <row r="36" spans="1:48" ht="24" customHeight="1">
      <c r="A36" s="16"/>
      <c r="B36" s="17">
        <f t="shared" si="6"/>
        <v>28</v>
      </c>
      <c r="C36" s="10"/>
      <c r="D36" s="18" t="s">
        <v>59</v>
      </c>
      <c r="E36" s="10"/>
      <c r="F36" s="18" t="s">
        <v>5</v>
      </c>
      <c r="G36" s="18" t="s">
        <v>226</v>
      </c>
      <c r="H36" s="10"/>
      <c r="I36" s="19">
        <v>95688680</v>
      </c>
      <c r="J36" s="19">
        <v>3460</v>
      </c>
      <c r="K36" s="17" t="s">
        <v>9</v>
      </c>
      <c r="L36" s="10"/>
      <c r="M36" s="60">
        <v>8211</v>
      </c>
      <c r="N36" s="60">
        <v>9287</v>
      </c>
      <c r="O36" s="60">
        <v>26925</v>
      </c>
      <c r="P36" s="10"/>
      <c r="Q36" s="60">
        <f>N36*$Q$188</f>
        <v>139305</v>
      </c>
      <c r="R36" s="10"/>
      <c r="S36" s="62">
        <f t="shared" si="0"/>
        <v>148592</v>
      </c>
      <c r="T36" s="10"/>
      <c r="U36" s="64">
        <v>9.6999999999999993</v>
      </c>
      <c r="V36" s="64">
        <v>28.43</v>
      </c>
      <c r="W36" s="10"/>
      <c r="X36" s="43">
        <v>10740000000</v>
      </c>
      <c r="Y36" s="36">
        <v>3.2000000000000001E-2</v>
      </c>
      <c r="Z36" s="10"/>
      <c r="AA36" s="20">
        <v>61</v>
      </c>
      <c r="AB36" s="20">
        <v>10</v>
      </c>
      <c r="AC36" s="20">
        <v>1</v>
      </c>
      <c r="AD36" s="20">
        <v>27</v>
      </c>
      <c r="AE36" s="20">
        <v>1</v>
      </c>
      <c r="AF36" s="66">
        <f t="shared" si="1"/>
        <v>100</v>
      </c>
      <c r="AG36" s="10"/>
      <c r="AH36" s="36">
        <v>-4.7E-2</v>
      </c>
      <c r="AI36" s="40">
        <v>8792</v>
      </c>
      <c r="AJ36" s="37">
        <v>0.76</v>
      </c>
      <c r="AK36" s="42" t="s">
        <v>214</v>
      </c>
      <c r="AL36" s="41">
        <v>1580</v>
      </c>
      <c r="AN36" s="86"/>
      <c r="AO36" s="87"/>
      <c r="AP36" s="88">
        <f t="shared" si="2"/>
        <v>0</v>
      </c>
      <c r="AR36" s="86">
        <f t="shared" si="3"/>
        <v>0</v>
      </c>
      <c r="AS36" s="87"/>
      <c r="AT36" s="88">
        <f t="shared" si="4"/>
        <v>0</v>
      </c>
      <c r="AV36" s="88">
        <v>0</v>
      </c>
    </row>
    <row r="37" spans="1:48" ht="24" customHeight="1">
      <c r="A37" s="16"/>
      <c r="B37" s="17">
        <f t="shared" si="6"/>
        <v>29</v>
      </c>
      <c r="C37" s="10"/>
      <c r="D37" s="18" t="s">
        <v>44</v>
      </c>
      <c r="E37" s="10"/>
      <c r="F37" s="18" t="s">
        <v>13</v>
      </c>
      <c r="G37" s="18" t="s">
        <v>222</v>
      </c>
      <c r="H37" s="10"/>
      <c r="I37" s="19">
        <v>48653420</v>
      </c>
      <c r="J37" s="19">
        <v>6320</v>
      </c>
      <c r="K37" s="17" t="s">
        <v>9</v>
      </c>
      <c r="L37" s="10"/>
      <c r="M37" s="60">
        <v>7158</v>
      </c>
      <c r="N37" s="60">
        <v>8987</v>
      </c>
      <c r="O37" s="60">
        <v>7447</v>
      </c>
      <c r="P37" s="10"/>
      <c r="Q37" s="60">
        <f>N37*$Q$188</f>
        <v>134805</v>
      </c>
      <c r="R37" s="10"/>
      <c r="S37" s="62">
        <f t="shared" si="0"/>
        <v>143792</v>
      </c>
      <c r="T37" s="10"/>
      <c r="U37" s="64">
        <v>18.5</v>
      </c>
      <c r="V37" s="64">
        <v>14.88</v>
      </c>
      <c r="W37" s="10"/>
      <c r="X37" s="43">
        <v>17370000000</v>
      </c>
      <c r="Y37" s="36">
        <v>6.0999999999999999E-2</v>
      </c>
      <c r="Z37" s="10"/>
      <c r="AA37" s="20">
        <v>15</v>
      </c>
      <c r="AB37" s="20">
        <v>40</v>
      </c>
      <c r="AC37" s="20">
        <v>3</v>
      </c>
      <c r="AD37" s="20">
        <v>41</v>
      </c>
      <c r="AE37" s="20">
        <v>1</v>
      </c>
      <c r="AF37" s="66">
        <f t="shared" si="1"/>
        <v>100</v>
      </c>
      <c r="AG37" s="10"/>
      <c r="AH37" s="36">
        <v>2.8000000000000001E-2</v>
      </c>
      <c r="AI37" s="40">
        <v>27702</v>
      </c>
      <c r="AJ37" s="37">
        <v>0.76</v>
      </c>
      <c r="AK37" s="42" t="s">
        <v>210</v>
      </c>
      <c r="AL37" s="41">
        <v>753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ht="24" customHeight="1">
      <c r="A38" s="16"/>
      <c r="B38" s="17">
        <f t="shared" si="6"/>
        <v>30</v>
      </c>
      <c r="C38" s="10"/>
      <c r="D38" s="18" t="s">
        <v>119</v>
      </c>
      <c r="E38" s="10"/>
      <c r="F38" s="18" t="s">
        <v>11</v>
      </c>
      <c r="G38" s="18" t="s">
        <v>11</v>
      </c>
      <c r="H38" s="10"/>
      <c r="I38" s="19">
        <v>28829476</v>
      </c>
      <c r="J38" s="19">
        <v>480</v>
      </c>
      <c r="K38" s="17" t="s">
        <v>6</v>
      </c>
      <c r="L38" s="10"/>
      <c r="M38" s="60">
        <v>1379</v>
      </c>
      <c r="N38" s="60">
        <v>8665</v>
      </c>
      <c r="O38" s="60">
        <v>5054</v>
      </c>
      <c r="P38" s="10"/>
      <c r="Q38" s="60">
        <f>N38*$Q$188</f>
        <v>129975</v>
      </c>
      <c r="R38" s="10"/>
      <c r="S38" s="62">
        <f t="shared" si="0"/>
        <v>138640</v>
      </c>
      <c r="T38" s="10"/>
      <c r="U38" s="64">
        <v>30.1</v>
      </c>
      <c r="V38" s="64">
        <v>17.420000000000002</v>
      </c>
      <c r="W38" s="10"/>
      <c r="X38" s="43">
        <v>1100000000</v>
      </c>
      <c r="Y38" s="36">
        <v>0.1</v>
      </c>
      <c r="Z38" s="10"/>
      <c r="AA38" s="20">
        <v>30</v>
      </c>
      <c r="AB38" s="20">
        <v>9</v>
      </c>
      <c r="AC38" s="20">
        <v>6</v>
      </c>
      <c r="AD38" s="20">
        <v>54</v>
      </c>
      <c r="AE38" s="20">
        <v>1</v>
      </c>
      <c r="AF38" s="66">
        <f t="shared" si="1"/>
        <v>100</v>
      </c>
      <c r="AG38" s="10"/>
      <c r="AH38" s="36">
        <v>-5.6000000000000001E-2</v>
      </c>
      <c r="AI38" s="40">
        <v>2424</v>
      </c>
      <c r="AJ38" s="37">
        <v>0.73</v>
      </c>
      <c r="AK38" s="42" t="s">
        <v>213</v>
      </c>
      <c r="AL38" s="41">
        <v>970</v>
      </c>
      <c r="AN38" s="86"/>
      <c r="AO38" s="87"/>
      <c r="AP38" s="88">
        <f t="shared" si="2"/>
        <v>0</v>
      </c>
      <c r="AR38" s="86">
        <f t="shared" si="3"/>
        <v>0</v>
      </c>
      <c r="AS38" s="87"/>
      <c r="AT38" s="88">
        <f t="shared" si="4"/>
        <v>0</v>
      </c>
      <c r="AV38" s="88">
        <v>0</v>
      </c>
    </row>
    <row r="39" spans="1:48" ht="24" customHeight="1">
      <c r="A39" s="16"/>
      <c r="B39" s="17">
        <f t="shared" si="6"/>
        <v>31</v>
      </c>
      <c r="C39" s="10"/>
      <c r="D39" s="18" t="s">
        <v>86</v>
      </c>
      <c r="E39" s="10"/>
      <c r="F39" s="18" t="s">
        <v>5</v>
      </c>
      <c r="G39" s="18" t="s">
        <v>226</v>
      </c>
      <c r="H39" s="10"/>
      <c r="I39" s="19">
        <v>37202572</v>
      </c>
      <c r="J39" s="19">
        <v>5430</v>
      </c>
      <c r="K39" s="17" t="s">
        <v>9</v>
      </c>
      <c r="L39" s="10"/>
      <c r="M39" s="60">
        <v>4134</v>
      </c>
      <c r="N39" s="60">
        <v>7686</v>
      </c>
      <c r="O39" s="60">
        <v>3733</v>
      </c>
      <c r="P39" s="10"/>
      <c r="Q39" s="60">
        <f>N39*$Q$188</f>
        <v>115290</v>
      </c>
      <c r="R39" s="10"/>
      <c r="S39" s="62">
        <f t="shared" si="0"/>
        <v>122976</v>
      </c>
      <c r="T39" s="10"/>
      <c r="U39" s="64">
        <v>20.7</v>
      </c>
      <c r="V39" s="64">
        <v>8.85</v>
      </c>
      <c r="W39" s="10"/>
      <c r="X39" s="43">
        <v>11720000000</v>
      </c>
      <c r="Y39" s="36">
        <v>6.9000000000000006E-2</v>
      </c>
      <c r="Z39" s="10"/>
      <c r="AA39" s="20">
        <v>61</v>
      </c>
      <c r="AB39" s="20">
        <v>8</v>
      </c>
      <c r="AC39" s="20">
        <v>1</v>
      </c>
      <c r="AD39" s="20">
        <v>29</v>
      </c>
      <c r="AE39" s="20">
        <v>1</v>
      </c>
      <c r="AF39" s="66">
        <f t="shared" si="1"/>
        <v>100</v>
      </c>
      <c r="AG39" s="10"/>
      <c r="AH39" s="36">
        <v>-0.185</v>
      </c>
      <c r="AI39" s="40">
        <v>15525</v>
      </c>
      <c r="AJ39" s="37">
        <v>0.66</v>
      </c>
      <c r="AK39" s="42" t="s">
        <v>214</v>
      </c>
      <c r="AL39" s="41">
        <v>573</v>
      </c>
      <c r="AN39" s="86"/>
      <c r="AO39" s="87"/>
      <c r="AP39" s="88">
        <f t="shared" si="2"/>
        <v>0</v>
      </c>
      <c r="AR39" s="86">
        <f t="shared" si="3"/>
        <v>0</v>
      </c>
      <c r="AS39" s="87"/>
      <c r="AT39" s="88">
        <f t="shared" si="4"/>
        <v>0</v>
      </c>
      <c r="AV39" s="88">
        <v>0</v>
      </c>
    </row>
    <row r="40" spans="1:48" ht="24" customHeight="1">
      <c r="A40" s="16"/>
      <c r="B40" s="17">
        <f t="shared" si="6"/>
        <v>32</v>
      </c>
      <c r="C40" s="10"/>
      <c r="D40" s="18" t="s">
        <v>108</v>
      </c>
      <c r="E40" s="10"/>
      <c r="F40" s="18" t="s">
        <v>18</v>
      </c>
      <c r="G40" s="18" t="s">
        <v>224</v>
      </c>
      <c r="H40" s="10"/>
      <c r="I40" s="19">
        <v>31187264</v>
      </c>
      <c r="J40" s="19">
        <v>9850</v>
      </c>
      <c r="K40" s="17" t="s">
        <v>9</v>
      </c>
      <c r="L40" s="10"/>
      <c r="M40" s="60">
        <v>7152</v>
      </c>
      <c r="N40" s="60">
        <v>7374</v>
      </c>
      <c r="O40" s="60">
        <v>6809</v>
      </c>
      <c r="P40" s="10"/>
      <c r="Q40" s="60">
        <f>N40*$Q$188</f>
        <v>110610</v>
      </c>
      <c r="R40" s="10"/>
      <c r="S40" s="62">
        <f t="shared" si="0"/>
        <v>117984</v>
      </c>
      <c r="T40" s="10"/>
      <c r="U40" s="64">
        <v>23.6</v>
      </c>
      <c r="V40" s="64">
        <v>22.48</v>
      </c>
      <c r="W40" s="10"/>
      <c r="X40" s="43">
        <v>23330000000</v>
      </c>
      <c r="Y40" s="36">
        <v>7.9000000000000001E-2</v>
      </c>
      <c r="Z40" s="10"/>
      <c r="AA40" s="20">
        <v>50</v>
      </c>
      <c r="AB40" s="20">
        <v>20</v>
      </c>
      <c r="AC40" s="20">
        <v>3</v>
      </c>
      <c r="AD40" s="20">
        <v>25</v>
      </c>
      <c r="AE40" s="20">
        <v>2</v>
      </c>
      <c r="AF40" s="66">
        <f t="shared" si="1"/>
        <v>100</v>
      </c>
      <c r="AG40" s="10"/>
      <c r="AH40" s="36">
        <v>5.5E-2</v>
      </c>
      <c r="AI40" s="40">
        <v>88540</v>
      </c>
      <c r="AJ40" s="37">
        <v>0.77</v>
      </c>
      <c r="AK40" s="42" t="s">
        <v>210</v>
      </c>
      <c r="AL40" s="41">
        <v>1209</v>
      </c>
      <c r="AN40" s="86"/>
      <c r="AO40" s="87"/>
      <c r="AP40" s="88">
        <f t="shared" si="2"/>
        <v>0</v>
      </c>
      <c r="AR40" s="86">
        <f t="shared" si="3"/>
        <v>0</v>
      </c>
      <c r="AS40" s="87"/>
      <c r="AT40" s="88">
        <f t="shared" si="4"/>
        <v>0</v>
      </c>
      <c r="AV40" s="88">
        <v>0</v>
      </c>
    </row>
    <row r="41" spans="1:48" ht="24" customHeight="1">
      <c r="A41" s="16"/>
      <c r="B41" s="17">
        <f t="shared" si="6"/>
        <v>33</v>
      </c>
      <c r="C41" s="10"/>
      <c r="D41" s="18" t="s">
        <v>134</v>
      </c>
      <c r="E41" s="10"/>
      <c r="F41" s="18" t="s">
        <v>8</v>
      </c>
      <c r="G41" s="18" t="s">
        <v>212</v>
      </c>
      <c r="H41" s="10"/>
      <c r="I41" s="19">
        <v>38224408</v>
      </c>
      <c r="J41" s="19">
        <v>12680</v>
      </c>
      <c r="K41" s="17" t="s">
        <v>14</v>
      </c>
      <c r="L41" s="10"/>
      <c r="M41" s="60">
        <v>3026</v>
      </c>
      <c r="N41" s="60">
        <v>3698</v>
      </c>
      <c r="O41" s="60">
        <v>3698</v>
      </c>
      <c r="P41" s="10"/>
      <c r="Q41" s="60">
        <f>N41*$Q$189</f>
        <v>110940</v>
      </c>
      <c r="R41" s="10"/>
      <c r="S41" s="62">
        <f t="shared" ref="S41:S72" si="8">Q41+N41</f>
        <v>114638</v>
      </c>
      <c r="T41" s="10"/>
      <c r="U41" s="64">
        <v>9.6999999999999993</v>
      </c>
      <c r="V41" s="64">
        <v>9.6999999999999993</v>
      </c>
      <c r="W41" s="10"/>
      <c r="X41" s="43">
        <f>AP41+AT41</f>
        <v>36777571480</v>
      </c>
      <c r="Y41" s="36">
        <f>X41/AV41</f>
        <v>7.7913961629394859E-2</v>
      </c>
      <c r="Z41" s="10"/>
      <c r="AA41" s="20">
        <v>46.8</v>
      </c>
      <c r="AB41" s="20">
        <v>11.2</v>
      </c>
      <c r="AC41" s="20">
        <v>9</v>
      </c>
      <c r="AD41" s="20">
        <v>28.7</v>
      </c>
      <c r="AE41" s="20">
        <v>4.3</v>
      </c>
      <c r="AF41" s="66">
        <f t="shared" ref="AF41:AF72" si="9">SUM(AA41:AE41)</f>
        <v>100</v>
      </c>
      <c r="AG41" s="10"/>
      <c r="AH41" s="72"/>
      <c r="AI41" s="73"/>
      <c r="AJ41" s="74"/>
      <c r="AK41" s="75"/>
      <c r="AL41" s="76"/>
      <c r="AN41" s="57">
        <v>12431.575000000001</v>
      </c>
      <c r="AO41" s="35">
        <v>80</v>
      </c>
      <c r="AP41" s="43">
        <f t="shared" ref="AP41:AP72" si="10">N41*AN41*AO41</f>
        <v>3677757148</v>
      </c>
      <c r="AR41" s="57">
        <f t="shared" ref="AR41:AR72" si="11">AN41</f>
        <v>12431.575000000001</v>
      </c>
      <c r="AS41" s="35">
        <v>24</v>
      </c>
      <c r="AT41" s="43">
        <f t="shared" ref="AT41:AT72" si="12">Q41*AR41*AS41</f>
        <v>33099814332</v>
      </c>
      <c r="AV41" s="43">
        <v>472028000000</v>
      </c>
    </row>
    <row r="42" spans="1:48" ht="24" customHeight="1">
      <c r="A42" s="16"/>
      <c r="B42" s="17">
        <f t="shared" si="6"/>
        <v>34</v>
      </c>
      <c r="C42" s="10"/>
      <c r="D42" s="18" t="s">
        <v>106</v>
      </c>
      <c r="E42" s="10"/>
      <c r="F42" s="18" t="s">
        <v>11</v>
      </c>
      <c r="G42" s="18" t="s">
        <v>11</v>
      </c>
      <c r="H42" s="10"/>
      <c r="I42" s="19">
        <v>24894552</v>
      </c>
      <c r="J42" s="19">
        <v>400</v>
      </c>
      <c r="K42" s="17" t="s">
        <v>6</v>
      </c>
      <c r="L42" s="10"/>
      <c r="M42" s="60">
        <v>340</v>
      </c>
      <c r="N42" s="60">
        <v>7108</v>
      </c>
      <c r="O42" s="60">
        <v>3416</v>
      </c>
      <c r="P42" s="10"/>
      <c r="Q42" s="60">
        <f>N42*$Q$188</f>
        <v>106620</v>
      </c>
      <c r="R42" s="10"/>
      <c r="S42" s="62">
        <f t="shared" si="8"/>
        <v>113728</v>
      </c>
      <c r="T42" s="10"/>
      <c r="U42" s="64">
        <v>28.6</v>
      </c>
      <c r="V42" s="64">
        <v>13.46</v>
      </c>
      <c r="W42" s="10"/>
      <c r="X42" s="43">
        <v>949480000</v>
      </c>
      <c r="Y42" s="36">
        <v>9.5000000000000001E-2</v>
      </c>
      <c r="Z42" s="10"/>
      <c r="AA42" s="20">
        <v>48</v>
      </c>
      <c r="AB42" s="20">
        <v>5</v>
      </c>
      <c r="AC42" s="20">
        <v>4</v>
      </c>
      <c r="AD42" s="20">
        <v>39</v>
      </c>
      <c r="AE42" s="20">
        <v>4</v>
      </c>
      <c r="AF42" s="66">
        <f t="shared" si="9"/>
        <v>100</v>
      </c>
      <c r="AG42" s="10"/>
      <c r="AH42" s="36">
        <v>-3.1E-2</v>
      </c>
      <c r="AI42" s="40">
        <v>952</v>
      </c>
      <c r="AJ42" s="37">
        <v>0.69</v>
      </c>
      <c r="AK42" s="42" t="s">
        <v>213</v>
      </c>
      <c r="AL42" s="41">
        <v>786</v>
      </c>
      <c r="AN42" s="86"/>
      <c r="AO42" s="87"/>
      <c r="AP42" s="88">
        <f t="shared" si="10"/>
        <v>0</v>
      </c>
      <c r="AR42" s="86">
        <f t="shared" si="11"/>
        <v>0</v>
      </c>
      <c r="AS42" s="87"/>
      <c r="AT42" s="88">
        <f t="shared" si="12"/>
        <v>0</v>
      </c>
      <c r="AV42" s="88">
        <v>0</v>
      </c>
    </row>
    <row r="43" spans="1:48" ht="24" customHeight="1">
      <c r="A43" s="16"/>
      <c r="B43" s="17">
        <f t="shared" si="6"/>
        <v>35</v>
      </c>
      <c r="C43" s="10"/>
      <c r="D43" s="18" t="s">
        <v>38</v>
      </c>
      <c r="E43" s="10"/>
      <c r="F43" s="18" t="s">
        <v>11</v>
      </c>
      <c r="G43" s="18" t="s">
        <v>11</v>
      </c>
      <c r="H43" s="10"/>
      <c r="I43" s="19">
        <v>23439188</v>
      </c>
      <c r="J43" s="19">
        <v>1200</v>
      </c>
      <c r="K43" s="17" t="s">
        <v>9</v>
      </c>
      <c r="L43" s="10"/>
      <c r="M43" s="60">
        <v>1879</v>
      </c>
      <c r="N43" s="60">
        <v>7066</v>
      </c>
      <c r="O43" s="60">
        <v>4120</v>
      </c>
      <c r="P43" s="10"/>
      <c r="Q43" s="60">
        <f>N43*$Q$188</f>
        <v>105990</v>
      </c>
      <c r="R43" s="10"/>
      <c r="S43" s="62">
        <f t="shared" si="8"/>
        <v>113056</v>
      </c>
      <c r="T43" s="10"/>
      <c r="U43" s="64">
        <v>30.1</v>
      </c>
      <c r="V43" s="64">
        <v>15.27</v>
      </c>
      <c r="W43" s="10"/>
      <c r="X43" s="43">
        <v>3270000000</v>
      </c>
      <c r="Y43" s="36">
        <v>0.1</v>
      </c>
      <c r="Z43" s="10"/>
      <c r="AA43" s="20">
        <v>64</v>
      </c>
      <c r="AB43" s="20">
        <v>20</v>
      </c>
      <c r="AC43" s="20">
        <v>1</v>
      </c>
      <c r="AD43" s="20">
        <v>14</v>
      </c>
      <c r="AE43" s="20">
        <v>1</v>
      </c>
      <c r="AF43" s="66">
        <f t="shared" si="9"/>
        <v>100</v>
      </c>
      <c r="AG43" s="10"/>
      <c r="AH43" s="36">
        <v>-8.3000000000000004E-2</v>
      </c>
      <c r="AI43" s="40">
        <v>3235</v>
      </c>
      <c r="AJ43" s="37">
        <v>0.64</v>
      </c>
      <c r="AK43" s="42" t="s">
        <v>214</v>
      </c>
      <c r="AL43" s="41">
        <v>878</v>
      </c>
      <c r="AN43" s="86"/>
      <c r="AO43" s="87"/>
      <c r="AP43" s="88">
        <f t="shared" si="10"/>
        <v>0</v>
      </c>
      <c r="AR43" s="86">
        <f t="shared" si="11"/>
        <v>0</v>
      </c>
      <c r="AS43" s="87"/>
      <c r="AT43" s="88">
        <f t="shared" si="12"/>
        <v>0</v>
      </c>
      <c r="AV43" s="88">
        <v>0</v>
      </c>
    </row>
    <row r="44" spans="1:48" ht="24" customHeight="1">
      <c r="A44" s="16"/>
      <c r="B44" s="17">
        <f t="shared" si="6"/>
        <v>36</v>
      </c>
      <c r="C44" s="10"/>
      <c r="D44" s="18" t="s">
        <v>73</v>
      </c>
      <c r="E44" s="10"/>
      <c r="F44" s="18" t="s">
        <v>11</v>
      </c>
      <c r="G44" s="18" t="s">
        <v>11</v>
      </c>
      <c r="H44" s="10"/>
      <c r="I44" s="19">
        <v>28206728</v>
      </c>
      <c r="J44" s="19">
        <v>1380</v>
      </c>
      <c r="K44" s="17" t="s">
        <v>9</v>
      </c>
      <c r="L44" s="10"/>
      <c r="M44" s="60">
        <v>1802</v>
      </c>
      <c r="N44" s="60">
        <v>7018</v>
      </c>
      <c r="O44" s="60">
        <v>5387</v>
      </c>
      <c r="P44" s="10"/>
      <c r="Q44" s="60">
        <f>N44*$Q$188</f>
        <v>105270</v>
      </c>
      <c r="R44" s="10"/>
      <c r="S44" s="62">
        <f t="shared" si="8"/>
        <v>112288</v>
      </c>
      <c r="T44" s="10"/>
      <c r="U44" s="64">
        <v>24.9</v>
      </c>
      <c r="V44" s="64">
        <v>18.29</v>
      </c>
      <c r="W44" s="10"/>
      <c r="X44" s="43">
        <v>4550000000</v>
      </c>
      <c r="Y44" s="36">
        <v>8.3000000000000004E-2</v>
      </c>
      <c r="Z44" s="10"/>
      <c r="AA44" s="20">
        <v>48</v>
      </c>
      <c r="AB44" s="20">
        <v>3</v>
      </c>
      <c r="AC44" s="20">
        <v>3</v>
      </c>
      <c r="AD44" s="20">
        <v>45</v>
      </c>
      <c r="AE44" s="20">
        <v>1</v>
      </c>
      <c r="AF44" s="66">
        <f t="shared" si="9"/>
        <v>100</v>
      </c>
      <c r="AG44" s="10"/>
      <c r="AH44" s="36">
        <v>1.0999999999999999E-2</v>
      </c>
      <c r="AI44" s="40">
        <v>7328</v>
      </c>
      <c r="AJ44" s="37">
        <v>0.7</v>
      </c>
      <c r="AK44" s="42" t="s">
        <v>213</v>
      </c>
      <c r="AL44" s="41">
        <v>976</v>
      </c>
      <c r="AN44" s="86"/>
      <c r="AO44" s="87"/>
      <c r="AP44" s="88">
        <f t="shared" si="10"/>
        <v>0</v>
      </c>
      <c r="AR44" s="86">
        <f t="shared" si="11"/>
        <v>0</v>
      </c>
      <c r="AS44" s="87"/>
      <c r="AT44" s="88">
        <f t="shared" si="12"/>
        <v>0</v>
      </c>
      <c r="AV44" s="88">
        <v>0</v>
      </c>
    </row>
    <row r="45" spans="1:48" ht="24" customHeight="1">
      <c r="A45" s="16"/>
      <c r="B45" s="17">
        <f t="shared" si="6"/>
        <v>37</v>
      </c>
      <c r="C45" s="10"/>
      <c r="D45" s="18" t="s">
        <v>68</v>
      </c>
      <c r="E45" s="10"/>
      <c r="F45" s="18" t="s">
        <v>8</v>
      </c>
      <c r="G45" s="18" t="s">
        <v>212</v>
      </c>
      <c r="H45" s="10"/>
      <c r="I45" s="19">
        <v>64720688</v>
      </c>
      <c r="J45" s="19">
        <v>38950</v>
      </c>
      <c r="K45" s="17" t="s">
        <v>14</v>
      </c>
      <c r="L45" s="10"/>
      <c r="M45" s="60">
        <v>3477</v>
      </c>
      <c r="N45" s="60">
        <v>3585</v>
      </c>
      <c r="O45" s="60">
        <v>3585</v>
      </c>
      <c r="P45" s="10"/>
      <c r="Q45" s="60">
        <f>N45*$Q$189</f>
        <v>107550</v>
      </c>
      <c r="R45" s="10"/>
      <c r="S45" s="62">
        <f t="shared" si="8"/>
        <v>111135</v>
      </c>
      <c r="T45" s="10"/>
      <c r="U45" s="64">
        <v>5.5</v>
      </c>
      <c r="V45" s="64">
        <v>5.5</v>
      </c>
      <c r="W45" s="10"/>
      <c r="X45" s="43">
        <f>AP45+AT45</f>
        <v>106007652696.00002</v>
      </c>
      <c r="Y45" s="36">
        <f>X45/AV45</f>
        <v>4.2900709306353708E-2</v>
      </c>
      <c r="Z45" s="10"/>
      <c r="AA45" s="20">
        <v>54.4</v>
      </c>
      <c r="AB45" s="20">
        <v>21.1</v>
      </c>
      <c r="AC45" s="20">
        <v>4.7</v>
      </c>
      <c r="AD45" s="20">
        <v>16.100000000000001</v>
      </c>
      <c r="AE45" s="20">
        <v>3.7</v>
      </c>
      <c r="AF45" s="66">
        <f t="shared" si="9"/>
        <v>100.00000000000001</v>
      </c>
      <c r="AG45" s="10"/>
      <c r="AH45" s="72"/>
      <c r="AI45" s="73"/>
      <c r="AJ45" s="74"/>
      <c r="AK45" s="75"/>
      <c r="AL45" s="76"/>
      <c r="AN45" s="57">
        <v>36962.222000000002</v>
      </c>
      <c r="AO45" s="35">
        <v>80</v>
      </c>
      <c r="AP45" s="43">
        <f t="shared" si="10"/>
        <v>10600765269.6</v>
      </c>
      <c r="AR45" s="57">
        <f t="shared" si="11"/>
        <v>36962.222000000002</v>
      </c>
      <c r="AS45" s="35">
        <v>24</v>
      </c>
      <c r="AT45" s="43">
        <f t="shared" si="12"/>
        <v>95406887426.400009</v>
      </c>
      <c r="AV45" s="43">
        <v>2471000000000</v>
      </c>
    </row>
    <row r="46" spans="1:48" ht="24" customHeight="1">
      <c r="A46" s="16"/>
      <c r="B46" s="17">
        <f t="shared" si="6"/>
        <v>38</v>
      </c>
      <c r="C46" s="10"/>
      <c r="D46" s="18" t="s">
        <v>118</v>
      </c>
      <c r="E46" s="10"/>
      <c r="F46" s="18" t="s">
        <v>5</v>
      </c>
      <c r="G46" s="18" t="s">
        <v>226</v>
      </c>
      <c r="H46" s="10"/>
      <c r="I46" s="19">
        <v>35276784</v>
      </c>
      <c r="J46" s="19">
        <v>2580</v>
      </c>
      <c r="K46" s="17" t="s">
        <v>9</v>
      </c>
      <c r="L46" s="10"/>
      <c r="M46" s="60">
        <v>3785</v>
      </c>
      <c r="N46" s="60">
        <v>6917</v>
      </c>
      <c r="O46" s="60">
        <v>7320</v>
      </c>
      <c r="P46" s="10"/>
      <c r="Q46" s="60">
        <f>N46*$Q$188</f>
        <v>103755</v>
      </c>
      <c r="R46" s="10"/>
      <c r="S46" s="62">
        <f t="shared" si="8"/>
        <v>110672</v>
      </c>
      <c r="T46" s="10"/>
      <c r="U46" s="64">
        <v>19.600000000000001</v>
      </c>
      <c r="V46" s="64">
        <v>20.8</v>
      </c>
      <c r="W46" s="10"/>
      <c r="X46" s="43">
        <v>6640000000</v>
      </c>
      <c r="Y46" s="36">
        <v>6.4000000000000001E-2</v>
      </c>
      <c r="Z46" s="10"/>
      <c r="AA46" s="20">
        <v>63</v>
      </c>
      <c r="AB46" s="20">
        <v>10</v>
      </c>
      <c r="AC46" s="20">
        <v>1</v>
      </c>
      <c r="AD46" s="20">
        <v>25</v>
      </c>
      <c r="AE46" s="20">
        <v>1</v>
      </c>
      <c r="AF46" s="66">
        <f t="shared" si="9"/>
        <v>100</v>
      </c>
      <c r="AG46" s="10"/>
      <c r="AH46" s="36">
        <v>-0.04</v>
      </c>
      <c r="AI46" s="40">
        <v>10748</v>
      </c>
      <c r="AJ46" s="37">
        <v>0.75</v>
      </c>
      <c r="AK46" s="42" t="s">
        <v>223</v>
      </c>
      <c r="AL46" s="41">
        <v>1143</v>
      </c>
      <c r="AN46" s="86"/>
      <c r="AO46" s="87"/>
      <c r="AP46" s="88">
        <f t="shared" si="10"/>
        <v>0</v>
      </c>
      <c r="AR46" s="86">
        <f t="shared" si="11"/>
        <v>0</v>
      </c>
      <c r="AS46" s="87"/>
      <c r="AT46" s="88">
        <f t="shared" si="12"/>
        <v>0</v>
      </c>
      <c r="AV46" s="88">
        <v>0</v>
      </c>
    </row>
    <row r="47" spans="1:48" ht="24" customHeight="1">
      <c r="A47" s="16"/>
      <c r="B47" s="17">
        <f t="shared" si="6"/>
        <v>39</v>
      </c>
      <c r="C47" s="10"/>
      <c r="D47" s="21" t="s">
        <v>10</v>
      </c>
      <c r="E47" s="10"/>
      <c r="F47" s="18" t="s">
        <v>11</v>
      </c>
      <c r="G47" s="18" t="s">
        <v>11</v>
      </c>
      <c r="H47" s="10"/>
      <c r="I47" s="19">
        <v>28813464</v>
      </c>
      <c r="J47" s="19">
        <v>3440</v>
      </c>
      <c r="K47" s="17" t="s">
        <v>9</v>
      </c>
      <c r="L47" s="10"/>
      <c r="M47" s="60">
        <v>2845</v>
      </c>
      <c r="N47" s="60">
        <v>6797</v>
      </c>
      <c r="O47" s="60">
        <v>6769</v>
      </c>
      <c r="P47" s="10"/>
      <c r="Q47" s="60">
        <f>N47*$Q$188</f>
        <v>101955</v>
      </c>
      <c r="R47" s="10"/>
      <c r="S47" s="62">
        <f t="shared" si="8"/>
        <v>108752</v>
      </c>
      <c r="T47" s="10"/>
      <c r="U47" s="64">
        <v>23.61</v>
      </c>
      <c r="V47" s="64">
        <v>24.82</v>
      </c>
      <c r="W47" s="10"/>
      <c r="X47" s="43">
        <v>7930000000</v>
      </c>
      <c r="Y47" s="36">
        <v>7.8E-2</v>
      </c>
      <c r="Z47" s="10"/>
      <c r="AA47" s="20">
        <v>51</v>
      </c>
      <c r="AB47" s="20">
        <v>3</v>
      </c>
      <c r="AC47" s="20">
        <v>1</v>
      </c>
      <c r="AD47" s="20">
        <v>44</v>
      </c>
      <c r="AE47" s="20">
        <v>1</v>
      </c>
      <c r="AF47" s="66">
        <f t="shared" si="9"/>
        <v>100</v>
      </c>
      <c r="AG47" s="10"/>
      <c r="AH47" s="36">
        <v>-0.159</v>
      </c>
      <c r="AI47" s="40">
        <v>2708</v>
      </c>
      <c r="AJ47" s="37">
        <v>0.64</v>
      </c>
      <c r="AK47" s="42" t="s">
        <v>214</v>
      </c>
      <c r="AL47" s="41">
        <v>1670</v>
      </c>
      <c r="AN47" s="86"/>
      <c r="AO47" s="87"/>
      <c r="AP47" s="88">
        <f t="shared" si="10"/>
        <v>0</v>
      </c>
      <c r="AR47" s="86">
        <f t="shared" si="11"/>
        <v>0</v>
      </c>
      <c r="AS47" s="87"/>
      <c r="AT47" s="88">
        <f t="shared" si="12"/>
        <v>0</v>
      </c>
      <c r="AV47" s="88">
        <v>0</v>
      </c>
    </row>
    <row r="48" spans="1:48" ht="24" customHeight="1">
      <c r="A48" s="16"/>
      <c r="B48" s="17">
        <f t="shared" si="6"/>
        <v>40</v>
      </c>
      <c r="C48" s="10"/>
      <c r="D48" s="18" t="s">
        <v>89</v>
      </c>
      <c r="E48" s="10"/>
      <c r="F48" s="18" t="s">
        <v>8</v>
      </c>
      <c r="G48" s="18" t="s">
        <v>212</v>
      </c>
      <c r="H48" s="10"/>
      <c r="I48" s="19">
        <v>59429936</v>
      </c>
      <c r="J48" s="19">
        <v>31590</v>
      </c>
      <c r="K48" s="17" t="s">
        <v>14</v>
      </c>
      <c r="L48" s="10"/>
      <c r="M48" s="60">
        <v>3428</v>
      </c>
      <c r="N48" s="60">
        <v>3333</v>
      </c>
      <c r="O48" s="60">
        <v>3333</v>
      </c>
      <c r="P48" s="10"/>
      <c r="Q48" s="60">
        <f>N48*$Q$189</f>
        <v>99990</v>
      </c>
      <c r="R48" s="10"/>
      <c r="S48" s="62">
        <f t="shared" si="8"/>
        <v>103323</v>
      </c>
      <c r="T48" s="10"/>
      <c r="U48" s="64">
        <v>5.6</v>
      </c>
      <c r="V48" s="64">
        <v>5.6</v>
      </c>
      <c r="W48" s="10"/>
      <c r="X48" s="43">
        <f>AP48+AT48</f>
        <v>82488083700</v>
      </c>
      <c r="Y48" s="36">
        <f>X48/AV48</f>
        <v>4.3970193869936038E-2</v>
      </c>
      <c r="Z48" s="10"/>
      <c r="AA48" s="20">
        <v>42.8</v>
      </c>
      <c r="AB48" s="20">
        <v>25.6</v>
      </c>
      <c r="AC48" s="20">
        <v>7.3</v>
      </c>
      <c r="AD48" s="20">
        <v>17.600000000000001</v>
      </c>
      <c r="AE48" s="20">
        <v>6.7</v>
      </c>
      <c r="AF48" s="66">
        <f t="shared" si="9"/>
        <v>100.00000000000001</v>
      </c>
      <c r="AG48" s="10"/>
      <c r="AH48" s="72"/>
      <c r="AI48" s="73"/>
      <c r="AJ48" s="74"/>
      <c r="AK48" s="75"/>
      <c r="AL48" s="76"/>
      <c r="AN48" s="57">
        <v>30936.125</v>
      </c>
      <c r="AO48" s="35">
        <v>80</v>
      </c>
      <c r="AP48" s="43">
        <f t="shared" si="10"/>
        <v>8248808370</v>
      </c>
      <c r="AR48" s="57">
        <f t="shared" si="11"/>
        <v>30936.125</v>
      </c>
      <c r="AS48" s="35">
        <v>24</v>
      </c>
      <c r="AT48" s="43">
        <f t="shared" si="12"/>
        <v>74239275330</v>
      </c>
      <c r="AV48" s="43">
        <v>1876000000000</v>
      </c>
    </row>
    <row r="49" spans="1:48" ht="24" customHeight="1">
      <c r="A49" s="16"/>
      <c r="B49" s="17">
        <f t="shared" si="6"/>
        <v>41</v>
      </c>
      <c r="C49" s="10"/>
      <c r="D49" s="18" t="s">
        <v>72</v>
      </c>
      <c r="E49" s="10"/>
      <c r="F49" s="18" t="s">
        <v>8</v>
      </c>
      <c r="G49" s="18" t="s">
        <v>212</v>
      </c>
      <c r="H49" s="10"/>
      <c r="I49" s="19">
        <v>81914672</v>
      </c>
      <c r="J49" s="19">
        <v>43660</v>
      </c>
      <c r="K49" s="17" t="s">
        <v>14</v>
      </c>
      <c r="L49" s="10"/>
      <c r="M49" s="60">
        <v>3206</v>
      </c>
      <c r="N49" s="60">
        <v>3327</v>
      </c>
      <c r="O49" s="60">
        <v>3327</v>
      </c>
      <c r="P49" s="10"/>
      <c r="Q49" s="60">
        <f>N49*$Q$189</f>
        <v>99810</v>
      </c>
      <c r="R49" s="10"/>
      <c r="S49" s="62">
        <f t="shared" si="8"/>
        <v>103137</v>
      </c>
      <c r="T49" s="10"/>
      <c r="U49" s="64">
        <v>4.0999999999999996</v>
      </c>
      <c r="V49" s="64">
        <v>4.0999999999999996</v>
      </c>
      <c r="W49" s="10"/>
      <c r="X49" s="43">
        <f>AP49+AT49</f>
        <v>112050485471.99998</v>
      </c>
      <c r="Y49" s="36">
        <f>X49/AV49</f>
        <v>3.2319147814248626E-2</v>
      </c>
      <c r="Z49" s="10"/>
      <c r="AA49" s="20">
        <v>47.8</v>
      </c>
      <c r="AB49" s="20">
        <v>18.8</v>
      </c>
      <c r="AC49" s="20">
        <v>12.3</v>
      </c>
      <c r="AD49" s="20">
        <v>15.3</v>
      </c>
      <c r="AE49" s="20">
        <v>5.8</v>
      </c>
      <c r="AF49" s="66">
        <f t="shared" si="9"/>
        <v>99.999999999999986</v>
      </c>
      <c r="AG49" s="10"/>
      <c r="AH49" s="72"/>
      <c r="AI49" s="73"/>
      <c r="AJ49" s="74"/>
      <c r="AK49" s="75"/>
      <c r="AL49" s="76"/>
      <c r="AN49" s="57">
        <v>42098.92</v>
      </c>
      <c r="AO49" s="35">
        <v>80</v>
      </c>
      <c r="AP49" s="43">
        <f t="shared" si="10"/>
        <v>11205048547.200001</v>
      </c>
      <c r="AR49" s="57">
        <f t="shared" si="11"/>
        <v>42098.92</v>
      </c>
      <c r="AS49" s="35">
        <v>24</v>
      </c>
      <c r="AT49" s="43">
        <f t="shared" si="12"/>
        <v>100845436924.79999</v>
      </c>
      <c r="AV49" s="43">
        <v>3467000000000</v>
      </c>
    </row>
    <row r="50" spans="1:48" ht="24" customHeight="1">
      <c r="A50" s="16"/>
      <c r="B50" s="17">
        <f t="shared" si="6"/>
        <v>42</v>
      </c>
      <c r="C50" s="10"/>
      <c r="D50" s="18" t="s">
        <v>15</v>
      </c>
      <c r="E50" s="10"/>
      <c r="F50" s="18" t="s">
        <v>13</v>
      </c>
      <c r="G50" s="18" t="s">
        <v>222</v>
      </c>
      <c r="H50" s="10"/>
      <c r="I50" s="19">
        <v>43847432</v>
      </c>
      <c r="J50" s="19">
        <v>11960</v>
      </c>
      <c r="K50" s="17" t="s">
        <v>9</v>
      </c>
      <c r="L50" s="10"/>
      <c r="M50" s="60">
        <v>5530</v>
      </c>
      <c r="N50" s="60">
        <v>6119</v>
      </c>
      <c r="O50" s="60">
        <v>6508</v>
      </c>
      <c r="P50" s="10"/>
      <c r="Q50" s="60">
        <f t="shared" ref="Q50:Q59" si="13">N50*$Q$188</f>
        <v>91785</v>
      </c>
      <c r="R50" s="10"/>
      <c r="S50" s="62">
        <f t="shared" si="8"/>
        <v>97904</v>
      </c>
      <c r="T50" s="10"/>
      <c r="U50" s="64">
        <v>14</v>
      </c>
      <c r="V50" s="64">
        <v>14.85</v>
      </c>
      <c r="W50" s="10"/>
      <c r="X50" s="43">
        <v>25750000000</v>
      </c>
      <c r="Y50" s="36">
        <v>4.5999999999999999E-2</v>
      </c>
      <c r="Z50" s="10"/>
      <c r="AA50" s="20">
        <v>52</v>
      </c>
      <c r="AB50" s="20">
        <v>18</v>
      </c>
      <c r="AC50" s="20">
        <v>2</v>
      </c>
      <c r="AD50" s="20">
        <v>27</v>
      </c>
      <c r="AE50" s="20">
        <v>1</v>
      </c>
      <c r="AF50" s="66">
        <f t="shared" si="9"/>
        <v>100</v>
      </c>
      <c r="AG50" s="10"/>
      <c r="AH50" s="36">
        <v>-7.6999999999999999E-2</v>
      </c>
      <c r="AI50" s="40">
        <v>49338</v>
      </c>
      <c r="AJ50" s="37">
        <v>0.73</v>
      </c>
      <c r="AK50" s="42" t="s">
        <v>213</v>
      </c>
      <c r="AL50" s="41">
        <v>795</v>
      </c>
      <c r="AN50" s="86"/>
      <c r="AO50" s="87"/>
      <c r="AP50" s="88">
        <f t="shared" si="10"/>
        <v>0</v>
      </c>
      <c r="AR50" s="86">
        <f t="shared" si="11"/>
        <v>0</v>
      </c>
      <c r="AS50" s="87"/>
      <c r="AT50" s="88">
        <f t="shared" si="12"/>
        <v>0</v>
      </c>
      <c r="AV50" s="88">
        <v>0</v>
      </c>
    </row>
    <row r="51" spans="1:48" ht="24" customHeight="1">
      <c r="A51" s="16"/>
      <c r="B51" s="17">
        <f t="shared" si="6"/>
        <v>43</v>
      </c>
      <c r="C51" s="10"/>
      <c r="D51" s="18" t="s">
        <v>175</v>
      </c>
      <c r="E51" s="10"/>
      <c r="F51" s="18" t="s">
        <v>8</v>
      </c>
      <c r="G51" s="18" t="s">
        <v>212</v>
      </c>
      <c r="H51" s="10"/>
      <c r="I51" s="19">
        <v>44438624</v>
      </c>
      <c r="J51" s="19">
        <v>2310</v>
      </c>
      <c r="K51" s="17" t="s">
        <v>9</v>
      </c>
      <c r="L51" s="10"/>
      <c r="M51" s="60">
        <v>4687</v>
      </c>
      <c r="N51" s="60">
        <v>6089</v>
      </c>
      <c r="O51" s="60">
        <v>7308</v>
      </c>
      <c r="P51" s="10"/>
      <c r="Q51" s="60">
        <f t="shared" si="13"/>
        <v>91335</v>
      </c>
      <c r="R51" s="10"/>
      <c r="S51" s="62">
        <f t="shared" si="8"/>
        <v>97424</v>
      </c>
      <c r="T51" s="10"/>
      <c r="U51" s="64">
        <v>13.7</v>
      </c>
      <c r="V51" s="64">
        <v>16.25</v>
      </c>
      <c r="W51" s="10"/>
      <c r="X51" s="43">
        <v>4430000000</v>
      </c>
      <c r="Y51" s="36">
        <v>4.7E-2</v>
      </c>
      <c r="Z51" s="10"/>
      <c r="AA51" s="20">
        <v>50</v>
      </c>
      <c r="AB51" s="20">
        <v>8</v>
      </c>
      <c r="AC51" s="20">
        <v>2</v>
      </c>
      <c r="AD51" s="20">
        <v>39</v>
      </c>
      <c r="AE51" s="20">
        <v>1</v>
      </c>
      <c r="AF51" s="66">
        <f t="shared" si="9"/>
        <v>100</v>
      </c>
      <c r="AG51" s="10"/>
      <c r="AH51" s="36">
        <v>0.28899999999999998</v>
      </c>
      <c r="AI51" s="40">
        <v>32480</v>
      </c>
      <c r="AJ51" s="37">
        <v>0.86</v>
      </c>
      <c r="AK51" s="42" t="s">
        <v>210</v>
      </c>
      <c r="AL51" s="41">
        <v>1003</v>
      </c>
      <c r="AN51" s="86"/>
      <c r="AO51" s="87"/>
      <c r="AP51" s="88">
        <f t="shared" si="10"/>
        <v>0</v>
      </c>
      <c r="AR51" s="86">
        <f t="shared" si="11"/>
        <v>0</v>
      </c>
      <c r="AS51" s="87"/>
      <c r="AT51" s="88">
        <f t="shared" si="12"/>
        <v>0</v>
      </c>
      <c r="AV51" s="88">
        <v>0</v>
      </c>
    </row>
    <row r="52" spans="1:48" ht="24" customHeight="1">
      <c r="A52" s="16"/>
      <c r="B52" s="17">
        <f t="shared" si="6"/>
        <v>44</v>
      </c>
      <c r="C52" s="10"/>
      <c r="D52" s="18" t="s">
        <v>34</v>
      </c>
      <c r="E52" s="10"/>
      <c r="F52" s="18" t="s">
        <v>11</v>
      </c>
      <c r="G52" s="18" t="s">
        <v>11</v>
      </c>
      <c r="H52" s="10"/>
      <c r="I52" s="19">
        <v>18646432</v>
      </c>
      <c r="J52" s="19">
        <v>640</v>
      </c>
      <c r="K52" s="17" t="s">
        <v>6</v>
      </c>
      <c r="L52" s="10"/>
      <c r="M52" s="60">
        <v>878</v>
      </c>
      <c r="N52" s="60">
        <v>5686</v>
      </c>
      <c r="O52" s="60">
        <v>3464</v>
      </c>
      <c r="P52" s="10"/>
      <c r="Q52" s="60">
        <f t="shared" si="13"/>
        <v>85290</v>
      </c>
      <c r="R52" s="10"/>
      <c r="S52" s="62">
        <f t="shared" si="8"/>
        <v>90976</v>
      </c>
      <c r="T52" s="10"/>
      <c r="U52" s="64">
        <v>30.5</v>
      </c>
      <c r="V52" s="64">
        <v>16.93</v>
      </c>
      <c r="W52" s="10"/>
      <c r="X52" s="43">
        <v>1100000000</v>
      </c>
      <c r="Y52" s="36">
        <v>0.10100000000000001</v>
      </c>
      <c r="Z52" s="10"/>
      <c r="AA52" s="20">
        <v>51</v>
      </c>
      <c r="AB52" s="20">
        <v>5</v>
      </c>
      <c r="AC52" s="20">
        <v>2</v>
      </c>
      <c r="AD52" s="20">
        <v>41</v>
      </c>
      <c r="AE52" s="20">
        <v>1</v>
      </c>
      <c r="AF52" s="66">
        <f t="shared" si="9"/>
        <v>100</v>
      </c>
      <c r="AG52" s="10"/>
      <c r="AH52" s="36">
        <v>-8.9999999999999993E-3</v>
      </c>
      <c r="AI52" s="40">
        <v>11296</v>
      </c>
      <c r="AJ52" s="37">
        <v>0.54</v>
      </c>
      <c r="AK52" s="42" t="s">
        <v>214</v>
      </c>
      <c r="AL52" s="41">
        <v>969</v>
      </c>
      <c r="AN52" s="86"/>
      <c r="AO52" s="87"/>
      <c r="AP52" s="88">
        <f t="shared" si="10"/>
        <v>0</v>
      </c>
      <c r="AR52" s="86">
        <f t="shared" si="11"/>
        <v>0</v>
      </c>
      <c r="AS52" s="87"/>
      <c r="AT52" s="88">
        <f t="shared" si="12"/>
        <v>0</v>
      </c>
      <c r="AV52" s="88">
        <v>0</v>
      </c>
    </row>
    <row r="53" spans="1:48" ht="24" customHeight="1">
      <c r="A53" s="16"/>
      <c r="B53" s="17">
        <f t="shared" si="6"/>
        <v>45</v>
      </c>
      <c r="C53" s="10"/>
      <c r="D53" s="18" t="s">
        <v>107</v>
      </c>
      <c r="E53" s="10"/>
      <c r="F53" s="18" t="s">
        <v>11</v>
      </c>
      <c r="G53" s="18" t="s">
        <v>11</v>
      </c>
      <c r="H53" s="10"/>
      <c r="I53" s="19">
        <v>18091576</v>
      </c>
      <c r="J53" s="19">
        <v>320</v>
      </c>
      <c r="K53" s="17" t="s">
        <v>6</v>
      </c>
      <c r="L53" s="10"/>
      <c r="M53" s="60">
        <v>1122</v>
      </c>
      <c r="N53" s="60">
        <v>5601</v>
      </c>
      <c r="O53" s="60">
        <v>2217</v>
      </c>
      <c r="P53" s="10"/>
      <c r="Q53" s="60">
        <f t="shared" si="13"/>
        <v>84015</v>
      </c>
      <c r="R53" s="10"/>
      <c r="S53" s="62">
        <f t="shared" si="8"/>
        <v>89616</v>
      </c>
      <c r="T53" s="10"/>
      <c r="U53" s="64">
        <v>31</v>
      </c>
      <c r="V53" s="64">
        <v>13.23</v>
      </c>
      <c r="W53" s="10"/>
      <c r="X53" s="43">
        <v>559270000</v>
      </c>
      <c r="Y53" s="36">
        <v>0.10299999999999999</v>
      </c>
      <c r="Z53" s="10"/>
      <c r="AA53" s="20">
        <v>49</v>
      </c>
      <c r="AB53" s="20">
        <v>5</v>
      </c>
      <c r="AC53" s="20">
        <v>4</v>
      </c>
      <c r="AD53" s="20">
        <v>41</v>
      </c>
      <c r="AE53" s="20">
        <v>1</v>
      </c>
      <c r="AF53" s="66">
        <f t="shared" si="9"/>
        <v>100</v>
      </c>
      <c r="AG53" s="10"/>
      <c r="AH53" s="36">
        <v>-4.7E-2</v>
      </c>
      <c r="AI53" s="40">
        <v>2673</v>
      </c>
      <c r="AJ53" s="37">
        <v>0.62</v>
      </c>
      <c r="AK53" s="42" t="s">
        <v>213</v>
      </c>
      <c r="AL53" s="41">
        <v>726</v>
      </c>
      <c r="AN53" s="86"/>
      <c r="AO53" s="87"/>
      <c r="AP53" s="88">
        <f t="shared" si="10"/>
        <v>0</v>
      </c>
      <c r="AR53" s="86">
        <f t="shared" si="11"/>
        <v>0</v>
      </c>
      <c r="AS53" s="87"/>
      <c r="AT53" s="88">
        <f t="shared" si="12"/>
        <v>0</v>
      </c>
      <c r="AV53" s="88">
        <v>0</v>
      </c>
    </row>
    <row r="54" spans="1:48" ht="24" customHeight="1">
      <c r="A54" s="16"/>
      <c r="B54" s="17">
        <f t="shared" si="6"/>
        <v>46</v>
      </c>
      <c r="C54" s="10"/>
      <c r="D54" s="18" t="s">
        <v>186</v>
      </c>
      <c r="E54" s="10"/>
      <c r="F54" s="18" t="s">
        <v>11</v>
      </c>
      <c r="G54" s="18" t="s">
        <v>11</v>
      </c>
      <c r="H54" s="10"/>
      <c r="I54" s="19">
        <v>16150362</v>
      </c>
      <c r="J54" s="19">
        <v>940</v>
      </c>
      <c r="K54" s="17" t="s">
        <v>6</v>
      </c>
      <c r="L54" s="10"/>
      <c r="M54" s="60">
        <v>1721</v>
      </c>
      <c r="N54" s="60">
        <v>5601</v>
      </c>
      <c r="O54" s="60">
        <v>2731</v>
      </c>
      <c r="P54" s="10"/>
      <c r="Q54" s="60">
        <f t="shared" si="13"/>
        <v>84015</v>
      </c>
      <c r="R54" s="10"/>
      <c r="S54" s="62">
        <f t="shared" si="8"/>
        <v>89616</v>
      </c>
      <c r="T54" s="10"/>
      <c r="U54" s="64">
        <v>34.700000000000003</v>
      </c>
      <c r="V54" s="64">
        <v>18.91</v>
      </c>
      <c r="W54" s="10"/>
      <c r="X54" s="43">
        <v>2370000000</v>
      </c>
      <c r="Y54" s="36">
        <v>0.115</v>
      </c>
      <c r="Z54" s="10"/>
      <c r="AA54" s="20">
        <v>55</v>
      </c>
      <c r="AB54" s="20">
        <v>7</v>
      </c>
      <c r="AC54" s="20">
        <v>3</v>
      </c>
      <c r="AD54" s="20">
        <v>32</v>
      </c>
      <c r="AE54" s="20">
        <v>3</v>
      </c>
      <c r="AF54" s="66">
        <f t="shared" si="9"/>
        <v>100</v>
      </c>
      <c r="AG54" s="10"/>
      <c r="AH54" s="36">
        <v>-6.7000000000000004E-2</v>
      </c>
      <c r="AI54" s="40">
        <v>7421</v>
      </c>
      <c r="AJ54" s="37">
        <v>0.77</v>
      </c>
      <c r="AK54" s="42" t="s">
        <v>210</v>
      </c>
      <c r="AL54" s="41">
        <v>1044</v>
      </c>
      <c r="AN54" s="86"/>
      <c r="AO54" s="87"/>
      <c r="AP54" s="88">
        <f t="shared" si="10"/>
        <v>0</v>
      </c>
      <c r="AR54" s="86">
        <f t="shared" si="11"/>
        <v>0</v>
      </c>
      <c r="AS54" s="87"/>
      <c r="AT54" s="88">
        <f t="shared" si="12"/>
        <v>0</v>
      </c>
      <c r="AV54" s="88">
        <v>0</v>
      </c>
    </row>
    <row r="55" spans="1:48" ht="24" customHeight="1">
      <c r="A55" s="16"/>
      <c r="B55" s="17">
        <f t="shared" si="6"/>
        <v>47</v>
      </c>
      <c r="C55" s="10"/>
      <c r="D55" s="18" t="s">
        <v>49</v>
      </c>
      <c r="E55" s="10"/>
      <c r="F55" s="18" t="s">
        <v>11</v>
      </c>
      <c r="G55" s="18" t="s">
        <v>11</v>
      </c>
      <c r="H55" s="10"/>
      <c r="I55" s="19">
        <v>23695920</v>
      </c>
      <c r="J55" s="19">
        <v>1520</v>
      </c>
      <c r="K55" s="17" t="s">
        <v>9</v>
      </c>
      <c r="L55" s="10"/>
      <c r="M55" s="60">
        <v>991</v>
      </c>
      <c r="N55" s="60">
        <v>5582</v>
      </c>
      <c r="O55" s="60">
        <v>3670</v>
      </c>
      <c r="P55" s="10"/>
      <c r="Q55" s="60">
        <f t="shared" si="13"/>
        <v>83730</v>
      </c>
      <c r="R55" s="10"/>
      <c r="S55" s="62">
        <f t="shared" si="8"/>
        <v>89312</v>
      </c>
      <c r="T55" s="10"/>
      <c r="U55" s="64">
        <v>23.6</v>
      </c>
      <c r="V55" s="64">
        <v>15</v>
      </c>
      <c r="W55" s="10"/>
      <c r="X55" s="43">
        <v>2770000000</v>
      </c>
      <c r="Y55" s="36">
        <v>7.8E-2</v>
      </c>
      <c r="Z55" s="10"/>
      <c r="AA55" s="20">
        <v>51</v>
      </c>
      <c r="AB55" s="20">
        <v>10</v>
      </c>
      <c r="AC55" s="20">
        <v>1</v>
      </c>
      <c r="AD55" s="20">
        <v>37</v>
      </c>
      <c r="AE55" s="20">
        <v>1</v>
      </c>
      <c r="AF55" s="66">
        <f t="shared" si="9"/>
        <v>100</v>
      </c>
      <c r="AG55" s="10"/>
      <c r="AH55" s="36">
        <v>-0.05</v>
      </c>
      <c r="AI55" s="40">
        <v>3821</v>
      </c>
      <c r="AJ55" s="37">
        <v>0.63</v>
      </c>
      <c r="AK55" s="42" t="s">
        <v>213</v>
      </c>
      <c r="AL55" s="41">
        <v>865</v>
      </c>
      <c r="AN55" s="86"/>
      <c r="AO55" s="87"/>
      <c r="AP55" s="88">
        <f t="shared" si="10"/>
        <v>0</v>
      </c>
      <c r="AR55" s="86">
        <f t="shared" si="11"/>
        <v>0</v>
      </c>
      <c r="AS55" s="87"/>
      <c r="AT55" s="88">
        <f t="shared" si="12"/>
        <v>0</v>
      </c>
      <c r="AV55" s="88">
        <v>0</v>
      </c>
    </row>
    <row r="56" spans="1:48" ht="24" customHeight="1">
      <c r="A56" s="16"/>
      <c r="B56" s="17">
        <f t="shared" si="6"/>
        <v>48</v>
      </c>
      <c r="C56" s="10"/>
      <c r="D56" s="18" t="s">
        <v>125</v>
      </c>
      <c r="E56" s="10"/>
      <c r="F56" s="18" t="s">
        <v>11</v>
      </c>
      <c r="G56" s="18" t="s">
        <v>11</v>
      </c>
      <c r="H56" s="10"/>
      <c r="I56" s="19">
        <v>20672988</v>
      </c>
      <c r="J56" s="19">
        <v>370</v>
      </c>
      <c r="K56" s="17" t="s">
        <v>6</v>
      </c>
      <c r="L56" s="10"/>
      <c r="M56" s="60">
        <v>978</v>
      </c>
      <c r="N56" s="60">
        <v>5414</v>
      </c>
      <c r="O56" s="60">
        <v>2514</v>
      </c>
      <c r="P56" s="10"/>
      <c r="Q56" s="60">
        <f t="shared" si="13"/>
        <v>81210</v>
      </c>
      <c r="R56" s="10"/>
      <c r="S56" s="62">
        <f t="shared" si="8"/>
        <v>86624</v>
      </c>
      <c r="T56" s="10"/>
      <c r="U56" s="64">
        <v>26.2</v>
      </c>
      <c r="V56" s="64">
        <v>12.21</v>
      </c>
      <c r="W56" s="10"/>
      <c r="X56" s="43">
        <v>655550000</v>
      </c>
      <c r="Y56" s="36">
        <v>8.6999999999999994E-2</v>
      </c>
      <c r="Z56" s="10"/>
      <c r="AA56" s="20">
        <v>58</v>
      </c>
      <c r="AB56" s="20">
        <v>11</v>
      </c>
      <c r="AC56" s="20">
        <v>1</v>
      </c>
      <c r="AD56" s="20">
        <v>28</v>
      </c>
      <c r="AE56" s="20">
        <v>2</v>
      </c>
      <c r="AF56" s="66">
        <f t="shared" si="9"/>
        <v>100</v>
      </c>
      <c r="AG56" s="10"/>
      <c r="AH56" s="36">
        <v>-5.0000000000000001E-3</v>
      </c>
      <c r="AI56" s="40">
        <v>2111</v>
      </c>
      <c r="AJ56" s="37">
        <v>0.5</v>
      </c>
      <c r="AK56" s="42" t="s">
        <v>214</v>
      </c>
      <c r="AL56" s="41">
        <v>776</v>
      </c>
      <c r="AN56" s="86"/>
      <c r="AO56" s="87"/>
      <c r="AP56" s="88">
        <f t="shared" si="10"/>
        <v>0</v>
      </c>
      <c r="AR56" s="86">
        <f t="shared" si="11"/>
        <v>0</v>
      </c>
      <c r="AS56" s="87"/>
      <c r="AT56" s="88">
        <f t="shared" si="12"/>
        <v>0</v>
      </c>
      <c r="AV56" s="88">
        <v>0</v>
      </c>
    </row>
    <row r="57" spans="1:48" ht="24" customHeight="1">
      <c r="A57" s="16"/>
      <c r="B57" s="17">
        <f t="shared" si="6"/>
        <v>49</v>
      </c>
      <c r="C57" s="10"/>
      <c r="D57" s="18" t="s">
        <v>4</v>
      </c>
      <c r="E57" s="10"/>
      <c r="F57" s="18" t="s">
        <v>5</v>
      </c>
      <c r="G57" s="18" t="s">
        <v>198</v>
      </c>
      <c r="H57" s="10"/>
      <c r="I57" s="19">
        <v>34656032</v>
      </c>
      <c r="J57" s="19">
        <v>580</v>
      </c>
      <c r="K57" s="17" t="s">
        <v>6</v>
      </c>
      <c r="L57" s="10"/>
      <c r="M57" s="60">
        <v>1565</v>
      </c>
      <c r="N57" s="60">
        <v>5230</v>
      </c>
      <c r="O57" s="60">
        <v>8507</v>
      </c>
      <c r="P57" s="10"/>
      <c r="Q57" s="60">
        <f t="shared" si="13"/>
        <v>78450</v>
      </c>
      <c r="R57" s="10"/>
      <c r="S57" s="62">
        <f t="shared" si="8"/>
        <v>83680</v>
      </c>
      <c r="T57" s="10"/>
      <c r="U57" s="64">
        <v>15.1</v>
      </c>
      <c r="V57" s="64">
        <v>26.77</v>
      </c>
      <c r="W57" s="10"/>
      <c r="X57" s="43">
        <v>955710000</v>
      </c>
      <c r="Y57" s="36">
        <v>0.05</v>
      </c>
      <c r="Z57" s="10"/>
      <c r="AA57" s="20">
        <v>52</v>
      </c>
      <c r="AB57" s="20">
        <v>10</v>
      </c>
      <c r="AC57" s="20">
        <v>1</v>
      </c>
      <c r="AD57" s="20">
        <v>36</v>
      </c>
      <c r="AE57" s="20">
        <v>1</v>
      </c>
      <c r="AF57" s="66">
        <f t="shared" si="9"/>
        <v>100</v>
      </c>
      <c r="AG57" s="10"/>
      <c r="AH57" s="36">
        <v>-4.8000000000000001E-2</v>
      </c>
      <c r="AI57" s="40">
        <v>1891</v>
      </c>
      <c r="AJ57" s="37">
        <v>0.8</v>
      </c>
      <c r="AK57" s="42" t="s">
        <v>210</v>
      </c>
      <c r="AL57" s="41">
        <v>1636</v>
      </c>
      <c r="AN57" s="86"/>
      <c r="AO57" s="87"/>
      <c r="AP57" s="88">
        <f t="shared" si="10"/>
        <v>0</v>
      </c>
      <c r="AR57" s="86">
        <f t="shared" si="11"/>
        <v>0</v>
      </c>
      <c r="AS57" s="87"/>
      <c r="AT57" s="88">
        <f t="shared" si="12"/>
        <v>0</v>
      </c>
      <c r="AV57" s="88">
        <v>0</v>
      </c>
    </row>
    <row r="58" spans="1:48" ht="24" customHeight="1">
      <c r="A58" s="16"/>
      <c r="B58" s="17">
        <f t="shared" si="6"/>
        <v>50</v>
      </c>
      <c r="C58" s="10"/>
      <c r="D58" s="18" t="s">
        <v>163</v>
      </c>
      <c r="E58" s="10"/>
      <c r="F58" s="18" t="s">
        <v>5</v>
      </c>
      <c r="G58" s="18" t="s">
        <v>226</v>
      </c>
      <c r="H58" s="10"/>
      <c r="I58" s="19">
        <v>18430452</v>
      </c>
      <c r="J58" s="19">
        <v>1840</v>
      </c>
      <c r="K58" s="17" t="s">
        <v>9</v>
      </c>
      <c r="L58" s="10"/>
      <c r="M58" s="60">
        <v>714</v>
      </c>
      <c r="N58" s="60">
        <v>4890</v>
      </c>
      <c r="O58" s="60">
        <v>1726</v>
      </c>
      <c r="P58" s="10"/>
      <c r="Q58" s="60">
        <f t="shared" si="13"/>
        <v>73350</v>
      </c>
      <c r="R58" s="10"/>
      <c r="S58" s="62">
        <f t="shared" si="8"/>
        <v>78240</v>
      </c>
      <c r="T58" s="10"/>
      <c r="U58" s="64">
        <v>26.5</v>
      </c>
      <c r="V58" s="64">
        <v>9.6</v>
      </c>
      <c r="W58" s="10"/>
      <c r="X58" s="43">
        <v>2280000000</v>
      </c>
      <c r="Y58" s="36">
        <v>4.4999999999999998E-2</v>
      </c>
      <c r="Z58" s="10"/>
      <c r="AA58" s="20">
        <v>57</v>
      </c>
      <c r="AB58" s="20">
        <v>4</v>
      </c>
      <c r="AC58" s="20">
        <v>1</v>
      </c>
      <c r="AD58" s="20">
        <v>37</v>
      </c>
      <c r="AE58" s="20">
        <v>1</v>
      </c>
      <c r="AF58" s="66">
        <f t="shared" si="9"/>
        <v>100</v>
      </c>
      <c r="AG58" s="10"/>
      <c r="AH58" s="36">
        <v>4.8000000000000001E-2</v>
      </c>
      <c r="AI58" s="40">
        <v>13003</v>
      </c>
      <c r="AJ58" s="37">
        <v>0.66</v>
      </c>
      <c r="AK58" s="42" t="s">
        <v>214</v>
      </c>
      <c r="AL58" s="41">
        <v>497</v>
      </c>
      <c r="AN58" s="86"/>
      <c r="AO58" s="87"/>
      <c r="AP58" s="88">
        <f t="shared" si="10"/>
        <v>0</v>
      </c>
      <c r="AR58" s="86">
        <f t="shared" si="11"/>
        <v>0</v>
      </c>
      <c r="AS58" s="87"/>
      <c r="AT58" s="88">
        <f t="shared" si="12"/>
        <v>0</v>
      </c>
      <c r="AV58" s="88">
        <v>0</v>
      </c>
    </row>
    <row r="59" spans="1:48" s="25" customFormat="1" ht="24" customHeight="1">
      <c r="A59" s="224"/>
      <c r="B59" s="14">
        <f t="shared" si="6"/>
        <v>51</v>
      </c>
      <c r="C59" s="24"/>
      <c r="D59" s="22" t="s">
        <v>122</v>
      </c>
      <c r="E59" s="24"/>
      <c r="F59" s="22" t="s">
        <v>22</v>
      </c>
      <c r="G59" s="22" t="s">
        <v>198</v>
      </c>
      <c r="H59" s="24"/>
      <c r="I59" s="23">
        <v>28982772</v>
      </c>
      <c r="J59" s="23">
        <v>730</v>
      </c>
      <c r="K59" s="14" t="s">
        <v>6</v>
      </c>
      <c r="L59" s="24"/>
      <c r="M59" s="61">
        <v>2006</v>
      </c>
      <c r="N59" s="61">
        <v>4622</v>
      </c>
      <c r="O59" s="61">
        <v>6765</v>
      </c>
      <c r="P59" s="24"/>
      <c r="Q59" s="61">
        <f t="shared" si="13"/>
        <v>69330</v>
      </c>
      <c r="R59" s="24"/>
      <c r="S59" s="63">
        <f t="shared" si="8"/>
        <v>73952</v>
      </c>
      <c r="T59" s="24"/>
      <c r="U59" s="223">
        <v>15.9</v>
      </c>
      <c r="V59" s="223">
        <v>22.88</v>
      </c>
      <c r="W59" s="24"/>
      <c r="X59" s="49">
        <v>1120000000</v>
      </c>
      <c r="Y59" s="50">
        <v>5.2999999999999999E-2</v>
      </c>
      <c r="Z59" s="24"/>
      <c r="AA59" s="13">
        <v>20</v>
      </c>
      <c r="AB59" s="13">
        <v>20</v>
      </c>
      <c r="AC59" s="13">
        <v>6</v>
      </c>
      <c r="AD59" s="13">
        <v>53</v>
      </c>
      <c r="AE59" s="13">
        <v>1</v>
      </c>
      <c r="AF59" s="67">
        <f t="shared" si="9"/>
        <v>100</v>
      </c>
      <c r="AG59" s="24"/>
      <c r="AH59" s="50">
        <v>-6.0000000000000001E-3</v>
      </c>
      <c r="AI59" s="51">
        <v>8071</v>
      </c>
      <c r="AJ59" s="52">
        <v>0.72</v>
      </c>
      <c r="AK59" s="53" t="s">
        <v>213</v>
      </c>
      <c r="AL59" s="54">
        <v>1084</v>
      </c>
      <c r="AN59" s="90"/>
      <c r="AO59" s="91"/>
      <c r="AP59" s="92">
        <f t="shared" si="10"/>
        <v>0</v>
      </c>
      <c r="AR59" s="90">
        <f t="shared" si="11"/>
        <v>0</v>
      </c>
      <c r="AS59" s="91"/>
      <c r="AT59" s="92">
        <f t="shared" si="12"/>
        <v>0</v>
      </c>
      <c r="AV59" s="92">
        <v>0</v>
      </c>
    </row>
    <row r="60" spans="1:48" ht="24" customHeight="1">
      <c r="A60" s="16"/>
      <c r="B60" s="17">
        <f t="shared" si="6"/>
        <v>52</v>
      </c>
      <c r="C60" s="10"/>
      <c r="D60" s="18" t="s">
        <v>42</v>
      </c>
      <c r="E60" s="10"/>
      <c r="F60" s="18" t="s">
        <v>13</v>
      </c>
      <c r="G60" s="18" t="s">
        <v>222</v>
      </c>
      <c r="H60" s="10"/>
      <c r="I60" s="19">
        <v>17909754</v>
      </c>
      <c r="J60" s="19">
        <v>13530</v>
      </c>
      <c r="K60" s="17" t="s">
        <v>14</v>
      </c>
      <c r="L60" s="10"/>
      <c r="M60" s="60">
        <v>1675</v>
      </c>
      <c r="N60" s="60">
        <v>2245</v>
      </c>
      <c r="O60" s="60">
        <v>2245</v>
      </c>
      <c r="P60" s="10"/>
      <c r="Q60" s="60">
        <f>N60*$Q$189</f>
        <v>67350</v>
      </c>
      <c r="R60" s="10"/>
      <c r="S60" s="62">
        <f t="shared" si="8"/>
        <v>69595</v>
      </c>
      <c r="T60" s="10"/>
      <c r="U60" s="64">
        <v>12.5</v>
      </c>
      <c r="V60" s="64">
        <v>12.5</v>
      </c>
      <c r="W60" s="10"/>
      <c r="X60" s="43">
        <f>AP60+AT60</f>
        <v>24691566047.999996</v>
      </c>
      <c r="Y60" s="36">
        <f>X60/AV60</f>
        <v>9.8632124502676347E-2</v>
      </c>
      <c r="Z60" s="10"/>
      <c r="AA60" s="20">
        <v>42</v>
      </c>
      <c r="AB60" s="20">
        <v>8.6999999999999993</v>
      </c>
      <c r="AC60" s="20">
        <v>5.7</v>
      </c>
      <c r="AD60" s="20">
        <v>36</v>
      </c>
      <c r="AE60" s="20">
        <v>7.6</v>
      </c>
      <c r="AF60" s="66">
        <f t="shared" si="9"/>
        <v>100</v>
      </c>
      <c r="AG60" s="10"/>
      <c r="AH60" s="72"/>
      <c r="AI60" s="73"/>
      <c r="AJ60" s="74"/>
      <c r="AK60" s="75"/>
      <c r="AL60" s="76"/>
      <c r="AN60" s="57">
        <v>13748.088</v>
      </c>
      <c r="AO60" s="35">
        <v>80</v>
      </c>
      <c r="AP60" s="43">
        <f t="shared" si="10"/>
        <v>2469156604.7999997</v>
      </c>
      <c r="AR60" s="57">
        <f t="shared" si="11"/>
        <v>13748.088</v>
      </c>
      <c r="AS60" s="35">
        <v>24</v>
      </c>
      <c r="AT60" s="43">
        <f t="shared" si="12"/>
        <v>22222409443.199997</v>
      </c>
      <c r="AV60" s="43">
        <v>250340000000</v>
      </c>
    </row>
    <row r="61" spans="1:48" ht="24" customHeight="1">
      <c r="A61" s="16"/>
      <c r="B61" s="17">
        <f t="shared" si="6"/>
        <v>53</v>
      </c>
      <c r="C61" s="10"/>
      <c r="D61" s="18" t="s">
        <v>133</v>
      </c>
      <c r="E61" s="10"/>
      <c r="F61" s="18" t="s">
        <v>13</v>
      </c>
      <c r="G61" s="18" t="s">
        <v>222</v>
      </c>
      <c r="H61" s="10"/>
      <c r="I61" s="19">
        <v>31773840</v>
      </c>
      <c r="J61" s="19">
        <v>5950</v>
      </c>
      <c r="K61" s="17" t="s">
        <v>9</v>
      </c>
      <c r="L61" s="10"/>
      <c r="M61" s="60">
        <v>2696</v>
      </c>
      <c r="N61" s="60">
        <v>4286</v>
      </c>
      <c r="O61" s="60">
        <v>4555</v>
      </c>
      <c r="P61" s="10"/>
      <c r="Q61" s="60">
        <f>N61*$Q$188</f>
        <v>64290</v>
      </c>
      <c r="R61" s="10"/>
      <c r="S61" s="62">
        <f t="shared" si="8"/>
        <v>68576</v>
      </c>
      <c r="T61" s="10"/>
      <c r="U61" s="64">
        <v>13.5</v>
      </c>
      <c r="V61" s="64">
        <v>13.95</v>
      </c>
      <c r="W61" s="10"/>
      <c r="X61" s="43">
        <v>8600000000</v>
      </c>
      <c r="Y61" s="36">
        <v>4.4999999999999998E-2</v>
      </c>
      <c r="Z61" s="10"/>
      <c r="AA61" s="20">
        <v>40</v>
      </c>
      <c r="AB61" s="20">
        <v>7</v>
      </c>
      <c r="AC61" s="20">
        <v>3</v>
      </c>
      <c r="AD61" s="20">
        <v>49</v>
      </c>
      <c r="AE61" s="20">
        <v>1</v>
      </c>
      <c r="AF61" s="66">
        <f t="shared" si="9"/>
        <v>100</v>
      </c>
      <c r="AG61" s="10"/>
      <c r="AH61" s="36">
        <v>-0.127</v>
      </c>
      <c r="AI61" s="40">
        <v>17640</v>
      </c>
      <c r="AJ61" s="37">
        <v>0.71</v>
      </c>
      <c r="AK61" s="42" t="s">
        <v>213</v>
      </c>
      <c r="AL61" s="41">
        <v>697</v>
      </c>
      <c r="AN61" s="86"/>
      <c r="AO61" s="87"/>
      <c r="AP61" s="88">
        <f t="shared" si="10"/>
        <v>0</v>
      </c>
      <c r="AR61" s="86">
        <f t="shared" si="11"/>
        <v>0</v>
      </c>
      <c r="AS61" s="87"/>
      <c r="AT61" s="88">
        <f t="shared" si="12"/>
        <v>0</v>
      </c>
      <c r="AV61" s="88">
        <v>0</v>
      </c>
    </row>
    <row r="62" spans="1:48" ht="24" customHeight="1">
      <c r="A62" s="16"/>
      <c r="B62" s="17">
        <f t="shared" si="6"/>
        <v>54</v>
      </c>
      <c r="C62" s="10"/>
      <c r="D62" s="18" t="s">
        <v>110</v>
      </c>
      <c r="E62" s="10"/>
      <c r="F62" s="18" t="s">
        <v>11</v>
      </c>
      <c r="G62" s="18" t="s">
        <v>11</v>
      </c>
      <c r="H62" s="10"/>
      <c r="I62" s="19">
        <v>17994836</v>
      </c>
      <c r="J62" s="19">
        <v>750</v>
      </c>
      <c r="K62" s="17" t="s">
        <v>6</v>
      </c>
      <c r="L62" s="10"/>
      <c r="M62" s="60">
        <v>541</v>
      </c>
      <c r="N62" s="60">
        <v>4159</v>
      </c>
      <c r="O62" s="60">
        <v>3090</v>
      </c>
      <c r="P62" s="10"/>
      <c r="Q62" s="60">
        <f>N62*$Q$188</f>
        <v>62385</v>
      </c>
      <c r="R62" s="10"/>
      <c r="S62" s="62">
        <f t="shared" si="8"/>
        <v>66544</v>
      </c>
      <c r="T62" s="10"/>
      <c r="U62" s="64">
        <v>23.1</v>
      </c>
      <c r="V62" s="64">
        <v>15.82</v>
      </c>
      <c r="W62" s="10"/>
      <c r="X62" s="43">
        <v>1080000000</v>
      </c>
      <c r="Y62" s="36">
        <v>7.6999999999999999E-2</v>
      </c>
      <c r="Z62" s="10"/>
      <c r="AA62" s="20">
        <v>50</v>
      </c>
      <c r="AB62" s="20">
        <v>8</v>
      </c>
      <c r="AC62" s="20">
        <v>1</v>
      </c>
      <c r="AD62" s="20">
        <v>39</v>
      </c>
      <c r="AE62" s="20">
        <v>2</v>
      </c>
      <c r="AF62" s="66">
        <f t="shared" si="9"/>
        <v>100</v>
      </c>
      <c r="AG62" s="10"/>
      <c r="AH62" s="36">
        <v>3.6999999999999998E-2</v>
      </c>
      <c r="AI62" s="40">
        <v>1914</v>
      </c>
      <c r="AJ62" s="37">
        <v>0.42</v>
      </c>
      <c r="AK62" s="42" t="s">
        <v>214</v>
      </c>
      <c r="AL62" s="41">
        <v>1026</v>
      </c>
      <c r="AN62" s="86"/>
      <c r="AO62" s="87"/>
      <c r="AP62" s="88">
        <f t="shared" si="10"/>
        <v>0</v>
      </c>
      <c r="AR62" s="86">
        <f t="shared" si="11"/>
        <v>0</v>
      </c>
      <c r="AS62" s="87"/>
      <c r="AT62" s="88">
        <f t="shared" si="12"/>
        <v>0</v>
      </c>
      <c r="AV62" s="88">
        <v>0</v>
      </c>
    </row>
    <row r="63" spans="1:48" ht="24" customHeight="1">
      <c r="A63" s="16"/>
      <c r="B63" s="17">
        <f t="shared" si="6"/>
        <v>55</v>
      </c>
      <c r="C63" s="10"/>
      <c r="D63" s="18" t="s">
        <v>39</v>
      </c>
      <c r="E63" s="10"/>
      <c r="F63" s="18" t="s">
        <v>13</v>
      </c>
      <c r="G63" s="18" t="s">
        <v>222</v>
      </c>
      <c r="H63" s="10"/>
      <c r="I63" s="19">
        <v>36289824</v>
      </c>
      <c r="J63" s="19">
        <v>43660</v>
      </c>
      <c r="K63" s="17" t="s">
        <v>14</v>
      </c>
      <c r="L63" s="10"/>
      <c r="M63" s="60">
        <v>1858</v>
      </c>
      <c r="N63" s="60">
        <v>2118</v>
      </c>
      <c r="O63" s="60">
        <v>2118</v>
      </c>
      <c r="P63" s="10"/>
      <c r="Q63" s="60">
        <f>N63*$Q$189</f>
        <v>63540</v>
      </c>
      <c r="R63" s="10"/>
      <c r="S63" s="62">
        <f t="shared" si="8"/>
        <v>65658</v>
      </c>
      <c r="T63" s="10"/>
      <c r="U63" s="64">
        <v>5.8</v>
      </c>
      <c r="V63" s="64">
        <v>5.8</v>
      </c>
      <c r="W63" s="10"/>
      <c r="X63" s="43">
        <f>AP63+AT63</f>
        <v>71639064254.399994</v>
      </c>
      <c r="Y63" s="36">
        <f>X63/AV63</f>
        <v>4.691490782868369E-2</v>
      </c>
      <c r="Z63" s="10"/>
      <c r="AA63" s="20">
        <v>64.3</v>
      </c>
      <c r="AB63" s="20">
        <v>10.8</v>
      </c>
      <c r="AC63" s="20">
        <v>2.5</v>
      </c>
      <c r="AD63" s="20">
        <v>15.2</v>
      </c>
      <c r="AE63" s="20">
        <v>7.2</v>
      </c>
      <c r="AF63" s="66">
        <f t="shared" si="9"/>
        <v>100</v>
      </c>
      <c r="AG63" s="10"/>
      <c r="AH63" s="72"/>
      <c r="AI63" s="73"/>
      <c r="AJ63" s="74"/>
      <c r="AK63" s="75"/>
      <c r="AL63" s="76"/>
      <c r="AN63" s="57">
        <v>42279.900999999998</v>
      </c>
      <c r="AO63" s="35">
        <v>80</v>
      </c>
      <c r="AP63" s="43">
        <f t="shared" si="10"/>
        <v>7163906425.4399986</v>
      </c>
      <c r="AR63" s="57">
        <f t="shared" si="11"/>
        <v>42279.900999999998</v>
      </c>
      <c r="AS63" s="35">
        <v>24</v>
      </c>
      <c r="AT63" s="43">
        <f t="shared" si="12"/>
        <v>64475157828.959999</v>
      </c>
      <c r="AV63" s="43">
        <v>1527000000000</v>
      </c>
    </row>
    <row r="64" spans="1:48" ht="24" customHeight="1">
      <c r="A64" s="16"/>
      <c r="B64" s="17">
        <f t="shared" si="6"/>
        <v>56</v>
      </c>
      <c r="C64" s="10"/>
      <c r="D64" s="18" t="s">
        <v>41</v>
      </c>
      <c r="E64" s="10"/>
      <c r="F64" s="18" t="s">
        <v>11</v>
      </c>
      <c r="G64" s="18" t="s">
        <v>11</v>
      </c>
      <c r="H64" s="10"/>
      <c r="I64" s="19">
        <v>14452543</v>
      </c>
      <c r="J64" s="19">
        <v>720</v>
      </c>
      <c r="K64" s="17" t="s">
        <v>6</v>
      </c>
      <c r="L64" s="10"/>
      <c r="M64" s="60">
        <v>1122</v>
      </c>
      <c r="N64" s="60">
        <v>3990</v>
      </c>
      <c r="O64" s="60">
        <v>2565</v>
      </c>
      <c r="P64" s="10"/>
      <c r="Q64" s="60">
        <f>N64*$Q$188</f>
        <v>59850</v>
      </c>
      <c r="R64" s="10"/>
      <c r="S64" s="62">
        <f t="shared" si="8"/>
        <v>63840</v>
      </c>
      <c r="T64" s="10"/>
      <c r="U64" s="64">
        <v>27.6</v>
      </c>
      <c r="V64" s="64">
        <v>17.47</v>
      </c>
      <c r="W64" s="10"/>
      <c r="X64" s="43">
        <v>926300000</v>
      </c>
      <c r="Y64" s="36">
        <v>9.1999999999999998E-2</v>
      </c>
      <c r="Z64" s="10"/>
      <c r="AA64" s="20">
        <v>45</v>
      </c>
      <c r="AB64" s="20">
        <v>5</v>
      </c>
      <c r="AC64" s="20">
        <v>1</v>
      </c>
      <c r="AD64" s="20">
        <v>48</v>
      </c>
      <c r="AE64" s="20">
        <v>1</v>
      </c>
      <c r="AF64" s="66">
        <f t="shared" si="9"/>
        <v>100</v>
      </c>
      <c r="AG64" s="10"/>
      <c r="AH64" s="36">
        <v>-5.5E-2</v>
      </c>
      <c r="AI64" s="40">
        <v>7777</v>
      </c>
      <c r="AJ64" s="37">
        <v>0.49</v>
      </c>
      <c r="AK64" s="42" t="s">
        <v>214</v>
      </c>
      <c r="AL64" s="41">
        <v>1076</v>
      </c>
      <c r="AN64" s="86"/>
      <c r="AO64" s="87"/>
      <c r="AP64" s="88">
        <f t="shared" si="10"/>
        <v>0</v>
      </c>
      <c r="AR64" s="86">
        <f t="shared" si="11"/>
        <v>0</v>
      </c>
      <c r="AS64" s="87"/>
      <c r="AT64" s="88">
        <f t="shared" si="12"/>
        <v>0</v>
      </c>
      <c r="AV64" s="88">
        <v>0</v>
      </c>
    </row>
    <row r="65" spans="1:48" ht="24" customHeight="1">
      <c r="A65" s="16"/>
      <c r="B65" s="17">
        <f t="shared" si="6"/>
        <v>57</v>
      </c>
      <c r="C65" s="10"/>
      <c r="D65" s="18" t="s">
        <v>177</v>
      </c>
      <c r="E65" s="10"/>
      <c r="F65" s="18" t="s">
        <v>8</v>
      </c>
      <c r="G65" s="18" t="s">
        <v>212</v>
      </c>
      <c r="H65" s="10"/>
      <c r="I65" s="19">
        <v>65788572</v>
      </c>
      <c r="J65" s="19">
        <v>42390</v>
      </c>
      <c r="K65" s="17" t="s">
        <v>14</v>
      </c>
      <c r="L65" s="10"/>
      <c r="M65" s="60">
        <v>1804</v>
      </c>
      <c r="N65" s="60">
        <v>2019</v>
      </c>
      <c r="O65" s="60">
        <v>2019</v>
      </c>
      <c r="P65" s="10"/>
      <c r="Q65" s="60">
        <f>N65*$Q$189</f>
        <v>60570</v>
      </c>
      <c r="R65" s="10"/>
      <c r="S65" s="62">
        <f t="shared" si="8"/>
        <v>62589</v>
      </c>
      <c r="T65" s="10"/>
      <c r="U65" s="64">
        <v>3.1</v>
      </c>
      <c r="V65" s="64">
        <v>3.1</v>
      </c>
      <c r="W65" s="10"/>
      <c r="X65" s="43">
        <f>AP65+AT65</f>
        <v>66342994538.399994</v>
      </c>
      <c r="Y65" s="36">
        <f>X65/AV65</f>
        <v>2.4626204357238304E-2</v>
      </c>
      <c r="Z65" s="10"/>
      <c r="AA65" s="20">
        <v>46.2</v>
      </c>
      <c r="AB65" s="20">
        <v>20.5</v>
      </c>
      <c r="AC65" s="20">
        <v>5.5</v>
      </c>
      <c r="AD65" s="20">
        <v>23.7</v>
      </c>
      <c r="AE65" s="20">
        <v>4.0999999999999996</v>
      </c>
      <c r="AF65" s="66">
        <f t="shared" si="9"/>
        <v>100</v>
      </c>
      <c r="AG65" s="10"/>
      <c r="AH65" s="72"/>
      <c r="AI65" s="73"/>
      <c r="AJ65" s="74"/>
      <c r="AK65" s="75"/>
      <c r="AL65" s="76"/>
      <c r="AN65" s="57">
        <v>41074.167000000001</v>
      </c>
      <c r="AO65" s="35">
        <v>80</v>
      </c>
      <c r="AP65" s="43">
        <f t="shared" si="10"/>
        <v>6634299453.8400002</v>
      </c>
      <c r="AR65" s="57">
        <f t="shared" si="11"/>
        <v>41074.167000000001</v>
      </c>
      <c r="AS65" s="35">
        <v>24</v>
      </c>
      <c r="AT65" s="43">
        <f t="shared" si="12"/>
        <v>59708695084.559998</v>
      </c>
      <c r="AV65" s="43">
        <v>2694000000000</v>
      </c>
    </row>
    <row r="66" spans="1:48" ht="24" customHeight="1">
      <c r="A66" s="16"/>
      <c r="B66" s="17">
        <f t="shared" si="6"/>
        <v>58</v>
      </c>
      <c r="C66" s="10"/>
      <c r="D66" s="18" t="s">
        <v>154</v>
      </c>
      <c r="E66" s="10"/>
      <c r="F66" s="18" t="s">
        <v>5</v>
      </c>
      <c r="G66" s="18" t="s">
        <v>11</v>
      </c>
      <c r="H66" s="10"/>
      <c r="I66" s="19">
        <v>14317996</v>
      </c>
      <c r="J66" s="19">
        <v>0</v>
      </c>
      <c r="K66" s="17" t="s">
        <v>6</v>
      </c>
      <c r="L66" s="10"/>
      <c r="M66" s="60">
        <v>165</v>
      </c>
      <c r="N66" s="60">
        <v>3884</v>
      </c>
      <c r="O66" s="60">
        <v>5101</v>
      </c>
      <c r="P66" s="10"/>
      <c r="Q66" s="60">
        <f>N66*$Q$188</f>
        <v>58260</v>
      </c>
      <c r="R66" s="10"/>
      <c r="S66" s="62">
        <f t="shared" si="8"/>
        <v>62144</v>
      </c>
      <c r="T66" s="10"/>
      <c r="U66" s="64">
        <v>27.1</v>
      </c>
      <c r="V66" s="64">
        <v>31.2</v>
      </c>
      <c r="W66" s="10"/>
      <c r="X66" s="43">
        <v>609910000</v>
      </c>
      <c r="Y66" s="36">
        <v>0.09</v>
      </c>
      <c r="Z66" s="10"/>
      <c r="AA66" s="20">
        <v>49</v>
      </c>
      <c r="AB66" s="20">
        <v>5</v>
      </c>
      <c r="AC66" s="20">
        <v>5</v>
      </c>
      <c r="AD66" s="20">
        <v>40</v>
      </c>
      <c r="AE66" s="20">
        <v>1</v>
      </c>
      <c r="AF66" s="66">
        <f t="shared" si="9"/>
        <v>100</v>
      </c>
      <c r="AG66" s="10"/>
      <c r="AH66" s="36">
        <v>-7.6999999999999999E-2</v>
      </c>
      <c r="AI66" s="40">
        <v>415</v>
      </c>
      <c r="AJ66" s="37">
        <v>0.63</v>
      </c>
      <c r="AK66" s="42" t="s">
        <v>213</v>
      </c>
      <c r="AL66" s="41">
        <v>1732</v>
      </c>
      <c r="AN66" s="86"/>
      <c r="AO66" s="87"/>
      <c r="AP66" s="88">
        <f t="shared" si="10"/>
        <v>0</v>
      </c>
      <c r="AR66" s="86">
        <f t="shared" si="11"/>
        <v>0</v>
      </c>
      <c r="AS66" s="87"/>
      <c r="AT66" s="88">
        <f t="shared" si="12"/>
        <v>0</v>
      </c>
      <c r="AV66" s="88">
        <v>0</v>
      </c>
    </row>
    <row r="67" spans="1:48" ht="24" customHeight="1">
      <c r="A67" s="16"/>
      <c r="B67" s="17">
        <f t="shared" si="6"/>
        <v>59</v>
      </c>
      <c r="C67" s="10"/>
      <c r="D67" s="18" t="s">
        <v>157</v>
      </c>
      <c r="E67" s="10"/>
      <c r="F67" s="18" t="s">
        <v>8</v>
      </c>
      <c r="G67" s="18" t="s">
        <v>212</v>
      </c>
      <c r="H67" s="10"/>
      <c r="I67" s="19">
        <v>46347576</v>
      </c>
      <c r="J67" s="19">
        <v>27520</v>
      </c>
      <c r="K67" s="17" t="s">
        <v>14</v>
      </c>
      <c r="L67" s="10"/>
      <c r="M67" s="60">
        <v>1810</v>
      </c>
      <c r="N67" s="60">
        <v>1922</v>
      </c>
      <c r="O67" s="60">
        <v>1922</v>
      </c>
      <c r="P67" s="10"/>
      <c r="Q67" s="60">
        <f>N67*$Q$189</f>
        <v>57660</v>
      </c>
      <c r="R67" s="10"/>
      <c r="S67" s="62">
        <f t="shared" si="8"/>
        <v>59582</v>
      </c>
      <c r="T67" s="10"/>
      <c r="U67" s="64">
        <v>4.0999999999999996</v>
      </c>
      <c r="V67" s="64">
        <v>4.0999999999999996</v>
      </c>
      <c r="W67" s="10"/>
      <c r="X67" s="43">
        <f>AP67+AT67</f>
        <v>40755047462.399994</v>
      </c>
      <c r="Y67" s="36">
        <f>X67/AV67</f>
        <v>3.3080395667532465E-2</v>
      </c>
      <c r="Z67" s="10"/>
      <c r="AA67" s="20">
        <v>46.5</v>
      </c>
      <c r="AB67" s="20">
        <v>21.9</v>
      </c>
      <c r="AC67" s="20">
        <v>3.7</v>
      </c>
      <c r="AD67" s="20">
        <v>21.5</v>
      </c>
      <c r="AE67" s="20">
        <v>6.4</v>
      </c>
      <c r="AF67" s="66">
        <f t="shared" si="9"/>
        <v>100.00000000000001</v>
      </c>
      <c r="AG67" s="10"/>
      <c r="AH67" s="72"/>
      <c r="AI67" s="73"/>
      <c r="AJ67" s="74"/>
      <c r="AK67" s="75"/>
      <c r="AL67" s="76"/>
      <c r="AN67" s="57">
        <v>26505.624</v>
      </c>
      <c r="AO67" s="35">
        <v>80</v>
      </c>
      <c r="AP67" s="43">
        <f t="shared" si="10"/>
        <v>4075504746.2400002</v>
      </c>
      <c r="AR67" s="57">
        <f t="shared" si="11"/>
        <v>26505.624</v>
      </c>
      <c r="AS67" s="35">
        <v>24</v>
      </c>
      <c r="AT67" s="43">
        <f t="shared" si="12"/>
        <v>36679542716.159996</v>
      </c>
      <c r="AV67" s="43">
        <v>1232000000000</v>
      </c>
    </row>
    <row r="68" spans="1:48" ht="24" customHeight="1">
      <c r="A68" s="16"/>
      <c r="B68" s="17">
        <f t="shared" si="6"/>
        <v>60</v>
      </c>
      <c r="C68" s="10"/>
      <c r="D68" s="18" t="s">
        <v>57</v>
      </c>
      <c r="E68" s="10"/>
      <c r="F68" s="18" t="s">
        <v>13</v>
      </c>
      <c r="G68" s="18" t="s">
        <v>222</v>
      </c>
      <c r="H68" s="10"/>
      <c r="I68" s="19">
        <v>10648791</v>
      </c>
      <c r="J68" s="19">
        <v>6390</v>
      </c>
      <c r="K68" s="17" t="s">
        <v>9</v>
      </c>
      <c r="L68" s="10"/>
      <c r="M68" s="60">
        <v>3118</v>
      </c>
      <c r="N68" s="60">
        <v>3684</v>
      </c>
      <c r="O68" s="60">
        <v>3184</v>
      </c>
      <c r="P68" s="10"/>
      <c r="Q68" s="60">
        <f t="shared" ref="Q68:Q75" si="14">N68*$Q$188</f>
        <v>55260</v>
      </c>
      <c r="R68" s="10"/>
      <c r="S68" s="62">
        <f t="shared" si="8"/>
        <v>58944</v>
      </c>
      <c r="T68" s="10"/>
      <c r="U68" s="64">
        <v>34.6</v>
      </c>
      <c r="V68" s="64">
        <v>30.77</v>
      </c>
      <c r="W68" s="10"/>
      <c r="X68" s="43">
        <v>8320000000</v>
      </c>
      <c r="Y68" s="36">
        <v>0.115</v>
      </c>
      <c r="Z68" s="10"/>
      <c r="AA68" s="20">
        <v>73</v>
      </c>
      <c r="AB68" s="20">
        <v>16</v>
      </c>
      <c r="AC68" s="20">
        <v>1</v>
      </c>
      <c r="AD68" s="20">
        <v>9</v>
      </c>
      <c r="AE68" s="20">
        <v>1</v>
      </c>
      <c r="AF68" s="66">
        <f t="shared" si="9"/>
        <v>100</v>
      </c>
      <c r="AG68" s="10"/>
      <c r="AH68" s="36">
        <v>5.8999999999999997E-2</v>
      </c>
      <c r="AI68" s="40">
        <v>36192</v>
      </c>
      <c r="AJ68" s="37">
        <v>0.81</v>
      </c>
      <c r="AK68" s="42" t="s">
        <v>210</v>
      </c>
      <c r="AL68" s="41">
        <v>1563</v>
      </c>
      <c r="AN68" s="86"/>
      <c r="AO68" s="87"/>
      <c r="AP68" s="88">
        <f t="shared" si="10"/>
        <v>0</v>
      </c>
      <c r="AR68" s="86">
        <f t="shared" si="11"/>
        <v>0</v>
      </c>
      <c r="AS68" s="87"/>
      <c r="AT68" s="88">
        <f t="shared" si="12"/>
        <v>0</v>
      </c>
      <c r="AV68" s="88">
        <v>0</v>
      </c>
    </row>
    <row r="69" spans="1:48" ht="24" customHeight="1">
      <c r="A69" s="16"/>
      <c r="B69" s="17">
        <f t="shared" si="6"/>
        <v>61</v>
      </c>
      <c r="C69" s="10"/>
      <c r="D69" s="18" t="s">
        <v>156</v>
      </c>
      <c r="E69" s="10"/>
      <c r="F69" s="18" t="s">
        <v>11</v>
      </c>
      <c r="G69" s="18" t="s">
        <v>11</v>
      </c>
      <c r="H69" s="10"/>
      <c r="I69" s="19">
        <v>12230730</v>
      </c>
      <c r="J69" s="19">
        <v>820</v>
      </c>
      <c r="K69" s="17" t="s">
        <v>6</v>
      </c>
      <c r="L69" s="10"/>
      <c r="M69" s="60">
        <v>130</v>
      </c>
      <c r="N69" s="60">
        <v>3661</v>
      </c>
      <c r="O69" s="60">
        <v>1745</v>
      </c>
      <c r="P69" s="10"/>
      <c r="Q69" s="60">
        <f t="shared" si="14"/>
        <v>54915</v>
      </c>
      <c r="R69" s="10"/>
      <c r="S69" s="62">
        <f t="shared" si="8"/>
        <v>58576</v>
      </c>
      <c r="T69" s="10"/>
      <c r="U69" s="64">
        <v>29.9</v>
      </c>
      <c r="V69" s="64">
        <v>18.010000000000002</v>
      </c>
      <c r="W69" s="10"/>
      <c r="X69" s="43">
        <v>289040000</v>
      </c>
      <c r="Y69" s="36">
        <v>0.1</v>
      </c>
      <c r="Z69" s="10"/>
      <c r="AA69" s="20">
        <v>40</v>
      </c>
      <c r="AB69" s="20">
        <v>7</v>
      </c>
      <c r="AC69" s="20">
        <v>3</v>
      </c>
      <c r="AD69" s="20">
        <v>49</v>
      </c>
      <c r="AE69" s="20">
        <v>1</v>
      </c>
      <c r="AF69" s="66">
        <f t="shared" si="9"/>
        <v>100</v>
      </c>
      <c r="AG69" s="10"/>
      <c r="AH69" s="36">
        <v>0.01</v>
      </c>
      <c r="AI69" s="40">
        <v>569</v>
      </c>
      <c r="AJ69" s="37">
        <v>0.59</v>
      </c>
      <c r="AK69" s="42" t="s">
        <v>213</v>
      </c>
      <c r="AL69" s="41">
        <v>1072</v>
      </c>
      <c r="AN69" s="86"/>
      <c r="AO69" s="87"/>
      <c r="AP69" s="88">
        <f t="shared" si="10"/>
        <v>0</v>
      </c>
      <c r="AR69" s="86">
        <f t="shared" si="11"/>
        <v>0</v>
      </c>
      <c r="AS69" s="87"/>
      <c r="AT69" s="88">
        <f t="shared" si="12"/>
        <v>0</v>
      </c>
      <c r="AV69" s="88">
        <v>0</v>
      </c>
    </row>
    <row r="70" spans="1:48" ht="24" customHeight="1">
      <c r="A70" s="16"/>
      <c r="B70" s="17">
        <f t="shared" si="6"/>
        <v>62</v>
      </c>
      <c r="C70" s="10"/>
      <c r="D70" s="18" t="s">
        <v>35</v>
      </c>
      <c r="E70" s="10"/>
      <c r="F70" s="18" t="s">
        <v>11</v>
      </c>
      <c r="G70" s="18" t="s">
        <v>11</v>
      </c>
      <c r="H70" s="10"/>
      <c r="I70" s="19">
        <v>10524117</v>
      </c>
      <c r="J70" s="19">
        <v>280</v>
      </c>
      <c r="K70" s="17" t="s">
        <v>6</v>
      </c>
      <c r="L70" s="10"/>
      <c r="M70" s="60">
        <v>112</v>
      </c>
      <c r="N70" s="60">
        <v>3651</v>
      </c>
      <c r="O70" s="60">
        <v>2228</v>
      </c>
      <c r="P70" s="10"/>
      <c r="Q70" s="60">
        <f t="shared" si="14"/>
        <v>54765</v>
      </c>
      <c r="R70" s="10"/>
      <c r="S70" s="62">
        <f t="shared" si="8"/>
        <v>58416</v>
      </c>
      <c r="T70" s="10"/>
      <c r="U70" s="64">
        <v>34.700000000000003</v>
      </c>
      <c r="V70" s="64">
        <v>21.12</v>
      </c>
      <c r="W70" s="10"/>
      <c r="X70" s="43">
        <v>341340000</v>
      </c>
      <c r="Y70" s="36">
        <v>0.115</v>
      </c>
      <c r="Z70" s="10"/>
      <c r="AA70" s="20">
        <v>43</v>
      </c>
      <c r="AB70" s="20">
        <v>3</v>
      </c>
      <c r="AC70" s="20">
        <v>2</v>
      </c>
      <c r="AD70" s="20">
        <v>51</v>
      </c>
      <c r="AE70" s="20">
        <v>1</v>
      </c>
      <c r="AF70" s="66">
        <f t="shared" si="9"/>
        <v>100</v>
      </c>
      <c r="AG70" s="10"/>
      <c r="AH70" s="36">
        <v>-4.4999999999999998E-2</v>
      </c>
      <c r="AI70" s="40">
        <v>1057</v>
      </c>
      <c r="AJ70" s="37">
        <v>0.65</v>
      </c>
      <c r="AK70" s="42" t="s">
        <v>214</v>
      </c>
      <c r="AL70" s="41">
        <v>1176</v>
      </c>
      <c r="AN70" s="86"/>
      <c r="AO70" s="87"/>
      <c r="AP70" s="88">
        <f t="shared" si="10"/>
        <v>0</v>
      </c>
      <c r="AR70" s="86">
        <f t="shared" si="11"/>
        <v>0</v>
      </c>
      <c r="AS70" s="87"/>
      <c r="AT70" s="88">
        <f t="shared" si="12"/>
        <v>0</v>
      </c>
      <c r="AV70" s="88">
        <v>0</v>
      </c>
    </row>
    <row r="71" spans="1:48" ht="24" customHeight="1">
      <c r="A71" s="16"/>
      <c r="B71" s="17">
        <f t="shared" si="6"/>
        <v>63</v>
      </c>
      <c r="C71" s="10"/>
      <c r="D71" s="18" t="s">
        <v>181</v>
      </c>
      <c r="E71" s="10"/>
      <c r="F71" s="18" t="s">
        <v>8</v>
      </c>
      <c r="G71" s="18" t="s">
        <v>212</v>
      </c>
      <c r="H71" s="10"/>
      <c r="I71" s="19">
        <v>31446796</v>
      </c>
      <c r="J71" s="19">
        <v>2220</v>
      </c>
      <c r="K71" s="17" t="s">
        <v>9</v>
      </c>
      <c r="L71" s="10"/>
      <c r="M71" s="60">
        <v>2496</v>
      </c>
      <c r="N71" s="60">
        <v>3617</v>
      </c>
      <c r="O71" s="60">
        <v>4015</v>
      </c>
      <c r="P71" s="10"/>
      <c r="Q71" s="60">
        <f t="shared" si="14"/>
        <v>54255</v>
      </c>
      <c r="R71" s="10"/>
      <c r="S71" s="62">
        <f t="shared" si="8"/>
        <v>57872</v>
      </c>
      <c r="T71" s="10"/>
      <c r="U71" s="64">
        <v>11.5</v>
      </c>
      <c r="V71" s="64">
        <v>12.63</v>
      </c>
      <c r="W71" s="10"/>
      <c r="X71" s="43">
        <v>2550000000</v>
      </c>
      <c r="Y71" s="36">
        <v>3.7999999999999999E-2</v>
      </c>
      <c r="Z71" s="10"/>
      <c r="AA71" s="20">
        <v>55</v>
      </c>
      <c r="AB71" s="20">
        <v>4</v>
      </c>
      <c r="AC71" s="20">
        <v>1</v>
      </c>
      <c r="AD71" s="20">
        <v>39</v>
      </c>
      <c r="AE71" s="20">
        <v>1</v>
      </c>
      <c r="AF71" s="66">
        <f t="shared" si="9"/>
        <v>100</v>
      </c>
      <c r="AG71" s="10"/>
      <c r="AH71" s="36">
        <v>-6.0999999999999999E-2</v>
      </c>
      <c r="AI71" s="40">
        <v>0</v>
      </c>
      <c r="AJ71" s="37">
        <v>0.84</v>
      </c>
      <c r="AK71" s="42" t="s">
        <v>210</v>
      </c>
      <c r="AL71" s="41">
        <v>760</v>
      </c>
      <c r="AN71" s="86"/>
      <c r="AO71" s="87"/>
      <c r="AP71" s="88">
        <f t="shared" si="10"/>
        <v>0</v>
      </c>
      <c r="AR71" s="86">
        <f t="shared" si="11"/>
        <v>0</v>
      </c>
      <c r="AS71" s="87"/>
      <c r="AT71" s="88">
        <f t="shared" si="12"/>
        <v>0</v>
      </c>
      <c r="AV71" s="88">
        <v>0</v>
      </c>
    </row>
    <row r="72" spans="1:48" ht="24" customHeight="1">
      <c r="A72" s="16"/>
      <c r="B72" s="17">
        <f t="shared" si="6"/>
        <v>64</v>
      </c>
      <c r="C72" s="10"/>
      <c r="D72" s="18" t="s">
        <v>147</v>
      </c>
      <c r="E72" s="10"/>
      <c r="F72" s="18" t="s">
        <v>11</v>
      </c>
      <c r="G72" s="18" t="s">
        <v>11</v>
      </c>
      <c r="H72" s="10"/>
      <c r="I72" s="19">
        <v>15411614</v>
      </c>
      <c r="J72" s="19">
        <v>950</v>
      </c>
      <c r="K72" s="17" t="s">
        <v>6</v>
      </c>
      <c r="L72" s="10"/>
      <c r="M72" s="60">
        <v>604</v>
      </c>
      <c r="N72" s="60">
        <v>3609</v>
      </c>
      <c r="O72" s="60">
        <v>1775</v>
      </c>
      <c r="P72" s="10"/>
      <c r="Q72" s="60">
        <f t="shared" si="14"/>
        <v>54135</v>
      </c>
      <c r="R72" s="10"/>
      <c r="S72" s="62">
        <f t="shared" si="8"/>
        <v>57744</v>
      </c>
      <c r="T72" s="10"/>
      <c r="U72" s="64">
        <v>23.4</v>
      </c>
      <c r="V72" s="64">
        <v>12.36</v>
      </c>
      <c r="W72" s="10"/>
      <c r="X72" s="43">
        <v>1480000000</v>
      </c>
      <c r="Y72" s="36">
        <v>7.8E-2</v>
      </c>
      <c r="Z72" s="10"/>
      <c r="AA72" s="20">
        <v>58</v>
      </c>
      <c r="AB72" s="20">
        <v>10</v>
      </c>
      <c r="AC72" s="20">
        <v>1</v>
      </c>
      <c r="AD72" s="20">
        <v>30</v>
      </c>
      <c r="AE72" s="20">
        <v>1</v>
      </c>
      <c r="AF72" s="66">
        <f t="shared" si="9"/>
        <v>100</v>
      </c>
      <c r="AG72" s="10"/>
      <c r="AH72" s="36">
        <v>-8.9999999999999993E-3</v>
      </c>
      <c r="AI72" s="40">
        <v>3037</v>
      </c>
      <c r="AJ72" s="37">
        <v>0.6</v>
      </c>
      <c r="AK72" s="42" t="s">
        <v>213</v>
      </c>
      <c r="AL72" s="41">
        <v>669</v>
      </c>
      <c r="AN72" s="86"/>
      <c r="AO72" s="87"/>
      <c r="AP72" s="88">
        <f t="shared" si="10"/>
        <v>0</v>
      </c>
      <c r="AR72" s="86">
        <f t="shared" si="11"/>
        <v>0</v>
      </c>
      <c r="AS72" s="87"/>
      <c r="AT72" s="88">
        <f t="shared" si="12"/>
        <v>0</v>
      </c>
      <c r="AV72" s="88">
        <v>0</v>
      </c>
    </row>
    <row r="73" spans="1:48" ht="24" customHeight="1">
      <c r="A73" s="16"/>
      <c r="B73" s="17">
        <f t="shared" si="6"/>
        <v>65</v>
      </c>
      <c r="C73" s="10"/>
      <c r="D73" s="18" t="s">
        <v>141</v>
      </c>
      <c r="E73" s="10"/>
      <c r="F73" s="18" t="s">
        <v>11</v>
      </c>
      <c r="G73" s="18" t="s">
        <v>11</v>
      </c>
      <c r="H73" s="10"/>
      <c r="I73" s="19">
        <v>11917508</v>
      </c>
      <c r="J73" s="19">
        <v>700</v>
      </c>
      <c r="K73" s="17" t="s">
        <v>6</v>
      </c>
      <c r="L73" s="10"/>
      <c r="M73" s="60">
        <v>593</v>
      </c>
      <c r="N73" s="60">
        <v>3535</v>
      </c>
      <c r="O73" s="60">
        <v>2623</v>
      </c>
      <c r="P73" s="10"/>
      <c r="Q73" s="60">
        <f t="shared" si="14"/>
        <v>53025</v>
      </c>
      <c r="R73" s="10"/>
      <c r="S73" s="62">
        <f t="shared" ref="S73:S104" si="15">Q73+N73</f>
        <v>56560</v>
      </c>
      <c r="T73" s="10"/>
      <c r="U73" s="64">
        <v>29.7</v>
      </c>
      <c r="V73" s="64">
        <v>21.48</v>
      </c>
      <c r="W73" s="10"/>
      <c r="X73" s="43">
        <v>835930000</v>
      </c>
      <c r="Y73" s="36">
        <v>9.9000000000000005E-2</v>
      </c>
      <c r="Z73" s="10"/>
      <c r="AA73" s="20">
        <v>21</v>
      </c>
      <c r="AB73" s="20">
        <v>20</v>
      </c>
      <c r="AC73" s="20">
        <v>10</v>
      </c>
      <c r="AD73" s="20">
        <v>48</v>
      </c>
      <c r="AE73" s="20">
        <v>1</v>
      </c>
      <c r="AF73" s="66">
        <f t="shared" ref="AF73:AF104" si="16">SUM(AA73:AE73)</f>
        <v>100</v>
      </c>
      <c r="AG73" s="10"/>
      <c r="AH73" s="36">
        <v>-5.6000000000000001E-2</v>
      </c>
      <c r="AI73" s="40">
        <v>1512</v>
      </c>
      <c r="AJ73" s="37">
        <v>0.62</v>
      </c>
      <c r="AK73" s="42" t="s">
        <v>213</v>
      </c>
      <c r="AL73" s="41">
        <v>1138</v>
      </c>
      <c r="AN73" s="86"/>
      <c r="AO73" s="87"/>
      <c r="AP73" s="88">
        <f t="shared" ref="AP73:AP104" si="17">N73*AN73*AO73</f>
        <v>0</v>
      </c>
      <c r="AR73" s="86">
        <f t="shared" ref="AR73:AR104" si="18">AN73</f>
        <v>0</v>
      </c>
      <c r="AS73" s="87"/>
      <c r="AT73" s="88">
        <f t="shared" ref="AT73:AT104" si="19">Q73*AR73*AS73</f>
        <v>0</v>
      </c>
      <c r="AV73" s="88">
        <v>0</v>
      </c>
    </row>
    <row r="74" spans="1:48" ht="24" customHeight="1">
      <c r="A74" s="16"/>
      <c r="B74" s="17">
        <f t="shared" si="6"/>
        <v>66</v>
      </c>
      <c r="C74" s="10"/>
      <c r="D74" s="18" t="s">
        <v>58</v>
      </c>
      <c r="E74" s="10"/>
      <c r="F74" s="18" t="s">
        <v>13</v>
      </c>
      <c r="G74" s="18" t="s">
        <v>222</v>
      </c>
      <c r="H74" s="10"/>
      <c r="I74" s="19">
        <v>16385068</v>
      </c>
      <c r="J74" s="19">
        <v>5820</v>
      </c>
      <c r="K74" s="17" t="s">
        <v>9</v>
      </c>
      <c r="L74" s="10"/>
      <c r="M74" s="60">
        <v>2894</v>
      </c>
      <c r="N74" s="60">
        <v>3490</v>
      </c>
      <c r="O74" s="60">
        <v>4474</v>
      </c>
      <c r="P74" s="10"/>
      <c r="Q74" s="60">
        <f t="shared" si="14"/>
        <v>52350</v>
      </c>
      <c r="R74" s="10"/>
      <c r="S74" s="62">
        <f t="shared" si="15"/>
        <v>55840</v>
      </c>
      <c r="T74" s="10"/>
      <c r="U74" s="64">
        <v>21.3</v>
      </c>
      <c r="V74" s="64">
        <v>27.21</v>
      </c>
      <c r="W74" s="10"/>
      <c r="X74" s="43">
        <v>7080000000</v>
      </c>
      <c r="Y74" s="36">
        <v>7.0999999999999994E-2</v>
      </c>
      <c r="Z74" s="10"/>
      <c r="AA74" s="20">
        <v>32</v>
      </c>
      <c r="AB74" s="20">
        <v>18</v>
      </c>
      <c r="AC74" s="20">
        <v>2</v>
      </c>
      <c r="AD74" s="20">
        <v>47</v>
      </c>
      <c r="AE74" s="20">
        <v>1</v>
      </c>
      <c r="AF74" s="66">
        <f t="shared" si="16"/>
        <v>100</v>
      </c>
      <c r="AG74" s="10"/>
      <c r="AH74" s="36">
        <v>-9.0999999999999998E-2</v>
      </c>
      <c r="AI74" s="40">
        <v>11751</v>
      </c>
      <c r="AJ74" s="37">
        <v>0.75</v>
      </c>
      <c r="AK74" s="42" t="s">
        <v>213</v>
      </c>
      <c r="AL74" s="41">
        <v>1394</v>
      </c>
      <c r="AN74" s="86"/>
      <c r="AO74" s="87"/>
      <c r="AP74" s="88">
        <f t="shared" si="17"/>
        <v>0</v>
      </c>
      <c r="AR74" s="86">
        <f t="shared" si="18"/>
        <v>0</v>
      </c>
      <c r="AS74" s="87"/>
      <c r="AT74" s="88">
        <f t="shared" si="19"/>
        <v>0</v>
      </c>
      <c r="AV74" s="88">
        <v>0</v>
      </c>
    </row>
    <row r="75" spans="1:48" ht="24" customHeight="1">
      <c r="A75" s="16"/>
      <c r="B75" s="17">
        <f t="shared" si="6"/>
        <v>67</v>
      </c>
      <c r="C75" s="10"/>
      <c r="D75" s="18" t="s">
        <v>77</v>
      </c>
      <c r="E75" s="10"/>
      <c r="F75" s="18" t="s">
        <v>11</v>
      </c>
      <c r="G75" s="18" t="s">
        <v>11</v>
      </c>
      <c r="H75" s="10"/>
      <c r="I75" s="19">
        <v>12395924</v>
      </c>
      <c r="J75" s="19">
        <v>490</v>
      </c>
      <c r="K75" s="17" t="s">
        <v>6</v>
      </c>
      <c r="L75" s="10"/>
      <c r="M75" s="60">
        <v>458</v>
      </c>
      <c r="N75" s="60">
        <v>3490</v>
      </c>
      <c r="O75" s="60">
        <v>1985</v>
      </c>
      <c r="P75" s="10"/>
      <c r="Q75" s="60">
        <f t="shared" si="14"/>
        <v>52350</v>
      </c>
      <c r="R75" s="10"/>
      <c r="S75" s="62">
        <f t="shared" si="15"/>
        <v>55840</v>
      </c>
      <c r="T75" s="10"/>
      <c r="U75" s="64">
        <v>28.2</v>
      </c>
      <c r="V75" s="64">
        <v>17.22</v>
      </c>
      <c r="W75" s="10"/>
      <c r="X75" s="43">
        <v>813910000</v>
      </c>
      <c r="Y75" s="36">
        <v>9.4E-2</v>
      </c>
      <c r="Z75" s="10"/>
      <c r="AA75" s="20">
        <v>50</v>
      </c>
      <c r="AB75" s="20">
        <v>9</v>
      </c>
      <c r="AC75" s="20">
        <v>1</v>
      </c>
      <c r="AD75" s="20">
        <v>39</v>
      </c>
      <c r="AE75" s="20">
        <v>1</v>
      </c>
      <c r="AF75" s="66">
        <f t="shared" si="16"/>
        <v>100</v>
      </c>
      <c r="AG75" s="10"/>
      <c r="AH75" s="36">
        <v>-5.5E-2</v>
      </c>
      <c r="AI75" s="40">
        <v>2095</v>
      </c>
      <c r="AJ75" s="37">
        <v>0.55000000000000004</v>
      </c>
      <c r="AK75" s="42" t="s">
        <v>214</v>
      </c>
      <c r="AL75" s="41">
        <v>956</v>
      </c>
      <c r="AN75" s="86"/>
      <c r="AO75" s="87"/>
      <c r="AP75" s="88">
        <f t="shared" si="17"/>
        <v>0</v>
      </c>
      <c r="AR75" s="86">
        <f t="shared" si="18"/>
        <v>0</v>
      </c>
      <c r="AS75" s="87"/>
      <c r="AT75" s="88">
        <f t="shared" si="19"/>
        <v>0</v>
      </c>
      <c r="AV75" s="88">
        <v>0</v>
      </c>
    </row>
    <row r="76" spans="1:48" ht="24" customHeight="1">
      <c r="A76" s="16"/>
      <c r="B76" s="17">
        <f t="shared" si="6"/>
        <v>68</v>
      </c>
      <c r="C76" s="10"/>
      <c r="D76" s="18" t="s">
        <v>176</v>
      </c>
      <c r="E76" s="10"/>
      <c r="F76" s="18" t="s">
        <v>5</v>
      </c>
      <c r="G76" s="18" t="s">
        <v>226</v>
      </c>
      <c r="H76" s="10"/>
      <c r="I76" s="19">
        <v>9269612</v>
      </c>
      <c r="J76" s="19">
        <v>40480</v>
      </c>
      <c r="K76" s="17" t="s">
        <v>14</v>
      </c>
      <c r="L76" s="10"/>
      <c r="M76" s="60">
        <v>725</v>
      </c>
      <c r="N76" s="60">
        <v>1678</v>
      </c>
      <c r="O76" s="60">
        <v>1678</v>
      </c>
      <c r="P76" s="10"/>
      <c r="Q76" s="60">
        <f>N76*$Q$189</f>
        <v>50340</v>
      </c>
      <c r="R76" s="10"/>
      <c r="S76" s="62">
        <f t="shared" si="15"/>
        <v>52018</v>
      </c>
      <c r="T76" s="10"/>
      <c r="U76" s="64">
        <v>18.100000000000001</v>
      </c>
      <c r="V76" s="64">
        <v>18.100000000000001</v>
      </c>
      <c r="W76" s="10"/>
      <c r="X76" s="43">
        <f>AP76+AT76</f>
        <v>51201615412.800003</v>
      </c>
      <c r="Y76" s="36">
        <f>X76/AV76</f>
        <v>0.14340381580136957</v>
      </c>
      <c r="Z76" s="10"/>
      <c r="AA76" s="20">
        <v>54.5</v>
      </c>
      <c r="AB76" s="20">
        <v>5.5</v>
      </c>
      <c r="AC76" s="20">
        <v>1.5</v>
      </c>
      <c r="AD76" s="20">
        <v>24.3</v>
      </c>
      <c r="AE76" s="20">
        <v>14.2</v>
      </c>
      <c r="AF76" s="66">
        <f t="shared" si="16"/>
        <v>100</v>
      </c>
      <c r="AG76" s="10"/>
      <c r="AH76" s="72"/>
      <c r="AI76" s="73"/>
      <c r="AJ76" s="74"/>
      <c r="AK76" s="75"/>
      <c r="AL76" s="76"/>
      <c r="AN76" s="57">
        <v>38141.847000000002</v>
      </c>
      <c r="AO76" s="35">
        <v>80</v>
      </c>
      <c r="AP76" s="43">
        <f t="shared" si="17"/>
        <v>5120161541.2800007</v>
      </c>
      <c r="AR76" s="57">
        <f t="shared" si="18"/>
        <v>38141.847000000002</v>
      </c>
      <c r="AS76" s="35">
        <v>24</v>
      </c>
      <c r="AT76" s="43">
        <f t="shared" si="19"/>
        <v>46081453871.520004</v>
      </c>
      <c r="AV76" s="43">
        <v>357045000000</v>
      </c>
    </row>
    <row r="77" spans="1:48" ht="24" customHeight="1">
      <c r="A77" s="16"/>
      <c r="B77" s="17">
        <f t="shared" ref="B77:B140" si="20">B76+1</f>
        <v>69</v>
      </c>
      <c r="C77" s="10"/>
      <c r="D77" s="18" t="s">
        <v>93</v>
      </c>
      <c r="E77" s="10"/>
      <c r="F77" s="18" t="s">
        <v>8</v>
      </c>
      <c r="G77" s="18" t="s">
        <v>212</v>
      </c>
      <c r="H77" s="10"/>
      <c r="I77" s="19">
        <v>17987736</v>
      </c>
      <c r="J77" s="19">
        <v>8710</v>
      </c>
      <c r="K77" s="17" t="s">
        <v>9</v>
      </c>
      <c r="L77" s="10"/>
      <c r="M77" s="60">
        <v>2625</v>
      </c>
      <c r="N77" s="60">
        <v>3158</v>
      </c>
      <c r="O77" s="60">
        <v>2780</v>
      </c>
      <c r="P77" s="10"/>
      <c r="Q77" s="60">
        <f>N77*$Q$188</f>
        <v>47370</v>
      </c>
      <c r="R77" s="10"/>
      <c r="S77" s="62">
        <f t="shared" si="15"/>
        <v>50528</v>
      </c>
      <c r="T77" s="10"/>
      <c r="U77" s="64">
        <v>17.600000000000001</v>
      </c>
      <c r="V77" s="64">
        <v>15.73</v>
      </c>
      <c r="W77" s="10"/>
      <c r="X77" s="43">
        <v>8100000000</v>
      </c>
      <c r="Y77" s="36">
        <v>5.8999999999999997E-2</v>
      </c>
      <c r="Z77" s="10"/>
      <c r="AA77" s="20">
        <v>61</v>
      </c>
      <c r="AB77" s="20">
        <v>5</v>
      </c>
      <c r="AC77" s="20">
        <v>1</v>
      </c>
      <c r="AD77" s="20">
        <v>32</v>
      </c>
      <c r="AE77" s="20">
        <v>1</v>
      </c>
      <c r="AF77" s="66">
        <f t="shared" si="16"/>
        <v>100</v>
      </c>
      <c r="AG77" s="10"/>
      <c r="AH77" s="36">
        <v>-0.17499999999999999</v>
      </c>
      <c r="AI77" s="40">
        <v>24367</v>
      </c>
      <c r="AJ77" s="37">
        <v>0.82</v>
      </c>
      <c r="AK77" s="42" t="s">
        <v>213</v>
      </c>
      <c r="AL77" s="41">
        <v>969</v>
      </c>
      <c r="AN77" s="86"/>
      <c r="AO77" s="87"/>
      <c r="AP77" s="88">
        <f t="shared" si="17"/>
        <v>0</v>
      </c>
      <c r="AR77" s="86">
        <f t="shared" si="18"/>
        <v>0</v>
      </c>
      <c r="AS77" s="87"/>
      <c r="AT77" s="88">
        <f t="shared" si="19"/>
        <v>0</v>
      </c>
      <c r="AV77" s="88">
        <v>0</v>
      </c>
    </row>
    <row r="78" spans="1:48" ht="24" customHeight="1">
      <c r="A78" s="16"/>
      <c r="B78" s="17">
        <f t="shared" si="20"/>
        <v>70</v>
      </c>
      <c r="C78" s="10"/>
      <c r="D78" s="18" t="s">
        <v>158</v>
      </c>
      <c r="E78" s="10"/>
      <c r="F78" s="18" t="s">
        <v>22</v>
      </c>
      <c r="G78" s="18" t="s">
        <v>198</v>
      </c>
      <c r="H78" s="10"/>
      <c r="I78" s="19">
        <v>20798492</v>
      </c>
      <c r="J78" s="19">
        <v>3780</v>
      </c>
      <c r="K78" s="17" t="s">
        <v>9</v>
      </c>
      <c r="L78" s="10"/>
      <c r="M78" s="60">
        <v>3003</v>
      </c>
      <c r="N78" s="60">
        <v>3096</v>
      </c>
      <c r="O78" s="60">
        <v>2811</v>
      </c>
      <c r="P78" s="10"/>
      <c r="Q78" s="60">
        <f>N78*$Q$188</f>
        <v>46440</v>
      </c>
      <c r="R78" s="10"/>
      <c r="S78" s="62">
        <f t="shared" si="15"/>
        <v>49536</v>
      </c>
      <c r="T78" s="10"/>
      <c r="U78" s="64">
        <v>14.9</v>
      </c>
      <c r="V78" s="64">
        <v>13.09</v>
      </c>
      <c r="W78" s="10"/>
      <c r="X78" s="43">
        <v>3970000000</v>
      </c>
      <c r="Y78" s="36">
        <v>4.9000000000000002E-2</v>
      </c>
      <c r="Z78" s="10"/>
      <c r="AA78" s="20">
        <v>38</v>
      </c>
      <c r="AB78" s="20">
        <v>20</v>
      </c>
      <c r="AC78" s="20">
        <v>3</v>
      </c>
      <c r="AD78" s="20">
        <v>38</v>
      </c>
      <c r="AE78" s="20">
        <v>1</v>
      </c>
      <c r="AF78" s="66">
        <f t="shared" si="16"/>
        <v>100</v>
      </c>
      <c r="AG78" s="10"/>
      <c r="AH78" s="36">
        <v>-4.8000000000000001E-2</v>
      </c>
      <c r="AI78" s="40">
        <v>32673</v>
      </c>
      <c r="AJ78" s="37">
        <v>0.63</v>
      </c>
      <c r="AK78" s="42" t="s">
        <v>213</v>
      </c>
      <c r="AL78" s="41">
        <v>598</v>
      </c>
      <c r="AN78" s="86"/>
      <c r="AO78" s="87"/>
      <c r="AP78" s="88">
        <f t="shared" si="17"/>
        <v>0</v>
      </c>
      <c r="AR78" s="86">
        <f t="shared" si="18"/>
        <v>0</v>
      </c>
      <c r="AS78" s="87"/>
      <c r="AT78" s="88">
        <f t="shared" si="19"/>
        <v>0</v>
      </c>
      <c r="AV78" s="88">
        <v>0</v>
      </c>
    </row>
    <row r="79" spans="1:48" ht="24" customHeight="1">
      <c r="A79" s="16"/>
      <c r="B79" s="17">
        <f t="shared" si="20"/>
        <v>71</v>
      </c>
      <c r="C79" s="10"/>
      <c r="D79" s="18" t="s">
        <v>27</v>
      </c>
      <c r="E79" s="10"/>
      <c r="F79" s="18" t="s">
        <v>11</v>
      </c>
      <c r="G79" s="18" t="s">
        <v>11</v>
      </c>
      <c r="H79" s="10"/>
      <c r="I79" s="19">
        <v>10872298</v>
      </c>
      <c r="J79" s="19">
        <v>820</v>
      </c>
      <c r="K79" s="17" t="s">
        <v>6</v>
      </c>
      <c r="L79" s="10"/>
      <c r="M79" s="60">
        <v>637</v>
      </c>
      <c r="N79" s="60">
        <v>2986</v>
      </c>
      <c r="O79" s="60">
        <v>3098</v>
      </c>
      <c r="P79" s="10"/>
      <c r="Q79" s="60">
        <f>N79*$Q$188</f>
        <v>44790</v>
      </c>
      <c r="R79" s="10"/>
      <c r="S79" s="62">
        <f t="shared" si="15"/>
        <v>47776</v>
      </c>
      <c r="T79" s="10"/>
      <c r="U79" s="64">
        <v>27.5</v>
      </c>
      <c r="V79" s="64">
        <v>27.55</v>
      </c>
      <c r="W79" s="10"/>
      <c r="X79" s="43">
        <v>782890000</v>
      </c>
      <c r="Y79" s="36">
        <v>9.0999999999999998E-2</v>
      </c>
      <c r="Z79" s="10"/>
      <c r="AA79" s="20">
        <v>39</v>
      </c>
      <c r="AB79" s="20">
        <v>3</v>
      </c>
      <c r="AC79" s="20">
        <v>2</v>
      </c>
      <c r="AD79" s="20">
        <v>54</v>
      </c>
      <c r="AE79" s="20">
        <v>2</v>
      </c>
      <c r="AF79" s="66">
        <f t="shared" si="16"/>
        <v>100</v>
      </c>
      <c r="AG79" s="10"/>
      <c r="AH79" s="36">
        <v>-8.3000000000000004E-2</v>
      </c>
      <c r="AI79" s="40">
        <v>4321</v>
      </c>
      <c r="AJ79" s="37">
        <v>0.57999999999999996</v>
      </c>
      <c r="AK79" s="42" t="s">
        <v>214</v>
      </c>
      <c r="AL79" s="41">
        <v>1546</v>
      </c>
      <c r="AN79" s="86"/>
      <c r="AO79" s="87"/>
      <c r="AP79" s="88">
        <f t="shared" si="17"/>
        <v>0</v>
      </c>
      <c r="AR79" s="86">
        <f t="shared" si="18"/>
        <v>0</v>
      </c>
      <c r="AS79" s="87"/>
      <c r="AT79" s="88">
        <f t="shared" si="19"/>
        <v>0</v>
      </c>
      <c r="AV79" s="88">
        <v>0</v>
      </c>
    </row>
    <row r="80" spans="1:48" ht="24" customHeight="1">
      <c r="A80" s="16"/>
      <c r="B80" s="17">
        <f t="shared" si="20"/>
        <v>72</v>
      </c>
      <c r="C80" s="10"/>
      <c r="D80" s="18" t="s">
        <v>37</v>
      </c>
      <c r="E80" s="10"/>
      <c r="F80" s="18" t="s">
        <v>18</v>
      </c>
      <c r="G80" s="18" t="s">
        <v>224</v>
      </c>
      <c r="H80" s="10"/>
      <c r="I80" s="19">
        <v>15762370</v>
      </c>
      <c r="J80" s="19">
        <v>1140</v>
      </c>
      <c r="K80" s="17" t="s">
        <v>9</v>
      </c>
      <c r="L80" s="10"/>
      <c r="M80" s="60">
        <v>1852</v>
      </c>
      <c r="N80" s="60">
        <v>2803</v>
      </c>
      <c r="O80" s="60">
        <v>3995</v>
      </c>
      <c r="P80" s="10"/>
      <c r="Q80" s="60">
        <f>N80*$Q$188</f>
        <v>42045</v>
      </c>
      <c r="R80" s="10"/>
      <c r="S80" s="62">
        <f t="shared" si="15"/>
        <v>44848</v>
      </c>
      <c r="T80" s="10"/>
      <c r="U80" s="64">
        <v>17.8</v>
      </c>
      <c r="V80" s="64">
        <v>25.13</v>
      </c>
      <c r="W80" s="10"/>
      <c r="X80" s="43">
        <v>1180000000</v>
      </c>
      <c r="Y80" s="36">
        <v>5.8999999999999997E-2</v>
      </c>
      <c r="Z80" s="10"/>
      <c r="AA80" s="20">
        <v>29</v>
      </c>
      <c r="AB80" s="20">
        <v>20</v>
      </c>
      <c r="AC80" s="20">
        <v>2</v>
      </c>
      <c r="AD80" s="20">
        <v>48</v>
      </c>
      <c r="AE80" s="20">
        <v>1</v>
      </c>
      <c r="AF80" s="66">
        <f t="shared" si="16"/>
        <v>100</v>
      </c>
      <c r="AG80" s="10"/>
      <c r="AH80" s="36">
        <v>-3.5999999999999997E-2</v>
      </c>
      <c r="AI80" s="40">
        <v>23802</v>
      </c>
      <c r="AJ80" s="37">
        <v>0.78</v>
      </c>
      <c r="AK80" s="42" t="s">
        <v>213</v>
      </c>
      <c r="AL80" s="41">
        <v>1332</v>
      </c>
      <c r="AN80" s="86"/>
      <c r="AO80" s="87"/>
      <c r="AP80" s="88">
        <f t="shared" si="17"/>
        <v>0</v>
      </c>
      <c r="AR80" s="86">
        <f t="shared" si="18"/>
        <v>0</v>
      </c>
      <c r="AS80" s="87"/>
      <c r="AT80" s="88">
        <f t="shared" si="19"/>
        <v>0</v>
      </c>
      <c r="AV80" s="88">
        <v>0</v>
      </c>
    </row>
    <row r="81" spans="1:48" ht="24" customHeight="1">
      <c r="A81" s="16"/>
      <c r="B81" s="17">
        <f t="shared" si="20"/>
        <v>73</v>
      </c>
      <c r="C81" s="10"/>
      <c r="D81" s="18" t="s">
        <v>76</v>
      </c>
      <c r="E81" s="10"/>
      <c r="F81" s="18" t="s">
        <v>13</v>
      </c>
      <c r="G81" s="18" t="s">
        <v>222</v>
      </c>
      <c r="H81" s="10"/>
      <c r="I81" s="19">
        <v>16582469</v>
      </c>
      <c r="J81" s="19">
        <v>3790</v>
      </c>
      <c r="K81" s="17" t="s">
        <v>9</v>
      </c>
      <c r="L81" s="10"/>
      <c r="M81" s="60">
        <v>2058</v>
      </c>
      <c r="N81" s="60">
        <v>2758</v>
      </c>
      <c r="O81" s="60">
        <v>2635</v>
      </c>
      <c r="P81" s="10"/>
      <c r="Q81" s="60">
        <f>N81*$Q$188</f>
        <v>41370</v>
      </c>
      <c r="R81" s="10"/>
      <c r="S81" s="62">
        <f t="shared" si="15"/>
        <v>44128</v>
      </c>
      <c r="T81" s="10"/>
      <c r="U81" s="64">
        <v>16.600000000000001</v>
      </c>
      <c r="V81" s="64">
        <v>15.92</v>
      </c>
      <c r="W81" s="10"/>
      <c r="X81" s="43">
        <v>3800000000</v>
      </c>
      <c r="Y81" s="36">
        <v>5.5E-2</v>
      </c>
      <c r="Z81" s="10"/>
      <c r="AA81" s="20">
        <v>38</v>
      </c>
      <c r="AB81" s="20">
        <v>14</v>
      </c>
      <c r="AC81" s="20">
        <v>2</v>
      </c>
      <c r="AD81" s="20">
        <v>45</v>
      </c>
      <c r="AE81" s="20">
        <v>1</v>
      </c>
      <c r="AF81" s="66">
        <f t="shared" si="16"/>
        <v>100</v>
      </c>
      <c r="AG81" s="10"/>
      <c r="AH81" s="36">
        <v>2.5999999999999999E-2</v>
      </c>
      <c r="AI81" s="40">
        <v>19600</v>
      </c>
      <c r="AJ81" s="37">
        <v>0.82</v>
      </c>
      <c r="AK81" s="42" t="s">
        <v>210</v>
      </c>
      <c r="AL81" s="41">
        <v>863</v>
      </c>
      <c r="AN81" s="86"/>
      <c r="AO81" s="87"/>
      <c r="AP81" s="88">
        <f t="shared" si="17"/>
        <v>0</v>
      </c>
      <c r="AR81" s="86">
        <f t="shared" si="18"/>
        <v>0</v>
      </c>
      <c r="AS81" s="87"/>
      <c r="AT81" s="88">
        <f t="shared" si="19"/>
        <v>0</v>
      </c>
      <c r="AV81" s="88">
        <v>0</v>
      </c>
    </row>
    <row r="82" spans="1:48" ht="24" customHeight="1">
      <c r="A82" s="16"/>
      <c r="B82" s="17">
        <f t="shared" si="20"/>
        <v>74</v>
      </c>
      <c r="C82" s="10"/>
      <c r="D82" s="18" t="s">
        <v>17</v>
      </c>
      <c r="E82" s="10"/>
      <c r="F82" s="18" t="s">
        <v>18</v>
      </c>
      <c r="G82" s="18" t="s">
        <v>224</v>
      </c>
      <c r="H82" s="10"/>
      <c r="I82" s="19">
        <v>24125848</v>
      </c>
      <c r="J82" s="19">
        <v>54420</v>
      </c>
      <c r="K82" s="17" t="s">
        <v>14</v>
      </c>
      <c r="L82" s="10"/>
      <c r="M82" s="60">
        <v>1296</v>
      </c>
      <c r="N82" s="60">
        <v>1351</v>
      </c>
      <c r="O82" s="60">
        <v>1351</v>
      </c>
      <c r="P82" s="10"/>
      <c r="Q82" s="60">
        <f>N82*$Q$189</f>
        <v>40530</v>
      </c>
      <c r="R82" s="10"/>
      <c r="S82" s="62">
        <f t="shared" si="15"/>
        <v>41881</v>
      </c>
      <c r="T82" s="10"/>
      <c r="U82" s="64">
        <v>5.6</v>
      </c>
      <c r="V82" s="64">
        <v>5.6</v>
      </c>
      <c r="W82" s="10"/>
      <c r="X82" s="43">
        <f>AP82+AT82</f>
        <v>54008798384.800003</v>
      </c>
      <c r="Y82" s="36">
        <f>X82/AV82</f>
        <v>4.4672289813730358E-2</v>
      </c>
      <c r="Z82" s="10"/>
      <c r="AA82" s="20">
        <v>60.9</v>
      </c>
      <c r="AB82" s="20">
        <v>19.3</v>
      </c>
      <c r="AC82" s="20">
        <v>2.2000000000000002</v>
      </c>
      <c r="AD82" s="20">
        <v>14</v>
      </c>
      <c r="AE82" s="20">
        <v>3.6</v>
      </c>
      <c r="AF82" s="66">
        <f t="shared" si="16"/>
        <v>100</v>
      </c>
      <c r="AG82" s="10"/>
      <c r="AH82" s="72"/>
      <c r="AI82" s="73"/>
      <c r="AJ82" s="74"/>
      <c r="AK82" s="75"/>
      <c r="AL82" s="76"/>
      <c r="AN82" s="57">
        <v>49971.131000000001</v>
      </c>
      <c r="AO82" s="35">
        <v>80</v>
      </c>
      <c r="AP82" s="43">
        <f t="shared" si="17"/>
        <v>5400879838.4800005</v>
      </c>
      <c r="AR82" s="57">
        <f t="shared" si="18"/>
        <v>49971.131000000001</v>
      </c>
      <c r="AS82" s="35">
        <v>24</v>
      </c>
      <c r="AT82" s="43">
        <f t="shared" si="19"/>
        <v>48607918546.32</v>
      </c>
      <c r="AV82" s="43">
        <v>1209000000000</v>
      </c>
    </row>
    <row r="83" spans="1:48" ht="24" customHeight="1">
      <c r="A83" s="16"/>
      <c r="B83" s="17">
        <f t="shared" si="20"/>
        <v>75</v>
      </c>
      <c r="C83" s="10"/>
      <c r="D83" s="18" t="s">
        <v>171</v>
      </c>
      <c r="E83" s="10"/>
      <c r="F83" s="18" t="s">
        <v>5</v>
      </c>
      <c r="G83" s="18" t="s">
        <v>226</v>
      </c>
      <c r="H83" s="10"/>
      <c r="I83" s="19">
        <v>11403248</v>
      </c>
      <c r="J83" s="19">
        <v>3690</v>
      </c>
      <c r="K83" s="17" t="s">
        <v>9</v>
      </c>
      <c r="L83" s="10"/>
      <c r="M83" s="60">
        <v>1443</v>
      </c>
      <c r="N83" s="60">
        <v>2595</v>
      </c>
      <c r="O83" s="60">
        <v>3681</v>
      </c>
      <c r="P83" s="10"/>
      <c r="Q83" s="60">
        <f>N83*$Q$188</f>
        <v>38925</v>
      </c>
      <c r="R83" s="10"/>
      <c r="S83" s="62">
        <f t="shared" si="15"/>
        <v>41520</v>
      </c>
      <c r="T83" s="10"/>
      <c r="U83" s="64">
        <v>22.8</v>
      </c>
      <c r="V83" s="64">
        <v>32.39</v>
      </c>
      <c r="W83" s="10"/>
      <c r="X83" s="43">
        <v>3160000000</v>
      </c>
      <c r="Y83" s="36">
        <v>7.5999999999999998E-2</v>
      </c>
      <c r="Z83" s="10"/>
      <c r="AA83" s="20">
        <v>51</v>
      </c>
      <c r="AB83" s="20">
        <v>18</v>
      </c>
      <c r="AC83" s="20">
        <v>1</v>
      </c>
      <c r="AD83" s="20">
        <v>29</v>
      </c>
      <c r="AE83" s="20">
        <v>1</v>
      </c>
      <c r="AF83" s="66">
        <f t="shared" si="16"/>
        <v>100</v>
      </c>
      <c r="AG83" s="10"/>
      <c r="AH83" s="36">
        <v>-3.7999999999999999E-2</v>
      </c>
      <c r="AI83" s="40">
        <v>17676</v>
      </c>
      <c r="AJ83" s="37">
        <v>0.72</v>
      </c>
      <c r="AK83" s="42" t="s">
        <v>214</v>
      </c>
      <c r="AL83" s="41">
        <v>1418</v>
      </c>
      <c r="AN83" s="86"/>
      <c r="AO83" s="87"/>
      <c r="AP83" s="88">
        <f t="shared" si="17"/>
        <v>0</v>
      </c>
      <c r="AR83" s="86">
        <f t="shared" si="18"/>
        <v>0</v>
      </c>
      <c r="AS83" s="87"/>
      <c r="AT83" s="88">
        <f t="shared" si="19"/>
        <v>0</v>
      </c>
      <c r="AV83" s="88">
        <v>0</v>
      </c>
    </row>
    <row r="84" spans="1:48" ht="24" customHeight="1">
      <c r="A84" s="16"/>
      <c r="B84" s="17">
        <f t="shared" si="20"/>
        <v>76</v>
      </c>
      <c r="C84" s="10"/>
      <c r="D84" s="18" t="s">
        <v>92</v>
      </c>
      <c r="E84" s="10"/>
      <c r="F84" s="18" t="s">
        <v>5</v>
      </c>
      <c r="G84" s="18" t="s">
        <v>226</v>
      </c>
      <c r="H84" s="10"/>
      <c r="I84" s="19">
        <v>9455802</v>
      </c>
      <c r="J84" s="19">
        <v>3920</v>
      </c>
      <c r="K84" s="17" t="s">
        <v>9</v>
      </c>
      <c r="L84" s="10"/>
      <c r="M84" s="60">
        <v>750</v>
      </c>
      <c r="N84" s="60">
        <v>2306</v>
      </c>
      <c r="O84" s="60">
        <v>1076</v>
      </c>
      <c r="P84" s="10"/>
      <c r="Q84" s="60">
        <f>N84*$Q$188</f>
        <v>34590</v>
      </c>
      <c r="R84" s="10"/>
      <c r="S84" s="62">
        <f t="shared" si="15"/>
        <v>36896</v>
      </c>
      <c r="T84" s="10"/>
      <c r="U84" s="64">
        <v>24.4</v>
      </c>
      <c r="V84" s="64">
        <v>10.53</v>
      </c>
      <c r="W84" s="10"/>
      <c r="X84" s="43">
        <v>3130000000</v>
      </c>
      <c r="Y84" s="36">
        <v>8.1000000000000003E-2</v>
      </c>
      <c r="Z84" s="10"/>
      <c r="AA84" s="20">
        <v>58</v>
      </c>
      <c r="AB84" s="20">
        <v>7</v>
      </c>
      <c r="AC84" s="20">
        <v>1</v>
      </c>
      <c r="AD84" s="20">
        <v>33</v>
      </c>
      <c r="AE84" s="20">
        <v>1</v>
      </c>
      <c r="AF84" s="66">
        <f t="shared" si="16"/>
        <v>100</v>
      </c>
      <c r="AG84" s="10"/>
      <c r="AH84" s="36">
        <v>-3.5000000000000003E-2</v>
      </c>
      <c r="AI84" s="40">
        <v>15889</v>
      </c>
      <c r="AJ84" s="37">
        <v>0.68</v>
      </c>
      <c r="AK84" s="42" t="s">
        <v>213</v>
      </c>
      <c r="AL84" s="41">
        <v>656</v>
      </c>
      <c r="AN84" s="86"/>
      <c r="AO84" s="87"/>
      <c r="AP84" s="88">
        <f t="shared" si="17"/>
        <v>0</v>
      </c>
      <c r="AR84" s="86">
        <f t="shared" si="18"/>
        <v>0</v>
      </c>
      <c r="AS84" s="87"/>
      <c r="AT84" s="88">
        <f t="shared" si="19"/>
        <v>0</v>
      </c>
      <c r="AV84" s="88">
        <v>0</v>
      </c>
    </row>
    <row r="85" spans="1:48" ht="24" customHeight="1">
      <c r="A85" s="16"/>
      <c r="B85" s="17">
        <f t="shared" si="20"/>
        <v>77</v>
      </c>
      <c r="C85" s="10"/>
      <c r="D85" s="18" t="s">
        <v>168</v>
      </c>
      <c r="E85" s="10"/>
      <c r="F85" s="18" t="s">
        <v>11</v>
      </c>
      <c r="G85" s="18" t="s">
        <v>11</v>
      </c>
      <c r="H85" s="10"/>
      <c r="I85" s="19">
        <v>7606374</v>
      </c>
      <c r="J85" s="19">
        <v>540</v>
      </c>
      <c r="K85" s="17" t="s">
        <v>6</v>
      </c>
      <c r="L85" s="10"/>
      <c r="M85" s="60">
        <v>514</v>
      </c>
      <c r="N85" s="60">
        <v>2224</v>
      </c>
      <c r="O85" s="60">
        <v>1130</v>
      </c>
      <c r="P85" s="10"/>
      <c r="Q85" s="60">
        <f>N85*$Q$188</f>
        <v>33360</v>
      </c>
      <c r="R85" s="10"/>
      <c r="S85" s="62">
        <f t="shared" si="15"/>
        <v>35584</v>
      </c>
      <c r="T85" s="10"/>
      <c r="U85" s="64">
        <v>29.2</v>
      </c>
      <c r="V85" s="64">
        <v>15.36</v>
      </c>
      <c r="W85" s="10"/>
      <c r="X85" s="43">
        <v>433370000</v>
      </c>
      <c r="Y85" s="36">
        <v>9.7000000000000003E-2</v>
      </c>
      <c r="Z85" s="10"/>
      <c r="AA85" s="20">
        <v>48</v>
      </c>
      <c r="AB85" s="20">
        <v>7</v>
      </c>
      <c r="AC85" s="20">
        <v>2</v>
      </c>
      <c r="AD85" s="20">
        <v>42</v>
      </c>
      <c r="AE85" s="20">
        <v>1</v>
      </c>
      <c r="AF85" s="66">
        <f t="shared" si="16"/>
        <v>100</v>
      </c>
      <c r="AG85" s="10"/>
      <c r="AH85" s="36">
        <v>-7.0000000000000007E-2</v>
      </c>
      <c r="AI85" s="40">
        <v>843</v>
      </c>
      <c r="AJ85" s="37">
        <v>0.71</v>
      </c>
      <c r="AK85" s="42" t="s">
        <v>214</v>
      </c>
      <c r="AL85" s="41">
        <v>829</v>
      </c>
      <c r="AN85" s="86"/>
      <c r="AO85" s="87"/>
      <c r="AP85" s="88">
        <f t="shared" si="17"/>
        <v>0</v>
      </c>
      <c r="AR85" s="86">
        <f t="shared" si="18"/>
        <v>0</v>
      </c>
      <c r="AS85" s="87"/>
      <c r="AT85" s="88">
        <f t="shared" si="19"/>
        <v>0</v>
      </c>
      <c r="AV85" s="88">
        <v>0</v>
      </c>
    </row>
    <row r="86" spans="1:48" ht="24" customHeight="1">
      <c r="A86" s="16"/>
      <c r="B86" s="17">
        <f t="shared" si="20"/>
        <v>78</v>
      </c>
      <c r="C86" s="10"/>
      <c r="D86" s="18" t="s">
        <v>139</v>
      </c>
      <c r="E86" s="10"/>
      <c r="F86" s="18" t="s">
        <v>8</v>
      </c>
      <c r="G86" s="18" t="s">
        <v>212</v>
      </c>
      <c r="H86" s="10"/>
      <c r="I86" s="19">
        <v>19778084</v>
      </c>
      <c r="J86" s="19">
        <v>9470</v>
      </c>
      <c r="K86" s="17" t="s">
        <v>9</v>
      </c>
      <c r="L86" s="10"/>
      <c r="M86" s="60">
        <v>1913</v>
      </c>
      <c r="N86" s="60">
        <v>2044</v>
      </c>
      <c r="O86" s="60">
        <v>2208</v>
      </c>
      <c r="P86" s="10"/>
      <c r="Q86" s="60">
        <f>N86*$Q$188</f>
        <v>30660</v>
      </c>
      <c r="R86" s="10"/>
      <c r="S86" s="62">
        <f t="shared" si="15"/>
        <v>32704</v>
      </c>
      <c r="T86" s="10"/>
      <c r="U86" s="64">
        <v>10.3</v>
      </c>
      <c r="V86" s="64">
        <v>11.28</v>
      </c>
      <c r="W86" s="10"/>
      <c r="X86" s="43">
        <v>6500000000</v>
      </c>
      <c r="Y86" s="36">
        <v>3.4000000000000002E-2</v>
      </c>
      <c r="Z86" s="10"/>
      <c r="AA86" s="20">
        <v>48</v>
      </c>
      <c r="AB86" s="20">
        <v>6</v>
      </c>
      <c r="AC86" s="20">
        <v>5</v>
      </c>
      <c r="AD86" s="20">
        <v>39</v>
      </c>
      <c r="AE86" s="20">
        <v>2</v>
      </c>
      <c r="AF86" s="66">
        <f t="shared" si="16"/>
        <v>100</v>
      </c>
      <c r="AG86" s="10"/>
      <c r="AH86" s="36">
        <v>-2.1000000000000001E-2</v>
      </c>
      <c r="AI86" s="40">
        <v>35467</v>
      </c>
      <c r="AJ86" s="37">
        <v>0.69</v>
      </c>
      <c r="AK86" s="42" t="s">
        <v>213</v>
      </c>
      <c r="AL86" s="41">
        <v>723</v>
      </c>
      <c r="AN86" s="86"/>
      <c r="AO86" s="87"/>
      <c r="AP86" s="88">
        <f t="shared" si="17"/>
        <v>0</v>
      </c>
      <c r="AR86" s="86">
        <f t="shared" si="18"/>
        <v>0</v>
      </c>
      <c r="AS86" s="87"/>
      <c r="AT86" s="88">
        <f t="shared" si="19"/>
        <v>0</v>
      </c>
      <c r="AV86" s="88">
        <v>0</v>
      </c>
    </row>
    <row r="87" spans="1:48" ht="24" customHeight="1">
      <c r="A87" s="16"/>
      <c r="B87" s="17">
        <f t="shared" si="20"/>
        <v>79</v>
      </c>
      <c r="C87" s="10"/>
      <c r="D87" s="18" t="s">
        <v>74</v>
      </c>
      <c r="E87" s="10"/>
      <c r="F87" s="18" t="s">
        <v>8</v>
      </c>
      <c r="G87" s="18" t="s">
        <v>212</v>
      </c>
      <c r="H87" s="10"/>
      <c r="I87" s="19">
        <v>11183716</v>
      </c>
      <c r="J87" s="19">
        <v>18960</v>
      </c>
      <c r="K87" s="17" t="s">
        <v>14</v>
      </c>
      <c r="L87" s="10"/>
      <c r="M87" s="60">
        <v>824</v>
      </c>
      <c r="N87" s="60">
        <v>1026</v>
      </c>
      <c r="O87" s="60">
        <v>1026</v>
      </c>
      <c r="P87" s="10"/>
      <c r="Q87" s="60">
        <f>N87*$Q$189</f>
        <v>30780</v>
      </c>
      <c r="R87" s="10"/>
      <c r="S87" s="62">
        <f t="shared" si="15"/>
        <v>31806</v>
      </c>
      <c r="T87" s="10"/>
      <c r="U87" s="64">
        <v>9.1999999999999993</v>
      </c>
      <c r="V87" s="64">
        <v>9.1999999999999993</v>
      </c>
      <c r="W87" s="10"/>
      <c r="X87" s="43">
        <f>AP87+AT87</f>
        <v>14869990368</v>
      </c>
      <c r="Y87" s="36">
        <f>X87/AV87</f>
        <v>7.6169644650705345E-2</v>
      </c>
      <c r="Z87" s="10"/>
      <c r="AA87" s="20">
        <v>40.299999999999997</v>
      </c>
      <c r="AB87" s="20">
        <v>32.4</v>
      </c>
      <c r="AC87" s="20">
        <v>2.2000000000000002</v>
      </c>
      <c r="AD87" s="20">
        <v>18.100000000000001</v>
      </c>
      <c r="AE87" s="20">
        <v>7</v>
      </c>
      <c r="AF87" s="66">
        <f t="shared" si="16"/>
        <v>100</v>
      </c>
      <c r="AG87" s="10"/>
      <c r="AH87" s="72"/>
      <c r="AI87" s="73"/>
      <c r="AJ87" s="74"/>
      <c r="AK87" s="75"/>
      <c r="AL87" s="76"/>
      <c r="AN87" s="57">
        <v>18116.46</v>
      </c>
      <c r="AO87" s="35">
        <v>80</v>
      </c>
      <c r="AP87" s="43">
        <f t="shared" si="17"/>
        <v>1486999036.8000002</v>
      </c>
      <c r="AR87" s="57">
        <f t="shared" si="18"/>
        <v>18116.46</v>
      </c>
      <c r="AS87" s="35">
        <v>24</v>
      </c>
      <c r="AT87" s="43">
        <f t="shared" si="19"/>
        <v>13382991331.199999</v>
      </c>
      <c r="AV87" s="43">
        <v>195222000000</v>
      </c>
    </row>
    <row r="88" spans="1:48" ht="24" customHeight="1">
      <c r="A88" s="16"/>
      <c r="B88" s="17">
        <f t="shared" si="20"/>
        <v>80</v>
      </c>
      <c r="C88" s="10"/>
      <c r="D88" s="18" t="s">
        <v>29</v>
      </c>
      <c r="E88" s="10"/>
      <c r="F88" s="18" t="s">
        <v>13</v>
      </c>
      <c r="G88" s="18" t="s">
        <v>222</v>
      </c>
      <c r="H88" s="10"/>
      <c r="I88" s="19">
        <v>10887882</v>
      </c>
      <c r="J88" s="19">
        <v>3070</v>
      </c>
      <c r="K88" s="17" t="s">
        <v>9</v>
      </c>
      <c r="L88" s="10"/>
      <c r="M88" s="60">
        <v>1259</v>
      </c>
      <c r="N88" s="60">
        <v>1687</v>
      </c>
      <c r="O88" s="60">
        <v>2120</v>
      </c>
      <c r="P88" s="10"/>
      <c r="Q88" s="60">
        <f t="shared" ref="Q88:Q94" si="21">N88*$Q$188</f>
        <v>25305</v>
      </c>
      <c r="R88" s="10"/>
      <c r="S88" s="62">
        <f t="shared" si="15"/>
        <v>26992</v>
      </c>
      <c r="T88" s="10"/>
      <c r="U88" s="64">
        <v>15.5</v>
      </c>
      <c r="V88" s="64">
        <v>18.7</v>
      </c>
      <c r="W88" s="10"/>
      <c r="X88" s="43">
        <v>1750000000</v>
      </c>
      <c r="Y88" s="36">
        <v>5.1999999999999998E-2</v>
      </c>
      <c r="Z88" s="10"/>
      <c r="AA88" s="20">
        <v>58</v>
      </c>
      <c r="AB88" s="20">
        <v>5</v>
      </c>
      <c r="AC88" s="20">
        <v>1</v>
      </c>
      <c r="AD88" s="20">
        <v>35</v>
      </c>
      <c r="AE88" s="20">
        <v>1</v>
      </c>
      <c r="AF88" s="66">
        <f t="shared" si="16"/>
        <v>100</v>
      </c>
      <c r="AG88" s="10"/>
      <c r="AH88" s="36">
        <v>-4.8000000000000001E-2</v>
      </c>
      <c r="AI88" s="40">
        <v>15715</v>
      </c>
      <c r="AJ88" s="37">
        <v>0.66</v>
      </c>
      <c r="AK88" s="42" t="s">
        <v>213</v>
      </c>
      <c r="AL88" s="41">
        <v>912</v>
      </c>
      <c r="AN88" s="86"/>
      <c r="AO88" s="87"/>
      <c r="AP88" s="88">
        <f t="shared" si="17"/>
        <v>0</v>
      </c>
      <c r="AR88" s="86">
        <f t="shared" si="18"/>
        <v>0</v>
      </c>
      <c r="AS88" s="87"/>
      <c r="AT88" s="88">
        <f t="shared" si="19"/>
        <v>0</v>
      </c>
      <c r="AV88" s="88">
        <v>0</v>
      </c>
    </row>
    <row r="89" spans="1:48" ht="24" customHeight="1">
      <c r="A89" s="16"/>
      <c r="B89" s="17">
        <f t="shared" si="20"/>
        <v>81</v>
      </c>
      <c r="C89" s="10"/>
      <c r="D89" s="18" t="s">
        <v>102</v>
      </c>
      <c r="E89" s="10"/>
      <c r="F89" s="18" t="s">
        <v>11</v>
      </c>
      <c r="G89" s="18" t="s">
        <v>11</v>
      </c>
      <c r="H89" s="10"/>
      <c r="I89" s="19">
        <v>4613823</v>
      </c>
      <c r="J89" s="19">
        <v>370</v>
      </c>
      <c r="K89" s="17" t="s">
        <v>6</v>
      </c>
      <c r="L89" s="10"/>
      <c r="M89" s="60">
        <v>175</v>
      </c>
      <c r="N89" s="60">
        <v>1657</v>
      </c>
      <c r="O89" s="60">
        <v>502</v>
      </c>
      <c r="P89" s="10"/>
      <c r="Q89" s="60">
        <f t="shared" si="21"/>
        <v>24855</v>
      </c>
      <c r="R89" s="10"/>
      <c r="S89" s="62">
        <f t="shared" si="15"/>
        <v>26512</v>
      </c>
      <c r="T89" s="10"/>
      <c r="U89" s="64">
        <v>35.9</v>
      </c>
      <c r="V89" s="64">
        <v>10.86</v>
      </c>
      <c r="W89" s="10"/>
      <c r="X89" s="43">
        <v>391420000</v>
      </c>
      <c r="Y89" s="36">
        <v>0.11899999999999999</v>
      </c>
      <c r="Z89" s="10"/>
      <c r="AA89" s="20">
        <v>55</v>
      </c>
      <c r="AB89" s="20">
        <v>10</v>
      </c>
      <c r="AC89" s="20">
        <v>1</v>
      </c>
      <c r="AD89" s="20">
        <v>33</v>
      </c>
      <c r="AE89" s="20">
        <v>1</v>
      </c>
      <c r="AF89" s="66">
        <f t="shared" si="16"/>
        <v>100</v>
      </c>
      <c r="AG89" s="10"/>
      <c r="AH89" s="36">
        <v>-8.7999999999999995E-2</v>
      </c>
      <c r="AI89" s="40">
        <v>23518</v>
      </c>
      <c r="AJ89" s="37">
        <v>0.61</v>
      </c>
      <c r="AK89" s="42" t="s">
        <v>213</v>
      </c>
      <c r="AL89" s="41">
        <v>626</v>
      </c>
      <c r="AN89" s="86"/>
      <c r="AO89" s="87"/>
      <c r="AP89" s="88">
        <f t="shared" si="17"/>
        <v>0</v>
      </c>
      <c r="AR89" s="86">
        <f t="shared" si="18"/>
        <v>0</v>
      </c>
      <c r="AS89" s="87"/>
      <c r="AT89" s="88">
        <f t="shared" si="19"/>
        <v>0</v>
      </c>
      <c r="AV89" s="88">
        <v>0</v>
      </c>
    </row>
    <row r="90" spans="1:48" ht="24" customHeight="1">
      <c r="A90" s="16"/>
      <c r="B90" s="17">
        <f t="shared" si="20"/>
        <v>82</v>
      </c>
      <c r="C90" s="10"/>
      <c r="D90" s="18" t="s">
        <v>103</v>
      </c>
      <c r="E90" s="10"/>
      <c r="F90" s="18" t="s">
        <v>5</v>
      </c>
      <c r="G90" s="18" t="s">
        <v>226</v>
      </c>
      <c r="H90" s="10"/>
      <c r="I90" s="19">
        <v>6293253</v>
      </c>
      <c r="J90" s="19">
        <v>4730</v>
      </c>
      <c r="K90" s="17" t="s">
        <v>9</v>
      </c>
      <c r="L90" s="10"/>
      <c r="M90" s="60">
        <v>2414</v>
      </c>
      <c r="N90" s="60">
        <v>1645</v>
      </c>
      <c r="O90" s="60">
        <v>1680</v>
      </c>
      <c r="P90" s="10"/>
      <c r="Q90" s="60">
        <f t="shared" si="21"/>
        <v>24675</v>
      </c>
      <c r="R90" s="10"/>
      <c r="S90" s="62">
        <f t="shared" si="15"/>
        <v>26320</v>
      </c>
      <c r="T90" s="10"/>
      <c r="U90" s="64">
        <v>26.1</v>
      </c>
      <c r="V90" s="64">
        <v>24.63</v>
      </c>
      <c r="W90" s="10"/>
      <c r="X90" s="43">
        <v>2280000000</v>
      </c>
      <c r="Y90" s="36">
        <v>8.6999999999999994E-2</v>
      </c>
      <c r="Z90" s="10"/>
      <c r="AA90" s="20">
        <v>69</v>
      </c>
      <c r="AB90" s="20">
        <v>11</v>
      </c>
      <c r="AC90" s="20">
        <v>1</v>
      </c>
      <c r="AD90" s="20">
        <v>18</v>
      </c>
      <c r="AE90" s="20">
        <v>1</v>
      </c>
      <c r="AF90" s="66">
        <f t="shared" si="16"/>
        <v>100</v>
      </c>
      <c r="AG90" s="10"/>
      <c r="AH90" s="36">
        <v>-3.6999999999999998E-2</v>
      </c>
      <c r="AI90" s="40">
        <v>56465</v>
      </c>
      <c r="AJ90" s="37">
        <v>0.83</v>
      </c>
      <c r="AK90" s="42" t="s">
        <v>213</v>
      </c>
      <c r="AL90" s="41">
        <v>1373</v>
      </c>
      <c r="AN90" s="86"/>
      <c r="AO90" s="87"/>
      <c r="AP90" s="88">
        <f t="shared" si="17"/>
        <v>0</v>
      </c>
      <c r="AR90" s="86">
        <f t="shared" si="18"/>
        <v>0</v>
      </c>
      <c r="AS90" s="87"/>
      <c r="AT90" s="88">
        <f t="shared" si="19"/>
        <v>0</v>
      </c>
      <c r="AV90" s="88">
        <v>0</v>
      </c>
    </row>
    <row r="91" spans="1:48" ht="24" customHeight="1">
      <c r="A91" s="16"/>
      <c r="B91" s="17">
        <f t="shared" si="20"/>
        <v>83</v>
      </c>
      <c r="C91" s="10"/>
      <c r="D91" s="18" t="s">
        <v>164</v>
      </c>
      <c r="E91" s="10"/>
      <c r="F91" s="18" t="s">
        <v>8</v>
      </c>
      <c r="G91" s="18" t="s">
        <v>212</v>
      </c>
      <c r="H91" s="10"/>
      <c r="I91" s="19">
        <v>8734951</v>
      </c>
      <c r="J91" s="19">
        <v>1110</v>
      </c>
      <c r="K91" s="17" t="s">
        <v>9</v>
      </c>
      <c r="L91" s="10"/>
      <c r="M91" s="60">
        <v>427</v>
      </c>
      <c r="N91" s="60">
        <v>1577</v>
      </c>
      <c r="O91" s="60">
        <v>648</v>
      </c>
      <c r="P91" s="10"/>
      <c r="Q91" s="60">
        <f t="shared" si="21"/>
        <v>23655</v>
      </c>
      <c r="R91" s="10"/>
      <c r="S91" s="62">
        <f t="shared" si="15"/>
        <v>25232</v>
      </c>
      <c r="T91" s="10"/>
      <c r="U91" s="64">
        <v>18.100000000000001</v>
      </c>
      <c r="V91" s="64">
        <v>7.18</v>
      </c>
      <c r="W91" s="10"/>
      <c r="X91" s="43">
        <v>417360000</v>
      </c>
      <c r="Y91" s="36">
        <v>0.06</v>
      </c>
      <c r="Z91" s="10"/>
      <c r="AA91" s="20">
        <v>69</v>
      </c>
      <c r="AB91" s="20">
        <v>9</v>
      </c>
      <c r="AC91" s="20">
        <v>1</v>
      </c>
      <c r="AD91" s="20">
        <v>20</v>
      </c>
      <c r="AE91" s="20">
        <v>1</v>
      </c>
      <c r="AF91" s="66">
        <f t="shared" si="16"/>
        <v>100</v>
      </c>
      <c r="AG91" s="10"/>
      <c r="AH91" s="36">
        <v>0.104</v>
      </c>
      <c r="AI91" s="40">
        <v>5037</v>
      </c>
      <c r="AJ91" s="37">
        <v>0.82</v>
      </c>
      <c r="AK91" s="42" t="s">
        <v>213</v>
      </c>
      <c r="AL91" s="41">
        <v>468</v>
      </c>
      <c r="AN91" s="86"/>
      <c r="AO91" s="87"/>
      <c r="AP91" s="88">
        <f t="shared" si="17"/>
        <v>0</v>
      </c>
      <c r="AR91" s="86">
        <f t="shared" si="18"/>
        <v>0</v>
      </c>
      <c r="AS91" s="87"/>
      <c r="AT91" s="88">
        <f t="shared" si="19"/>
        <v>0</v>
      </c>
      <c r="AV91" s="88">
        <v>0</v>
      </c>
    </row>
    <row r="92" spans="1:48" ht="24" customHeight="1">
      <c r="A92" s="16"/>
      <c r="B92" s="17">
        <f t="shared" si="20"/>
        <v>84</v>
      </c>
      <c r="C92" s="10"/>
      <c r="D92" s="18" t="s">
        <v>40</v>
      </c>
      <c r="E92" s="10"/>
      <c r="F92" s="18" t="s">
        <v>11</v>
      </c>
      <c r="G92" s="18" t="s">
        <v>11</v>
      </c>
      <c r="H92" s="10"/>
      <c r="I92" s="19">
        <v>4594621</v>
      </c>
      <c r="J92" s="19">
        <v>370</v>
      </c>
      <c r="K92" s="17" t="s">
        <v>6</v>
      </c>
      <c r="L92" s="10"/>
      <c r="M92" s="60">
        <v>193</v>
      </c>
      <c r="N92" s="60">
        <v>1546</v>
      </c>
      <c r="O92" s="60">
        <v>3470</v>
      </c>
      <c r="P92" s="10"/>
      <c r="Q92" s="60">
        <f t="shared" si="21"/>
        <v>23190</v>
      </c>
      <c r="R92" s="10"/>
      <c r="S92" s="62">
        <f t="shared" si="15"/>
        <v>24736</v>
      </c>
      <c r="T92" s="10"/>
      <c r="U92" s="64">
        <v>33.6</v>
      </c>
      <c r="V92" s="64">
        <v>76.459999999999994</v>
      </c>
      <c r="W92" s="10"/>
      <c r="X92" s="43">
        <v>196400000</v>
      </c>
      <c r="Y92" s="36">
        <v>0.112</v>
      </c>
      <c r="Z92" s="10"/>
      <c r="AA92" s="20">
        <v>39</v>
      </c>
      <c r="AB92" s="20">
        <v>2</v>
      </c>
      <c r="AC92" s="20">
        <v>1</v>
      </c>
      <c r="AD92" s="20">
        <v>57</v>
      </c>
      <c r="AE92" s="20">
        <v>1</v>
      </c>
      <c r="AF92" s="66">
        <f t="shared" si="16"/>
        <v>100</v>
      </c>
      <c r="AG92" s="10"/>
      <c r="AH92" s="36">
        <v>-3.7999999999999999E-2</v>
      </c>
      <c r="AI92" s="40">
        <v>816</v>
      </c>
      <c r="AJ92" s="37">
        <v>0.68</v>
      </c>
      <c r="AK92" s="42" t="s">
        <v>213</v>
      </c>
      <c r="AL92" s="41">
        <v>4713</v>
      </c>
      <c r="AN92" s="86"/>
      <c r="AO92" s="87"/>
      <c r="AP92" s="88">
        <f t="shared" si="17"/>
        <v>0</v>
      </c>
      <c r="AR92" s="86">
        <f t="shared" si="18"/>
        <v>0</v>
      </c>
      <c r="AS92" s="87"/>
      <c r="AT92" s="88">
        <f t="shared" si="19"/>
        <v>0</v>
      </c>
      <c r="AV92" s="88">
        <v>0</v>
      </c>
    </row>
    <row r="93" spans="1:48" ht="24" customHeight="1">
      <c r="A93" s="16"/>
      <c r="B93" s="17">
        <f t="shared" si="20"/>
        <v>85</v>
      </c>
      <c r="C93" s="10"/>
      <c r="D93" s="18" t="s">
        <v>132</v>
      </c>
      <c r="E93" s="10"/>
      <c r="F93" s="18" t="s">
        <v>13</v>
      </c>
      <c r="G93" s="18" t="s">
        <v>222</v>
      </c>
      <c r="H93" s="10"/>
      <c r="I93" s="19">
        <v>6725308</v>
      </c>
      <c r="J93" s="19">
        <v>4070</v>
      </c>
      <c r="K93" s="17" t="s">
        <v>9</v>
      </c>
      <c r="L93" s="10"/>
      <c r="M93" s="60">
        <v>1202</v>
      </c>
      <c r="N93" s="60">
        <v>1529</v>
      </c>
      <c r="O93" s="60">
        <v>1494</v>
      </c>
      <c r="P93" s="10"/>
      <c r="Q93" s="60">
        <f t="shared" si="21"/>
        <v>22935</v>
      </c>
      <c r="R93" s="10"/>
      <c r="S93" s="62">
        <f t="shared" si="15"/>
        <v>24464</v>
      </c>
      <c r="T93" s="10"/>
      <c r="U93" s="64">
        <v>22.7</v>
      </c>
      <c r="V93" s="64">
        <v>21.9</v>
      </c>
      <c r="W93" s="10"/>
      <c r="X93" s="43">
        <v>2730000000</v>
      </c>
      <c r="Y93" s="36">
        <v>7.5999999999999998E-2</v>
      </c>
      <c r="Z93" s="10"/>
      <c r="AA93" s="20">
        <v>18</v>
      </c>
      <c r="AB93" s="20">
        <v>43</v>
      </c>
      <c r="AC93" s="20">
        <v>1</v>
      </c>
      <c r="AD93" s="20">
        <v>37</v>
      </c>
      <c r="AE93" s="20">
        <v>1</v>
      </c>
      <c r="AF93" s="66">
        <f t="shared" si="16"/>
        <v>100</v>
      </c>
      <c r="AG93" s="10"/>
      <c r="AH93" s="36">
        <v>-0.08</v>
      </c>
      <c r="AI93" s="40">
        <v>27834</v>
      </c>
      <c r="AJ93" s="37">
        <v>0.84</v>
      </c>
      <c r="AK93" s="42" t="s">
        <v>210</v>
      </c>
      <c r="AL93" s="41">
        <v>1167</v>
      </c>
      <c r="AN93" s="86"/>
      <c r="AO93" s="87"/>
      <c r="AP93" s="88">
        <f t="shared" si="17"/>
        <v>0</v>
      </c>
      <c r="AR93" s="86">
        <f t="shared" si="18"/>
        <v>0</v>
      </c>
      <c r="AS93" s="87"/>
      <c r="AT93" s="88">
        <f t="shared" si="19"/>
        <v>0</v>
      </c>
      <c r="AV93" s="88">
        <v>0</v>
      </c>
    </row>
    <row r="94" spans="1:48" ht="24" customHeight="1">
      <c r="A94" s="16"/>
      <c r="B94" s="17">
        <f t="shared" si="20"/>
        <v>86</v>
      </c>
      <c r="C94" s="10"/>
      <c r="D94" s="18" t="s">
        <v>80</v>
      </c>
      <c r="E94" s="10"/>
      <c r="F94" s="18" t="s">
        <v>13</v>
      </c>
      <c r="G94" s="18" t="s">
        <v>222</v>
      </c>
      <c r="H94" s="10"/>
      <c r="I94" s="19">
        <v>9112867</v>
      </c>
      <c r="J94" s="19">
        <v>2150</v>
      </c>
      <c r="K94" s="17" t="s">
        <v>9</v>
      </c>
      <c r="L94" s="10"/>
      <c r="M94" s="60">
        <v>1407</v>
      </c>
      <c r="N94" s="60">
        <v>1525</v>
      </c>
      <c r="O94" s="60">
        <v>1276</v>
      </c>
      <c r="P94" s="10"/>
      <c r="Q94" s="60">
        <f t="shared" si="21"/>
        <v>22875</v>
      </c>
      <c r="R94" s="10"/>
      <c r="S94" s="62">
        <f t="shared" si="15"/>
        <v>24400</v>
      </c>
      <c r="T94" s="10"/>
      <c r="U94" s="64">
        <v>16.7</v>
      </c>
      <c r="V94" s="64">
        <v>13.76</v>
      </c>
      <c r="W94" s="10"/>
      <c r="X94" s="43">
        <v>1200000000</v>
      </c>
      <c r="Y94" s="36">
        <v>5.6000000000000001E-2</v>
      </c>
      <c r="Z94" s="10"/>
      <c r="AA94" s="20">
        <v>31</v>
      </c>
      <c r="AB94" s="20">
        <v>9</v>
      </c>
      <c r="AC94" s="20">
        <v>2</v>
      </c>
      <c r="AD94" s="20">
        <v>56</v>
      </c>
      <c r="AE94" s="20">
        <v>2</v>
      </c>
      <c r="AF94" s="66">
        <f t="shared" si="16"/>
        <v>100</v>
      </c>
      <c r="AG94" s="10"/>
      <c r="AH94" s="36">
        <v>-1.2E-2</v>
      </c>
      <c r="AI94" s="40">
        <v>18595</v>
      </c>
      <c r="AJ94" s="37">
        <v>0.72</v>
      </c>
      <c r="AK94" s="42" t="s">
        <v>214</v>
      </c>
      <c r="AL94" s="41">
        <v>698</v>
      </c>
      <c r="AN94" s="86"/>
      <c r="AO94" s="87"/>
      <c r="AP94" s="88">
        <f t="shared" si="17"/>
        <v>0</v>
      </c>
      <c r="AR94" s="86">
        <f t="shared" si="18"/>
        <v>0</v>
      </c>
      <c r="AS94" s="87"/>
      <c r="AT94" s="88">
        <f t="shared" si="19"/>
        <v>0</v>
      </c>
      <c r="AV94" s="88">
        <v>0</v>
      </c>
    </row>
    <row r="95" spans="1:48" ht="24" customHeight="1">
      <c r="A95" s="16"/>
      <c r="B95" s="17">
        <f t="shared" si="20"/>
        <v>87</v>
      </c>
      <c r="C95" s="10"/>
      <c r="D95" s="18" t="s">
        <v>135</v>
      </c>
      <c r="E95" s="10"/>
      <c r="F95" s="18" t="s">
        <v>8</v>
      </c>
      <c r="G95" s="18" t="s">
        <v>212</v>
      </c>
      <c r="H95" s="10"/>
      <c r="I95" s="19">
        <v>10371627</v>
      </c>
      <c r="J95" s="19">
        <v>19850</v>
      </c>
      <c r="K95" s="17" t="s">
        <v>14</v>
      </c>
      <c r="L95" s="10"/>
      <c r="M95" s="60">
        <v>563</v>
      </c>
      <c r="N95" s="60">
        <v>768</v>
      </c>
      <c r="O95" s="60">
        <v>768</v>
      </c>
      <c r="P95" s="10"/>
      <c r="Q95" s="60">
        <f>N95*$Q$189</f>
        <v>23040</v>
      </c>
      <c r="R95" s="10"/>
      <c r="S95" s="62">
        <f t="shared" si="15"/>
        <v>23808</v>
      </c>
      <c r="T95" s="10"/>
      <c r="U95" s="64">
        <v>7.4</v>
      </c>
      <c r="V95" s="64">
        <v>7.4</v>
      </c>
      <c r="W95" s="10"/>
      <c r="X95" s="43">
        <f>AP95+AT95</f>
        <v>12274729574.400002</v>
      </c>
      <c r="Y95" s="36">
        <f>X95/AV95</f>
        <v>5.9503454303248896E-2</v>
      </c>
      <c r="Z95" s="10"/>
      <c r="AA95" s="20">
        <v>47.6</v>
      </c>
      <c r="AB95" s="20">
        <v>18.3</v>
      </c>
      <c r="AC95" s="20">
        <v>5.9</v>
      </c>
      <c r="AD95" s="20">
        <v>21.8</v>
      </c>
      <c r="AE95" s="20">
        <v>6.4</v>
      </c>
      <c r="AF95" s="66">
        <f t="shared" si="16"/>
        <v>100.00000000000001</v>
      </c>
      <c r="AG95" s="10"/>
      <c r="AH95" s="72"/>
      <c r="AI95" s="73"/>
      <c r="AJ95" s="74"/>
      <c r="AK95" s="75"/>
      <c r="AL95" s="76"/>
      <c r="AN95" s="57">
        <v>19978.401000000002</v>
      </c>
      <c r="AO95" s="35">
        <v>80</v>
      </c>
      <c r="AP95" s="43">
        <f t="shared" si="17"/>
        <v>1227472957.4400001</v>
      </c>
      <c r="AR95" s="57">
        <f t="shared" si="18"/>
        <v>19978.401000000002</v>
      </c>
      <c r="AS95" s="35">
        <v>24</v>
      </c>
      <c r="AT95" s="43">
        <f t="shared" si="19"/>
        <v>11047256616.960001</v>
      </c>
      <c r="AV95" s="43">
        <v>206286000000</v>
      </c>
    </row>
    <row r="96" spans="1:48" ht="24" customHeight="1">
      <c r="A96" s="16"/>
      <c r="B96" s="17">
        <f t="shared" si="20"/>
        <v>88</v>
      </c>
      <c r="C96" s="10"/>
      <c r="D96" s="18" t="s">
        <v>81</v>
      </c>
      <c r="E96" s="10"/>
      <c r="F96" s="18" t="s">
        <v>8</v>
      </c>
      <c r="G96" s="18" t="s">
        <v>212</v>
      </c>
      <c r="H96" s="10"/>
      <c r="I96" s="19">
        <v>9753281</v>
      </c>
      <c r="J96" s="19">
        <v>12570</v>
      </c>
      <c r="K96" s="17" t="s">
        <v>14</v>
      </c>
      <c r="L96" s="10"/>
      <c r="M96" s="60">
        <v>607</v>
      </c>
      <c r="N96" s="60">
        <v>756</v>
      </c>
      <c r="O96" s="60">
        <v>756</v>
      </c>
      <c r="P96" s="10"/>
      <c r="Q96" s="60">
        <f>N96*$Q$189</f>
        <v>22680</v>
      </c>
      <c r="R96" s="10"/>
      <c r="S96" s="62">
        <f t="shared" si="15"/>
        <v>23436</v>
      </c>
      <c r="T96" s="10"/>
      <c r="U96" s="64">
        <v>7.8</v>
      </c>
      <c r="V96" s="64">
        <v>7.8</v>
      </c>
      <c r="W96" s="10"/>
      <c r="X96" s="43">
        <f>AP96+AT96</f>
        <v>7857789004.7999992</v>
      </c>
      <c r="Y96" s="36">
        <f>X96/AV96</f>
        <v>6.1626334278118061E-2</v>
      </c>
      <c r="Z96" s="10"/>
      <c r="AA96" s="20">
        <v>44.3</v>
      </c>
      <c r="AB96" s="20">
        <v>10.5</v>
      </c>
      <c r="AC96" s="20">
        <v>12</v>
      </c>
      <c r="AD96" s="20">
        <v>25</v>
      </c>
      <c r="AE96" s="20">
        <v>8.1999999999999993</v>
      </c>
      <c r="AF96" s="66">
        <f t="shared" si="16"/>
        <v>100</v>
      </c>
      <c r="AG96" s="10"/>
      <c r="AH96" s="72"/>
      <c r="AI96" s="73"/>
      <c r="AJ96" s="74"/>
      <c r="AK96" s="75"/>
      <c r="AL96" s="76"/>
      <c r="AN96" s="57">
        <v>12992.376</v>
      </c>
      <c r="AO96" s="35">
        <v>80</v>
      </c>
      <c r="AP96" s="43">
        <f t="shared" si="17"/>
        <v>785778900.48000002</v>
      </c>
      <c r="AR96" s="57">
        <f t="shared" si="18"/>
        <v>12992.376</v>
      </c>
      <c r="AS96" s="35">
        <v>24</v>
      </c>
      <c r="AT96" s="43">
        <f t="shared" si="19"/>
        <v>7072010104.3199997</v>
      </c>
      <c r="AV96" s="43">
        <v>127507000000</v>
      </c>
    </row>
    <row r="97" spans="1:48" ht="24" customHeight="1">
      <c r="A97" s="16"/>
      <c r="B97" s="17">
        <f t="shared" si="20"/>
        <v>89</v>
      </c>
      <c r="C97" s="10"/>
      <c r="D97" s="18" t="s">
        <v>60</v>
      </c>
      <c r="E97" s="10"/>
      <c r="F97" s="18" t="s">
        <v>13</v>
      </c>
      <c r="G97" s="18" t="s">
        <v>222</v>
      </c>
      <c r="H97" s="10"/>
      <c r="I97" s="19">
        <v>6344722</v>
      </c>
      <c r="J97" s="19">
        <v>3920</v>
      </c>
      <c r="K97" s="17" t="s">
        <v>9</v>
      </c>
      <c r="L97" s="10"/>
      <c r="M97" s="60">
        <v>1215</v>
      </c>
      <c r="N97" s="60">
        <v>1411</v>
      </c>
      <c r="O97" s="60">
        <v>1276</v>
      </c>
      <c r="P97" s="10"/>
      <c r="Q97" s="60">
        <f>N97*$Q$188</f>
        <v>21165</v>
      </c>
      <c r="R97" s="10"/>
      <c r="S97" s="62">
        <f t="shared" si="15"/>
        <v>22576</v>
      </c>
      <c r="T97" s="10"/>
      <c r="U97" s="64">
        <v>22.2</v>
      </c>
      <c r="V97" s="64">
        <v>21.04</v>
      </c>
      <c r="W97" s="10"/>
      <c r="X97" s="43">
        <v>1770000000</v>
      </c>
      <c r="Y97" s="36">
        <v>7.3999999999999996E-2</v>
      </c>
      <c r="Z97" s="10"/>
      <c r="AA97" s="20">
        <v>30</v>
      </c>
      <c r="AB97" s="20">
        <v>3</v>
      </c>
      <c r="AC97" s="20">
        <v>1</v>
      </c>
      <c r="AD97" s="20">
        <v>65</v>
      </c>
      <c r="AE97" s="20">
        <v>1</v>
      </c>
      <c r="AF97" s="66">
        <f t="shared" si="16"/>
        <v>100</v>
      </c>
      <c r="AG97" s="10"/>
      <c r="AH97" s="36">
        <v>0.10299999999999999</v>
      </c>
      <c r="AI97" s="40">
        <v>15888</v>
      </c>
      <c r="AJ97" s="37">
        <v>0.71</v>
      </c>
      <c r="AK97" s="42" t="s">
        <v>213</v>
      </c>
      <c r="AL97" s="41">
        <v>929</v>
      </c>
      <c r="AN97" s="86"/>
      <c r="AO97" s="87"/>
      <c r="AP97" s="88">
        <f t="shared" si="17"/>
        <v>0</v>
      </c>
      <c r="AR97" s="86">
        <f t="shared" si="18"/>
        <v>0</v>
      </c>
      <c r="AS97" s="87"/>
      <c r="AT97" s="88">
        <f t="shared" si="19"/>
        <v>0</v>
      </c>
      <c r="AV97" s="88">
        <v>0</v>
      </c>
    </row>
    <row r="98" spans="1:48" ht="24" customHeight="1">
      <c r="A98" s="16"/>
      <c r="B98" s="17">
        <f t="shared" si="20"/>
        <v>90</v>
      </c>
      <c r="C98" s="10"/>
      <c r="D98" s="18" t="s">
        <v>46</v>
      </c>
      <c r="E98" s="10"/>
      <c r="F98" s="18" t="s">
        <v>11</v>
      </c>
      <c r="G98" s="18" t="s">
        <v>11</v>
      </c>
      <c r="H98" s="10"/>
      <c r="I98" s="19">
        <v>5125821</v>
      </c>
      <c r="J98" s="19">
        <v>1710</v>
      </c>
      <c r="K98" s="17" t="s">
        <v>9</v>
      </c>
      <c r="L98" s="10"/>
      <c r="M98" s="60">
        <v>308</v>
      </c>
      <c r="N98" s="60">
        <v>1405</v>
      </c>
      <c r="O98" s="60">
        <v>1210</v>
      </c>
      <c r="P98" s="10"/>
      <c r="Q98" s="60">
        <f>N98*$Q$188</f>
        <v>21075</v>
      </c>
      <c r="R98" s="10"/>
      <c r="S98" s="62">
        <f t="shared" si="15"/>
        <v>22480</v>
      </c>
      <c r="T98" s="10"/>
      <c r="U98" s="64">
        <v>27.4</v>
      </c>
      <c r="V98" s="64">
        <v>25.13</v>
      </c>
      <c r="W98" s="10"/>
      <c r="X98" s="43">
        <v>823520000</v>
      </c>
      <c r="Y98" s="36">
        <v>9.0999999999999998E-2</v>
      </c>
      <c r="Z98" s="10"/>
      <c r="AA98" s="20">
        <v>58</v>
      </c>
      <c r="AB98" s="20">
        <v>3</v>
      </c>
      <c r="AC98" s="20">
        <v>1</v>
      </c>
      <c r="AD98" s="20">
        <v>37</v>
      </c>
      <c r="AE98" s="20">
        <v>1</v>
      </c>
      <c r="AF98" s="66">
        <f t="shared" si="16"/>
        <v>100</v>
      </c>
      <c r="AG98" s="10"/>
      <c r="AH98" s="36">
        <v>-5.3999999999999999E-2</v>
      </c>
      <c r="AI98" s="40">
        <v>2483</v>
      </c>
      <c r="AJ98" s="37">
        <v>0.74</v>
      </c>
      <c r="AK98" s="42" t="s">
        <v>214</v>
      </c>
      <c r="AL98" s="41">
        <v>1557</v>
      </c>
      <c r="AN98" s="86"/>
      <c r="AO98" s="87"/>
      <c r="AP98" s="88">
        <f t="shared" si="17"/>
        <v>0</v>
      </c>
      <c r="AR98" s="86">
        <f t="shared" si="18"/>
        <v>0</v>
      </c>
      <c r="AS98" s="87"/>
      <c r="AT98" s="88">
        <f t="shared" si="19"/>
        <v>0</v>
      </c>
      <c r="AV98" s="88">
        <v>0</v>
      </c>
    </row>
    <row r="99" spans="1:48" ht="24" customHeight="1">
      <c r="A99" s="16"/>
      <c r="B99" s="17">
        <f t="shared" si="20"/>
        <v>91</v>
      </c>
      <c r="C99" s="10"/>
      <c r="D99" s="18" t="s">
        <v>96</v>
      </c>
      <c r="E99" s="10"/>
      <c r="F99" s="18" t="s">
        <v>5</v>
      </c>
      <c r="G99" s="18" t="s">
        <v>226</v>
      </c>
      <c r="H99" s="10"/>
      <c r="I99" s="19">
        <v>4052584</v>
      </c>
      <c r="J99" s="19">
        <v>41680</v>
      </c>
      <c r="K99" s="17" t="s">
        <v>14</v>
      </c>
      <c r="L99" s="10"/>
      <c r="M99" s="60">
        <v>424</v>
      </c>
      <c r="N99" s="60">
        <v>715</v>
      </c>
      <c r="O99" s="60">
        <v>715</v>
      </c>
      <c r="P99" s="10"/>
      <c r="Q99" s="60">
        <f>N99*$Q$189</f>
        <v>21450</v>
      </c>
      <c r="R99" s="10"/>
      <c r="S99" s="62">
        <f t="shared" si="15"/>
        <v>22165</v>
      </c>
      <c r="T99" s="10"/>
      <c r="U99" s="64">
        <v>17.600000000000001</v>
      </c>
      <c r="V99" s="64">
        <v>17.600000000000001</v>
      </c>
      <c r="W99" s="10"/>
      <c r="X99" s="43">
        <f>AP99+AT99</f>
        <v>15817609808</v>
      </c>
      <c r="Y99" s="36">
        <f>X99/AV99</f>
        <v>0.14455867124840066</v>
      </c>
      <c r="Z99" s="10"/>
      <c r="AA99" s="20">
        <v>51</v>
      </c>
      <c r="AB99" s="20">
        <v>12</v>
      </c>
      <c r="AC99" s="20">
        <v>1</v>
      </c>
      <c r="AD99" s="20">
        <v>35</v>
      </c>
      <c r="AE99" s="20">
        <v>1</v>
      </c>
      <c r="AF99" s="66">
        <f t="shared" si="16"/>
        <v>100</v>
      </c>
      <c r="AG99" s="10"/>
      <c r="AH99" s="72"/>
      <c r="AI99" s="73"/>
      <c r="AJ99" s="74"/>
      <c r="AK99" s="75"/>
      <c r="AL99" s="76"/>
      <c r="AN99" s="57">
        <v>27653.164000000001</v>
      </c>
      <c r="AO99" s="35">
        <v>80</v>
      </c>
      <c r="AP99" s="43">
        <f t="shared" si="17"/>
        <v>1581760980.8000002</v>
      </c>
      <c r="AR99" s="57">
        <f t="shared" si="18"/>
        <v>27653.164000000001</v>
      </c>
      <c r="AS99" s="35">
        <v>24</v>
      </c>
      <c r="AT99" s="43">
        <f t="shared" si="19"/>
        <v>14235848827.200001</v>
      </c>
      <c r="AV99" s="43">
        <v>109420000000</v>
      </c>
    </row>
    <row r="100" spans="1:48" ht="24" customHeight="1">
      <c r="A100" s="16"/>
      <c r="B100" s="17">
        <f t="shared" si="20"/>
        <v>92</v>
      </c>
      <c r="C100" s="10"/>
      <c r="D100" s="18" t="s">
        <v>128</v>
      </c>
      <c r="E100" s="10"/>
      <c r="F100" s="18" t="s">
        <v>5</v>
      </c>
      <c r="G100" s="18" t="s">
        <v>226</v>
      </c>
      <c r="H100" s="10"/>
      <c r="I100" s="19">
        <v>4424762</v>
      </c>
      <c r="J100" s="19">
        <v>18080</v>
      </c>
      <c r="K100" s="17" t="s">
        <v>14</v>
      </c>
      <c r="L100" s="10"/>
      <c r="M100" s="60">
        <v>692</v>
      </c>
      <c r="N100" s="60">
        <v>713</v>
      </c>
      <c r="O100" s="60">
        <v>713</v>
      </c>
      <c r="P100" s="10"/>
      <c r="Q100" s="60">
        <f>N100*$Q$189</f>
        <v>21390</v>
      </c>
      <c r="R100" s="10"/>
      <c r="S100" s="62">
        <f t="shared" si="15"/>
        <v>22103</v>
      </c>
      <c r="T100" s="10"/>
      <c r="U100" s="64">
        <v>16.100000000000001</v>
      </c>
      <c r="V100" s="64">
        <v>16.100000000000001</v>
      </c>
      <c r="W100" s="10"/>
      <c r="X100" s="43">
        <f>AP100+AT100</f>
        <v>8397227448.8000011</v>
      </c>
      <c r="Y100" s="36">
        <f>X100/AV100</f>
        <v>0.12734455723753055</v>
      </c>
      <c r="Z100" s="10"/>
      <c r="AA100" s="20">
        <v>64.7</v>
      </c>
      <c r="AB100" s="20">
        <v>3.9</v>
      </c>
      <c r="AC100" s="20">
        <v>0.7</v>
      </c>
      <c r="AD100" s="20">
        <v>22.5</v>
      </c>
      <c r="AE100" s="20">
        <v>8.1999999999999993</v>
      </c>
      <c r="AF100" s="66">
        <f t="shared" si="16"/>
        <v>100.00000000000001</v>
      </c>
      <c r="AG100" s="10"/>
      <c r="AH100" s="72"/>
      <c r="AI100" s="73"/>
      <c r="AJ100" s="74"/>
      <c r="AK100" s="75"/>
      <c r="AL100" s="76"/>
      <c r="AN100" s="57">
        <v>14721.647000000001</v>
      </c>
      <c r="AO100" s="35">
        <v>80</v>
      </c>
      <c r="AP100" s="43">
        <f t="shared" si="17"/>
        <v>839722744.88000011</v>
      </c>
      <c r="AR100" s="57">
        <f t="shared" si="18"/>
        <v>14721.647000000001</v>
      </c>
      <c r="AS100" s="35">
        <v>24</v>
      </c>
      <c r="AT100" s="43">
        <f t="shared" si="19"/>
        <v>7557504703.920001</v>
      </c>
      <c r="AV100" s="43">
        <v>65941000000</v>
      </c>
    </row>
    <row r="101" spans="1:48" ht="24" customHeight="1">
      <c r="A101" s="16"/>
      <c r="B101" s="17">
        <f t="shared" si="20"/>
        <v>93</v>
      </c>
      <c r="C101" s="10"/>
      <c r="D101" s="18" t="s">
        <v>25</v>
      </c>
      <c r="E101" s="10"/>
      <c r="F101" s="18" t="s">
        <v>8</v>
      </c>
      <c r="G101" s="18" t="s">
        <v>212</v>
      </c>
      <c r="H101" s="10"/>
      <c r="I101" s="19">
        <v>11358379</v>
      </c>
      <c r="J101" s="19">
        <v>41860</v>
      </c>
      <c r="K101" s="17" t="s">
        <v>14</v>
      </c>
      <c r="L101" s="10"/>
      <c r="M101" s="60">
        <v>637</v>
      </c>
      <c r="N101" s="60">
        <v>657</v>
      </c>
      <c r="O101" s="60">
        <v>657</v>
      </c>
      <c r="P101" s="10"/>
      <c r="Q101" s="60">
        <f>N101*$Q$189</f>
        <v>19710</v>
      </c>
      <c r="R101" s="10"/>
      <c r="S101" s="62">
        <f t="shared" si="15"/>
        <v>20367</v>
      </c>
      <c r="T101" s="10"/>
      <c r="U101" s="64">
        <v>5.8</v>
      </c>
      <c r="V101" s="64">
        <v>5.8</v>
      </c>
      <c r="W101" s="10"/>
      <c r="X101" s="43">
        <f>AP101+AT101</f>
        <v>22081559760</v>
      </c>
      <c r="Y101" s="36">
        <f>X101/AV101</f>
        <v>4.6384277008845579E-2</v>
      </c>
      <c r="Z101" s="10"/>
      <c r="AA101" s="20">
        <v>57.1</v>
      </c>
      <c r="AB101" s="20">
        <v>14.4</v>
      </c>
      <c r="AC101" s="20">
        <v>11.1</v>
      </c>
      <c r="AD101" s="20">
        <v>12.2</v>
      </c>
      <c r="AE101" s="20">
        <v>5.2</v>
      </c>
      <c r="AF101" s="66">
        <f t="shared" si="16"/>
        <v>100</v>
      </c>
      <c r="AG101" s="10"/>
      <c r="AH101" s="72"/>
      <c r="AI101" s="73"/>
      <c r="AJ101" s="74"/>
      <c r="AK101" s="75"/>
      <c r="AL101" s="76"/>
      <c r="AN101" s="57">
        <v>42012.1</v>
      </c>
      <c r="AO101" s="35">
        <v>80</v>
      </c>
      <c r="AP101" s="43">
        <f t="shared" si="17"/>
        <v>2208155976</v>
      </c>
      <c r="AR101" s="57">
        <f t="shared" si="18"/>
        <v>42012.1</v>
      </c>
      <c r="AS101" s="35">
        <v>24</v>
      </c>
      <c r="AT101" s="43">
        <f t="shared" si="19"/>
        <v>19873403784</v>
      </c>
      <c r="AV101" s="43">
        <v>476057000000</v>
      </c>
    </row>
    <row r="102" spans="1:48" ht="24" customHeight="1">
      <c r="A102" s="16"/>
      <c r="B102" s="17">
        <f t="shared" si="20"/>
        <v>94</v>
      </c>
      <c r="C102" s="10"/>
      <c r="D102" s="18" t="s">
        <v>123</v>
      </c>
      <c r="E102" s="10"/>
      <c r="F102" s="18" t="s">
        <v>8</v>
      </c>
      <c r="G102" s="18" t="s">
        <v>212</v>
      </c>
      <c r="H102" s="10"/>
      <c r="I102" s="19">
        <v>16987330</v>
      </c>
      <c r="J102" s="19">
        <v>46310</v>
      </c>
      <c r="K102" s="17" t="s">
        <v>14</v>
      </c>
      <c r="L102" s="10"/>
      <c r="M102" s="60">
        <v>621</v>
      </c>
      <c r="N102" s="60">
        <v>648</v>
      </c>
      <c r="O102" s="60">
        <v>648</v>
      </c>
      <c r="P102" s="10"/>
      <c r="Q102" s="60">
        <f>N102*$Q$189</f>
        <v>19440</v>
      </c>
      <c r="R102" s="10"/>
      <c r="S102" s="62">
        <f t="shared" si="15"/>
        <v>20088</v>
      </c>
      <c r="T102" s="10"/>
      <c r="U102" s="64">
        <v>3.8</v>
      </c>
      <c r="V102" s="64">
        <v>3.8</v>
      </c>
      <c r="W102" s="10"/>
      <c r="X102" s="43">
        <f>AP102+AT102</f>
        <v>23850470995.200001</v>
      </c>
      <c r="Y102" s="36">
        <f>X102/AV102</f>
        <v>3.0439845155757039E-2</v>
      </c>
      <c r="Z102" s="10"/>
      <c r="AA102" s="20">
        <v>38</v>
      </c>
      <c r="AB102" s="20">
        <v>21.4</v>
      </c>
      <c r="AC102" s="20">
        <v>29.8</v>
      </c>
      <c r="AD102" s="20">
        <v>9.1999999999999993</v>
      </c>
      <c r="AE102" s="20">
        <v>1.6</v>
      </c>
      <c r="AF102" s="66">
        <f t="shared" si="16"/>
        <v>100</v>
      </c>
      <c r="AG102" s="10"/>
      <c r="AH102" s="72"/>
      <c r="AI102" s="73"/>
      <c r="AJ102" s="74"/>
      <c r="AK102" s="75"/>
      <c r="AL102" s="76"/>
      <c r="AN102" s="57">
        <v>46007.853000000003</v>
      </c>
      <c r="AO102" s="35">
        <v>80</v>
      </c>
      <c r="AP102" s="43">
        <f t="shared" si="17"/>
        <v>2385047099.5200005</v>
      </c>
      <c r="AR102" s="57">
        <f t="shared" si="18"/>
        <v>46007.853000000003</v>
      </c>
      <c r="AS102" s="35">
        <v>24</v>
      </c>
      <c r="AT102" s="43">
        <f t="shared" si="19"/>
        <v>21465423895.68</v>
      </c>
      <c r="AV102" s="43">
        <v>783528000000</v>
      </c>
    </row>
    <row r="103" spans="1:48" ht="24" customHeight="1">
      <c r="A103" s="16"/>
      <c r="B103" s="17">
        <f t="shared" si="20"/>
        <v>95</v>
      </c>
      <c r="C103" s="10"/>
      <c r="D103" s="18" t="s">
        <v>53</v>
      </c>
      <c r="E103" s="10"/>
      <c r="F103" s="18" t="s">
        <v>8</v>
      </c>
      <c r="G103" s="18" t="s">
        <v>212</v>
      </c>
      <c r="H103" s="10"/>
      <c r="I103" s="19">
        <v>10610947</v>
      </c>
      <c r="J103" s="19">
        <v>17570</v>
      </c>
      <c r="K103" s="17" t="s">
        <v>14</v>
      </c>
      <c r="L103" s="10"/>
      <c r="M103" s="60">
        <v>611</v>
      </c>
      <c r="N103" s="60">
        <v>630</v>
      </c>
      <c r="O103" s="60">
        <v>630</v>
      </c>
      <c r="P103" s="10"/>
      <c r="Q103" s="60">
        <f>N103*$Q$189</f>
        <v>18900</v>
      </c>
      <c r="R103" s="10"/>
      <c r="S103" s="62">
        <f t="shared" si="15"/>
        <v>19530</v>
      </c>
      <c r="T103" s="10"/>
      <c r="U103" s="64">
        <v>5.9</v>
      </c>
      <c r="V103" s="64">
        <v>5.9</v>
      </c>
      <c r="W103" s="10"/>
      <c r="X103" s="43">
        <f>AP103+AT103</f>
        <v>9305547047.9999981</v>
      </c>
      <c r="Y103" s="36">
        <f>X103/AV103</f>
        <v>4.7698739289558659E-2</v>
      </c>
      <c r="Z103" s="10"/>
      <c r="AA103" s="20">
        <v>53.7</v>
      </c>
      <c r="AB103" s="20">
        <v>10.3</v>
      </c>
      <c r="AC103" s="20">
        <v>8.6999999999999993</v>
      </c>
      <c r="AD103" s="20">
        <v>21.3</v>
      </c>
      <c r="AE103" s="20">
        <v>6</v>
      </c>
      <c r="AF103" s="66">
        <f t="shared" si="16"/>
        <v>100</v>
      </c>
      <c r="AG103" s="10"/>
      <c r="AH103" s="72"/>
      <c r="AI103" s="73"/>
      <c r="AJ103" s="74"/>
      <c r="AK103" s="75"/>
      <c r="AL103" s="76"/>
      <c r="AN103" s="57">
        <v>18463.386999999999</v>
      </c>
      <c r="AO103" s="35">
        <v>80</v>
      </c>
      <c r="AP103" s="43">
        <f t="shared" si="17"/>
        <v>930554704.79999995</v>
      </c>
      <c r="AR103" s="57">
        <f t="shared" si="18"/>
        <v>18463.386999999999</v>
      </c>
      <c r="AS103" s="35">
        <v>24</v>
      </c>
      <c r="AT103" s="43">
        <f t="shared" si="19"/>
        <v>8374992343.1999989</v>
      </c>
      <c r="AV103" s="43">
        <v>195090000000</v>
      </c>
    </row>
    <row r="104" spans="1:48" ht="24" customHeight="1">
      <c r="A104" s="16"/>
      <c r="B104" s="17">
        <f t="shared" si="20"/>
        <v>96</v>
      </c>
      <c r="C104" s="10"/>
      <c r="D104" s="18" t="s">
        <v>131</v>
      </c>
      <c r="E104" s="10"/>
      <c r="F104" s="18" t="s">
        <v>18</v>
      </c>
      <c r="G104" s="18" t="s">
        <v>224</v>
      </c>
      <c r="H104" s="10"/>
      <c r="I104" s="19">
        <v>8084991</v>
      </c>
      <c r="J104" s="19">
        <v>2160</v>
      </c>
      <c r="K104" s="17" t="s">
        <v>9</v>
      </c>
      <c r="L104" s="10"/>
      <c r="M104" s="60">
        <v>158</v>
      </c>
      <c r="N104" s="60">
        <v>1145</v>
      </c>
      <c r="O104" s="60">
        <v>2788</v>
      </c>
      <c r="P104" s="10"/>
      <c r="Q104" s="60">
        <f t="shared" ref="Q104:Q109" si="22">N104*$Q$188</f>
        <v>17175</v>
      </c>
      <c r="R104" s="10"/>
      <c r="S104" s="62">
        <f t="shared" si="15"/>
        <v>18320</v>
      </c>
      <c r="T104" s="10"/>
      <c r="U104" s="64">
        <v>14.2</v>
      </c>
      <c r="V104" s="64">
        <v>31.06</v>
      </c>
      <c r="W104" s="10"/>
      <c r="X104" s="43">
        <v>896010000</v>
      </c>
      <c r="Y104" s="36">
        <v>4.7E-2</v>
      </c>
      <c r="Z104" s="10"/>
      <c r="AA104" s="20">
        <v>49</v>
      </c>
      <c r="AB104" s="20">
        <v>19</v>
      </c>
      <c r="AC104" s="20">
        <v>1</v>
      </c>
      <c r="AD104" s="20">
        <v>29</v>
      </c>
      <c r="AE104" s="20">
        <v>2</v>
      </c>
      <c r="AF104" s="66">
        <f t="shared" si="16"/>
        <v>100</v>
      </c>
      <c r="AG104" s="10"/>
      <c r="AH104" s="36">
        <v>-4.1000000000000002E-2</v>
      </c>
      <c r="AI104" s="40">
        <v>1249</v>
      </c>
      <c r="AJ104" s="37">
        <v>0.9</v>
      </c>
      <c r="AK104" s="42" t="s">
        <v>213</v>
      </c>
      <c r="AL104" s="41">
        <v>1777</v>
      </c>
      <c r="AN104" s="86"/>
      <c r="AO104" s="87"/>
      <c r="AP104" s="88">
        <f t="shared" si="17"/>
        <v>0</v>
      </c>
      <c r="AR104" s="86">
        <f t="shared" si="18"/>
        <v>0</v>
      </c>
      <c r="AS104" s="87"/>
      <c r="AT104" s="88">
        <f t="shared" si="19"/>
        <v>0</v>
      </c>
      <c r="AV104" s="88">
        <v>0</v>
      </c>
    </row>
    <row r="105" spans="1:48" ht="24" customHeight="1">
      <c r="A105" s="16"/>
      <c r="B105" s="17">
        <f t="shared" si="20"/>
        <v>97</v>
      </c>
      <c r="C105" s="10"/>
      <c r="D105" s="18" t="s">
        <v>98</v>
      </c>
      <c r="E105" s="10"/>
      <c r="F105" s="18" t="s">
        <v>18</v>
      </c>
      <c r="G105" s="18" t="s">
        <v>224</v>
      </c>
      <c r="H105" s="10"/>
      <c r="I105" s="19">
        <v>6758353</v>
      </c>
      <c r="J105" s="19">
        <v>2150</v>
      </c>
      <c r="K105" s="17" t="s">
        <v>9</v>
      </c>
      <c r="L105" s="10"/>
      <c r="M105" s="60">
        <v>1086</v>
      </c>
      <c r="N105" s="60">
        <v>1120</v>
      </c>
      <c r="O105" s="60">
        <v>1717</v>
      </c>
      <c r="P105" s="10"/>
      <c r="Q105" s="60">
        <f t="shared" si="22"/>
        <v>16800</v>
      </c>
      <c r="R105" s="10"/>
      <c r="S105" s="62">
        <f t="shared" ref="S105:S136" si="23">Q105+N105</f>
        <v>17920</v>
      </c>
      <c r="T105" s="10"/>
      <c r="U105" s="64">
        <v>16.600000000000001</v>
      </c>
      <c r="V105" s="64">
        <v>24.96</v>
      </c>
      <c r="W105" s="10"/>
      <c r="X105" s="43">
        <v>870930000</v>
      </c>
      <c r="Y105" s="36">
        <v>5.5E-2</v>
      </c>
      <c r="Z105" s="10"/>
      <c r="AA105" s="20">
        <v>30</v>
      </c>
      <c r="AB105" s="20">
        <v>20</v>
      </c>
      <c r="AC105" s="20">
        <v>2</v>
      </c>
      <c r="AD105" s="20">
        <v>46</v>
      </c>
      <c r="AE105" s="20">
        <v>2</v>
      </c>
      <c r="AF105" s="66">
        <f t="shared" ref="AF105:AF136" si="24">SUM(AA105:AE105)</f>
        <v>100</v>
      </c>
      <c r="AG105" s="10"/>
      <c r="AH105" s="36">
        <v>-7.1999999999999995E-2</v>
      </c>
      <c r="AI105" s="40">
        <v>27374</v>
      </c>
      <c r="AJ105" s="37">
        <v>0.75</v>
      </c>
      <c r="AK105" s="42" t="s">
        <v>213</v>
      </c>
      <c r="AL105" s="41">
        <v>1502</v>
      </c>
      <c r="AN105" s="86"/>
      <c r="AO105" s="87"/>
      <c r="AP105" s="88">
        <f t="shared" ref="AP105:AP136" si="25">N105*AN105*AO105</f>
        <v>0</v>
      </c>
      <c r="AR105" s="86">
        <f t="shared" ref="AR105:AR136" si="26">AN105</f>
        <v>0</v>
      </c>
      <c r="AS105" s="87"/>
      <c r="AT105" s="88">
        <f t="shared" ref="AT105:AT136" si="27">Q105*AR105*AS105</f>
        <v>0</v>
      </c>
      <c r="AV105" s="88">
        <v>0</v>
      </c>
    </row>
    <row r="106" spans="1:48" ht="24" customHeight="1">
      <c r="A106" s="16"/>
      <c r="B106" s="17">
        <f t="shared" si="20"/>
        <v>98</v>
      </c>
      <c r="C106" s="10"/>
      <c r="D106" s="18" t="s">
        <v>100</v>
      </c>
      <c r="E106" s="10"/>
      <c r="F106" s="18" t="s">
        <v>5</v>
      </c>
      <c r="G106" s="18" t="s">
        <v>226</v>
      </c>
      <c r="H106" s="10"/>
      <c r="I106" s="19">
        <v>6006668</v>
      </c>
      <c r="J106" s="19">
        <v>7680</v>
      </c>
      <c r="K106" s="17" t="s">
        <v>9</v>
      </c>
      <c r="L106" s="10"/>
      <c r="M106" s="60">
        <v>576</v>
      </c>
      <c r="N106" s="60">
        <v>1090</v>
      </c>
      <c r="O106" s="60">
        <v>559</v>
      </c>
      <c r="P106" s="10"/>
      <c r="Q106" s="60">
        <f t="shared" si="22"/>
        <v>16350</v>
      </c>
      <c r="R106" s="10"/>
      <c r="S106" s="62">
        <f t="shared" si="23"/>
        <v>17440</v>
      </c>
      <c r="T106" s="10"/>
      <c r="U106" s="64">
        <v>18.100000000000001</v>
      </c>
      <c r="V106" s="64">
        <v>6.68</v>
      </c>
      <c r="W106" s="10"/>
      <c r="X106" s="43">
        <v>3110000000</v>
      </c>
      <c r="Y106" s="36">
        <v>0.06</v>
      </c>
      <c r="Z106" s="10"/>
      <c r="AA106" s="20">
        <v>70</v>
      </c>
      <c r="AB106" s="20">
        <v>13</v>
      </c>
      <c r="AC106" s="20">
        <v>1</v>
      </c>
      <c r="AD106" s="20">
        <v>15</v>
      </c>
      <c r="AE106" s="20">
        <v>1</v>
      </c>
      <c r="AF106" s="66">
        <f t="shared" si="24"/>
        <v>100</v>
      </c>
      <c r="AG106" s="10"/>
      <c r="AH106" s="36">
        <v>-3.4000000000000002E-2</v>
      </c>
      <c r="AI106" s="40">
        <v>31072</v>
      </c>
      <c r="AJ106" s="37">
        <v>0.81</v>
      </c>
      <c r="AK106" s="42" t="s">
        <v>223</v>
      </c>
      <c r="AL106" s="41">
        <v>419</v>
      </c>
      <c r="AN106" s="86"/>
      <c r="AO106" s="87"/>
      <c r="AP106" s="88">
        <f t="shared" si="25"/>
        <v>0</v>
      </c>
      <c r="AR106" s="86">
        <f t="shared" si="26"/>
        <v>0</v>
      </c>
      <c r="AS106" s="87"/>
      <c r="AT106" s="88">
        <f t="shared" si="27"/>
        <v>0</v>
      </c>
      <c r="AV106" s="88">
        <v>0</v>
      </c>
    </row>
    <row r="107" spans="1:48" ht="24" customHeight="1">
      <c r="A107" s="16"/>
      <c r="B107" s="17">
        <f t="shared" si="20"/>
        <v>99</v>
      </c>
      <c r="C107" s="10"/>
      <c r="D107" s="18" t="s">
        <v>112</v>
      </c>
      <c r="E107" s="10"/>
      <c r="F107" s="18" t="s">
        <v>11</v>
      </c>
      <c r="G107" s="18" t="s">
        <v>11</v>
      </c>
      <c r="H107" s="10"/>
      <c r="I107" s="19">
        <v>4301018</v>
      </c>
      <c r="J107" s="19">
        <v>1120</v>
      </c>
      <c r="K107" s="17" t="s">
        <v>9</v>
      </c>
      <c r="L107" s="10"/>
      <c r="M107" s="60">
        <v>184</v>
      </c>
      <c r="N107" s="60">
        <v>1064</v>
      </c>
      <c r="O107" s="60">
        <v>672</v>
      </c>
      <c r="P107" s="10"/>
      <c r="Q107" s="60">
        <f t="shared" si="22"/>
        <v>15960</v>
      </c>
      <c r="R107" s="10"/>
      <c r="S107" s="62">
        <f t="shared" si="23"/>
        <v>17024</v>
      </c>
      <c r="T107" s="10"/>
      <c r="U107" s="64">
        <v>24.7</v>
      </c>
      <c r="V107" s="64">
        <v>17.55</v>
      </c>
      <c r="W107" s="10"/>
      <c r="X107" s="43">
        <v>389830000</v>
      </c>
      <c r="Y107" s="36">
        <v>8.2000000000000003E-2</v>
      </c>
      <c r="Z107" s="10"/>
      <c r="AA107" s="20">
        <v>60</v>
      </c>
      <c r="AB107" s="20">
        <v>10</v>
      </c>
      <c r="AC107" s="20">
        <v>2</v>
      </c>
      <c r="AD107" s="20">
        <v>27</v>
      </c>
      <c r="AE107" s="20">
        <v>1</v>
      </c>
      <c r="AF107" s="66">
        <f t="shared" si="24"/>
        <v>100</v>
      </c>
      <c r="AG107" s="10"/>
      <c r="AH107" s="36">
        <v>-5.7000000000000002E-2</v>
      </c>
      <c r="AI107" s="40">
        <v>9677</v>
      </c>
      <c r="AJ107" s="37">
        <v>0.63</v>
      </c>
      <c r="AK107" s="42" t="s">
        <v>214</v>
      </c>
      <c r="AL107" s="41">
        <v>948</v>
      </c>
      <c r="AN107" s="86"/>
      <c r="AO107" s="87"/>
      <c r="AP107" s="88">
        <f t="shared" si="25"/>
        <v>0</v>
      </c>
      <c r="AR107" s="86">
        <f t="shared" si="26"/>
        <v>0</v>
      </c>
      <c r="AS107" s="87"/>
      <c r="AT107" s="88">
        <f t="shared" si="27"/>
        <v>0</v>
      </c>
      <c r="AV107" s="88">
        <v>0</v>
      </c>
    </row>
    <row r="108" spans="1:48" ht="24" customHeight="1">
      <c r="A108" s="16"/>
      <c r="B108" s="17">
        <f t="shared" si="20"/>
        <v>100</v>
      </c>
      <c r="C108" s="10"/>
      <c r="D108" s="18" t="s">
        <v>51</v>
      </c>
      <c r="E108" s="10"/>
      <c r="F108" s="18" t="s">
        <v>13</v>
      </c>
      <c r="G108" s="18" t="s">
        <v>222</v>
      </c>
      <c r="H108" s="10"/>
      <c r="I108" s="19">
        <v>11475982</v>
      </c>
      <c r="J108" s="19">
        <v>6570</v>
      </c>
      <c r="K108" s="17" t="s">
        <v>9</v>
      </c>
      <c r="L108" s="10"/>
      <c r="M108" s="60">
        <v>750</v>
      </c>
      <c r="N108" s="60">
        <v>975</v>
      </c>
      <c r="O108" s="60">
        <v>1124</v>
      </c>
      <c r="P108" s="10"/>
      <c r="Q108" s="60">
        <f t="shared" si="22"/>
        <v>14625</v>
      </c>
      <c r="R108" s="10"/>
      <c r="S108" s="62">
        <f t="shared" si="23"/>
        <v>15600</v>
      </c>
      <c r="T108" s="10"/>
      <c r="U108" s="64">
        <v>8.5</v>
      </c>
      <c r="V108" s="64">
        <v>9.86</v>
      </c>
      <c r="W108" s="10"/>
      <c r="X108" s="43">
        <v>2580000000</v>
      </c>
      <c r="Y108" s="36">
        <v>2.8000000000000001E-2</v>
      </c>
      <c r="Z108" s="10"/>
      <c r="AA108" s="20">
        <v>30</v>
      </c>
      <c r="AB108" s="20">
        <v>12</v>
      </c>
      <c r="AC108" s="20">
        <v>16</v>
      </c>
      <c r="AD108" s="20">
        <v>38</v>
      </c>
      <c r="AE108" s="20">
        <v>4</v>
      </c>
      <c r="AF108" s="66">
        <f t="shared" si="24"/>
        <v>100</v>
      </c>
      <c r="AG108" s="10"/>
      <c r="AH108" s="36">
        <v>4.9000000000000002E-2</v>
      </c>
      <c r="AI108" s="40">
        <v>5519</v>
      </c>
      <c r="AJ108" s="37">
        <v>0.69</v>
      </c>
      <c r="AK108" s="42" t="s">
        <v>213</v>
      </c>
      <c r="AL108" s="41">
        <v>432</v>
      </c>
      <c r="AN108" s="86"/>
      <c r="AO108" s="87"/>
      <c r="AP108" s="88">
        <f t="shared" si="25"/>
        <v>0</v>
      </c>
      <c r="AR108" s="86">
        <f t="shared" si="26"/>
        <v>0</v>
      </c>
      <c r="AS108" s="87"/>
      <c r="AT108" s="88">
        <f t="shared" si="27"/>
        <v>0</v>
      </c>
      <c r="AV108" s="88">
        <v>0</v>
      </c>
    </row>
    <row r="109" spans="1:48" ht="24" customHeight="1">
      <c r="A109" s="16"/>
      <c r="B109" s="17">
        <f t="shared" si="20"/>
        <v>101</v>
      </c>
      <c r="C109" s="10"/>
      <c r="D109" s="18" t="s">
        <v>97</v>
      </c>
      <c r="E109" s="10"/>
      <c r="F109" s="18" t="s">
        <v>8</v>
      </c>
      <c r="G109" s="18" t="s">
        <v>212</v>
      </c>
      <c r="H109" s="10"/>
      <c r="I109" s="19">
        <v>5955734</v>
      </c>
      <c r="J109" s="19">
        <v>1100</v>
      </c>
      <c r="K109" s="17" t="s">
        <v>9</v>
      </c>
      <c r="L109" s="10"/>
      <c r="M109" s="60">
        <v>812</v>
      </c>
      <c r="N109" s="60">
        <v>916</v>
      </c>
      <c r="O109" s="60">
        <v>901</v>
      </c>
      <c r="P109" s="10"/>
      <c r="Q109" s="60">
        <f t="shared" si="22"/>
        <v>13740</v>
      </c>
      <c r="R109" s="10"/>
      <c r="S109" s="62">
        <f t="shared" si="23"/>
        <v>14656</v>
      </c>
      <c r="T109" s="10"/>
      <c r="U109" s="64">
        <v>15.4</v>
      </c>
      <c r="V109" s="64">
        <v>14.38</v>
      </c>
      <c r="W109" s="10"/>
      <c r="X109" s="43">
        <v>341320000</v>
      </c>
      <c r="Y109" s="36">
        <v>0.05</v>
      </c>
      <c r="Z109" s="10"/>
      <c r="AA109" s="20">
        <v>52</v>
      </c>
      <c r="AB109" s="20">
        <v>11</v>
      </c>
      <c r="AC109" s="20">
        <v>1</v>
      </c>
      <c r="AD109" s="20">
        <v>34</v>
      </c>
      <c r="AE109" s="20">
        <v>2</v>
      </c>
      <c r="AF109" s="66">
        <f t="shared" si="24"/>
        <v>100</v>
      </c>
      <c r="AG109" s="10"/>
      <c r="AH109" s="36">
        <v>-0.17599999999999999</v>
      </c>
      <c r="AI109" s="40">
        <v>17272</v>
      </c>
      <c r="AJ109" s="37">
        <v>0.84</v>
      </c>
      <c r="AK109" s="42" t="s">
        <v>213</v>
      </c>
      <c r="AL109" s="41">
        <v>844</v>
      </c>
      <c r="AN109" s="86"/>
      <c r="AO109" s="87"/>
      <c r="AP109" s="88">
        <f t="shared" si="25"/>
        <v>0</v>
      </c>
      <c r="AR109" s="86">
        <f t="shared" si="26"/>
        <v>0</v>
      </c>
      <c r="AS109" s="87"/>
      <c r="AT109" s="88">
        <f t="shared" si="27"/>
        <v>0</v>
      </c>
      <c r="AV109" s="88">
        <v>0</v>
      </c>
    </row>
    <row r="110" spans="1:48" ht="24" customHeight="1">
      <c r="A110" s="16"/>
      <c r="B110" s="17">
        <f t="shared" si="20"/>
        <v>102</v>
      </c>
      <c r="C110" s="10"/>
      <c r="D110" s="18" t="s">
        <v>180</v>
      </c>
      <c r="E110" s="10"/>
      <c r="F110" s="18" t="s">
        <v>13</v>
      </c>
      <c r="G110" s="18" t="s">
        <v>222</v>
      </c>
      <c r="H110" s="10"/>
      <c r="I110" s="19">
        <v>3444006</v>
      </c>
      <c r="J110" s="19">
        <v>15230</v>
      </c>
      <c r="K110" s="17" t="s">
        <v>14</v>
      </c>
      <c r="L110" s="10"/>
      <c r="M110" s="60">
        <v>446</v>
      </c>
      <c r="N110" s="60">
        <v>460</v>
      </c>
      <c r="O110" s="60">
        <v>460</v>
      </c>
      <c r="P110" s="10"/>
      <c r="Q110" s="60">
        <f>N110*$Q$189</f>
        <v>13800</v>
      </c>
      <c r="R110" s="10"/>
      <c r="S110" s="62">
        <f t="shared" si="23"/>
        <v>14260</v>
      </c>
      <c r="T110" s="10"/>
      <c r="U110" s="64">
        <v>13.4</v>
      </c>
      <c r="V110" s="64">
        <v>13.4</v>
      </c>
      <c r="W110" s="10"/>
      <c r="X110" s="43">
        <f>AP110+AT110</f>
        <v>5662468992</v>
      </c>
      <c r="Y110" s="36">
        <f>X110/AV110</f>
        <v>0.1074717011843304</v>
      </c>
      <c r="Z110" s="10"/>
      <c r="AA110" s="20">
        <v>30.7</v>
      </c>
      <c r="AB110" s="20">
        <v>45.7</v>
      </c>
      <c r="AC110" s="20">
        <v>7</v>
      </c>
      <c r="AD110" s="20">
        <v>16.600000000000001</v>
      </c>
      <c r="AE110" s="20">
        <v>0</v>
      </c>
      <c r="AF110" s="66">
        <f t="shared" si="24"/>
        <v>100</v>
      </c>
      <c r="AG110" s="10"/>
      <c r="AH110" s="72"/>
      <c r="AI110" s="73"/>
      <c r="AJ110" s="74"/>
      <c r="AK110" s="75"/>
      <c r="AL110" s="76"/>
      <c r="AN110" s="57">
        <v>15387.144</v>
      </c>
      <c r="AO110" s="35">
        <v>80</v>
      </c>
      <c r="AP110" s="43">
        <f t="shared" si="25"/>
        <v>566246899.20000005</v>
      </c>
      <c r="AR110" s="57">
        <f t="shared" si="26"/>
        <v>15387.144</v>
      </c>
      <c r="AS110" s="35">
        <v>24</v>
      </c>
      <c r="AT110" s="43">
        <f t="shared" si="27"/>
        <v>5096222092.8000002</v>
      </c>
      <c r="AV110" s="43">
        <v>52688000000</v>
      </c>
    </row>
    <row r="111" spans="1:48" ht="24" customHeight="1">
      <c r="A111" s="16"/>
      <c r="B111" s="17">
        <f t="shared" si="20"/>
        <v>103</v>
      </c>
      <c r="C111" s="10"/>
      <c r="D111" s="18" t="s">
        <v>19</v>
      </c>
      <c r="E111" s="10"/>
      <c r="F111" s="18" t="s">
        <v>8</v>
      </c>
      <c r="G111" s="18" t="s">
        <v>212</v>
      </c>
      <c r="H111" s="10"/>
      <c r="I111" s="19">
        <v>8712137</v>
      </c>
      <c r="J111" s="19">
        <v>45230</v>
      </c>
      <c r="K111" s="17" t="s">
        <v>14</v>
      </c>
      <c r="L111" s="10"/>
      <c r="M111" s="60">
        <v>432</v>
      </c>
      <c r="N111" s="60">
        <v>452</v>
      </c>
      <c r="O111" s="60">
        <v>452</v>
      </c>
      <c r="P111" s="10"/>
      <c r="Q111" s="60">
        <f>N111*$Q$189</f>
        <v>13560</v>
      </c>
      <c r="R111" s="10"/>
      <c r="S111" s="62">
        <f t="shared" si="23"/>
        <v>14012</v>
      </c>
      <c r="T111" s="10"/>
      <c r="U111" s="64">
        <v>5.2</v>
      </c>
      <c r="V111" s="64">
        <v>5.2</v>
      </c>
      <c r="W111" s="10"/>
      <c r="X111" s="43">
        <f>AP111+AT111</f>
        <v>16357990287.999998</v>
      </c>
      <c r="Y111" s="36">
        <f>X111/AV111</f>
        <v>4.1388743429109268E-2</v>
      </c>
      <c r="Z111" s="10"/>
      <c r="AA111" s="20">
        <v>43.8</v>
      </c>
      <c r="AB111" s="20">
        <v>22</v>
      </c>
      <c r="AC111" s="20">
        <v>11.1</v>
      </c>
      <c r="AD111" s="20">
        <v>16.899999999999999</v>
      </c>
      <c r="AE111" s="20">
        <v>6.2</v>
      </c>
      <c r="AF111" s="66">
        <f t="shared" si="24"/>
        <v>99.999999999999986</v>
      </c>
      <c r="AG111" s="10"/>
      <c r="AH111" s="72"/>
      <c r="AI111" s="73"/>
      <c r="AJ111" s="74"/>
      <c r="AK111" s="75"/>
      <c r="AL111" s="76"/>
      <c r="AN111" s="57">
        <v>45237.805</v>
      </c>
      <c r="AO111" s="35">
        <v>80</v>
      </c>
      <c r="AP111" s="43">
        <f t="shared" si="25"/>
        <v>1635799028.8</v>
      </c>
      <c r="AR111" s="57">
        <f t="shared" si="26"/>
        <v>45237.805</v>
      </c>
      <c r="AS111" s="35">
        <v>24</v>
      </c>
      <c r="AT111" s="43">
        <f t="shared" si="27"/>
        <v>14722191259.199999</v>
      </c>
      <c r="AV111" s="43">
        <v>395228000000</v>
      </c>
    </row>
    <row r="112" spans="1:48" ht="24" customHeight="1">
      <c r="A112" s="16"/>
      <c r="B112" s="17">
        <f t="shared" si="20"/>
        <v>104</v>
      </c>
      <c r="C112" s="10"/>
      <c r="D112" s="18" t="s">
        <v>62</v>
      </c>
      <c r="E112" s="10"/>
      <c r="F112" s="18" t="s">
        <v>11</v>
      </c>
      <c r="G112" s="18" t="s">
        <v>11</v>
      </c>
      <c r="H112" s="10"/>
      <c r="I112" s="19">
        <v>4954645</v>
      </c>
      <c r="J112" s="19">
        <v>520</v>
      </c>
      <c r="K112" s="17" t="s">
        <v>6</v>
      </c>
      <c r="L112" s="10"/>
      <c r="M112" s="60">
        <v>130</v>
      </c>
      <c r="N112" s="60">
        <v>1255</v>
      </c>
      <c r="O112" s="60">
        <v>1255</v>
      </c>
      <c r="P112" s="10"/>
      <c r="Q112" s="60">
        <f>N112*$Q$187</f>
        <v>12550</v>
      </c>
      <c r="R112" s="10"/>
      <c r="S112" s="62">
        <f t="shared" si="23"/>
        <v>13805</v>
      </c>
      <c r="T112" s="10"/>
      <c r="U112" s="64">
        <v>25.3</v>
      </c>
      <c r="V112" s="64">
        <v>25.3</v>
      </c>
      <c r="W112" s="10"/>
      <c r="X112" s="43">
        <f>AP112+AT112</f>
        <v>183289838.39999998</v>
      </c>
      <c r="Y112" s="36">
        <f>X112/AV112</f>
        <v>7.0279846012269928E-2</v>
      </c>
      <c r="Z112" s="10"/>
      <c r="AA112" s="20">
        <v>36.200000000000003</v>
      </c>
      <c r="AB112" s="20">
        <v>1.5</v>
      </c>
      <c r="AC112" s="20">
        <v>9.1999999999999993</v>
      </c>
      <c r="AD112" s="20">
        <v>25.4</v>
      </c>
      <c r="AE112" s="20">
        <v>27.7</v>
      </c>
      <c r="AF112" s="66">
        <f t="shared" si="24"/>
        <v>100.00000000000001</v>
      </c>
      <c r="AG112" s="10"/>
      <c r="AH112" s="72"/>
      <c r="AI112" s="73"/>
      <c r="AJ112" s="74"/>
      <c r="AK112" s="75"/>
      <c r="AL112" s="76"/>
      <c r="AN112" s="57">
        <v>811.37599999999998</v>
      </c>
      <c r="AO112" s="35">
        <v>60</v>
      </c>
      <c r="AP112" s="43">
        <f t="shared" si="25"/>
        <v>61096612.799999997</v>
      </c>
      <c r="AR112" s="57">
        <f t="shared" si="26"/>
        <v>811.37599999999998</v>
      </c>
      <c r="AS112" s="35">
        <v>12</v>
      </c>
      <c r="AT112" s="43">
        <f t="shared" si="27"/>
        <v>122193225.59999999</v>
      </c>
      <c r="AV112" s="43">
        <v>2608000000</v>
      </c>
    </row>
    <row r="113" spans="1:48" ht="24" customHeight="1">
      <c r="A113" s="16"/>
      <c r="B113" s="17">
        <f t="shared" si="20"/>
        <v>105</v>
      </c>
      <c r="C113" s="10"/>
      <c r="D113" s="18" t="s">
        <v>20</v>
      </c>
      <c r="E113" s="10"/>
      <c r="F113" s="18" t="s">
        <v>8</v>
      </c>
      <c r="G113" s="18" t="s">
        <v>212</v>
      </c>
      <c r="H113" s="10"/>
      <c r="I113" s="19">
        <v>9725376</v>
      </c>
      <c r="J113" s="19">
        <v>4760</v>
      </c>
      <c r="K113" s="17" t="s">
        <v>9</v>
      </c>
      <c r="L113" s="10"/>
      <c r="M113" s="60">
        <v>759</v>
      </c>
      <c r="N113" s="60">
        <v>845</v>
      </c>
      <c r="O113" s="60">
        <v>639</v>
      </c>
      <c r="P113" s="10"/>
      <c r="Q113" s="60">
        <f t="shared" ref="Q113:Q118" si="28">N113*$Q$188</f>
        <v>12675</v>
      </c>
      <c r="R113" s="10"/>
      <c r="S113" s="62">
        <f t="shared" si="23"/>
        <v>13520</v>
      </c>
      <c r="T113" s="10"/>
      <c r="U113" s="64">
        <v>8.6999999999999993</v>
      </c>
      <c r="V113" s="64">
        <v>6.32</v>
      </c>
      <c r="W113" s="10"/>
      <c r="X113" s="43">
        <v>1090000000</v>
      </c>
      <c r="Y113" s="36">
        <v>2.9000000000000001E-2</v>
      </c>
      <c r="Z113" s="10"/>
      <c r="AA113" s="20">
        <v>40</v>
      </c>
      <c r="AB113" s="20">
        <v>23</v>
      </c>
      <c r="AC113" s="20">
        <v>7</v>
      </c>
      <c r="AD113" s="20">
        <v>28</v>
      </c>
      <c r="AE113" s="20">
        <v>2</v>
      </c>
      <c r="AF113" s="66">
        <f t="shared" si="24"/>
        <v>100</v>
      </c>
      <c r="AG113" s="10"/>
      <c r="AH113" s="36">
        <v>-5.1999999999999998E-2</v>
      </c>
      <c r="AI113" s="40">
        <v>13681</v>
      </c>
      <c r="AJ113" s="37">
        <v>0.8</v>
      </c>
      <c r="AK113" s="42" t="s">
        <v>213</v>
      </c>
      <c r="AL113" s="41">
        <v>416</v>
      </c>
      <c r="AN113" s="86"/>
      <c r="AO113" s="87"/>
      <c r="AP113" s="88">
        <f t="shared" si="25"/>
        <v>0</v>
      </c>
      <c r="AR113" s="86">
        <f t="shared" si="26"/>
        <v>0</v>
      </c>
      <c r="AS113" s="87"/>
      <c r="AT113" s="88">
        <f t="shared" si="27"/>
        <v>0</v>
      </c>
      <c r="AV113" s="88">
        <v>0</v>
      </c>
    </row>
    <row r="114" spans="1:48" ht="24" customHeight="1">
      <c r="A114" s="16"/>
      <c r="B114" s="17">
        <f t="shared" si="20"/>
        <v>106</v>
      </c>
      <c r="C114" s="10"/>
      <c r="D114" s="18" t="s">
        <v>24</v>
      </c>
      <c r="E114" s="10"/>
      <c r="F114" s="18" t="s">
        <v>8</v>
      </c>
      <c r="G114" s="18" t="s">
        <v>212</v>
      </c>
      <c r="H114" s="10"/>
      <c r="I114" s="19">
        <v>9480042</v>
      </c>
      <c r="J114" s="19">
        <v>5600</v>
      </c>
      <c r="K114" s="17" t="s">
        <v>9</v>
      </c>
      <c r="L114" s="10"/>
      <c r="M114" s="60">
        <v>588</v>
      </c>
      <c r="N114" s="60">
        <v>841</v>
      </c>
      <c r="O114" s="60">
        <v>995</v>
      </c>
      <c r="P114" s="10"/>
      <c r="Q114" s="60">
        <f t="shared" si="28"/>
        <v>12615</v>
      </c>
      <c r="R114" s="10"/>
      <c r="S114" s="62">
        <f t="shared" si="23"/>
        <v>13456</v>
      </c>
      <c r="T114" s="10"/>
      <c r="U114" s="64">
        <v>8.9</v>
      </c>
      <c r="V114" s="64">
        <v>10.46</v>
      </c>
      <c r="W114" s="10"/>
      <c r="X114" s="43">
        <v>1410000000</v>
      </c>
      <c r="Y114" s="36">
        <v>2.9000000000000001E-2</v>
      </c>
      <c r="Z114" s="10"/>
      <c r="AA114" s="20">
        <v>52</v>
      </c>
      <c r="AB114" s="20">
        <v>4</v>
      </c>
      <c r="AC114" s="20">
        <v>2</v>
      </c>
      <c r="AD114" s="20">
        <v>41</v>
      </c>
      <c r="AE114" s="20">
        <v>1</v>
      </c>
      <c r="AF114" s="66">
        <f t="shared" si="24"/>
        <v>100</v>
      </c>
      <c r="AG114" s="10"/>
      <c r="AH114" s="36">
        <v>-0.191</v>
      </c>
      <c r="AI114" s="40">
        <v>44222</v>
      </c>
      <c r="AJ114" s="37">
        <v>0.78</v>
      </c>
      <c r="AK114" s="42" t="s">
        <v>213</v>
      </c>
      <c r="AL114" s="41">
        <v>653</v>
      </c>
      <c r="AN114" s="86"/>
      <c r="AO114" s="87"/>
      <c r="AP114" s="88">
        <f t="shared" si="25"/>
        <v>0</v>
      </c>
      <c r="AR114" s="86">
        <f t="shared" si="26"/>
        <v>0</v>
      </c>
      <c r="AS114" s="87"/>
      <c r="AT114" s="88">
        <f t="shared" si="27"/>
        <v>0</v>
      </c>
      <c r="AV114" s="88">
        <v>0</v>
      </c>
    </row>
    <row r="115" spans="1:48" ht="24" customHeight="1">
      <c r="A115" s="16"/>
      <c r="B115" s="17">
        <f t="shared" si="20"/>
        <v>107</v>
      </c>
      <c r="C115" s="10"/>
      <c r="D115" s="18" t="s">
        <v>173</v>
      </c>
      <c r="E115" s="10"/>
      <c r="F115" s="18" t="s">
        <v>8</v>
      </c>
      <c r="G115" s="18" t="s">
        <v>212</v>
      </c>
      <c r="H115" s="10"/>
      <c r="I115" s="19">
        <v>5662544</v>
      </c>
      <c r="J115" s="19">
        <v>6670</v>
      </c>
      <c r="K115" s="17" t="s">
        <v>9</v>
      </c>
      <c r="L115" s="10"/>
      <c r="M115" s="60">
        <v>543</v>
      </c>
      <c r="N115" s="60">
        <v>823</v>
      </c>
      <c r="O115" s="60">
        <v>326</v>
      </c>
      <c r="P115" s="10"/>
      <c r="Q115" s="60">
        <f t="shared" si="28"/>
        <v>12345</v>
      </c>
      <c r="R115" s="10"/>
      <c r="S115" s="62">
        <f t="shared" si="23"/>
        <v>13168</v>
      </c>
      <c r="T115" s="10"/>
      <c r="U115" s="64">
        <v>14.5</v>
      </c>
      <c r="V115" s="64">
        <v>6.62</v>
      </c>
      <c r="W115" s="10"/>
      <c r="X115" s="43">
        <v>1750000000</v>
      </c>
      <c r="Y115" s="36">
        <v>4.8000000000000001E-2</v>
      </c>
      <c r="Z115" s="10"/>
      <c r="AA115" s="20">
        <v>51</v>
      </c>
      <c r="AB115" s="20">
        <v>10</v>
      </c>
      <c r="AC115" s="20">
        <v>1</v>
      </c>
      <c r="AD115" s="20">
        <v>37</v>
      </c>
      <c r="AE115" s="20">
        <v>1</v>
      </c>
      <c r="AF115" s="66">
        <f t="shared" si="24"/>
        <v>100</v>
      </c>
      <c r="AG115" s="10"/>
      <c r="AH115" s="36">
        <v>-1.9E-2</v>
      </c>
      <c r="AI115" s="40">
        <v>14973</v>
      </c>
      <c r="AJ115" s="37">
        <v>0.86</v>
      </c>
      <c r="AK115" s="42" t="s">
        <v>210</v>
      </c>
      <c r="AL115" s="41">
        <v>466</v>
      </c>
      <c r="AN115" s="86"/>
      <c r="AO115" s="87"/>
      <c r="AP115" s="88">
        <f t="shared" si="25"/>
        <v>0</v>
      </c>
      <c r="AR115" s="86">
        <f t="shared" si="26"/>
        <v>0</v>
      </c>
      <c r="AS115" s="87"/>
      <c r="AT115" s="88">
        <f t="shared" si="27"/>
        <v>0</v>
      </c>
      <c r="AV115" s="88">
        <v>0</v>
      </c>
    </row>
    <row r="116" spans="1:48" ht="24" customHeight="1">
      <c r="A116" s="16"/>
      <c r="B116" s="17">
        <f t="shared" si="20"/>
        <v>108</v>
      </c>
      <c r="C116" s="10"/>
      <c r="D116" s="18" t="s">
        <v>48</v>
      </c>
      <c r="E116" s="10"/>
      <c r="F116" s="18" t="s">
        <v>13</v>
      </c>
      <c r="G116" s="18" t="s">
        <v>222</v>
      </c>
      <c r="H116" s="10"/>
      <c r="I116" s="19">
        <v>4857274</v>
      </c>
      <c r="J116" s="19">
        <v>10840</v>
      </c>
      <c r="K116" s="17" t="s">
        <v>9</v>
      </c>
      <c r="L116" s="10"/>
      <c r="M116" s="60">
        <v>795</v>
      </c>
      <c r="N116" s="60">
        <v>812</v>
      </c>
      <c r="O116" s="60">
        <v>778</v>
      </c>
      <c r="P116" s="10"/>
      <c r="Q116" s="60">
        <f t="shared" si="28"/>
        <v>12180</v>
      </c>
      <c r="R116" s="10"/>
      <c r="S116" s="62">
        <f t="shared" si="23"/>
        <v>12992</v>
      </c>
      <c r="T116" s="10"/>
      <c r="U116" s="64">
        <v>16.7</v>
      </c>
      <c r="V116" s="64">
        <v>16.84</v>
      </c>
      <c r="W116" s="10"/>
      <c r="X116" s="43">
        <v>3180000000</v>
      </c>
      <c r="Y116" s="36">
        <v>5.6000000000000001E-2</v>
      </c>
      <c r="Z116" s="10"/>
      <c r="AA116" s="20">
        <v>22</v>
      </c>
      <c r="AB116" s="20">
        <v>11</v>
      </c>
      <c r="AC116" s="20">
        <v>1</v>
      </c>
      <c r="AD116" s="20">
        <v>65</v>
      </c>
      <c r="AE116" s="20">
        <v>1</v>
      </c>
      <c r="AF116" s="66">
        <f t="shared" si="24"/>
        <v>100</v>
      </c>
      <c r="AG116" s="10"/>
      <c r="AH116" s="36">
        <v>0.104</v>
      </c>
      <c r="AI116" s="40">
        <v>40998</v>
      </c>
      <c r="AJ116" s="37">
        <v>0.75</v>
      </c>
      <c r="AK116" s="42" t="s">
        <v>213</v>
      </c>
      <c r="AL116" s="41">
        <v>794</v>
      </c>
      <c r="AN116" s="86"/>
      <c r="AO116" s="87"/>
      <c r="AP116" s="88">
        <f t="shared" si="25"/>
        <v>0</v>
      </c>
      <c r="AR116" s="86">
        <f t="shared" si="26"/>
        <v>0</v>
      </c>
      <c r="AS116" s="87"/>
      <c r="AT116" s="88">
        <f t="shared" si="27"/>
        <v>0</v>
      </c>
      <c r="AV116" s="88">
        <v>0</v>
      </c>
    </row>
    <row r="117" spans="1:48" ht="24" customHeight="1">
      <c r="A117" s="16"/>
      <c r="B117" s="17">
        <f t="shared" si="20"/>
        <v>109</v>
      </c>
      <c r="C117" s="10"/>
      <c r="D117" s="18" t="s">
        <v>121</v>
      </c>
      <c r="E117" s="10"/>
      <c r="F117" s="18" t="s">
        <v>11</v>
      </c>
      <c r="G117" s="18" t="s">
        <v>11</v>
      </c>
      <c r="H117" s="10"/>
      <c r="I117" s="19">
        <v>2479713</v>
      </c>
      <c r="J117" s="19">
        <v>4620</v>
      </c>
      <c r="K117" s="17" t="s">
        <v>9</v>
      </c>
      <c r="L117" s="10"/>
      <c r="M117" s="60">
        <v>731</v>
      </c>
      <c r="N117" s="60">
        <v>754</v>
      </c>
      <c r="O117" s="60">
        <v>467</v>
      </c>
      <c r="P117" s="10"/>
      <c r="Q117" s="60">
        <f t="shared" si="28"/>
        <v>11310</v>
      </c>
      <c r="R117" s="10"/>
      <c r="S117" s="62">
        <f t="shared" si="23"/>
        <v>12064</v>
      </c>
      <c r="T117" s="10"/>
      <c r="U117" s="64">
        <v>30.4</v>
      </c>
      <c r="V117" s="64">
        <v>19.3</v>
      </c>
      <c r="W117" s="10"/>
      <c r="X117" s="43">
        <v>1140000000</v>
      </c>
      <c r="Y117" s="36">
        <v>0.10100000000000001</v>
      </c>
      <c r="Z117" s="10"/>
      <c r="AA117" s="20">
        <v>60</v>
      </c>
      <c r="AB117" s="20">
        <v>3</v>
      </c>
      <c r="AC117" s="20">
        <v>1</v>
      </c>
      <c r="AD117" s="20">
        <v>35</v>
      </c>
      <c r="AE117" s="20">
        <v>1</v>
      </c>
      <c r="AF117" s="66">
        <f t="shared" si="24"/>
        <v>100</v>
      </c>
      <c r="AG117" s="10"/>
      <c r="AH117" s="36">
        <v>-6.5000000000000002E-2</v>
      </c>
      <c r="AI117" s="40">
        <v>14973</v>
      </c>
      <c r="AJ117" s="37">
        <v>0.73</v>
      </c>
      <c r="AK117" s="42" t="s">
        <v>213</v>
      </c>
      <c r="AL117" s="41">
        <v>1127</v>
      </c>
      <c r="AN117" s="86"/>
      <c r="AO117" s="87"/>
      <c r="AP117" s="88">
        <f t="shared" si="25"/>
        <v>0</v>
      </c>
      <c r="AR117" s="86">
        <f t="shared" si="26"/>
        <v>0</v>
      </c>
      <c r="AS117" s="87"/>
      <c r="AT117" s="88">
        <f t="shared" si="27"/>
        <v>0</v>
      </c>
      <c r="AV117" s="88">
        <v>0</v>
      </c>
    </row>
    <row r="118" spans="1:48" ht="24" customHeight="1">
      <c r="A118" s="16"/>
      <c r="B118" s="17">
        <f t="shared" si="20"/>
        <v>110</v>
      </c>
      <c r="C118" s="10"/>
      <c r="D118" s="18" t="s">
        <v>33</v>
      </c>
      <c r="E118" s="10"/>
      <c r="F118" s="18" t="s">
        <v>8</v>
      </c>
      <c r="G118" s="18" t="s">
        <v>212</v>
      </c>
      <c r="H118" s="10"/>
      <c r="I118" s="19">
        <v>7131494</v>
      </c>
      <c r="J118" s="19">
        <v>7470</v>
      </c>
      <c r="K118" s="17" t="s">
        <v>9</v>
      </c>
      <c r="L118" s="10"/>
      <c r="M118" s="60">
        <v>708</v>
      </c>
      <c r="N118" s="60">
        <v>730</v>
      </c>
      <c r="O118" s="60">
        <v>730</v>
      </c>
      <c r="P118" s="10"/>
      <c r="Q118" s="60">
        <f t="shared" si="28"/>
        <v>10950</v>
      </c>
      <c r="R118" s="10"/>
      <c r="S118" s="62">
        <f t="shared" si="23"/>
        <v>11680</v>
      </c>
      <c r="T118" s="10"/>
      <c r="U118" s="64">
        <v>10.199999999999999</v>
      </c>
      <c r="V118" s="64">
        <v>10.28</v>
      </c>
      <c r="W118" s="10"/>
      <c r="X118" s="43">
        <v>1810000000</v>
      </c>
      <c r="Y118" s="36">
        <v>3.4000000000000002E-2</v>
      </c>
      <c r="Z118" s="10"/>
      <c r="AA118" s="20">
        <v>58</v>
      </c>
      <c r="AB118" s="20">
        <v>5</v>
      </c>
      <c r="AC118" s="20">
        <v>3</v>
      </c>
      <c r="AD118" s="20">
        <v>33</v>
      </c>
      <c r="AE118" s="20">
        <v>1</v>
      </c>
      <c r="AF118" s="66">
        <f t="shared" si="24"/>
        <v>100</v>
      </c>
      <c r="AG118" s="10"/>
      <c r="AH118" s="36">
        <v>-3.6999999999999998E-2</v>
      </c>
      <c r="AI118" s="40">
        <v>56534</v>
      </c>
      <c r="AJ118" s="37">
        <v>0.7</v>
      </c>
      <c r="AK118" s="42" t="s">
        <v>213</v>
      </c>
      <c r="AL118" s="41">
        <v>707</v>
      </c>
      <c r="AN118" s="86"/>
      <c r="AO118" s="87"/>
      <c r="AP118" s="88">
        <f t="shared" si="25"/>
        <v>0</v>
      </c>
      <c r="AR118" s="86">
        <f t="shared" si="26"/>
        <v>0</v>
      </c>
      <c r="AS118" s="87"/>
      <c r="AT118" s="88">
        <f t="shared" si="27"/>
        <v>0</v>
      </c>
      <c r="AV118" s="88">
        <v>0</v>
      </c>
    </row>
    <row r="119" spans="1:48" ht="24" customHeight="1">
      <c r="A119" s="16"/>
      <c r="B119" s="17">
        <f t="shared" si="20"/>
        <v>111</v>
      </c>
      <c r="C119" s="10"/>
      <c r="D119" s="18" t="s">
        <v>124</v>
      </c>
      <c r="E119" s="10"/>
      <c r="F119" s="18" t="s">
        <v>18</v>
      </c>
      <c r="G119" s="18" t="s">
        <v>224</v>
      </c>
      <c r="H119" s="10"/>
      <c r="I119" s="19">
        <v>4660833</v>
      </c>
      <c r="J119" s="19">
        <v>39070</v>
      </c>
      <c r="K119" s="17" t="s">
        <v>14</v>
      </c>
      <c r="L119" s="10"/>
      <c r="M119" s="60">
        <v>327</v>
      </c>
      <c r="N119" s="60">
        <v>364</v>
      </c>
      <c r="O119" s="60">
        <v>364</v>
      </c>
      <c r="P119" s="10"/>
      <c r="Q119" s="60">
        <f>N119*$Q$189</f>
        <v>10920</v>
      </c>
      <c r="R119" s="10"/>
      <c r="S119" s="62">
        <f t="shared" si="23"/>
        <v>11284</v>
      </c>
      <c r="T119" s="10"/>
      <c r="U119" s="64">
        <v>7.8</v>
      </c>
      <c r="V119" s="64">
        <v>7.8</v>
      </c>
      <c r="W119" s="10"/>
      <c r="X119" s="43">
        <f>AP119+AT119</f>
        <v>11655819302.4</v>
      </c>
      <c r="Y119" s="36">
        <f>X119/AV119</f>
        <v>6.2047224453032672E-2</v>
      </c>
      <c r="Z119" s="10"/>
      <c r="AA119" s="20">
        <v>68.5</v>
      </c>
      <c r="AB119" s="20">
        <v>15.9</v>
      </c>
      <c r="AC119" s="20">
        <v>1.5</v>
      </c>
      <c r="AD119" s="20">
        <v>7.6</v>
      </c>
      <c r="AE119" s="20">
        <v>6.5</v>
      </c>
      <c r="AF119" s="66">
        <f t="shared" si="24"/>
        <v>100</v>
      </c>
      <c r="AG119" s="10"/>
      <c r="AH119" s="72"/>
      <c r="AI119" s="73"/>
      <c r="AJ119" s="74"/>
      <c r="AK119" s="75"/>
      <c r="AL119" s="76"/>
      <c r="AN119" s="57">
        <v>40026.851999999999</v>
      </c>
      <c r="AO119" s="35">
        <v>80</v>
      </c>
      <c r="AP119" s="43">
        <f t="shared" si="25"/>
        <v>1165581930.24</v>
      </c>
      <c r="AR119" s="57">
        <f t="shared" si="26"/>
        <v>40026.851999999999</v>
      </c>
      <c r="AS119" s="35">
        <v>24</v>
      </c>
      <c r="AT119" s="43">
        <f t="shared" si="27"/>
        <v>10490237372.16</v>
      </c>
      <c r="AV119" s="43">
        <v>187854000000</v>
      </c>
    </row>
    <row r="120" spans="1:48" ht="24" customHeight="1">
      <c r="A120" s="16"/>
      <c r="B120" s="17">
        <f t="shared" si="20"/>
        <v>112</v>
      </c>
      <c r="C120" s="10"/>
      <c r="D120" s="18" t="s">
        <v>88</v>
      </c>
      <c r="E120" s="10"/>
      <c r="F120" s="18" t="s">
        <v>8</v>
      </c>
      <c r="G120" s="18" t="s">
        <v>212</v>
      </c>
      <c r="H120" s="10"/>
      <c r="I120" s="19">
        <v>8191828</v>
      </c>
      <c r="J120" s="19">
        <v>36190</v>
      </c>
      <c r="K120" s="17" t="s">
        <v>14</v>
      </c>
      <c r="L120" s="10"/>
      <c r="M120" s="60">
        <v>335</v>
      </c>
      <c r="N120" s="60">
        <v>345</v>
      </c>
      <c r="O120" s="60">
        <v>345</v>
      </c>
      <c r="P120" s="10"/>
      <c r="Q120" s="60">
        <f>N120*$Q$189</f>
        <v>10350</v>
      </c>
      <c r="R120" s="10"/>
      <c r="S120" s="62">
        <f t="shared" si="23"/>
        <v>10695</v>
      </c>
      <c r="T120" s="10"/>
      <c r="U120" s="64">
        <v>4.2</v>
      </c>
      <c r="V120" s="64">
        <v>4.2</v>
      </c>
      <c r="W120" s="10"/>
      <c r="X120" s="43">
        <f>AP120+AT120</f>
        <v>10300768224</v>
      </c>
      <c r="Y120" s="36">
        <f>X120/AV120</f>
        <v>3.2295770271922646E-2</v>
      </c>
      <c r="Z120" s="10"/>
      <c r="AA120" s="20">
        <v>46.3</v>
      </c>
      <c r="AB120" s="20">
        <v>12.2</v>
      </c>
      <c r="AC120" s="20">
        <v>2.7</v>
      </c>
      <c r="AD120" s="20">
        <v>28.7</v>
      </c>
      <c r="AE120" s="20">
        <v>10.1</v>
      </c>
      <c r="AF120" s="66">
        <f t="shared" si="24"/>
        <v>100</v>
      </c>
      <c r="AG120" s="10"/>
      <c r="AH120" s="72"/>
      <c r="AI120" s="73"/>
      <c r="AJ120" s="74"/>
      <c r="AK120" s="75"/>
      <c r="AL120" s="76"/>
      <c r="AN120" s="57">
        <v>37321.624000000003</v>
      </c>
      <c r="AO120" s="35">
        <v>80</v>
      </c>
      <c r="AP120" s="43">
        <f t="shared" si="25"/>
        <v>1030076822.4000001</v>
      </c>
      <c r="AR120" s="57">
        <f t="shared" si="26"/>
        <v>37321.624000000003</v>
      </c>
      <c r="AS120" s="35">
        <v>24</v>
      </c>
      <c r="AT120" s="43">
        <f t="shared" si="27"/>
        <v>9270691401.6000004</v>
      </c>
      <c r="AV120" s="43">
        <v>318951000000</v>
      </c>
    </row>
    <row r="121" spans="1:48" ht="24" customHeight="1">
      <c r="A121" s="16"/>
      <c r="B121" s="17">
        <f t="shared" si="20"/>
        <v>113</v>
      </c>
      <c r="C121" s="10"/>
      <c r="D121" s="18" t="s">
        <v>148</v>
      </c>
      <c r="E121" s="10"/>
      <c r="F121" s="18" t="s">
        <v>8</v>
      </c>
      <c r="G121" s="18" t="s">
        <v>212</v>
      </c>
      <c r="H121" s="10"/>
      <c r="I121" s="19">
        <v>8820083</v>
      </c>
      <c r="J121" s="19">
        <v>5280</v>
      </c>
      <c r="K121" s="17" t="s">
        <v>9</v>
      </c>
      <c r="L121" s="10"/>
      <c r="M121" s="60">
        <v>607</v>
      </c>
      <c r="N121" s="60">
        <v>649</v>
      </c>
      <c r="O121" s="60">
        <v>797</v>
      </c>
      <c r="P121" s="10"/>
      <c r="Q121" s="60">
        <f>N121*$Q$188</f>
        <v>9735</v>
      </c>
      <c r="R121" s="10"/>
      <c r="S121" s="62">
        <f t="shared" si="23"/>
        <v>10384</v>
      </c>
      <c r="T121" s="10"/>
      <c r="U121" s="64">
        <v>7.4</v>
      </c>
      <c r="V121" s="64">
        <v>8.94</v>
      </c>
      <c r="W121" s="10"/>
      <c r="X121" s="43">
        <v>1170000000</v>
      </c>
      <c r="Y121" s="36">
        <v>3.1E-2</v>
      </c>
      <c r="Z121" s="10"/>
      <c r="AA121" s="20">
        <v>49</v>
      </c>
      <c r="AB121" s="20">
        <v>10</v>
      </c>
      <c r="AC121" s="20">
        <v>12</v>
      </c>
      <c r="AD121" s="20">
        <v>28</v>
      </c>
      <c r="AE121" s="20">
        <v>1</v>
      </c>
      <c r="AF121" s="66">
        <f t="shared" si="24"/>
        <v>100</v>
      </c>
      <c r="AG121" s="10"/>
      <c r="AH121" s="36">
        <v>-6.0999999999999999E-2</v>
      </c>
      <c r="AI121" s="40">
        <v>25877</v>
      </c>
      <c r="AJ121" s="37">
        <v>0.65</v>
      </c>
      <c r="AK121" s="42" t="s">
        <v>210</v>
      </c>
      <c r="AL121" s="41">
        <v>584</v>
      </c>
      <c r="AN121" s="86"/>
      <c r="AO121" s="87"/>
      <c r="AP121" s="88">
        <f t="shared" si="25"/>
        <v>0</v>
      </c>
      <c r="AR121" s="86">
        <f t="shared" si="26"/>
        <v>0</v>
      </c>
      <c r="AS121" s="87"/>
      <c r="AT121" s="88">
        <f t="shared" si="27"/>
        <v>0</v>
      </c>
      <c r="AV121" s="88">
        <v>0</v>
      </c>
    </row>
    <row r="122" spans="1:48" ht="24" customHeight="1">
      <c r="A122" s="16"/>
      <c r="B122" s="17">
        <f t="shared" si="20"/>
        <v>114</v>
      </c>
      <c r="C122" s="10"/>
      <c r="D122" s="18" t="s">
        <v>151</v>
      </c>
      <c r="E122" s="10"/>
      <c r="F122" s="18" t="s">
        <v>8</v>
      </c>
      <c r="G122" s="18" t="s">
        <v>212</v>
      </c>
      <c r="H122" s="10"/>
      <c r="I122" s="19">
        <v>5444218</v>
      </c>
      <c r="J122" s="19">
        <v>16810</v>
      </c>
      <c r="K122" s="17" t="s">
        <v>14</v>
      </c>
      <c r="L122" s="10"/>
      <c r="M122" s="60">
        <v>275</v>
      </c>
      <c r="N122" s="60">
        <v>330</v>
      </c>
      <c r="O122" s="60">
        <v>330</v>
      </c>
      <c r="P122" s="10"/>
      <c r="Q122" s="60">
        <f>N122*$Q$189</f>
        <v>9900</v>
      </c>
      <c r="R122" s="10"/>
      <c r="S122" s="62">
        <f t="shared" si="23"/>
        <v>10230</v>
      </c>
      <c r="T122" s="10"/>
      <c r="U122" s="64">
        <v>6.1</v>
      </c>
      <c r="V122" s="64">
        <v>6.1</v>
      </c>
      <c r="W122" s="10"/>
      <c r="X122" s="43">
        <f>AP122+AT122</f>
        <v>4357583472</v>
      </c>
      <c r="Y122" s="36">
        <f>X122/AV122</f>
        <v>4.8611500005577804E-2</v>
      </c>
      <c r="Z122" s="10"/>
      <c r="AA122" s="20">
        <v>50.2</v>
      </c>
      <c r="AB122" s="20">
        <v>8.6999999999999993</v>
      </c>
      <c r="AC122" s="20">
        <v>7.6</v>
      </c>
      <c r="AD122" s="20">
        <v>29.1</v>
      </c>
      <c r="AE122" s="20">
        <v>4.4000000000000004</v>
      </c>
      <c r="AF122" s="66">
        <f t="shared" si="24"/>
        <v>100</v>
      </c>
      <c r="AG122" s="10"/>
      <c r="AH122" s="72"/>
      <c r="AI122" s="73"/>
      <c r="AJ122" s="74"/>
      <c r="AK122" s="75"/>
      <c r="AL122" s="76"/>
      <c r="AN122" s="57">
        <v>16505.998</v>
      </c>
      <c r="AO122" s="35">
        <v>80</v>
      </c>
      <c r="AP122" s="43">
        <f t="shared" si="25"/>
        <v>435758347.19999999</v>
      </c>
      <c r="AR122" s="57">
        <f t="shared" si="26"/>
        <v>16505.998</v>
      </c>
      <c r="AS122" s="35">
        <v>24</v>
      </c>
      <c r="AT122" s="43">
        <f t="shared" si="27"/>
        <v>3921825124.7999997</v>
      </c>
      <c r="AV122" s="43">
        <v>89641000000</v>
      </c>
    </row>
    <row r="123" spans="1:48" ht="24" customHeight="1">
      <c r="A123" s="16"/>
      <c r="B123" s="17">
        <f t="shared" si="20"/>
        <v>115</v>
      </c>
      <c r="C123" s="10"/>
      <c r="D123" s="18" t="s">
        <v>101</v>
      </c>
      <c r="E123" s="10"/>
      <c r="F123" s="18" t="s">
        <v>11</v>
      </c>
      <c r="G123" s="18" t="s">
        <v>11</v>
      </c>
      <c r="H123" s="10"/>
      <c r="I123" s="19">
        <v>2203821</v>
      </c>
      <c r="J123" s="19">
        <v>1210</v>
      </c>
      <c r="K123" s="17" t="s">
        <v>9</v>
      </c>
      <c r="L123" s="10"/>
      <c r="M123" s="60">
        <v>318</v>
      </c>
      <c r="N123" s="60">
        <v>638</v>
      </c>
      <c r="O123" s="60">
        <v>831</v>
      </c>
      <c r="P123" s="10"/>
      <c r="Q123" s="60">
        <f t="shared" ref="Q123:Q128" si="29">N123*$Q$188</f>
        <v>9570</v>
      </c>
      <c r="R123" s="10"/>
      <c r="S123" s="62">
        <f t="shared" si="23"/>
        <v>10208</v>
      </c>
      <c r="T123" s="10"/>
      <c r="U123" s="64">
        <v>28.9</v>
      </c>
      <c r="V123" s="64">
        <v>42.86</v>
      </c>
      <c r="W123" s="10"/>
      <c r="X123" s="43">
        <v>223650000</v>
      </c>
      <c r="Y123" s="36">
        <v>9.6000000000000002E-2</v>
      </c>
      <c r="Z123" s="10"/>
      <c r="AA123" s="20">
        <v>60</v>
      </c>
      <c r="AB123" s="20">
        <v>4</v>
      </c>
      <c r="AC123" s="20">
        <v>1</v>
      </c>
      <c r="AD123" s="20">
        <v>34</v>
      </c>
      <c r="AE123" s="20">
        <v>1</v>
      </c>
      <c r="AF123" s="66">
        <f t="shared" si="24"/>
        <v>100</v>
      </c>
      <c r="AG123" s="10"/>
      <c r="AH123" s="36">
        <v>-5.8000000000000003E-2</v>
      </c>
      <c r="AI123" s="40">
        <v>5581</v>
      </c>
      <c r="AJ123" s="37">
        <v>0.81</v>
      </c>
      <c r="AK123" s="42" t="s">
        <v>210</v>
      </c>
      <c r="AL123" s="41">
        <v>2424</v>
      </c>
      <c r="AN123" s="86"/>
      <c r="AO123" s="87"/>
      <c r="AP123" s="88">
        <f t="shared" si="25"/>
        <v>0</v>
      </c>
      <c r="AR123" s="86">
        <f t="shared" si="26"/>
        <v>0</v>
      </c>
      <c r="AS123" s="87"/>
      <c r="AT123" s="88">
        <f t="shared" si="27"/>
        <v>0</v>
      </c>
      <c r="AV123" s="88">
        <v>0</v>
      </c>
    </row>
    <row r="124" spans="1:48" ht="24" customHeight="1">
      <c r="A124" s="16"/>
      <c r="B124" s="17">
        <f t="shared" si="20"/>
        <v>116</v>
      </c>
      <c r="C124" s="10"/>
      <c r="D124" s="18" t="s">
        <v>70</v>
      </c>
      <c r="E124" s="10"/>
      <c r="F124" s="18" t="s">
        <v>11</v>
      </c>
      <c r="G124" s="18" t="s">
        <v>11</v>
      </c>
      <c r="H124" s="10"/>
      <c r="I124" s="19">
        <v>2038501</v>
      </c>
      <c r="J124" s="19">
        <v>440</v>
      </c>
      <c r="K124" s="17" t="s">
        <v>6</v>
      </c>
      <c r="L124" s="10"/>
      <c r="M124" s="60">
        <v>139</v>
      </c>
      <c r="N124" s="60">
        <v>605</v>
      </c>
      <c r="O124" s="60">
        <v>282</v>
      </c>
      <c r="P124" s="10"/>
      <c r="Q124" s="60">
        <f t="shared" si="29"/>
        <v>9075</v>
      </c>
      <c r="R124" s="10"/>
      <c r="S124" s="62">
        <f t="shared" si="23"/>
        <v>9680</v>
      </c>
      <c r="T124" s="10"/>
      <c r="U124" s="64">
        <v>29.7</v>
      </c>
      <c r="V124" s="64">
        <v>13.55</v>
      </c>
      <c r="W124" s="10"/>
      <c r="X124" s="43">
        <v>142330000</v>
      </c>
      <c r="Y124" s="36">
        <v>9.9000000000000005E-2</v>
      </c>
      <c r="Z124" s="10"/>
      <c r="AA124" s="20">
        <v>50</v>
      </c>
      <c r="AB124" s="20">
        <v>8</v>
      </c>
      <c r="AC124" s="20">
        <v>2</v>
      </c>
      <c r="AD124" s="20">
        <v>39</v>
      </c>
      <c r="AE124" s="20">
        <v>1</v>
      </c>
      <c r="AF124" s="66">
        <f t="shared" si="24"/>
        <v>100</v>
      </c>
      <c r="AG124" s="10"/>
      <c r="AH124" s="36">
        <v>-0.04</v>
      </c>
      <c r="AI124" s="40">
        <v>4168</v>
      </c>
      <c r="AJ124" s="37">
        <v>0.6</v>
      </c>
      <c r="AK124" s="42" t="s">
        <v>214</v>
      </c>
      <c r="AL124" s="41">
        <v>713</v>
      </c>
      <c r="AN124" s="86"/>
      <c r="AO124" s="87"/>
      <c r="AP124" s="88">
        <f t="shared" si="25"/>
        <v>0</v>
      </c>
      <c r="AR124" s="86">
        <f t="shared" si="26"/>
        <v>0</v>
      </c>
      <c r="AS124" s="87"/>
      <c r="AT124" s="88">
        <f t="shared" si="27"/>
        <v>0</v>
      </c>
      <c r="AV124" s="88">
        <v>0</v>
      </c>
    </row>
    <row r="125" spans="1:48" ht="24" customHeight="1">
      <c r="A125" s="16"/>
      <c r="B125" s="17">
        <f t="shared" si="20"/>
        <v>117</v>
      </c>
      <c r="C125" s="10"/>
      <c r="D125" s="18" t="s">
        <v>71</v>
      </c>
      <c r="E125" s="10"/>
      <c r="F125" s="18" t="s">
        <v>8</v>
      </c>
      <c r="G125" s="18" t="s">
        <v>212</v>
      </c>
      <c r="H125" s="10"/>
      <c r="I125" s="19">
        <v>3925405</v>
      </c>
      <c r="J125" s="19">
        <v>3810</v>
      </c>
      <c r="K125" s="17" t="s">
        <v>9</v>
      </c>
      <c r="L125" s="10"/>
      <c r="M125" s="60">
        <v>581</v>
      </c>
      <c r="N125" s="60">
        <v>599</v>
      </c>
      <c r="O125" s="60">
        <v>748</v>
      </c>
      <c r="P125" s="10"/>
      <c r="Q125" s="60">
        <f t="shared" si="29"/>
        <v>8985</v>
      </c>
      <c r="R125" s="10"/>
      <c r="S125" s="62">
        <f t="shared" si="23"/>
        <v>9584</v>
      </c>
      <c r="T125" s="10"/>
      <c r="U125" s="64">
        <v>15.3</v>
      </c>
      <c r="V125" s="64">
        <v>20.059999999999999</v>
      </c>
      <c r="W125" s="10"/>
      <c r="X125" s="43">
        <v>768240000</v>
      </c>
      <c r="Y125" s="36">
        <v>5.2999999999999999E-2</v>
      </c>
      <c r="Z125" s="10"/>
      <c r="AA125" s="20">
        <v>59</v>
      </c>
      <c r="AB125" s="20">
        <v>6</v>
      </c>
      <c r="AC125" s="20">
        <v>1</v>
      </c>
      <c r="AD125" s="20">
        <v>33</v>
      </c>
      <c r="AE125" s="20">
        <v>1</v>
      </c>
      <c r="AF125" s="66">
        <f t="shared" si="24"/>
        <v>100</v>
      </c>
      <c r="AG125" s="10"/>
      <c r="AH125" s="36">
        <v>8.2000000000000003E-2</v>
      </c>
      <c r="AI125" s="40">
        <v>28697</v>
      </c>
      <c r="AJ125" s="37">
        <v>0.79</v>
      </c>
      <c r="AK125" s="42" t="s">
        <v>210</v>
      </c>
      <c r="AL125" s="41">
        <v>1064</v>
      </c>
      <c r="AN125" s="86"/>
      <c r="AO125" s="87"/>
      <c r="AP125" s="88">
        <f t="shared" si="25"/>
        <v>0</v>
      </c>
      <c r="AR125" s="86">
        <f t="shared" si="26"/>
        <v>0</v>
      </c>
      <c r="AS125" s="87"/>
      <c r="AT125" s="88">
        <f t="shared" si="27"/>
        <v>0</v>
      </c>
      <c r="AV125" s="88">
        <v>0</v>
      </c>
    </row>
    <row r="126" spans="1:48" ht="24" customHeight="1">
      <c r="A126" s="16"/>
      <c r="B126" s="17">
        <f t="shared" si="20"/>
        <v>118</v>
      </c>
      <c r="C126" s="10"/>
      <c r="D126" s="18" t="s">
        <v>130</v>
      </c>
      <c r="E126" s="10"/>
      <c r="F126" s="18" t="s">
        <v>13</v>
      </c>
      <c r="G126" s="18" t="s">
        <v>222</v>
      </c>
      <c r="H126" s="10"/>
      <c r="I126" s="19">
        <v>4034119</v>
      </c>
      <c r="J126" s="19">
        <v>12140</v>
      </c>
      <c r="K126" s="17" t="s">
        <v>9</v>
      </c>
      <c r="L126" s="10"/>
      <c r="M126" s="60">
        <v>440</v>
      </c>
      <c r="N126" s="60">
        <v>575</v>
      </c>
      <c r="O126" s="60">
        <v>506</v>
      </c>
      <c r="P126" s="10"/>
      <c r="Q126" s="60">
        <f t="shared" si="29"/>
        <v>8625</v>
      </c>
      <c r="R126" s="10"/>
      <c r="S126" s="62">
        <f t="shared" si="23"/>
        <v>9200</v>
      </c>
      <c r="T126" s="10"/>
      <c r="U126" s="64">
        <v>14.3</v>
      </c>
      <c r="V126" s="64">
        <v>13.11</v>
      </c>
      <c r="W126" s="10"/>
      <c r="X126" s="43">
        <v>2750000000</v>
      </c>
      <c r="Y126" s="36">
        <v>4.7E-2</v>
      </c>
      <c r="Z126" s="10"/>
      <c r="AA126" s="20">
        <v>41</v>
      </c>
      <c r="AB126" s="20">
        <v>5</v>
      </c>
      <c r="AC126" s="20">
        <v>5</v>
      </c>
      <c r="AD126" s="20">
        <v>47</v>
      </c>
      <c r="AE126" s="20">
        <v>2</v>
      </c>
      <c r="AF126" s="66">
        <f t="shared" si="24"/>
        <v>100</v>
      </c>
      <c r="AG126" s="10"/>
      <c r="AH126" s="36">
        <v>-9.7000000000000003E-2</v>
      </c>
      <c r="AI126" s="40">
        <v>31942</v>
      </c>
      <c r="AJ126" s="37">
        <v>0.77</v>
      </c>
      <c r="AK126" s="42" t="s">
        <v>210</v>
      </c>
      <c r="AL126" s="41">
        <v>659</v>
      </c>
      <c r="AN126" s="86"/>
      <c r="AO126" s="87"/>
      <c r="AP126" s="88">
        <f t="shared" si="25"/>
        <v>0</v>
      </c>
      <c r="AR126" s="86">
        <f t="shared" si="26"/>
        <v>0</v>
      </c>
      <c r="AS126" s="87"/>
      <c r="AT126" s="88">
        <f t="shared" si="27"/>
        <v>0</v>
      </c>
      <c r="AV126" s="88">
        <v>0</v>
      </c>
    </row>
    <row r="127" spans="1:48" ht="24" customHeight="1">
      <c r="A127" s="16"/>
      <c r="B127" s="17">
        <f t="shared" si="20"/>
        <v>119</v>
      </c>
      <c r="C127" s="10"/>
      <c r="D127" s="18" t="s">
        <v>78</v>
      </c>
      <c r="E127" s="10"/>
      <c r="F127" s="18" t="s">
        <v>11</v>
      </c>
      <c r="G127" s="18" t="s">
        <v>11</v>
      </c>
      <c r="H127" s="10"/>
      <c r="I127" s="19">
        <v>1815698</v>
      </c>
      <c r="J127" s="19">
        <v>620</v>
      </c>
      <c r="K127" s="17" t="s">
        <v>6</v>
      </c>
      <c r="L127" s="10"/>
      <c r="M127" s="60">
        <v>122</v>
      </c>
      <c r="N127" s="60">
        <v>565</v>
      </c>
      <c r="O127" s="60">
        <v>390</v>
      </c>
      <c r="P127" s="10"/>
      <c r="Q127" s="60">
        <f t="shared" si="29"/>
        <v>8475</v>
      </c>
      <c r="R127" s="10"/>
      <c r="S127" s="62">
        <f t="shared" si="23"/>
        <v>9040</v>
      </c>
      <c r="T127" s="10"/>
      <c r="U127" s="64">
        <v>31.1</v>
      </c>
      <c r="V127" s="64">
        <v>21.5</v>
      </c>
      <c r="W127" s="10"/>
      <c r="X127" s="43">
        <v>121900000</v>
      </c>
      <c r="Y127" s="36">
        <v>0.10299999999999999</v>
      </c>
      <c r="Z127" s="10"/>
      <c r="AA127" s="20">
        <v>50</v>
      </c>
      <c r="AB127" s="20">
        <v>10</v>
      </c>
      <c r="AC127" s="20">
        <v>1</v>
      </c>
      <c r="AD127" s="20">
        <v>38</v>
      </c>
      <c r="AE127" s="20">
        <v>1</v>
      </c>
      <c r="AF127" s="66">
        <f t="shared" si="24"/>
        <v>100</v>
      </c>
      <c r="AG127" s="10"/>
      <c r="AH127" s="36">
        <v>-5.7000000000000002E-2</v>
      </c>
      <c r="AI127" s="40">
        <v>3428</v>
      </c>
      <c r="AJ127" s="37">
        <v>0.72</v>
      </c>
      <c r="AK127" s="42" t="s">
        <v>214</v>
      </c>
      <c r="AL127" s="41">
        <v>1202</v>
      </c>
      <c r="AN127" s="86"/>
      <c r="AO127" s="87"/>
      <c r="AP127" s="88">
        <f t="shared" si="25"/>
        <v>0</v>
      </c>
      <c r="AR127" s="86">
        <f t="shared" si="26"/>
        <v>0</v>
      </c>
      <c r="AS127" s="87"/>
      <c r="AT127" s="88">
        <f t="shared" si="27"/>
        <v>0</v>
      </c>
      <c r="AV127" s="88">
        <v>0</v>
      </c>
    </row>
    <row r="128" spans="1:48" ht="24" customHeight="1">
      <c r="A128" s="16"/>
      <c r="B128" s="17">
        <f t="shared" si="20"/>
        <v>120</v>
      </c>
      <c r="C128" s="10"/>
      <c r="D128" s="18" t="s">
        <v>30</v>
      </c>
      <c r="E128" s="10"/>
      <c r="F128" s="18" t="s">
        <v>8</v>
      </c>
      <c r="G128" s="18" t="s">
        <v>212</v>
      </c>
      <c r="H128" s="10"/>
      <c r="I128" s="19">
        <v>3516816</v>
      </c>
      <c r="J128" s="19">
        <v>4880</v>
      </c>
      <c r="K128" s="17" t="s">
        <v>9</v>
      </c>
      <c r="L128" s="10"/>
      <c r="M128" s="60">
        <v>318</v>
      </c>
      <c r="N128" s="60">
        <v>552</v>
      </c>
      <c r="O128" s="60">
        <v>276</v>
      </c>
      <c r="P128" s="10"/>
      <c r="Q128" s="60">
        <f t="shared" si="29"/>
        <v>8280</v>
      </c>
      <c r="R128" s="10"/>
      <c r="S128" s="62">
        <f t="shared" si="23"/>
        <v>8832</v>
      </c>
      <c r="T128" s="10"/>
      <c r="U128" s="64">
        <v>15.7</v>
      </c>
      <c r="V128" s="64">
        <v>7.99</v>
      </c>
      <c r="W128" s="10"/>
      <c r="X128" s="43">
        <v>882580000</v>
      </c>
      <c r="Y128" s="36">
        <v>5.1999999999999998E-2</v>
      </c>
      <c r="Z128" s="10"/>
      <c r="AA128" s="20">
        <v>51</v>
      </c>
      <c r="AB128" s="20">
        <v>14</v>
      </c>
      <c r="AC128" s="20">
        <v>3</v>
      </c>
      <c r="AD128" s="20">
        <v>31</v>
      </c>
      <c r="AE128" s="20">
        <v>1</v>
      </c>
      <c r="AF128" s="66">
        <f t="shared" si="24"/>
        <v>100</v>
      </c>
      <c r="AG128" s="10"/>
      <c r="AH128" s="36">
        <v>4.1000000000000002E-2</v>
      </c>
      <c r="AI128" s="40">
        <v>27816</v>
      </c>
      <c r="AJ128" s="37">
        <v>0.65</v>
      </c>
      <c r="AK128" s="42" t="s">
        <v>210</v>
      </c>
      <c r="AL128" s="41">
        <v>555</v>
      </c>
      <c r="AN128" s="86"/>
      <c r="AO128" s="87"/>
      <c r="AP128" s="88">
        <f t="shared" si="25"/>
        <v>0</v>
      </c>
      <c r="AR128" s="86">
        <f t="shared" si="26"/>
        <v>0</v>
      </c>
      <c r="AS128" s="87"/>
      <c r="AT128" s="88">
        <f t="shared" si="27"/>
        <v>0</v>
      </c>
      <c r="AV128" s="88">
        <v>0</v>
      </c>
    </row>
    <row r="129" spans="1:49" ht="24" customHeight="1">
      <c r="A129" s="16"/>
      <c r="B129" s="17">
        <f t="shared" si="20"/>
        <v>121</v>
      </c>
      <c r="C129" s="10"/>
      <c r="D129" s="18" t="s">
        <v>161</v>
      </c>
      <c r="E129" s="10"/>
      <c r="F129" s="18" t="s">
        <v>8</v>
      </c>
      <c r="G129" s="18" t="s">
        <v>212</v>
      </c>
      <c r="H129" s="10"/>
      <c r="I129" s="19">
        <v>9837533</v>
      </c>
      <c r="J129" s="19">
        <v>54630</v>
      </c>
      <c r="K129" s="17" t="s">
        <v>14</v>
      </c>
      <c r="L129" s="10"/>
      <c r="M129" s="60">
        <v>270</v>
      </c>
      <c r="N129" s="60">
        <v>278</v>
      </c>
      <c r="O129" s="60">
        <v>278</v>
      </c>
      <c r="P129" s="10"/>
      <c r="Q129" s="60">
        <f>N129*$Q$189</f>
        <v>8340</v>
      </c>
      <c r="R129" s="10"/>
      <c r="S129" s="62">
        <f t="shared" si="23"/>
        <v>8618</v>
      </c>
      <c r="T129" s="10"/>
      <c r="U129" s="64">
        <v>2.8</v>
      </c>
      <c r="V129" s="64">
        <v>2.8</v>
      </c>
      <c r="W129" s="10"/>
      <c r="X129" s="43">
        <f>AP129+AT129</f>
        <v>11559061412.800001</v>
      </c>
      <c r="Y129" s="36">
        <f>X129/AV129</f>
        <v>2.2412401138549361E-2</v>
      </c>
      <c r="Z129" s="10"/>
      <c r="AA129" s="20">
        <v>53.7</v>
      </c>
      <c r="AB129" s="20">
        <v>16.3</v>
      </c>
      <c r="AC129" s="20">
        <v>8.1</v>
      </c>
      <c r="AD129" s="20">
        <v>15.6</v>
      </c>
      <c r="AE129" s="20">
        <v>6.3</v>
      </c>
      <c r="AF129" s="66">
        <f t="shared" si="24"/>
        <v>99.999999999999986</v>
      </c>
      <c r="AG129" s="10"/>
      <c r="AH129" s="72"/>
      <c r="AI129" s="73"/>
      <c r="AJ129" s="74"/>
      <c r="AK129" s="75"/>
      <c r="AL129" s="76"/>
      <c r="AN129" s="57">
        <v>51974.197</v>
      </c>
      <c r="AO129" s="35">
        <v>80</v>
      </c>
      <c r="AP129" s="43">
        <f t="shared" si="25"/>
        <v>1155906141.28</v>
      </c>
      <c r="AR129" s="57">
        <f t="shared" si="26"/>
        <v>51974.197</v>
      </c>
      <c r="AS129" s="35">
        <v>24</v>
      </c>
      <c r="AT129" s="43">
        <f t="shared" si="27"/>
        <v>10403155271.52</v>
      </c>
      <c r="AV129" s="43">
        <v>515744000000</v>
      </c>
    </row>
    <row r="130" spans="1:49" ht="24" customHeight="1">
      <c r="A130" s="16"/>
      <c r="B130" s="17">
        <f t="shared" si="20"/>
        <v>122</v>
      </c>
      <c r="C130" s="10"/>
      <c r="D130" s="18" t="s">
        <v>31</v>
      </c>
      <c r="E130" s="10"/>
      <c r="F130" s="18" t="s">
        <v>11</v>
      </c>
      <c r="G130" s="18" t="s">
        <v>11</v>
      </c>
      <c r="H130" s="10"/>
      <c r="I130" s="19">
        <v>2250260</v>
      </c>
      <c r="J130" s="19">
        <v>6610</v>
      </c>
      <c r="K130" s="17" t="s">
        <v>9</v>
      </c>
      <c r="L130" s="10"/>
      <c r="M130" s="60">
        <v>450</v>
      </c>
      <c r="N130" s="60">
        <v>535</v>
      </c>
      <c r="O130" s="60">
        <v>299</v>
      </c>
      <c r="P130" s="10"/>
      <c r="Q130" s="60">
        <f>N130*$Q$188</f>
        <v>8025</v>
      </c>
      <c r="R130" s="10"/>
      <c r="S130" s="62">
        <f t="shared" si="23"/>
        <v>8560</v>
      </c>
      <c r="T130" s="10"/>
      <c r="U130" s="64">
        <v>23.8</v>
      </c>
      <c r="V130" s="64">
        <v>13.33</v>
      </c>
      <c r="W130" s="10"/>
      <c r="X130" s="43">
        <v>1240000000</v>
      </c>
      <c r="Y130" s="36">
        <v>7.9000000000000001E-2</v>
      </c>
      <c r="Z130" s="10"/>
      <c r="AA130" s="20">
        <v>62</v>
      </c>
      <c r="AB130" s="20">
        <v>3</v>
      </c>
      <c r="AC130" s="20">
        <v>1</v>
      </c>
      <c r="AD130" s="20">
        <v>33</v>
      </c>
      <c r="AE130" s="20">
        <v>1</v>
      </c>
      <c r="AF130" s="66">
        <f t="shared" si="24"/>
        <v>100</v>
      </c>
      <c r="AG130" s="10"/>
      <c r="AH130" s="36">
        <v>-5.0999999999999997E-2</v>
      </c>
      <c r="AI130" s="40">
        <v>29031</v>
      </c>
      <c r="AJ130" s="37">
        <v>0.72</v>
      </c>
      <c r="AK130" s="42" t="s">
        <v>214</v>
      </c>
      <c r="AL130" s="41">
        <v>787</v>
      </c>
      <c r="AN130" s="86"/>
      <c r="AO130" s="87"/>
      <c r="AP130" s="88">
        <f t="shared" si="25"/>
        <v>0</v>
      </c>
      <c r="AR130" s="86">
        <f t="shared" si="26"/>
        <v>0</v>
      </c>
      <c r="AS130" s="87"/>
      <c r="AT130" s="88">
        <f t="shared" si="27"/>
        <v>0</v>
      </c>
      <c r="AV130" s="88">
        <v>0</v>
      </c>
    </row>
    <row r="131" spans="1:49" s="25" customFormat="1" ht="24" customHeight="1">
      <c r="A131" s="27"/>
      <c r="B131" s="17">
        <f t="shared" si="20"/>
        <v>123</v>
      </c>
      <c r="C131" s="24"/>
      <c r="D131" s="18" t="s">
        <v>67</v>
      </c>
      <c r="E131" s="10"/>
      <c r="F131" s="18" t="s">
        <v>8</v>
      </c>
      <c r="G131" s="18" t="s">
        <v>212</v>
      </c>
      <c r="H131" s="10"/>
      <c r="I131" s="19">
        <v>5503132</v>
      </c>
      <c r="J131" s="19">
        <v>44730</v>
      </c>
      <c r="K131" s="17" t="s">
        <v>14</v>
      </c>
      <c r="L131" s="10"/>
      <c r="M131" s="60">
        <v>252</v>
      </c>
      <c r="N131" s="60">
        <v>260</v>
      </c>
      <c r="O131" s="60">
        <v>260</v>
      </c>
      <c r="P131" s="10"/>
      <c r="Q131" s="60">
        <f>N131*$Q$189</f>
        <v>7800</v>
      </c>
      <c r="R131" s="10"/>
      <c r="S131" s="62">
        <f t="shared" si="23"/>
        <v>8060</v>
      </c>
      <c r="T131" s="10"/>
      <c r="U131" s="64">
        <v>4.7</v>
      </c>
      <c r="V131" s="64">
        <v>4.7</v>
      </c>
      <c r="W131" s="10"/>
      <c r="X131" s="43">
        <f>AP131+AT131</f>
        <v>9105707520</v>
      </c>
      <c r="Y131" s="36">
        <f>X131/AV131</f>
        <v>3.785055293677516E-2</v>
      </c>
      <c r="Z131" s="10"/>
      <c r="AA131" s="20">
        <v>64.7</v>
      </c>
      <c r="AB131" s="20">
        <v>8.6999999999999993</v>
      </c>
      <c r="AC131" s="20">
        <v>9.5</v>
      </c>
      <c r="AD131" s="20">
        <v>10.7</v>
      </c>
      <c r="AE131" s="20">
        <v>6.4</v>
      </c>
      <c r="AF131" s="66">
        <f t="shared" si="24"/>
        <v>100.00000000000001</v>
      </c>
      <c r="AG131" s="10"/>
      <c r="AH131" s="72"/>
      <c r="AI131" s="73"/>
      <c r="AJ131" s="74"/>
      <c r="AK131" s="75"/>
      <c r="AL131" s="76"/>
      <c r="AM131" s="4"/>
      <c r="AN131" s="57">
        <v>43777.440000000002</v>
      </c>
      <c r="AO131" s="35">
        <v>80</v>
      </c>
      <c r="AP131" s="43">
        <f t="shared" si="25"/>
        <v>910570752</v>
      </c>
      <c r="AQ131" s="4"/>
      <c r="AR131" s="57">
        <f t="shared" si="26"/>
        <v>43777.440000000002</v>
      </c>
      <c r="AS131" s="35">
        <v>24</v>
      </c>
      <c r="AT131" s="43">
        <f t="shared" si="27"/>
        <v>8195136768</v>
      </c>
      <c r="AU131" s="4"/>
      <c r="AV131" s="43">
        <v>240570000000</v>
      </c>
      <c r="AW131" s="4"/>
    </row>
    <row r="132" spans="1:49" ht="24" customHeight="1">
      <c r="A132" s="16"/>
      <c r="B132" s="17">
        <f t="shared" si="20"/>
        <v>124</v>
      </c>
      <c r="C132" s="10"/>
      <c r="D132" s="18" t="s">
        <v>16</v>
      </c>
      <c r="E132" s="10"/>
      <c r="F132" s="18" t="s">
        <v>8</v>
      </c>
      <c r="G132" s="18" t="s">
        <v>212</v>
      </c>
      <c r="H132" s="10"/>
      <c r="I132" s="19">
        <v>2924816</v>
      </c>
      <c r="J132" s="19">
        <v>3760</v>
      </c>
      <c r="K132" s="17" t="s">
        <v>9</v>
      </c>
      <c r="L132" s="10"/>
      <c r="M132" s="60">
        <v>267</v>
      </c>
      <c r="N132" s="60">
        <v>499</v>
      </c>
      <c r="O132" s="60">
        <v>248</v>
      </c>
      <c r="P132" s="10"/>
      <c r="Q132" s="60">
        <f>N132*$Q$188</f>
        <v>7485</v>
      </c>
      <c r="R132" s="10"/>
      <c r="S132" s="62">
        <f t="shared" si="23"/>
        <v>7984</v>
      </c>
      <c r="T132" s="10"/>
      <c r="U132" s="64">
        <v>17.100000000000001</v>
      </c>
      <c r="V132" s="64">
        <v>8.18</v>
      </c>
      <c r="W132" s="10"/>
      <c r="X132" s="43">
        <v>598260000</v>
      </c>
      <c r="Y132" s="36">
        <v>5.7000000000000002E-2</v>
      </c>
      <c r="Z132" s="10"/>
      <c r="AA132" s="20">
        <v>48</v>
      </c>
      <c r="AB132" s="20">
        <v>11</v>
      </c>
      <c r="AC132" s="20">
        <v>1</v>
      </c>
      <c r="AD132" s="20">
        <v>39</v>
      </c>
      <c r="AE132" s="20">
        <v>1</v>
      </c>
      <c r="AF132" s="66">
        <f t="shared" si="24"/>
        <v>100</v>
      </c>
      <c r="AG132" s="10"/>
      <c r="AH132" s="36">
        <v>1.4E-2</v>
      </c>
      <c r="AI132" s="40">
        <v>0</v>
      </c>
      <c r="AJ132" s="37">
        <v>0.77</v>
      </c>
      <c r="AK132" s="42" t="s">
        <v>210</v>
      </c>
      <c r="AL132" s="41">
        <v>479</v>
      </c>
      <c r="AN132" s="86"/>
      <c r="AO132" s="87"/>
      <c r="AP132" s="88">
        <f t="shared" si="25"/>
        <v>0</v>
      </c>
      <c r="AR132" s="86">
        <f t="shared" si="26"/>
        <v>0</v>
      </c>
      <c r="AS132" s="87"/>
      <c r="AT132" s="88">
        <f t="shared" si="27"/>
        <v>0</v>
      </c>
      <c r="AV132" s="88">
        <v>0</v>
      </c>
    </row>
    <row r="133" spans="1:49" ht="24" customHeight="1">
      <c r="A133" s="16"/>
      <c r="B133" s="17">
        <f t="shared" si="20"/>
        <v>125</v>
      </c>
      <c r="C133" s="10"/>
      <c r="D133" s="18" t="s">
        <v>116</v>
      </c>
      <c r="E133" s="10"/>
      <c r="F133" s="18" t="s">
        <v>18</v>
      </c>
      <c r="G133" s="18" t="s">
        <v>224</v>
      </c>
      <c r="H133" s="10"/>
      <c r="I133" s="19">
        <v>3027398</v>
      </c>
      <c r="J133" s="19">
        <v>3550</v>
      </c>
      <c r="K133" s="17" t="s">
        <v>9</v>
      </c>
      <c r="L133" s="10"/>
      <c r="M133" s="60">
        <v>484</v>
      </c>
      <c r="N133" s="60">
        <v>499</v>
      </c>
      <c r="O133" s="60">
        <v>541</v>
      </c>
      <c r="P133" s="10"/>
      <c r="Q133" s="60">
        <f>N133*$Q$188</f>
        <v>7485</v>
      </c>
      <c r="R133" s="10"/>
      <c r="S133" s="62">
        <f t="shared" si="23"/>
        <v>7984</v>
      </c>
      <c r="T133" s="10"/>
      <c r="U133" s="64">
        <v>16.5</v>
      </c>
      <c r="V133" s="64">
        <v>16.95</v>
      </c>
      <c r="W133" s="10"/>
      <c r="X133" s="43">
        <v>613090000</v>
      </c>
      <c r="Y133" s="36">
        <v>5.5E-2</v>
      </c>
      <c r="Z133" s="10"/>
      <c r="AA133" s="20">
        <v>50</v>
      </c>
      <c r="AB133" s="20">
        <v>20</v>
      </c>
      <c r="AC133" s="20">
        <v>1</v>
      </c>
      <c r="AD133" s="20">
        <v>27</v>
      </c>
      <c r="AE133" s="20">
        <v>2</v>
      </c>
      <c r="AF133" s="66">
        <f t="shared" si="24"/>
        <v>100</v>
      </c>
      <c r="AG133" s="10"/>
      <c r="AH133" s="36">
        <v>-0.05</v>
      </c>
      <c r="AI133" s="40">
        <v>27797</v>
      </c>
      <c r="AJ133" s="37">
        <v>0.84</v>
      </c>
      <c r="AK133" s="42" t="s">
        <v>213</v>
      </c>
      <c r="AL133" s="41">
        <v>1037</v>
      </c>
      <c r="AN133" s="86"/>
      <c r="AO133" s="87"/>
      <c r="AP133" s="88">
        <f t="shared" si="25"/>
        <v>0</v>
      </c>
      <c r="AR133" s="86">
        <f t="shared" si="26"/>
        <v>0</v>
      </c>
      <c r="AS133" s="87"/>
      <c r="AT133" s="88">
        <f t="shared" si="27"/>
        <v>0</v>
      </c>
      <c r="AV133" s="88">
        <v>0</v>
      </c>
    </row>
    <row r="134" spans="1:49" ht="24" customHeight="1">
      <c r="A134" s="16"/>
      <c r="B134" s="17">
        <f t="shared" si="20"/>
        <v>126</v>
      </c>
      <c r="C134" s="10"/>
      <c r="D134" s="18" t="s">
        <v>136</v>
      </c>
      <c r="E134" s="10"/>
      <c r="F134" s="18" t="s">
        <v>5</v>
      </c>
      <c r="G134" s="18" t="s">
        <v>226</v>
      </c>
      <c r="H134" s="10"/>
      <c r="I134" s="19">
        <v>2569804</v>
      </c>
      <c r="J134" s="19">
        <v>75660</v>
      </c>
      <c r="K134" s="17" t="s">
        <v>14</v>
      </c>
      <c r="L134" s="10"/>
      <c r="M134" s="60">
        <v>178</v>
      </c>
      <c r="N134" s="60">
        <v>239</v>
      </c>
      <c r="O134" s="60">
        <v>239</v>
      </c>
      <c r="P134" s="10"/>
      <c r="Q134" s="60">
        <f>N134*$Q$189</f>
        <v>7170</v>
      </c>
      <c r="R134" s="10"/>
      <c r="S134" s="62">
        <f t="shared" si="23"/>
        <v>7409</v>
      </c>
      <c r="T134" s="10"/>
      <c r="U134" s="64">
        <v>9.3000000000000007</v>
      </c>
      <c r="V134" s="64">
        <v>9.3000000000000007</v>
      </c>
      <c r="W134" s="10"/>
      <c r="X134" s="43">
        <f>AP134+AT134</f>
        <v>10929577263.200001</v>
      </c>
      <c r="Y134" s="36">
        <f>X134/AV134</f>
        <v>7.2032117570453177E-2</v>
      </c>
      <c r="Z134" s="10"/>
      <c r="AA134" s="20">
        <v>48.3</v>
      </c>
      <c r="AB134" s="20">
        <v>2.2000000000000002</v>
      </c>
      <c r="AC134" s="20">
        <v>2.8</v>
      </c>
      <c r="AD134" s="20">
        <v>32</v>
      </c>
      <c r="AE134" s="20">
        <v>14.7</v>
      </c>
      <c r="AF134" s="66">
        <f t="shared" si="24"/>
        <v>100</v>
      </c>
      <c r="AG134" s="10"/>
      <c r="AH134" s="72"/>
      <c r="AI134" s="73"/>
      <c r="AJ134" s="74"/>
      <c r="AK134" s="75"/>
      <c r="AL134" s="76"/>
      <c r="AN134" s="57">
        <v>57163.061000000002</v>
      </c>
      <c r="AO134" s="35">
        <v>80</v>
      </c>
      <c r="AP134" s="43">
        <f t="shared" si="25"/>
        <v>1092957726.3199999</v>
      </c>
      <c r="AR134" s="57">
        <f t="shared" si="26"/>
        <v>57163.061000000002</v>
      </c>
      <c r="AS134" s="35">
        <v>24</v>
      </c>
      <c r="AT134" s="43">
        <f t="shared" si="27"/>
        <v>9836619536.8800011</v>
      </c>
      <c r="AV134" s="43">
        <v>151732000000</v>
      </c>
    </row>
    <row r="135" spans="1:49" ht="24" customHeight="1">
      <c r="A135" s="16"/>
      <c r="B135" s="17">
        <f t="shared" si="20"/>
        <v>127</v>
      </c>
      <c r="C135" s="10"/>
      <c r="D135" s="18" t="s">
        <v>69</v>
      </c>
      <c r="E135" s="10"/>
      <c r="F135" s="18" t="s">
        <v>11</v>
      </c>
      <c r="G135" s="18" t="s">
        <v>11</v>
      </c>
      <c r="H135" s="10"/>
      <c r="I135" s="19">
        <v>1979786</v>
      </c>
      <c r="J135" s="19">
        <v>7210</v>
      </c>
      <c r="K135" s="17" t="s">
        <v>9</v>
      </c>
      <c r="L135" s="10"/>
      <c r="M135" s="60">
        <v>54</v>
      </c>
      <c r="N135" s="60">
        <v>460</v>
      </c>
      <c r="O135" s="60">
        <v>438</v>
      </c>
      <c r="P135" s="10"/>
      <c r="Q135" s="60">
        <f>N135*$Q$188</f>
        <v>6900</v>
      </c>
      <c r="R135" s="10"/>
      <c r="S135" s="62">
        <f t="shared" si="23"/>
        <v>7360</v>
      </c>
      <c r="T135" s="10"/>
      <c r="U135" s="64">
        <v>23.2</v>
      </c>
      <c r="V135" s="64">
        <v>26.15</v>
      </c>
      <c r="W135" s="10"/>
      <c r="X135" s="43">
        <v>1080000000</v>
      </c>
      <c r="Y135" s="36">
        <v>7.6999999999999999E-2</v>
      </c>
      <c r="Z135" s="10"/>
      <c r="AA135" s="20">
        <v>55</v>
      </c>
      <c r="AB135" s="20">
        <v>4</v>
      </c>
      <c r="AC135" s="20">
        <v>1</v>
      </c>
      <c r="AD135" s="20">
        <v>39</v>
      </c>
      <c r="AE135" s="20">
        <v>1</v>
      </c>
      <c r="AF135" s="66">
        <f t="shared" si="24"/>
        <v>100</v>
      </c>
      <c r="AG135" s="10"/>
      <c r="AH135" s="36">
        <v>-5.1999999999999998E-2</v>
      </c>
      <c r="AI135" s="40">
        <v>9850</v>
      </c>
      <c r="AJ135" s="37">
        <v>0.76</v>
      </c>
      <c r="AK135" s="42" t="s">
        <v>213</v>
      </c>
      <c r="AL135" s="41">
        <v>1568</v>
      </c>
      <c r="AN135" s="86"/>
      <c r="AO135" s="87"/>
      <c r="AP135" s="88">
        <f t="shared" si="25"/>
        <v>0</v>
      </c>
      <c r="AR135" s="86">
        <f t="shared" si="26"/>
        <v>0</v>
      </c>
      <c r="AS135" s="87"/>
      <c r="AT135" s="88">
        <f t="shared" si="27"/>
        <v>0</v>
      </c>
      <c r="AV135" s="88">
        <v>0</v>
      </c>
    </row>
    <row r="136" spans="1:49" ht="24" customHeight="1">
      <c r="A136" s="16"/>
      <c r="B136" s="17">
        <f t="shared" si="20"/>
        <v>128</v>
      </c>
      <c r="C136" s="10"/>
      <c r="D136" s="18" t="s">
        <v>104</v>
      </c>
      <c r="E136" s="10"/>
      <c r="F136" s="18" t="s">
        <v>8</v>
      </c>
      <c r="G136" s="18" t="s">
        <v>212</v>
      </c>
      <c r="H136" s="10"/>
      <c r="I136" s="19">
        <v>2908249</v>
      </c>
      <c r="J136" s="19">
        <v>14770</v>
      </c>
      <c r="K136" s="17" t="s">
        <v>14</v>
      </c>
      <c r="L136" s="10"/>
      <c r="M136" s="60">
        <v>192</v>
      </c>
      <c r="N136" s="60">
        <v>234</v>
      </c>
      <c r="O136" s="60">
        <v>234</v>
      </c>
      <c r="P136" s="10"/>
      <c r="Q136" s="60">
        <f>N136*$Q$189</f>
        <v>7020</v>
      </c>
      <c r="R136" s="10"/>
      <c r="S136" s="62">
        <f t="shared" si="23"/>
        <v>7254</v>
      </c>
      <c r="T136" s="10"/>
      <c r="U136" s="64">
        <v>8</v>
      </c>
      <c r="V136" s="64">
        <v>8</v>
      </c>
      <c r="W136" s="10"/>
      <c r="X136" s="43">
        <f>AP136+AT136</f>
        <v>2807902655.9999995</v>
      </c>
      <c r="Y136" s="36">
        <f>X136/AV136</f>
        <v>6.5266669517921053E-2</v>
      </c>
      <c r="Z136" s="10"/>
      <c r="AA136" s="20">
        <v>46.4</v>
      </c>
      <c r="AB136" s="20">
        <v>5.7</v>
      </c>
      <c r="AC136" s="20">
        <v>8.9</v>
      </c>
      <c r="AD136" s="20">
        <v>38</v>
      </c>
      <c r="AE136" s="20">
        <v>1</v>
      </c>
      <c r="AF136" s="66">
        <f t="shared" si="24"/>
        <v>100</v>
      </c>
      <c r="AG136" s="10"/>
      <c r="AH136" s="72"/>
      <c r="AI136" s="73"/>
      <c r="AJ136" s="74"/>
      <c r="AK136" s="75"/>
      <c r="AL136" s="76"/>
      <c r="AN136" s="57">
        <v>14999.48</v>
      </c>
      <c r="AO136" s="35">
        <v>80</v>
      </c>
      <c r="AP136" s="43">
        <f t="shared" si="25"/>
        <v>280790265.59999996</v>
      </c>
      <c r="AR136" s="57">
        <f t="shared" si="26"/>
        <v>14999.48</v>
      </c>
      <c r="AS136" s="35">
        <v>24</v>
      </c>
      <c r="AT136" s="43">
        <f t="shared" si="27"/>
        <v>2527112390.3999996</v>
      </c>
      <c r="AV136" s="43">
        <v>43022000000</v>
      </c>
    </row>
    <row r="137" spans="1:49" ht="24" customHeight="1">
      <c r="A137" s="16"/>
      <c r="B137" s="17">
        <f t="shared" si="20"/>
        <v>129</v>
      </c>
      <c r="C137" s="10"/>
      <c r="D137" s="18" t="s">
        <v>55</v>
      </c>
      <c r="E137" s="10"/>
      <c r="F137" s="18" t="s">
        <v>8</v>
      </c>
      <c r="G137" s="18" t="s">
        <v>212</v>
      </c>
      <c r="H137" s="10"/>
      <c r="I137" s="19">
        <v>5711870</v>
      </c>
      <c r="J137" s="19">
        <v>56730</v>
      </c>
      <c r="K137" s="17" t="s">
        <v>14</v>
      </c>
      <c r="L137" s="10"/>
      <c r="M137" s="60">
        <v>211</v>
      </c>
      <c r="N137" s="60">
        <v>227</v>
      </c>
      <c r="O137" s="60">
        <v>227</v>
      </c>
      <c r="P137" s="10"/>
      <c r="Q137" s="60">
        <f>N137*$Q$189</f>
        <v>6810</v>
      </c>
      <c r="R137" s="10"/>
      <c r="S137" s="62">
        <f t="shared" ref="S137:S168" si="30">Q137+N137</f>
        <v>7037</v>
      </c>
      <c r="T137" s="10"/>
      <c r="U137" s="64">
        <v>4</v>
      </c>
      <c r="V137" s="64">
        <v>4</v>
      </c>
      <c r="W137" s="10"/>
      <c r="X137" s="43">
        <f>AP137+AT137</f>
        <v>9926982036.7999992</v>
      </c>
      <c r="Y137" s="36">
        <f>X137/AV137</f>
        <v>3.1703847892793721E-2</v>
      </c>
      <c r="Z137" s="10"/>
      <c r="AA137" s="20">
        <v>48.3</v>
      </c>
      <c r="AB137" s="20">
        <v>16.100000000000001</v>
      </c>
      <c r="AC137" s="20">
        <v>14.7</v>
      </c>
      <c r="AD137" s="20">
        <v>17.100000000000001</v>
      </c>
      <c r="AE137" s="20">
        <v>3.8</v>
      </c>
      <c r="AF137" s="66">
        <f t="shared" ref="AF137:AF168" si="31">SUM(AA137:AE137)</f>
        <v>100.00000000000001</v>
      </c>
      <c r="AG137" s="10"/>
      <c r="AH137" s="72"/>
      <c r="AI137" s="73"/>
      <c r="AJ137" s="74"/>
      <c r="AK137" s="75"/>
      <c r="AL137" s="76"/>
      <c r="AN137" s="57">
        <v>54663.998</v>
      </c>
      <c r="AO137" s="35">
        <v>80</v>
      </c>
      <c r="AP137" s="43">
        <f t="shared" ref="AP137:AP168" si="32">N137*AN137*AO137</f>
        <v>992698203.68000007</v>
      </c>
      <c r="AR137" s="57">
        <f t="shared" ref="AR137:AR168" si="33">AN137</f>
        <v>54663.998</v>
      </c>
      <c r="AS137" s="35">
        <v>24</v>
      </c>
      <c r="AT137" s="43">
        <f t="shared" ref="AT137:AT168" si="34">Q137*AR137*AS137</f>
        <v>8934283833.1199989</v>
      </c>
      <c r="AV137" s="43">
        <v>313116000000</v>
      </c>
    </row>
    <row r="138" spans="1:49" ht="24" customHeight="1">
      <c r="A138" s="16"/>
      <c r="B138" s="17">
        <f t="shared" si="20"/>
        <v>130</v>
      </c>
      <c r="C138" s="10"/>
      <c r="D138" s="18" t="s">
        <v>162</v>
      </c>
      <c r="E138" s="10"/>
      <c r="F138" s="18" t="s">
        <v>8</v>
      </c>
      <c r="G138" s="18" t="s">
        <v>212</v>
      </c>
      <c r="H138" s="10"/>
      <c r="I138" s="19">
        <v>8401739</v>
      </c>
      <c r="J138" s="19">
        <v>81240</v>
      </c>
      <c r="K138" s="17" t="s">
        <v>14</v>
      </c>
      <c r="L138" s="10"/>
      <c r="M138" s="60">
        <v>216</v>
      </c>
      <c r="N138" s="60">
        <v>223</v>
      </c>
      <c r="O138" s="60">
        <v>223</v>
      </c>
      <c r="P138" s="10"/>
      <c r="Q138" s="60">
        <f>N138*$Q$189</f>
        <v>6690</v>
      </c>
      <c r="R138" s="10"/>
      <c r="S138" s="62">
        <f t="shared" si="30"/>
        <v>6913</v>
      </c>
      <c r="T138" s="10"/>
      <c r="U138" s="64">
        <v>2.7</v>
      </c>
      <c r="V138" s="64">
        <v>2.7</v>
      </c>
      <c r="W138" s="10"/>
      <c r="X138" s="43">
        <f>AP138+AT138</f>
        <v>14302719231.200001</v>
      </c>
      <c r="Y138" s="36">
        <f>X138/AV138</f>
        <v>2.1305716490021734E-2</v>
      </c>
      <c r="Z138" s="10"/>
      <c r="AA138" s="20">
        <v>34.700000000000003</v>
      </c>
      <c r="AB138" s="20">
        <v>22.7</v>
      </c>
      <c r="AC138" s="20">
        <v>15.3</v>
      </c>
      <c r="AD138" s="20">
        <v>23.1</v>
      </c>
      <c r="AE138" s="20">
        <v>4.2</v>
      </c>
      <c r="AF138" s="66">
        <f t="shared" si="31"/>
        <v>100.00000000000001</v>
      </c>
      <c r="AG138" s="10"/>
      <c r="AH138" s="72"/>
      <c r="AI138" s="73"/>
      <c r="AJ138" s="74"/>
      <c r="AK138" s="75"/>
      <c r="AL138" s="76"/>
      <c r="AN138" s="57">
        <v>80172.192999999999</v>
      </c>
      <c r="AO138" s="35">
        <v>80</v>
      </c>
      <c r="AP138" s="43">
        <f t="shared" si="32"/>
        <v>1430271923.1200001</v>
      </c>
      <c r="AR138" s="57">
        <f t="shared" si="33"/>
        <v>80172.192999999999</v>
      </c>
      <c r="AS138" s="35">
        <v>24</v>
      </c>
      <c r="AT138" s="43">
        <f t="shared" si="34"/>
        <v>12872447308.08</v>
      </c>
      <c r="AV138" s="43">
        <v>671309000000</v>
      </c>
    </row>
    <row r="139" spans="1:49" ht="24" customHeight="1">
      <c r="A139" s="16"/>
      <c r="B139" s="17">
        <f t="shared" si="20"/>
        <v>131</v>
      </c>
      <c r="C139" s="10"/>
      <c r="D139" s="18" t="s">
        <v>7</v>
      </c>
      <c r="E139" s="10"/>
      <c r="F139" s="18" t="s">
        <v>8</v>
      </c>
      <c r="G139" s="18" t="s">
        <v>212</v>
      </c>
      <c r="H139" s="10"/>
      <c r="I139" s="19">
        <v>2926348</v>
      </c>
      <c r="J139" s="19">
        <v>4250</v>
      </c>
      <c r="K139" s="17" t="s">
        <v>9</v>
      </c>
      <c r="L139" s="10"/>
      <c r="M139" s="60">
        <v>269</v>
      </c>
      <c r="N139" s="60">
        <v>399</v>
      </c>
      <c r="O139" s="60">
        <v>251</v>
      </c>
      <c r="P139" s="10"/>
      <c r="Q139" s="60">
        <f>N139*$Q$188</f>
        <v>5985</v>
      </c>
      <c r="R139" s="10"/>
      <c r="S139" s="62">
        <f t="shared" si="30"/>
        <v>6384</v>
      </c>
      <c r="T139" s="10"/>
      <c r="U139" s="64">
        <v>13.6</v>
      </c>
      <c r="V139" s="64">
        <v>9.0399999999999991</v>
      </c>
      <c r="W139" s="10"/>
      <c r="X139" s="43">
        <v>548170000</v>
      </c>
      <c r="Y139" s="36">
        <v>4.5999999999999999E-2</v>
      </c>
      <c r="Z139" s="10"/>
      <c r="AA139" s="20">
        <v>38</v>
      </c>
      <c r="AB139" s="20">
        <v>10</v>
      </c>
      <c r="AC139" s="20">
        <v>4</v>
      </c>
      <c r="AD139" s="20">
        <v>46</v>
      </c>
      <c r="AE139" s="20">
        <v>2</v>
      </c>
      <c r="AF139" s="66">
        <f t="shared" si="31"/>
        <v>100</v>
      </c>
      <c r="AG139" s="10"/>
      <c r="AH139" s="36">
        <v>-1.6E-2</v>
      </c>
      <c r="AI139" s="40">
        <v>19243</v>
      </c>
      <c r="AJ139" s="37">
        <v>0.73</v>
      </c>
      <c r="AK139" s="42" t="s">
        <v>213</v>
      </c>
      <c r="AL139" s="41">
        <v>645</v>
      </c>
      <c r="AN139" s="86"/>
      <c r="AO139" s="87"/>
      <c r="AP139" s="88">
        <f t="shared" si="32"/>
        <v>0</v>
      </c>
      <c r="AR139" s="86">
        <f t="shared" si="33"/>
        <v>0</v>
      </c>
      <c r="AS139" s="87"/>
      <c r="AT139" s="88">
        <f t="shared" si="34"/>
        <v>0</v>
      </c>
      <c r="AV139" s="88">
        <v>0</v>
      </c>
    </row>
    <row r="140" spans="1:49" ht="24" customHeight="1">
      <c r="A140" s="16"/>
      <c r="B140" s="17">
        <f t="shared" si="20"/>
        <v>132</v>
      </c>
      <c r="C140" s="10"/>
      <c r="D140" s="18" t="s">
        <v>138</v>
      </c>
      <c r="E140" s="10"/>
      <c r="F140" s="18" t="s">
        <v>8</v>
      </c>
      <c r="G140" s="18" t="s">
        <v>212</v>
      </c>
      <c r="H140" s="10"/>
      <c r="I140" s="19">
        <v>4059608</v>
      </c>
      <c r="J140" s="19">
        <v>2120</v>
      </c>
      <c r="K140" s="17" t="s">
        <v>9</v>
      </c>
      <c r="L140" s="10"/>
      <c r="M140" s="60">
        <v>346</v>
      </c>
      <c r="N140" s="60">
        <v>394</v>
      </c>
      <c r="O140" s="60">
        <v>465</v>
      </c>
      <c r="P140" s="10"/>
      <c r="Q140" s="60">
        <f>N140*$Q$188</f>
        <v>5910</v>
      </c>
      <c r="R140" s="10"/>
      <c r="S140" s="62">
        <f t="shared" si="30"/>
        <v>6304</v>
      </c>
      <c r="T140" s="10"/>
      <c r="U140" s="64">
        <v>9.6999999999999993</v>
      </c>
      <c r="V140" s="64">
        <v>12.43</v>
      </c>
      <c r="W140" s="10"/>
      <c r="X140" s="43">
        <v>250640000</v>
      </c>
      <c r="Y140" s="36">
        <v>3.6999999999999998E-2</v>
      </c>
      <c r="Z140" s="10"/>
      <c r="AA140" s="20">
        <v>50</v>
      </c>
      <c r="AB140" s="20">
        <v>10</v>
      </c>
      <c r="AC140" s="20">
        <v>2</v>
      </c>
      <c r="AD140" s="20">
        <v>36</v>
      </c>
      <c r="AE140" s="20">
        <v>2</v>
      </c>
      <c r="AF140" s="66">
        <f t="shared" si="31"/>
        <v>100</v>
      </c>
      <c r="AG140" s="10"/>
      <c r="AH140" s="36">
        <v>-6.0999999999999999E-2</v>
      </c>
      <c r="AI140" s="40">
        <v>22028</v>
      </c>
      <c r="AJ140" s="37">
        <v>0.81</v>
      </c>
      <c r="AK140" s="42" t="s">
        <v>210</v>
      </c>
      <c r="AL140" s="41">
        <v>736</v>
      </c>
      <c r="AN140" s="86"/>
      <c r="AO140" s="87"/>
      <c r="AP140" s="88">
        <f t="shared" si="32"/>
        <v>0</v>
      </c>
      <c r="AR140" s="86">
        <f t="shared" si="33"/>
        <v>0</v>
      </c>
      <c r="AS140" s="87"/>
      <c r="AT140" s="88">
        <f t="shared" si="34"/>
        <v>0</v>
      </c>
      <c r="AV140" s="88">
        <v>0</v>
      </c>
    </row>
    <row r="141" spans="1:49" ht="24" customHeight="1">
      <c r="A141" s="16"/>
      <c r="B141" s="17">
        <f t="shared" ref="B141:B183" si="35">B140+1</f>
        <v>133</v>
      </c>
      <c r="C141" s="10"/>
      <c r="D141" s="18" t="s">
        <v>90</v>
      </c>
      <c r="E141" s="10"/>
      <c r="F141" s="18" t="s">
        <v>13</v>
      </c>
      <c r="G141" s="18" t="s">
        <v>222</v>
      </c>
      <c r="H141" s="10"/>
      <c r="I141" s="19">
        <v>2881355</v>
      </c>
      <c r="J141" s="19">
        <v>4660</v>
      </c>
      <c r="K141" s="17" t="s">
        <v>9</v>
      </c>
      <c r="L141" s="10"/>
      <c r="M141" s="60">
        <v>379</v>
      </c>
      <c r="N141" s="60">
        <v>391</v>
      </c>
      <c r="O141" s="60">
        <v>282</v>
      </c>
      <c r="P141" s="10"/>
      <c r="Q141" s="60">
        <f>N141*$Q$188</f>
        <v>5865</v>
      </c>
      <c r="R141" s="10"/>
      <c r="S141" s="62">
        <f t="shared" si="30"/>
        <v>6256</v>
      </c>
      <c r="T141" s="10"/>
      <c r="U141" s="64">
        <v>13.6</v>
      </c>
      <c r="V141" s="64">
        <v>10.15</v>
      </c>
      <c r="W141" s="10"/>
      <c r="X141" s="43">
        <v>634940000</v>
      </c>
      <c r="Y141" s="36">
        <v>4.4999999999999998E-2</v>
      </c>
      <c r="Z141" s="10"/>
      <c r="AA141" s="20">
        <v>50</v>
      </c>
      <c r="AB141" s="20">
        <v>18</v>
      </c>
      <c r="AC141" s="20">
        <v>7</v>
      </c>
      <c r="AD141" s="20">
        <v>24</v>
      </c>
      <c r="AE141" s="20">
        <v>1</v>
      </c>
      <c r="AF141" s="66">
        <f t="shared" si="31"/>
        <v>100</v>
      </c>
      <c r="AG141" s="10"/>
      <c r="AH141" s="36">
        <v>-3.0000000000000001E-3</v>
      </c>
      <c r="AI141" s="40">
        <v>18787</v>
      </c>
      <c r="AJ141" s="37">
        <v>0.75</v>
      </c>
      <c r="AK141" s="42" t="s">
        <v>210</v>
      </c>
      <c r="AL141" s="41">
        <v>505</v>
      </c>
      <c r="AN141" s="86"/>
      <c r="AO141" s="87"/>
      <c r="AP141" s="88">
        <f t="shared" si="32"/>
        <v>0</v>
      </c>
      <c r="AR141" s="86">
        <f t="shared" si="33"/>
        <v>0</v>
      </c>
      <c r="AS141" s="87"/>
      <c r="AT141" s="88">
        <f t="shared" si="34"/>
        <v>0</v>
      </c>
      <c r="AV141" s="88">
        <v>0</v>
      </c>
    </row>
    <row r="142" spans="1:49" ht="24" customHeight="1">
      <c r="A142" s="16"/>
      <c r="B142" s="17">
        <f t="shared" si="35"/>
        <v>134</v>
      </c>
      <c r="C142" s="10"/>
      <c r="D142" s="18" t="s">
        <v>87</v>
      </c>
      <c r="E142" s="10"/>
      <c r="F142" s="18" t="s">
        <v>8</v>
      </c>
      <c r="G142" s="18" t="s">
        <v>212</v>
      </c>
      <c r="H142" s="10"/>
      <c r="I142" s="19">
        <v>4726078</v>
      </c>
      <c r="J142" s="19">
        <v>52560</v>
      </c>
      <c r="K142" s="17" t="s">
        <v>14</v>
      </c>
      <c r="L142" s="10"/>
      <c r="M142" s="60">
        <v>188</v>
      </c>
      <c r="N142" s="60">
        <v>194</v>
      </c>
      <c r="O142" s="60">
        <v>194</v>
      </c>
      <c r="P142" s="10"/>
      <c r="Q142" s="60">
        <f>N142*$Q$189</f>
        <v>5820</v>
      </c>
      <c r="R142" s="10"/>
      <c r="S142" s="62">
        <f t="shared" si="30"/>
        <v>6014</v>
      </c>
      <c r="T142" s="10"/>
      <c r="U142" s="64">
        <v>4.0999999999999996</v>
      </c>
      <c r="V142" s="64">
        <v>4.0999999999999996</v>
      </c>
      <c r="W142" s="10"/>
      <c r="X142" s="43">
        <f>AP142+AT142</f>
        <v>9808187126.3999996</v>
      </c>
      <c r="Y142" s="36">
        <f>X142/AV142</f>
        <v>3.2637059813724736E-2</v>
      </c>
      <c r="Z142" s="10"/>
      <c r="AA142" s="20">
        <v>62.2</v>
      </c>
      <c r="AB142" s="20">
        <v>11.7</v>
      </c>
      <c r="AC142" s="20">
        <v>5.3</v>
      </c>
      <c r="AD142" s="20">
        <v>18.600000000000001</v>
      </c>
      <c r="AE142" s="20">
        <v>2.2000000000000002</v>
      </c>
      <c r="AF142" s="66">
        <f t="shared" si="31"/>
        <v>100.00000000000001</v>
      </c>
      <c r="AG142" s="10"/>
      <c r="AH142" s="72"/>
      <c r="AI142" s="73"/>
      <c r="AJ142" s="74"/>
      <c r="AK142" s="75"/>
      <c r="AL142" s="76"/>
      <c r="AN142" s="57">
        <v>63197.082000000002</v>
      </c>
      <c r="AO142" s="35">
        <v>80</v>
      </c>
      <c r="AP142" s="43">
        <f t="shared" si="32"/>
        <v>980818712.63999999</v>
      </c>
      <c r="AR142" s="57">
        <f t="shared" si="33"/>
        <v>63197.082000000002</v>
      </c>
      <c r="AS142" s="35">
        <v>24</v>
      </c>
      <c r="AT142" s="43">
        <f t="shared" si="34"/>
        <v>8827368413.7600002</v>
      </c>
      <c r="AV142" s="43">
        <v>300523000000</v>
      </c>
    </row>
    <row r="143" spans="1:49" ht="24" customHeight="1">
      <c r="A143" s="16"/>
      <c r="B143" s="17">
        <f t="shared" si="35"/>
        <v>135</v>
      </c>
      <c r="C143" s="10"/>
      <c r="D143" s="18" t="s">
        <v>64</v>
      </c>
      <c r="E143" s="10"/>
      <c r="F143" s="18" t="s">
        <v>11</v>
      </c>
      <c r="G143" s="18" t="s">
        <v>11</v>
      </c>
      <c r="H143" s="10"/>
      <c r="I143" s="19">
        <v>1343098</v>
      </c>
      <c r="J143" s="19">
        <v>2830</v>
      </c>
      <c r="K143" s="17" t="s">
        <v>9</v>
      </c>
      <c r="L143" s="10"/>
      <c r="M143" s="60">
        <v>203</v>
      </c>
      <c r="N143" s="60">
        <v>361</v>
      </c>
      <c r="O143" s="60">
        <v>386</v>
      </c>
      <c r="P143" s="10"/>
      <c r="Q143" s="60">
        <f>N143*$Q$188</f>
        <v>5415</v>
      </c>
      <c r="R143" s="10"/>
      <c r="S143" s="62">
        <f t="shared" si="30"/>
        <v>5776</v>
      </c>
      <c r="T143" s="10"/>
      <c r="U143" s="64">
        <v>26.9</v>
      </c>
      <c r="V143" s="64">
        <v>34.68</v>
      </c>
      <c r="W143" s="10"/>
      <c r="X143" s="43">
        <v>341160000</v>
      </c>
      <c r="Y143" s="36">
        <v>8.8999999999999996E-2</v>
      </c>
      <c r="Z143" s="10"/>
      <c r="AA143" s="20">
        <v>61</v>
      </c>
      <c r="AB143" s="20">
        <v>4</v>
      </c>
      <c r="AC143" s="20">
        <v>1</v>
      </c>
      <c r="AD143" s="20">
        <v>33</v>
      </c>
      <c r="AE143" s="20">
        <v>1</v>
      </c>
      <c r="AF143" s="66">
        <f t="shared" si="31"/>
        <v>100</v>
      </c>
      <c r="AG143" s="10"/>
      <c r="AH143" s="36">
        <v>-0.13100000000000001</v>
      </c>
      <c r="AI143" s="40">
        <v>7433</v>
      </c>
      <c r="AJ143" s="37">
        <v>0.81</v>
      </c>
      <c r="AK143" s="42" t="s">
        <v>210</v>
      </c>
      <c r="AL143" s="41">
        <v>2042</v>
      </c>
      <c r="AN143" s="86"/>
      <c r="AO143" s="87"/>
      <c r="AP143" s="88">
        <f t="shared" si="32"/>
        <v>0</v>
      </c>
      <c r="AR143" s="86">
        <f t="shared" si="33"/>
        <v>0</v>
      </c>
      <c r="AS143" s="87"/>
      <c r="AT143" s="88">
        <f t="shared" si="34"/>
        <v>0</v>
      </c>
      <c r="AV143" s="88">
        <v>0</v>
      </c>
    </row>
    <row r="144" spans="1:49" ht="24" customHeight="1">
      <c r="A144" s="16"/>
      <c r="B144" s="17">
        <f t="shared" si="35"/>
        <v>136</v>
      </c>
      <c r="C144" s="10"/>
      <c r="D144" s="18" t="s">
        <v>99</v>
      </c>
      <c r="E144" s="10"/>
      <c r="F144" s="18" t="s">
        <v>8</v>
      </c>
      <c r="G144" s="18" t="s">
        <v>212</v>
      </c>
      <c r="H144" s="10"/>
      <c r="I144" s="19">
        <v>1970530</v>
      </c>
      <c r="J144" s="19">
        <v>14630</v>
      </c>
      <c r="K144" s="17" t="s">
        <v>14</v>
      </c>
      <c r="L144" s="10"/>
      <c r="M144" s="60">
        <v>158</v>
      </c>
      <c r="N144" s="60">
        <v>184</v>
      </c>
      <c r="O144" s="60">
        <v>184</v>
      </c>
      <c r="P144" s="10"/>
      <c r="Q144" s="60">
        <f>N144*$Q$189</f>
        <v>5520</v>
      </c>
      <c r="R144" s="10"/>
      <c r="S144" s="62">
        <f t="shared" si="30"/>
        <v>5704</v>
      </c>
      <c r="T144" s="10"/>
      <c r="U144" s="64">
        <v>9.3000000000000007</v>
      </c>
      <c r="V144" s="64">
        <v>9.3000000000000007</v>
      </c>
      <c r="W144" s="10"/>
      <c r="X144" s="43">
        <f>AP144+AT144</f>
        <v>2083382688.0000002</v>
      </c>
      <c r="Y144" s="36">
        <f>X144/AV144</f>
        <v>7.5120166149852174E-2</v>
      </c>
      <c r="Z144" s="10"/>
      <c r="AA144" s="20">
        <v>44.9</v>
      </c>
      <c r="AB144" s="20">
        <v>12</v>
      </c>
      <c r="AC144" s="20">
        <v>4.4000000000000004</v>
      </c>
      <c r="AD144" s="20">
        <v>34.799999999999997</v>
      </c>
      <c r="AE144" s="20">
        <v>3.9</v>
      </c>
      <c r="AF144" s="66">
        <f t="shared" si="31"/>
        <v>100</v>
      </c>
      <c r="AG144" s="10"/>
      <c r="AH144" s="72"/>
      <c r="AI144" s="73"/>
      <c r="AJ144" s="74"/>
      <c r="AK144" s="75"/>
      <c r="AL144" s="76"/>
      <c r="AN144" s="57">
        <v>14153.415000000001</v>
      </c>
      <c r="AO144" s="35">
        <v>80</v>
      </c>
      <c r="AP144" s="43">
        <f t="shared" si="32"/>
        <v>208338268.80000001</v>
      </c>
      <c r="AR144" s="57">
        <f t="shared" si="33"/>
        <v>14153.415000000001</v>
      </c>
      <c r="AS144" s="35">
        <v>24</v>
      </c>
      <c r="AT144" s="43">
        <f t="shared" si="34"/>
        <v>1875044419.2000003</v>
      </c>
      <c r="AV144" s="43">
        <v>27734000000</v>
      </c>
    </row>
    <row r="145" spans="1:48" ht="24" customHeight="1">
      <c r="A145" s="16"/>
      <c r="B145" s="17">
        <f t="shared" si="35"/>
        <v>137</v>
      </c>
      <c r="C145" s="10"/>
      <c r="D145" s="18" t="s">
        <v>50</v>
      </c>
      <c r="E145" s="10"/>
      <c r="F145" s="18" t="s">
        <v>8</v>
      </c>
      <c r="G145" s="18" t="s">
        <v>212</v>
      </c>
      <c r="H145" s="10"/>
      <c r="I145" s="19">
        <v>4213265</v>
      </c>
      <c r="J145" s="19">
        <v>12110</v>
      </c>
      <c r="K145" s="17" t="s">
        <v>9</v>
      </c>
      <c r="L145" s="10"/>
      <c r="M145" s="60">
        <v>307</v>
      </c>
      <c r="N145" s="60">
        <v>340</v>
      </c>
      <c r="O145" s="60">
        <v>388</v>
      </c>
      <c r="P145" s="10"/>
      <c r="Q145" s="60">
        <f>N145*$Q$188</f>
        <v>5100</v>
      </c>
      <c r="R145" s="10"/>
      <c r="S145" s="62">
        <f t="shared" si="30"/>
        <v>5440</v>
      </c>
      <c r="T145" s="10"/>
      <c r="U145" s="64">
        <v>8.1</v>
      </c>
      <c r="V145" s="64">
        <v>9.0399999999999991</v>
      </c>
      <c r="W145" s="10"/>
      <c r="X145" s="43">
        <v>1400000000</v>
      </c>
      <c r="Y145" s="36">
        <v>2.7E-2</v>
      </c>
      <c r="Z145" s="10"/>
      <c r="AA145" s="20">
        <v>48</v>
      </c>
      <c r="AB145" s="20">
        <v>12</v>
      </c>
      <c r="AC145" s="20">
        <v>10</v>
      </c>
      <c r="AD145" s="20">
        <v>29</v>
      </c>
      <c r="AE145" s="20">
        <v>1</v>
      </c>
      <c r="AF145" s="66">
        <f t="shared" si="31"/>
        <v>100</v>
      </c>
      <c r="AG145" s="10"/>
      <c r="AH145" s="36">
        <v>-7.3999999999999996E-2</v>
      </c>
      <c r="AI145" s="40">
        <v>47376</v>
      </c>
      <c r="AJ145" s="37">
        <v>0.66</v>
      </c>
      <c r="AK145" s="42" t="s">
        <v>210</v>
      </c>
      <c r="AL145" s="41">
        <v>702</v>
      </c>
      <c r="AN145" s="86"/>
      <c r="AO145" s="87"/>
      <c r="AP145" s="88">
        <f t="shared" si="32"/>
        <v>0</v>
      </c>
      <c r="AR145" s="86">
        <f t="shared" si="33"/>
        <v>0</v>
      </c>
      <c r="AS145" s="87"/>
      <c r="AT145" s="88">
        <f t="shared" si="34"/>
        <v>0</v>
      </c>
      <c r="AV145" s="88">
        <v>0</v>
      </c>
    </row>
    <row r="146" spans="1:48" ht="24" customHeight="1">
      <c r="A146" s="16"/>
      <c r="B146" s="17">
        <f t="shared" si="35"/>
        <v>138</v>
      </c>
      <c r="C146" s="10"/>
      <c r="D146" s="18" t="s">
        <v>170</v>
      </c>
      <c r="E146" s="10"/>
      <c r="F146" s="18" t="s">
        <v>13</v>
      </c>
      <c r="G146" s="18" t="s">
        <v>222</v>
      </c>
      <c r="H146" s="10"/>
      <c r="I146" s="19">
        <v>1364962</v>
      </c>
      <c r="J146" s="19">
        <v>15680</v>
      </c>
      <c r="K146" s="17" t="s">
        <v>14</v>
      </c>
      <c r="L146" s="10"/>
      <c r="M146" s="60">
        <v>135</v>
      </c>
      <c r="N146" s="60">
        <v>165</v>
      </c>
      <c r="O146" s="60">
        <v>165</v>
      </c>
      <c r="P146" s="10"/>
      <c r="Q146" s="60">
        <f>N146*$Q$189</f>
        <v>4950</v>
      </c>
      <c r="R146" s="10"/>
      <c r="S146" s="62">
        <f t="shared" si="30"/>
        <v>5115</v>
      </c>
      <c r="T146" s="10"/>
      <c r="U146" s="64">
        <v>12.1</v>
      </c>
      <c r="V146" s="64">
        <v>12.1</v>
      </c>
      <c r="W146" s="10"/>
      <c r="X146" s="43">
        <f>AP146+AT146</f>
        <v>2135357004</v>
      </c>
      <c r="Y146" s="36">
        <f>X146/AV146</f>
        <v>9.5820372627327802E-2</v>
      </c>
      <c r="Z146" s="10"/>
      <c r="AA146" s="20">
        <v>57.8</v>
      </c>
      <c r="AB146" s="20">
        <v>2.2000000000000002</v>
      </c>
      <c r="AC146" s="20">
        <v>0.7</v>
      </c>
      <c r="AD146" s="20">
        <v>31.1</v>
      </c>
      <c r="AE146" s="20">
        <v>8.1999999999999993</v>
      </c>
      <c r="AF146" s="66">
        <f t="shared" si="31"/>
        <v>100.00000000000001</v>
      </c>
      <c r="AG146" s="10"/>
      <c r="AH146" s="72"/>
      <c r="AI146" s="73"/>
      <c r="AJ146" s="74"/>
      <c r="AK146" s="75"/>
      <c r="AL146" s="76"/>
      <c r="AN146" s="57">
        <v>16176.947</v>
      </c>
      <c r="AO146" s="35">
        <v>80</v>
      </c>
      <c r="AP146" s="43">
        <f t="shared" si="32"/>
        <v>213535700.39999998</v>
      </c>
      <c r="AR146" s="57">
        <f t="shared" si="33"/>
        <v>16176.947</v>
      </c>
      <c r="AS146" s="35">
        <v>24</v>
      </c>
      <c r="AT146" s="43">
        <f t="shared" si="34"/>
        <v>1921821303.6000001</v>
      </c>
      <c r="AV146" s="43">
        <v>22285000000</v>
      </c>
    </row>
    <row r="147" spans="1:48" ht="24" customHeight="1">
      <c r="A147" s="16"/>
      <c r="B147" s="17">
        <f t="shared" si="35"/>
        <v>139</v>
      </c>
      <c r="C147" s="10"/>
      <c r="D147" s="18" t="s">
        <v>150</v>
      </c>
      <c r="E147" s="10"/>
      <c r="F147" s="18" t="s">
        <v>18</v>
      </c>
      <c r="G147" s="18" t="s">
        <v>224</v>
      </c>
      <c r="H147" s="10"/>
      <c r="I147" s="19">
        <v>5622455</v>
      </c>
      <c r="J147" s="19">
        <v>51880</v>
      </c>
      <c r="K147" s="17" t="s">
        <v>14</v>
      </c>
      <c r="L147" s="10"/>
      <c r="M147" s="60">
        <v>141</v>
      </c>
      <c r="N147" s="60">
        <v>155</v>
      </c>
      <c r="O147" s="60">
        <v>155</v>
      </c>
      <c r="P147" s="10"/>
      <c r="Q147" s="60">
        <f>N147*$Q$189</f>
        <v>4650</v>
      </c>
      <c r="R147" s="10"/>
      <c r="S147" s="62">
        <f t="shared" si="30"/>
        <v>4805</v>
      </c>
      <c r="T147" s="10"/>
      <c r="U147" s="64">
        <v>2.8</v>
      </c>
      <c r="V147" s="64">
        <v>2.8</v>
      </c>
      <c r="W147" s="10"/>
      <c r="X147" s="43">
        <f>AP147+AT147</f>
        <v>7033797080</v>
      </c>
      <c r="Y147" s="36">
        <f>X147/AV147</f>
        <v>2.2114129934479421E-2</v>
      </c>
      <c r="Z147" s="10"/>
      <c r="AA147" s="20">
        <v>7.8</v>
      </c>
      <c r="AB147" s="20">
        <v>44</v>
      </c>
      <c r="AC147" s="20">
        <v>14.2</v>
      </c>
      <c r="AD147" s="20">
        <v>33.299999999999997</v>
      </c>
      <c r="AE147" s="20">
        <v>0.7</v>
      </c>
      <c r="AF147" s="66">
        <f t="shared" si="31"/>
        <v>100</v>
      </c>
      <c r="AG147" s="10"/>
      <c r="AH147" s="72"/>
      <c r="AI147" s="73"/>
      <c r="AJ147" s="74"/>
      <c r="AK147" s="75"/>
      <c r="AL147" s="76"/>
      <c r="AN147" s="57">
        <v>56724.17</v>
      </c>
      <c r="AO147" s="35">
        <v>80</v>
      </c>
      <c r="AP147" s="43">
        <f t="shared" si="32"/>
        <v>703379708</v>
      </c>
      <c r="AR147" s="57">
        <f t="shared" si="33"/>
        <v>56724.17</v>
      </c>
      <c r="AS147" s="35">
        <v>24</v>
      </c>
      <c r="AT147" s="43">
        <f t="shared" si="34"/>
        <v>6330417372</v>
      </c>
      <c r="AV147" s="43">
        <v>318068000000</v>
      </c>
    </row>
    <row r="148" spans="1:48" ht="24" customHeight="1">
      <c r="A148" s="16"/>
      <c r="B148" s="17">
        <f t="shared" si="35"/>
        <v>140</v>
      </c>
      <c r="C148" s="10"/>
      <c r="D148" s="18" t="s">
        <v>61</v>
      </c>
      <c r="E148" s="10"/>
      <c r="F148" s="18" t="s">
        <v>11</v>
      </c>
      <c r="G148" s="18" t="s">
        <v>11</v>
      </c>
      <c r="H148" s="10"/>
      <c r="I148" s="19">
        <v>1221490</v>
      </c>
      <c r="J148" s="19">
        <v>6550</v>
      </c>
      <c r="K148" s="17" t="s">
        <v>9</v>
      </c>
      <c r="L148" s="10"/>
      <c r="M148" s="60">
        <v>41</v>
      </c>
      <c r="N148" s="60">
        <v>300</v>
      </c>
      <c r="O148" s="60">
        <v>217</v>
      </c>
      <c r="P148" s="10"/>
      <c r="Q148" s="60">
        <f>N148*$Q$188</f>
        <v>4500</v>
      </c>
      <c r="R148" s="10"/>
      <c r="S148" s="62">
        <f t="shared" si="30"/>
        <v>4800</v>
      </c>
      <c r="T148" s="10"/>
      <c r="U148" s="64">
        <v>24.6</v>
      </c>
      <c r="V148" s="64">
        <v>16.690000000000001</v>
      </c>
      <c r="W148" s="10"/>
      <c r="X148" s="43">
        <v>919590000</v>
      </c>
      <c r="Y148" s="36">
        <v>8.2000000000000003E-2</v>
      </c>
      <c r="Z148" s="10"/>
      <c r="AA148" s="20">
        <v>48</v>
      </c>
      <c r="AB148" s="20">
        <v>3</v>
      </c>
      <c r="AC148" s="20">
        <v>1</v>
      </c>
      <c r="AD148" s="20">
        <v>47</v>
      </c>
      <c r="AE148" s="20">
        <v>1</v>
      </c>
      <c r="AF148" s="66">
        <f t="shared" si="31"/>
        <v>100</v>
      </c>
      <c r="AG148" s="10"/>
      <c r="AH148" s="36">
        <v>-3.0000000000000001E-3</v>
      </c>
      <c r="AI148" s="40">
        <v>11707</v>
      </c>
      <c r="AJ148" s="37">
        <v>0.73</v>
      </c>
      <c r="AK148" s="42" t="s">
        <v>213</v>
      </c>
      <c r="AL148" s="41">
        <v>1094</v>
      </c>
      <c r="AN148" s="86"/>
      <c r="AO148" s="87"/>
      <c r="AP148" s="88">
        <f t="shared" si="32"/>
        <v>0</v>
      </c>
      <c r="AR148" s="86">
        <f t="shared" si="33"/>
        <v>0</v>
      </c>
      <c r="AS148" s="87"/>
      <c r="AT148" s="88">
        <f t="shared" si="34"/>
        <v>0</v>
      </c>
      <c r="AV148" s="88">
        <v>0</v>
      </c>
    </row>
    <row r="149" spans="1:48" ht="24" customHeight="1">
      <c r="A149" s="16"/>
      <c r="B149" s="17">
        <f t="shared" si="35"/>
        <v>141</v>
      </c>
      <c r="C149" s="10"/>
      <c r="D149" s="18" t="s">
        <v>127</v>
      </c>
      <c r="E149" s="10"/>
      <c r="F149" s="18" t="s">
        <v>8</v>
      </c>
      <c r="G149" s="18" t="s">
        <v>212</v>
      </c>
      <c r="H149" s="10"/>
      <c r="I149" s="19">
        <v>5254694</v>
      </c>
      <c r="J149" s="19">
        <v>82330</v>
      </c>
      <c r="K149" s="17" t="s">
        <v>14</v>
      </c>
      <c r="L149" s="10"/>
      <c r="M149" s="60">
        <v>135</v>
      </c>
      <c r="N149" s="60">
        <v>143</v>
      </c>
      <c r="O149" s="60">
        <v>143</v>
      </c>
      <c r="P149" s="10"/>
      <c r="Q149" s="60">
        <f>N149*$Q$189</f>
        <v>4290</v>
      </c>
      <c r="R149" s="10"/>
      <c r="S149" s="62">
        <f t="shared" si="30"/>
        <v>4433</v>
      </c>
      <c r="T149" s="10"/>
      <c r="U149" s="64">
        <v>2.7</v>
      </c>
      <c r="V149" s="64">
        <v>2.7</v>
      </c>
      <c r="W149" s="10"/>
      <c r="X149" s="43">
        <f>AP149+AT149</f>
        <v>8060688178.3999996</v>
      </c>
      <c r="Y149" s="36">
        <f>X149/AV149</f>
        <v>2.185492975948073E-2</v>
      </c>
      <c r="Z149" s="10"/>
      <c r="AA149" s="20">
        <v>49.6</v>
      </c>
      <c r="AB149" s="20">
        <v>17</v>
      </c>
      <c r="AC149" s="20">
        <v>8.9</v>
      </c>
      <c r="AD149" s="20">
        <v>11.9</v>
      </c>
      <c r="AE149" s="20">
        <v>12.6</v>
      </c>
      <c r="AF149" s="66">
        <f t="shared" si="31"/>
        <v>100</v>
      </c>
      <c r="AG149" s="10"/>
      <c r="AH149" s="72"/>
      <c r="AI149" s="73"/>
      <c r="AJ149" s="74"/>
      <c r="AK149" s="75"/>
      <c r="AL149" s="76"/>
      <c r="AN149" s="57">
        <v>70460.561000000002</v>
      </c>
      <c r="AO149" s="35">
        <v>80</v>
      </c>
      <c r="AP149" s="43">
        <f t="shared" si="32"/>
        <v>806068817.83999991</v>
      </c>
      <c r="AR149" s="57">
        <f t="shared" si="33"/>
        <v>70460.561000000002</v>
      </c>
      <c r="AS149" s="35">
        <v>24</v>
      </c>
      <c r="AT149" s="43">
        <f t="shared" si="34"/>
        <v>7254619360.5599995</v>
      </c>
      <c r="AV149" s="43">
        <v>368827000000</v>
      </c>
    </row>
    <row r="150" spans="1:48" ht="24" customHeight="1">
      <c r="A150" s="16"/>
      <c r="B150" s="17">
        <f t="shared" si="35"/>
        <v>142</v>
      </c>
      <c r="C150" s="10"/>
      <c r="D150" s="18" t="s">
        <v>152</v>
      </c>
      <c r="E150" s="10"/>
      <c r="F150" s="18" t="s">
        <v>8</v>
      </c>
      <c r="G150" s="18" t="s">
        <v>212</v>
      </c>
      <c r="H150" s="10"/>
      <c r="I150" s="19">
        <v>2077862</v>
      </c>
      <c r="J150" s="19">
        <v>21660</v>
      </c>
      <c r="K150" s="17" t="s">
        <v>14</v>
      </c>
      <c r="L150" s="10"/>
      <c r="M150" s="60">
        <v>130</v>
      </c>
      <c r="N150" s="60">
        <v>134</v>
      </c>
      <c r="O150" s="60">
        <v>134</v>
      </c>
      <c r="P150" s="10"/>
      <c r="Q150" s="60">
        <f>N150*$Q$189</f>
        <v>4020</v>
      </c>
      <c r="R150" s="10"/>
      <c r="S150" s="62">
        <f t="shared" si="30"/>
        <v>4154</v>
      </c>
      <c r="T150" s="10"/>
      <c r="U150" s="64">
        <v>6.4</v>
      </c>
      <c r="V150" s="64">
        <v>6.4</v>
      </c>
      <c r="W150" s="10"/>
      <c r="X150" s="43">
        <f>AP150+AT150</f>
        <v>2317940683.1999998</v>
      </c>
      <c r="Y150" s="36">
        <f>X150/AV150</f>
        <v>5.1911239881752211E-2</v>
      </c>
      <c r="Z150" s="10"/>
      <c r="AA150" s="20">
        <v>46.9</v>
      </c>
      <c r="AB150" s="20">
        <v>19.2</v>
      </c>
      <c r="AC150" s="20">
        <v>10</v>
      </c>
      <c r="AD150" s="20">
        <v>16.899999999999999</v>
      </c>
      <c r="AE150" s="20">
        <v>7</v>
      </c>
      <c r="AF150" s="66">
        <f t="shared" si="31"/>
        <v>100</v>
      </c>
      <c r="AG150" s="10"/>
      <c r="AH150" s="72"/>
      <c r="AI150" s="73"/>
      <c r="AJ150" s="74"/>
      <c r="AK150" s="75"/>
      <c r="AL150" s="76"/>
      <c r="AN150" s="57">
        <v>21622.580999999998</v>
      </c>
      <c r="AO150" s="35">
        <v>80</v>
      </c>
      <c r="AP150" s="43">
        <f t="shared" si="32"/>
        <v>231794068.31999999</v>
      </c>
      <c r="AR150" s="57">
        <f t="shared" si="33"/>
        <v>21622.580999999998</v>
      </c>
      <c r="AS150" s="35">
        <v>24</v>
      </c>
      <c r="AT150" s="43">
        <f t="shared" si="34"/>
        <v>2086146614.8799996</v>
      </c>
      <c r="AV150" s="43">
        <v>44652000000</v>
      </c>
    </row>
    <row r="151" spans="1:48" ht="24" customHeight="1">
      <c r="A151" s="16"/>
      <c r="B151" s="17">
        <f t="shared" si="35"/>
        <v>143</v>
      </c>
      <c r="C151" s="10"/>
      <c r="D151" s="18" t="s">
        <v>185</v>
      </c>
      <c r="E151" s="10"/>
      <c r="F151" s="18" t="s">
        <v>5</v>
      </c>
      <c r="G151" s="18" t="s">
        <v>226</v>
      </c>
      <c r="H151" s="10"/>
      <c r="I151" s="19">
        <v>4790705</v>
      </c>
      <c r="J151" s="19">
        <v>3230</v>
      </c>
      <c r="K151" s="17" t="s">
        <v>9</v>
      </c>
      <c r="L151" s="10"/>
      <c r="M151" s="60">
        <v>159</v>
      </c>
      <c r="N151" s="60">
        <v>252</v>
      </c>
      <c r="O151" s="60">
        <v>0</v>
      </c>
      <c r="P151" s="10"/>
      <c r="Q151" s="60">
        <f>N151*$Q$188</f>
        <v>3780</v>
      </c>
      <c r="R151" s="10"/>
      <c r="S151" s="62">
        <f t="shared" si="30"/>
        <v>4032</v>
      </c>
      <c r="T151" s="10"/>
      <c r="U151" s="64">
        <v>5.3</v>
      </c>
      <c r="V151" s="64">
        <v>0</v>
      </c>
      <c r="W151" s="10"/>
      <c r="X151" s="43">
        <v>247150000</v>
      </c>
      <c r="Y151" s="36">
        <v>1.7999999999999999E-2</v>
      </c>
      <c r="Z151" s="10"/>
      <c r="AA151" s="20">
        <v>55</v>
      </c>
      <c r="AB151" s="20">
        <v>2</v>
      </c>
      <c r="AC151" s="20">
        <v>1</v>
      </c>
      <c r="AD151" s="20">
        <v>33</v>
      </c>
      <c r="AE151" s="20">
        <v>9</v>
      </c>
      <c r="AF151" s="66">
        <f t="shared" si="31"/>
        <v>100</v>
      </c>
      <c r="AG151" s="10"/>
      <c r="AH151" s="36">
        <v>-5.3999999999999999E-2</v>
      </c>
      <c r="AI151" s="40">
        <v>5602</v>
      </c>
      <c r="AJ151" s="37">
        <v>0.65</v>
      </c>
      <c r="AK151" s="42" t="s">
        <v>214</v>
      </c>
      <c r="AL151" s="41">
        <v>0</v>
      </c>
      <c r="AN151" s="86"/>
      <c r="AO151" s="87"/>
      <c r="AP151" s="88">
        <f t="shared" si="32"/>
        <v>0</v>
      </c>
      <c r="AR151" s="86">
        <f t="shared" si="33"/>
        <v>0</v>
      </c>
      <c r="AS151" s="87"/>
      <c r="AT151" s="88">
        <f t="shared" si="34"/>
        <v>0</v>
      </c>
      <c r="AV151" s="88">
        <v>0</v>
      </c>
    </row>
    <row r="152" spans="1:48" ht="24" customHeight="1">
      <c r="A152" s="16"/>
      <c r="B152" s="17">
        <f t="shared" si="35"/>
        <v>144</v>
      </c>
      <c r="C152" s="10"/>
      <c r="D152" s="18" t="s">
        <v>45</v>
      </c>
      <c r="E152" s="10"/>
      <c r="F152" s="18" t="s">
        <v>11</v>
      </c>
      <c r="G152" s="18" t="s">
        <v>11</v>
      </c>
      <c r="H152" s="10"/>
      <c r="I152" s="19">
        <v>795601</v>
      </c>
      <c r="J152" s="19">
        <v>760</v>
      </c>
      <c r="K152" s="17" t="s">
        <v>6</v>
      </c>
      <c r="L152" s="10"/>
      <c r="M152" s="60">
        <v>23</v>
      </c>
      <c r="N152" s="60">
        <v>211</v>
      </c>
      <c r="O152" s="60">
        <v>112</v>
      </c>
      <c r="P152" s="10"/>
      <c r="Q152" s="60">
        <f>N152*$Q$188</f>
        <v>3165</v>
      </c>
      <c r="R152" s="10"/>
      <c r="S152" s="62">
        <f t="shared" si="30"/>
        <v>3376</v>
      </c>
      <c r="T152" s="10"/>
      <c r="U152" s="64">
        <v>26.5</v>
      </c>
      <c r="V152" s="64">
        <v>15.79</v>
      </c>
      <c r="W152" s="10"/>
      <c r="X152" s="43">
        <v>90320000</v>
      </c>
      <c r="Y152" s="36">
        <v>8.7999999999999995E-2</v>
      </c>
      <c r="Z152" s="10"/>
      <c r="AA152" s="20">
        <v>70</v>
      </c>
      <c r="AB152" s="20">
        <v>8</v>
      </c>
      <c r="AC152" s="20">
        <v>3</v>
      </c>
      <c r="AD152" s="20">
        <v>18</v>
      </c>
      <c r="AE152" s="20">
        <v>1</v>
      </c>
      <c r="AF152" s="66">
        <f t="shared" si="31"/>
        <v>100</v>
      </c>
      <c r="AG152" s="10"/>
      <c r="AH152" s="36">
        <v>-2.5999999999999999E-2</v>
      </c>
      <c r="AI152" s="40">
        <v>4386</v>
      </c>
      <c r="AJ152" s="37">
        <v>0.62</v>
      </c>
      <c r="AK152" s="42" t="s">
        <v>213</v>
      </c>
      <c r="AL152" s="41">
        <v>812</v>
      </c>
      <c r="AN152" s="86"/>
      <c r="AO152" s="87"/>
      <c r="AP152" s="88">
        <f t="shared" si="32"/>
        <v>0</v>
      </c>
      <c r="AR152" s="86">
        <f t="shared" si="33"/>
        <v>0</v>
      </c>
      <c r="AS152" s="87"/>
      <c r="AT152" s="88">
        <f t="shared" si="34"/>
        <v>0</v>
      </c>
      <c r="AV152" s="88">
        <v>0</v>
      </c>
    </row>
    <row r="153" spans="1:48" ht="24" customHeight="1">
      <c r="A153" s="16"/>
      <c r="B153" s="17">
        <f t="shared" si="35"/>
        <v>145</v>
      </c>
      <c r="C153" s="10"/>
      <c r="D153" s="18" t="s">
        <v>79</v>
      </c>
      <c r="E153" s="10"/>
      <c r="F153" s="18" t="s">
        <v>13</v>
      </c>
      <c r="G153" s="18" t="s">
        <v>222</v>
      </c>
      <c r="H153" s="10"/>
      <c r="I153" s="19">
        <v>773303</v>
      </c>
      <c r="J153" s="19">
        <v>4250</v>
      </c>
      <c r="K153" s="17" t="s">
        <v>9</v>
      </c>
      <c r="L153" s="10"/>
      <c r="M153" s="60">
        <v>128</v>
      </c>
      <c r="N153" s="60">
        <v>190</v>
      </c>
      <c r="O153" s="60">
        <v>121</v>
      </c>
      <c r="P153" s="10"/>
      <c r="Q153" s="60">
        <f>N153*$Q$188</f>
        <v>2850</v>
      </c>
      <c r="R153" s="10"/>
      <c r="S153" s="62">
        <f t="shared" si="30"/>
        <v>3040</v>
      </c>
      <c r="T153" s="10"/>
      <c r="U153" s="64">
        <v>24.6</v>
      </c>
      <c r="V153" s="64">
        <v>16.27</v>
      </c>
      <c r="W153" s="10"/>
      <c r="X153" s="43">
        <v>286260000</v>
      </c>
      <c r="Y153" s="36">
        <v>8.2000000000000003E-2</v>
      </c>
      <c r="Z153" s="10"/>
      <c r="AA153" s="20">
        <v>51</v>
      </c>
      <c r="AB153" s="20">
        <v>19</v>
      </c>
      <c r="AC153" s="20">
        <v>6</v>
      </c>
      <c r="AD153" s="20">
        <v>23</v>
      </c>
      <c r="AE153" s="20">
        <v>1</v>
      </c>
      <c r="AF153" s="66">
        <f t="shared" si="31"/>
        <v>100</v>
      </c>
      <c r="AG153" s="10"/>
      <c r="AH153" s="36">
        <v>-9.2999999999999999E-2</v>
      </c>
      <c r="AI153" s="40">
        <v>2029</v>
      </c>
      <c r="AJ153" s="37">
        <v>0.85</v>
      </c>
      <c r="AK153" s="42" t="s">
        <v>210</v>
      </c>
      <c r="AL153" s="41">
        <v>856</v>
      </c>
      <c r="AN153" s="86"/>
      <c r="AO153" s="87"/>
      <c r="AP153" s="88">
        <f t="shared" si="32"/>
        <v>0</v>
      </c>
      <c r="AR153" s="86">
        <f t="shared" si="33"/>
        <v>0</v>
      </c>
      <c r="AS153" s="87"/>
      <c r="AT153" s="88">
        <f t="shared" si="34"/>
        <v>0</v>
      </c>
      <c r="AV153" s="88">
        <v>0</v>
      </c>
    </row>
    <row r="154" spans="1:48" ht="24" customHeight="1">
      <c r="A154" s="16"/>
      <c r="B154" s="17">
        <f t="shared" si="35"/>
        <v>146</v>
      </c>
      <c r="C154" s="10"/>
      <c r="D154" s="18" t="s">
        <v>113</v>
      </c>
      <c r="E154" s="10"/>
      <c r="F154" s="18" t="s">
        <v>11</v>
      </c>
      <c r="G154" s="18" t="s">
        <v>11</v>
      </c>
      <c r="H154" s="10"/>
      <c r="I154" s="19">
        <v>1262132</v>
      </c>
      <c r="J154" s="19">
        <v>9760</v>
      </c>
      <c r="K154" s="17" t="s">
        <v>9</v>
      </c>
      <c r="L154" s="10"/>
      <c r="M154" s="60">
        <v>144</v>
      </c>
      <c r="N154" s="60">
        <v>173</v>
      </c>
      <c r="O154" s="60">
        <v>168</v>
      </c>
      <c r="P154" s="10"/>
      <c r="Q154" s="60">
        <f>N154*$Q$188</f>
        <v>2595</v>
      </c>
      <c r="R154" s="10"/>
      <c r="S154" s="62">
        <f t="shared" si="30"/>
        <v>2768</v>
      </c>
      <c r="T154" s="10"/>
      <c r="U154" s="64">
        <v>13.7</v>
      </c>
      <c r="V154" s="64">
        <v>13.22</v>
      </c>
      <c r="W154" s="10"/>
      <c r="X154" s="43">
        <v>556910000</v>
      </c>
      <c r="Y154" s="36">
        <v>4.5999999999999999E-2</v>
      </c>
      <c r="Z154" s="10"/>
      <c r="AA154" s="20">
        <v>40</v>
      </c>
      <c r="AB154" s="20">
        <v>28</v>
      </c>
      <c r="AC154" s="20">
        <v>3</v>
      </c>
      <c r="AD154" s="20">
        <v>28</v>
      </c>
      <c r="AE154" s="20">
        <v>1</v>
      </c>
      <c r="AF154" s="66">
        <f t="shared" si="31"/>
        <v>100</v>
      </c>
      <c r="AG154" s="10"/>
      <c r="AH154" s="36">
        <v>4.3999999999999997E-2</v>
      </c>
      <c r="AI154" s="40">
        <v>40224</v>
      </c>
      <c r="AJ154" s="37">
        <v>0.8</v>
      </c>
      <c r="AK154" s="42" t="s">
        <v>223</v>
      </c>
      <c r="AL154" s="41">
        <v>727</v>
      </c>
      <c r="AN154" s="86"/>
      <c r="AO154" s="87"/>
      <c r="AP154" s="88">
        <f t="shared" si="32"/>
        <v>0</v>
      </c>
      <c r="AR154" s="86">
        <f t="shared" si="33"/>
        <v>0</v>
      </c>
      <c r="AS154" s="87"/>
      <c r="AT154" s="88">
        <f t="shared" si="34"/>
        <v>0</v>
      </c>
      <c r="AV154" s="88">
        <v>0</v>
      </c>
    </row>
    <row r="155" spans="1:48" ht="24" customHeight="1">
      <c r="A155" s="16"/>
      <c r="B155" s="17">
        <f t="shared" si="35"/>
        <v>147</v>
      </c>
      <c r="C155" s="10"/>
      <c r="D155" s="18" t="s">
        <v>167</v>
      </c>
      <c r="E155" s="10"/>
      <c r="F155" s="18" t="s">
        <v>22</v>
      </c>
      <c r="G155" s="18" t="s">
        <v>224</v>
      </c>
      <c r="H155" s="10"/>
      <c r="I155" s="19">
        <v>1268671</v>
      </c>
      <c r="J155" s="19">
        <v>2180</v>
      </c>
      <c r="K155" s="17" t="s">
        <v>9</v>
      </c>
      <c r="L155" s="10"/>
      <c r="M155" s="60">
        <v>71</v>
      </c>
      <c r="N155" s="60">
        <v>161</v>
      </c>
      <c r="O155" s="60">
        <v>115</v>
      </c>
      <c r="P155" s="10"/>
      <c r="Q155" s="60">
        <f>N155*$Q$188</f>
        <v>2415</v>
      </c>
      <c r="R155" s="10"/>
      <c r="S155" s="62">
        <f t="shared" si="30"/>
        <v>2576</v>
      </c>
      <c r="T155" s="10"/>
      <c r="U155" s="64">
        <v>12.7</v>
      </c>
      <c r="V155" s="64">
        <v>9.09</v>
      </c>
      <c r="W155" s="10"/>
      <c r="X155" s="43">
        <v>106380000</v>
      </c>
      <c r="Y155" s="36">
        <v>4.2000000000000003E-2</v>
      </c>
      <c r="Z155" s="10"/>
      <c r="AA155" s="20">
        <v>41</v>
      </c>
      <c r="AB155" s="20">
        <v>28</v>
      </c>
      <c r="AC155" s="20">
        <v>1</v>
      </c>
      <c r="AD155" s="20">
        <v>29</v>
      </c>
      <c r="AE155" s="20">
        <v>1</v>
      </c>
      <c r="AF155" s="66">
        <f t="shared" si="31"/>
        <v>100</v>
      </c>
      <c r="AG155" s="10"/>
      <c r="AH155" s="36">
        <v>2.7E-2</v>
      </c>
      <c r="AI155" s="40">
        <v>11555</v>
      </c>
      <c r="AJ155" s="37">
        <v>0.68</v>
      </c>
      <c r="AK155" s="42" t="s">
        <v>213</v>
      </c>
      <c r="AL155" s="41">
        <v>571</v>
      </c>
      <c r="AN155" s="86"/>
      <c r="AO155" s="87"/>
      <c r="AP155" s="88">
        <f t="shared" si="32"/>
        <v>0</v>
      </c>
      <c r="AR155" s="86">
        <f t="shared" si="33"/>
        <v>0</v>
      </c>
      <c r="AS155" s="87"/>
      <c r="AT155" s="88">
        <f t="shared" si="34"/>
        <v>0</v>
      </c>
      <c r="AV155" s="88">
        <v>0</v>
      </c>
    </row>
    <row r="156" spans="1:48" ht="24" customHeight="1">
      <c r="A156" s="16"/>
      <c r="B156" s="17">
        <f t="shared" si="35"/>
        <v>148</v>
      </c>
      <c r="C156" s="10"/>
      <c r="D156" s="18" t="s">
        <v>63</v>
      </c>
      <c r="E156" s="10"/>
      <c r="F156" s="18" t="s">
        <v>8</v>
      </c>
      <c r="G156" s="18" t="s">
        <v>212</v>
      </c>
      <c r="H156" s="10"/>
      <c r="I156" s="19">
        <v>1312442</v>
      </c>
      <c r="J156" s="19">
        <v>17750</v>
      </c>
      <c r="K156" s="17" t="s">
        <v>14</v>
      </c>
      <c r="L156" s="10"/>
      <c r="M156" s="60">
        <v>71</v>
      </c>
      <c r="N156" s="60">
        <v>80</v>
      </c>
      <c r="O156" s="60">
        <v>80</v>
      </c>
      <c r="P156" s="10"/>
      <c r="Q156" s="60">
        <f>N156*$Q$189</f>
        <v>2400</v>
      </c>
      <c r="R156" s="10"/>
      <c r="S156" s="62">
        <f t="shared" si="30"/>
        <v>2480</v>
      </c>
      <c r="T156" s="10"/>
      <c r="U156" s="64">
        <v>6.1</v>
      </c>
      <c r="V156" s="64">
        <v>6.1</v>
      </c>
      <c r="W156" s="10"/>
      <c r="X156" s="43">
        <f>AP156+AT156</f>
        <v>1167186944</v>
      </c>
      <c r="Y156" s="36">
        <f>X156/AV156</f>
        <v>4.8640896149358223E-2</v>
      </c>
      <c r="Z156" s="10"/>
      <c r="AA156" s="20">
        <v>52.1</v>
      </c>
      <c r="AB156" s="20">
        <v>1.4</v>
      </c>
      <c r="AC156" s="20">
        <v>7</v>
      </c>
      <c r="AD156" s="20">
        <v>31</v>
      </c>
      <c r="AE156" s="20">
        <v>8.5</v>
      </c>
      <c r="AF156" s="66">
        <f t="shared" si="31"/>
        <v>100</v>
      </c>
      <c r="AG156" s="10"/>
      <c r="AH156" s="72"/>
      <c r="AI156" s="73"/>
      <c r="AJ156" s="74"/>
      <c r="AK156" s="75"/>
      <c r="AL156" s="76"/>
      <c r="AN156" s="57">
        <v>18237.295999999998</v>
      </c>
      <c r="AO156" s="35">
        <v>80</v>
      </c>
      <c r="AP156" s="43">
        <f t="shared" si="32"/>
        <v>116718694.39999999</v>
      </c>
      <c r="AR156" s="57">
        <f t="shared" si="33"/>
        <v>18237.295999999998</v>
      </c>
      <c r="AS156" s="35">
        <v>24</v>
      </c>
      <c r="AT156" s="43">
        <f t="shared" si="34"/>
        <v>1050468249.5999999</v>
      </c>
      <c r="AV156" s="43">
        <v>23996000000</v>
      </c>
    </row>
    <row r="157" spans="1:48" ht="24" customHeight="1">
      <c r="A157" s="16"/>
      <c r="B157" s="17">
        <f t="shared" si="35"/>
        <v>149</v>
      </c>
      <c r="C157" s="10"/>
      <c r="D157" s="18" t="s">
        <v>28</v>
      </c>
      <c r="E157" s="10"/>
      <c r="F157" s="18" t="s">
        <v>22</v>
      </c>
      <c r="G157" s="18" t="s">
        <v>198</v>
      </c>
      <c r="H157" s="10"/>
      <c r="I157" s="19">
        <v>797765</v>
      </c>
      <c r="J157" s="19">
        <v>2510</v>
      </c>
      <c r="K157" s="17" t="s">
        <v>9</v>
      </c>
      <c r="L157" s="10"/>
      <c r="M157" s="60">
        <v>125</v>
      </c>
      <c r="N157" s="60">
        <v>139</v>
      </c>
      <c r="O157" s="60">
        <v>71</v>
      </c>
      <c r="P157" s="10"/>
      <c r="Q157" s="60">
        <f>N157*$Q$188</f>
        <v>2085</v>
      </c>
      <c r="R157" s="10"/>
      <c r="S157" s="62">
        <f t="shared" si="30"/>
        <v>2224</v>
      </c>
      <c r="T157" s="10"/>
      <c r="U157" s="64">
        <v>17.399999999999999</v>
      </c>
      <c r="V157" s="64">
        <v>7.51</v>
      </c>
      <c r="W157" s="10"/>
      <c r="X157" s="43">
        <v>128590000</v>
      </c>
      <c r="Y157" s="36">
        <v>5.8000000000000003E-2</v>
      </c>
      <c r="Z157" s="10"/>
      <c r="AA157" s="20">
        <v>30</v>
      </c>
      <c r="AB157" s="20">
        <v>30</v>
      </c>
      <c r="AC157" s="20">
        <v>4</v>
      </c>
      <c r="AD157" s="20">
        <v>35</v>
      </c>
      <c r="AE157" s="20">
        <v>1</v>
      </c>
      <c r="AF157" s="66">
        <f t="shared" si="31"/>
        <v>100</v>
      </c>
      <c r="AG157" s="10"/>
      <c r="AH157" s="36">
        <v>-5.8999999999999997E-2</v>
      </c>
      <c r="AI157" s="40">
        <v>10903</v>
      </c>
      <c r="AJ157" s="37">
        <v>0.79</v>
      </c>
      <c r="AK157" s="42" t="s">
        <v>213</v>
      </c>
      <c r="AL157" s="41">
        <v>456</v>
      </c>
      <c r="AN157" s="86"/>
      <c r="AO157" s="87"/>
      <c r="AP157" s="88">
        <f t="shared" si="32"/>
        <v>0</v>
      </c>
      <c r="AR157" s="86">
        <f t="shared" si="33"/>
        <v>0</v>
      </c>
      <c r="AS157" s="87"/>
      <c r="AT157" s="88">
        <f t="shared" si="34"/>
        <v>0</v>
      </c>
      <c r="AV157" s="88">
        <v>0</v>
      </c>
    </row>
    <row r="158" spans="1:48" ht="24" customHeight="1">
      <c r="A158" s="16"/>
      <c r="B158" s="17">
        <f t="shared" si="35"/>
        <v>150</v>
      </c>
      <c r="C158" s="10"/>
      <c r="D158" s="18" t="s">
        <v>36</v>
      </c>
      <c r="E158" s="10"/>
      <c r="F158" s="18" t="s">
        <v>11</v>
      </c>
      <c r="G158" s="18" t="s">
        <v>11</v>
      </c>
      <c r="H158" s="10"/>
      <c r="I158" s="19">
        <v>539560</v>
      </c>
      <c r="J158" s="19">
        <v>2970</v>
      </c>
      <c r="K158" s="17" t="s">
        <v>9</v>
      </c>
      <c r="L158" s="10"/>
      <c r="M158" s="60">
        <v>41</v>
      </c>
      <c r="N158" s="60">
        <v>135</v>
      </c>
      <c r="O158" s="60">
        <v>135</v>
      </c>
      <c r="P158" s="10"/>
      <c r="Q158" s="60">
        <f>N158*$Q$188</f>
        <v>2025</v>
      </c>
      <c r="R158" s="10"/>
      <c r="S158" s="62">
        <f t="shared" si="30"/>
        <v>2160</v>
      </c>
      <c r="T158" s="10"/>
      <c r="U158" s="64">
        <v>25</v>
      </c>
      <c r="V158" s="64">
        <v>25</v>
      </c>
      <c r="W158" s="10"/>
      <c r="X158" s="43">
        <f>AP158+AT158</f>
        <v>140541954.52500001</v>
      </c>
      <c r="Y158" s="36">
        <f>X158/AV158</f>
        <v>8.4511097128683113E-2</v>
      </c>
      <c r="Z158" s="10"/>
      <c r="AA158" s="20">
        <v>46.5</v>
      </c>
      <c r="AB158" s="20">
        <v>21.9</v>
      </c>
      <c r="AC158" s="20">
        <v>3.7</v>
      </c>
      <c r="AD158" s="20">
        <v>21.5</v>
      </c>
      <c r="AE158" s="20">
        <v>6.4</v>
      </c>
      <c r="AF158" s="66">
        <f t="shared" si="31"/>
        <v>100.00000000000001</v>
      </c>
      <c r="AG158" s="10"/>
      <c r="AH158" s="72"/>
      <c r="AI158" s="73"/>
      <c r="AJ158" s="74"/>
      <c r="AK158" s="75"/>
      <c r="AL158" s="76"/>
      <c r="AN158" s="57">
        <v>3130.982</v>
      </c>
      <c r="AO158" s="35">
        <v>70</v>
      </c>
      <c r="AP158" s="43">
        <f t="shared" si="32"/>
        <v>29587779.900000002</v>
      </c>
      <c r="AR158" s="57">
        <f t="shared" si="33"/>
        <v>3130.982</v>
      </c>
      <c r="AS158" s="35">
        <v>17.5</v>
      </c>
      <c r="AT158" s="43">
        <f t="shared" si="34"/>
        <v>110954174.625</v>
      </c>
      <c r="AV158" s="43">
        <v>1663000000</v>
      </c>
    </row>
    <row r="159" spans="1:48" ht="24" customHeight="1">
      <c r="A159" s="16"/>
      <c r="B159" s="17">
        <f t="shared" si="35"/>
        <v>151</v>
      </c>
      <c r="C159" s="10"/>
      <c r="D159" s="18" t="s">
        <v>225</v>
      </c>
      <c r="E159" s="10"/>
      <c r="F159" s="18" t="s">
        <v>11</v>
      </c>
      <c r="G159" s="18" t="s">
        <v>11</v>
      </c>
      <c r="H159" s="10"/>
      <c r="I159" s="19">
        <v>539560</v>
      </c>
      <c r="J159" s="19"/>
      <c r="K159" s="17" t="s">
        <v>9</v>
      </c>
      <c r="L159" s="10"/>
      <c r="M159" s="60">
        <v>41</v>
      </c>
      <c r="N159" s="60">
        <v>135</v>
      </c>
      <c r="O159" s="60">
        <v>43</v>
      </c>
      <c r="P159" s="10"/>
      <c r="Q159" s="60">
        <f>N159*$Q$188</f>
        <v>2025</v>
      </c>
      <c r="R159" s="10"/>
      <c r="S159" s="62">
        <f t="shared" si="30"/>
        <v>2160</v>
      </c>
      <c r="T159" s="10"/>
      <c r="U159" s="64">
        <v>25</v>
      </c>
      <c r="V159" s="64">
        <v>7.86</v>
      </c>
      <c r="W159" s="10"/>
      <c r="X159" s="43">
        <v>138350000</v>
      </c>
      <c r="Y159" s="36">
        <v>8.3000000000000004E-2</v>
      </c>
      <c r="Z159" s="10"/>
      <c r="AA159" s="20">
        <v>38</v>
      </c>
      <c r="AB159" s="20">
        <v>6</v>
      </c>
      <c r="AC159" s="20">
        <v>2</v>
      </c>
      <c r="AD159" s="20">
        <v>53</v>
      </c>
      <c r="AE159" s="20">
        <v>1</v>
      </c>
      <c r="AF159" s="66">
        <f t="shared" si="31"/>
        <v>100</v>
      </c>
      <c r="AG159" s="10"/>
      <c r="AH159" s="36">
        <v>-1E-3</v>
      </c>
      <c r="AI159" s="40">
        <v>12039</v>
      </c>
      <c r="AJ159" s="37">
        <v>0.67</v>
      </c>
      <c r="AK159" s="42" t="s">
        <v>213</v>
      </c>
      <c r="AL159" s="41">
        <v>417</v>
      </c>
      <c r="AN159" s="86"/>
      <c r="AO159" s="87"/>
      <c r="AP159" s="88">
        <f t="shared" si="32"/>
        <v>0</v>
      </c>
      <c r="AR159" s="86">
        <f t="shared" si="33"/>
        <v>0</v>
      </c>
      <c r="AS159" s="87"/>
      <c r="AT159" s="88">
        <f t="shared" si="34"/>
        <v>0</v>
      </c>
      <c r="AV159" s="88">
        <v>0</v>
      </c>
    </row>
    <row r="160" spans="1:48" ht="24" customHeight="1">
      <c r="A160" s="16"/>
      <c r="B160" s="17">
        <f t="shared" si="35"/>
        <v>152</v>
      </c>
      <c r="C160" s="10"/>
      <c r="D160" s="26" t="s">
        <v>166</v>
      </c>
      <c r="E160" s="10"/>
      <c r="F160" s="18" t="s">
        <v>8</v>
      </c>
      <c r="G160" s="18" t="s">
        <v>212</v>
      </c>
      <c r="H160" s="10"/>
      <c r="I160" s="19">
        <v>2081206</v>
      </c>
      <c r="J160" s="19">
        <v>5100</v>
      </c>
      <c r="K160" s="17" t="s">
        <v>9</v>
      </c>
      <c r="L160" s="10"/>
      <c r="M160" s="60">
        <v>148</v>
      </c>
      <c r="N160" s="60">
        <v>134</v>
      </c>
      <c r="O160" s="60">
        <v>164</v>
      </c>
      <c r="P160" s="10"/>
      <c r="Q160" s="60">
        <f>N160*$Q$188</f>
        <v>2010</v>
      </c>
      <c r="R160" s="10"/>
      <c r="S160" s="62">
        <f t="shared" si="30"/>
        <v>2144</v>
      </c>
      <c r="T160" s="10"/>
      <c r="U160" s="64">
        <v>6.4</v>
      </c>
      <c r="V160" s="64">
        <v>7.55</v>
      </c>
      <c r="W160" s="10"/>
      <c r="X160" s="43">
        <v>228480000</v>
      </c>
      <c r="Y160" s="36">
        <v>2.1000000000000001E-2</v>
      </c>
      <c r="Z160" s="10"/>
      <c r="AA160" s="20">
        <v>60</v>
      </c>
      <c r="AB160" s="20">
        <v>8</v>
      </c>
      <c r="AC160" s="20">
        <v>2</v>
      </c>
      <c r="AD160" s="20">
        <v>29</v>
      </c>
      <c r="AE160" s="20">
        <v>1</v>
      </c>
      <c r="AF160" s="66">
        <f t="shared" si="31"/>
        <v>100</v>
      </c>
      <c r="AG160" s="10"/>
      <c r="AH160" s="36">
        <v>5.8000000000000003E-2</v>
      </c>
      <c r="AI160" s="40">
        <v>21284</v>
      </c>
      <c r="AJ160" s="37">
        <v>0.73</v>
      </c>
      <c r="AK160" s="42" t="s">
        <v>213</v>
      </c>
      <c r="AL160" s="41">
        <v>568</v>
      </c>
      <c r="AN160" s="86"/>
      <c r="AO160" s="87"/>
      <c r="AP160" s="88">
        <f t="shared" si="32"/>
        <v>0</v>
      </c>
      <c r="AR160" s="86">
        <f t="shared" si="33"/>
        <v>0</v>
      </c>
      <c r="AS160" s="87"/>
      <c r="AT160" s="88">
        <f t="shared" si="34"/>
        <v>0</v>
      </c>
      <c r="AV160" s="88">
        <v>0</v>
      </c>
    </row>
    <row r="161" spans="1:48" ht="24" customHeight="1">
      <c r="A161" s="16"/>
      <c r="B161" s="17">
        <f t="shared" si="35"/>
        <v>153</v>
      </c>
      <c r="C161" s="10"/>
      <c r="D161" s="18" t="s">
        <v>52</v>
      </c>
      <c r="E161" s="10"/>
      <c r="F161" s="18" t="s">
        <v>8</v>
      </c>
      <c r="G161" s="18" t="s">
        <v>212</v>
      </c>
      <c r="H161" s="10"/>
      <c r="I161" s="19">
        <v>1170125</v>
      </c>
      <c r="J161" s="19">
        <v>23680</v>
      </c>
      <c r="K161" s="17" t="s">
        <v>14</v>
      </c>
      <c r="L161" s="10"/>
      <c r="M161" s="60">
        <v>46</v>
      </c>
      <c r="N161" s="60">
        <v>60</v>
      </c>
      <c r="O161" s="60">
        <v>60</v>
      </c>
      <c r="P161" s="10"/>
      <c r="Q161" s="60">
        <f>N161*$Q$189</f>
        <v>1800</v>
      </c>
      <c r="R161" s="10"/>
      <c r="S161" s="62">
        <f t="shared" si="30"/>
        <v>1860</v>
      </c>
      <c r="T161" s="10"/>
      <c r="U161" s="64">
        <v>5.0999999999999996</v>
      </c>
      <c r="V161" s="64">
        <v>5.0999999999999996</v>
      </c>
      <c r="W161" s="10"/>
      <c r="X161" s="43">
        <f>AP161+AT161</f>
        <v>1152918624</v>
      </c>
      <c r="Y161" s="36">
        <f>X161/AV161</f>
        <v>5.5187335407591784E-2</v>
      </c>
      <c r="Z161" s="10"/>
      <c r="AA161" s="20">
        <v>34.799999999999997</v>
      </c>
      <c r="AB161" s="20">
        <v>21.7</v>
      </c>
      <c r="AC161" s="20">
        <v>4.3</v>
      </c>
      <c r="AD161" s="20">
        <v>30.4</v>
      </c>
      <c r="AE161" s="20">
        <v>8.8000000000000007</v>
      </c>
      <c r="AF161" s="66">
        <f t="shared" si="31"/>
        <v>99.999999999999986</v>
      </c>
      <c r="AG161" s="10"/>
      <c r="AH161" s="72"/>
      <c r="AI161" s="73"/>
      <c r="AJ161" s="74"/>
      <c r="AK161" s="75"/>
      <c r="AL161" s="76"/>
      <c r="AN161" s="57">
        <v>24019.137999999999</v>
      </c>
      <c r="AO161" s="35">
        <v>80</v>
      </c>
      <c r="AP161" s="43">
        <f t="shared" si="32"/>
        <v>115291862.40000001</v>
      </c>
      <c r="AR161" s="57">
        <f t="shared" si="33"/>
        <v>24019.137999999999</v>
      </c>
      <c r="AS161" s="35">
        <v>24</v>
      </c>
      <c r="AT161" s="43">
        <f t="shared" si="34"/>
        <v>1037626761.5999999</v>
      </c>
      <c r="AV161" s="43">
        <v>20891000000</v>
      </c>
    </row>
    <row r="162" spans="1:48" ht="24" customHeight="1">
      <c r="A162" s="16"/>
      <c r="B162" s="17">
        <f t="shared" si="35"/>
        <v>154</v>
      </c>
      <c r="C162" s="10"/>
      <c r="D162" s="18" t="s">
        <v>26</v>
      </c>
      <c r="E162" s="10"/>
      <c r="F162" s="18" t="s">
        <v>13</v>
      </c>
      <c r="G162" s="18" t="s">
        <v>222</v>
      </c>
      <c r="H162" s="10"/>
      <c r="I162" s="19">
        <v>366954</v>
      </c>
      <c r="J162" s="19">
        <v>4410</v>
      </c>
      <c r="K162" s="17" t="s">
        <v>9</v>
      </c>
      <c r="L162" s="10"/>
      <c r="M162" s="60">
        <v>101</v>
      </c>
      <c r="N162" s="60">
        <v>104</v>
      </c>
      <c r="O162" s="60">
        <v>71</v>
      </c>
      <c r="P162" s="10"/>
      <c r="Q162" s="60">
        <f>N162*$Q$188</f>
        <v>1560</v>
      </c>
      <c r="R162" s="10"/>
      <c r="S162" s="62">
        <f t="shared" si="30"/>
        <v>1664</v>
      </c>
      <c r="T162" s="10"/>
      <c r="U162" s="64">
        <v>28.3</v>
      </c>
      <c r="V162" s="64">
        <v>18.309999999999999</v>
      </c>
      <c r="W162" s="10"/>
      <c r="X162" s="43">
        <v>170250000</v>
      </c>
      <c r="Y162" s="36">
        <v>9.4E-2</v>
      </c>
      <c r="Z162" s="10"/>
      <c r="AA162" s="20">
        <v>53</v>
      </c>
      <c r="AB162" s="20">
        <v>20</v>
      </c>
      <c r="AC162" s="20">
        <v>7</v>
      </c>
      <c r="AD162" s="20">
        <v>19</v>
      </c>
      <c r="AE162" s="20">
        <v>1</v>
      </c>
      <c r="AF162" s="66">
        <f t="shared" si="31"/>
        <v>100</v>
      </c>
      <c r="AG162" s="10"/>
      <c r="AH162" s="36">
        <v>2.5999999999999999E-2</v>
      </c>
      <c r="AI162" s="40">
        <v>15286</v>
      </c>
      <c r="AJ162" s="37">
        <v>0.86</v>
      </c>
      <c r="AK162" s="42" t="s">
        <v>210</v>
      </c>
      <c r="AL162" s="41">
        <v>1007</v>
      </c>
      <c r="AN162" s="86"/>
      <c r="AO162" s="87"/>
      <c r="AP162" s="88">
        <f t="shared" si="32"/>
        <v>0</v>
      </c>
      <c r="AR162" s="86">
        <f t="shared" si="33"/>
        <v>0</v>
      </c>
      <c r="AS162" s="87"/>
      <c r="AT162" s="88">
        <f t="shared" si="34"/>
        <v>0</v>
      </c>
      <c r="AV162" s="88">
        <v>0</v>
      </c>
    </row>
    <row r="163" spans="1:48" ht="24" customHeight="1">
      <c r="A163" s="16"/>
      <c r="B163" s="17">
        <f t="shared" si="35"/>
        <v>155</v>
      </c>
      <c r="C163" s="10"/>
      <c r="D163" s="18" t="s">
        <v>153</v>
      </c>
      <c r="E163" s="10"/>
      <c r="F163" s="18" t="s">
        <v>18</v>
      </c>
      <c r="G163" s="18" t="s">
        <v>224</v>
      </c>
      <c r="H163" s="10"/>
      <c r="I163" s="19">
        <v>599419</v>
      </c>
      <c r="J163" s="19">
        <v>1880</v>
      </c>
      <c r="K163" s="17" t="s">
        <v>9</v>
      </c>
      <c r="L163" s="10"/>
      <c r="M163" s="60">
        <v>11</v>
      </c>
      <c r="N163" s="60">
        <v>104</v>
      </c>
      <c r="O163" s="60">
        <v>116</v>
      </c>
      <c r="P163" s="10"/>
      <c r="Q163" s="60">
        <f>N163*$Q$188</f>
        <v>1560</v>
      </c>
      <c r="R163" s="10"/>
      <c r="S163" s="62">
        <f t="shared" si="30"/>
        <v>1664</v>
      </c>
      <c r="T163" s="10"/>
      <c r="U163" s="64">
        <v>17.399999999999999</v>
      </c>
      <c r="V163" s="64">
        <v>18.579999999999998</v>
      </c>
      <c r="W163" s="10"/>
      <c r="X163" s="43">
        <v>71110000</v>
      </c>
      <c r="Y163" s="36">
        <v>5.8000000000000003E-2</v>
      </c>
      <c r="Z163" s="10"/>
      <c r="AA163" s="20">
        <v>29</v>
      </c>
      <c r="AB163" s="20">
        <v>12</v>
      </c>
      <c r="AC163" s="20">
        <v>1</v>
      </c>
      <c r="AD163" s="20">
        <v>57</v>
      </c>
      <c r="AE163" s="20">
        <v>1</v>
      </c>
      <c r="AF163" s="66">
        <f t="shared" si="31"/>
        <v>100</v>
      </c>
      <c r="AG163" s="10"/>
      <c r="AH163" s="36">
        <v>-2.9000000000000001E-2</v>
      </c>
      <c r="AI163" s="40">
        <v>7507</v>
      </c>
      <c r="AJ163" s="37">
        <v>0.8</v>
      </c>
      <c r="AK163" s="42" t="s">
        <v>214</v>
      </c>
      <c r="AL163" s="41">
        <v>1130</v>
      </c>
      <c r="AN163" s="86"/>
      <c r="AO163" s="87"/>
      <c r="AP163" s="88">
        <f t="shared" si="32"/>
        <v>0</v>
      </c>
      <c r="AR163" s="86">
        <f t="shared" si="33"/>
        <v>0</v>
      </c>
      <c r="AS163" s="87"/>
      <c r="AT163" s="88">
        <f t="shared" si="34"/>
        <v>0</v>
      </c>
      <c r="AV163" s="88">
        <v>0</v>
      </c>
    </row>
    <row r="164" spans="1:48" ht="24" customHeight="1">
      <c r="A164" s="16"/>
      <c r="B164" s="17">
        <f t="shared" si="35"/>
        <v>156</v>
      </c>
      <c r="C164" s="10"/>
      <c r="D164" s="18" t="s">
        <v>66</v>
      </c>
      <c r="E164" s="10"/>
      <c r="F164" s="18" t="s">
        <v>18</v>
      </c>
      <c r="G164" s="18" t="s">
        <v>224</v>
      </c>
      <c r="H164" s="10"/>
      <c r="I164" s="19">
        <v>898760</v>
      </c>
      <c r="J164" s="19">
        <v>4840</v>
      </c>
      <c r="K164" s="17" t="s">
        <v>9</v>
      </c>
      <c r="L164" s="10"/>
      <c r="M164" s="60">
        <v>60</v>
      </c>
      <c r="N164" s="60">
        <v>86</v>
      </c>
      <c r="O164" s="60">
        <v>85</v>
      </c>
      <c r="P164" s="10"/>
      <c r="Q164" s="60">
        <f>N164*$Q$188</f>
        <v>1290</v>
      </c>
      <c r="R164" s="10"/>
      <c r="S164" s="62">
        <f t="shared" si="30"/>
        <v>1376</v>
      </c>
      <c r="T164" s="10"/>
      <c r="U164" s="64">
        <v>9.6</v>
      </c>
      <c r="V164" s="64">
        <v>9.3699999999999992</v>
      </c>
      <c r="W164" s="10"/>
      <c r="X164" s="43">
        <v>148620000</v>
      </c>
      <c r="Y164" s="36">
        <v>3.2000000000000001E-2</v>
      </c>
      <c r="Z164" s="10"/>
      <c r="AA164" s="20">
        <v>62</v>
      </c>
      <c r="AB164" s="20">
        <v>12</v>
      </c>
      <c r="AC164" s="20">
        <v>2</v>
      </c>
      <c r="AD164" s="20">
        <v>23</v>
      </c>
      <c r="AE164" s="20">
        <v>1</v>
      </c>
      <c r="AF164" s="66">
        <f t="shared" si="31"/>
        <v>100</v>
      </c>
      <c r="AG164" s="10"/>
      <c r="AH164" s="36">
        <v>-2.1999999999999999E-2</v>
      </c>
      <c r="AI164" s="40">
        <v>12324</v>
      </c>
      <c r="AJ164" s="37">
        <v>0.73</v>
      </c>
      <c r="AK164" s="42" t="s">
        <v>214</v>
      </c>
      <c r="AL164" s="41">
        <v>587</v>
      </c>
      <c r="AN164" s="86"/>
      <c r="AO164" s="87"/>
      <c r="AP164" s="88">
        <f t="shared" si="32"/>
        <v>0</v>
      </c>
      <c r="AR164" s="86">
        <f t="shared" si="33"/>
        <v>0</v>
      </c>
      <c r="AS164" s="87"/>
      <c r="AT164" s="88">
        <f t="shared" si="34"/>
        <v>0</v>
      </c>
      <c r="AV164" s="88">
        <v>0</v>
      </c>
    </row>
    <row r="165" spans="1:48" ht="24" customHeight="1">
      <c r="A165" s="16"/>
      <c r="B165" s="17">
        <f t="shared" si="35"/>
        <v>157</v>
      </c>
      <c r="C165" s="10"/>
      <c r="D165" s="18" t="s">
        <v>160</v>
      </c>
      <c r="E165" s="10"/>
      <c r="F165" s="18" t="s">
        <v>13</v>
      </c>
      <c r="G165" s="18" t="s">
        <v>222</v>
      </c>
      <c r="H165" s="10"/>
      <c r="I165" s="19">
        <v>558368</v>
      </c>
      <c r="J165" s="19">
        <v>7070</v>
      </c>
      <c r="K165" s="17" t="s">
        <v>9</v>
      </c>
      <c r="L165" s="10"/>
      <c r="M165" s="60">
        <v>74</v>
      </c>
      <c r="N165" s="60">
        <v>81</v>
      </c>
      <c r="O165" s="60">
        <v>98</v>
      </c>
      <c r="P165" s="10"/>
      <c r="Q165" s="60">
        <f>N165*$Q$188</f>
        <v>1215</v>
      </c>
      <c r="R165" s="10"/>
      <c r="S165" s="62">
        <f t="shared" si="30"/>
        <v>1296</v>
      </c>
      <c r="T165" s="10"/>
      <c r="U165" s="64">
        <v>14.5</v>
      </c>
      <c r="V165" s="64">
        <v>17.149999999999999</v>
      </c>
      <c r="W165" s="10"/>
      <c r="X165" s="43">
        <v>152040000</v>
      </c>
      <c r="Y165" s="36">
        <v>4.8000000000000001E-2</v>
      </c>
      <c r="Z165" s="10"/>
      <c r="AA165" s="20">
        <v>53</v>
      </c>
      <c r="AB165" s="20">
        <v>19</v>
      </c>
      <c r="AC165" s="20">
        <v>6</v>
      </c>
      <c r="AD165" s="20">
        <v>21</v>
      </c>
      <c r="AE165" s="20">
        <v>1</v>
      </c>
      <c r="AF165" s="66">
        <f t="shared" si="31"/>
        <v>100</v>
      </c>
      <c r="AG165" s="10"/>
      <c r="AH165" s="36">
        <v>-2.5000000000000001E-2</v>
      </c>
      <c r="AI165" s="40">
        <v>40903</v>
      </c>
      <c r="AJ165" s="37">
        <v>0.8</v>
      </c>
      <c r="AK165" s="42" t="s">
        <v>213</v>
      </c>
      <c r="AL165" s="41">
        <v>882</v>
      </c>
      <c r="AN165" s="86"/>
      <c r="AO165" s="87"/>
      <c r="AP165" s="88">
        <f t="shared" si="32"/>
        <v>0</v>
      </c>
      <c r="AR165" s="86">
        <f t="shared" si="33"/>
        <v>0</v>
      </c>
      <c r="AS165" s="87"/>
      <c r="AT165" s="88">
        <f t="shared" si="34"/>
        <v>0</v>
      </c>
      <c r="AV165" s="88">
        <v>0</v>
      </c>
    </row>
    <row r="166" spans="1:48" ht="24" customHeight="1">
      <c r="A166" s="16"/>
      <c r="B166" s="17">
        <f t="shared" si="35"/>
        <v>158</v>
      </c>
      <c r="C166" s="10"/>
      <c r="D166" s="18" t="s">
        <v>105</v>
      </c>
      <c r="E166" s="10"/>
      <c r="F166" s="18" t="s">
        <v>8</v>
      </c>
      <c r="G166" s="18" t="s">
        <v>212</v>
      </c>
      <c r="H166" s="10"/>
      <c r="I166" s="19">
        <v>575747</v>
      </c>
      <c r="J166" s="19">
        <v>76660</v>
      </c>
      <c r="K166" s="17" t="s">
        <v>14</v>
      </c>
      <c r="L166" s="10"/>
      <c r="M166" s="60">
        <v>32</v>
      </c>
      <c r="N166" s="60">
        <v>36</v>
      </c>
      <c r="O166" s="60">
        <v>36</v>
      </c>
      <c r="P166" s="10"/>
      <c r="Q166" s="60">
        <f>N166*$Q$189</f>
        <v>1080</v>
      </c>
      <c r="R166" s="10"/>
      <c r="S166" s="62">
        <f t="shared" si="30"/>
        <v>1116</v>
      </c>
      <c r="T166" s="10"/>
      <c r="U166" s="64">
        <v>6.9</v>
      </c>
      <c r="V166" s="64">
        <v>6.9</v>
      </c>
      <c r="W166" s="10"/>
      <c r="X166" s="43">
        <f>AP166+AT166</f>
        <v>3003217660.8000002</v>
      </c>
      <c r="Y166" s="36">
        <f>X166/AV166</f>
        <v>4.9483739941671753E-2</v>
      </c>
      <c r="Z166" s="10"/>
      <c r="AA166" s="20">
        <v>62.5</v>
      </c>
      <c r="AB166" s="20">
        <v>9.4</v>
      </c>
      <c r="AC166" s="20">
        <v>3.1</v>
      </c>
      <c r="AD166" s="20">
        <v>25</v>
      </c>
      <c r="AE166" s="20">
        <v>0</v>
      </c>
      <c r="AF166" s="66">
        <f t="shared" si="31"/>
        <v>100</v>
      </c>
      <c r="AG166" s="10"/>
      <c r="AH166" s="72"/>
      <c r="AI166" s="73"/>
      <c r="AJ166" s="74"/>
      <c r="AK166" s="75"/>
      <c r="AL166" s="76"/>
      <c r="AN166" s="57">
        <v>104278.391</v>
      </c>
      <c r="AO166" s="35">
        <v>80</v>
      </c>
      <c r="AP166" s="43">
        <f t="shared" si="32"/>
        <v>300321766.08000004</v>
      </c>
      <c r="AR166" s="57">
        <f t="shared" si="33"/>
        <v>104278.391</v>
      </c>
      <c r="AS166" s="35">
        <v>24</v>
      </c>
      <c r="AT166" s="43">
        <f t="shared" si="34"/>
        <v>2702895894.7200003</v>
      </c>
      <c r="AV166" s="43">
        <v>60691000000</v>
      </c>
    </row>
    <row r="167" spans="1:48" ht="24" customHeight="1">
      <c r="A167" s="16"/>
      <c r="B167" s="17">
        <f t="shared" si="35"/>
        <v>159</v>
      </c>
      <c r="C167" s="10"/>
      <c r="D167" s="18" t="s">
        <v>117</v>
      </c>
      <c r="E167" s="10"/>
      <c r="F167" s="18" t="s">
        <v>8</v>
      </c>
      <c r="G167" s="18" t="s">
        <v>212</v>
      </c>
      <c r="H167" s="10"/>
      <c r="I167" s="19">
        <v>628615</v>
      </c>
      <c r="J167" s="19">
        <v>6970</v>
      </c>
      <c r="K167" s="17" t="s">
        <v>9</v>
      </c>
      <c r="L167" s="10"/>
      <c r="M167" s="60">
        <v>65</v>
      </c>
      <c r="N167" s="60">
        <v>67</v>
      </c>
      <c r="O167" s="60">
        <v>57</v>
      </c>
      <c r="P167" s="10"/>
      <c r="Q167" s="60">
        <f>N167*$Q$188</f>
        <v>1005</v>
      </c>
      <c r="R167" s="10"/>
      <c r="S167" s="62">
        <f t="shared" si="30"/>
        <v>1072</v>
      </c>
      <c r="T167" s="10"/>
      <c r="U167" s="64">
        <v>10.7</v>
      </c>
      <c r="V167" s="64">
        <v>9.15</v>
      </c>
      <c r="W167" s="10"/>
      <c r="X167" s="43">
        <v>156590000</v>
      </c>
      <c r="Y167" s="36">
        <v>3.5999999999999997E-2</v>
      </c>
      <c r="Z167" s="10"/>
      <c r="AA167" s="20">
        <v>40</v>
      </c>
      <c r="AB167" s="20">
        <v>10</v>
      </c>
      <c r="AC167" s="20">
        <v>4</v>
      </c>
      <c r="AD167" s="20">
        <v>45</v>
      </c>
      <c r="AE167" s="20">
        <v>1</v>
      </c>
      <c r="AF167" s="66">
        <f t="shared" si="31"/>
        <v>100</v>
      </c>
      <c r="AG167" s="10"/>
      <c r="AH167" s="36">
        <v>-0.03</v>
      </c>
      <c r="AI167" s="40">
        <v>33601</v>
      </c>
      <c r="AJ167" s="37">
        <v>0.68</v>
      </c>
      <c r="AK167" s="42" t="s">
        <v>213</v>
      </c>
      <c r="AL167" s="41">
        <v>636</v>
      </c>
      <c r="AN167" s="86"/>
      <c r="AO167" s="87"/>
      <c r="AP167" s="88">
        <f t="shared" si="32"/>
        <v>0</v>
      </c>
      <c r="AR167" s="86">
        <f t="shared" si="33"/>
        <v>0</v>
      </c>
      <c r="AS167" s="87"/>
      <c r="AT167" s="88">
        <f t="shared" si="34"/>
        <v>0</v>
      </c>
      <c r="AV167" s="88">
        <v>0</v>
      </c>
    </row>
    <row r="168" spans="1:48" ht="24" customHeight="1">
      <c r="A168" s="16"/>
      <c r="B168" s="17">
        <f t="shared" si="35"/>
        <v>160</v>
      </c>
      <c r="C168" s="10"/>
      <c r="D168" s="18" t="s">
        <v>142</v>
      </c>
      <c r="E168" s="10"/>
      <c r="F168" s="18" t="s">
        <v>13</v>
      </c>
      <c r="G168" s="18" t="s">
        <v>222</v>
      </c>
      <c r="H168" s="10"/>
      <c r="I168" s="19">
        <v>178015</v>
      </c>
      <c r="J168" s="19">
        <v>7670</v>
      </c>
      <c r="K168" s="17" t="s">
        <v>9</v>
      </c>
      <c r="L168" s="10"/>
      <c r="M168" s="60">
        <v>15</v>
      </c>
      <c r="N168" s="60">
        <v>63</v>
      </c>
      <c r="O168" s="60">
        <v>25</v>
      </c>
      <c r="P168" s="10"/>
      <c r="Q168" s="60">
        <f>N168*$Q$188</f>
        <v>945</v>
      </c>
      <c r="R168" s="10"/>
      <c r="S168" s="62">
        <f t="shared" si="30"/>
        <v>1008</v>
      </c>
      <c r="T168" s="10"/>
      <c r="U168" s="64">
        <v>35.4</v>
      </c>
      <c r="V168" s="64">
        <v>14.13</v>
      </c>
      <c r="W168" s="10"/>
      <c r="X168" s="43">
        <v>192470000</v>
      </c>
      <c r="Y168" s="36">
        <v>0.11799999999999999</v>
      </c>
      <c r="Z168" s="10"/>
      <c r="AA168" s="20">
        <v>58</v>
      </c>
      <c r="AB168" s="20">
        <v>15</v>
      </c>
      <c r="AC168" s="20">
        <v>4</v>
      </c>
      <c r="AD168" s="20">
        <v>22</v>
      </c>
      <c r="AE168" s="20">
        <v>1</v>
      </c>
      <c r="AF168" s="66">
        <f t="shared" si="31"/>
        <v>100</v>
      </c>
      <c r="AG168" s="10"/>
      <c r="AH168" s="36">
        <v>1.9E-2</v>
      </c>
      <c r="AI168" s="40">
        <v>20044</v>
      </c>
      <c r="AJ168" s="37">
        <v>0.8</v>
      </c>
      <c r="AK168" s="42" t="s">
        <v>213</v>
      </c>
      <c r="AL168" s="41">
        <v>700</v>
      </c>
      <c r="AN168" s="86"/>
      <c r="AO168" s="87"/>
      <c r="AP168" s="88">
        <f t="shared" si="32"/>
        <v>0</v>
      </c>
      <c r="AR168" s="86">
        <f t="shared" si="33"/>
        <v>0</v>
      </c>
      <c r="AS168" s="87"/>
      <c r="AT168" s="88">
        <f t="shared" si="34"/>
        <v>0</v>
      </c>
      <c r="AV168" s="88">
        <v>0</v>
      </c>
    </row>
    <row r="169" spans="1:48" ht="24" customHeight="1">
      <c r="A169" s="16"/>
      <c r="B169" s="17">
        <f t="shared" si="35"/>
        <v>161</v>
      </c>
      <c r="C169" s="10"/>
      <c r="D169" s="18" t="s">
        <v>145</v>
      </c>
      <c r="E169" s="10"/>
      <c r="F169" s="18" t="s">
        <v>11</v>
      </c>
      <c r="G169" s="18" t="s">
        <v>11</v>
      </c>
      <c r="H169" s="10"/>
      <c r="I169" s="19">
        <v>199910</v>
      </c>
      <c r="J169" s="19">
        <v>1730</v>
      </c>
      <c r="K169" s="17" t="s">
        <v>9</v>
      </c>
      <c r="L169" s="10"/>
      <c r="M169" s="60">
        <v>23</v>
      </c>
      <c r="N169" s="60">
        <v>55</v>
      </c>
      <c r="O169" s="60">
        <v>24</v>
      </c>
      <c r="P169" s="10"/>
      <c r="Q169" s="60">
        <f>N169*$Q$188</f>
        <v>825</v>
      </c>
      <c r="R169" s="10"/>
      <c r="S169" s="62">
        <f t="shared" ref="S169:S184" si="36">Q169+N169</f>
        <v>880</v>
      </c>
      <c r="T169" s="10"/>
      <c r="U169" s="64">
        <v>27.5</v>
      </c>
      <c r="V169" s="64">
        <v>11.95</v>
      </c>
      <c r="W169" s="10"/>
      <c r="X169" s="43">
        <v>32410000</v>
      </c>
      <c r="Y169" s="36">
        <v>9.0999999999999998E-2</v>
      </c>
      <c r="Z169" s="10"/>
      <c r="AA169" s="20">
        <v>52</v>
      </c>
      <c r="AB169" s="20">
        <v>10</v>
      </c>
      <c r="AC169" s="20">
        <v>2</v>
      </c>
      <c r="AD169" s="20">
        <v>35</v>
      </c>
      <c r="AE169" s="20">
        <v>1</v>
      </c>
      <c r="AF169" s="66">
        <f t="shared" ref="AF169:AF200" si="37">SUM(AA169:AE169)</f>
        <v>100</v>
      </c>
      <c r="AG169" s="10"/>
      <c r="AH169" s="36">
        <v>-0.08</v>
      </c>
      <c r="AI169" s="40">
        <v>17033</v>
      </c>
      <c r="AJ169" s="37">
        <v>0.68</v>
      </c>
      <c r="AK169" s="42" t="s">
        <v>213</v>
      </c>
      <c r="AL169" s="41">
        <v>673</v>
      </c>
      <c r="AN169" s="86"/>
      <c r="AO169" s="87"/>
      <c r="AP169" s="88">
        <f t="shared" ref="AP169:AP200" si="38">N169*AN169*AO169</f>
        <v>0</v>
      </c>
      <c r="AR169" s="86">
        <f t="shared" ref="AR169:AR184" si="39">AN169</f>
        <v>0</v>
      </c>
      <c r="AS169" s="87"/>
      <c r="AT169" s="88">
        <f t="shared" ref="AT169:AT200" si="40">Q169*AR169*AS169</f>
        <v>0</v>
      </c>
      <c r="AV169" s="88">
        <v>0</v>
      </c>
    </row>
    <row r="170" spans="1:48" ht="24" customHeight="1">
      <c r="A170" s="16"/>
      <c r="B170" s="17">
        <f t="shared" si="35"/>
        <v>162</v>
      </c>
      <c r="C170" s="10"/>
      <c r="D170" s="18" t="s">
        <v>111</v>
      </c>
      <c r="E170" s="10"/>
      <c r="F170" s="18" t="s">
        <v>8</v>
      </c>
      <c r="G170" s="18" t="s">
        <v>212</v>
      </c>
      <c r="H170" s="10"/>
      <c r="I170" s="19">
        <v>429362</v>
      </c>
      <c r="J170" s="19">
        <v>24140</v>
      </c>
      <c r="K170" s="17" t="s">
        <v>14</v>
      </c>
      <c r="L170" s="10"/>
      <c r="M170" s="60">
        <v>22</v>
      </c>
      <c r="N170" s="60">
        <v>26</v>
      </c>
      <c r="O170" s="60">
        <v>26</v>
      </c>
      <c r="P170" s="10"/>
      <c r="Q170" s="60">
        <f>N170*$Q$189</f>
        <v>780</v>
      </c>
      <c r="R170" s="10"/>
      <c r="S170" s="62">
        <f t="shared" si="36"/>
        <v>806</v>
      </c>
      <c r="T170" s="10"/>
      <c r="U170" s="64">
        <v>6.1</v>
      </c>
      <c r="V170" s="64">
        <v>6.1</v>
      </c>
      <c r="W170" s="10"/>
      <c r="X170" s="43">
        <f>AP170+AT170</f>
        <v>523151616.00000006</v>
      </c>
      <c r="Y170" s="36">
        <f>X170/AV170</f>
        <v>4.5678129398410899E-2</v>
      </c>
      <c r="Z170" s="10"/>
      <c r="AA170" s="20">
        <v>18.2</v>
      </c>
      <c r="AB170" s="20">
        <v>40.9</v>
      </c>
      <c r="AC170" s="20">
        <v>4.5</v>
      </c>
      <c r="AD170" s="20">
        <v>27.3</v>
      </c>
      <c r="AE170" s="20">
        <v>9.1</v>
      </c>
      <c r="AF170" s="66">
        <f t="shared" si="37"/>
        <v>99.999999999999986</v>
      </c>
      <c r="AG170" s="10"/>
      <c r="AH170" s="72"/>
      <c r="AI170" s="73"/>
      <c r="AJ170" s="74"/>
      <c r="AK170" s="75"/>
      <c r="AL170" s="76"/>
      <c r="AN170" s="57">
        <v>25151.52</v>
      </c>
      <c r="AO170" s="35">
        <v>80</v>
      </c>
      <c r="AP170" s="43">
        <f t="shared" si="38"/>
        <v>52315161.600000001</v>
      </c>
      <c r="AR170" s="57">
        <f t="shared" si="39"/>
        <v>25151.52</v>
      </c>
      <c r="AS170" s="35">
        <v>24</v>
      </c>
      <c r="AT170" s="43">
        <f t="shared" si="40"/>
        <v>470836454.40000004</v>
      </c>
      <c r="AV170" s="43">
        <v>11453000000</v>
      </c>
    </row>
    <row r="171" spans="1:48" ht="24" customHeight="1">
      <c r="A171" s="16"/>
      <c r="B171" s="17">
        <f t="shared" si="35"/>
        <v>163</v>
      </c>
      <c r="C171" s="10"/>
      <c r="D171" s="18" t="s">
        <v>182</v>
      </c>
      <c r="E171" s="10"/>
      <c r="F171" s="18" t="s">
        <v>18</v>
      </c>
      <c r="G171" s="18" t="s">
        <v>224</v>
      </c>
      <c r="H171" s="10"/>
      <c r="I171" s="19">
        <v>270402</v>
      </c>
      <c r="J171" s="19">
        <v>3170</v>
      </c>
      <c r="K171" s="17" t="s">
        <v>9</v>
      </c>
      <c r="L171" s="10"/>
      <c r="M171" s="60">
        <v>9</v>
      </c>
      <c r="N171" s="60">
        <v>43</v>
      </c>
      <c r="O171" s="60">
        <v>51</v>
      </c>
      <c r="P171" s="10"/>
      <c r="Q171" s="60">
        <f>N171*$Q$188</f>
        <v>645</v>
      </c>
      <c r="R171" s="10"/>
      <c r="S171" s="62">
        <f t="shared" si="36"/>
        <v>688</v>
      </c>
      <c r="T171" s="10"/>
      <c r="U171" s="64">
        <v>15.9</v>
      </c>
      <c r="V171" s="64">
        <v>18.16</v>
      </c>
      <c r="W171" s="10"/>
      <c r="X171" s="43">
        <v>41660000</v>
      </c>
      <c r="Y171" s="36">
        <v>5.2999999999999999E-2</v>
      </c>
      <c r="Z171" s="10"/>
      <c r="AA171" s="20">
        <v>40</v>
      </c>
      <c r="AB171" s="20">
        <v>13</v>
      </c>
      <c r="AC171" s="20">
        <v>1</v>
      </c>
      <c r="AD171" s="20">
        <v>45</v>
      </c>
      <c r="AE171" s="20">
        <v>1</v>
      </c>
      <c r="AF171" s="66">
        <f t="shared" si="37"/>
        <v>100</v>
      </c>
      <c r="AG171" s="10"/>
      <c r="AH171" s="36">
        <v>-4.0000000000000001E-3</v>
      </c>
      <c r="AI171" s="40">
        <v>5539</v>
      </c>
      <c r="AJ171" s="37">
        <v>0.77</v>
      </c>
      <c r="AK171" s="42" t="s">
        <v>214</v>
      </c>
      <c r="AL171" s="41">
        <v>1111</v>
      </c>
      <c r="AN171" s="86"/>
      <c r="AO171" s="87"/>
      <c r="AP171" s="88">
        <f t="shared" si="38"/>
        <v>0</v>
      </c>
      <c r="AR171" s="86">
        <f t="shared" si="39"/>
        <v>0</v>
      </c>
      <c r="AS171" s="87"/>
      <c r="AT171" s="88">
        <f t="shared" si="40"/>
        <v>0</v>
      </c>
      <c r="AV171" s="88">
        <v>0</v>
      </c>
    </row>
    <row r="172" spans="1:48" ht="24" customHeight="1">
      <c r="A172" s="16"/>
      <c r="B172" s="17">
        <f t="shared" si="35"/>
        <v>164</v>
      </c>
      <c r="C172" s="10"/>
      <c r="D172" s="18" t="s">
        <v>82</v>
      </c>
      <c r="E172" s="10"/>
      <c r="F172" s="18" t="s">
        <v>8</v>
      </c>
      <c r="G172" s="18" t="s">
        <v>212</v>
      </c>
      <c r="H172" s="10"/>
      <c r="I172" s="19">
        <v>332474</v>
      </c>
      <c r="J172" s="19">
        <v>56990</v>
      </c>
      <c r="K172" s="17" t="s">
        <v>14</v>
      </c>
      <c r="L172" s="10"/>
      <c r="M172" s="60">
        <v>18</v>
      </c>
      <c r="N172" s="60">
        <v>22</v>
      </c>
      <c r="O172" s="60">
        <v>22</v>
      </c>
      <c r="P172" s="10"/>
      <c r="Q172" s="60">
        <f>N172*$Q$189</f>
        <v>660</v>
      </c>
      <c r="R172" s="10"/>
      <c r="S172" s="62">
        <f t="shared" si="36"/>
        <v>682</v>
      </c>
      <c r="T172" s="10"/>
      <c r="U172" s="64">
        <v>6.6</v>
      </c>
      <c r="V172" s="64">
        <v>6.6</v>
      </c>
      <c r="W172" s="10"/>
      <c r="X172" s="43">
        <f>AP172+AT172</f>
        <v>1086939902.4000001</v>
      </c>
      <c r="Y172" s="36">
        <f>X172/AV172</f>
        <v>5.2468618575014489E-2</v>
      </c>
      <c r="Z172" s="10"/>
      <c r="AA172" s="20">
        <v>72.2</v>
      </c>
      <c r="AB172" s="20">
        <v>11.1</v>
      </c>
      <c r="AC172" s="20">
        <v>0</v>
      </c>
      <c r="AD172" s="20">
        <v>11.1</v>
      </c>
      <c r="AE172" s="20">
        <v>5.6</v>
      </c>
      <c r="AF172" s="66">
        <f t="shared" si="37"/>
        <v>99.999999999999986</v>
      </c>
      <c r="AG172" s="10"/>
      <c r="AH172" s="72"/>
      <c r="AI172" s="73"/>
      <c r="AJ172" s="74"/>
      <c r="AK172" s="75"/>
      <c r="AL172" s="76"/>
      <c r="AN172" s="57">
        <v>61757.949000000001</v>
      </c>
      <c r="AO172" s="35">
        <v>80</v>
      </c>
      <c r="AP172" s="43">
        <f t="shared" si="38"/>
        <v>108693990.24000001</v>
      </c>
      <c r="AR172" s="57">
        <f t="shared" si="39"/>
        <v>61757.949000000001</v>
      </c>
      <c r="AS172" s="35">
        <v>24</v>
      </c>
      <c r="AT172" s="43">
        <f t="shared" si="40"/>
        <v>978245912.16000009</v>
      </c>
      <c r="AV172" s="43">
        <v>20716000000</v>
      </c>
    </row>
    <row r="173" spans="1:48" ht="24" customHeight="1">
      <c r="A173" s="16"/>
      <c r="B173" s="17">
        <f t="shared" si="35"/>
        <v>165</v>
      </c>
      <c r="C173" s="10"/>
      <c r="D173" s="18" t="s">
        <v>23</v>
      </c>
      <c r="E173" s="10"/>
      <c r="F173" s="18" t="s">
        <v>13</v>
      </c>
      <c r="G173" s="18" t="s">
        <v>222</v>
      </c>
      <c r="H173" s="10"/>
      <c r="I173" s="19">
        <v>284996</v>
      </c>
      <c r="J173" s="19">
        <v>14830</v>
      </c>
      <c r="K173" s="17" t="s">
        <v>14</v>
      </c>
      <c r="L173" s="10"/>
      <c r="M173" s="60">
        <v>9</v>
      </c>
      <c r="N173" s="60">
        <v>16</v>
      </c>
      <c r="O173" s="60">
        <v>16</v>
      </c>
      <c r="P173" s="10"/>
      <c r="Q173" s="60">
        <f>N173*$Q$189</f>
        <v>480</v>
      </c>
      <c r="R173" s="10"/>
      <c r="S173" s="62">
        <f t="shared" si="36"/>
        <v>496</v>
      </c>
      <c r="T173" s="10"/>
      <c r="U173" s="64">
        <v>5.6</v>
      </c>
      <c r="V173" s="64">
        <v>5.6</v>
      </c>
      <c r="W173" s="10"/>
      <c r="X173" s="43">
        <f>AP173+AT173</f>
        <v>216792396.80000001</v>
      </c>
      <c r="Y173" s="36">
        <f>X173/AV173</f>
        <v>4.4791817520661158E-2</v>
      </c>
      <c r="Z173" s="10"/>
      <c r="AA173" s="20">
        <v>33.299999999999997</v>
      </c>
      <c r="AB173" s="20">
        <v>33.299999999999997</v>
      </c>
      <c r="AC173" s="20">
        <v>0</v>
      </c>
      <c r="AD173" s="20">
        <v>22.2</v>
      </c>
      <c r="AE173" s="20">
        <v>11.2</v>
      </c>
      <c r="AF173" s="66">
        <f t="shared" si="37"/>
        <v>100</v>
      </c>
      <c r="AG173" s="10"/>
      <c r="AH173" s="72"/>
      <c r="AI173" s="73"/>
      <c r="AJ173" s="74"/>
      <c r="AK173" s="75"/>
      <c r="AL173" s="76"/>
      <c r="AN173" s="57">
        <v>16936.905999999999</v>
      </c>
      <c r="AO173" s="35">
        <v>80</v>
      </c>
      <c r="AP173" s="43">
        <f t="shared" si="38"/>
        <v>21679239.68</v>
      </c>
      <c r="AR173" s="57">
        <f t="shared" si="39"/>
        <v>16936.905999999999</v>
      </c>
      <c r="AS173" s="35">
        <v>24</v>
      </c>
      <c r="AT173" s="43">
        <f t="shared" si="40"/>
        <v>195113157.12</v>
      </c>
      <c r="AV173" s="43">
        <v>4840000000</v>
      </c>
    </row>
    <row r="174" spans="1:48" ht="24" customHeight="1">
      <c r="A174" s="16"/>
      <c r="B174" s="17">
        <f t="shared" si="35"/>
        <v>166</v>
      </c>
      <c r="C174" s="10"/>
      <c r="D174" s="18" t="s">
        <v>149</v>
      </c>
      <c r="E174" s="10"/>
      <c r="F174" s="18" t="s">
        <v>11</v>
      </c>
      <c r="G174" s="18" t="s">
        <v>11</v>
      </c>
      <c r="H174" s="10"/>
      <c r="I174" s="19">
        <v>94228</v>
      </c>
      <c r="J174" s="19">
        <v>15410</v>
      </c>
      <c r="K174" s="17" t="s">
        <v>14</v>
      </c>
      <c r="L174" s="10"/>
      <c r="M174" s="60">
        <v>15</v>
      </c>
      <c r="N174" s="60">
        <v>15</v>
      </c>
      <c r="O174" s="60">
        <v>15</v>
      </c>
      <c r="P174" s="10"/>
      <c r="Q174" s="60">
        <f>N174*$Q$189</f>
        <v>450</v>
      </c>
      <c r="R174" s="10"/>
      <c r="S174" s="62">
        <f t="shared" si="36"/>
        <v>465</v>
      </c>
      <c r="T174" s="10"/>
      <c r="U174" s="64">
        <v>15.9</v>
      </c>
      <c r="V174" s="64">
        <v>15.9</v>
      </c>
      <c r="W174" s="10"/>
      <c r="X174" s="43">
        <f>AP174+AT174</f>
        <v>180934068</v>
      </c>
      <c r="Y174" s="36">
        <f>X174/AV174</f>
        <v>0.12670452941176472</v>
      </c>
      <c r="Z174" s="10"/>
      <c r="AA174" s="20">
        <v>46.7</v>
      </c>
      <c r="AB174" s="20">
        <v>20</v>
      </c>
      <c r="AC174" s="20">
        <v>6.7</v>
      </c>
      <c r="AD174" s="20">
        <v>20</v>
      </c>
      <c r="AE174" s="20">
        <v>6.6</v>
      </c>
      <c r="AF174" s="66">
        <f t="shared" si="37"/>
        <v>100</v>
      </c>
      <c r="AG174" s="10"/>
      <c r="AH174" s="72"/>
      <c r="AI174" s="73"/>
      <c r="AJ174" s="74"/>
      <c r="AK174" s="75"/>
      <c r="AL174" s="76"/>
      <c r="AN174" s="57">
        <v>15077.839</v>
      </c>
      <c r="AO174" s="35">
        <v>80</v>
      </c>
      <c r="AP174" s="43">
        <f t="shared" si="38"/>
        <v>18093406.800000001</v>
      </c>
      <c r="AR174" s="57">
        <f t="shared" si="39"/>
        <v>15077.839</v>
      </c>
      <c r="AS174" s="35">
        <v>24</v>
      </c>
      <c r="AT174" s="43">
        <f t="shared" si="40"/>
        <v>162840661.19999999</v>
      </c>
      <c r="AV174" s="43">
        <v>1428000000</v>
      </c>
    </row>
    <row r="175" spans="1:48" ht="24" customHeight="1">
      <c r="A175" s="16"/>
      <c r="B175" s="17">
        <f t="shared" si="35"/>
        <v>167</v>
      </c>
      <c r="C175" s="10"/>
      <c r="D175" s="18" t="s">
        <v>143</v>
      </c>
      <c r="E175" s="10"/>
      <c r="F175" s="18" t="s">
        <v>18</v>
      </c>
      <c r="G175" s="18" t="s">
        <v>224</v>
      </c>
      <c r="H175" s="10"/>
      <c r="I175" s="19">
        <v>195125</v>
      </c>
      <c r="J175" s="19">
        <v>4100</v>
      </c>
      <c r="K175" s="17" t="s">
        <v>9</v>
      </c>
      <c r="L175" s="10"/>
      <c r="M175" s="60">
        <v>17</v>
      </c>
      <c r="N175" s="60">
        <v>22</v>
      </c>
      <c r="O175" s="60">
        <v>18</v>
      </c>
      <c r="P175" s="10"/>
      <c r="Q175" s="60">
        <f>N175*$Q$188</f>
        <v>330</v>
      </c>
      <c r="R175" s="10"/>
      <c r="S175" s="62">
        <f t="shared" si="36"/>
        <v>352</v>
      </c>
      <c r="T175" s="10"/>
      <c r="U175" s="64">
        <v>11.3</v>
      </c>
      <c r="V175" s="64">
        <v>9.1</v>
      </c>
      <c r="W175" s="10"/>
      <c r="X175" s="43">
        <v>29490000</v>
      </c>
      <c r="Y175" s="36">
        <v>3.6999999999999998E-2</v>
      </c>
      <c r="Z175" s="10"/>
      <c r="AA175" s="20">
        <v>50</v>
      </c>
      <c r="AB175" s="20">
        <v>12</v>
      </c>
      <c r="AC175" s="20">
        <v>2</v>
      </c>
      <c r="AD175" s="20">
        <v>35</v>
      </c>
      <c r="AE175" s="20">
        <v>1</v>
      </c>
      <c r="AF175" s="66">
        <f t="shared" si="37"/>
        <v>100</v>
      </c>
      <c r="AG175" s="10"/>
      <c r="AH175" s="36">
        <v>-1.7999999999999999E-2</v>
      </c>
      <c r="AI175" s="40">
        <v>12933</v>
      </c>
      <c r="AJ175" s="37">
        <v>0.71</v>
      </c>
      <c r="AK175" s="42" t="s">
        <v>214</v>
      </c>
      <c r="AL175" s="41">
        <v>551</v>
      </c>
      <c r="AN175" s="86"/>
      <c r="AO175" s="87"/>
      <c r="AP175" s="88">
        <f t="shared" si="38"/>
        <v>0</v>
      </c>
      <c r="AR175" s="86">
        <f t="shared" si="39"/>
        <v>0</v>
      </c>
      <c r="AS175" s="87"/>
      <c r="AT175" s="88">
        <f t="shared" si="40"/>
        <v>0</v>
      </c>
      <c r="AV175" s="88">
        <v>0</v>
      </c>
    </row>
    <row r="176" spans="1:48" ht="24" customHeight="1">
      <c r="A176" s="16"/>
      <c r="B176" s="17">
        <f t="shared" si="35"/>
        <v>168</v>
      </c>
      <c r="C176" s="10"/>
      <c r="D176" s="18" t="s">
        <v>169</v>
      </c>
      <c r="E176" s="10"/>
      <c r="F176" s="18" t="s">
        <v>18</v>
      </c>
      <c r="G176" s="18" t="s">
        <v>224</v>
      </c>
      <c r="H176" s="10"/>
      <c r="I176" s="19">
        <v>107122</v>
      </c>
      <c r="J176" s="19">
        <v>4020</v>
      </c>
      <c r="K176" s="17" t="s">
        <v>9</v>
      </c>
      <c r="L176" s="10"/>
      <c r="M176" s="60">
        <v>18</v>
      </c>
      <c r="N176" s="60">
        <v>18</v>
      </c>
      <c r="O176" s="60">
        <v>12</v>
      </c>
      <c r="P176" s="10"/>
      <c r="Q176" s="60">
        <f>N176*$Q$188</f>
        <v>270</v>
      </c>
      <c r="R176" s="10"/>
      <c r="S176" s="62">
        <f t="shared" si="36"/>
        <v>288</v>
      </c>
      <c r="T176" s="10"/>
      <c r="U176" s="64">
        <v>16.8</v>
      </c>
      <c r="V176" s="64">
        <v>11.15</v>
      </c>
      <c r="W176" s="10"/>
      <c r="X176" s="43">
        <v>22410000</v>
      </c>
      <c r="Y176" s="36">
        <v>5.6000000000000001E-2</v>
      </c>
      <c r="Z176" s="10"/>
      <c r="AA176" s="20">
        <v>43</v>
      </c>
      <c r="AB176" s="20">
        <v>15</v>
      </c>
      <c r="AC176" s="20">
        <v>2</v>
      </c>
      <c r="AD176" s="20">
        <v>39</v>
      </c>
      <c r="AE176" s="20">
        <v>1</v>
      </c>
      <c r="AF176" s="66">
        <f t="shared" si="37"/>
        <v>100</v>
      </c>
      <c r="AG176" s="10"/>
      <c r="AH176" s="36">
        <v>-1.6E-2</v>
      </c>
      <c r="AI176" s="40">
        <v>7612</v>
      </c>
      <c r="AJ176" s="37">
        <v>0.69</v>
      </c>
      <c r="AK176" s="42" t="s">
        <v>213</v>
      </c>
      <c r="AL176" s="41">
        <v>658</v>
      </c>
      <c r="AN176" s="86"/>
      <c r="AO176" s="87"/>
      <c r="AP176" s="88">
        <f t="shared" si="38"/>
        <v>0</v>
      </c>
      <c r="AR176" s="86">
        <f t="shared" si="39"/>
        <v>0</v>
      </c>
      <c r="AS176" s="87"/>
      <c r="AT176" s="88">
        <f t="shared" si="40"/>
        <v>0</v>
      </c>
      <c r="AV176" s="88">
        <v>0</v>
      </c>
    </row>
    <row r="177" spans="1:48" ht="24" customHeight="1">
      <c r="A177" s="16"/>
      <c r="B177" s="17">
        <f t="shared" si="35"/>
        <v>169</v>
      </c>
      <c r="C177" s="10"/>
      <c r="D177" s="18" t="s">
        <v>12</v>
      </c>
      <c r="E177" s="10"/>
      <c r="F177" s="18" t="s">
        <v>13</v>
      </c>
      <c r="G177" s="18" t="s">
        <v>222</v>
      </c>
      <c r="H177" s="10"/>
      <c r="I177" s="19">
        <v>100963</v>
      </c>
      <c r="J177" s="19">
        <v>13400</v>
      </c>
      <c r="K177" s="17" t="s">
        <v>14</v>
      </c>
      <c r="L177" s="10"/>
      <c r="M177" s="60">
        <v>8</v>
      </c>
      <c r="N177" s="60">
        <v>8</v>
      </c>
      <c r="O177" s="60">
        <v>8</v>
      </c>
      <c r="P177" s="10"/>
      <c r="Q177" s="60">
        <f>N177*$Q$189</f>
        <v>240</v>
      </c>
      <c r="R177" s="10"/>
      <c r="S177" s="62">
        <f t="shared" si="36"/>
        <v>248</v>
      </c>
      <c r="T177" s="10"/>
      <c r="U177" s="64">
        <v>7.9</v>
      </c>
      <c r="V177" s="64">
        <v>7.9</v>
      </c>
      <c r="W177" s="10"/>
      <c r="X177" s="43">
        <f>AP177+AT177</f>
        <v>97265094.400000006</v>
      </c>
      <c r="Y177" s="36">
        <f>X177/AV177</f>
        <v>6.76862173973556E-2</v>
      </c>
      <c r="Z177" s="10"/>
      <c r="AA177" s="20">
        <v>62.5</v>
      </c>
      <c r="AB177" s="20">
        <v>0</v>
      </c>
      <c r="AC177" s="20">
        <v>12.5</v>
      </c>
      <c r="AD177" s="20">
        <v>25</v>
      </c>
      <c r="AE177" s="20">
        <v>0</v>
      </c>
      <c r="AF177" s="66">
        <f t="shared" si="37"/>
        <v>100</v>
      </c>
      <c r="AG177" s="10"/>
      <c r="AH177" s="72"/>
      <c r="AI177" s="73"/>
      <c r="AJ177" s="74"/>
      <c r="AK177" s="75"/>
      <c r="AL177" s="76"/>
      <c r="AN177" s="57">
        <v>15197.671</v>
      </c>
      <c r="AO177" s="35">
        <v>80</v>
      </c>
      <c r="AP177" s="43">
        <f t="shared" si="38"/>
        <v>9726509.4399999995</v>
      </c>
      <c r="AR177" s="57">
        <f t="shared" si="39"/>
        <v>15197.671</v>
      </c>
      <c r="AS177" s="35">
        <v>24</v>
      </c>
      <c r="AT177" s="43">
        <f t="shared" si="40"/>
        <v>87538584.960000008</v>
      </c>
      <c r="AV177" s="43">
        <v>1437000000</v>
      </c>
    </row>
    <row r="178" spans="1:48" ht="24" customHeight="1">
      <c r="A178" s="16"/>
      <c r="B178" s="17">
        <f t="shared" si="35"/>
        <v>170</v>
      </c>
      <c r="C178" s="10"/>
      <c r="D178" s="18" t="s">
        <v>75</v>
      </c>
      <c r="E178" s="10"/>
      <c r="F178" s="18" t="s">
        <v>13</v>
      </c>
      <c r="G178" s="18" t="s">
        <v>222</v>
      </c>
      <c r="H178" s="10"/>
      <c r="I178" s="19">
        <v>107317</v>
      </c>
      <c r="J178" s="19">
        <v>8830</v>
      </c>
      <c r="K178" s="17" t="s">
        <v>9</v>
      </c>
      <c r="L178" s="10"/>
      <c r="M178" s="60">
        <v>10</v>
      </c>
      <c r="N178" s="60">
        <v>10</v>
      </c>
      <c r="O178" s="60">
        <v>12</v>
      </c>
      <c r="P178" s="10"/>
      <c r="Q178" s="60">
        <f>N178*$Q$188</f>
        <v>150</v>
      </c>
      <c r="R178" s="10"/>
      <c r="S178" s="62">
        <f t="shared" si="36"/>
        <v>160</v>
      </c>
      <c r="T178" s="10"/>
      <c r="U178" s="64">
        <v>9.3000000000000007</v>
      </c>
      <c r="V178" s="64">
        <v>10.65</v>
      </c>
      <c r="W178" s="10"/>
      <c r="X178" s="43">
        <v>32890000</v>
      </c>
      <c r="Y178" s="36">
        <v>3.1E-2</v>
      </c>
      <c r="Z178" s="10"/>
      <c r="AA178" s="20">
        <v>47</v>
      </c>
      <c r="AB178" s="20">
        <v>13</v>
      </c>
      <c r="AC178" s="20">
        <v>9</v>
      </c>
      <c r="AD178" s="20">
        <v>30</v>
      </c>
      <c r="AE178" s="20">
        <v>1</v>
      </c>
      <c r="AF178" s="66">
        <f t="shared" si="37"/>
        <v>100</v>
      </c>
      <c r="AG178" s="10"/>
      <c r="AH178" s="36">
        <v>4.4999999999999998E-2</v>
      </c>
      <c r="AI178" s="40">
        <v>25407</v>
      </c>
      <c r="AJ178" s="37">
        <v>0.75</v>
      </c>
      <c r="AK178" s="42" t="s">
        <v>210</v>
      </c>
      <c r="AL178" s="41">
        <v>507</v>
      </c>
      <c r="AN178" s="86"/>
      <c r="AO178" s="87"/>
      <c r="AP178" s="88">
        <f t="shared" si="38"/>
        <v>0</v>
      </c>
      <c r="AR178" s="86">
        <f t="shared" si="39"/>
        <v>0</v>
      </c>
      <c r="AS178" s="87"/>
      <c r="AT178" s="88">
        <f t="shared" si="40"/>
        <v>0</v>
      </c>
      <c r="AV178" s="88">
        <v>0</v>
      </c>
    </row>
    <row r="179" spans="1:48" ht="24" customHeight="1">
      <c r="A179" s="16"/>
      <c r="B179" s="17">
        <f t="shared" si="35"/>
        <v>171</v>
      </c>
      <c r="C179" s="10"/>
      <c r="D179" s="18" t="s">
        <v>56</v>
      </c>
      <c r="E179" s="10"/>
      <c r="F179" s="18" t="s">
        <v>13</v>
      </c>
      <c r="G179" s="18" t="s">
        <v>222</v>
      </c>
      <c r="H179" s="10"/>
      <c r="I179" s="19">
        <v>73543</v>
      </c>
      <c r="J179" s="19">
        <v>6750</v>
      </c>
      <c r="K179" s="17" t="s">
        <v>9</v>
      </c>
      <c r="L179" s="10"/>
      <c r="M179" s="60">
        <v>10</v>
      </c>
      <c r="N179" s="60">
        <v>8</v>
      </c>
      <c r="O179" s="60">
        <v>12</v>
      </c>
      <c r="P179" s="10"/>
      <c r="Q179" s="60">
        <f>N179*$Q$188</f>
        <v>120</v>
      </c>
      <c r="R179" s="10"/>
      <c r="S179" s="62">
        <f t="shared" si="36"/>
        <v>128</v>
      </c>
      <c r="T179" s="10"/>
      <c r="U179" s="64">
        <v>10.9</v>
      </c>
      <c r="V179" s="64">
        <v>16.809999999999999</v>
      </c>
      <c r="W179" s="10"/>
      <c r="X179" s="43">
        <v>20810000</v>
      </c>
      <c r="Y179" s="36">
        <v>3.5999999999999997E-2</v>
      </c>
      <c r="Z179" s="10"/>
      <c r="AA179" s="20">
        <v>48</v>
      </c>
      <c r="AB179" s="20">
        <v>22</v>
      </c>
      <c r="AC179" s="20">
        <v>3</v>
      </c>
      <c r="AD179" s="20">
        <v>26</v>
      </c>
      <c r="AE179" s="20">
        <v>1</v>
      </c>
      <c r="AF179" s="66">
        <f t="shared" si="37"/>
        <v>100</v>
      </c>
      <c r="AG179" s="10"/>
      <c r="AH179" s="36">
        <v>-7.0000000000000001E-3</v>
      </c>
      <c r="AI179" s="40">
        <v>48674</v>
      </c>
      <c r="AJ179" s="37">
        <v>0.75</v>
      </c>
      <c r="AK179" s="42" t="s">
        <v>213</v>
      </c>
      <c r="AL179" s="41">
        <v>857</v>
      </c>
      <c r="AN179" s="86"/>
      <c r="AO179" s="87"/>
      <c r="AP179" s="88">
        <f t="shared" si="38"/>
        <v>0</v>
      </c>
      <c r="AR179" s="86">
        <f t="shared" si="39"/>
        <v>0</v>
      </c>
      <c r="AS179" s="87"/>
      <c r="AT179" s="88">
        <f t="shared" si="40"/>
        <v>0</v>
      </c>
      <c r="AV179" s="88">
        <v>0</v>
      </c>
    </row>
    <row r="180" spans="1:48" ht="24" customHeight="1">
      <c r="A180" s="16"/>
      <c r="B180" s="17">
        <f t="shared" si="35"/>
        <v>172</v>
      </c>
      <c r="C180" s="10"/>
      <c r="D180" s="18" t="s">
        <v>47</v>
      </c>
      <c r="E180" s="10"/>
      <c r="F180" s="18" t="s">
        <v>18</v>
      </c>
      <c r="G180" s="18" t="s">
        <v>224</v>
      </c>
      <c r="H180" s="10"/>
      <c r="I180" s="19">
        <v>17379</v>
      </c>
      <c r="J180" s="19">
        <v>0</v>
      </c>
      <c r="K180" s="17" t="s">
        <v>14</v>
      </c>
      <c r="L180" s="10"/>
      <c r="M180" s="60">
        <v>5</v>
      </c>
      <c r="N180" s="60">
        <v>3</v>
      </c>
      <c r="O180" s="60">
        <v>3</v>
      </c>
      <c r="P180" s="10"/>
      <c r="Q180" s="60">
        <f>N180*$Q$189</f>
        <v>90</v>
      </c>
      <c r="R180" s="10"/>
      <c r="S180" s="62">
        <f t="shared" si="36"/>
        <v>93</v>
      </c>
      <c r="T180" s="10"/>
      <c r="U180" s="64">
        <v>17.3</v>
      </c>
      <c r="V180" s="64">
        <v>17.3</v>
      </c>
      <c r="W180" s="10"/>
      <c r="X180" s="43">
        <f>AP180+AT180</f>
        <v>189973300.80000001</v>
      </c>
      <c r="Y180" s="36">
        <f>X180/AV180</f>
        <v>2.8814394175640832E-2</v>
      </c>
      <c r="Z180" s="10"/>
      <c r="AA180" s="20">
        <v>20</v>
      </c>
      <c r="AB180" s="20">
        <v>80</v>
      </c>
      <c r="AC180" s="20">
        <v>0</v>
      </c>
      <c r="AD180" s="20">
        <v>0</v>
      </c>
      <c r="AE180" s="20">
        <v>0</v>
      </c>
      <c r="AF180" s="66">
        <f t="shared" si="37"/>
        <v>100</v>
      </c>
      <c r="AG180" s="10"/>
      <c r="AH180" s="72"/>
      <c r="AI180" s="73"/>
      <c r="AJ180" s="74"/>
      <c r="AK180" s="75"/>
      <c r="AL180" s="76"/>
      <c r="AN180" s="57">
        <v>79155.542000000001</v>
      </c>
      <c r="AO180" s="35">
        <v>80</v>
      </c>
      <c r="AP180" s="43">
        <f t="shared" si="38"/>
        <v>18997330.079999998</v>
      </c>
      <c r="AR180" s="57">
        <f t="shared" si="39"/>
        <v>79155.542000000001</v>
      </c>
      <c r="AS180" s="35">
        <v>24</v>
      </c>
      <c r="AT180" s="43">
        <f t="shared" si="40"/>
        <v>170975970.72</v>
      </c>
      <c r="AV180" s="43">
        <v>6593000000</v>
      </c>
    </row>
    <row r="181" spans="1:48" ht="24" customHeight="1">
      <c r="A181" s="16"/>
      <c r="B181" s="17">
        <f t="shared" si="35"/>
        <v>173</v>
      </c>
      <c r="C181" s="10"/>
      <c r="D181" s="18" t="s">
        <v>95</v>
      </c>
      <c r="E181" s="10"/>
      <c r="F181" s="18" t="s">
        <v>18</v>
      </c>
      <c r="G181" s="18" t="s">
        <v>224</v>
      </c>
      <c r="H181" s="10"/>
      <c r="I181" s="19">
        <v>114395</v>
      </c>
      <c r="J181" s="19">
        <v>2380</v>
      </c>
      <c r="K181" s="17" t="s">
        <v>9</v>
      </c>
      <c r="L181" s="10"/>
      <c r="M181" s="60">
        <v>5</v>
      </c>
      <c r="N181" s="60">
        <v>5</v>
      </c>
      <c r="O181" s="60">
        <v>12</v>
      </c>
      <c r="P181" s="10"/>
      <c r="Q181" s="60">
        <f>N181*$Q$188</f>
        <v>75</v>
      </c>
      <c r="R181" s="10"/>
      <c r="S181" s="62">
        <f t="shared" si="36"/>
        <v>80</v>
      </c>
      <c r="T181" s="10"/>
      <c r="U181" s="64">
        <v>4.4000000000000004</v>
      </c>
      <c r="V181" s="64">
        <v>10.4</v>
      </c>
      <c r="W181" s="10"/>
      <c r="X181" s="43">
        <v>2590000</v>
      </c>
      <c r="Y181" s="36">
        <v>1.4999999999999999E-2</v>
      </c>
      <c r="Z181" s="10"/>
      <c r="AA181" s="20">
        <v>53</v>
      </c>
      <c r="AB181" s="20">
        <v>32</v>
      </c>
      <c r="AC181" s="20">
        <v>2</v>
      </c>
      <c r="AD181" s="20">
        <v>11</v>
      </c>
      <c r="AE181" s="20">
        <v>2</v>
      </c>
      <c r="AF181" s="66">
        <f t="shared" si="37"/>
        <v>100</v>
      </c>
      <c r="AG181" s="10"/>
      <c r="AH181" s="36">
        <v>-5.1999999999999998E-2</v>
      </c>
      <c r="AI181" s="40">
        <v>3240</v>
      </c>
      <c r="AJ181" s="37">
        <v>0.81</v>
      </c>
      <c r="AK181" s="42" t="s">
        <v>210</v>
      </c>
      <c r="AL181" s="41">
        <v>666</v>
      </c>
      <c r="AN181" s="86"/>
      <c r="AO181" s="87"/>
      <c r="AP181" s="88">
        <f t="shared" si="38"/>
        <v>0</v>
      </c>
      <c r="AR181" s="86">
        <f t="shared" si="39"/>
        <v>0</v>
      </c>
      <c r="AS181" s="87"/>
      <c r="AT181" s="88">
        <f t="shared" si="40"/>
        <v>0</v>
      </c>
      <c r="AV181" s="88">
        <v>0</v>
      </c>
    </row>
    <row r="182" spans="1:48" ht="24" customHeight="1">
      <c r="A182" s="16"/>
      <c r="B182" s="17">
        <f t="shared" si="35"/>
        <v>174</v>
      </c>
      <c r="C182" s="10"/>
      <c r="D182" s="18" t="s">
        <v>109</v>
      </c>
      <c r="E182" s="10"/>
      <c r="F182" s="18" t="s">
        <v>22</v>
      </c>
      <c r="G182" s="18" t="s">
        <v>198</v>
      </c>
      <c r="H182" s="10"/>
      <c r="I182" s="19">
        <v>427756</v>
      </c>
      <c r="J182" s="19">
        <v>7430</v>
      </c>
      <c r="K182" s="17" t="s">
        <v>9</v>
      </c>
      <c r="L182" s="10"/>
      <c r="M182" s="60">
        <v>4</v>
      </c>
      <c r="N182" s="60">
        <v>4</v>
      </c>
      <c r="O182" s="60">
        <v>32</v>
      </c>
      <c r="P182" s="10"/>
      <c r="Q182" s="60">
        <f>N182*$Q$188</f>
        <v>60</v>
      </c>
      <c r="R182" s="10"/>
      <c r="S182" s="62">
        <f t="shared" si="36"/>
        <v>64</v>
      </c>
      <c r="T182" s="10"/>
      <c r="U182" s="64">
        <v>0.9</v>
      </c>
      <c r="V182" s="64">
        <v>7.25</v>
      </c>
      <c r="W182" s="10"/>
      <c r="X182" s="43">
        <v>13720000</v>
      </c>
      <c r="Y182" s="36">
        <v>3.0000000000000001E-3</v>
      </c>
      <c r="Z182" s="10"/>
      <c r="AA182" s="20">
        <v>30</v>
      </c>
      <c r="AB182" s="20">
        <v>31</v>
      </c>
      <c r="AC182" s="20">
        <v>12</v>
      </c>
      <c r="AD182" s="20">
        <v>26</v>
      </c>
      <c r="AE182" s="20">
        <v>1</v>
      </c>
      <c r="AF182" s="66">
        <f t="shared" si="37"/>
        <v>100</v>
      </c>
      <c r="AG182" s="10"/>
      <c r="AH182" s="36">
        <v>-0.04</v>
      </c>
      <c r="AI182" s="40">
        <v>21737</v>
      </c>
      <c r="AJ182" s="37">
        <v>0.74</v>
      </c>
      <c r="AK182" s="42" t="s">
        <v>213</v>
      </c>
      <c r="AL182" s="41">
        <v>429</v>
      </c>
      <c r="AN182" s="86"/>
      <c r="AO182" s="87"/>
      <c r="AP182" s="88">
        <f t="shared" si="38"/>
        <v>0</v>
      </c>
      <c r="AR182" s="86">
        <f t="shared" si="39"/>
        <v>0</v>
      </c>
      <c r="AS182" s="87"/>
      <c r="AT182" s="88">
        <f t="shared" si="40"/>
        <v>0</v>
      </c>
      <c r="AV182" s="88">
        <v>0</v>
      </c>
    </row>
    <row r="183" spans="1:48" ht="24" customHeight="1">
      <c r="A183" s="16"/>
      <c r="B183" s="17">
        <f t="shared" si="35"/>
        <v>175</v>
      </c>
      <c r="C183" s="10"/>
      <c r="D183" s="18" t="s">
        <v>115</v>
      </c>
      <c r="E183" s="10"/>
      <c r="F183" s="18" t="s">
        <v>18</v>
      </c>
      <c r="G183" s="18" t="s">
        <v>224</v>
      </c>
      <c r="H183" s="10"/>
      <c r="I183" s="19">
        <v>104937</v>
      </c>
      <c r="J183" s="19">
        <v>3680</v>
      </c>
      <c r="K183" s="17" t="s">
        <v>9</v>
      </c>
      <c r="L183" s="10"/>
      <c r="M183" s="60">
        <v>2</v>
      </c>
      <c r="N183" s="60">
        <v>2</v>
      </c>
      <c r="O183" s="60">
        <v>16</v>
      </c>
      <c r="P183" s="10"/>
      <c r="Q183" s="60">
        <f>N183*$Q$188</f>
        <v>30</v>
      </c>
      <c r="R183" s="10"/>
      <c r="S183" s="62">
        <f t="shared" si="36"/>
        <v>32</v>
      </c>
      <c r="T183" s="10"/>
      <c r="U183" s="64">
        <v>1.9</v>
      </c>
      <c r="V183" s="64">
        <v>15.66</v>
      </c>
      <c r="W183" s="10"/>
      <c r="X183" s="43">
        <v>2090000</v>
      </c>
      <c r="Y183" s="36">
        <v>6.0000000000000001E-3</v>
      </c>
      <c r="Z183" s="10"/>
      <c r="AA183" s="20">
        <v>74</v>
      </c>
      <c r="AB183" s="20">
        <v>14</v>
      </c>
      <c r="AC183" s="20">
        <v>2</v>
      </c>
      <c r="AD183" s="20">
        <v>9</v>
      </c>
      <c r="AE183" s="20">
        <v>1</v>
      </c>
      <c r="AF183" s="66">
        <f t="shared" si="37"/>
        <v>100</v>
      </c>
      <c r="AG183" s="10"/>
      <c r="AH183" s="36">
        <v>-3.0000000000000001E-3</v>
      </c>
      <c r="AI183" s="40">
        <v>5406</v>
      </c>
      <c r="AJ183" s="37">
        <v>0.82</v>
      </c>
      <c r="AK183" s="42" t="s">
        <v>214</v>
      </c>
      <c r="AL183" s="41">
        <v>933</v>
      </c>
      <c r="AN183" s="86"/>
      <c r="AO183" s="87"/>
      <c r="AP183" s="88">
        <f t="shared" si="38"/>
        <v>0</v>
      </c>
      <c r="AR183" s="86">
        <f t="shared" si="39"/>
        <v>0</v>
      </c>
      <c r="AS183" s="87"/>
      <c r="AT183" s="88">
        <f t="shared" si="40"/>
        <v>0</v>
      </c>
      <c r="AV183" s="88">
        <v>0</v>
      </c>
    </row>
    <row r="184" spans="1:48" ht="24" customHeight="1">
      <c r="A184" s="16"/>
      <c r="B184" s="17">
        <f>B183+1</f>
        <v>176</v>
      </c>
      <c r="C184" s="10"/>
      <c r="D184" s="18" t="s">
        <v>144</v>
      </c>
      <c r="E184" s="10"/>
      <c r="F184" s="18" t="s">
        <v>8</v>
      </c>
      <c r="G184" s="18" t="s">
        <v>212</v>
      </c>
      <c r="H184" s="10"/>
      <c r="I184" s="19">
        <v>33203</v>
      </c>
      <c r="J184" s="19">
        <v>51810</v>
      </c>
      <c r="K184" s="17" t="s">
        <v>14</v>
      </c>
      <c r="L184" s="10"/>
      <c r="M184" s="60">
        <v>0</v>
      </c>
      <c r="N184" s="60">
        <v>0</v>
      </c>
      <c r="O184" s="60">
        <v>0</v>
      </c>
      <c r="P184" s="10"/>
      <c r="Q184" s="60">
        <f>N184*$Q$189</f>
        <v>0</v>
      </c>
      <c r="R184" s="10"/>
      <c r="S184" s="62">
        <f t="shared" si="36"/>
        <v>0</v>
      </c>
      <c r="T184" s="10"/>
      <c r="U184" s="64">
        <v>0</v>
      </c>
      <c r="V184" s="64">
        <v>0</v>
      </c>
      <c r="W184" s="10"/>
      <c r="X184" s="43">
        <f>AP184+AT184</f>
        <v>0</v>
      </c>
      <c r="Y184" s="36">
        <f>X184/AV184</f>
        <v>0</v>
      </c>
      <c r="Z184" s="10"/>
      <c r="AA184" s="20">
        <v>46.5</v>
      </c>
      <c r="AB184" s="20">
        <v>21.9</v>
      </c>
      <c r="AC184" s="20">
        <v>3.7</v>
      </c>
      <c r="AD184" s="20">
        <v>21.5</v>
      </c>
      <c r="AE184" s="20">
        <v>6.4</v>
      </c>
      <c r="AF184" s="66">
        <f t="shared" si="37"/>
        <v>100.00000000000001</v>
      </c>
      <c r="AG184" s="10"/>
      <c r="AH184" s="72"/>
      <c r="AI184" s="73"/>
      <c r="AJ184" s="74"/>
      <c r="AK184" s="75"/>
      <c r="AL184" s="76"/>
      <c r="AN184" s="57">
        <v>46692.351000000002</v>
      </c>
      <c r="AO184" s="35">
        <v>80</v>
      </c>
      <c r="AP184" s="43">
        <f t="shared" si="38"/>
        <v>0</v>
      </c>
      <c r="AR184" s="57">
        <f t="shared" si="39"/>
        <v>46692.351000000002</v>
      </c>
      <c r="AS184" s="35">
        <v>24</v>
      </c>
      <c r="AT184" s="43">
        <f t="shared" si="40"/>
        <v>0</v>
      </c>
      <c r="AV184" s="43">
        <v>1564000000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16.841534090909093</v>
      </c>
      <c r="V186" s="97">
        <f>AVERAGE(V9:V184)</f>
        <v>14.566477272727271</v>
      </c>
      <c r="W186" s="24"/>
      <c r="X186" s="82">
        <f>SUM(X9:X184)</f>
        <v>4866896130596.9268</v>
      </c>
      <c r="Y186" s="108">
        <f>AVERAGE(Y9:Y184)</f>
        <v>6.5428506414607096E-2</v>
      </c>
      <c r="Z186" s="24"/>
      <c r="AA186" s="65">
        <f t="shared" ref="AA186:AF186" si="41">AVERAGE(AA9:AA184)</f>
        <v>47.019886363636367</v>
      </c>
      <c r="AB186" s="65">
        <f t="shared" si="41"/>
        <v>14.090340909090918</v>
      </c>
      <c r="AC186" s="65">
        <f t="shared" si="41"/>
        <v>4.0198863636363642</v>
      </c>
      <c r="AD186" s="65">
        <f t="shared" si="41"/>
        <v>32.034659090909095</v>
      </c>
      <c r="AE186" s="65">
        <f t="shared" si="41"/>
        <v>2.835227272727272</v>
      </c>
      <c r="AF186" s="68">
        <f t="shared" si="41"/>
        <v>100</v>
      </c>
      <c r="AG186" s="24"/>
      <c r="AH186" s="45">
        <f>AVERAGE(AH9:AH184)</f>
        <v>-3.4976E-2</v>
      </c>
      <c r="AI186" s="39">
        <f>AVERAGE(AI9:AI184)</f>
        <v>17408.168000000001</v>
      </c>
      <c r="AJ186" s="38">
        <f>AVERAGE(AJ9:AJ184)</f>
        <v>0.72200000000000031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317551351273.1001</v>
      </c>
      <c r="AR186" s="197" t="s">
        <v>236</v>
      </c>
      <c r="AS186" s="198"/>
      <c r="AT186" s="44">
        <f>SUM(AT9:AT184)</f>
        <v>2857379149323.8262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2">$N$186*(AB186/100)</f>
        <v>186528.07385795465</v>
      </c>
      <c r="AC187" s="32">
        <f t="shared" si="42"/>
        <v>53215.295880681828</v>
      </c>
      <c r="AD187" s="32">
        <f t="shared" si="42"/>
        <v>424075.13739204552</v>
      </c>
      <c r="AE187" s="32">
        <f t="shared" si="42"/>
        <v>37532.766988636351</v>
      </c>
      <c r="AF187" s="32">
        <f t="shared" si="42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V184">
    <sortCondition descending="1" ref="S9:S184"/>
  </sortState>
  <mergeCells count="18"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  <mergeCell ref="M4:O5"/>
    <mergeCell ref="AA191:AB191"/>
    <mergeCell ref="AA192:AB192"/>
    <mergeCell ref="AA193:AB193"/>
    <mergeCell ref="AC193:AD193"/>
  </mergeCell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2:AW204"/>
  <sheetViews>
    <sheetView showGridLines="0" workbookViewId="0">
      <pane xSplit="4" ySplit="7" topLeftCell="E8" activePane="bottomRight" state="frozen"/>
      <selection activeCell="J17" sqref="J17"/>
      <selection pane="topRight" activeCell="J17" sqref="J17"/>
      <selection pane="bottomLeft" activeCell="J17" sqref="J17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B162</f>
        <v>4</v>
      </c>
      <c r="K5" s="169">
        <f>B186</f>
        <v>28</v>
      </c>
      <c r="M5" s="220"/>
      <c r="N5" s="221"/>
      <c r="O5" s="222"/>
    </row>
    <row r="6" spans="1:48" ht="30" customHeight="1">
      <c r="I6" s="4" t="s">
        <v>255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179</v>
      </c>
      <c r="E9" s="10"/>
      <c r="F9" s="18" t="s">
        <v>13</v>
      </c>
      <c r="G9" s="18" t="s">
        <v>222</v>
      </c>
      <c r="H9" s="10"/>
      <c r="I9" s="19">
        <v>322179616</v>
      </c>
      <c r="J9" s="19">
        <v>56180</v>
      </c>
      <c r="K9" s="17" t="s">
        <v>14</v>
      </c>
      <c r="L9" s="10"/>
      <c r="M9" s="60">
        <v>35092</v>
      </c>
      <c r="N9" s="60">
        <v>39888</v>
      </c>
      <c r="O9" s="60">
        <v>39888</v>
      </c>
      <c r="P9" s="10"/>
      <c r="Q9" s="60">
        <f t="shared" ref="Q9:Q40" si="0">N9*$Q$190</f>
        <v>1196640</v>
      </c>
      <c r="R9" s="10"/>
      <c r="S9" s="62">
        <f t="shared" ref="S9:S40" si="1">Q9+N9</f>
        <v>1236528</v>
      </c>
      <c r="T9" s="10"/>
      <c r="U9" s="64">
        <v>12.4</v>
      </c>
      <c r="V9" s="64">
        <v>12.4</v>
      </c>
      <c r="W9" s="10"/>
      <c r="X9" s="43">
        <f t="shared" ref="X9:X40" si="2">AP9+AT9</f>
        <v>1847746247500.8</v>
      </c>
      <c r="Y9" s="36">
        <f t="shared" ref="Y9:Y40" si="3">X9/AV9</f>
        <v>9.8772985914406378E-2</v>
      </c>
      <c r="Z9" s="10"/>
      <c r="AA9" s="20">
        <v>63.9</v>
      </c>
      <c r="AB9" s="20">
        <v>14.2</v>
      </c>
      <c r="AC9" s="20">
        <v>2.2999999999999998</v>
      </c>
      <c r="AD9" s="20">
        <v>15.3</v>
      </c>
      <c r="AE9" s="20">
        <v>4.3</v>
      </c>
      <c r="AF9" s="66">
        <f t="shared" ref="AF9:AF40" si="4">SUM(AA9:AE9)</f>
        <v>99.999999999999986</v>
      </c>
      <c r="AG9" s="10"/>
      <c r="AH9" s="72"/>
      <c r="AI9" s="73"/>
      <c r="AJ9" s="74"/>
      <c r="AK9" s="75"/>
      <c r="AL9" s="76"/>
      <c r="AN9" s="57">
        <v>57904.201999999997</v>
      </c>
      <c r="AO9" s="35">
        <v>80</v>
      </c>
      <c r="AP9" s="43">
        <f t="shared" ref="AP9:AP40" si="5">N9*AN9*AO9</f>
        <v>184774624750.07999</v>
      </c>
      <c r="AR9" s="57">
        <f t="shared" ref="AR9:AR40" si="6">AN9</f>
        <v>57904.201999999997</v>
      </c>
      <c r="AS9" s="35">
        <v>24</v>
      </c>
      <c r="AT9" s="43">
        <f t="shared" ref="AT9:AT40" si="7">Q9*AR9*AS9</f>
        <v>1662971622750.72</v>
      </c>
      <c r="AV9" s="43">
        <v>18707000000000</v>
      </c>
    </row>
    <row r="10" spans="1:48" ht="24" customHeight="1">
      <c r="A10" s="16"/>
      <c r="B10" s="17">
        <f>B9+1</f>
        <v>2</v>
      </c>
      <c r="C10" s="10"/>
      <c r="D10" s="18" t="s">
        <v>146</v>
      </c>
      <c r="E10" s="10"/>
      <c r="F10" s="18" t="s">
        <v>5</v>
      </c>
      <c r="G10" s="18" t="s">
        <v>212</v>
      </c>
      <c r="H10" s="10"/>
      <c r="I10" s="19">
        <v>32275688</v>
      </c>
      <c r="J10" s="19">
        <v>21750</v>
      </c>
      <c r="K10" s="17" t="s">
        <v>14</v>
      </c>
      <c r="L10" s="10"/>
      <c r="M10" s="60">
        <v>9031</v>
      </c>
      <c r="N10" s="60">
        <v>9311</v>
      </c>
      <c r="O10" s="60">
        <v>9311</v>
      </c>
      <c r="P10" s="10"/>
      <c r="Q10" s="60">
        <f t="shared" si="0"/>
        <v>279330</v>
      </c>
      <c r="R10" s="10"/>
      <c r="S10" s="62">
        <f t="shared" si="1"/>
        <v>288641</v>
      </c>
      <c r="T10" s="10"/>
      <c r="U10" s="64">
        <v>28.8</v>
      </c>
      <c r="V10" s="64">
        <v>28.8</v>
      </c>
      <c r="W10" s="10"/>
      <c r="X10" s="43">
        <f t="shared" si="2"/>
        <v>148076914942.39999</v>
      </c>
      <c r="Y10" s="36">
        <f t="shared" si="3"/>
        <v>0.22959939426919879</v>
      </c>
      <c r="Z10" s="10"/>
      <c r="AA10" s="20">
        <v>51</v>
      </c>
      <c r="AB10" s="20">
        <v>12</v>
      </c>
      <c r="AC10" s="20">
        <v>1</v>
      </c>
      <c r="AD10" s="20">
        <v>35</v>
      </c>
      <c r="AE10" s="20">
        <v>1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19879.297999999999</v>
      </c>
      <c r="AO10" s="35">
        <v>80</v>
      </c>
      <c r="AP10" s="43">
        <f t="shared" si="5"/>
        <v>14807691494.24</v>
      </c>
      <c r="AR10" s="57">
        <f t="shared" si="6"/>
        <v>19879.297999999999</v>
      </c>
      <c r="AS10" s="35">
        <v>24</v>
      </c>
      <c r="AT10" s="43">
        <f t="shared" si="7"/>
        <v>133269223448.16</v>
      </c>
      <c r="AV10" s="43">
        <v>644936000000</v>
      </c>
    </row>
    <row r="11" spans="1:48" ht="24" customHeight="1">
      <c r="A11" s="16"/>
      <c r="B11" s="17">
        <f>B10+1</f>
        <v>3</v>
      </c>
      <c r="C11" s="10"/>
      <c r="D11" s="18" t="s">
        <v>91</v>
      </c>
      <c r="E11" s="10"/>
      <c r="F11" s="18" t="s">
        <v>18</v>
      </c>
      <c r="G11" s="18" t="s">
        <v>224</v>
      </c>
      <c r="H11" s="10"/>
      <c r="I11" s="19">
        <v>127748512</v>
      </c>
      <c r="J11" s="19">
        <v>38000</v>
      </c>
      <c r="K11" s="17" t="s">
        <v>14</v>
      </c>
      <c r="L11" s="10"/>
      <c r="M11" s="60">
        <v>4682</v>
      </c>
      <c r="N11" s="60">
        <v>5224</v>
      </c>
      <c r="O11" s="60">
        <v>5224</v>
      </c>
      <c r="P11" s="10"/>
      <c r="Q11" s="60">
        <f t="shared" si="0"/>
        <v>156720</v>
      </c>
      <c r="R11" s="10"/>
      <c r="S11" s="62">
        <f t="shared" si="1"/>
        <v>161944</v>
      </c>
      <c r="T11" s="10"/>
      <c r="U11" s="64">
        <v>4.0999999999999996</v>
      </c>
      <c r="V11" s="64">
        <v>4.0999999999999996</v>
      </c>
      <c r="W11" s="10"/>
      <c r="X11" s="43">
        <f t="shared" si="2"/>
        <v>162129268115.19998</v>
      </c>
      <c r="Y11" s="36">
        <f t="shared" si="3"/>
        <v>3.2906285389730054E-2</v>
      </c>
      <c r="Z11" s="10"/>
      <c r="AA11" s="20">
        <v>32.4</v>
      </c>
      <c r="AB11" s="20">
        <v>17.2</v>
      </c>
      <c r="AC11" s="20">
        <v>15.1</v>
      </c>
      <c r="AD11" s="20">
        <v>35</v>
      </c>
      <c r="AE11" s="20">
        <v>0.3</v>
      </c>
      <c r="AF11" s="66">
        <f t="shared" si="4"/>
        <v>99.999999999999986</v>
      </c>
      <c r="AG11" s="10"/>
      <c r="AH11" s="72"/>
      <c r="AI11" s="73"/>
      <c r="AJ11" s="74"/>
      <c r="AK11" s="75"/>
      <c r="AL11" s="76"/>
      <c r="AN11" s="57">
        <v>38794.330999999998</v>
      </c>
      <c r="AO11" s="35">
        <v>80</v>
      </c>
      <c r="AP11" s="43">
        <f t="shared" si="5"/>
        <v>16212926811.52</v>
      </c>
      <c r="AR11" s="57">
        <f t="shared" si="6"/>
        <v>38794.330999999998</v>
      </c>
      <c r="AS11" s="35">
        <v>24</v>
      </c>
      <c r="AT11" s="43">
        <f t="shared" si="7"/>
        <v>145916341303.67999</v>
      </c>
      <c r="AV11" s="43">
        <v>4927000000000</v>
      </c>
    </row>
    <row r="12" spans="1:48" ht="24" customHeight="1">
      <c r="A12" s="16"/>
      <c r="B12" s="17">
        <f>B11+1</f>
        <v>4</v>
      </c>
      <c r="C12" s="10"/>
      <c r="D12" s="18" t="s">
        <v>137</v>
      </c>
      <c r="E12" s="10"/>
      <c r="F12" s="18" t="s">
        <v>18</v>
      </c>
      <c r="G12" s="18" t="s">
        <v>224</v>
      </c>
      <c r="H12" s="10"/>
      <c r="I12" s="19">
        <v>50791920</v>
      </c>
      <c r="J12" s="19">
        <v>27600</v>
      </c>
      <c r="K12" s="17" t="s">
        <v>14</v>
      </c>
      <c r="L12" s="10"/>
      <c r="M12" s="60">
        <v>4292</v>
      </c>
      <c r="N12" s="60">
        <v>4990</v>
      </c>
      <c r="O12" s="60">
        <v>4990</v>
      </c>
      <c r="P12" s="10"/>
      <c r="Q12" s="60">
        <f t="shared" si="0"/>
        <v>149700</v>
      </c>
      <c r="R12" s="10"/>
      <c r="S12" s="62">
        <f t="shared" si="1"/>
        <v>154690</v>
      </c>
      <c r="T12" s="10"/>
      <c r="U12" s="64">
        <v>9.8000000000000007</v>
      </c>
      <c r="V12" s="64">
        <v>9.8000000000000007</v>
      </c>
      <c r="W12" s="10"/>
      <c r="X12" s="43">
        <f t="shared" si="2"/>
        <v>110212122024</v>
      </c>
      <c r="Y12" s="36">
        <f t="shared" si="3"/>
        <v>7.7888425458657248E-2</v>
      </c>
      <c r="Z12" s="10"/>
      <c r="AA12" s="20">
        <v>0</v>
      </c>
      <c r="AB12" s="20">
        <v>20.5</v>
      </c>
      <c r="AC12" s="20">
        <v>5.9</v>
      </c>
      <c r="AD12" s="20">
        <v>39.9</v>
      </c>
      <c r="AE12" s="20">
        <v>33.700000000000003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27608.246999999999</v>
      </c>
      <c r="AO12" s="35">
        <v>80</v>
      </c>
      <c r="AP12" s="43">
        <f t="shared" si="5"/>
        <v>11021212202.4</v>
      </c>
      <c r="AR12" s="57">
        <f t="shared" si="6"/>
        <v>27608.246999999999</v>
      </c>
      <c r="AS12" s="35">
        <v>24</v>
      </c>
      <c r="AT12" s="43">
        <f t="shared" si="7"/>
        <v>99190909821.600006</v>
      </c>
      <c r="AV12" s="43">
        <v>1415000000000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68</v>
      </c>
      <c r="E13" s="10"/>
      <c r="F13" s="18" t="s">
        <v>8</v>
      </c>
      <c r="G13" s="18" t="s">
        <v>212</v>
      </c>
      <c r="H13" s="10"/>
      <c r="I13" s="19">
        <v>64720688</v>
      </c>
      <c r="J13" s="19">
        <v>38950</v>
      </c>
      <c r="K13" s="17" t="s">
        <v>14</v>
      </c>
      <c r="L13" s="10"/>
      <c r="M13" s="60">
        <v>3477</v>
      </c>
      <c r="N13" s="60">
        <v>3585</v>
      </c>
      <c r="O13" s="60">
        <v>3585</v>
      </c>
      <c r="P13" s="10"/>
      <c r="Q13" s="60">
        <f t="shared" si="0"/>
        <v>107550</v>
      </c>
      <c r="R13" s="10"/>
      <c r="S13" s="62">
        <f t="shared" si="1"/>
        <v>111135</v>
      </c>
      <c r="T13" s="10"/>
      <c r="U13" s="64">
        <v>5.5</v>
      </c>
      <c r="V13" s="64">
        <v>5.5</v>
      </c>
      <c r="W13" s="10"/>
      <c r="X13" s="43">
        <f t="shared" si="2"/>
        <v>106007652696.00002</v>
      </c>
      <c r="Y13" s="36">
        <f t="shared" si="3"/>
        <v>4.2900709306353708E-2</v>
      </c>
      <c r="Z13" s="10"/>
      <c r="AA13" s="20">
        <v>54.4</v>
      </c>
      <c r="AB13" s="20">
        <v>21.1</v>
      </c>
      <c r="AC13" s="20">
        <v>4.7</v>
      </c>
      <c r="AD13" s="20">
        <v>16.100000000000001</v>
      </c>
      <c r="AE13" s="20">
        <v>3.7</v>
      </c>
      <c r="AF13" s="66">
        <f t="shared" si="4"/>
        <v>100.00000000000001</v>
      </c>
      <c r="AG13" s="10"/>
      <c r="AH13" s="72"/>
      <c r="AI13" s="73"/>
      <c r="AJ13" s="74"/>
      <c r="AK13" s="75"/>
      <c r="AL13" s="76"/>
      <c r="AN13" s="57">
        <v>36962.222000000002</v>
      </c>
      <c r="AO13" s="35">
        <v>80</v>
      </c>
      <c r="AP13" s="43">
        <f t="shared" si="5"/>
        <v>10600765269.6</v>
      </c>
      <c r="AR13" s="57">
        <f t="shared" si="6"/>
        <v>36962.222000000002</v>
      </c>
      <c r="AS13" s="35">
        <v>24</v>
      </c>
      <c r="AT13" s="43">
        <f t="shared" si="7"/>
        <v>95406887426.400009</v>
      </c>
      <c r="AV13" s="43">
        <v>2471000000000</v>
      </c>
    </row>
    <row r="14" spans="1:48" ht="24" customHeight="1">
      <c r="A14" s="16"/>
      <c r="B14" s="17">
        <f t="shared" si="8"/>
        <v>6</v>
      </c>
      <c r="C14" s="10"/>
      <c r="D14" s="18" t="s">
        <v>89</v>
      </c>
      <c r="E14" s="10"/>
      <c r="F14" s="18" t="s">
        <v>8</v>
      </c>
      <c r="G14" s="18" t="s">
        <v>212</v>
      </c>
      <c r="H14" s="10"/>
      <c r="I14" s="19">
        <v>59429936</v>
      </c>
      <c r="J14" s="19">
        <v>31590</v>
      </c>
      <c r="K14" s="17" t="s">
        <v>14</v>
      </c>
      <c r="L14" s="10"/>
      <c r="M14" s="60">
        <v>3428</v>
      </c>
      <c r="N14" s="60">
        <v>3333</v>
      </c>
      <c r="O14" s="60">
        <v>3333</v>
      </c>
      <c r="P14" s="10"/>
      <c r="Q14" s="60">
        <f t="shared" si="0"/>
        <v>99990</v>
      </c>
      <c r="R14" s="10"/>
      <c r="S14" s="62">
        <f t="shared" si="1"/>
        <v>103323</v>
      </c>
      <c r="T14" s="10"/>
      <c r="U14" s="64">
        <v>5.6</v>
      </c>
      <c r="V14" s="64">
        <v>5.6</v>
      </c>
      <c r="W14" s="10"/>
      <c r="X14" s="43">
        <f t="shared" si="2"/>
        <v>82488083700</v>
      </c>
      <c r="Y14" s="36">
        <f t="shared" si="3"/>
        <v>4.3970193869936038E-2</v>
      </c>
      <c r="Z14" s="10"/>
      <c r="AA14" s="20">
        <v>42.8</v>
      </c>
      <c r="AB14" s="20">
        <v>25.6</v>
      </c>
      <c r="AC14" s="20">
        <v>7.3</v>
      </c>
      <c r="AD14" s="20">
        <v>17.600000000000001</v>
      </c>
      <c r="AE14" s="20">
        <v>6.7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30936.125</v>
      </c>
      <c r="AO14" s="35">
        <v>80</v>
      </c>
      <c r="AP14" s="43">
        <f t="shared" si="5"/>
        <v>8248808370</v>
      </c>
      <c r="AR14" s="57">
        <f t="shared" si="6"/>
        <v>30936.125</v>
      </c>
      <c r="AS14" s="35">
        <v>24</v>
      </c>
      <c r="AT14" s="43">
        <f t="shared" si="7"/>
        <v>74239275330</v>
      </c>
      <c r="AV14" s="43">
        <v>1876000000000</v>
      </c>
    </row>
    <row r="15" spans="1:48" ht="24" customHeight="1">
      <c r="A15" s="16"/>
      <c r="B15" s="17">
        <f t="shared" si="8"/>
        <v>7</v>
      </c>
      <c r="C15" s="10"/>
      <c r="D15" s="18" t="s">
        <v>72</v>
      </c>
      <c r="E15" s="10"/>
      <c r="F15" s="18" t="s">
        <v>8</v>
      </c>
      <c r="G15" s="18" t="s">
        <v>212</v>
      </c>
      <c r="H15" s="10"/>
      <c r="I15" s="19">
        <v>81914672</v>
      </c>
      <c r="J15" s="19">
        <v>43660</v>
      </c>
      <c r="K15" s="17" t="s">
        <v>14</v>
      </c>
      <c r="L15" s="10"/>
      <c r="M15" s="60">
        <v>3206</v>
      </c>
      <c r="N15" s="60">
        <v>3327</v>
      </c>
      <c r="O15" s="60">
        <v>3327</v>
      </c>
      <c r="P15" s="10"/>
      <c r="Q15" s="60">
        <f t="shared" si="0"/>
        <v>99810</v>
      </c>
      <c r="R15" s="10"/>
      <c r="S15" s="62">
        <f t="shared" si="1"/>
        <v>103137</v>
      </c>
      <c r="T15" s="10"/>
      <c r="U15" s="64">
        <v>4.0999999999999996</v>
      </c>
      <c r="V15" s="64">
        <v>4.0999999999999996</v>
      </c>
      <c r="W15" s="10"/>
      <c r="X15" s="43">
        <f t="shared" si="2"/>
        <v>112050485471.99998</v>
      </c>
      <c r="Y15" s="36">
        <f t="shared" si="3"/>
        <v>3.2319147814248626E-2</v>
      </c>
      <c r="Z15" s="10"/>
      <c r="AA15" s="20">
        <v>47.8</v>
      </c>
      <c r="AB15" s="20">
        <v>18.8</v>
      </c>
      <c r="AC15" s="20">
        <v>12.3</v>
      </c>
      <c r="AD15" s="20">
        <v>15.3</v>
      </c>
      <c r="AE15" s="20">
        <v>5.8</v>
      </c>
      <c r="AF15" s="66">
        <f t="shared" si="4"/>
        <v>99.999999999999986</v>
      </c>
      <c r="AG15" s="10"/>
      <c r="AH15" s="72"/>
      <c r="AI15" s="73"/>
      <c r="AJ15" s="74"/>
      <c r="AK15" s="75"/>
      <c r="AL15" s="76"/>
      <c r="AN15" s="57">
        <v>42098.92</v>
      </c>
      <c r="AO15" s="35">
        <v>80</v>
      </c>
      <c r="AP15" s="43">
        <f t="shared" si="5"/>
        <v>11205048547.200001</v>
      </c>
      <c r="AR15" s="57">
        <f t="shared" si="6"/>
        <v>42098.92</v>
      </c>
      <c r="AS15" s="35">
        <v>24</v>
      </c>
      <c r="AT15" s="43">
        <f t="shared" si="7"/>
        <v>100845436924.79999</v>
      </c>
      <c r="AV15" s="43">
        <v>3467000000000</v>
      </c>
    </row>
    <row r="16" spans="1:48" ht="24" customHeight="1">
      <c r="A16" s="16"/>
      <c r="B16" s="17">
        <f t="shared" si="8"/>
        <v>8</v>
      </c>
      <c r="C16" s="10"/>
      <c r="D16" s="18" t="s">
        <v>134</v>
      </c>
      <c r="E16" s="10"/>
      <c r="F16" s="18" t="s">
        <v>8</v>
      </c>
      <c r="G16" s="18" t="s">
        <v>212</v>
      </c>
      <c r="H16" s="10"/>
      <c r="I16" s="19">
        <v>38224408</v>
      </c>
      <c r="J16" s="19">
        <v>12680</v>
      </c>
      <c r="K16" s="17" t="s">
        <v>14</v>
      </c>
      <c r="L16" s="10"/>
      <c r="M16" s="60">
        <v>3026</v>
      </c>
      <c r="N16" s="60">
        <v>3698</v>
      </c>
      <c r="O16" s="60">
        <v>3698</v>
      </c>
      <c r="P16" s="10"/>
      <c r="Q16" s="60">
        <f t="shared" si="0"/>
        <v>110940</v>
      </c>
      <c r="R16" s="10"/>
      <c r="S16" s="62">
        <f t="shared" si="1"/>
        <v>114638</v>
      </c>
      <c r="T16" s="10"/>
      <c r="U16" s="64">
        <v>9.6999999999999993</v>
      </c>
      <c r="V16" s="64">
        <v>9.6999999999999993</v>
      </c>
      <c r="W16" s="10"/>
      <c r="X16" s="43">
        <f t="shared" si="2"/>
        <v>36777571480</v>
      </c>
      <c r="Y16" s="36">
        <f t="shared" si="3"/>
        <v>7.7913961629394859E-2</v>
      </c>
      <c r="Z16" s="10"/>
      <c r="AA16" s="20">
        <v>46.8</v>
      </c>
      <c r="AB16" s="20">
        <v>11.2</v>
      </c>
      <c r="AC16" s="20">
        <v>9</v>
      </c>
      <c r="AD16" s="20">
        <v>28.7</v>
      </c>
      <c r="AE16" s="20">
        <v>4.3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12431.575000000001</v>
      </c>
      <c r="AO16" s="35">
        <v>80</v>
      </c>
      <c r="AP16" s="43">
        <f t="shared" si="5"/>
        <v>3677757148</v>
      </c>
      <c r="AR16" s="57">
        <f t="shared" si="6"/>
        <v>12431.575000000001</v>
      </c>
      <c r="AS16" s="35">
        <v>24</v>
      </c>
      <c r="AT16" s="43">
        <f t="shared" si="7"/>
        <v>33099814332</v>
      </c>
      <c r="AV16" s="43">
        <v>472028000000</v>
      </c>
    </row>
    <row r="17" spans="1:48" ht="24" customHeight="1">
      <c r="A17" s="16"/>
      <c r="B17" s="17">
        <f t="shared" si="8"/>
        <v>9</v>
      </c>
      <c r="C17" s="10"/>
      <c r="D17" s="18" t="s">
        <v>39</v>
      </c>
      <c r="E17" s="10"/>
      <c r="F17" s="18" t="s">
        <v>13</v>
      </c>
      <c r="G17" s="18" t="s">
        <v>222</v>
      </c>
      <c r="H17" s="10"/>
      <c r="I17" s="19">
        <v>36289824</v>
      </c>
      <c r="J17" s="19">
        <v>43660</v>
      </c>
      <c r="K17" s="17" t="s">
        <v>14</v>
      </c>
      <c r="L17" s="10"/>
      <c r="M17" s="60">
        <v>1858</v>
      </c>
      <c r="N17" s="60">
        <v>2118</v>
      </c>
      <c r="O17" s="60">
        <v>2118</v>
      </c>
      <c r="P17" s="10"/>
      <c r="Q17" s="60">
        <f t="shared" si="0"/>
        <v>63540</v>
      </c>
      <c r="R17" s="10"/>
      <c r="S17" s="62">
        <f t="shared" si="1"/>
        <v>65658</v>
      </c>
      <c r="T17" s="10"/>
      <c r="U17" s="64">
        <v>5.8</v>
      </c>
      <c r="V17" s="64">
        <v>5.8</v>
      </c>
      <c r="W17" s="10"/>
      <c r="X17" s="43">
        <f t="shared" si="2"/>
        <v>71639064254.399994</v>
      </c>
      <c r="Y17" s="36">
        <f t="shared" si="3"/>
        <v>4.691490782868369E-2</v>
      </c>
      <c r="Z17" s="10"/>
      <c r="AA17" s="20">
        <v>64.3</v>
      </c>
      <c r="AB17" s="20">
        <v>10.8</v>
      </c>
      <c r="AC17" s="20">
        <v>2.5</v>
      </c>
      <c r="AD17" s="20">
        <v>15.2</v>
      </c>
      <c r="AE17" s="20">
        <v>7.2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42279.900999999998</v>
      </c>
      <c r="AO17" s="35">
        <v>80</v>
      </c>
      <c r="AP17" s="43">
        <f t="shared" si="5"/>
        <v>7163906425.4399986</v>
      </c>
      <c r="AR17" s="57">
        <f t="shared" si="6"/>
        <v>42279.900999999998</v>
      </c>
      <c r="AS17" s="35">
        <v>24</v>
      </c>
      <c r="AT17" s="43">
        <f t="shared" si="7"/>
        <v>64475157828.959999</v>
      </c>
      <c r="AV17" s="43">
        <v>1527000000000</v>
      </c>
    </row>
    <row r="18" spans="1:48" ht="24" customHeight="1">
      <c r="A18" s="16"/>
      <c r="B18" s="17">
        <f t="shared" si="8"/>
        <v>10</v>
      </c>
      <c r="C18" s="10"/>
      <c r="D18" s="18" t="s">
        <v>157</v>
      </c>
      <c r="E18" s="10"/>
      <c r="F18" s="18" t="s">
        <v>8</v>
      </c>
      <c r="G18" s="18" t="s">
        <v>212</v>
      </c>
      <c r="H18" s="10"/>
      <c r="I18" s="19">
        <v>46347576</v>
      </c>
      <c r="J18" s="19">
        <v>27520</v>
      </c>
      <c r="K18" s="17" t="s">
        <v>14</v>
      </c>
      <c r="L18" s="10"/>
      <c r="M18" s="60">
        <v>1810</v>
      </c>
      <c r="N18" s="60">
        <v>1922</v>
      </c>
      <c r="O18" s="60">
        <v>1922</v>
      </c>
      <c r="P18" s="10"/>
      <c r="Q18" s="60">
        <f t="shared" si="0"/>
        <v>57660</v>
      </c>
      <c r="R18" s="10"/>
      <c r="S18" s="62">
        <f t="shared" si="1"/>
        <v>59582</v>
      </c>
      <c r="T18" s="10"/>
      <c r="U18" s="64">
        <v>4.0999999999999996</v>
      </c>
      <c r="V18" s="64">
        <v>4.0999999999999996</v>
      </c>
      <c r="W18" s="10"/>
      <c r="X18" s="43">
        <f t="shared" si="2"/>
        <v>40755047462.399994</v>
      </c>
      <c r="Y18" s="36">
        <f t="shared" si="3"/>
        <v>3.3080395667532465E-2</v>
      </c>
      <c r="Z18" s="10"/>
      <c r="AA18" s="20">
        <v>46.5</v>
      </c>
      <c r="AB18" s="20">
        <v>21.9</v>
      </c>
      <c r="AC18" s="20">
        <v>3.7</v>
      </c>
      <c r="AD18" s="20">
        <v>21.5</v>
      </c>
      <c r="AE18" s="20">
        <v>6.4</v>
      </c>
      <c r="AF18" s="66">
        <f t="shared" si="4"/>
        <v>100.00000000000001</v>
      </c>
      <c r="AG18" s="10"/>
      <c r="AH18" s="72"/>
      <c r="AI18" s="73"/>
      <c r="AJ18" s="74"/>
      <c r="AK18" s="75"/>
      <c r="AL18" s="76"/>
      <c r="AN18" s="57">
        <v>26505.624</v>
      </c>
      <c r="AO18" s="35">
        <v>80</v>
      </c>
      <c r="AP18" s="43">
        <f t="shared" si="5"/>
        <v>4075504746.2400002</v>
      </c>
      <c r="AR18" s="57">
        <f t="shared" si="6"/>
        <v>26505.624</v>
      </c>
      <c r="AS18" s="35">
        <v>24</v>
      </c>
      <c r="AT18" s="43">
        <f t="shared" si="7"/>
        <v>36679542716.159996</v>
      </c>
      <c r="AV18" s="43">
        <v>1232000000000</v>
      </c>
    </row>
    <row r="19" spans="1:48" ht="24" customHeight="1">
      <c r="A19" s="16"/>
      <c r="B19" s="17">
        <f t="shared" si="8"/>
        <v>11</v>
      </c>
      <c r="C19" s="10"/>
      <c r="D19" s="18" t="s">
        <v>177</v>
      </c>
      <c r="E19" s="10"/>
      <c r="F19" s="18" t="s">
        <v>8</v>
      </c>
      <c r="G19" s="18" t="s">
        <v>212</v>
      </c>
      <c r="H19" s="10"/>
      <c r="I19" s="19">
        <v>65788572</v>
      </c>
      <c r="J19" s="19">
        <v>42390</v>
      </c>
      <c r="K19" s="17" t="s">
        <v>14</v>
      </c>
      <c r="L19" s="10"/>
      <c r="M19" s="60">
        <v>1804</v>
      </c>
      <c r="N19" s="60">
        <v>2019</v>
      </c>
      <c r="O19" s="60">
        <v>2019</v>
      </c>
      <c r="P19" s="10"/>
      <c r="Q19" s="60">
        <f t="shared" si="0"/>
        <v>60570</v>
      </c>
      <c r="R19" s="10"/>
      <c r="S19" s="62">
        <f t="shared" si="1"/>
        <v>62589</v>
      </c>
      <c r="T19" s="10"/>
      <c r="U19" s="64">
        <v>3.1</v>
      </c>
      <c r="V19" s="64">
        <v>3.1</v>
      </c>
      <c r="W19" s="10"/>
      <c r="X19" s="43">
        <f t="shared" si="2"/>
        <v>66342994538.399994</v>
      </c>
      <c r="Y19" s="36">
        <f t="shared" si="3"/>
        <v>2.4626204357238304E-2</v>
      </c>
      <c r="Z19" s="10"/>
      <c r="AA19" s="20">
        <v>46.2</v>
      </c>
      <c r="AB19" s="20">
        <v>20.5</v>
      </c>
      <c r="AC19" s="20">
        <v>5.5</v>
      </c>
      <c r="AD19" s="20">
        <v>23.7</v>
      </c>
      <c r="AE19" s="20">
        <v>4.0999999999999996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41074.167000000001</v>
      </c>
      <c r="AO19" s="35">
        <v>80</v>
      </c>
      <c r="AP19" s="43">
        <f t="shared" si="5"/>
        <v>6634299453.8400002</v>
      </c>
      <c r="AR19" s="57">
        <f t="shared" si="6"/>
        <v>41074.167000000001</v>
      </c>
      <c r="AS19" s="35">
        <v>24</v>
      </c>
      <c r="AT19" s="43">
        <f t="shared" si="7"/>
        <v>59708695084.559998</v>
      </c>
      <c r="AV19" s="43">
        <v>2694000000000</v>
      </c>
    </row>
    <row r="20" spans="1:48" ht="24" customHeight="1">
      <c r="A20" s="16"/>
      <c r="B20" s="17">
        <f t="shared" si="8"/>
        <v>12</v>
      </c>
      <c r="C20" s="10"/>
      <c r="D20" s="18" t="s">
        <v>42</v>
      </c>
      <c r="E20" s="10"/>
      <c r="F20" s="18" t="s">
        <v>13</v>
      </c>
      <c r="G20" s="18" t="s">
        <v>222</v>
      </c>
      <c r="H20" s="10"/>
      <c r="I20" s="19">
        <v>17909754</v>
      </c>
      <c r="J20" s="19">
        <v>13530</v>
      </c>
      <c r="K20" s="17" t="s">
        <v>14</v>
      </c>
      <c r="L20" s="10"/>
      <c r="M20" s="60">
        <v>1675</v>
      </c>
      <c r="N20" s="60">
        <v>2245</v>
      </c>
      <c r="O20" s="60">
        <v>2245</v>
      </c>
      <c r="P20" s="10"/>
      <c r="Q20" s="60">
        <f t="shared" si="0"/>
        <v>67350</v>
      </c>
      <c r="R20" s="10"/>
      <c r="S20" s="62">
        <f t="shared" si="1"/>
        <v>69595</v>
      </c>
      <c r="T20" s="10"/>
      <c r="U20" s="64">
        <v>12.5</v>
      </c>
      <c r="V20" s="64">
        <v>12.5</v>
      </c>
      <c r="W20" s="10"/>
      <c r="X20" s="43">
        <f t="shared" si="2"/>
        <v>24691566047.999996</v>
      </c>
      <c r="Y20" s="36">
        <f t="shared" si="3"/>
        <v>9.8632124502676347E-2</v>
      </c>
      <c r="Z20" s="10"/>
      <c r="AA20" s="20">
        <v>42</v>
      </c>
      <c r="AB20" s="20">
        <v>8.6999999999999993</v>
      </c>
      <c r="AC20" s="20">
        <v>5.7</v>
      </c>
      <c r="AD20" s="20">
        <v>36</v>
      </c>
      <c r="AE20" s="20">
        <v>7.6</v>
      </c>
      <c r="AF20" s="66">
        <f t="shared" si="4"/>
        <v>100</v>
      </c>
      <c r="AG20" s="10"/>
      <c r="AH20" s="72"/>
      <c r="AI20" s="73"/>
      <c r="AJ20" s="74"/>
      <c r="AK20" s="75"/>
      <c r="AL20" s="76"/>
      <c r="AN20" s="57">
        <v>13748.088</v>
      </c>
      <c r="AO20" s="35">
        <v>80</v>
      </c>
      <c r="AP20" s="43">
        <f t="shared" si="5"/>
        <v>2469156604.7999997</v>
      </c>
      <c r="AR20" s="57">
        <f t="shared" si="6"/>
        <v>13748.088</v>
      </c>
      <c r="AS20" s="35">
        <v>24</v>
      </c>
      <c r="AT20" s="43">
        <f t="shared" si="7"/>
        <v>22222409443.199997</v>
      </c>
      <c r="AV20" s="43">
        <v>250340000000</v>
      </c>
    </row>
    <row r="21" spans="1:48" ht="24" customHeight="1">
      <c r="A21" s="16"/>
      <c r="B21" s="17">
        <f t="shared" si="8"/>
        <v>13</v>
      </c>
      <c r="C21" s="10"/>
      <c r="D21" s="18" t="s">
        <v>17</v>
      </c>
      <c r="E21" s="10"/>
      <c r="F21" s="18" t="s">
        <v>18</v>
      </c>
      <c r="G21" s="18" t="s">
        <v>224</v>
      </c>
      <c r="H21" s="10"/>
      <c r="I21" s="19">
        <v>24125848</v>
      </c>
      <c r="J21" s="19">
        <v>54420</v>
      </c>
      <c r="K21" s="17" t="s">
        <v>14</v>
      </c>
      <c r="L21" s="10"/>
      <c r="M21" s="60">
        <v>1296</v>
      </c>
      <c r="N21" s="60">
        <v>1351</v>
      </c>
      <c r="O21" s="60">
        <v>1351</v>
      </c>
      <c r="P21" s="10"/>
      <c r="Q21" s="60">
        <f t="shared" si="0"/>
        <v>40530</v>
      </c>
      <c r="R21" s="10"/>
      <c r="S21" s="62">
        <f t="shared" si="1"/>
        <v>41881</v>
      </c>
      <c r="T21" s="10"/>
      <c r="U21" s="64">
        <v>5.6</v>
      </c>
      <c r="V21" s="64">
        <v>5.6</v>
      </c>
      <c r="W21" s="10"/>
      <c r="X21" s="43">
        <f t="shared" si="2"/>
        <v>54008798384.800003</v>
      </c>
      <c r="Y21" s="36">
        <f t="shared" si="3"/>
        <v>4.4672289813730358E-2</v>
      </c>
      <c r="Z21" s="10"/>
      <c r="AA21" s="20">
        <v>60.9</v>
      </c>
      <c r="AB21" s="20">
        <v>19.3</v>
      </c>
      <c r="AC21" s="20">
        <v>2.2000000000000002</v>
      </c>
      <c r="AD21" s="20">
        <v>14</v>
      </c>
      <c r="AE21" s="20">
        <v>3.6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49971.131000000001</v>
      </c>
      <c r="AO21" s="35">
        <v>80</v>
      </c>
      <c r="AP21" s="43">
        <f t="shared" si="5"/>
        <v>5400879838.4800005</v>
      </c>
      <c r="AR21" s="57">
        <f t="shared" si="6"/>
        <v>49971.131000000001</v>
      </c>
      <c r="AS21" s="35">
        <v>24</v>
      </c>
      <c r="AT21" s="43">
        <f t="shared" si="7"/>
        <v>48607918546.32</v>
      </c>
      <c r="AV21" s="43">
        <v>1209000000000</v>
      </c>
    </row>
    <row r="22" spans="1:48" ht="24" customHeight="1">
      <c r="A22" s="16"/>
      <c r="B22" s="17">
        <f t="shared" si="8"/>
        <v>14</v>
      </c>
      <c r="C22" s="10"/>
      <c r="D22" s="18" t="s">
        <v>74</v>
      </c>
      <c r="E22" s="10"/>
      <c r="F22" s="18" t="s">
        <v>8</v>
      </c>
      <c r="G22" s="18" t="s">
        <v>212</v>
      </c>
      <c r="H22" s="10"/>
      <c r="I22" s="19">
        <v>11183716</v>
      </c>
      <c r="J22" s="19">
        <v>18960</v>
      </c>
      <c r="K22" s="17" t="s">
        <v>14</v>
      </c>
      <c r="L22" s="10"/>
      <c r="M22" s="60">
        <v>824</v>
      </c>
      <c r="N22" s="60">
        <v>1026</v>
      </c>
      <c r="O22" s="60">
        <v>1026</v>
      </c>
      <c r="P22" s="10"/>
      <c r="Q22" s="60">
        <f t="shared" si="0"/>
        <v>30780</v>
      </c>
      <c r="R22" s="10"/>
      <c r="S22" s="62">
        <f t="shared" si="1"/>
        <v>31806</v>
      </c>
      <c r="T22" s="10"/>
      <c r="U22" s="64">
        <v>9.1999999999999993</v>
      </c>
      <c r="V22" s="64">
        <v>9.1999999999999993</v>
      </c>
      <c r="W22" s="10"/>
      <c r="X22" s="43">
        <f t="shared" si="2"/>
        <v>14869990368</v>
      </c>
      <c r="Y22" s="36">
        <f t="shared" si="3"/>
        <v>7.6169644650705345E-2</v>
      </c>
      <c r="Z22" s="10"/>
      <c r="AA22" s="20">
        <v>40.299999999999997</v>
      </c>
      <c r="AB22" s="20">
        <v>32.4</v>
      </c>
      <c r="AC22" s="20">
        <v>2.2000000000000002</v>
      </c>
      <c r="AD22" s="20">
        <v>18.100000000000001</v>
      </c>
      <c r="AE22" s="20">
        <v>7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18116.46</v>
      </c>
      <c r="AO22" s="35">
        <v>80</v>
      </c>
      <c r="AP22" s="43">
        <f t="shared" si="5"/>
        <v>1486999036.8000002</v>
      </c>
      <c r="AR22" s="57">
        <f t="shared" si="6"/>
        <v>18116.46</v>
      </c>
      <c r="AS22" s="35">
        <v>24</v>
      </c>
      <c r="AT22" s="43">
        <f t="shared" si="7"/>
        <v>13382991331.199999</v>
      </c>
      <c r="AV22" s="43">
        <v>195222000000</v>
      </c>
    </row>
    <row r="23" spans="1:48" ht="24" customHeight="1">
      <c r="A23" s="16"/>
      <c r="B23" s="17">
        <f t="shared" si="8"/>
        <v>15</v>
      </c>
      <c r="C23" s="10"/>
      <c r="D23" s="18" t="s">
        <v>176</v>
      </c>
      <c r="E23" s="10"/>
      <c r="F23" s="18" t="s">
        <v>5</v>
      </c>
      <c r="G23" s="18" t="s">
        <v>226</v>
      </c>
      <c r="H23" s="10"/>
      <c r="I23" s="19">
        <v>9269612</v>
      </c>
      <c r="J23" s="19">
        <v>40480</v>
      </c>
      <c r="K23" s="17" t="s">
        <v>14</v>
      </c>
      <c r="L23" s="10"/>
      <c r="M23" s="60">
        <v>725</v>
      </c>
      <c r="N23" s="60">
        <v>1678</v>
      </c>
      <c r="O23" s="60">
        <v>1678</v>
      </c>
      <c r="P23" s="10"/>
      <c r="Q23" s="60">
        <f t="shared" si="0"/>
        <v>50340</v>
      </c>
      <c r="R23" s="10"/>
      <c r="S23" s="62">
        <f t="shared" si="1"/>
        <v>52018</v>
      </c>
      <c r="T23" s="10"/>
      <c r="U23" s="64">
        <v>18.100000000000001</v>
      </c>
      <c r="V23" s="64">
        <v>18.100000000000001</v>
      </c>
      <c r="W23" s="10"/>
      <c r="X23" s="43">
        <f t="shared" si="2"/>
        <v>51201615412.800003</v>
      </c>
      <c r="Y23" s="36">
        <f t="shared" si="3"/>
        <v>0.14340381580136957</v>
      </c>
      <c r="Z23" s="10"/>
      <c r="AA23" s="20">
        <v>54.5</v>
      </c>
      <c r="AB23" s="20">
        <v>5.5</v>
      </c>
      <c r="AC23" s="20">
        <v>1.5</v>
      </c>
      <c r="AD23" s="20">
        <v>24.3</v>
      </c>
      <c r="AE23" s="20">
        <v>14.2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38141.847000000002</v>
      </c>
      <c r="AO23" s="35">
        <v>80</v>
      </c>
      <c r="AP23" s="43">
        <f t="shared" si="5"/>
        <v>5120161541.2800007</v>
      </c>
      <c r="AR23" s="57">
        <f t="shared" si="6"/>
        <v>38141.847000000002</v>
      </c>
      <c r="AS23" s="35">
        <v>24</v>
      </c>
      <c r="AT23" s="43">
        <f t="shared" si="7"/>
        <v>46081453871.520004</v>
      </c>
      <c r="AV23" s="43">
        <v>357045000000</v>
      </c>
    </row>
    <row r="24" spans="1:48" ht="24" customHeight="1">
      <c r="A24" s="16"/>
      <c r="B24" s="17">
        <f t="shared" si="8"/>
        <v>16</v>
      </c>
      <c r="C24" s="10"/>
      <c r="D24" s="18" t="s">
        <v>128</v>
      </c>
      <c r="E24" s="10"/>
      <c r="F24" s="18" t="s">
        <v>5</v>
      </c>
      <c r="G24" s="18" t="s">
        <v>226</v>
      </c>
      <c r="H24" s="10"/>
      <c r="I24" s="19">
        <v>4424762</v>
      </c>
      <c r="J24" s="19">
        <v>18080</v>
      </c>
      <c r="K24" s="17" t="s">
        <v>14</v>
      </c>
      <c r="L24" s="10"/>
      <c r="M24" s="60">
        <v>692</v>
      </c>
      <c r="N24" s="60">
        <v>713</v>
      </c>
      <c r="O24" s="60">
        <v>713</v>
      </c>
      <c r="P24" s="10"/>
      <c r="Q24" s="60">
        <f t="shared" si="0"/>
        <v>21390</v>
      </c>
      <c r="R24" s="10"/>
      <c r="S24" s="62">
        <f t="shared" si="1"/>
        <v>22103</v>
      </c>
      <c r="T24" s="10"/>
      <c r="U24" s="64">
        <v>16.100000000000001</v>
      </c>
      <c r="V24" s="64">
        <v>16.100000000000001</v>
      </c>
      <c r="W24" s="10"/>
      <c r="X24" s="43">
        <f t="shared" si="2"/>
        <v>8397227448.8000011</v>
      </c>
      <c r="Y24" s="36">
        <f t="shared" si="3"/>
        <v>0.12734455723753055</v>
      </c>
      <c r="Z24" s="10"/>
      <c r="AA24" s="20">
        <v>64.7</v>
      </c>
      <c r="AB24" s="20">
        <v>3.9</v>
      </c>
      <c r="AC24" s="20">
        <v>0.7</v>
      </c>
      <c r="AD24" s="20">
        <v>22.5</v>
      </c>
      <c r="AE24" s="20">
        <v>8.1999999999999993</v>
      </c>
      <c r="AF24" s="66">
        <f t="shared" si="4"/>
        <v>100.00000000000001</v>
      </c>
      <c r="AG24" s="10"/>
      <c r="AH24" s="72"/>
      <c r="AI24" s="73"/>
      <c r="AJ24" s="74"/>
      <c r="AK24" s="75"/>
      <c r="AL24" s="76"/>
      <c r="AN24" s="57">
        <v>14721.647000000001</v>
      </c>
      <c r="AO24" s="35">
        <v>80</v>
      </c>
      <c r="AP24" s="43">
        <f t="shared" si="5"/>
        <v>839722744.88000011</v>
      </c>
      <c r="AR24" s="57">
        <f t="shared" si="6"/>
        <v>14721.647000000001</v>
      </c>
      <c r="AS24" s="35">
        <v>24</v>
      </c>
      <c r="AT24" s="43">
        <f t="shared" si="7"/>
        <v>7557504703.920001</v>
      </c>
      <c r="AV24" s="43">
        <v>65941000000</v>
      </c>
    </row>
    <row r="25" spans="1:48" ht="24" customHeight="1">
      <c r="A25" s="16"/>
      <c r="B25" s="17">
        <f t="shared" si="8"/>
        <v>17</v>
      </c>
      <c r="C25" s="10"/>
      <c r="D25" s="18" t="s">
        <v>25</v>
      </c>
      <c r="E25" s="10"/>
      <c r="F25" s="18" t="s">
        <v>8</v>
      </c>
      <c r="G25" s="18" t="s">
        <v>212</v>
      </c>
      <c r="H25" s="10"/>
      <c r="I25" s="19">
        <v>11358379</v>
      </c>
      <c r="J25" s="19">
        <v>41860</v>
      </c>
      <c r="K25" s="17" t="s">
        <v>14</v>
      </c>
      <c r="L25" s="10"/>
      <c r="M25" s="60">
        <v>637</v>
      </c>
      <c r="N25" s="60">
        <v>657</v>
      </c>
      <c r="O25" s="60">
        <v>657</v>
      </c>
      <c r="P25" s="10"/>
      <c r="Q25" s="60">
        <f t="shared" si="0"/>
        <v>19710</v>
      </c>
      <c r="R25" s="10"/>
      <c r="S25" s="62">
        <f t="shared" si="1"/>
        <v>20367</v>
      </c>
      <c r="T25" s="10"/>
      <c r="U25" s="64">
        <v>5.8</v>
      </c>
      <c r="V25" s="64">
        <v>5.8</v>
      </c>
      <c r="W25" s="10"/>
      <c r="X25" s="43">
        <f t="shared" si="2"/>
        <v>22081559760</v>
      </c>
      <c r="Y25" s="36">
        <f t="shared" si="3"/>
        <v>4.6384277008845579E-2</v>
      </c>
      <c r="Z25" s="10"/>
      <c r="AA25" s="20">
        <v>57.1</v>
      </c>
      <c r="AB25" s="20">
        <v>14.4</v>
      </c>
      <c r="AC25" s="20">
        <v>11.1</v>
      </c>
      <c r="AD25" s="20">
        <v>12.2</v>
      </c>
      <c r="AE25" s="20">
        <v>5.2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42012.1</v>
      </c>
      <c r="AO25" s="35">
        <v>80</v>
      </c>
      <c r="AP25" s="43">
        <f t="shared" si="5"/>
        <v>2208155976</v>
      </c>
      <c r="AR25" s="57">
        <f t="shared" si="6"/>
        <v>42012.1</v>
      </c>
      <c r="AS25" s="35">
        <v>24</v>
      </c>
      <c r="AT25" s="43">
        <f t="shared" si="7"/>
        <v>19873403784</v>
      </c>
      <c r="AV25" s="43">
        <v>476057000000</v>
      </c>
    </row>
    <row r="26" spans="1:48" ht="24" customHeight="1">
      <c r="A26" s="16"/>
      <c r="B26" s="17">
        <f t="shared" si="8"/>
        <v>18</v>
      </c>
      <c r="C26" s="10"/>
      <c r="D26" s="18" t="s">
        <v>123</v>
      </c>
      <c r="E26" s="10"/>
      <c r="F26" s="18" t="s">
        <v>8</v>
      </c>
      <c r="G26" s="18" t="s">
        <v>212</v>
      </c>
      <c r="H26" s="10"/>
      <c r="I26" s="19">
        <v>16987330</v>
      </c>
      <c r="J26" s="19">
        <v>46310</v>
      </c>
      <c r="K26" s="17" t="s">
        <v>14</v>
      </c>
      <c r="L26" s="10"/>
      <c r="M26" s="60">
        <v>621</v>
      </c>
      <c r="N26" s="60">
        <v>648</v>
      </c>
      <c r="O26" s="60">
        <v>648</v>
      </c>
      <c r="P26" s="10"/>
      <c r="Q26" s="60">
        <f t="shared" si="0"/>
        <v>19440</v>
      </c>
      <c r="R26" s="10"/>
      <c r="S26" s="62">
        <f t="shared" si="1"/>
        <v>20088</v>
      </c>
      <c r="T26" s="10"/>
      <c r="U26" s="64">
        <v>3.8</v>
      </c>
      <c r="V26" s="64">
        <v>3.8</v>
      </c>
      <c r="W26" s="10"/>
      <c r="X26" s="43">
        <f t="shared" si="2"/>
        <v>23850470995.200001</v>
      </c>
      <c r="Y26" s="36">
        <f t="shared" si="3"/>
        <v>3.0439845155757039E-2</v>
      </c>
      <c r="Z26" s="10"/>
      <c r="AA26" s="20">
        <v>38</v>
      </c>
      <c r="AB26" s="20">
        <v>21.4</v>
      </c>
      <c r="AC26" s="20">
        <v>29.8</v>
      </c>
      <c r="AD26" s="20">
        <v>9.1999999999999993</v>
      </c>
      <c r="AE26" s="20">
        <v>1.6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46007.853000000003</v>
      </c>
      <c r="AO26" s="35">
        <v>80</v>
      </c>
      <c r="AP26" s="43">
        <f t="shared" si="5"/>
        <v>2385047099.5200005</v>
      </c>
      <c r="AR26" s="57">
        <f t="shared" si="6"/>
        <v>46007.853000000003</v>
      </c>
      <c r="AS26" s="35">
        <v>24</v>
      </c>
      <c r="AT26" s="43">
        <f t="shared" si="7"/>
        <v>21465423895.68</v>
      </c>
      <c r="AV26" s="43">
        <v>783528000000</v>
      </c>
    </row>
    <row r="27" spans="1:48" ht="24" customHeight="1">
      <c r="A27" s="16"/>
      <c r="B27" s="17">
        <f t="shared" si="8"/>
        <v>19</v>
      </c>
      <c r="C27" s="10"/>
      <c r="D27" s="18" t="s">
        <v>53</v>
      </c>
      <c r="E27" s="10"/>
      <c r="F27" s="18" t="s">
        <v>8</v>
      </c>
      <c r="G27" s="18" t="s">
        <v>212</v>
      </c>
      <c r="H27" s="10"/>
      <c r="I27" s="19">
        <v>10610947</v>
      </c>
      <c r="J27" s="19">
        <v>17570</v>
      </c>
      <c r="K27" s="17" t="s">
        <v>14</v>
      </c>
      <c r="L27" s="10"/>
      <c r="M27" s="60">
        <v>611</v>
      </c>
      <c r="N27" s="60">
        <v>630</v>
      </c>
      <c r="O27" s="60">
        <v>630</v>
      </c>
      <c r="P27" s="10"/>
      <c r="Q27" s="60">
        <f t="shared" si="0"/>
        <v>18900</v>
      </c>
      <c r="R27" s="10"/>
      <c r="S27" s="62">
        <f t="shared" si="1"/>
        <v>19530</v>
      </c>
      <c r="T27" s="10"/>
      <c r="U27" s="64">
        <v>5.9</v>
      </c>
      <c r="V27" s="64">
        <v>5.9</v>
      </c>
      <c r="W27" s="10"/>
      <c r="X27" s="43">
        <f t="shared" si="2"/>
        <v>9305547047.9999981</v>
      </c>
      <c r="Y27" s="36">
        <f t="shared" si="3"/>
        <v>4.7698739289558659E-2</v>
      </c>
      <c r="Z27" s="10"/>
      <c r="AA27" s="20">
        <v>53.7</v>
      </c>
      <c r="AB27" s="20">
        <v>10.3</v>
      </c>
      <c r="AC27" s="20">
        <v>8.6999999999999993</v>
      </c>
      <c r="AD27" s="20">
        <v>21.3</v>
      </c>
      <c r="AE27" s="20">
        <v>6</v>
      </c>
      <c r="AF27" s="66">
        <f t="shared" si="4"/>
        <v>100</v>
      </c>
      <c r="AG27" s="10"/>
      <c r="AH27" s="72"/>
      <c r="AI27" s="73"/>
      <c r="AJ27" s="74"/>
      <c r="AK27" s="75"/>
      <c r="AL27" s="76"/>
      <c r="AN27" s="57">
        <v>18463.386999999999</v>
      </c>
      <c r="AO27" s="35">
        <v>80</v>
      </c>
      <c r="AP27" s="43">
        <f t="shared" si="5"/>
        <v>930554704.79999995</v>
      </c>
      <c r="AR27" s="57">
        <f t="shared" si="6"/>
        <v>18463.386999999999</v>
      </c>
      <c r="AS27" s="35">
        <v>24</v>
      </c>
      <c r="AT27" s="43">
        <f t="shared" si="7"/>
        <v>8374992343.1999989</v>
      </c>
      <c r="AV27" s="43">
        <v>195090000000</v>
      </c>
    </row>
    <row r="28" spans="1:48" ht="24" customHeight="1">
      <c r="A28" s="16"/>
      <c r="B28" s="17">
        <f t="shared" si="8"/>
        <v>20</v>
      </c>
      <c r="C28" s="10"/>
      <c r="D28" s="18" t="s">
        <v>81</v>
      </c>
      <c r="E28" s="10"/>
      <c r="F28" s="18" t="s">
        <v>8</v>
      </c>
      <c r="G28" s="18" t="s">
        <v>212</v>
      </c>
      <c r="H28" s="10"/>
      <c r="I28" s="19">
        <v>9753281</v>
      </c>
      <c r="J28" s="19">
        <v>12570</v>
      </c>
      <c r="K28" s="17" t="s">
        <v>14</v>
      </c>
      <c r="L28" s="10"/>
      <c r="M28" s="60">
        <v>607</v>
      </c>
      <c r="N28" s="60">
        <v>756</v>
      </c>
      <c r="O28" s="60">
        <v>756</v>
      </c>
      <c r="P28" s="10"/>
      <c r="Q28" s="60">
        <f t="shared" si="0"/>
        <v>22680</v>
      </c>
      <c r="R28" s="10"/>
      <c r="S28" s="62">
        <f t="shared" si="1"/>
        <v>23436</v>
      </c>
      <c r="T28" s="10"/>
      <c r="U28" s="64">
        <v>7.8</v>
      </c>
      <c r="V28" s="64">
        <v>7.8</v>
      </c>
      <c r="W28" s="10"/>
      <c r="X28" s="43">
        <f t="shared" si="2"/>
        <v>7857789004.7999992</v>
      </c>
      <c r="Y28" s="36">
        <f t="shared" si="3"/>
        <v>6.1626334278118061E-2</v>
      </c>
      <c r="Z28" s="10"/>
      <c r="AA28" s="20">
        <v>44.3</v>
      </c>
      <c r="AB28" s="20">
        <v>10.5</v>
      </c>
      <c r="AC28" s="20">
        <v>12</v>
      </c>
      <c r="AD28" s="20">
        <v>25</v>
      </c>
      <c r="AE28" s="20">
        <v>8.1999999999999993</v>
      </c>
      <c r="AF28" s="66">
        <f t="shared" si="4"/>
        <v>100</v>
      </c>
      <c r="AG28" s="10"/>
      <c r="AH28" s="72"/>
      <c r="AI28" s="73"/>
      <c r="AJ28" s="74"/>
      <c r="AK28" s="75"/>
      <c r="AL28" s="76"/>
      <c r="AN28" s="57">
        <v>12992.376</v>
      </c>
      <c r="AO28" s="35">
        <v>80</v>
      </c>
      <c r="AP28" s="43">
        <f t="shared" si="5"/>
        <v>785778900.48000002</v>
      </c>
      <c r="AR28" s="57">
        <f t="shared" si="6"/>
        <v>12992.376</v>
      </c>
      <c r="AS28" s="35">
        <v>24</v>
      </c>
      <c r="AT28" s="43">
        <f t="shared" si="7"/>
        <v>7072010104.3199997</v>
      </c>
      <c r="AV28" s="43">
        <v>127507000000</v>
      </c>
    </row>
    <row r="29" spans="1:48" ht="24" customHeight="1">
      <c r="A29" s="16"/>
      <c r="B29" s="17">
        <f t="shared" si="8"/>
        <v>21</v>
      </c>
      <c r="C29" s="10"/>
      <c r="D29" s="18" t="s">
        <v>135</v>
      </c>
      <c r="E29" s="10"/>
      <c r="F29" s="18" t="s">
        <v>8</v>
      </c>
      <c r="G29" s="18" t="s">
        <v>212</v>
      </c>
      <c r="H29" s="10"/>
      <c r="I29" s="19">
        <v>10371627</v>
      </c>
      <c r="J29" s="19">
        <v>19850</v>
      </c>
      <c r="K29" s="17" t="s">
        <v>14</v>
      </c>
      <c r="L29" s="10"/>
      <c r="M29" s="60">
        <v>563</v>
      </c>
      <c r="N29" s="60">
        <v>768</v>
      </c>
      <c r="O29" s="60">
        <v>768</v>
      </c>
      <c r="P29" s="10"/>
      <c r="Q29" s="60">
        <f t="shared" si="0"/>
        <v>23040</v>
      </c>
      <c r="R29" s="10"/>
      <c r="S29" s="62">
        <f t="shared" si="1"/>
        <v>23808</v>
      </c>
      <c r="T29" s="10"/>
      <c r="U29" s="64">
        <v>7.4</v>
      </c>
      <c r="V29" s="64">
        <v>7.4</v>
      </c>
      <c r="W29" s="10"/>
      <c r="X29" s="43">
        <f t="shared" si="2"/>
        <v>12274729574.400002</v>
      </c>
      <c r="Y29" s="36">
        <f t="shared" si="3"/>
        <v>5.9503454303248896E-2</v>
      </c>
      <c r="Z29" s="10"/>
      <c r="AA29" s="20">
        <v>47.6</v>
      </c>
      <c r="AB29" s="20">
        <v>18.3</v>
      </c>
      <c r="AC29" s="20">
        <v>5.9</v>
      </c>
      <c r="AD29" s="20">
        <v>21.8</v>
      </c>
      <c r="AE29" s="20">
        <v>6.4</v>
      </c>
      <c r="AF29" s="66">
        <f t="shared" si="4"/>
        <v>100.00000000000001</v>
      </c>
      <c r="AG29" s="10"/>
      <c r="AH29" s="72"/>
      <c r="AI29" s="73"/>
      <c r="AJ29" s="74"/>
      <c r="AK29" s="75"/>
      <c r="AL29" s="76"/>
      <c r="AN29" s="57">
        <v>19978.401000000002</v>
      </c>
      <c r="AO29" s="35">
        <v>80</v>
      </c>
      <c r="AP29" s="43">
        <f t="shared" si="5"/>
        <v>1227472957.4400001</v>
      </c>
      <c r="AR29" s="57">
        <f t="shared" si="6"/>
        <v>19978.401000000002</v>
      </c>
      <c r="AS29" s="35">
        <v>24</v>
      </c>
      <c r="AT29" s="43">
        <f t="shared" si="7"/>
        <v>11047256616.960001</v>
      </c>
      <c r="AV29" s="43">
        <v>206286000000</v>
      </c>
    </row>
    <row r="30" spans="1:48" ht="24" customHeight="1">
      <c r="A30" s="16"/>
      <c r="B30" s="17">
        <f t="shared" si="8"/>
        <v>22</v>
      </c>
      <c r="C30" s="10"/>
      <c r="D30" s="18" t="s">
        <v>180</v>
      </c>
      <c r="E30" s="10"/>
      <c r="F30" s="18" t="s">
        <v>13</v>
      </c>
      <c r="G30" s="18" t="s">
        <v>222</v>
      </c>
      <c r="H30" s="10"/>
      <c r="I30" s="19">
        <v>3444006</v>
      </c>
      <c r="J30" s="19">
        <v>15230</v>
      </c>
      <c r="K30" s="17" t="s">
        <v>14</v>
      </c>
      <c r="L30" s="10"/>
      <c r="M30" s="60">
        <v>446</v>
      </c>
      <c r="N30" s="60">
        <v>460</v>
      </c>
      <c r="O30" s="60">
        <v>460</v>
      </c>
      <c r="P30" s="10"/>
      <c r="Q30" s="60">
        <f t="shared" si="0"/>
        <v>13800</v>
      </c>
      <c r="R30" s="10"/>
      <c r="S30" s="62">
        <f t="shared" si="1"/>
        <v>14260</v>
      </c>
      <c r="T30" s="10"/>
      <c r="U30" s="64">
        <v>13.4</v>
      </c>
      <c r="V30" s="64">
        <v>13.4</v>
      </c>
      <c r="W30" s="10"/>
      <c r="X30" s="43">
        <f t="shared" si="2"/>
        <v>5662468992</v>
      </c>
      <c r="Y30" s="36">
        <f t="shared" si="3"/>
        <v>0.1074717011843304</v>
      </c>
      <c r="Z30" s="10"/>
      <c r="AA30" s="20">
        <v>30.7</v>
      </c>
      <c r="AB30" s="20">
        <v>45.7</v>
      </c>
      <c r="AC30" s="20">
        <v>7</v>
      </c>
      <c r="AD30" s="20">
        <v>16.600000000000001</v>
      </c>
      <c r="AE30" s="20">
        <v>0</v>
      </c>
      <c r="AF30" s="66">
        <f t="shared" si="4"/>
        <v>100</v>
      </c>
      <c r="AG30" s="10"/>
      <c r="AH30" s="72"/>
      <c r="AI30" s="73"/>
      <c r="AJ30" s="74"/>
      <c r="AK30" s="75"/>
      <c r="AL30" s="76"/>
      <c r="AN30" s="57">
        <v>15387.144</v>
      </c>
      <c r="AO30" s="35">
        <v>80</v>
      </c>
      <c r="AP30" s="43">
        <f t="shared" si="5"/>
        <v>566246899.20000005</v>
      </c>
      <c r="AR30" s="57">
        <f t="shared" si="6"/>
        <v>15387.144</v>
      </c>
      <c r="AS30" s="35">
        <v>24</v>
      </c>
      <c r="AT30" s="43">
        <f t="shared" si="7"/>
        <v>5096222092.8000002</v>
      </c>
      <c r="AV30" s="43">
        <v>52688000000</v>
      </c>
    </row>
    <row r="31" spans="1:48" ht="24" customHeight="1">
      <c r="A31" s="16"/>
      <c r="B31" s="17">
        <f t="shared" si="8"/>
        <v>23</v>
      </c>
      <c r="C31" s="10"/>
      <c r="D31" s="18" t="s">
        <v>19</v>
      </c>
      <c r="E31" s="10"/>
      <c r="F31" s="18" t="s">
        <v>8</v>
      </c>
      <c r="G31" s="18" t="s">
        <v>212</v>
      </c>
      <c r="H31" s="10"/>
      <c r="I31" s="19">
        <v>8712137</v>
      </c>
      <c r="J31" s="19">
        <v>45230</v>
      </c>
      <c r="K31" s="17" t="s">
        <v>14</v>
      </c>
      <c r="L31" s="10"/>
      <c r="M31" s="60">
        <v>432</v>
      </c>
      <c r="N31" s="60">
        <v>452</v>
      </c>
      <c r="O31" s="60">
        <v>452</v>
      </c>
      <c r="P31" s="10"/>
      <c r="Q31" s="60">
        <f t="shared" si="0"/>
        <v>13560</v>
      </c>
      <c r="R31" s="10"/>
      <c r="S31" s="62">
        <f t="shared" si="1"/>
        <v>14012</v>
      </c>
      <c r="T31" s="10"/>
      <c r="U31" s="64">
        <v>5.2</v>
      </c>
      <c r="V31" s="64">
        <v>5.2</v>
      </c>
      <c r="W31" s="10"/>
      <c r="X31" s="43">
        <f t="shared" si="2"/>
        <v>16357990287.999998</v>
      </c>
      <c r="Y31" s="36">
        <f t="shared" si="3"/>
        <v>4.1388743429109268E-2</v>
      </c>
      <c r="Z31" s="10"/>
      <c r="AA31" s="20">
        <v>43.8</v>
      </c>
      <c r="AB31" s="20">
        <v>22</v>
      </c>
      <c r="AC31" s="20">
        <v>11.1</v>
      </c>
      <c r="AD31" s="20">
        <v>16.899999999999999</v>
      </c>
      <c r="AE31" s="20">
        <v>6.2</v>
      </c>
      <c r="AF31" s="66">
        <f t="shared" si="4"/>
        <v>99.999999999999986</v>
      </c>
      <c r="AG31" s="10"/>
      <c r="AH31" s="72"/>
      <c r="AI31" s="73"/>
      <c r="AJ31" s="74"/>
      <c r="AK31" s="75"/>
      <c r="AL31" s="76"/>
      <c r="AN31" s="57">
        <v>45237.805</v>
      </c>
      <c r="AO31" s="35">
        <v>80</v>
      </c>
      <c r="AP31" s="43">
        <f t="shared" si="5"/>
        <v>1635799028.8</v>
      </c>
      <c r="AR31" s="57">
        <f t="shared" si="6"/>
        <v>45237.805</v>
      </c>
      <c r="AS31" s="35">
        <v>24</v>
      </c>
      <c r="AT31" s="43">
        <f t="shared" si="7"/>
        <v>14722191259.199999</v>
      </c>
      <c r="AV31" s="43">
        <v>395228000000</v>
      </c>
    </row>
    <row r="32" spans="1:48" ht="24" customHeight="1">
      <c r="A32" s="16"/>
      <c r="B32" s="17">
        <f t="shared" si="8"/>
        <v>24</v>
      </c>
      <c r="C32" s="10"/>
      <c r="D32" s="18" t="s">
        <v>96</v>
      </c>
      <c r="E32" s="10"/>
      <c r="F32" s="18" t="s">
        <v>5</v>
      </c>
      <c r="G32" s="18" t="s">
        <v>226</v>
      </c>
      <c r="H32" s="10"/>
      <c r="I32" s="19">
        <v>4052584</v>
      </c>
      <c r="J32" s="19">
        <v>41680</v>
      </c>
      <c r="K32" s="17" t="s">
        <v>14</v>
      </c>
      <c r="L32" s="10"/>
      <c r="M32" s="60">
        <v>424</v>
      </c>
      <c r="N32" s="60">
        <v>715</v>
      </c>
      <c r="O32" s="60">
        <v>715</v>
      </c>
      <c r="P32" s="10"/>
      <c r="Q32" s="60">
        <f t="shared" si="0"/>
        <v>21450</v>
      </c>
      <c r="R32" s="10"/>
      <c r="S32" s="62">
        <f t="shared" si="1"/>
        <v>22165</v>
      </c>
      <c r="T32" s="10"/>
      <c r="U32" s="64">
        <v>17.600000000000001</v>
      </c>
      <c r="V32" s="64">
        <v>17.600000000000001</v>
      </c>
      <c r="W32" s="10"/>
      <c r="X32" s="43">
        <f t="shared" si="2"/>
        <v>15817609808</v>
      </c>
      <c r="Y32" s="36">
        <f t="shared" si="3"/>
        <v>0.14455867124840066</v>
      </c>
      <c r="Z32" s="10"/>
      <c r="AA32" s="20">
        <v>51</v>
      </c>
      <c r="AB32" s="20">
        <v>12</v>
      </c>
      <c r="AC32" s="20">
        <v>1</v>
      </c>
      <c r="AD32" s="20">
        <v>35</v>
      </c>
      <c r="AE32" s="20">
        <v>1</v>
      </c>
      <c r="AF32" s="66">
        <f t="shared" si="4"/>
        <v>100</v>
      </c>
      <c r="AG32" s="10"/>
      <c r="AH32" s="72"/>
      <c r="AI32" s="73"/>
      <c r="AJ32" s="74"/>
      <c r="AK32" s="75"/>
      <c r="AL32" s="76"/>
      <c r="AN32" s="57">
        <v>27653.164000000001</v>
      </c>
      <c r="AO32" s="35">
        <v>80</v>
      </c>
      <c r="AP32" s="43">
        <f t="shared" si="5"/>
        <v>1581760980.8000002</v>
      </c>
      <c r="AR32" s="57">
        <f t="shared" si="6"/>
        <v>27653.164000000001</v>
      </c>
      <c r="AS32" s="35">
        <v>24</v>
      </c>
      <c r="AT32" s="43">
        <f t="shared" si="7"/>
        <v>14235848827.200001</v>
      </c>
      <c r="AV32" s="43">
        <v>109420000000</v>
      </c>
    </row>
    <row r="33" spans="1:48" ht="24" customHeight="1">
      <c r="A33" s="16"/>
      <c r="B33" s="17">
        <f t="shared" si="8"/>
        <v>25</v>
      </c>
      <c r="C33" s="10"/>
      <c r="D33" s="18" t="s">
        <v>88</v>
      </c>
      <c r="E33" s="10"/>
      <c r="F33" s="18" t="s">
        <v>8</v>
      </c>
      <c r="G33" s="18" t="s">
        <v>212</v>
      </c>
      <c r="H33" s="10"/>
      <c r="I33" s="19">
        <v>8191828</v>
      </c>
      <c r="J33" s="19">
        <v>36190</v>
      </c>
      <c r="K33" s="17" t="s">
        <v>14</v>
      </c>
      <c r="L33" s="10"/>
      <c r="M33" s="60">
        <v>335</v>
      </c>
      <c r="N33" s="60">
        <v>345</v>
      </c>
      <c r="O33" s="60">
        <v>345</v>
      </c>
      <c r="P33" s="10"/>
      <c r="Q33" s="60">
        <f t="shared" si="0"/>
        <v>10350</v>
      </c>
      <c r="R33" s="10"/>
      <c r="S33" s="62">
        <f t="shared" si="1"/>
        <v>10695</v>
      </c>
      <c r="T33" s="10"/>
      <c r="U33" s="64">
        <v>4.2</v>
      </c>
      <c r="V33" s="64">
        <v>4.2</v>
      </c>
      <c r="W33" s="10"/>
      <c r="X33" s="43">
        <f t="shared" si="2"/>
        <v>10300768224</v>
      </c>
      <c r="Y33" s="36">
        <f t="shared" si="3"/>
        <v>3.2295770271922646E-2</v>
      </c>
      <c r="Z33" s="10"/>
      <c r="AA33" s="20">
        <v>46.3</v>
      </c>
      <c r="AB33" s="20">
        <v>12.2</v>
      </c>
      <c r="AC33" s="20">
        <v>2.7</v>
      </c>
      <c r="AD33" s="20">
        <v>28.7</v>
      </c>
      <c r="AE33" s="20">
        <v>10.1</v>
      </c>
      <c r="AF33" s="66">
        <f t="shared" si="4"/>
        <v>100</v>
      </c>
      <c r="AG33" s="10"/>
      <c r="AH33" s="72"/>
      <c r="AI33" s="73"/>
      <c r="AJ33" s="74"/>
      <c r="AK33" s="75"/>
      <c r="AL33" s="76"/>
      <c r="AN33" s="57">
        <v>37321.624000000003</v>
      </c>
      <c r="AO33" s="35">
        <v>80</v>
      </c>
      <c r="AP33" s="43">
        <f t="shared" si="5"/>
        <v>1030076822.4000001</v>
      </c>
      <c r="AR33" s="57">
        <f t="shared" si="6"/>
        <v>37321.624000000003</v>
      </c>
      <c r="AS33" s="35">
        <v>24</v>
      </c>
      <c r="AT33" s="43">
        <f t="shared" si="7"/>
        <v>9270691401.6000004</v>
      </c>
      <c r="AV33" s="43">
        <v>318951000000</v>
      </c>
    </row>
    <row r="34" spans="1:48" ht="24" customHeight="1">
      <c r="A34" s="16"/>
      <c r="B34" s="17">
        <f t="shared" si="8"/>
        <v>26</v>
      </c>
      <c r="C34" s="10"/>
      <c r="D34" s="18" t="s">
        <v>124</v>
      </c>
      <c r="E34" s="10"/>
      <c r="F34" s="18" t="s">
        <v>18</v>
      </c>
      <c r="G34" s="18" t="s">
        <v>224</v>
      </c>
      <c r="H34" s="10"/>
      <c r="I34" s="19">
        <v>4660833</v>
      </c>
      <c r="J34" s="19">
        <v>39070</v>
      </c>
      <c r="K34" s="17" t="s">
        <v>14</v>
      </c>
      <c r="L34" s="10"/>
      <c r="M34" s="60">
        <v>327</v>
      </c>
      <c r="N34" s="60">
        <v>364</v>
      </c>
      <c r="O34" s="60">
        <v>364</v>
      </c>
      <c r="P34" s="10"/>
      <c r="Q34" s="60">
        <f t="shared" si="0"/>
        <v>10920</v>
      </c>
      <c r="R34" s="10"/>
      <c r="S34" s="62">
        <f t="shared" si="1"/>
        <v>11284</v>
      </c>
      <c r="T34" s="10"/>
      <c r="U34" s="64">
        <v>7.8</v>
      </c>
      <c r="V34" s="64">
        <v>7.8</v>
      </c>
      <c r="W34" s="10"/>
      <c r="X34" s="43">
        <f t="shared" si="2"/>
        <v>11655819302.4</v>
      </c>
      <c r="Y34" s="36">
        <f t="shared" si="3"/>
        <v>6.2047224453032672E-2</v>
      </c>
      <c r="Z34" s="10"/>
      <c r="AA34" s="20">
        <v>68.5</v>
      </c>
      <c r="AB34" s="20">
        <v>15.9</v>
      </c>
      <c r="AC34" s="20">
        <v>1.5</v>
      </c>
      <c r="AD34" s="20">
        <v>7.6</v>
      </c>
      <c r="AE34" s="20">
        <v>6.5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40026.851999999999</v>
      </c>
      <c r="AO34" s="35">
        <v>80</v>
      </c>
      <c r="AP34" s="43">
        <f t="shared" si="5"/>
        <v>1165581930.24</v>
      </c>
      <c r="AR34" s="57">
        <f t="shared" si="6"/>
        <v>40026.851999999999</v>
      </c>
      <c r="AS34" s="35">
        <v>24</v>
      </c>
      <c r="AT34" s="43">
        <f t="shared" si="7"/>
        <v>10490237372.16</v>
      </c>
      <c r="AV34" s="43">
        <v>187854000000</v>
      </c>
    </row>
    <row r="35" spans="1:48" ht="24" customHeight="1">
      <c r="A35" s="16"/>
      <c r="B35" s="17">
        <f t="shared" si="8"/>
        <v>27</v>
      </c>
      <c r="C35" s="10"/>
      <c r="D35" s="18" t="s">
        <v>151</v>
      </c>
      <c r="E35" s="10"/>
      <c r="F35" s="18" t="s">
        <v>8</v>
      </c>
      <c r="G35" s="18" t="s">
        <v>212</v>
      </c>
      <c r="H35" s="10"/>
      <c r="I35" s="19">
        <v>5444218</v>
      </c>
      <c r="J35" s="19">
        <v>16810</v>
      </c>
      <c r="K35" s="17" t="s">
        <v>14</v>
      </c>
      <c r="L35" s="10"/>
      <c r="M35" s="60">
        <v>275</v>
      </c>
      <c r="N35" s="60">
        <v>330</v>
      </c>
      <c r="O35" s="60">
        <v>330</v>
      </c>
      <c r="P35" s="10"/>
      <c r="Q35" s="60">
        <f t="shared" si="0"/>
        <v>9900</v>
      </c>
      <c r="R35" s="10"/>
      <c r="S35" s="62">
        <f t="shared" si="1"/>
        <v>10230</v>
      </c>
      <c r="T35" s="10"/>
      <c r="U35" s="64">
        <v>6.1</v>
      </c>
      <c r="V35" s="64">
        <v>6.1</v>
      </c>
      <c r="W35" s="10"/>
      <c r="X35" s="43">
        <f t="shared" si="2"/>
        <v>4357583472</v>
      </c>
      <c r="Y35" s="36">
        <f t="shared" si="3"/>
        <v>4.8611500005577804E-2</v>
      </c>
      <c r="Z35" s="10"/>
      <c r="AA35" s="20">
        <v>50.2</v>
      </c>
      <c r="AB35" s="20">
        <v>8.6999999999999993</v>
      </c>
      <c r="AC35" s="20">
        <v>7.6</v>
      </c>
      <c r="AD35" s="20">
        <v>29.1</v>
      </c>
      <c r="AE35" s="20">
        <v>4.4000000000000004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16505.998</v>
      </c>
      <c r="AO35" s="35">
        <v>80</v>
      </c>
      <c r="AP35" s="43">
        <f t="shared" si="5"/>
        <v>435758347.19999999</v>
      </c>
      <c r="AR35" s="57">
        <f t="shared" si="6"/>
        <v>16505.998</v>
      </c>
      <c r="AS35" s="35">
        <v>24</v>
      </c>
      <c r="AT35" s="43">
        <f t="shared" si="7"/>
        <v>3921825124.7999997</v>
      </c>
      <c r="AV35" s="43">
        <v>89641000000</v>
      </c>
    </row>
    <row r="36" spans="1:48" ht="24" customHeight="1">
      <c r="A36" s="16"/>
      <c r="B36" s="17">
        <f t="shared" si="8"/>
        <v>28</v>
      </c>
      <c r="C36" s="10"/>
      <c r="D36" s="18" t="s">
        <v>161</v>
      </c>
      <c r="E36" s="10"/>
      <c r="F36" s="18" t="s">
        <v>8</v>
      </c>
      <c r="G36" s="18" t="s">
        <v>212</v>
      </c>
      <c r="H36" s="10"/>
      <c r="I36" s="19">
        <v>9837533</v>
      </c>
      <c r="J36" s="19">
        <v>54630</v>
      </c>
      <c r="K36" s="17" t="s">
        <v>14</v>
      </c>
      <c r="L36" s="10"/>
      <c r="M36" s="60">
        <v>270</v>
      </c>
      <c r="N36" s="60">
        <v>278</v>
      </c>
      <c r="O36" s="60">
        <v>278</v>
      </c>
      <c r="P36" s="10"/>
      <c r="Q36" s="60">
        <f t="shared" si="0"/>
        <v>8340</v>
      </c>
      <c r="R36" s="10"/>
      <c r="S36" s="62">
        <f t="shared" si="1"/>
        <v>8618</v>
      </c>
      <c r="T36" s="10"/>
      <c r="U36" s="64">
        <v>2.8</v>
      </c>
      <c r="V36" s="64">
        <v>2.8</v>
      </c>
      <c r="W36" s="10"/>
      <c r="X36" s="43">
        <f t="shared" si="2"/>
        <v>11559061412.800001</v>
      </c>
      <c r="Y36" s="36">
        <f t="shared" si="3"/>
        <v>2.2412401138549361E-2</v>
      </c>
      <c r="Z36" s="10"/>
      <c r="AA36" s="20">
        <v>53.7</v>
      </c>
      <c r="AB36" s="20">
        <v>16.3</v>
      </c>
      <c r="AC36" s="20">
        <v>8.1</v>
      </c>
      <c r="AD36" s="20">
        <v>15.6</v>
      </c>
      <c r="AE36" s="20">
        <v>6.3</v>
      </c>
      <c r="AF36" s="66">
        <f t="shared" si="4"/>
        <v>99.999999999999986</v>
      </c>
      <c r="AG36" s="10"/>
      <c r="AH36" s="72"/>
      <c r="AI36" s="73"/>
      <c r="AJ36" s="74"/>
      <c r="AK36" s="75"/>
      <c r="AL36" s="76"/>
      <c r="AN36" s="57">
        <v>51974.197</v>
      </c>
      <c r="AO36" s="35">
        <v>80</v>
      </c>
      <c r="AP36" s="43">
        <f t="shared" si="5"/>
        <v>1155906141.28</v>
      </c>
      <c r="AR36" s="57">
        <f t="shared" si="6"/>
        <v>51974.197</v>
      </c>
      <c r="AS36" s="35">
        <v>24</v>
      </c>
      <c r="AT36" s="43">
        <f t="shared" si="7"/>
        <v>10403155271.52</v>
      </c>
      <c r="AV36" s="43">
        <v>515744000000</v>
      </c>
    </row>
    <row r="37" spans="1:48" ht="24" customHeight="1">
      <c r="A37" s="16"/>
      <c r="B37" s="17">
        <f t="shared" si="8"/>
        <v>29</v>
      </c>
      <c r="C37" s="10"/>
      <c r="D37" s="18" t="s">
        <v>67</v>
      </c>
      <c r="E37" s="10"/>
      <c r="F37" s="18" t="s">
        <v>8</v>
      </c>
      <c r="G37" s="18" t="s">
        <v>212</v>
      </c>
      <c r="H37" s="10"/>
      <c r="I37" s="19">
        <v>5503132</v>
      </c>
      <c r="J37" s="19">
        <v>44730</v>
      </c>
      <c r="K37" s="17" t="s">
        <v>14</v>
      </c>
      <c r="L37" s="10"/>
      <c r="M37" s="60">
        <v>252</v>
      </c>
      <c r="N37" s="60">
        <v>260</v>
      </c>
      <c r="O37" s="60">
        <v>260</v>
      </c>
      <c r="P37" s="10"/>
      <c r="Q37" s="60">
        <f t="shared" si="0"/>
        <v>7800</v>
      </c>
      <c r="R37" s="10"/>
      <c r="S37" s="62">
        <f t="shared" si="1"/>
        <v>8060</v>
      </c>
      <c r="T37" s="10"/>
      <c r="U37" s="64">
        <v>4.7</v>
      </c>
      <c r="V37" s="64">
        <v>4.7</v>
      </c>
      <c r="W37" s="10"/>
      <c r="X37" s="43">
        <f t="shared" si="2"/>
        <v>9105707520</v>
      </c>
      <c r="Y37" s="36">
        <f t="shared" si="3"/>
        <v>3.785055293677516E-2</v>
      </c>
      <c r="Z37" s="10"/>
      <c r="AA37" s="20">
        <v>64.7</v>
      </c>
      <c r="AB37" s="20">
        <v>8.6999999999999993</v>
      </c>
      <c r="AC37" s="20">
        <v>9.5</v>
      </c>
      <c r="AD37" s="20">
        <v>10.7</v>
      </c>
      <c r="AE37" s="20">
        <v>6.4</v>
      </c>
      <c r="AF37" s="66">
        <f t="shared" si="4"/>
        <v>100.00000000000001</v>
      </c>
      <c r="AG37" s="10"/>
      <c r="AH37" s="72"/>
      <c r="AI37" s="73"/>
      <c r="AJ37" s="74"/>
      <c r="AK37" s="75"/>
      <c r="AL37" s="76"/>
      <c r="AN37" s="57">
        <v>43777.440000000002</v>
      </c>
      <c r="AO37" s="35">
        <v>80</v>
      </c>
      <c r="AP37" s="43">
        <f t="shared" si="5"/>
        <v>910570752</v>
      </c>
      <c r="AR37" s="57">
        <f t="shared" si="6"/>
        <v>43777.440000000002</v>
      </c>
      <c r="AS37" s="35">
        <v>24</v>
      </c>
      <c r="AT37" s="43">
        <f t="shared" si="7"/>
        <v>8195136768</v>
      </c>
      <c r="AV37" s="43">
        <v>240570000000</v>
      </c>
    </row>
    <row r="38" spans="1:48" ht="24" customHeight="1">
      <c r="A38" s="16"/>
      <c r="B38" s="17">
        <f t="shared" si="8"/>
        <v>30</v>
      </c>
      <c r="C38" s="10"/>
      <c r="D38" s="18" t="s">
        <v>162</v>
      </c>
      <c r="E38" s="10"/>
      <c r="F38" s="18" t="s">
        <v>8</v>
      </c>
      <c r="G38" s="18" t="s">
        <v>212</v>
      </c>
      <c r="H38" s="10"/>
      <c r="I38" s="19">
        <v>8401739</v>
      </c>
      <c r="J38" s="19">
        <v>81240</v>
      </c>
      <c r="K38" s="17" t="s">
        <v>14</v>
      </c>
      <c r="L38" s="10"/>
      <c r="M38" s="60">
        <v>216</v>
      </c>
      <c r="N38" s="60">
        <v>223</v>
      </c>
      <c r="O38" s="60">
        <v>223</v>
      </c>
      <c r="P38" s="10"/>
      <c r="Q38" s="60">
        <f t="shared" si="0"/>
        <v>6690</v>
      </c>
      <c r="R38" s="10"/>
      <c r="S38" s="62">
        <f t="shared" si="1"/>
        <v>6913</v>
      </c>
      <c r="T38" s="10"/>
      <c r="U38" s="64">
        <v>2.7</v>
      </c>
      <c r="V38" s="64">
        <v>2.7</v>
      </c>
      <c r="W38" s="10"/>
      <c r="X38" s="43">
        <f t="shared" si="2"/>
        <v>14302719231.200001</v>
      </c>
      <c r="Y38" s="36">
        <f t="shared" si="3"/>
        <v>2.1305716490021734E-2</v>
      </c>
      <c r="Z38" s="10"/>
      <c r="AA38" s="20">
        <v>34.700000000000003</v>
      </c>
      <c r="AB38" s="20">
        <v>22.7</v>
      </c>
      <c r="AC38" s="20">
        <v>15.3</v>
      </c>
      <c r="AD38" s="20">
        <v>23.1</v>
      </c>
      <c r="AE38" s="20">
        <v>4.2</v>
      </c>
      <c r="AF38" s="66">
        <f t="shared" si="4"/>
        <v>100.00000000000001</v>
      </c>
      <c r="AG38" s="10"/>
      <c r="AH38" s="72"/>
      <c r="AI38" s="73"/>
      <c r="AJ38" s="74"/>
      <c r="AK38" s="75"/>
      <c r="AL38" s="76"/>
      <c r="AN38" s="57">
        <v>80172.192999999999</v>
      </c>
      <c r="AO38" s="35">
        <v>80</v>
      </c>
      <c r="AP38" s="43">
        <f t="shared" si="5"/>
        <v>1430271923.1200001</v>
      </c>
      <c r="AR38" s="57">
        <f t="shared" si="6"/>
        <v>80172.192999999999</v>
      </c>
      <c r="AS38" s="35">
        <v>24</v>
      </c>
      <c r="AT38" s="43">
        <f t="shared" si="7"/>
        <v>12872447308.08</v>
      </c>
      <c r="AV38" s="43">
        <v>671309000000</v>
      </c>
    </row>
    <row r="39" spans="1:48" ht="24" customHeight="1">
      <c r="A39" s="16"/>
      <c r="B39" s="17">
        <f t="shared" si="8"/>
        <v>31</v>
      </c>
      <c r="C39" s="10"/>
      <c r="D39" s="18" t="s">
        <v>55</v>
      </c>
      <c r="E39" s="10"/>
      <c r="F39" s="18" t="s">
        <v>8</v>
      </c>
      <c r="G39" s="18" t="s">
        <v>212</v>
      </c>
      <c r="H39" s="10"/>
      <c r="I39" s="19">
        <v>5711870</v>
      </c>
      <c r="J39" s="19">
        <v>56730</v>
      </c>
      <c r="K39" s="17" t="s">
        <v>14</v>
      </c>
      <c r="L39" s="10"/>
      <c r="M39" s="60">
        <v>211</v>
      </c>
      <c r="N39" s="60">
        <v>227</v>
      </c>
      <c r="O39" s="60">
        <v>227</v>
      </c>
      <c r="P39" s="10"/>
      <c r="Q39" s="60">
        <f t="shared" si="0"/>
        <v>6810</v>
      </c>
      <c r="R39" s="10"/>
      <c r="S39" s="62">
        <f t="shared" si="1"/>
        <v>7037</v>
      </c>
      <c r="T39" s="10"/>
      <c r="U39" s="64">
        <v>4</v>
      </c>
      <c r="V39" s="64">
        <v>4</v>
      </c>
      <c r="W39" s="10"/>
      <c r="X39" s="43">
        <f t="shared" si="2"/>
        <v>9926982036.7999992</v>
      </c>
      <c r="Y39" s="36">
        <f t="shared" si="3"/>
        <v>3.1703847892793721E-2</v>
      </c>
      <c r="Z39" s="10"/>
      <c r="AA39" s="20">
        <v>48.3</v>
      </c>
      <c r="AB39" s="20">
        <v>16.100000000000001</v>
      </c>
      <c r="AC39" s="20">
        <v>14.7</v>
      </c>
      <c r="AD39" s="20">
        <v>17.100000000000001</v>
      </c>
      <c r="AE39" s="20">
        <v>3.8</v>
      </c>
      <c r="AF39" s="66">
        <f t="shared" si="4"/>
        <v>100.00000000000001</v>
      </c>
      <c r="AG39" s="10"/>
      <c r="AH39" s="72"/>
      <c r="AI39" s="73"/>
      <c r="AJ39" s="74"/>
      <c r="AK39" s="75"/>
      <c r="AL39" s="76"/>
      <c r="AN39" s="57">
        <v>54663.998</v>
      </c>
      <c r="AO39" s="35">
        <v>80</v>
      </c>
      <c r="AP39" s="43">
        <f t="shared" si="5"/>
        <v>992698203.68000007</v>
      </c>
      <c r="AR39" s="57">
        <f t="shared" si="6"/>
        <v>54663.998</v>
      </c>
      <c r="AS39" s="35">
        <v>24</v>
      </c>
      <c r="AT39" s="43">
        <f t="shared" si="7"/>
        <v>8934283833.1199989</v>
      </c>
      <c r="AV39" s="43">
        <v>313116000000</v>
      </c>
    </row>
    <row r="40" spans="1:48" ht="24" customHeight="1">
      <c r="A40" s="16"/>
      <c r="B40" s="17">
        <f t="shared" si="8"/>
        <v>32</v>
      </c>
      <c r="C40" s="10"/>
      <c r="D40" s="18" t="s">
        <v>104</v>
      </c>
      <c r="E40" s="10"/>
      <c r="F40" s="18" t="s">
        <v>8</v>
      </c>
      <c r="G40" s="18" t="s">
        <v>212</v>
      </c>
      <c r="H40" s="10"/>
      <c r="I40" s="19">
        <v>2908249</v>
      </c>
      <c r="J40" s="19">
        <v>14770</v>
      </c>
      <c r="K40" s="17" t="s">
        <v>14</v>
      </c>
      <c r="L40" s="10"/>
      <c r="M40" s="60">
        <v>192</v>
      </c>
      <c r="N40" s="60">
        <v>234</v>
      </c>
      <c r="O40" s="60">
        <v>234</v>
      </c>
      <c r="P40" s="10"/>
      <c r="Q40" s="60">
        <f t="shared" si="0"/>
        <v>7020</v>
      </c>
      <c r="R40" s="10"/>
      <c r="S40" s="62">
        <f t="shared" si="1"/>
        <v>7254</v>
      </c>
      <c r="T40" s="10"/>
      <c r="U40" s="64">
        <v>8</v>
      </c>
      <c r="V40" s="64">
        <v>8</v>
      </c>
      <c r="W40" s="10"/>
      <c r="X40" s="43">
        <f t="shared" si="2"/>
        <v>2807902655.9999995</v>
      </c>
      <c r="Y40" s="36">
        <f t="shared" si="3"/>
        <v>6.5266669517921053E-2</v>
      </c>
      <c r="Z40" s="10"/>
      <c r="AA40" s="20">
        <v>46.4</v>
      </c>
      <c r="AB40" s="20">
        <v>5.7</v>
      </c>
      <c r="AC40" s="20">
        <v>8.9</v>
      </c>
      <c r="AD40" s="20">
        <v>38</v>
      </c>
      <c r="AE40" s="20">
        <v>1</v>
      </c>
      <c r="AF40" s="66">
        <f t="shared" si="4"/>
        <v>100</v>
      </c>
      <c r="AG40" s="10"/>
      <c r="AH40" s="72"/>
      <c r="AI40" s="73"/>
      <c r="AJ40" s="74"/>
      <c r="AK40" s="75"/>
      <c r="AL40" s="76"/>
      <c r="AN40" s="57">
        <v>14999.48</v>
      </c>
      <c r="AO40" s="35">
        <v>80</v>
      </c>
      <c r="AP40" s="43">
        <f t="shared" si="5"/>
        <v>280790265.59999996</v>
      </c>
      <c r="AR40" s="57">
        <f t="shared" si="6"/>
        <v>14999.48</v>
      </c>
      <c r="AS40" s="35">
        <v>24</v>
      </c>
      <c r="AT40" s="43">
        <f t="shared" si="7"/>
        <v>2527112390.3999996</v>
      </c>
      <c r="AV40" s="43">
        <v>43022000000</v>
      </c>
    </row>
    <row r="41" spans="1:48" ht="24" customHeight="1">
      <c r="A41" s="16"/>
      <c r="B41" s="17">
        <f t="shared" si="8"/>
        <v>33</v>
      </c>
      <c r="C41" s="10"/>
      <c r="D41" s="18" t="s">
        <v>87</v>
      </c>
      <c r="E41" s="10"/>
      <c r="F41" s="18" t="s">
        <v>8</v>
      </c>
      <c r="G41" s="18" t="s">
        <v>212</v>
      </c>
      <c r="H41" s="10"/>
      <c r="I41" s="19">
        <v>4726078</v>
      </c>
      <c r="J41" s="19">
        <v>52560</v>
      </c>
      <c r="K41" s="17" t="s">
        <v>14</v>
      </c>
      <c r="L41" s="10"/>
      <c r="M41" s="60">
        <v>188</v>
      </c>
      <c r="N41" s="60">
        <v>194</v>
      </c>
      <c r="O41" s="60">
        <v>194</v>
      </c>
      <c r="P41" s="10"/>
      <c r="Q41" s="60">
        <f t="shared" ref="Q41:Q57" si="9">N41*$Q$190</f>
        <v>5820</v>
      </c>
      <c r="R41" s="10"/>
      <c r="S41" s="62">
        <f t="shared" ref="S41:S57" si="10">Q41+N41</f>
        <v>6014</v>
      </c>
      <c r="T41" s="10"/>
      <c r="U41" s="64">
        <v>4.0999999999999996</v>
      </c>
      <c r="V41" s="64">
        <v>4.0999999999999996</v>
      </c>
      <c r="W41" s="10"/>
      <c r="X41" s="43">
        <f t="shared" ref="X41:X57" si="11">AP41+AT41</f>
        <v>9808187126.3999996</v>
      </c>
      <c r="Y41" s="36">
        <f t="shared" ref="Y41:Y57" si="12">X41/AV41</f>
        <v>3.2637059813724736E-2</v>
      </c>
      <c r="Z41" s="10"/>
      <c r="AA41" s="20">
        <v>62.2</v>
      </c>
      <c r="AB41" s="20">
        <v>11.7</v>
      </c>
      <c r="AC41" s="20">
        <v>5.3</v>
      </c>
      <c r="AD41" s="20">
        <v>18.600000000000001</v>
      </c>
      <c r="AE41" s="20">
        <v>2.2000000000000002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63197.082000000002</v>
      </c>
      <c r="AO41" s="35">
        <v>80</v>
      </c>
      <c r="AP41" s="43">
        <f t="shared" ref="AP41:AP57" si="14">N41*AN41*AO41</f>
        <v>980818712.63999999</v>
      </c>
      <c r="AR41" s="57">
        <f t="shared" ref="AR41:AR57" si="15">AN41</f>
        <v>63197.082000000002</v>
      </c>
      <c r="AS41" s="35">
        <v>24</v>
      </c>
      <c r="AT41" s="43">
        <f t="shared" ref="AT41:AT57" si="16">Q41*AR41*AS41</f>
        <v>8827368413.7600002</v>
      </c>
      <c r="AV41" s="43">
        <v>300523000000</v>
      </c>
    </row>
    <row r="42" spans="1:48" ht="24" customHeight="1">
      <c r="A42" s="16"/>
      <c r="B42" s="17">
        <f t="shared" si="8"/>
        <v>34</v>
      </c>
      <c r="C42" s="10"/>
      <c r="D42" s="18" t="s">
        <v>136</v>
      </c>
      <c r="E42" s="10"/>
      <c r="F42" s="18" t="s">
        <v>5</v>
      </c>
      <c r="G42" s="18" t="s">
        <v>226</v>
      </c>
      <c r="H42" s="10"/>
      <c r="I42" s="19">
        <v>2569804</v>
      </c>
      <c r="J42" s="19">
        <v>75660</v>
      </c>
      <c r="K42" s="17" t="s">
        <v>14</v>
      </c>
      <c r="L42" s="10"/>
      <c r="M42" s="60">
        <v>178</v>
      </c>
      <c r="N42" s="60">
        <v>239</v>
      </c>
      <c r="O42" s="60">
        <v>239</v>
      </c>
      <c r="P42" s="10"/>
      <c r="Q42" s="60">
        <f t="shared" si="9"/>
        <v>7170</v>
      </c>
      <c r="R42" s="10"/>
      <c r="S42" s="62">
        <f t="shared" si="10"/>
        <v>7409</v>
      </c>
      <c r="T42" s="10"/>
      <c r="U42" s="64">
        <v>9.3000000000000007</v>
      </c>
      <c r="V42" s="64">
        <v>9.3000000000000007</v>
      </c>
      <c r="W42" s="10"/>
      <c r="X42" s="43">
        <f t="shared" si="11"/>
        <v>10929577263.200001</v>
      </c>
      <c r="Y42" s="36">
        <f t="shared" si="12"/>
        <v>7.2032117570453177E-2</v>
      </c>
      <c r="Z42" s="10"/>
      <c r="AA42" s="20">
        <v>48.3</v>
      </c>
      <c r="AB42" s="20">
        <v>2.2000000000000002</v>
      </c>
      <c r="AC42" s="20">
        <v>2.8</v>
      </c>
      <c r="AD42" s="20">
        <v>32</v>
      </c>
      <c r="AE42" s="20">
        <v>14.7</v>
      </c>
      <c r="AF42" s="66">
        <f t="shared" si="13"/>
        <v>100</v>
      </c>
      <c r="AG42" s="10"/>
      <c r="AH42" s="72"/>
      <c r="AI42" s="73"/>
      <c r="AJ42" s="74"/>
      <c r="AK42" s="75"/>
      <c r="AL42" s="76"/>
      <c r="AN42" s="57">
        <v>57163.061000000002</v>
      </c>
      <c r="AO42" s="35">
        <v>80</v>
      </c>
      <c r="AP42" s="43">
        <f t="shared" si="14"/>
        <v>1092957726.3199999</v>
      </c>
      <c r="AR42" s="57">
        <f t="shared" si="15"/>
        <v>57163.061000000002</v>
      </c>
      <c r="AS42" s="35">
        <v>24</v>
      </c>
      <c r="AT42" s="43">
        <f t="shared" si="16"/>
        <v>9836619536.8800011</v>
      </c>
      <c r="AV42" s="43">
        <v>151732000000</v>
      </c>
    </row>
    <row r="43" spans="1:48" ht="24" customHeight="1">
      <c r="A43" s="16"/>
      <c r="B43" s="17">
        <f t="shared" si="8"/>
        <v>35</v>
      </c>
      <c r="C43" s="10"/>
      <c r="D43" s="18" t="s">
        <v>99</v>
      </c>
      <c r="E43" s="10"/>
      <c r="F43" s="18" t="s">
        <v>8</v>
      </c>
      <c r="G43" s="18" t="s">
        <v>212</v>
      </c>
      <c r="H43" s="10"/>
      <c r="I43" s="19">
        <v>1970530</v>
      </c>
      <c r="J43" s="19">
        <v>14630</v>
      </c>
      <c r="K43" s="17" t="s">
        <v>14</v>
      </c>
      <c r="L43" s="10"/>
      <c r="M43" s="60">
        <v>158</v>
      </c>
      <c r="N43" s="60">
        <v>184</v>
      </c>
      <c r="O43" s="60">
        <v>184</v>
      </c>
      <c r="P43" s="10"/>
      <c r="Q43" s="60">
        <f t="shared" si="9"/>
        <v>5520</v>
      </c>
      <c r="R43" s="10"/>
      <c r="S43" s="62">
        <f t="shared" si="10"/>
        <v>5704</v>
      </c>
      <c r="T43" s="10"/>
      <c r="U43" s="64">
        <v>9.3000000000000007</v>
      </c>
      <c r="V43" s="64">
        <v>9.3000000000000007</v>
      </c>
      <c r="W43" s="10"/>
      <c r="X43" s="43">
        <f t="shared" si="11"/>
        <v>2083382688.0000002</v>
      </c>
      <c r="Y43" s="36">
        <f t="shared" si="12"/>
        <v>7.5120166149852174E-2</v>
      </c>
      <c r="Z43" s="10"/>
      <c r="AA43" s="20">
        <v>44.9</v>
      </c>
      <c r="AB43" s="20">
        <v>12</v>
      </c>
      <c r="AC43" s="20">
        <v>4.4000000000000004</v>
      </c>
      <c r="AD43" s="20">
        <v>34.799999999999997</v>
      </c>
      <c r="AE43" s="20">
        <v>3.9</v>
      </c>
      <c r="AF43" s="66">
        <f t="shared" si="13"/>
        <v>100</v>
      </c>
      <c r="AG43" s="10"/>
      <c r="AH43" s="72"/>
      <c r="AI43" s="73"/>
      <c r="AJ43" s="74"/>
      <c r="AK43" s="75"/>
      <c r="AL43" s="76"/>
      <c r="AN43" s="57">
        <v>14153.415000000001</v>
      </c>
      <c r="AO43" s="35">
        <v>80</v>
      </c>
      <c r="AP43" s="43">
        <f t="shared" si="14"/>
        <v>208338268.80000001</v>
      </c>
      <c r="AR43" s="57">
        <f t="shared" si="15"/>
        <v>14153.415000000001</v>
      </c>
      <c r="AS43" s="35">
        <v>24</v>
      </c>
      <c r="AT43" s="43">
        <f t="shared" si="16"/>
        <v>1875044419.2000003</v>
      </c>
      <c r="AV43" s="43">
        <v>27734000000</v>
      </c>
    </row>
    <row r="44" spans="1:48" ht="24" customHeight="1">
      <c r="A44" s="16"/>
      <c r="B44" s="17">
        <f t="shared" si="8"/>
        <v>36</v>
      </c>
      <c r="C44" s="10"/>
      <c r="D44" s="18" t="s">
        <v>150</v>
      </c>
      <c r="E44" s="10"/>
      <c r="F44" s="18" t="s">
        <v>18</v>
      </c>
      <c r="G44" s="18" t="s">
        <v>224</v>
      </c>
      <c r="H44" s="10"/>
      <c r="I44" s="19">
        <v>5622455</v>
      </c>
      <c r="J44" s="19">
        <v>51880</v>
      </c>
      <c r="K44" s="17" t="s">
        <v>14</v>
      </c>
      <c r="L44" s="10"/>
      <c r="M44" s="60">
        <v>141</v>
      </c>
      <c r="N44" s="60">
        <v>155</v>
      </c>
      <c r="O44" s="60">
        <v>155</v>
      </c>
      <c r="P44" s="10"/>
      <c r="Q44" s="60">
        <f t="shared" si="9"/>
        <v>4650</v>
      </c>
      <c r="R44" s="10"/>
      <c r="S44" s="62">
        <f t="shared" si="10"/>
        <v>4805</v>
      </c>
      <c r="T44" s="10"/>
      <c r="U44" s="64">
        <v>2.8</v>
      </c>
      <c r="V44" s="64">
        <v>2.8</v>
      </c>
      <c r="W44" s="10"/>
      <c r="X44" s="43">
        <f t="shared" si="11"/>
        <v>7033797080</v>
      </c>
      <c r="Y44" s="36">
        <f t="shared" si="12"/>
        <v>2.2114129934479421E-2</v>
      </c>
      <c r="Z44" s="10"/>
      <c r="AA44" s="20">
        <v>7.8</v>
      </c>
      <c r="AB44" s="20">
        <v>44</v>
      </c>
      <c r="AC44" s="20">
        <v>14.2</v>
      </c>
      <c r="AD44" s="20">
        <v>33.299999999999997</v>
      </c>
      <c r="AE44" s="20">
        <v>0.7</v>
      </c>
      <c r="AF44" s="66">
        <f t="shared" si="13"/>
        <v>100</v>
      </c>
      <c r="AG44" s="10"/>
      <c r="AH44" s="72"/>
      <c r="AI44" s="73"/>
      <c r="AJ44" s="74"/>
      <c r="AK44" s="75"/>
      <c r="AL44" s="76"/>
      <c r="AN44" s="57">
        <v>56724.17</v>
      </c>
      <c r="AO44" s="35">
        <v>80</v>
      </c>
      <c r="AP44" s="43">
        <f t="shared" si="14"/>
        <v>703379708</v>
      </c>
      <c r="AR44" s="57">
        <f t="shared" si="15"/>
        <v>56724.17</v>
      </c>
      <c r="AS44" s="35">
        <v>24</v>
      </c>
      <c r="AT44" s="43">
        <f t="shared" si="16"/>
        <v>6330417372</v>
      </c>
      <c r="AV44" s="43">
        <v>318068000000</v>
      </c>
    </row>
    <row r="45" spans="1:48" ht="24" customHeight="1">
      <c r="A45" s="16"/>
      <c r="B45" s="17">
        <f t="shared" si="8"/>
        <v>37</v>
      </c>
      <c r="C45" s="10"/>
      <c r="D45" s="18" t="s">
        <v>127</v>
      </c>
      <c r="E45" s="10"/>
      <c r="F45" s="18" t="s">
        <v>8</v>
      </c>
      <c r="G45" s="18" t="s">
        <v>212</v>
      </c>
      <c r="H45" s="10"/>
      <c r="I45" s="19">
        <v>5254694</v>
      </c>
      <c r="J45" s="19">
        <v>82330</v>
      </c>
      <c r="K45" s="17" t="s">
        <v>14</v>
      </c>
      <c r="L45" s="10"/>
      <c r="M45" s="60">
        <v>135</v>
      </c>
      <c r="N45" s="60">
        <v>143</v>
      </c>
      <c r="O45" s="60">
        <v>143</v>
      </c>
      <c r="P45" s="10"/>
      <c r="Q45" s="60">
        <f t="shared" si="9"/>
        <v>4290</v>
      </c>
      <c r="R45" s="10"/>
      <c r="S45" s="62">
        <f t="shared" si="10"/>
        <v>4433</v>
      </c>
      <c r="T45" s="10"/>
      <c r="U45" s="64">
        <v>2.7</v>
      </c>
      <c r="V45" s="64">
        <v>2.7</v>
      </c>
      <c r="W45" s="10"/>
      <c r="X45" s="43">
        <f t="shared" si="11"/>
        <v>8060688178.3999996</v>
      </c>
      <c r="Y45" s="36">
        <f t="shared" si="12"/>
        <v>2.185492975948073E-2</v>
      </c>
      <c r="Z45" s="10"/>
      <c r="AA45" s="20">
        <v>49.6</v>
      </c>
      <c r="AB45" s="20">
        <v>17</v>
      </c>
      <c r="AC45" s="20">
        <v>8.9</v>
      </c>
      <c r="AD45" s="20">
        <v>11.9</v>
      </c>
      <c r="AE45" s="20">
        <v>12.6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70460.561000000002</v>
      </c>
      <c r="AO45" s="35">
        <v>80</v>
      </c>
      <c r="AP45" s="43">
        <f t="shared" si="14"/>
        <v>806068817.83999991</v>
      </c>
      <c r="AR45" s="57">
        <f t="shared" si="15"/>
        <v>70460.561000000002</v>
      </c>
      <c r="AS45" s="35">
        <v>24</v>
      </c>
      <c r="AT45" s="43">
        <f t="shared" si="16"/>
        <v>7254619360.5599995</v>
      </c>
      <c r="AV45" s="43">
        <v>368827000000</v>
      </c>
    </row>
    <row r="46" spans="1:48" ht="24" customHeight="1">
      <c r="A46" s="16"/>
      <c r="B46" s="17">
        <f t="shared" si="8"/>
        <v>38</v>
      </c>
      <c r="C46" s="10"/>
      <c r="D46" s="18" t="s">
        <v>170</v>
      </c>
      <c r="E46" s="10"/>
      <c r="F46" s="18" t="s">
        <v>13</v>
      </c>
      <c r="G46" s="18" t="s">
        <v>222</v>
      </c>
      <c r="H46" s="10"/>
      <c r="I46" s="19">
        <v>1364962</v>
      </c>
      <c r="J46" s="19">
        <v>15680</v>
      </c>
      <c r="K46" s="17" t="s">
        <v>14</v>
      </c>
      <c r="L46" s="10"/>
      <c r="M46" s="60">
        <v>135</v>
      </c>
      <c r="N46" s="60">
        <v>165</v>
      </c>
      <c r="O46" s="60">
        <v>165</v>
      </c>
      <c r="P46" s="10"/>
      <c r="Q46" s="60">
        <f t="shared" si="9"/>
        <v>4950</v>
      </c>
      <c r="R46" s="10"/>
      <c r="S46" s="62">
        <f t="shared" si="10"/>
        <v>5115</v>
      </c>
      <c r="T46" s="10"/>
      <c r="U46" s="64">
        <v>12.1</v>
      </c>
      <c r="V46" s="64">
        <v>12.1</v>
      </c>
      <c r="W46" s="10"/>
      <c r="X46" s="43">
        <f t="shared" si="11"/>
        <v>2135357004</v>
      </c>
      <c r="Y46" s="36">
        <f t="shared" si="12"/>
        <v>9.5820372627327802E-2</v>
      </c>
      <c r="Z46" s="10"/>
      <c r="AA46" s="20">
        <v>57.8</v>
      </c>
      <c r="AB46" s="20">
        <v>2.2000000000000002</v>
      </c>
      <c r="AC46" s="20">
        <v>0.7</v>
      </c>
      <c r="AD46" s="20">
        <v>31.1</v>
      </c>
      <c r="AE46" s="20">
        <v>8.1999999999999993</v>
      </c>
      <c r="AF46" s="66">
        <f t="shared" si="13"/>
        <v>100.00000000000001</v>
      </c>
      <c r="AG46" s="10"/>
      <c r="AH46" s="72"/>
      <c r="AI46" s="73"/>
      <c r="AJ46" s="74"/>
      <c r="AK46" s="75"/>
      <c r="AL46" s="76"/>
      <c r="AN46" s="57">
        <v>16176.947</v>
      </c>
      <c r="AO46" s="35">
        <v>80</v>
      </c>
      <c r="AP46" s="43">
        <f t="shared" si="14"/>
        <v>213535700.39999998</v>
      </c>
      <c r="AR46" s="57">
        <f t="shared" si="15"/>
        <v>16176.947</v>
      </c>
      <c r="AS46" s="35">
        <v>24</v>
      </c>
      <c r="AT46" s="43">
        <f t="shared" si="16"/>
        <v>1921821303.6000001</v>
      </c>
      <c r="AV46" s="43">
        <v>22285000000</v>
      </c>
    </row>
    <row r="47" spans="1:48" ht="24" customHeight="1">
      <c r="A47" s="16"/>
      <c r="B47" s="17">
        <f t="shared" si="8"/>
        <v>39</v>
      </c>
      <c r="C47" s="10"/>
      <c r="D47" s="18" t="s">
        <v>152</v>
      </c>
      <c r="E47" s="10"/>
      <c r="F47" s="18" t="s">
        <v>8</v>
      </c>
      <c r="G47" s="18" t="s">
        <v>212</v>
      </c>
      <c r="H47" s="10"/>
      <c r="I47" s="19">
        <v>2077862</v>
      </c>
      <c r="J47" s="19">
        <v>21660</v>
      </c>
      <c r="K47" s="17" t="s">
        <v>14</v>
      </c>
      <c r="L47" s="10"/>
      <c r="M47" s="60">
        <v>130</v>
      </c>
      <c r="N47" s="60">
        <v>134</v>
      </c>
      <c r="O47" s="60">
        <v>134</v>
      </c>
      <c r="P47" s="10"/>
      <c r="Q47" s="60">
        <f t="shared" si="9"/>
        <v>4020</v>
      </c>
      <c r="R47" s="10"/>
      <c r="S47" s="62">
        <f t="shared" si="10"/>
        <v>4154</v>
      </c>
      <c r="T47" s="10"/>
      <c r="U47" s="64">
        <v>6.4</v>
      </c>
      <c r="V47" s="64">
        <v>6.4</v>
      </c>
      <c r="W47" s="10"/>
      <c r="X47" s="43">
        <f t="shared" si="11"/>
        <v>2317940683.1999998</v>
      </c>
      <c r="Y47" s="36">
        <f t="shared" si="12"/>
        <v>5.1911239881752211E-2</v>
      </c>
      <c r="Z47" s="10"/>
      <c r="AA47" s="20">
        <v>46.9</v>
      </c>
      <c r="AB47" s="20">
        <v>19.2</v>
      </c>
      <c r="AC47" s="20">
        <v>10</v>
      </c>
      <c r="AD47" s="20">
        <v>16.899999999999999</v>
      </c>
      <c r="AE47" s="20">
        <v>7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21622.580999999998</v>
      </c>
      <c r="AO47" s="35">
        <v>80</v>
      </c>
      <c r="AP47" s="43">
        <f t="shared" si="14"/>
        <v>231794068.31999999</v>
      </c>
      <c r="AR47" s="57">
        <f t="shared" si="15"/>
        <v>21622.580999999998</v>
      </c>
      <c r="AS47" s="35">
        <v>24</v>
      </c>
      <c r="AT47" s="43">
        <f t="shared" si="16"/>
        <v>2086146614.8799996</v>
      </c>
      <c r="AV47" s="43">
        <v>44652000000</v>
      </c>
    </row>
    <row r="48" spans="1:48" ht="24" customHeight="1">
      <c r="A48" s="16"/>
      <c r="B48" s="17">
        <f t="shared" si="8"/>
        <v>40</v>
      </c>
      <c r="C48" s="10"/>
      <c r="D48" s="18" t="s">
        <v>63</v>
      </c>
      <c r="E48" s="10"/>
      <c r="F48" s="18" t="s">
        <v>8</v>
      </c>
      <c r="G48" s="18" t="s">
        <v>212</v>
      </c>
      <c r="H48" s="10"/>
      <c r="I48" s="19">
        <v>1312442</v>
      </c>
      <c r="J48" s="19">
        <v>17750</v>
      </c>
      <c r="K48" s="17" t="s">
        <v>14</v>
      </c>
      <c r="L48" s="10"/>
      <c r="M48" s="60">
        <v>71</v>
      </c>
      <c r="N48" s="60">
        <v>80</v>
      </c>
      <c r="O48" s="60">
        <v>80</v>
      </c>
      <c r="P48" s="10"/>
      <c r="Q48" s="60">
        <f t="shared" si="9"/>
        <v>2400</v>
      </c>
      <c r="R48" s="10"/>
      <c r="S48" s="62">
        <f t="shared" si="10"/>
        <v>2480</v>
      </c>
      <c r="T48" s="10"/>
      <c r="U48" s="64">
        <v>6.1</v>
      </c>
      <c r="V48" s="64">
        <v>6.1</v>
      </c>
      <c r="W48" s="10"/>
      <c r="X48" s="43">
        <f t="shared" si="11"/>
        <v>1167186944</v>
      </c>
      <c r="Y48" s="36">
        <f t="shared" si="12"/>
        <v>4.8640896149358223E-2</v>
      </c>
      <c r="Z48" s="10"/>
      <c r="AA48" s="20">
        <v>52.1</v>
      </c>
      <c r="AB48" s="20">
        <v>1.4</v>
      </c>
      <c r="AC48" s="20">
        <v>7</v>
      </c>
      <c r="AD48" s="20">
        <v>31</v>
      </c>
      <c r="AE48" s="20">
        <v>8.5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18237.295999999998</v>
      </c>
      <c r="AO48" s="35">
        <v>80</v>
      </c>
      <c r="AP48" s="43">
        <f t="shared" si="14"/>
        <v>116718694.39999999</v>
      </c>
      <c r="AR48" s="57">
        <f t="shared" si="15"/>
        <v>18237.295999999998</v>
      </c>
      <c r="AS48" s="35">
        <v>24</v>
      </c>
      <c r="AT48" s="43">
        <f t="shared" si="16"/>
        <v>1050468249.5999999</v>
      </c>
      <c r="AV48" s="43">
        <v>23996000000</v>
      </c>
    </row>
    <row r="49" spans="1:48" ht="24" customHeight="1">
      <c r="A49" s="16"/>
      <c r="B49" s="17">
        <f t="shared" si="8"/>
        <v>41</v>
      </c>
      <c r="C49" s="10"/>
      <c r="D49" s="18" t="s">
        <v>52</v>
      </c>
      <c r="E49" s="10"/>
      <c r="F49" s="18" t="s">
        <v>8</v>
      </c>
      <c r="G49" s="18" t="s">
        <v>212</v>
      </c>
      <c r="H49" s="10"/>
      <c r="I49" s="19">
        <v>1170125</v>
      </c>
      <c r="J49" s="19">
        <v>23680</v>
      </c>
      <c r="K49" s="17" t="s">
        <v>14</v>
      </c>
      <c r="L49" s="10"/>
      <c r="M49" s="60">
        <v>46</v>
      </c>
      <c r="N49" s="60">
        <v>60</v>
      </c>
      <c r="O49" s="60">
        <v>60</v>
      </c>
      <c r="P49" s="10"/>
      <c r="Q49" s="60">
        <f t="shared" si="9"/>
        <v>1800</v>
      </c>
      <c r="R49" s="10"/>
      <c r="S49" s="62">
        <f t="shared" si="10"/>
        <v>1860</v>
      </c>
      <c r="T49" s="10"/>
      <c r="U49" s="64">
        <v>5.0999999999999996</v>
      </c>
      <c r="V49" s="64">
        <v>5.0999999999999996</v>
      </c>
      <c r="W49" s="10"/>
      <c r="X49" s="43">
        <f t="shared" si="11"/>
        <v>1152918624</v>
      </c>
      <c r="Y49" s="36">
        <f t="shared" si="12"/>
        <v>5.5187335407591784E-2</v>
      </c>
      <c r="Z49" s="10"/>
      <c r="AA49" s="20">
        <v>34.799999999999997</v>
      </c>
      <c r="AB49" s="20">
        <v>21.7</v>
      </c>
      <c r="AC49" s="20">
        <v>4.3</v>
      </c>
      <c r="AD49" s="20">
        <v>30.4</v>
      </c>
      <c r="AE49" s="20">
        <v>8.8000000000000007</v>
      </c>
      <c r="AF49" s="66">
        <f t="shared" si="13"/>
        <v>99.999999999999986</v>
      </c>
      <c r="AG49" s="10"/>
      <c r="AH49" s="72"/>
      <c r="AI49" s="73"/>
      <c r="AJ49" s="74"/>
      <c r="AK49" s="75"/>
      <c r="AL49" s="76"/>
      <c r="AN49" s="57">
        <v>24019.137999999999</v>
      </c>
      <c r="AO49" s="35">
        <v>80</v>
      </c>
      <c r="AP49" s="43">
        <f t="shared" si="14"/>
        <v>115291862.40000001</v>
      </c>
      <c r="AR49" s="57">
        <f t="shared" si="15"/>
        <v>24019.137999999999</v>
      </c>
      <c r="AS49" s="35">
        <v>24</v>
      </c>
      <c r="AT49" s="43">
        <f t="shared" si="16"/>
        <v>1037626761.5999999</v>
      </c>
      <c r="AV49" s="43">
        <v>20891000000</v>
      </c>
    </row>
    <row r="50" spans="1:48" ht="24" customHeight="1">
      <c r="A50" s="16"/>
      <c r="B50" s="17">
        <f t="shared" si="8"/>
        <v>42</v>
      </c>
      <c r="C50" s="10"/>
      <c r="D50" s="18" t="s">
        <v>105</v>
      </c>
      <c r="E50" s="10"/>
      <c r="F50" s="18" t="s">
        <v>8</v>
      </c>
      <c r="G50" s="18" t="s">
        <v>212</v>
      </c>
      <c r="H50" s="10"/>
      <c r="I50" s="19">
        <v>575747</v>
      </c>
      <c r="J50" s="19">
        <v>76660</v>
      </c>
      <c r="K50" s="17" t="s">
        <v>14</v>
      </c>
      <c r="L50" s="10"/>
      <c r="M50" s="60">
        <v>32</v>
      </c>
      <c r="N50" s="60">
        <v>36</v>
      </c>
      <c r="O50" s="60">
        <v>36</v>
      </c>
      <c r="P50" s="10"/>
      <c r="Q50" s="60">
        <f t="shared" si="9"/>
        <v>1080</v>
      </c>
      <c r="R50" s="10"/>
      <c r="S50" s="62">
        <f t="shared" si="10"/>
        <v>1116</v>
      </c>
      <c r="T50" s="10"/>
      <c r="U50" s="64">
        <v>6.9</v>
      </c>
      <c r="V50" s="64">
        <v>6.9</v>
      </c>
      <c r="W50" s="10"/>
      <c r="X50" s="43">
        <f t="shared" si="11"/>
        <v>3003217660.8000002</v>
      </c>
      <c r="Y50" s="36">
        <f t="shared" si="12"/>
        <v>4.9483739941671753E-2</v>
      </c>
      <c r="Z50" s="10"/>
      <c r="AA50" s="20">
        <v>62.5</v>
      </c>
      <c r="AB50" s="20">
        <v>9.4</v>
      </c>
      <c r="AC50" s="20">
        <v>3.1</v>
      </c>
      <c r="AD50" s="20">
        <v>25</v>
      </c>
      <c r="AE50" s="20">
        <v>0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104278.391</v>
      </c>
      <c r="AO50" s="35">
        <v>80</v>
      </c>
      <c r="AP50" s="43">
        <f t="shared" si="14"/>
        <v>300321766.08000004</v>
      </c>
      <c r="AR50" s="57">
        <f t="shared" si="15"/>
        <v>104278.391</v>
      </c>
      <c r="AS50" s="35">
        <v>24</v>
      </c>
      <c r="AT50" s="43">
        <f t="shared" si="16"/>
        <v>2702895894.7200003</v>
      </c>
      <c r="AV50" s="43">
        <v>60691000000</v>
      </c>
    </row>
    <row r="51" spans="1:48" ht="24" customHeight="1">
      <c r="A51" s="16"/>
      <c r="B51" s="17">
        <f t="shared" si="8"/>
        <v>43</v>
      </c>
      <c r="C51" s="10"/>
      <c r="D51" s="18" t="s">
        <v>111</v>
      </c>
      <c r="E51" s="10"/>
      <c r="F51" s="18" t="s">
        <v>8</v>
      </c>
      <c r="G51" s="18" t="s">
        <v>212</v>
      </c>
      <c r="H51" s="10"/>
      <c r="I51" s="19">
        <v>429362</v>
      </c>
      <c r="J51" s="19">
        <v>24140</v>
      </c>
      <c r="K51" s="17" t="s">
        <v>14</v>
      </c>
      <c r="L51" s="10"/>
      <c r="M51" s="60">
        <v>22</v>
      </c>
      <c r="N51" s="60">
        <v>26</v>
      </c>
      <c r="O51" s="60">
        <v>26</v>
      </c>
      <c r="P51" s="10"/>
      <c r="Q51" s="60">
        <f t="shared" si="9"/>
        <v>780</v>
      </c>
      <c r="R51" s="10"/>
      <c r="S51" s="62">
        <f t="shared" si="10"/>
        <v>806</v>
      </c>
      <c r="T51" s="10"/>
      <c r="U51" s="64">
        <v>6.1</v>
      </c>
      <c r="V51" s="64">
        <v>6.1</v>
      </c>
      <c r="W51" s="10"/>
      <c r="X51" s="43">
        <f t="shared" si="11"/>
        <v>523151616.00000006</v>
      </c>
      <c r="Y51" s="36">
        <f t="shared" si="12"/>
        <v>4.5678129398410899E-2</v>
      </c>
      <c r="Z51" s="10"/>
      <c r="AA51" s="20">
        <v>18.2</v>
      </c>
      <c r="AB51" s="20">
        <v>40.9</v>
      </c>
      <c r="AC51" s="20">
        <v>4.5</v>
      </c>
      <c r="AD51" s="20">
        <v>27.3</v>
      </c>
      <c r="AE51" s="20">
        <v>9.1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25151.52</v>
      </c>
      <c r="AO51" s="35">
        <v>80</v>
      </c>
      <c r="AP51" s="43">
        <f t="shared" si="14"/>
        <v>52315161.600000001</v>
      </c>
      <c r="AR51" s="57">
        <f t="shared" si="15"/>
        <v>25151.52</v>
      </c>
      <c r="AS51" s="35">
        <v>24</v>
      </c>
      <c r="AT51" s="43">
        <f t="shared" si="16"/>
        <v>470836454.40000004</v>
      </c>
      <c r="AV51" s="43">
        <v>11453000000</v>
      </c>
    </row>
    <row r="52" spans="1:48" ht="24" customHeight="1">
      <c r="A52" s="16"/>
      <c r="B52" s="17">
        <f t="shared" si="8"/>
        <v>44</v>
      </c>
      <c r="C52" s="10"/>
      <c r="D52" s="18" t="s">
        <v>82</v>
      </c>
      <c r="E52" s="10"/>
      <c r="F52" s="18" t="s">
        <v>8</v>
      </c>
      <c r="G52" s="18" t="s">
        <v>212</v>
      </c>
      <c r="H52" s="10"/>
      <c r="I52" s="19">
        <v>332474</v>
      </c>
      <c r="J52" s="19">
        <v>56990</v>
      </c>
      <c r="K52" s="17" t="s">
        <v>14</v>
      </c>
      <c r="L52" s="10"/>
      <c r="M52" s="60">
        <v>18</v>
      </c>
      <c r="N52" s="60">
        <v>22</v>
      </c>
      <c r="O52" s="60">
        <v>22</v>
      </c>
      <c r="P52" s="10"/>
      <c r="Q52" s="60">
        <f t="shared" si="9"/>
        <v>660</v>
      </c>
      <c r="R52" s="10"/>
      <c r="S52" s="62">
        <f t="shared" si="10"/>
        <v>682</v>
      </c>
      <c r="T52" s="10"/>
      <c r="U52" s="64">
        <v>6.6</v>
      </c>
      <c r="V52" s="64">
        <v>6.6</v>
      </c>
      <c r="W52" s="10"/>
      <c r="X52" s="43">
        <f t="shared" si="11"/>
        <v>1086939902.4000001</v>
      </c>
      <c r="Y52" s="36">
        <f t="shared" si="12"/>
        <v>5.2468618575014489E-2</v>
      </c>
      <c r="Z52" s="10"/>
      <c r="AA52" s="20">
        <v>72.2</v>
      </c>
      <c r="AB52" s="20">
        <v>11.1</v>
      </c>
      <c r="AC52" s="20">
        <v>0</v>
      </c>
      <c r="AD52" s="20">
        <v>11.1</v>
      </c>
      <c r="AE52" s="20">
        <v>5.6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61757.949000000001</v>
      </c>
      <c r="AO52" s="35">
        <v>80</v>
      </c>
      <c r="AP52" s="43">
        <f t="shared" si="14"/>
        <v>108693990.24000001</v>
      </c>
      <c r="AR52" s="57">
        <f t="shared" si="15"/>
        <v>61757.949000000001</v>
      </c>
      <c r="AS52" s="35">
        <v>24</v>
      </c>
      <c r="AT52" s="43">
        <f t="shared" si="16"/>
        <v>978245912.16000009</v>
      </c>
      <c r="AV52" s="43">
        <v>20716000000</v>
      </c>
    </row>
    <row r="53" spans="1:48" ht="24" customHeight="1">
      <c r="A53" s="16"/>
      <c r="B53" s="17">
        <f t="shared" si="8"/>
        <v>45</v>
      </c>
      <c r="C53" s="10"/>
      <c r="D53" s="18" t="s">
        <v>149</v>
      </c>
      <c r="E53" s="10"/>
      <c r="F53" s="18" t="s">
        <v>11</v>
      </c>
      <c r="G53" s="18" t="s">
        <v>11</v>
      </c>
      <c r="H53" s="10"/>
      <c r="I53" s="19">
        <v>94228</v>
      </c>
      <c r="J53" s="19">
        <v>15410</v>
      </c>
      <c r="K53" s="17" t="s">
        <v>14</v>
      </c>
      <c r="L53" s="10"/>
      <c r="M53" s="60">
        <v>15</v>
      </c>
      <c r="N53" s="60">
        <v>15</v>
      </c>
      <c r="O53" s="60">
        <v>15</v>
      </c>
      <c r="P53" s="10"/>
      <c r="Q53" s="60">
        <f t="shared" si="9"/>
        <v>450</v>
      </c>
      <c r="R53" s="10"/>
      <c r="S53" s="62">
        <f t="shared" si="10"/>
        <v>465</v>
      </c>
      <c r="T53" s="10"/>
      <c r="U53" s="64">
        <v>15.9</v>
      </c>
      <c r="V53" s="64">
        <v>15.9</v>
      </c>
      <c r="W53" s="10"/>
      <c r="X53" s="43">
        <f t="shared" si="11"/>
        <v>180934068</v>
      </c>
      <c r="Y53" s="36">
        <f t="shared" si="12"/>
        <v>0.12670452941176472</v>
      </c>
      <c r="Z53" s="10"/>
      <c r="AA53" s="20">
        <v>46.7</v>
      </c>
      <c r="AB53" s="20">
        <v>20</v>
      </c>
      <c r="AC53" s="20">
        <v>6.7</v>
      </c>
      <c r="AD53" s="20">
        <v>20</v>
      </c>
      <c r="AE53" s="20">
        <v>6.6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15077.839</v>
      </c>
      <c r="AO53" s="35">
        <v>80</v>
      </c>
      <c r="AP53" s="43">
        <f t="shared" si="14"/>
        <v>18093406.800000001</v>
      </c>
      <c r="AR53" s="57">
        <f t="shared" si="15"/>
        <v>15077.839</v>
      </c>
      <c r="AS53" s="35">
        <v>24</v>
      </c>
      <c r="AT53" s="43">
        <f t="shared" si="16"/>
        <v>162840661.19999999</v>
      </c>
      <c r="AV53" s="43">
        <v>1428000000</v>
      </c>
    </row>
    <row r="54" spans="1:48" ht="24" customHeight="1">
      <c r="A54" s="16"/>
      <c r="B54" s="17">
        <f t="shared" si="8"/>
        <v>46</v>
      </c>
      <c r="C54" s="10"/>
      <c r="D54" s="18" t="s">
        <v>23</v>
      </c>
      <c r="E54" s="10"/>
      <c r="F54" s="18" t="s">
        <v>13</v>
      </c>
      <c r="G54" s="18" t="s">
        <v>222</v>
      </c>
      <c r="H54" s="10"/>
      <c r="I54" s="19">
        <v>284996</v>
      </c>
      <c r="J54" s="19">
        <v>14830</v>
      </c>
      <c r="K54" s="17" t="s">
        <v>14</v>
      </c>
      <c r="L54" s="10"/>
      <c r="M54" s="60">
        <v>9</v>
      </c>
      <c r="N54" s="60">
        <v>16</v>
      </c>
      <c r="O54" s="60">
        <v>16</v>
      </c>
      <c r="P54" s="10"/>
      <c r="Q54" s="60">
        <f t="shared" si="9"/>
        <v>480</v>
      </c>
      <c r="R54" s="10"/>
      <c r="S54" s="62">
        <f t="shared" si="10"/>
        <v>496</v>
      </c>
      <c r="T54" s="10"/>
      <c r="U54" s="64">
        <v>5.6</v>
      </c>
      <c r="V54" s="64">
        <v>5.6</v>
      </c>
      <c r="W54" s="10"/>
      <c r="X54" s="43">
        <f t="shared" si="11"/>
        <v>216792396.80000001</v>
      </c>
      <c r="Y54" s="36">
        <f t="shared" si="12"/>
        <v>4.4791817520661158E-2</v>
      </c>
      <c r="Z54" s="10"/>
      <c r="AA54" s="20">
        <v>33.299999999999997</v>
      </c>
      <c r="AB54" s="20">
        <v>33.299999999999997</v>
      </c>
      <c r="AC54" s="20">
        <v>0</v>
      </c>
      <c r="AD54" s="20">
        <v>22.2</v>
      </c>
      <c r="AE54" s="20">
        <v>11.2</v>
      </c>
      <c r="AF54" s="66">
        <f t="shared" si="13"/>
        <v>100</v>
      </c>
      <c r="AG54" s="10"/>
      <c r="AH54" s="72"/>
      <c r="AI54" s="73"/>
      <c r="AJ54" s="74"/>
      <c r="AK54" s="75"/>
      <c r="AL54" s="76"/>
      <c r="AN54" s="57">
        <v>16936.905999999999</v>
      </c>
      <c r="AO54" s="35">
        <v>80</v>
      </c>
      <c r="AP54" s="43">
        <f t="shared" si="14"/>
        <v>21679239.68</v>
      </c>
      <c r="AR54" s="57">
        <f t="shared" si="15"/>
        <v>16936.905999999999</v>
      </c>
      <c r="AS54" s="35">
        <v>24</v>
      </c>
      <c r="AT54" s="43">
        <f t="shared" si="16"/>
        <v>195113157.12</v>
      </c>
      <c r="AV54" s="43">
        <v>4840000000</v>
      </c>
    </row>
    <row r="55" spans="1:48" ht="24" customHeight="1">
      <c r="A55" s="16"/>
      <c r="B55" s="17">
        <f t="shared" si="8"/>
        <v>47</v>
      </c>
      <c r="C55" s="10"/>
      <c r="D55" s="18" t="s">
        <v>12</v>
      </c>
      <c r="E55" s="10"/>
      <c r="F55" s="18" t="s">
        <v>13</v>
      </c>
      <c r="G55" s="18" t="s">
        <v>222</v>
      </c>
      <c r="H55" s="10"/>
      <c r="I55" s="19">
        <v>100963</v>
      </c>
      <c r="J55" s="19">
        <v>13400</v>
      </c>
      <c r="K55" s="17" t="s">
        <v>14</v>
      </c>
      <c r="L55" s="10"/>
      <c r="M55" s="60">
        <v>8</v>
      </c>
      <c r="N55" s="60">
        <v>8</v>
      </c>
      <c r="O55" s="60">
        <v>8</v>
      </c>
      <c r="P55" s="10"/>
      <c r="Q55" s="60">
        <f t="shared" si="9"/>
        <v>240</v>
      </c>
      <c r="R55" s="10"/>
      <c r="S55" s="62">
        <f t="shared" si="10"/>
        <v>248</v>
      </c>
      <c r="T55" s="10"/>
      <c r="U55" s="64">
        <v>7.9</v>
      </c>
      <c r="V55" s="64">
        <v>7.9</v>
      </c>
      <c r="W55" s="10"/>
      <c r="X55" s="43">
        <f t="shared" si="11"/>
        <v>97265094.400000006</v>
      </c>
      <c r="Y55" s="36">
        <f t="shared" si="12"/>
        <v>6.76862173973556E-2</v>
      </c>
      <c r="Z55" s="10"/>
      <c r="AA55" s="20">
        <v>62.5</v>
      </c>
      <c r="AB55" s="20">
        <v>0</v>
      </c>
      <c r="AC55" s="20">
        <v>12.5</v>
      </c>
      <c r="AD55" s="20">
        <v>25</v>
      </c>
      <c r="AE55" s="20">
        <v>0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15197.671</v>
      </c>
      <c r="AO55" s="35">
        <v>80</v>
      </c>
      <c r="AP55" s="43">
        <f t="shared" si="14"/>
        <v>9726509.4399999995</v>
      </c>
      <c r="AR55" s="57">
        <f t="shared" si="15"/>
        <v>15197.671</v>
      </c>
      <c r="AS55" s="35">
        <v>24</v>
      </c>
      <c r="AT55" s="43">
        <f t="shared" si="16"/>
        <v>87538584.960000008</v>
      </c>
      <c r="AV55" s="43">
        <v>1437000000</v>
      </c>
    </row>
    <row r="56" spans="1:48" ht="24" customHeight="1">
      <c r="A56" s="16"/>
      <c r="B56" s="17">
        <f t="shared" si="8"/>
        <v>48</v>
      </c>
      <c r="C56" s="10"/>
      <c r="D56" s="18" t="s">
        <v>47</v>
      </c>
      <c r="E56" s="10"/>
      <c r="F56" s="18" t="s">
        <v>18</v>
      </c>
      <c r="G56" s="18" t="s">
        <v>224</v>
      </c>
      <c r="H56" s="10"/>
      <c r="I56" s="19">
        <v>17379</v>
      </c>
      <c r="J56" s="19">
        <v>0</v>
      </c>
      <c r="K56" s="17" t="s">
        <v>14</v>
      </c>
      <c r="L56" s="10"/>
      <c r="M56" s="60">
        <v>5</v>
      </c>
      <c r="N56" s="60">
        <v>3</v>
      </c>
      <c r="O56" s="60">
        <v>3</v>
      </c>
      <c r="P56" s="10"/>
      <c r="Q56" s="60">
        <f t="shared" si="9"/>
        <v>90</v>
      </c>
      <c r="R56" s="10"/>
      <c r="S56" s="62">
        <f t="shared" si="10"/>
        <v>93</v>
      </c>
      <c r="T56" s="10"/>
      <c r="U56" s="64">
        <v>17.3</v>
      </c>
      <c r="V56" s="64">
        <v>17.3</v>
      </c>
      <c r="W56" s="10"/>
      <c r="X56" s="43">
        <f t="shared" si="11"/>
        <v>189973300.80000001</v>
      </c>
      <c r="Y56" s="36">
        <f t="shared" si="12"/>
        <v>2.8814394175640832E-2</v>
      </c>
      <c r="Z56" s="10"/>
      <c r="AA56" s="20">
        <v>20</v>
      </c>
      <c r="AB56" s="20">
        <v>80</v>
      </c>
      <c r="AC56" s="20">
        <v>0</v>
      </c>
      <c r="AD56" s="20">
        <v>0</v>
      </c>
      <c r="AE56" s="20">
        <v>0</v>
      </c>
      <c r="AF56" s="66">
        <f t="shared" si="13"/>
        <v>100</v>
      </c>
      <c r="AG56" s="10"/>
      <c r="AH56" s="72"/>
      <c r="AI56" s="73"/>
      <c r="AJ56" s="74"/>
      <c r="AK56" s="75"/>
      <c r="AL56" s="76"/>
      <c r="AN56" s="57">
        <v>79155.542000000001</v>
      </c>
      <c r="AO56" s="35">
        <v>80</v>
      </c>
      <c r="AP56" s="43">
        <f t="shared" si="14"/>
        <v>18997330.079999998</v>
      </c>
      <c r="AR56" s="57">
        <f t="shared" si="15"/>
        <v>79155.542000000001</v>
      </c>
      <c r="AS56" s="35">
        <v>24</v>
      </c>
      <c r="AT56" s="43">
        <f t="shared" si="16"/>
        <v>170975970.72</v>
      </c>
      <c r="AV56" s="43">
        <v>6593000000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F58" s="4"/>
      <c r="G58" s="4"/>
      <c r="P58" s="4"/>
      <c r="R58" s="4"/>
      <c r="T58" s="4"/>
      <c r="U58" s="4"/>
      <c r="V58" s="4"/>
      <c r="W58" s="4"/>
      <c r="X58" s="4"/>
      <c r="Y58" s="4"/>
      <c r="Z58" s="4"/>
      <c r="AF58" s="4"/>
      <c r="AL58" s="4"/>
    </row>
    <row r="59" spans="1:48" ht="24" customHeight="1">
      <c r="A59" s="16"/>
      <c r="B59" s="17">
        <v>1</v>
      </c>
      <c r="C59" s="10"/>
      <c r="D59" s="18" t="s">
        <v>83</v>
      </c>
      <c r="E59" s="10"/>
      <c r="F59" s="18" t="s">
        <v>22</v>
      </c>
      <c r="G59" s="18" t="s">
        <v>198</v>
      </c>
      <c r="H59" s="10"/>
      <c r="I59" s="19">
        <v>1324171392</v>
      </c>
      <c r="J59" s="19">
        <v>1680</v>
      </c>
      <c r="K59" s="17" t="s">
        <v>9</v>
      </c>
      <c r="L59" s="10"/>
      <c r="M59" s="60">
        <v>150785</v>
      </c>
      <c r="N59" s="60">
        <v>299091</v>
      </c>
      <c r="O59" s="60">
        <v>219670</v>
      </c>
      <c r="P59" s="10"/>
      <c r="Q59" s="60">
        <f t="shared" ref="Q59:Q90" si="17">N59*$Q$189</f>
        <v>4486365</v>
      </c>
      <c r="R59" s="10"/>
      <c r="S59" s="62">
        <f t="shared" ref="S59:S90" si="18">Q59+N59</f>
        <v>4785456</v>
      </c>
      <c r="T59" s="10"/>
      <c r="U59" s="64">
        <v>22.6</v>
      </c>
      <c r="V59" s="64">
        <v>16.100000000000001</v>
      </c>
      <c r="W59" s="10"/>
      <c r="X59" s="43">
        <v>172020000000</v>
      </c>
      <c r="Y59" s="36">
        <v>7.4999999999999997E-2</v>
      </c>
      <c r="Z59" s="10"/>
      <c r="AA59" s="20">
        <v>25</v>
      </c>
      <c r="AB59" s="20">
        <v>30</v>
      </c>
      <c r="AC59" s="20">
        <v>5</v>
      </c>
      <c r="AD59" s="20">
        <v>39</v>
      </c>
      <c r="AE59" s="20">
        <v>1</v>
      </c>
      <c r="AF59" s="66">
        <f t="shared" ref="AF59:AF90" si="19">SUM(AA59:AE59)</f>
        <v>100</v>
      </c>
      <c r="AG59" s="10"/>
      <c r="AH59" s="36">
        <v>-8.5000000000000006E-2</v>
      </c>
      <c r="AI59" s="40">
        <v>15861</v>
      </c>
      <c r="AJ59" s="37">
        <v>0.78</v>
      </c>
      <c r="AK59" s="42" t="s">
        <v>213</v>
      </c>
      <c r="AL59" s="41">
        <v>820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13" si="23">B59+1</f>
        <v>2</v>
      </c>
      <c r="C60" s="10"/>
      <c r="D60" s="18" t="s">
        <v>43</v>
      </c>
      <c r="E60" s="10"/>
      <c r="F60" s="18" t="s">
        <v>18</v>
      </c>
      <c r="G60" s="18" t="s">
        <v>224</v>
      </c>
      <c r="H60" s="10"/>
      <c r="I60" s="19">
        <v>1411415375</v>
      </c>
      <c r="J60" s="19">
        <v>8260</v>
      </c>
      <c r="K60" s="17" t="s">
        <v>9</v>
      </c>
      <c r="L60" s="10"/>
      <c r="M60" s="60">
        <v>58022</v>
      </c>
      <c r="N60" s="60">
        <v>256180</v>
      </c>
      <c r="O60" s="60">
        <v>272069</v>
      </c>
      <c r="P60" s="10"/>
      <c r="Q60" s="60">
        <f t="shared" si="17"/>
        <v>3842700</v>
      </c>
      <c r="R60" s="10"/>
      <c r="S60" s="62">
        <f t="shared" si="18"/>
        <v>4098880</v>
      </c>
      <c r="T60" s="10"/>
      <c r="U60" s="64">
        <v>18.2</v>
      </c>
      <c r="V60" s="64">
        <v>19.38</v>
      </c>
      <c r="W60" s="10"/>
      <c r="X60" s="43">
        <v>691430000000</v>
      </c>
      <c r="Y60" s="36">
        <v>6.2E-2</v>
      </c>
      <c r="Z60" s="10"/>
      <c r="AA60" s="20">
        <v>15</v>
      </c>
      <c r="AB60" s="20">
        <v>17</v>
      </c>
      <c r="AC60" s="20">
        <v>8</v>
      </c>
      <c r="AD60" s="20">
        <v>59</v>
      </c>
      <c r="AE60" s="20">
        <v>1</v>
      </c>
      <c r="AF60" s="66">
        <f t="shared" si="19"/>
        <v>100</v>
      </c>
      <c r="AG60" s="10"/>
      <c r="AH60" s="36">
        <v>-2.9000000000000001E-2</v>
      </c>
      <c r="AI60" s="40">
        <v>17723</v>
      </c>
      <c r="AJ60" s="37">
        <v>0.72</v>
      </c>
      <c r="AK60" s="42" t="s">
        <v>213</v>
      </c>
      <c r="AL60" s="41">
        <v>990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32</v>
      </c>
      <c r="E61" s="10"/>
      <c r="F61" s="18" t="s">
        <v>13</v>
      </c>
      <c r="G61" s="18" t="s">
        <v>222</v>
      </c>
      <c r="H61" s="10"/>
      <c r="I61" s="19">
        <v>207652864</v>
      </c>
      <c r="J61" s="19">
        <v>8840</v>
      </c>
      <c r="K61" s="17" t="s">
        <v>9</v>
      </c>
      <c r="L61" s="10"/>
      <c r="M61" s="60">
        <v>38651</v>
      </c>
      <c r="N61" s="60">
        <v>41007</v>
      </c>
      <c r="O61" s="60">
        <v>46009</v>
      </c>
      <c r="P61" s="10"/>
      <c r="Q61" s="60">
        <f t="shared" si="17"/>
        <v>615105</v>
      </c>
      <c r="R61" s="10"/>
      <c r="S61" s="62">
        <f t="shared" si="18"/>
        <v>656112</v>
      </c>
      <c r="T61" s="10"/>
      <c r="U61" s="64">
        <v>19.7</v>
      </c>
      <c r="V61" s="64">
        <v>21.9</v>
      </c>
      <c r="W61" s="10"/>
      <c r="X61" s="43">
        <v>117950000000</v>
      </c>
      <c r="Y61" s="36">
        <v>6.6000000000000003E-2</v>
      </c>
      <c r="Z61" s="10"/>
      <c r="AA61" s="20">
        <v>32</v>
      </c>
      <c r="AB61" s="20">
        <v>38</v>
      </c>
      <c r="AC61" s="20">
        <v>2</v>
      </c>
      <c r="AD61" s="20">
        <v>27</v>
      </c>
      <c r="AE61" s="20">
        <v>1</v>
      </c>
      <c r="AF61" s="66">
        <f t="shared" si="19"/>
        <v>100</v>
      </c>
      <c r="AG61" s="10"/>
      <c r="AH61" s="36">
        <v>-7.1999999999999995E-2</v>
      </c>
      <c r="AI61" s="40">
        <v>45204</v>
      </c>
      <c r="AJ61" s="37">
        <v>0.82</v>
      </c>
      <c r="AK61" s="42" t="s">
        <v>210</v>
      </c>
      <c r="AL61" s="41">
        <v>1140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84</v>
      </c>
      <c r="E62" s="10"/>
      <c r="F62" s="18" t="s">
        <v>22</v>
      </c>
      <c r="G62" s="18" t="s">
        <v>224</v>
      </c>
      <c r="H62" s="10"/>
      <c r="I62" s="19">
        <v>261115456</v>
      </c>
      <c r="J62" s="19">
        <v>3400</v>
      </c>
      <c r="K62" s="17" t="s">
        <v>9</v>
      </c>
      <c r="L62" s="10"/>
      <c r="M62" s="60">
        <v>31282</v>
      </c>
      <c r="N62" s="60">
        <v>31726</v>
      </c>
      <c r="O62" s="60">
        <v>35692</v>
      </c>
      <c r="P62" s="10"/>
      <c r="Q62" s="60">
        <f t="shared" si="17"/>
        <v>475890</v>
      </c>
      <c r="R62" s="10"/>
      <c r="S62" s="62">
        <f t="shared" si="18"/>
        <v>507616</v>
      </c>
      <c r="T62" s="10"/>
      <c r="U62" s="64">
        <v>12.2</v>
      </c>
      <c r="V62" s="64">
        <v>13.94</v>
      </c>
      <c r="W62" s="10"/>
      <c r="X62" s="43">
        <v>37650000000</v>
      </c>
      <c r="Y62" s="36">
        <v>0.04</v>
      </c>
      <c r="Z62" s="10"/>
      <c r="AA62" s="20">
        <v>35</v>
      </c>
      <c r="AB62" s="20">
        <v>20</v>
      </c>
      <c r="AC62" s="20">
        <v>5</v>
      </c>
      <c r="AD62" s="20">
        <v>39</v>
      </c>
      <c r="AE62" s="20">
        <v>1</v>
      </c>
      <c r="AF62" s="66">
        <f t="shared" si="19"/>
        <v>100</v>
      </c>
      <c r="AG62" s="10"/>
      <c r="AH62" s="36">
        <v>-7.5999999999999998E-2</v>
      </c>
      <c r="AI62" s="40">
        <v>49173</v>
      </c>
      <c r="AJ62" s="37">
        <v>0.76</v>
      </c>
      <c r="AK62" s="42" t="s">
        <v>213</v>
      </c>
      <c r="AL62" s="41">
        <v>832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165</v>
      </c>
      <c r="E63" s="10"/>
      <c r="F63" s="18" t="s">
        <v>22</v>
      </c>
      <c r="G63" s="18" t="s">
        <v>224</v>
      </c>
      <c r="H63" s="10"/>
      <c r="I63" s="19">
        <v>68863512</v>
      </c>
      <c r="J63" s="19">
        <v>5640</v>
      </c>
      <c r="K63" s="17" t="s">
        <v>9</v>
      </c>
      <c r="L63" s="10"/>
      <c r="M63" s="60">
        <v>21745</v>
      </c>
      <c r="N63" s="60">
        <v>22491</v>
      </c>
      <c r="O63" s="60">
        <v>19110</v>
      </c>
      <c r="P63" s="10"/>
      <c r="Q63" s="60">
        <f t="shared" si="17"/>
        <v>337365</v>
      </c>
      <c r="R63" s="10"/>
      <c r="S63" s="62">
        <f t="shared" si="18"/>
        <v>359856</v>
      </c>
      <c r="T63" s="10"/>
      <c r="U63" s="64">
        <v>32.700000000000003</v>
      </c>
      <c r="V63" s="64">
        <v>27.14</v>
      </c>
      <c r="W63" s="10"/>
      <c r="X63" s="43">
        <v>44710000000</v>
      </c>
      <c r="Y63" s="36">
        <v>0.109</v>
      </c>
      <c r="Z63" s="10"/>
      <c r="AA63" s="20">
        <v>30</v>
      </c>
      <c r="AB63" s="20">
        <v>50</v>
      </c>
      <c r="AC63" s="20">
        <v>2</v>
      </c>
      <c r="AD63" s="20">
        <v>17</v>
      </c>
      <c r="AE63" s="20">
        <v>1</v>
      </c>
      <c r="AF63" s="66">
        <f t="shared" si="19"/>
        <v>100</v>
      </c>
      <c r="AG63" s="10"/>
      <c r="AH63" s="36">
        <v>1.4999999999999999E-2</v>
      </c>
      <c r="AI63" s="40">
        <v>54220</v>
      </c>
      <c r="AJ63" s="37">
        <v>0.82</v>
      </c>
      <c r="AK63" s="42" t="s">
        <v>213</v>
      </c>
      <c r="AL63" s="41">
        <v>1494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140</v>
      </c>
      <c r="E64" s="10"/>
      <c r="F64" s="18" t="s">
        <v>8</v>
      </c>
      <c r="G64" s="18" t="s">
        <v>212</v>
      </c>
      <c r="H64" s="10"/>
      <c r="I64" s="19">
        <v>143964512</v>
      </c>
      <c r="J64" s="19">
        <v>9720</v>
      </c>
      <c r="K64" s="17" t="s">
        <v>9</v>
      </c>
      <c r="L64" s="10"/>
      <c r="M64" s="60">
        <v>20308</v>
      </c>
      <c r="N64" s="60">
        <v>25969</v>
      </c>
      <c r="O64" s="60">
        <v>24864</v>
      </c>
      <c r="P64" s="10"/>
      <c r="Q64" s="60">
        <f t="shared" si="17"/>
        <v>389535</v>
      </c>
      <c r="R64" s="10"/>
      <c r="S64" s="62">
        <f t="shared" si="18"/>
        <v>415504</v>
      </c>
      <c r="T64" s="10"/>
      <c r="U64" s="64">
        <v>18</v>
      </c>
      <c r="V64" s="64">
        <v>17.010000000000002</v>
      </c>
      <c r="W64" s="10"/>
      <c r="X64" s="43">
        <v>75510000000</v>
      </c>
      <c r="Y64" s="36">
        <v>5.8999999999999997E-2</v>
      </c>
      <c r="Z64" s="10"/>
      <c r="AA64" s="20">
        <v>59</v>
      </c>
      <c r="AB64" s="20">
        <v>6</v>
      </c>
      <c r="AC64" s="20">
        <v>2</v>
      </c>
      <c r="AD64" s="20">
        <v>32</v>
      </c>
      <c r="AE64" s="20">
        <v>1</v>
      </c>
      <c r="AF64" s="66">
        <f t="shared" si="19"/>
        <v>100</v>
      </c>
      <c r="AG64" s="10"/>
      <c r="AH64" s="36">
        <v>-0.14399999999999999</v>
      </c>
      <c r="AI64" s="40">
        <v>37519</v>
      </c>
      <c r="AJ64" s="37">
        <v>0.83</v>
      </c>
      <c r="AK64" s="42" t="s">
        <v>213</v>
      </c>
      <c r="AL64" s="41">
        <v>1024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114</v>
      </c>
      <c r="E65" s="10"/>
      <c r="F65" s="18" t="s">
        <v>13</v>
      </c>
      <c r="G65" s="18" t="s">
        <v>222</v>
      </c>
      <c r="H65" s="10"/>
      <c r="I65" s="19">
        <v>127540424</v>
      </c>
      <c r="J65" s="19">
        <v>9040</v>
      </c>
      <c r="K65" s="17" t="s">
        <v>9</v>
      </c>
      <c r="L65" s="10"/>
      <c r="M65" s="60">
        <v>16039</v>
      </c>
      <c r="N65" s="60">
        <v>16725</v>
      </c>
      <c r="O65" s="60">
        <v>19676</v>
      </c>
      <c r="P65" s="10"/>
      <c r="Q65" s="60">
        <f t="shared" si="17"/>
        <v>250875</v>
      </c>
      <c r="R65" s="10"/>
      <c r="S65" s="62">
        <f t="shared" si="18"/>
        <v>267600</v>
      </c>
      <c r="T65" s="10"/>
      <c r="U65" s="64">
        <v>13.1</v>
      </c>
      <c r="V65" s="64">
        <v>15.73</v>
      </c>
      <c r="W65" s="10"/>
      <c r="X65" s="43">
        <v>46990000000</v>
      </c>
      <c r="Y65" s="36">
        <v>4.3999999999999997E-2</v>
      </c>
      <c r="Z65" s="10"/>
      <c r="AA65" s="20">
        <v>38</v>
      </c>
      <c r="AB65" s="20">
        <v>10</v>
      </c>
      <c r="AC65" s="20">
        <v>2</v>
      </c>
      <c r="AD65" s="20">
        <v>48</v>
      </c>
      <c r="AE65" s="20">
        <v>2</v>
      </c>
      <c r="AF65" s="66">
        <f t="shared" si="19"/>
        <v>100</v>
      </c>
      <c r="AG65" s="10"/>
      <c r="AH65" s="36">
        <v>-1.4E-2</v>
      </c>
      <c r="AI65" s="40">
        <v>31524</v>
      </c>
      <c r="AJ65" s="37">
        <v>0.78</v>
      </c>
      <c r="AK65" s="42" t="s">
        <v>213</v>
      </c>
      <c r="AL65" s="41">
        <v>847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85</v>
      </c>
      <c r="E66" s="10"/>
      <c r="F66" s="18" t="s">
        <v>5</v>
      </c>
      <c r="G66" s="18" t="s">
        <v>226</v>
      </c>
      <c r="H66" s="10"/>
      <c r="I66" s="19">
        <v>80277424</v>
      </c>
      <c r="J66" s="19">
        <v>6530</v>
      </c>
      <c r="K66" s="17" t="s">
        <v>9</v>
      </c>
      <c r="L66" s="10"/>
      <c r="M66" s="60">
        <v>15932</v>
      </c>
      <c r="N66" s="60">
        <v>16426</v>
      </c>
      <c r="O66" s="60">
        <v>21397</v>
      </c>
      <c r="P66" s="10"/>
      <c r="Q66" s="60">
        <f t="shared" si="17"/>
        <v>246390</v>
      </c>
      <c r="R66" s="10"/>
      <c r="S66" s="62">
        <f t="shared" si="18"/>
        <v>262816</v>
      </c>
      <c r="T66" s="10"/>
      <c r="U66" s="64">
        <v>20.5</v>
      </c>
      <c r="V66" s="64">
        <v>26.27</v>
      </c>
      <c r="W66" s="10"/>
      <c r="X66" s="43">
        <v>28500000000</v>
      </c>
      <c r="Y66" s="36">
        <v>6.8000000000000005E-2</v>
      </c>
      <c r="Z66" s="10"/>
      <c r="AA66" s="20">
        <v>51</v>
      </c>
      <c r="AB66" s="20">
        <v>12</v>
      </c>
      <c r="AC66" s="20">
        <v>1</v>
      </c>
      <c r="AD66" s="20">
        <v>35</v>
      </c>
      <c r="AE66" s="20">
        <v>1</v>
      </c>
      <c r="AF66" s="66">
        <f t="shared" si="19"/>
        <v>100</v>
      </c>
      <c r="AG66" s="10"/>
      <c r="AH66" s="36">
        <v>-0.16</v>
      </c>
      <c r="AI66" s="40">
        <v>37840</v>
      </c>
      <c r="AJ66" s="37">
        <v>0.75</v>
      </c>
      <c r="AK66" s="42" t="s">
        <v>213</v>
      </c>
      <c r="AL66" s="41">
        <v>1436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155</v>
      </c>
      <c r="E67" s="10"/>
      <c r="F67" s="18" t="s">
        <v>11</v>
      </c>
      <c r="G67" s="18" t="s">
        <v>11</v>
      </c>
      <c r="H67" s="10"/>
      <c r="I67" s="19">
        <v>56015472</v>
      </c>
      <c r="J67" s="19">
        <v>5480</v>
      </c>
      <c r="K67" s="17" t="s">
        <v>9</v>
      </c>
      <c r="L67" s="10"/>
      <c r="M67" s="60">
        <v>14071</v>
      </c>
      <c r="N67" s="60">
        <v>14507</v>
      </c>
      <c r="O67" s="60">
        <v>15099</v>
      </c>
      <c r="P67" s="10"/>
      <c r="Q67" s="60">
        <f t="shared" si="17"/>
        <v>217605</v>
      </c>
      <c r="R67" s="10"/>
      <c r="S67" s="62">
        <f t="shared" si="18"/>
        <v>232112</v>
      </c>
      <c r="T67" s="10"/>
      <c r="U67" s="64">
        <v>25.9</v>
      </c>
      <c r="V67" s="64">
        <v>27.79</v>
      </c>
      <c r="W67" s="10"/>
      <c r="X67" s="43">
        <v>25470000000</v>
      </c>
      <c r="Y67" s="36">
        <v>8.5999999999999993E-2</v>
      </c>
      <c r="Z67" s="10"/>
      <c r="AA67" s="20">
        <v>67</v>
      </c>
      <c r="AB67" s="20">
        <v>2</v>
      </c>
      <c r="AC67" s="20">
        <v>1</v>
      </c>
      <c r="AD67" s="20">
        <v>29</v>
      </c>
      <c r="AE67" s="20">
        <v>1</v>
      </c>
      <c r="AF67" s="66">
        <f t="shared" si="19"/>
        <v>100</v>
      </c>
      <c r="AG67" s="10"/>
      <c r="AH67" s="36">
        <v>-4.7E-2</v>
      </c>
      <c r="AI67" s="40">
        <v>17691</v>
      </c>
      <c r="AJ67" s="37">
        <v>0.83</v>
      </c>
      <c r="AK67" s="42" t="s">
        <v>213</v>
      </c>
      <c r="AL67" s="41">
        <v>1509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s="2" customFormat="1" ht="24" customHeight="1">
      <c r="A68" s="16"/>
      <c r="B68" s="173">
        <f t="shared" si="23"/>
        <v>10</v>
      </c>
      <c r="C68" s="16"/>
      <c r="D68" s="174" t="s">
        <v>284</v>
      </c>
      <c r="E68" s="16"/>
      <c r="F68" s="174" t="s">
        <v>18</v>
      </c>
      <c r="G68" s="174" t="s">
        <v>224</v>
      </c>
      <c r="H68" s="16"/>
      <c r="I68" s="175">
        <v>103320224</v>
      </c>
      <c r="J68" s="175">
        <v>3580</v>
      </c>
      <c r="K68" s="173" t="s">
        <v>9</v>
      </c>
      <c r="L68" s="16"/>
      <c r="M68" s="176">
        <v>10012</v>
      </c>
      <c r="N68" s="176">
        <v>12690</v>
      </c>
      <c r="O68" s="176">
        <v>11089</v>
      </c>
      <c r="P68" s="16"/>
      <c r="Q68" s="176">
        <f t="shared" si="17"/>
        <v>190350</v>
      </c>
      <c r="R68" s="16"/>
      <c r="S68" s="177">
        <f t="shared" si="18"/>
        <v>203040</v>
      </c>
      <c r="T68" s="16"/>
      <c r="U68" s="189">
        <v>12.3</v>
      </c>
      <c r="V68" s="189">
        <v>10.83</v>
      </c>
      <c r="W68" s="16"/>
      <c r="X68" s="179">
        <v>12450000000</v>
      </c>
      <c r="Y68" s="180">
        <v>4.1000000000000002E-2</v>
      </c>
      <c r="Z68" s="16"/>
      <c r="AA68" s="181">
        <v>48</v>
      </c>
      <c r="AB68" s="181">
        <v>21</v>
      </c>
      <c r="AC68" s="181">
        <v>3</v>
      </c>
      <c r="AD68" s="181">
        <v>26</v>
      </c>
      <c r="AE68" s="181">
        <v>2</v>
      </c>
      <c r="AF68" s="182">
        <f t="shared" si="19"/>
        <v>100</v>
      </c>
      <c r="AG68" s="16"/>
      <c r="AH68" s="180">
        <v>1.4999999999999999E-2</v>
      </c>
      <c r="AI68" s="183">
        <v>8954</v>
      </c>
      <c r="AJ68" s="184">
        <v>0.77</v>
      </c>
      <c r="AK68" s="185" t="s">
        <v>213</v>
      </c>
      <c r="AL68" s="186">
        <v>635</v>
      </c>
      <c r="AN68" s="187"/>
      <c r="AO68" s="188"/>
      <c r="AP68" s="179">
        <f t="shared" si="20"/>
        <v>0</v>
      </c>
      <c r="AR68" s="187">
        <f t="shared" si="21"/>
        <v>0</v>
      </c>
      <c r="AS68" s="188"/>
      <c r="AT68" s="179">
        <f t="shared" si="22"/>
        <v>0</v>
      </c>
      <c r="AV68" s="179">
        <v>0</v>
      </c>
    </row>
    <row r="69" spans="1:48" ht="24" customHeight="1">
      <c r="A69" s="16"/>
      <c r="B69" s="17">
        <f t="shared" si="23"/>
        <v>11</v>
      </c>
      <c r="C69" s="10"/>
      <c r="D69" s="18" t="s">
        <v>184</v>
      </c>
      <c r="E69" s="10"/>
      <c r="F69" s="18" t="s">
        <v>18</v>
      </c>
      <c r="G69" s="18" t="s">
        <v>224</v>
      </c>
      <c r="H69" s="10"/>
      <c r="I69" s="19">
        <v>94569072</v>
      </c>
      <c r="J69" s="19">
        <v>2050</v>
      </c>
      <c r="K69" s="17" t="s">
        <v>9</v>
      </c>
      <c r="L69" s="10"/>
      <c r="M69" s="60">
        <v>8417</v>
      </c>
      <c r="N69" s="60">
        <v>24970</v>
      </c>
      <c r="O69" s="60">
        <v>21599</v>
      </c>
      <c r="P69" s="10"/>
      <c r="Q69" s="60">
        <f t="shared" si="17"/>
        <v>374550</v>
      </c>
      <c r="R69" s="10"/>
      <c r="S69" s="62">
        <f t="shared" si="18"/>
        <v>399520</v>
      </c>
      <c r="T69" s="10"/>
      <c r="U69" s="64">
        <v>26.4</v>
      </c>
      <c r="V69" s="64">
        <v>22.65</v>
      </c>
      <c r="W69" s="10"/>
      <c r="X69" s="43">
        <v>18020000000</v>
      </c>
      <c r="Y69" s="36">
        <v>8.7999999999999995E-2</v>
      </c>
      <c r="Z69" s="10"/>
      <c r="AA69" s="20">
        <v>30</v>
      </c>
      <c r="AB69" s="20">
        <v>20</v>
      </c>
      <c r="AC69" s="20">
        <v>2</v>
      </c>
      <c r="AD69" s="20">
        <v>47</v>
      </c>
      <c r="AE69" s="20">
        <v>1</v>
      </c>
      <c r="AF69" s="66">
        <f t="shared" si="19"/>
        <v>100</v>
      </c>
      <c r="AG69" s="10"/>
      <c r="AH69" s="36">
        <v>-4.2000000000000003E-2</v>
      </c>
      <c r="AI69" s="40">
        <v>53577</v>
      </c>
      <c r="AJ69" s="37">
        <v>0.82</v>
      </c>
      <c r="AK69" s="42" t="s">
        <v>213</v>
      </c>
      <c r="AL69" s="41">
        <v>1157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59</v>
      </c>
      <c r="E70" s="10"/>
      <c r="F70" s="18" t="s">
        <v>5</v>
      </c>
      <c r="G70" s="18" t="s">
        <v>226</v>
      </c>
      <c r="H70" s="10"/>
      <c r="I70" s="19">
        <v>95688680</v>
      </c>
      <c r="J70" s="19">
        <v>3460</v>
      </c>
      <c r="K70" s="17" t="s">
        <v>9</v>
      </c>
      <c r="L70" s="10"/>
      <c r="M70" s="60">
        <v>8211</v>
      </c>
      <c r="N70" s="60">
        <v>9287</v>
      </c>
      <c r="O70" s="60">
        <v>26925</v>
      </c>
      <c r="P70" s="10"/>
      <c r="Q70" s="60">
        <f t="shared" si="17"/>
        <v>139305</v>
      </c>
      <c r="R70" s="10"/>
      <c r="S70" s="62">
        <f t="shared" si="18"/>
        <v>148592</v>
      </c>
      <c r="T70" s="10"/>
      <c r="U70" s="64">
        <v>9.6999999999999993</v>
      </c>
      <c r="V70" s="64">
        <v>28.43</v>
      </c>
      <c r="W70" s="10"/>
      <c r="X70" s="43">
        <v>10740000000</v>
      </c>
      <c r="Y70" s="36">
        <v>3.2000000000000001E-2</v>
      </c>
      <c r="Z70" s="10"/>
      <c r="AA70" s="20">
        <v>61</v>
      </c>
      <c r="AB70" s="20">
        <v>10</v>
      </c>
      <c r="AC70" s="20">
        <v>1</v>
      </c>
      <c r="AD70" s="20">
        <v>27</v>
      </c>
      <c r="AE70" s="20">
        <v>1</v>
      </c>
      <c r="AF70" s="66">
        <f t="shared" si="19"/>
        <v>100</v>
      </c>
      <c r="AG70" s="10"/>
      <c r="AH70" s="36">
        <v>-4.7E-2</v>
      </c>
      <c r="AI70" s="40">
        <v>8792</v>
      </c>
      <c r="AJ70" s="37">
        <v>0.76</v>
      </c>
      <c r="AK70" s="42" t="s">
        <v>214</v>
      </c>
      <c r="AL70" s="41">
        <v>1580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172</v>
      </c>
      <c r="E71" s="10"/>
      <c r="F71" s="18" t="s">
        <v>8</v>
      </c>
      <c r="G71" s="18" t="s">
        <v>212</v>
      </c>
      <c r="H71" s="10"/>
      <c r="I71" s="19">
        <v>79512424</v>
      </c>
      <c r="J71" s="19">
        <v>11180</v>
      </c>
      <c r="K71" s="17" t="s">
        <v>9</v>
      </c>
      <c r="L71" s="10"/>
      <c r="M71" s="60">
        <v>7300</v>
      </c>
      <c r="N71" s="60">
        <v>9782</v>
      </c>
      <c r="O71" s="60">
        <v>8727</v>
      </c>
      <c r="P71" s="10"/>
      <c r="Q71" s="60">
        <f t="shared" si="17"/>
        <v>146730</v>
      </c>
      <c r="R71" s="10"/>
      <c r="S71" s="62">
        <f t="shared" si="18"/>
        <v>156512</v>
      </c>
      <c r="T71" s="10"/>
      <c r="U71" s="64">
        <v>12.3</v>
      </c>
      <c r="V71" s="64">
        <v>10.96</v>
      </c>
      <c r="W71" s="10"/>
      <c r="X71" s="43">
        <v>35330000000</v>
      </c>
      <c r="Y71" s="36">
        <v>4.1000000000000002E-2</v>
      </c>
      <c r="Z71" s="10"/>
      <c r="AA71" s="20">
        <v>60</v>
      </c>
      <c r="AB71" s="20">
        <v>8</v>
      </c>
      <c r="AC71" s="20">
        <v>2</v>
      </c>
      <c r="AD71" s="20">
        <v>29</v>
      </c>
      <c r="AE71" s="20">
        <v>1</v>
      </c>
      <c r="AF71" s="66">
        <f t="shared" si="19"/>
        <v>100</v>
      </c>
      <c r="AG71" s="10"/>
      <c r="AH71" s="36">
        <v>3.1E-2</v>
      </c>
      <c r="AI71" s="40">
        <v>26525</v>
      </c>
      <c r="AJ71" s="37">
        <v>0.73</v>
      </c>
      <c r="AK71" s="42" t="s">
        <v>213</v>
      </c>
      <c r="AL71" s="41">
        <v>600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44</v>
      </c>
      <c r="E72" s="10"/>
      <c r="F72" s="18" t="s">
        <v>13</v>
      </c>
      <c r="G72" s="18" t="s">
        <v>222</v>
      </c>
      <c r="H72" s="10"/>
      <c r="I72" s="19">
        <v>48653420</v>
      </c>
      <c r="J72" s="19">
        <v>6320</v>
      </c>
      <c r="K72" s="17" t="s">
        <v>9</v>
      </c>
      <c r="L72" s="10"/>
      <c r="M72" s="60">
        <v>7158</v>
      </c>
      <c r="N72" s="60">
        <v>8987</v>
      </c>
      <c r="O72" s="60">
        <v>7447</v>
      </c>
      <c r="P72" s="10"/>
      <c r="Q72" s="60">
        <f t="shared" si="17"/>
        <v>134805</v>
      </c>
      <c r="R72" s="10"/>
      <c r="S72" s="62">
        <f t="shared" si="18"/>
        <v>143792</v>
      </c>
      <c r="T72" s="10"/>
      <c r="U72" s="64">
        <v>18.5</v>
      </c>
      <c r="V72" s="64">
        <v>14.88</v>
      </c>
      <c r="W72" s="10"/>
      <c r="X72" s="43">
        <v>17370000000</v>
      </c>
      <c r="Y72" s="36">
        <v>6.0999999999999999E-2</v>
      </c>
      <c r="Z72" s="10"/>
      <c r="AA72" s="20">
        <v>15</v>
      </c>
      <c r="AB72" s="20">
        <v>40</v>
      </c>
      <c r="AC72" s="20">
        <v>3</v>
      </c>
      <c r="AD72" s="20">
        <v>41</v>
      </c>
      <c r="AE72" s="20">
        <v>1</v>
      </c>
      <c r="AF72" s="66">
        <f t="shared" si="19"/>
        <v>100</v>
      </c>
      <c r="AG72" s="10"/>
      <c r="AH72" s="36">
        <v>2.8000000000000001E-2</v>
      </c>
      <c r="AI72" s="40">
        <v>27702</v>
      </c>
      <c r="AJ72" s="37">
        <v>0.76</v>
      </c>
      <c r="AK72" s="42" t="s">
        <v>210</v>
      </c>
      <c r="AL72" s="41">
        <v>753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ht="24" customHeight="1">
      <c r="A73" s="16"/>
      <c r="B73" s="17">
        <f t="shared" si="23"/>
        <v>15</v>
      </c>
      <c r="C73" s="10"/>
      <c r="D73" s="18" t="s">
        <v>108</v>
      </c>
      <c r="E73" s="10"/>
      <c r="F73" s="18" t="s">
        <v>18</v>
      </c>
      <c r="G73" s="18" t="s">
        <v>224</v>
      </c>
      <c r="H73" s="10"/>
      <c r="I73" s="19">
        <v>31187264</v>
      </c>
      <c r="J73" s="19">
        <v>9850</v>
      </c>
      <c r="K73" s="17" t="s">
        <v>9</v>
      </c>
      <c r="L73" s="10"/>
      <c r="M73" s="60">
        <v>7152</v>
      </c>
      <c r="N73" s="60">
        <v>7374</v>
      </c>
      <c r="O73" s="60">
        <v>6809</v>
      </c>
      <c r="P73" s="10"/>
      <c r="Q73" s="60">
        <f t="shared" si="17"/>
        <v>110610</v>
      </c>
      <c r="R73" s="10"/>
      <c r="S73" s="62">
        <f t="shared" si="18"/>
        <v>117984</v>
      </c>
      <c r="T73" s="10"/>
      <c r="U73" s="64">
        <v>23.6</v>
      </c>
      <c r="V73" s="64">
        <v>22.48</v>
      </c>
      <c r="W73" s="10"/>
      <c r="X73" s="43">
        <v>23330000000</v>
      </c>
      <c r="Y73" s="36">
        <v>7.9000000000000001E-2</v>
      </c>
      <c r="Z73" s="10"/>
      <c r="AA73" s="20">
        <v>50</v>
      </c>
      <c r="AB73" s="20">
        <v>20</v>
      </c>
      <c r="AC73" s="20">
        <v>3</v>
      </c>
      <c r="AD73" s="20">
        <v>25</v>
      </c>
      <c r="AE73" s="20">
        <v>2</v>
      </c>
      <c r="AF73" s="66">
        <f t="shared" si="19"/>
        <v>100</v>
      </c>
      <c r="AG73" s="10"/>
      <c r="AH73" s="36">
        <v>5.5E-2</v>
      </c>
      <c r="AI73" s="40">
        <v>88540</v>
      </c>
      <c r="AJ73" s="37">
        <v>0.77</v>
      </c>
      <c r="AK73" s="42" t="s">
        <v>210</v>
      </c>
      <c r="AL73" s="41">
        <v>1209</v>
      </c>
      <c r="AN73" s="86"/>
      <c r="AO73" s="87"/>
      <c r="AP73" s="88">
        <f t="shared" si="20"/>
        <v>0</v>
      </c>
      <c r="AR73" s="86">
        <f t="shared" si="21"/>
        <v>0</v>
      </c>
      <c r="AS73" s="87"/>
      <c r="AT73" s="88">
        <f t="shared" si="22"/>
        <v>0</v>
      </c>
      <c r="AV73" s="88">
        <v>0</v>
      </c>
    </row>
    <row r="74" spans="1:48" ht="24" customHeight="1">
      <c r="A74" s="16"/>
      <c r="B74" s="17">
        <f t="shared" si="23"/>
        <v>16</v>
      </c>
      <c r="C74" s="10"/>
      <c r="D74" s="18" t="s">
        <v>183</v>
      </c>
      <c r="E74" s="10"/>
      <c r="F74" s="18" t="s">
        <v>13</v>
      </c>
      <c r="G74" s="18" t="s">
        <v>222</v>
      </c>
      <c r="H74" s="10"/>
      <c r="I74" s="19">
        <v>31568180</v>
      </c>
      <c r="J74" s="19">
        <v>11760</v>
      </c>
      <c r="K74" s="17" t="s">
        <v>9</v>
      </c>
      <c r="L74" s="10"/>
      <c r="M74" s="60">
        <v>7028</v>
      </c>
      <c r="N74" s="60">
        <v>10640</v>
      </c>
      <c r="O74" s="60">
        <v>6881</v>
      </c>
      <c r="P74" s="10"/>
      <c r="Q74" s="60">
        <f t="shared" si="17"/>
        <v>159600</v>
      </c>
      <c r="R74" s="10"/>
      <c r="S74" s="62">
        <f t="shared" si="18"/>
        <v>170240</v>
      </c>
      <c r="T74" s="10"/>
      <c r="U74" s="64">
        <v>33.700000000000003</v>
      </c>
      <c r="V74" s="64">
        <v>22.62</v>
      </c>
      <c r="W74" s="10"/>
      <c r="X74" s="43">
        <v>55520000000</v>
      </c>
      <c r="Y74" s="36">
        <v>0.115</v>
      </c>
      <c r="Z74" s="10"/>
      <c r="AA74" s="20">
        <v>31</v>
      </c>
      <c r="AB74" s="20">
        <v>16</v>
      </c>
      <c r="AC74" s="20">
        <v>2</v>
      </c>
      <c r="AD74" s="20">
        <v>49</v>
      </c>
      <c r="AE74" s="20">
        <v>2</v>
      </c>
      <c r="AF74" s="66">
        <f t="shared" si="19"/>
        <v>100</v>
      </c>
      <c r="AG74" s="10"/>
      <c r="AH74" s="36">
        <v>-2.7E-2</v>
      </c>
      <c r="AI74" s="40">
        <v>25341</v>
      </c>
      <c r="AJ74" s="37">
        <v>0.84</v>
      </c>
      <c r="AK74" s="42" t="s">
        <v>213</v>
      </c>
      <c r="AL74" s="41">
        <v>1230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15</v>
      </c>
      <c r="E75" s="10"/>
      <c r="F75" s="18" t="s">
        <v>13</v>
      </c>
      <c r="G75" s="18" t="s">
        <v>222</v>
      </c>
      <c r="H75" s="10"/>
      <c r="I75" s="19">
        <v>43847432</v>
      </c>
      <c r="J75" s="19">
        <v>11960</v>
      </c>
      <c r="K75" s="17" t="s">
        <v>9</v>
      </c>
      <c r="L75" s="10"/>
      <c r="M75" s="60">
        <v>5530</v>
      </c>
      <c r="N75" s="60">
        <v>6119</v>
      </c>
      <c r="O75" s="60">
        <v>6508</v>
      </c>
      <c r="P75" s="10"/>
      <c r="Q75" s="60">
        <f t="shared" si="17"/>
        <v>91785</v>
      </c>
      <c r="R75" s="10"/>
      <c r="S75" s="62">
        <f t="shared" si="18"/>
        <v>97904</v>
      </c>
      <c r="T75" s="10"/>
      <c r="U75" s="64">
        <v>14</v>
      </c>
      <c r="V75" s="64">
        <v>14.85</v>
      </c>
      <c r="W75" s="10"/>
      <c r="X75" s="43">
        <v>25750000000</v>
      </c>
      <c r="Y75" s="36">
        <v>4.5999999999999999E-2</v>
      </c>
      <c r="Z75" s="10"/>
      <c r="AA75" s="20">
        <v>52</v>
      </c>
      <c r="AB75" s="20">
        <v>18</v>
      </c>
      <c r="AC75" s="20">
        <v>2</v>
      </c>
      <c r="AD75" s="20">
        <v>27</v>
      </c>
      <c r="AE75" s="20">
        <v>1</v>
      </c>
      <c r="AF75" s="66">
        <f t="shared" si="19"/>
        <v>100</v>
      </c>
      <c r="AG75" s="10"/>
      <c r="AH75" s="36">
        <v>-7.6999999999999999E-2</v>
      </c>
      <c r="AI75" s="40">
        <v>49338</v>
      </c>
      <c r="AJ75" s="37">
        <v>0.73</v>
      </c>
      <c r="AK75" s="42" t="s">
        <v>213</v>
      </c>
      <c r="AL75" s="41">
        <v>795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18" t="s">
        <v>126</v>
      </c>
      <c r="E76" s="10"/>
      <c r="F76" s="18" t="s">
        <v>11</v>
      </c>
      <c r="G76" s="18" t="s">
        <v>11</v>
      </c>
      <c r="H76" s="10"/>
      <c r="I76" s="19">
        <v>185989632</v>
      </c>
      <c r="J76" s="19">
        <v>2450</v>
      </c>
      <c r="K76" s="17" t="s">
        <v>9</v>
      </c>
      <c r="L76" s="10"/>
      <c r="M76" s="60">
        <v>5053</v>
      </c>
      <c r="N76" s="60">
        <v>39802</v>
      </c>
      <c r="O76" s="60">
        <v>19710</v>
      </c>
      <c r="P76" s="10"/>
      <c r="Q76" s="60">
        <f t="shared" si="17"/>
        <v>597030</v>
      </c>
      <c r="R76" s="10"/>
      <c r="S76" s="62">
        <f t="shared" si="18"/>
        <v>636832</v>
      </c>
      <c r="T76" s="10"/>
      <c r="U76" s="64">
        <v>21.4</v>
      </c>
      <c r="V76" s="64">
        <v>9.86</v>
      </c>
      <c r="W76" s="10"/>
      <c r="X76" s="43">
        <v>28790000000</v>
      </c>
      <c r="Y76" s="36">
        <v>7.0999999999999994E-2</v>
      </c>
      <c r="Z76" s="10"/>
      <c r="AA76" s="20">
        <v>52</v>
      </c>
      <c r="AB76" s="20">
        <v>8</v>
      </c>
      <c r="AC76" s="20">
        <v>2</v>
      </c>
      <c r="AD76" s="20">
        <v>37</v>
      </c>
      <c r="AE76" s="20">
        <v>1</v>
      </c>
      <c r="AF76" s="66">
        <f t="shared" si="19"/>
        <v>100</v>
      </c>
      <c r="AG76" s="10"/>
      <c r="AH76" s="36">
        <v>8.0000000000000002E-3</v>
      </c>
      <c r="AI76" s="40">
        <v>6309</v>
      </c>
      <c r="AJ76" s="37">
        <v>0.45</v>
      </c>
      <c r="AK76" s="42" t="s">
        <v>214</v>
      </c>
      <c r="AL76" s="41">
        <v>631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120</v>
      </c>
      <c r="E77" s="10"/>
      <c r="F77" s="18" t="s">
        <v>22</v>
      </c>
      <c r="G77" s="18" t="s">
        <v>224</v>
      </c>
      <c r="H77" s="10"/>
      <c r="I77" s="19">
        <v>52885224</v>
      </c>
      <c r="J77" s="19">
        <v>1190</v>
      </c>
      <c r="K77" s="17" t="s">
        <v>9</v>
      </c>
      <c r="L77" s="10"/>
      <c r="M77" s="60">
        <v>4887</v>
      </c>
      <c r="N77" s="60">
        <v>10540</v>
      </c>
      <c r="O77" s="60">
        <v>11075</v>
      </c>
      <c r="P77" s="10"/>
      <c r="Q77" s="60">
        <f t="shared" si="17"/>
        <v>158100</v>
      </c>
      <c r="R77" s="10"/>
      <c r="S77" s="62">
        <f t="shared" si="18"/>
        <v>168640</v>
      </c>
      <c r="T77" s="10"/>
      <c r="U77" s="64">
        <v>19.899999999999999</v>
      </c>
      <c r="V77" s="64">
        <v>21.12</v>
      </c>
      <c r="W77" s="10"/>
      <c r="X77" s="43">
        <v>4190000000</v>
      </c>
      <c r="Y77" s="36">
        <v>6.6000000000000003E-2</v>
      </c>
      <c r="Z77" s="10"/>
      <c r="AA77" s="20">
        <v>30</v>
      </c>
      <c r="AB77" s="20">
        <v>21</v>
      </c>
      <c r="AC77" s="20">
        <v>2</v>
      </c>
      <c r="AD77" s="20">
        <v>45</v>
      </c>
      <c r="AE77" s="20">
        <v>2</v>
      </c>
      <c r="AF77" s="66">
        <f t="shared" si="19"/>
        <v>100</v>
      </c>
      <c r="AG77" s="10"/>
      <c r="AH77" s="36">
        <v>-7.0999999999999994E-2</v>
      </c>
      <c r="AI77" s="40">
        <v>12066</v>
      </c>
      <c r="AJ77" s="37">
        <v>0.83</v>
      </c>
      <c r="AK77" s="42" t="s">
        <v>214</v>
      </c>
      <c r="AL77" s="41">
        <v>1158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175</v>
      </c>
      <c r="E78" s="10"/>
      <c r="F78" s="18" t="s">
        <v>8</v>
      </c>
      <c r="G78" s="18" t="s">
        <v>212</v>
      </c>
      <c r="H78" s="10"/>
      <c r="I78" s="19">
        <v>44438624</v>
      </c>
      <c r="J78" s="19">
        <v>2310</v>
      </c>
      <c r="K78" s="17" t="s">
        <v>9</v>
      </c>
      <c r="L78" s="10"/>
      <c r="M78" s="60">
        <v>4687</v>
      </c>
      <c r="N78" s="60">
        <v>6089</v>
      </c>
      <c r="O78" s="60">
        <v>7308</v>
      </c>
      <c r="P78" s="10"/>
      <c r="Q78" s="60">
        <f t="shared" si="17"/>
        <v>91335</v>
      </c>
      <c r="R78" s="10"/>
      <c r="S78" s="62">
        <f t="shared" si="18"/>
        <v>97424</v>
      </c>
      <c r="T78" s="10"/>
      <c r="U78" s="64">
        <v>13.7</v>
      </c>
      <c r="V78" s="64">
        <v>16.25</v>
      </c>
      <c r="W78" s="10"/>
      <c r="X78" s="43">
        <v>4430000000</v>
      </c>
      <c r="Y78" s="36">
        <v>4.7E-2</v>
      </c>
      <c r="Z78" s="10"/>
      <c r="AA78" s="20">
        <v>50</v>
      </c>
      <c r="AB78" s="20">
        <v>8</v>
      </c>
      <c r="AC78" s="20">
        <v>2</v>
      </c>
      <c r="AD78" s="20">
        <v>39</v>
      </c>
      <c r="AE78" s="20">
        <v>1</v>
      </c>
      <c r="AF78" s="66">
        <f t="shared" si="19"/>
        <v>100</v>
      </c>
      <c r="AG78" s="10"/>
      <c r="AH78" s="36">
        <v>0.28899999999999998</v>
      </c>
      <c r="AI78" s="40">
        <v>32480</v>
      </c>
      <c r="AJ78" s="37">
        <v>0.86</v>
      </c>
      <c r="AK78" s="42" t="s">
        <v>210</v>
      </c>
      <c r="AL78" s="41">
        <v>1003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129</v>
      </c>
      <c r="E79" s="10"/>
      <c r="F79" s="18" t="s">
        <v>5</v>
      </c>
      <c r="G79" s="18" t="s">
        <v>198</v>
      </c>
      <c r="H79" s="10"/>
      <c r="I79" s="19">
        <v>193203472</v>
      </c>
      <c r="J79" s="19">
        <v>1510</v>
      </c>
      <c r="K79" s="17" t="s">
        <v>9</v>
      </c>
      <c r="L79" s="10"/>
      <c r="M79" s="60">
        <v>4448</v>
      </c>
      <c r="N79" s="60">
        <v>27582</v>
      </c>
      <c r="O79" s="60">
        <v>52708</v>
      </c>
      <c r="P79" s="10"/>
      <c r="Q79" s="60">
        <f t="shared" si="17"/>
        <v>413730</v>
      </c>
      <c r="R79" s="10"/>
      <c r="S79" s="62">
        <f t="shared" si="18"/>
        <v>441312</v>
      </c>
      <c r="T79" s="10"/>
      <c r="U79" s="64">
        <v>14.3</v>
      </c>
      <c r="V79" s="64">
        <v>25.16</v>
      </c>
      <c r="W79" s="10"/>
      <c r="X79" s="43">
        <v>13230000000</v>
      </c>
      <c r="Y79" s="36">
        <v>4.7E-2</v>
      </c>
      <c r="Z79" s="10"/>
      <c r="AA79" s="20">
        <v>21</v>
      </c>
      <c r="AB79" s="20">
        <v>20</v>
      </c>
      <c r="AC79" s="20">
        <v>8</v>
      </c>
      <c r="AD79" s="20">
        <v>50</v>
      </c>
      <c r="AE79" s="20">
        <v>1</v>
      </c>
      <c r="AF79" s="66">
        <f t="shared" si="19"/>
        <v>100</v>
      </c>
      <c r="AG79" s="10"/>
      <c r="AH79" s="36">
        <v>-3.1E-2</v>
      </c>
      <c r="AI79" s="40">
        <v>9499</v>
      </c>
      <c r="AJ79" s="37">
        <v>0.75</v>
      </c>
      <c r="AK79" s="42" t="s">
        <v>213</v>
      </c>
      <c r="AL79" s="41">
        <v>1461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86</v>
      </c>
      <c r="E80" s="10"/>
      <c r="F80" s="18" t="s">
        <v>5</v>
      </c>
      <c r="G80" s="18" t="s">
        <v>226</v>
      </c>
      <c r="H80" s="10"/>
      <c r="I80" s="19">
        <v>37202572</v>
      </c>
      <c r="J80" s="19">
        <v>5430</v>
      </c>
      <c r="K80" s="17" t="s">
        <v>9</v>
      </c>
      <c r="L80" s="10"/>
      <c r="M80" s="60">
        <v>4134</v>
      </c>
      <c r="N80" s="60">
        <v>7686</v>
      </c>
      <c r="O80" s="60">
        <v>3733</v>
      </c>
      <c r="P80" s="10"/>
      <c r="Q80" s="60">
        <f t="shared" si="17"/>
        <v>115290</v>
      </c>
      <c r="R80" s="10"/>
      <c r="S80" s="62">
        <f t="shared" si="18"/>
        <v>122976</v>
      </c>
      <c r="T80" s="10"/>
      <c r="U80" s="64">
        <v>20.7</v>
      </c>
      <c r="V80" s="64">
        <v>8.85</v>
      </c>
      <c r="W80" s="10"/>
      <c r="X80" s="43">
        <v>11720000000</v>
      </c>
      <c r="Y80" s="36">
        <v>6.9000000000000006E-2</v>
      </c>
      <c r="Z80" s="10"/>
      <c r="AA80" s="20">
        <v>61</v>
      </c>
      <c r="AB80" s="20">
        <v>8</v>
      </c>
      <c r="AC80" s="20">
        <v>1</v>
      </c>
      <c r="AD80" s="20">
        <v>29</v>
      </c>
      <c r="AE80" s="20">
        <v>1</v>
      </c>
      <c r="AF80" s="66">
        <f t="shared" si="19"/>
        <v>100</v>
      </c>
      <c r="AG80" s="10"/>
      <c r="AH80" s="36">
        <v>-0.185</v>
      </c>
      <c r="AI80" s="40">
        <v>15525</v>
      </c>
      <c r="AJ80" s="37">
        <v>0.66</v>
      </c>
      <c r="AK80" s="42" t="s">
        <v>214</v>
      </c>
      <c r="AL80" s="41">
        <v>573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118</v>
      </c>
      <c r="E81" s="10"/>
      <c r="F81" s="18" t="s">
        <v>5</v>
      </c>
      <c r="G81" s="18" t="s">
        <v>226</v>
      </c>
      <c r="H81" s="10"/>
      <c r="I81" s="19">
        <v>35276784</v>
      </c>
      <c r="J81" s="19">
        <v>2580</v>
      </c>
      <c r="K81" s="17" t="s">
        <v>9</v>
      </c>
      <c r="L81" s="10"/>
      <c r="M81" s="60">
        <v>3785</v>
      </c>
      <c r="N81" s="60">
        <v>6917</v>
      </c>
      <c r="O81" s="60">
        <v>7320</v>
      </c>
      <c r="P81" s="10"/>
      <c r="Q81" s="60">
        <f t="shared" si="17"/>
        <v>103755</v>
      </c>
      <c r="R81" s="10"/>
      <c r="S81" s="62">
        <f t="shared" si="18"/>
        <v>110672</v>
      </c>
      <c r="T81" s="10"/>
      <c r="U81" s="64">
        <v>19.600000000000001</v>
      </c>
      <c r="V81" s="64">
        <v>20.8</v>
      </c>
      <c r="W81" s="10"/>
      <c r="X81" s="43">
        <v>6640000000</v>
      </c>
      <c r="Y81" s="36">
        <v>6.4000000000000001E-2</v>
      </c>
      <c r="Z81" s="10"/>
      <c r="AA81" s="20">
        <v>63</v>
      </c>
      <c r="AB81" s="20">
        <v>10</v>
      </c>
      <c r="AC81" s="20">
        <v>1</v>
      </c>
      <c r="AD81" s="20">
        <v>25</v>
      </c>
      <c r="AE81" s="20">
        <v>1</v>
      </c>
      <c r="AF81" s="66">
        <f t="shared" si="19"/>
        <v>100</v>
      </c>
      <c r="AG81" s="10"/>
      <c r="AH81" s="36">
        <v>-0.04</v>
      </c>
      <c r="AI81" s="40">
        <v>10748</v>
      </c>
      <c r="AJ81" s="37">
        <v>0.75</v>
      </c>
      <c r="AK81" s="42" t="s">
        <v>223</v>
      </c>
      <c r="AL81" s="41">
        <v>1143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57</v>
      </c>
      <c r="E82" s="10"/>
      <c r="F82" s="18" t="s">
        <v>13</v>
      </c>
      <c r="G82" s="18" t="s">
        <v>222</v>
      </c>
      <c r="H82" s="10"/>
      <c r="I82" s="19">
        <v>10648791</v>
      </c>
      <c r="J82" s="19">
        <v>6390</v>
      </c>
      <c r="K82" s="17" t="s">
        <v>9</v>
      </c>
      <c r="L82" s="10"/>
      <c r="M82" s="60">
        <v>3118</v>
      </c>
      <c r="N82" s="60">
        <v>3684</v>
      </c>
      <c r="O82" s="60">
        <v>3184</v>
      </c>
      <c r="P82" s="10"/>
      <c r="Q82" s="60">
        <f t="shared" si="17"/>
        <v>55260</v>
      </c>
      <c r="R82" s="10"/>
      <c r="S82" s="62">
        <f t="shared" si="18"/>
        <v>58944</v>
      </c>
      <c r="T82" s="10"/>
      <c r="U82" s="64">
        <v>34.6</v>
      </c>
      <c r="V82" s="64">
        <v>30.77</v>
      </c>
      <c r="W82" s="10"/>
      <c r="X82" s="43">
        <v>8320000000</v>
      </c>
      <c r="Y82" s="36">
        <v>0.115</v>
      </c>
      <c r="Z82" s="10"/>
      <c r="AA82" s="20">
        <v>73</v>
      </c>
      <c r="AB82" s="20">
        <v>16</v>
      </c>
      <c r="AC82" s="20">
        <v>1</v>
      </c>
      <c r="AD82" s="20">
        <v>9</v>
      </c>
      <c r="AE82" s="20">
        <v>1</v>
      </c>
      <c r="AF82" s="66">
        <f t="shared" si="19"/>
        <v>100</v>
      </c>
      <c r="AG82" s="10"/>
      <c r="AH82" s="36">
        <v>5.8999999999999997E-2</v>
      </c>
      <c r="AI82" s="40">
        <v>36192</v>
      </c>
      <c r="AJ82" s="37">
        <v>0.81</v>
      </c>
      <c r="AK82" s="42" t="s">
        <v>210</v>
      </c>
      <c r="AL82" s="41">
        <v>1563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158</v>
      </c>
      <c r="E83" s="10"/>
      <c r="F83" s="18" t="s">
        <v>22</v>
      </c>
      <c r="G83" s="18" t="s">
        <v>198</v>
      </c>
      <c r="H83" s="10"/>
      <c r="I83" s="19">
        <v>20798492</v>
      </c>
      <c r="J83" s="19">
        <v>3780</v>
      </c>
      <c r="K83" s="17" t="s">
        <v>9</v>
      </c>
      <c r="L83" s="10"/>
      <c r="M83" s="60">
        <v>3003</v>
      </c>
      <c r="N83" s="60">
        <v>3096</v>
      </c>
      <c r="O83" s="60">
        <v>2811</v>
      </c>
      <c r="P83" s="10"/>
      <c r="Q83" s="60">
        <f t="shared" si="17"/>
        <v>46440</v>
      </c>
      <c r="R83" s="10"/>
      <c r="S83" s="62">
        <f t="shared" si="18"/>
        <v>49536</v>
      </c>
      <c r="T83" s="10"/>
      <c r="U83" s="64">
        <v>14.9</v>
      </c>
      <c r="V83" s="64">
        <v>13.09</v>
      </c>
      <c r="W83" s="10"/>
      <c r="X83" s="43">
        <v>3970000000</v>
      </c>
      <c r="Y83" s="36">
        <v>4.9000000000000002E-2</v>
      </c>
      <c r="Z83" s="10"/>
      <c r="AA83" s="20">
        <v>38</v>
      </c>
      <c r="AB83" s="20">
        <v>20</v>
      </c>
      <c r="AC83" s="20">
        <v>3</v>
      </c>
      <c r="AD83" s="20">
        <v>38</v>
      </c>
      <c r="AE83" s="20">
        <v>1</v>
      </c>
      <c r="AF83" s="66">
        <f t="shared" si="19"/>
        <v>100</v>
      </c>
      <c r="AG83" s="10"/>
      <c r="AH83" s="36">
        <v>-4.8000000000000001E-2</v>
      </c>
      <c r="AI83" s="40">
        <v>32673</v>
      </c>
      <c r="AJ83" s="37">
        <v>0.63</v>
      </c>
      <c r="AK83" s="42" t="s">
        <v>213</v>
      </c>
      <c r="AL83" s="41">
        <v>598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18" t="s">
        <v>94</v>
      </c>
      <c r="E84" s="10"/>
      <c r="F84" s="18" t="s">
        <v>11</v>
      </c>
      <c r="G84" s="18" t="s">
        <v>11</v>
      </c>
      <c r="H84" s="10"/>
      <c r="I84" s="19">
        <v>48461568</v>
      </c>
      <c r="J84" s="19">
        <v>1380</v>
      </c>
      <c r="K84" s="17" t="s">
        <v>9</v>
      </c>
      <c r="L84" s="10"/>
      <c r="M84" s="60">
        <v>2965</v>
      </c>
      <c r="N84" s="60">
        <v>13463</v>
      </c>
      <c r="O84" s="60">
        <v>5416</v>
      </c>
      <c r="P84" s="10"/>
      <c r="Q84" s="60">
        <f t="shared" si="17"/>
        <v>201945</v>
      </c>
      <c r="R84" s="10"/>
      <c r="S84" s="62">
        <f t="shared" si="18"/>
        <v>215408</v>
      </c>
      <c r="T84" s="10"/>
      <c r="U84" s="64">
        <v>27.8</v>
      </c>
      <c r="V84" s="64">
        <v>11.47</v>
      </c>
      <c r="W84" s="10"/>
      <c r="X84" s="43">
        <v>6550000000</v>
      </c>
      <c r="Y84" s="36">
        <v>9.1999999999999998E-2</v>
      </c>
      <c r="Z84" s="10"/>
      <c r="AA84" s="20">
        <v>49</v>
      </c>
      <c r="AB84" s="20">
        <v>6</v>
      </c>
      <c r="AC84" s="20">
        <v>6</v>
      </c>
      <c r="AD84" s="20">
        <v>38</v>
      </c>
      <c r="AE84" s="20">
        <v>1</v>
      </c>
      <c r="AF84" s="66">
        <f t="shared" si="19"/>
        <v>100</v>
      </c>
      <c r="AG84" s="10"/>
      <c r="AH84" s="36">
        <v>-6.7000000000000004E-2</v>
      </c>
      <c r="AI84" s="40">
        <v>4536</v>
      </c>
      <c r="AJ84" s="37">
        <v>0.67</v>
      </c>
      <c r="AK84" s="42" t="s">
        <v>213</v>
      </c>
      <c r="AL84" s="41">
        <v>636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18" t="s">
        <v>58</v>
      </c>
      <c r="E85" s="10"/>
      <c r="F85" s="18" t="s">
        <v>13</v>
      </c>
      <c r="G85" s="18" t="s">
        <v>222</v>
      </c>
      <c r="H85" s="10"/>
      <c r="I85" s="19">
        <v>16385068</v>
      </c>
      <c r="J85" s="19">
        <v>5820</v>
      </c>
      <c r="K85" s="17" t="s">
        <v>9</v>
      </c>
      <c r="L85" s="10"/>
      <c r="M85" s="60">
        <v>2894</v>
      </c>
      <c r="N85" s="60">
        <v>3490</v>
      </c>
      <c r="O85" s="60">
        <v>4474</v>
      </c>
      <c r="P85" s="10"/>
      <c r="Q85" s="60">
        <f t="shared" si="17"/>
        <v>52350</v>
      </c>
      <c r="R85" s="10"/>
      <c r="S85" s="62">
        <f t="shared" si="18"/>
        <v>55840</v>
      </c>
      <c r="T85" s="10"/>
      <c r="U85" s="64">
        <v>21.3</v>
      </c>
      <c r="V85" s="64">
        <v>27.21</v>
      </c>
      <c r="W85" s="10"/>
      <c r="X85" s="43">
        <v>7080000000</v>
      </c>
      <c r="Y85" s="36">
        <v>7.0999999999999994E-2</v>
      </c>
      <c r="Z85" s="10"/>
      <c r="AA85" s="20">
        <v>32</v>
      </c>
      <c r="AB85" s="20">
        <v>18</v>
      </c>
      <c r="AC85" s="20">
        <v>2</v>
      </c>
      <c r="AD85" s="20">
        <v>47</v>
      </c>
      <c r="AE85" s="20">
        <v>1</v>
      </c>
      <c r="AF85" s="66">
        <f t="shared" si="19"/>
        <v>100</v>
      </c>
      <c r="AG85" s="10"/>
      <c r="AH85" s="36">
        <v>-9.0999999999999998E-2</v>
      </c>
      <c r="AI85" s="40">
        <v>11751</v>
      </c>
      <c r="AJ85" s="37">
        <v>0.75</v>
      </c>
      <c r="AK85" s="42" t="s">
        <v>213</v>
      </c>
      <c r="AL85" s="41">
        <v>1394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21" t="s">
        <v>10</v>
      </c>
      <c r="E86" s="10"/>
      <c r="F86" s="18" t="s">
        <v>11</v>
      </c>
      <c r="G86" s="18" t="s">
        <v>11</v>
      </c>
      <c r="H86" s="10"/>
      <c r="I86" s="19">
        <v>28813464</v>
      </c>
      <c r="J86" s="19">
        <v>3440</v>
      </c>
      <c r="K86" s="17" t="s">
        <v>9</v>
      </c>
      <c r="L86" s="10"/>
      <c r="M86" s="60">
        <v>2845</v>
      </c>
      <c r="N86" s="60">
        <v>6797</v>
      </c>
      <c r="O86" s="60">
        <v>6769</v>
      </c>
      <c r="P86" s="10"/>
      <c r="Q86" s="60">
        <f t="shared" si="17"/>
        <v>101955</v>
      </c>
      <c r="R86" s="10"/>
      <c r="S86" s="62">
        <f t="shared" si="18"/>
        <v>108752</v>
      </c>
      <c r="T86" s="10"/>
      <c r="U86" s="64">
        <v>23.61</v>
      </c>
      <c r="V86" s="64">
        <v>24.82</v>
      </c>
      <c r="W86" s="10"/>
      <c r="X86" s="43">
        <v>7930000000</v>
      </c>
      <c r="Y86" s="36">
        <v>7.8E-2</v>
      </c>
      <c r="Z86" s="10"/>
      <c r="AA86" s="20">
        <v>51</v>
      </c>
      <c r="AB86" s="20">
        <v>3</v>
      </c>
      <c r="AC86" s="20">
        <v>1</v>
      </c>
      <c r="AD86" s="20">
        <v>44</v>
      </c>
      <c r="AE86" s="20">
        <v>1</v>
      </c>
      <c r="AF86" s="66">
        <f t="shared" si="19"/>
        <v>100</v>
      </c>
      <c r="AG86" s="10"/>
      <c r="AH86" s="36">
        <v>-0.159</v>
      </c>
      <c r="AI86" s="40">
        <v>2708</v>
      </c>
      <c r="AJ86" s="37">
        <v>0.64</v>
      </c>
      <c r="AK86" s="42" t="s">
        <v>214</v>
      </c>
      <c r="AL86" s="41">
        <v>1670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133</v>
      </c>
      <c r="E87" s="10"/>
      <c r="F87" s="18" t="s">
        <v>13</v>
      </c>
      <c r="G87" s="18" t="s">
        <v>222</v>
      </c>
      <c r="H87" s="10"/>
      <c r="I87" s="19">
        <v>31773840</v>
      </c>
      <c r="J87" s="19">
        <v>5950</v>
      </c>
      <c r="K87" s="17" t="s">
        <v>9</v>
      </c>
      <c r="L87" s="10"/>
      <c r="M87" s="60">
        <v>2696</v>
      </c>
      <c r="N87" s="60">
        <v>4286</v>
      </c>
      <c r="O87" s="60">
        <v>4555</v>
      </c>
      <c r="P87" s="10"/>
      <c r="Q87" s="60">
        <f t="shared" si="17"/>
        <v>64290</v>
      </c>
      <c r="R87" s="10"/>
      <c r="S87" s="62">
        <f t="shared" si="18"/>
        <v>68576</v>
      </c>
      <c r="T87" s="10"/>
      <c r="U87" s="64">
        <v>13.5</v>
      </c>
      <c r="V87" s="64">
        <v>13.95</v>
      </c>
      <c r="W87" s="10"/>
      <c r="X87" s="43">
        <v>8600000000</v>
      </c>
      <c r="Y87" s="36">
        <v>4.4999999999999998E-2</v>
      </c>
      <c r="Z87" s="10"/>
      <c r="AA87" s="20">
        <v>40</v>
      </c>
      <c r="AB87" s="20">
        <v>7</v>
      </c>
      <c r="AC87" s="20">
        <v>3</v>
      </c>
      <c r="AD87" s="20">
        <v>49</v>
      </c>
      <c r="AE87" s="20">
        <v>1</v>
      </c>
      <c r="AF87" s="66">
        <f t="shared" si="19"/>
        <v>100</v>
      </c>
      <c r="AG87" s="10"/>
      <c r="AH87" s="36">
        <v>-0.127</v>
      </c>
      <c r="AI87" s="40">
        <v>17640</v>
      </c>
      <c r="AJ87" s="37">
        <v>0.71</v>
      </c>
      <c r="AK87" s="42" t="s">
        <v>213</v>
      </c>
      <c r="AL87" s="41">
        <v>697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93</v>
      </c>
      <c r="E88" s="10"/>
      <c r="F88" s="18" t="s">
        <v>8</v>
      </c>
      <c r="G88" s="18" t="s">
        <v>212</v>
      </c>
      <c r="H88" s="10"/>
      <c r="I88" s="19">
        <v>17987736</v>
      </c>
      <c r="J88" s="19">
        <v>8710</v>
      </c>
      <c r="K88" s="17" t="s">
        <v>9</v>
      </c>
      <c r="L88" s="10"/>
      <c r="M88" s="60">
        <v>2625</v>
      </c>
      <c r="N88" s="60">
        <v>3158</v>
      </c>
      <c r="O88" s="60">
        <v>2780</v>
      </c>
      <c r="P88" s="10"/>
      <c r="Q88" s="60">
        <f t="shared" si="17"/>
        <v>47370</v>
      </c>
      <c r="R88" s="10"/>
      <c r="S88" s="62">
        <f t="shared" si="18"/>
        <v>50528</v>
      </c>
      <c r="T88" s="10"/>
      <c r="U88" s="64">
        <v>17.600000000000001</v>
      </c>
      <c r="V88" s="64">
        <v>15.73</v>
      </c>
      <c r="W88" s="10"/>
      <c r="X88" s="43">
        <v>8100000000</v>
      </c>
      <c r="Y88" s="36">
        <v>5.8999999999999997E-2</v>
      </c>
      <c r="Z88" s="10"/>
      <c r="AA88" s="20">
        <v>61</v>
      </c>
      <c r="AB88" s="20">
        <v>5</v>
      </c>
      <c r="AC88" s="20">
        <v>1</v>
      </c>
      <c r="AD88" s="20">
        <v>32</v>
      </c>
      <c r="AE88" s="20">
        <v>1</v>
      </c>
      <c r="AF88" s="66">
        <f t="shared" si="19"/>
        <v>100</v>
      </c>
      <c r="AG88" s="10"/>
      <c r="AH88" s="36">
        <v>-0.17499999999999999</v>
      </c>
      <c r="AI88" s="40">
        <v>24367</v>
      </c>
      <c r="AJ88" s="37">
        <v>0.82</v>
      </c>
      <c r="AK88" s="42" t="s">
        <v>213</v>
      </c>
      <c r="AL88" s="41">
        <v>969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181</v>
      </c>
      <c r="E89" s="10"/>
      <c r="F89" s="18" t="s">
        <v>8</v>
      </c>
      <c r="G89" s="18" t="s">
        <v>212</v>
      </c>
      <c r="H89" s="10"/>
      <c r="I89" s="19">
        <v>31446796</v>
      </c>
      <c r="J89" s="19">
        <v>2220</v>
      </c>
      <c r="K89" s="17" t="s">
        <v>9</v>
      </c>
      <c r="L89" s="10"/>
      <c r="M89" s="60">
        <v>2496</v>
      </c>
      <c r="N89" s="60">
        <v>3617</v>
      </c>
      <c r="O89" s="60">
        <v>4015</v>
      </c>
      <c r="P89" s="10"/>
      <c r="Q89" s="60">
        <f t="shared" si="17"/>
        <v>54255</v>
      </c>
      <c r="R89" s="10"/>
      <c r="S89" s="62">
        <f t="shared" si="18"/>
        <v>57872</v>
      </c>
      <c r="T89" s="10"/>
      <c r="U89" s="64">
        <v>11.5</v>
      </c>
      <c r="V89" s="64">
        <v>12.63</v>
      </c>
      <c r="W89" s="10"/>
      <c r="X89" s="43">
        <v>2550000000</v>
      </c>
      <c r="Y89" s="36">
        <v>3.7999999999999999E-2</v>
      </c>
      <c r="Z89" s="10"/>
      <c r="AA89" s="20">
        <v>55</v>
      </c>
      <c r="AB89" s="20">
        <v>4</v>
      </c>
      <c r="AC89" s="20">
        <v>1</v>
      </c>
      <c r="AD89" s="20">
        <v>39</v>
      </c>
      <c r="AE89" s="20">
        <v>1</v>
      </c>
      <c r="AF89" s="66">
        <f t="shared" si="19"/>
        <v>100</v>
      </c>
      <c r="AG89" s="10"/>
      <c r="AH89" s="36">
        <v>-6.0999999999999999E-2</v>
      </c>
      <c r="AI89" s="40">
        <v>0</v>
      </c>
      <c r="AJ89" s="37">
        <v>0.84</v>
      </c>
      <c r="AK89" s="42" t="s">
        <v>210</v>
      </c>
      <c r="AL89" s="41">
        <v>760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103</v>
      </c>
      <c r="E90" s="10"/>
      <c r="F90" s="18" t="s">
        <v>5</v>
      </c>
      <c r="G90" s="18" t="s">
        <v>226</v>
      </c>
      <c r="H90" s="10"/>
      <c r="I90" s="19">
        <v>6293253</v>
      </c>
      <c r="J90" s="19">
        <v>4730</v>
      </c>
      <c r="K90" s="17" t="s">
        <v>9</v>
      </c>
      <c r="L90" s="10"/>
      <c r="M90" s="60">
        <v>2414</v>
      </c>
      <c r="N90" s="60">
        <v>1645</v>
      </c>
      <c r="O90" s="60">
        <v>1680</v>
      </c>
      <c r="P90" s="10"/>
      <c r="Q90" s="60">
        <f t="shared" si="17"/>
        <v>24675</v>
      </c>
      <c r="R90" s="10"/>
      <c r="S90" s="62">
        <f t="shared" si="18"/>
        <v>26320</v>
      </c>
      <c r="T90" s="10"/>
      <c r="U90" s="64">
        <v>26.1</v>
      </c>
      <c r="V90" s="64">
        <v>24.63</v>
      </c>
      <c r="W90" s="10"/>
      <c r="X90" s="43">
        <v>2280000000</v>
      </c>
      <c r="Y90" s="36">
        <v>8.6999999999999994E-2</v>
      </c>
      <c r="Z90" s="10"/>
      <c r="AA90" s="20">
        <v>69</v>
      </c>
      <c r="AB90" s="20">
        <v>11</v>
      </c>
      <c r="AC90" s="20">
        <v>1</v>
      </c>
      <c r="AD90" s="20">
        <v>18</v>
      </c>
      <c r="AE90" s="20">
        <v>1</v>
      </c>
      <c r="AF90" s="66">
        <f t="shared" si="19"/>
        <v>100</v>
      </c>
      <c r="AG90" s="10"/>
      <c r="AH90" s="36">
        <v>-3.6999999999999998E-2</v>
      </c>
      <c r="AI90" s="40">
        <v>56465</v>
      </c>
      <c r="AJ90" s="37">
        <v>0.83</v>
      </c>
      <c r="AK90" s="42" t="s">
        <v>213</v>
      </c>
      <c r="AL90" s="41">
        <v>1373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21</v>
      </c>
      <c r="E91" s="10"/>
      <c r="F91" s="18" t="s">
        <v>22</v>
      </c>
      <c r="G91" s="18" t="s">
        <v>198</v>
      </c>
      <c r="H91" s="10"/>
      <c r="I91" s="19">
        <v>162951552</v>
      </c>
      <c r="J91" s="19">
        <v>1330</v>
      </c>
      <c r="K91" s="17" t="s">
        <v>9</v>
      </c>
      <c r="L91" s="10"/>
      <c r="M91" s="60">
        <v>2376</v>
      </c>
      <c r="N91" s="60">
        <v>24954</v>
      </c>
      <c r="O91" s="60">
        <v>11825</v>
      </c>
      <c r="P91" s="10"/>
      <c r="Q91" s="60">
        <f t="shared" ref="Q91:Q122" si="24">N91*$Q$189</f>
        <v>374310</v>
      </c>
      <c r="R91" s="10"/>
      <c r="S91" s="62">
        <f t="shared" ref="S91:S122" si="25">Q91+N91</f>
        <v>399264</v>
      </c>
      <c r="T91" s="10"/>
      <c r="U91" s="64">
        <v>15.3</v>
      </c>
      <c r="V91" s="64">
        <v>7.61</v>
      </c>
      <c r="W91" s="10"/>
      <c r="X91" s="43">
        <v>11270000000</v>
      </c>
      <c r="Y91" s="36">
        <v>5.0999999999999997E-2</v>
      </c>
      <c r="Z91" s="10"/>
      <c r="AA91" s="20">
        <v>18</v>
      </c>
      <c r="AB91" s="20">
        <v>33</v>
      </c>
      <c r="AC91" s="20">
        <v>12</v>
      </c>
      <c r="AD91" s="20">
        <v>32</v>
      </c>
      <c r="AE91" s="20">
        <v>5</v>
      </c>
      <c r="AF91" s="66">
        <f t="shared" ref="AF91:AF122" si="26">SUM(AA91:AE91)</f>
        <v>100</v>
      </c>
      <c r="AG91" s="10"/>
      <c r="AH91" s="36">
        <v>-4.3999999999999997E-2</v>
      </c>
      <c r="AI91" s="40">
        <v>1767</v>
      </c>
      <c r="AJ91" s="37">
        <v>0.67</v>
      </c>
      <c r="AK91" s="42" t="s">
        <v>223</v>
      </c>
      <c r="AL91" s="41">
        <v>417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159</v>
      </c>
      <c r="E92" s="10"/>
      <c r="F92" s="18" t="s">
        <v>5</v>
      </c>
      <c r="G92" s="18" t="s">
        <v>11</v>
      </c>
      <c r="H92" s="10"/>
      <c r="I92" s="19">
        <v>39578828</v>
      </c>
      <c r="J92" s="19">
        <v>2140</v>
      </c>
      <c r="K92" s="17" t="s">
        <v>9</v>
      </c>
      <c r="L92" s="10"/>
      <c r="M92" s="60">
        <v>2311</v>
      </c>
      <c r="N92" s="60">
        <v>10178</v>
      </c>
      <c r="O92" s="60">
        <v>10798</v>
      </c>
      <c r="P92" s="10"/>
      <c r="Q92" s="60">
        <f t="shared" si="24"/>
        <v>152670</v>
      </c>
      <c r="R92" s="10"/>
      <c r="S92" s="62">
        <f t="shared" si="25"/>
        <v>162848</v>
      </c>
      <c r="T92" s="10"/>
      <c r="U92" s="64">
        <v>25.7</v>
      </c>
      <c r="V92" s="64">
        <v>27.41</v>
      </c>
      <c r="W92" s="10"/>
      <c r="X92" s="43">
        <v>8170000000</v>
      </c>
      <c r="Y92" s="36">
        <v>8.5999999999999993E-2</v>
      </c>
      <c r="Z92" s="10"/>
      <c r="AA92" s="20">
        <v>58</v>
      </c>
      <c r="AB92" s="20">
        <v>20</v>
      </c>
      <c r="AC92" s="20">
        <v>1</v>
      </c>
      <c r="AD92" s="20">
        <v>20</v>
      </c>
      <c r="AE92" s="20">
        <v>1</v>
      </c>
      <c r="AF92" s="66">
        <f t="shared" si="26"/>
        <v>100</v>
      </c>
      <c r="AG92" s="10"/>
      <c r="AH92" s="36">
        <v>-0.09</v>
      </c>
      <c r="AI92" s="40">
        <v>3165</v>
      </c>
      <c r="AJ92" s="37">
        <v>0.61</v>
      </c>
      <c r="AK92" s="42" t="s">
        <v>214</v>
      </c>
      <c r="AL92" s="41">
        <v>1749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76</v>
      </c>
      <c r="E93" s="10"/>
      <c r="F93" s="18" t="s">
        <v>13</v>
      </c>
      <c r="G93" s="18" t="s">
        <v>222</v>
      </c>
      <c r="H93" s="10"/>
      <c r="I93" s="19">
        <v>16582469</v>
      </c>
      <c r="J93" s="19">
        <v>3790</v>
      </c>
      <c r="K93" s="17" t="s">
        <v>9</v>
      </c>
      <c r="L93" s="10"/>
      <c r="M93" s="60">
        <v>2058</v>
      </c>
      <c r="N93" s="60">
        <v>2758</v>
      </c>
      <c r="O93" s="60">
        <v>2635</v>
      </c>
      <c r="P93" s="10"/>
      <c r="Q93" s="60">
        <f t="shared" si="24"/>
        <v>41370</v>
      </c>
      <c r="R93" s="10"/>
      <c r="S93" s="62">
        <f t="shared" si="25"/>
        <v>44128</v>
      </c>
      <c r="T93" s="10"/>
      <c r="U93" s="64">
        <v>16.600000000000001</v>
      </c>
      <c r="V93" s="64">
        <v>15.92</v>
      </c>
      <c r="W93" s="10"/>
      <c r="X93" s="43">
        <v>3800000000</v>
      </c>
      <c r="Y93" s="36">
        <v>5.5E-2</v>
      </c>
      <c r="Z93" s="10"/>
      <c r="AA93" s="20">
        <v>38</v>
      </c>
      <c r="AB93" s="20">
        <v>14</v>
      </c>
      <c r="AC93" s="20">
        <v>2</v>
      </c>
      <c r="AD93" s="20">
        <v>45</v>
      </c>
      <c r="AE93" s="20">
        <v>1</v>
      </c>
      <c r="AF93" s="66">
        <f t="shared" si="26"/>
        <v>100</v>
      </c>
      <c r="AG93" s="10"/>
      <c r="AH93" s="36">
        <v>2.5999999999999999E-2</v>
      </c>
      <c r="AI93" s="40">
        <v>19600</v>
      </c>
      <c r="AJ93" s="37">
        <v>0.82</v>
      </c>
      <c r="AK93" s="42" t="s">
        <v>210</v>
      </c>
      <c r="AL93" s="41">
        <v>863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139</v>
      </c>
      <c r="E94" s="10"/>
      <c r="F94" s="18" t="s">
        <v>8</v>
      </c>
      <c r="G94" s="18" t="s">
        <v>212</v>
      </c>
      <c r="H94" s="10"/>
      <c r="I94" s="19">
        <v>19778084</v>
      </c>
      <c r="J94" s="19">
        <v>9470</v>
      </c>
      <c r="K94" s="17" t="s">
        <v>9</v>
      </c>
      <c r="L94" s="10"/>
      <c r="M94" s="60">
        <v>1913</v>
      </c>
      <c r="N94" s="60">
        <v>2044</v>
      </c>
      <c r="O94" s="60">
        <v>2208</v>
      </c>
      <c r="P94" s="10"/>
      <c r="Q94" s="60">
        <f t="shared" si="24"/>
        <v>30660</v>
      </c>
      <c r="R94" s="10"/>
      <c r="S94" s="62">
        <f t="shared" si="25"/>
        <v>32704</v>
      </c>
      <c r="T94" s="10"/>
      <c r="U94" s="64">
        <v>10.3</v>
      </c>
      <c r="V94" s="64">
        <v>11.28</v>
      </c>
      <c r="W94" s="10"/>
      <c r="X94" s="43">
        <v>6500000000</v>
      </c>
      <c r="Y94" s="36">
        <v>3.4000000000000002E-2</v>
      </c>
      <c r="Z94" s="10"/>
      <c r="AA94" s="20">
        <v>48</v>
      </c>
      <c r="AB94" s="20">
        <v>6</v>
      </c>
      <c r="AC94" s="20">
        <v>5</v>
      </c>
      <c r="AD94" s="20">
        <v>39</v>
      </c>
      <c r="AE94" s="20">
        <v>2</v>
      </c>
      <c r="AF94" s="66">
        <f t="shared" si="26"/>
        <v>100</v>
      </c>
      <c r="AG94" s="10"/>
      <c r="AH94" s="36">
        <v>-2.1000000000000001E-2</v>
      </c>
      <c r="AI94" s="40">
        <v>35467</v>
      </c>
      <c r="AJ94" s="37">
        <v>0.69</v>
      </c>
      <c r="AK94" s="42" t="s">
        <v>213</v>
      </c>
      <c r="AL94" s="41">
        <v>723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38</v>
      </c>
      <c r="E95" s="10"/>
      <c r="F95" s="18" t="s">
        <v>11</v>
      </c>
      <c r="G95" s="18" t="s">
        <v>11</v>
      </c>
      <c r="H95" s="10"/>
      <c r="I95" s="19">
        <v>23439188</v>
      </c>
      <c r="J95" s="19">
        <v>1200</v>
      </c>
      <c r="K95" s="17" t="s">
        <v>9</v>
      </c>
      <c r="L95" s="10"/>
      <c r="M95" s="60">
        <v>1879</v>
      </c>
      <c r="N95" s="60">
        <v>7066</v>
      </c>
      <c r="O95" s="60">
        <v>4120</v>
      </c>
      <c r="P95" s="10"/>
      <c r="Q95" s="60">
        <f t="shared" si="24"/>
        <v>105990</v>
      </c>
      <c r="R95" s="10"/>
      <c r="S95" s="62">
        <f t="shared" si="25"/>
        <v>113056</v>
      </c>
      <c r="T95" s="10"/>
      <c r="U95" s="64">
        <v>30.1</v>
      </c>
      <c r="V95" s="64">
        <v>15.27</v>
      </c>
      <c r="W95" s="10"/>
      <c r="X95" s="43">
        <v>3270000000</v>
      </c>
      <c r="Y95" s="36">
        <v>0.1</v>
      </c>
      <c r="Z95" s="10"/>
      <c r="AA95" s="20">
        <v>64</v>
      </c>
      <c r="AB95" s="20">
        <v>20</v>
      </c>
      <c r="AC95" s="20">
        <v>1</v>
      </c>
      <c r="AD95" s="20">
        <v>14</v>
      </c>
      <c r="AE95" s="20">
        <v>1</v>
      </c>
      <c r="AF95" s="66">
        <f t="shared" si="26"/>
        <v>100</v>
      </c>
      <c r="AG95" s="10"/>
      <c r="AH95" s="36">
        <v>-8.3000000000000004E-2</v>
      </c>
      <c r="AI95" s="40">
        <v>3235</v>
      </c>
      <c r="AJ95" s="37">
        <v>0.64</v>
      </c>
      <c r="AK95" s="42" t="s">
        <v>214</v>
      </c>
      <c r="AL95" s="41">
        <v>878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37</v>
      </c>
      <c r="E96" s="10"/>
      <c r="F96" s="18" t="s">
        <v>18</v>
      </c>
      <c r="G96" s="18" t="s">
        <v>224</v>
      </c>
      <c r="H96" s="10"/>
      <c r="I96" s="19">
        <v>15762370</v>
      </c>
      <c r="J96" s="19">
        <v>1140</v>
      </c>
      <c r="K96" s="17" t="s">
        <v>9</v>
      </c>
      <c r="L96" s="10"/>
      <c r="M96" s="60">
        <v>1852</v>
      </c>
      <c r="N96" s="60">
        <v>2803</v>
      </c>
      <c r="O96" s="60">
        <v>3995</v>
      </c>
      <c r="P96" s="10"/>
      <c r="Q96" s="60">
        <f t="shared" si="24"/>
        <v>42045</v>
      </c>
      <c r="R96" s="10"/>
      <c r="S96" s="62">
        <f t="shared" si="25"/>
        <v>44848</v>
      </c>
      <c r="T96" s="10"/>
      <c r="U96" s="64">
        <v>17.8</v>
      </c>
      <c r="V96" s="64">
        <v>25.13</v>
      </c>
      <c r="W96" s="10"/>
      <c r="X96" s="43">
        <v>1180000000</v>
      </c>
      <c r="Y96" s="36">
        <v>5.8999999999999997E-2</v>
      </c>
      <c r="Z96" s="10"/>
      <c r="AA96" s="20">
        <v>29</v>
      </c>
      <c r="AB96" s="20">
        <v>20</v>
      </c>
      <c r="AC96" s="20">
        <v>2</v>
      </c>
      <c r="AD96" s="20">
        <v>48</v>
      </c>
      <c r="AE96" s="20">
        <v>1</v>
      </c>
      <c r="AF96" s="66">
        <f t="shared" si="26"/>
        <v>100</v>
      </c>
      <c r="AG96" s="10"/>
      <c r="AH96" s="36">
        <v>-3.5999999999999997E-2</v>
      </c>
      <c r="AI96" s="40">
        <v>23802</v>
      </c>
      <c r="AJ96" s="37">
        <v>0.78</v>
      </c>
      <c r="AK96" s="42" t="s">
        <v>213</v>
      </c>
      <c r="AL96" s="41">
        <v>1332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73</v>
      </c>
      <c r="E97" s="10"/>
      <c r="F97" s="18" t="s">
        <v>11</v>
      </c>
      <c r="G97" s="18" t="s">
        <v>11</v>
      </c>
      <c r="H97" s="10"/>
      <c r="I97" s="19">
        <v>28206728</v>
      </c>
      <c r="J97" s="19">
        <v>1380</v>
      </c>
      <c r="K97" s="17" t="s">
        <v>9</v>
      </c>
      <c r="L97" s="10"/>
      <c r="M97" s="60">
        <v>1802</v>
      </c>
      <c r="N97" s="60">
        <v>7018</v>
      </c>
      <c r="O97" s="60">
        <v>5387</v>
      </c>
      <c r="P97" s="10"/>
      <c r="Q97" s="60">
        <f t="shared" si="24"/>
        <v>105270</v>
      </c>
      <c r="R97" s="10"/>
      <c r="S97" s="62">
        <f t="shared" si="25"/>
        <v>112288</v>
      </c>
      <c r="T97" s="10"/>
      <c r="U97" s="64">
        <v>24.9</v>
      </c>
      <c r="V97" s="64">
        <v>18.29</v>
      </c>
      <c r="W97" s="10"/>
      <c r="X97" s="43">
        <v>4550000000</v>
      </c>
      <c r="Y97" s="36">
        <v>8.3000000000000004E-2</v>
      </c>
      <c r="Z97" s="10"/>
      <c r="AA97" s="20">
        <v>48</v>
      </c>
      <c r="AB97" s="20">
        <v>3</v>
      </c>
      <c r="AC97" s="20">
        <v>3</v>
      </c>
      <c r="AD97" s="20">
        <v>45</v>
      </c>
      <c r="AE97" s="20">
        <v>1</v>
      </c>
      <c r="AF97" s="66">
        <f t="shared" si="26"/>
        <v>100</v>
      </c>
      <c r="AG97" s="10"/>
      <c r="AH97" s="36">
        <v>1.0999999999999999E-2</v>
      </c>
      <c r="AI97" s="40">
        <v>7328</v>
      </c>
      <c r="AJ97" s="37">
        <v>0.7</v>
      </c>
      <c r="AK97" s="42" t="s">
        <v>213</v>
      </c>
      <c r="AL97" s="41">
        <v>976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171</v>
      </c>
      <c r="E98" s="10"/>
      <c r="F98" s="18" t="s">
        <v>5</v>
      </c>
      <c r="G98" s="18" t="s">
        <v>226</v>
      </c>
      <c r="H98" s="10"/>
      <c r="I98" s="19">
        <v>11403248</v>
      </c>
      <c r="J98" s="19">
        <v>3690</v>
      </c>
      <c r="K98" s="17" t="s">
        <v>9</v>
      </c>
      <c r="L98" s="10"/>
      <c r="M98" s="60">
        <v>1443</v>
      </c>
      <c r="N98" s="60">
        <v>2595</v>
      </c>
      <c r="O98" s="60">
        <v>3681</v>
      </c>
      <c r="P98" s="10"/>
      <c r="Q98" s="60">
        <f t="shared" si="24"/>
        <v>38925</v>
      </c>
      <c r="R98" s="10"/>
      <c r="S98" s="62">
        <f t="shared" si="25"/>
        <v>41520</v>
      </c>
      <c r="T98" s="10"/>
      <c r="U98" s="64">
        <v>22.8</v>
      </c>
      <c r="V98" s="64">
        <v>32.39</v>
      </c>
      <c r="W98" s="10"/>
      <c r="X98" s="43">
        <v>3160000000</v>
      </c>
      <c r="Y98" s="36">
        <v>7.5999999999999998E-2</v>
      </c>
      <c r="Z98" s="10"/>
      <c r="AA98" s="20">
        <v>51</v>
      </c>
      <c r="AB98" s="20">
        <v>18</v>
      </c>
      <c r="AC98" s="20">
        <v>1</v>
      </c>
      <c r="AD98" s="20">
        <v>29</v>
      </c>
      <c r="AE98" s="20">
        <v>1</v>
      </c>
      <c r="AF98" s="66">
        <f t="shared" si="26"/>
        <v>100</v>
      </c>
      <c r="AG98" s="10"/>
      <c r="AH98" s="36">
        <v>-3.7999999999999999E-2</v>
      </c>
      <c r="AI98" s="40">
        <v>17676</v>
      </c>
      <c r="AJ98" s="37">
        <v>0.72</v>
      </c>
      <c r="AK98" s="42" t="s">
        <v>214</v>
      </c>
      <c r="AL98" s="41">
        <v>1418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80</v>
      </c>
      <c r="E99" s="10"/>
      <c r="F99" s="18" t="s">
        <v>13</v>
      </c>
      <c r="G99" s="18" t="s">
        <v>222</v>
      </c>
      <c r="H99" s="10"/>
      <c r="I99" s="19">
        <v>9112867</v>
      </c>
      <c r="J99" s="19">
        <v>2150</v>
      </c>
      <c r="K99" s="17" t="s">
        <v>9</v>
      </c>
      <c r="L99" s="10"/>
      <c r="M99" s="60">
        <v>1407</v>
      </c>
      <c r="N99" s="60">
        <v>1525</v>
      </c>
      <c r="O99" s="60">
        <v>1276</v>
      </c>
      <c r="P99" s="10"/>
      <c r="Q99" s="60">
        <f t="shared" si="24"/>
        <v>22875</v>
      </c>
      <c r="R99" s="10"/>
      <c r="S99" s="62">
        <f t="shared" si="25"/>
        <v>24400</v>
      </c>
      <c r="T99" s="10"/>
      <c r="U99" s="64">
        <v>16.7</v>
      </c>
      <c r="V99" s="64">
        <v>13.76</v>
      </c>
      <c r="W99" s="10"/>
      <c r="X99" s="43">
        <v>1200000000</v>
      </c>
      <c r="Y99" s="36">
        <v>5.6000000000000001E-2</v>
      </c>
      <c r="Z99" s="10"/>
      <c r="AA99" s="20">
        <v>31</v>
      </c>
      <c r="AB99" s="20">
        <v>9</v>
      </c>
      <c r="AC99" s="20">
        <v>2</v>
      </c>
      <c r="AD99" s="20">
        <v>56</v>
      </c>
      <c r="AE99" s="20">
        <v>2</v>
      </c>
      <c r="AF99" s="66">
        <f t="shared" si="26"/>
        <v>100</v>
      </c>
      <c r="AG99" s="10"/>
      <c r="AH99" s="36">
        <v>-1.2E-2</v>
      </c>
      <c r="AI99" s="40">
        <v>18595</v>
      </c>
      <c r="AJ99" s="37">
        <v>0.72</v>
      </c>
      <c r="AK99" s="42" t="s">
        <v>214</v>
      </c>
      <c r="AL99" s="41">
        <v>698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29</v>
      </c>
      <c r="E100" s="10"/>
      <c r="F100" s="18" t="s">
        <v>13</v>
      </c>
      <c r="G100" s="18" t="s">
        <v>222</v>
      </c>
      <c r="H100" s="10"/>
      <c r="I100" s="19">
        <v>10887882</v>
      </c>
      <c r="J100" s="19">
        <v>3070</v>
      </c>
      <c r="K100" s="17" t="s">
        <v>9</v>
      </c>
      <c r="L100" s="10"/>
      <c r="M100" s="60">
        <v>1259</v>
      </c>
      <c r="N100" s="60">
        <v>1687</v>
      </c>
      <c r="O100" s="60">
        <v>2120</v>
      </c>
      <c r="P100" s="10"/>
      <c r="Q100" s="60">
        <f t="shared" si="24"/>
        <v>25305</v>
      </c>
      <c r="R100" s="10"/>
      <c r="S100" s="62">
        <f t="shared" si="25"/>
        <v>26992</v>
      </c>
      <c r="T100" s="10"/>
      <c r="U100" s="64">
        <v>15.5</v>
      </c>
      <c r="V100" s="64">
        <v>18.7</v>
      </c>
      <c r="W100" s="10"/>
      <c r="X100" s="43">
        <v>1750000000</v>
      </c>
      <c r="Y100" s="36">
        <v>5.1999999999999998E-2</v>
      </c>
      <c r="Z100" s="10"/>
      <c r="AA100" s="20">
        <v>58</v>
      </c>
      <c r="AB100" s="20">
        <v>5</v>
      </c>
      <c r="AC100" s="20">
        <v>1</v>
      </c>
      <c r="AD100" s="20">
        <v>35</v>
      </c>
      <c r="AE100" s="20">
        <v>1</v>
      </c>
      <c r="AF100" s="66">
        <f t="shared" si="26"/>
        <v>100</v>
      </c>
      <c r="AG100" s="10"/>
      <c r="AH100" s="36">
        <v>-4.8000000000000001E-2</v>
      </c>
      <c r="AI100" s="40">
        <v>15715</v>
      </c>
      <c r="AJ100" s="37">
        <v>0.66</v>
      </c>
      <c r="AK100" s="42" t="s">
        <v>213</v>
      </c>
      <c r="AL100" s="41">
        <v>912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60</v>
      </c>
      <c r="E101" s="10"/>
      <c r="F101" s="18" t="s">
        <v>13</v>
      </c>
      <c r="G101" s="18" t="s">
        <v>222</v>
      </c>
      <c r="H101" s="10"/>
      <c r="I101" s="19">
        <v>6344722</v>
      </c>
      <c r="J101" s="19">
        <v>3920</v>
      </c>
      <c r="K101" s="17" t="s">
        <v>9</v>
      </c>
      <c r="L101" s="10"/>
      <c r="M101" s="60">
        <v>1215</v>
      </c>
      <c r="N101" s="60">
        <v>1411</v>
      </c>
      <c r="O101" s="60">
        <v>1276</v>
      </c>
      <c r="P101" s="10"/>
      <c r="Q101" s="60">
        <f t="shared" si="24"/>
        <v>21165</v>
      </c>
      <c r="R101" s="10"/>
      <c r="S101" s="62">
        <f t="shared" si="25"/>
        <v>22576</v>
      </c>
      <c r="T101" s="10"/>
      <c r="U101" s="64">
        <v>22.2</v>
      </c>
      <c r="V101" s="64">
        <v>21.04</v>
      </c>
      <c r="W101" s="10"/>
      <c r="X101" s="43">
        <v>1770000000</v>
      </c>
      <c r="Y101" s="36">
        <v>7.3999999999999996E-2</v>
      </c>
      <c r="Z101" s="10"/>
      <c r="AA101" s="20">
        <v>30</v>
      </c>
      <c r="AB101" s="20">
        <v>3</v>
      </c>
      <c r="AC101" s="20">
        <v>1</v>
      </c>
      <c r="AD101" s="20">
        <v>65</v>
      </c>
      <c r="AE101" s="20">
        <v>1</v>
      </c>
      <c r="AF101" s="66">
        <f t="shared" si="26"/>
        <v>100</v>
      </c>
      <c r="AG101" s="10"/>
      <c r="AH101" s="36">
        <v>0.10299999999999999</v>
      </c>
      <c r="AI101" s="40">
        <v>15888</v>
      </c>
      <c r="AJ101" s="37">
        <v>0.71</v>
      </c>
      <c r="AK101" s="42" t="s">
        <v>213</v>
      </c>
      <c r="AL101" s="41">
        <v>929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132</v>
      </c>
      <c r="E102" s="10"/>
      <c r="F102" s="18" t="s">
        <v>13</v>
      </c>
      <c r="G102" s="18" t="s">
        <v>222</v>
      </c>
      <c r="H102" s="10"/>
      <c r="I102" s="19">
        <v>6725308</v>
      </c>
      <c r="J102" s="19">
        <v>4070</v>
      </c>
      <c r="K102" s="17" t="s">
        <v>9</v>
      </c>
      <c r="L102" s="10"/>
      <c r="M102" s="60">
        <v>1202</v>
      </c>
      <c r="N102" s="60">
        <v>1529</v>
      </c>
      <c r="O102" s="60">
        <v>1494</v>
      </c>
      <c r="P102" s="10"/>
      <c r="Q102" s="60">
        <f t="shared" si="24"/>
        <v>22935</v>
      </c>
      <c r="R102" s="10"/>
      <c r="S102" s="62">
        <f t="shared" si="25"/>
        <v>24464</v>
      </c>
      <c r="T102" s="10"/>
      <c r="U102" s="64">
        <v>22.7</v>
      </c>
      <c r="V102" s="64">
        <v>21.9</v>
      </c>
      <c r="W102" s="10"/>
      <c r="X102" s="43">
        <v>2730000000</v>
      </c>
      <c r="Y102" s="36">
        <v>7.5999999999999998E-2</v>
      </c>
      <c r="Z102" s="10"/>
      <c r="AA102" s="20">
        <v>18</v>
      </c>
      <c r="AB102" s="20">
        <v>43</v>
      </c>
      <c r="AC102" s="20">
        <v>1</v>
      </c>
      <c r="AD102" s="20">
        <v>37</v>
      </c>
      <c r="AE102" s="20">
        <v>1</v>
      </c>
      <c r="AF102" s="66">
        <f t="shared" si="26"/>
        <v>100</v>
      </c>
      <c r="AG102" s="10"/>
      <c r="AH102" s="36">
        <v>-0.08</v>
      </c>
      <c r="AI102" s="40">
        <v>27834</v>
      </c>
      <c r="AJ102" s="37">
        <v>0.84</v>
      </c>
      <c r="AK102" s="42" t="s">
        <v>210</v>
      </c>
      <c r="AL102" s="41">
        <v>1167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98</v>
      </c>
      <c r="E103" s="10"/>
      <c r="F103" s="18" t="s">
        <v>18</v>
      </c>
      <c r="G103" s="18" t="s">
        <v>224</v>
      </c>
      <c r="H103" s="10"/>
      <c r="I103" s="19">
        <v>6758353</v>
      </c>
      <c r="J103" s="19">
        <v>2150</v>
      </c>
      <c r="K103" s="17" t="s">
        <v>9</v>
      </c>
      <c r="L103" s="10"/>
      <c r="M103" s="60">
        <v>1086</v>
      </c>
      <c r="N103" s="60">
        <v>1120</v>
      </c>
      <c r="O103" s="60">
        <v>1717</v>
      </c>
      <c r="P103" s="10"/>
      <c r="Q103" s="60">
        <f t="shared" si="24"/>
        <v>16800</v>
      </c>
      <c r="R103" s="10"/>
      <c r="S103" s="62">
        <f t="shared" si="25"/>
        <v>17920</v>
      </c>
      <c r="T103" s="10"/>
      <c r="U103" s="64">
        <v>16.600000000000001</v>
      </c>
      <c r="V103" s="64">
        <v>24.96</v>
      </c>
      <c r="W103" s="10"/>
      <c r="X103" s="43">
        <v>870930000</v>
      </c>
      <c r="Y103" s="36">
        <v>5.5E-2</v>
      </c>
      <c r="Z103" s="10"/>
      <c r="AA103" s="20">
        <v>30</v>
      </c>
      <c r="AB103" s="20">
        <v>20</v>
      </c>
      <c r="AC103" s="20">
        <v>2</v>
      </c>
      <c r="AD103" s="20">
        <v>46</v>
      </c>
      <c r="AE103" s="20">
        <v>2</v>
      </c>
      <c r="AF103" s="66">
        <f t="shared" si="26"/>
        <v>100</v>
      </c>
      <c r="AG103" s="10"/>
      <c r="AH103" s="36">
        <v>-7.1999999999999995E-2</v>
      </c>
      <c r="AI103" s="40">
        <v>27374</v>
      </c>
      <c r="AJ103" s="37">
        <v>0.75</v>
      </c>
      <c r="AK103" s="42" t="s">
        <v>213</v>
      </c>
      <c r="AL103" s="41">
        <v>1502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49</v>
      </c>
      <c r="E104" s="10"/>
      <c r="F104" s="18" t="s">
        <v>11</v>
      </c>
      <c r="G104" s="18" t="s">
        <v>11</v>
      </c>
      <c r="H104" s="10"/>
      <c r="I104" s="19">
        <v>23695920</v>
      </c>
      <c r="J104" s="19">
        <v>1520</v>
      </c>
      <c r="K104" s="17" t="s">
        <v>9</v>
      </c>
      <c r="L104" s="10"/>
      <c r="M104" s="60">
        <v>991</v>
      </c>
      <c r="N104" s="60">
        <v>5582</v>
      </c>
      <c r="O104" s="60">
        <v>3670</v>
      </c>
      <c r="P104" s="10"/>
      <c r="Q104" s="60">
        <f t="shared" si="24"/>
        <v>83730</v>
      </c>
      <c r="R104" s="10"/>
      <c r="S104" s="62">
        <f t="shared" si="25"/>
        <v>89312</v>
      </c>
      <c r="T104" s="10"/>
      <c r="U104" s="64">
        <v>23.6</v>
      </c>
      <c r="V104" s="64">
        <v>15</v>
      </c>
      <c r="W104" s="10"/>
      <c r="X104" s="43">
        <v>2770000000</v>
      </c>
      <c r="Y104" s="36">
        <v>7.8E-2</v>
      </c>
      <c r="Z104" s="10"/>
      <c r="AA104" s="20">
        <v>51</v>
      </c>
      <c r="AB104" s="20">
        <v>10</v>
      </c>
      <c r="AC104" s="20">
        <v>1</v>
      </c>
      <c r="AD104" s="20">
        <v>37</v>
      </c>
      <c r="AE104" s="20">
        <v>1</v>
      </c>
      <c r="AF104" s="66">
        <f t="shared" si="26"/>
        <v>100</v>
      </c>
      <c r="AG104" s="10"/>
      <c r="AH104" s="36">
        <v>-0.05</v>
      </c>
      <c r="AI104" s="40">
        <v>3821</v>
      </c>
      <c r="AJ104" s="37">
        <v>0.63</v>
      </c>
      <c r="AK104" s="42" t="s">
        <v>213</v>
      </c>
      <c r="AL104" s="41">
        <v>865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97</v>
      </c>
      <c r="E105" s="10"/>
      <c r="F105" s="18" t="s">
        <v>8</v>
      </c>
      <c r="G105" s="18" t="s">
        <v>212</v>
      </c>
      <c r="H105" s="10"/>
      <c r="I105" s="19">
        <v>5955734</v>
      </c>
      <c r="J105" s="19">
        <v>1100</v>
      </c>
      <c r="K105" s="17" t="s">
        <v>9</v>
      </c>
      <c r="L105" s="10"/>
      <c r="M105" s="60">
        <v>812</v>
      </c>
      <c r="N105" s="60">
        <v>916</v>
      </c>
      <c r="O105" s="60">
        <v>901</v>
      </c>
      <c r="P105" s="10"/>
      <c r="Q105" s="60">
        <f t="shared" si="24"/>
        <v>13740</v>
      </c>
      <c r="R105" s="10"/>
      <c r="S105" s="62">
        <f t="shared" si="25"/>
        <v>14656</v>
      </c>
      <c r="T105" s="10"/>
      <c r="U105" s="64">
        <v>15.4</v>
      </c>
      <c r="V105" s="64">
        <v>14.38</v>
      </c>
      <c r="W105" s="10"/>
      <c r="X105" s="43">
        <v>341320000</v>
      </c>
      <c r="Y105" s="36">
        <v>0.05</v>
      </c>
      <c r="Z105" s="10"/>
      <c r="AA105" s="20">
        <v>52</v>
      </c>
      <c r="AB105" s="20">
        <v>11</v>
      </c>
      <c r="AC105" s="20">
        <v>1</v>
      </c>
      <c r="AD105" s="20">
        <v>34</v>
      </c>
      <c r="AE105" s="20">
        <v>2</v>
      </c>
      <c r="AF105" s="66">
        <f t="shared" si="26"/>
        <v>100</v>
      </c>
      <c r="AG105" s="10"/>
      <c r="AH105" s="36">
        <v>-0.17599999999999999</v>
      </c>
      <c r="AI105" s="40">
        <v>17272</v>
      </c>
      <c r="AJ105" s="37">
        <v>0.84</v>
      </c>
      <c r="AK105" s="42" t="s">
        <v>213</v>
      </c>
      <c r="AL105" s="41">
        <v>844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48</v>
      </c>
      <c r="E106" s="10"/>
      <c r="F106" s="18" t="s">
        <v>13</v>
      </c>
      <c r="G106" s="18" t="s">
        <v>222</v>
      </c>
      <c r="H106" s="10"/>
      <c r="I106" s="19">
        <v>4857274</v>
      </c>
      <c r="J106" s="19">
        <v>10840</v>
      </c>
      <c r="K106" s="17" t="s">
        <v>9</v>
      </c>
      <c r="L106" s="10"/>
      <c r="M106" s="60">
        <v>795</v>
      </c>
      <c r="N106" s="60">
        <v>812</v>
      </c>
      <c r="O106" s="60">
        <v>778</v>
      </c>
      <c r="P106" s="10"/>
      <c r="Q106" s="60">
        <f t="shared" si="24"/>
        <v>12180</v>
      </c>
      <c r="R106" s="10"/>
      <c r="S106" s="62">
        <f t="shared" si="25"/>
        <v>12992</v>
      </c>
      <c r="T106" s="10"/>
      <c r="U106" s="64">
        <v>16.7</v>
      </c>
      <c r="V106" s="64">
        <v>16.84</v>
      </c>
      <c r="W106" s="10"/>
      <c r="X106" s="43">
        <v>3180000000</v>
      </c>
      <c r="Y106" s="36">
        <v>5.6000000000000001E-2</v>
      </c>
      <c r="Z106" s="10"/>
      <c r="AA106" s="20">
        <v>22</v>
      </c>
      <c r="AB106" s="20">
        <v>11</v>
      </c>
      <c r="AC106" s="20">
        <v>1</v>
      </c>
      <c r="AD106" s="20">
        <v>65</v>
      </c>
      <c r="AE106" s="20">
        <v>1</v>
      </c>
      <c r="AF106" s="66">
        <f t="shared" si="26"/>
        <v>100</v>
      </c>
      <c r="AG106" s="10"/>
      <c r="AH106" s="36">
        <v>0.104</v>
      </c>
      <c r="AI106" s="40">
        <v>40998</v>
      </c>
      <c r="AJ106" s="37">
        <v>0.75</v>
      </c>
      <c r="AK106" s="42" t="s">
        <v>213</v>
      </c>
      <c r="AL106" s="41">
        <v>794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20</v>
      </c>
      <c r="E107" s="10"/>
      <c r="F107" s="18" t="s">
        <v>8</v>
      </c>
      <c r="G107" s="18" t="s">
        <v>212</v>
      </c>
      <c r="H107" s="10"/>
      <c r="I107" s="19">
        <v>9725376</v>
      </c>
      <c r="J107" s="19">
        <v>4760</v>
      </c>
      <c r="K107" s="17" t="s">
        <v>9</v>
      </c>
      <c r="L107" s="10"/>
      <c r="M107" s="60">
        <v>759</v>
      </c>
      <c r="N107" s="60">
        <v>845</v>
      </c>
      <c r="O107" s="60">
        <v>639</v>
      </c>
      <c r="P107" s="10"/>
      <c r="Q107" s="60">
        <f t="shared" si="24"/>
        <v>12675</v>
      </c>
      <c r="R107" s="10"/>
      <c r="S107" s="62">
        <f t="shared" si="25"/>
        <v>13520</v>
      </c>
      <c r="T107" s="10"/>
      <c r="U107" s="64">
        <v>8.6999999999999993</v>
      </c>
      <c r="V107" s="64">
        <v>6.32</v>
      </c>
      <c r="W107" s="10"/>
      <c r="X107" s="43">
        <v>1090000000</v>
      </c>
      <c r="Y107" s="36">
        <v>2.9000000000000001E-2</v>
      </c>
      <c r="Z107" s="10"/>
      <c r="AA107" s="20">
        <v>40</v>
      </c>
      <c r="AB107" s="20">
        <v>23</v>
      </c>
      <c r="AC107" s="20">
        <v>7</v>
      </c>
      <c r="AD107" s="20">
        <v>28</v>
      </c>
      <c r="AE107" s="20">
        <v>2</v>
      </c>
      <c r="AF107" s="66">
        <f t="shared" si="26"/>
        <v>100</v>
      </c>
      <c r="AG107" s="10"/>
      <c r="AH107" s="36">
        <v>-5.1999999999999998E-2</v>
      </c>
      <c r="AI107" s="40">
        <v>13681</v>
      </c>
      <c r="AJ107" s="37">
        <v>0.8</v>
      </c>
      <c r="AK107" s="42" t="s">
        <v>213</v>
      </c>
      <c r="AL107" s="41">
        <v>416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51</v>
      </c>
      <c r="E108" s="10"/>
      <c r="F108" s="18" t="s">
        <v>13</v>
      </c>
      <c r="G108" s="18" t="s">
        <v>222</v>
      </c>
      <c r="H108" s="10"/>
      <c r="I108" s="19">
        <v>11475982</v>
      </c>
      <c r="J108" s="19">
        <v>6570</v>
      </c>
      <c r="K108" s="17" t="s">
        <v>9</v>
      </c>
      <c r="L108" s="10"/>
      <c r="M108" s="60">
        <v>750</v>
      </c>
      <c r="N108" s="60">
        <v>975</v>
      </c>
      <c r="O108" s="60">
        <v>1124</v>
      </c>
      <c r="P108" s="10"/>
      <c r="Q108" s="60">
        <f t="shared" si="24"/>
        <v>14625</v>
      </c>
      <c r="R108" s="10"/>
      <c r="S108" s="62">
        <f t="shared" si="25"/>
        <v>15600</v>
      </c>
      <c r="T108" s="10"/>
      <c r="U108" s="64">
        <v>8.5</v>
      </c>
      <c r="V108" s="64">
        <v>9.86</v>
      </c>
      <c r="W108" s="10"/>
      <c r="X108" s="43">
        <v>2580000000</v>
      </c>
      <c r="Y108" s="36">
        <v>2.8000000000000001E-2</v>
      </c>
      <c r="Z108" s="10"/>
      <c r="AA108" s="20">
        <v>30</v>
      </c>
      <c r="AB108" s="20">
        <v>12</v>
      </c>
      <c r="AC108" s="20">
        <v>16</v>
      </c>
      <c r="AD108" s="20">
        <v>38</v>
      </c>
      <c r="AE108" s="20">
        <v>4</v>
      </c>
      <c r="AF108" s="66">
        <f t="shared" si="26"/>
        <v>100</v>
      </c>
      <c r="AG108" s="10"/>
      <c r="AH108" s="36">
        <v>4.9000000000000002E-2</v>
      </c>
      <c r="AI108" s="40">
        <v>5519</v>
      </c>
      <c r="AJ108" s="37">
        <v>0.69</v>
      </c>
      <c r="AK108" s="42" t="s">
        <v>213</v>
      </c>
      <c r="AL108" s="41">
        <v>432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92</v>
      </c>
      <c r="E109" s="10"/>
      <c r="F109" s="18" t="s">
        <v>5</v>
      </c>
      <c r="G109" s="18" t="s">
        <v>226</v>
      </c>
      <c r="H109" s="10"/>
      <c r="I109" s="19">
        <v>9455802</v>
      </c>
      <c r="J109" s="19">
        <v>3920</v>
      </c>
      <c r="K109" s="17" t="s">
        <v>9</v>
      </c>
      <c r="L109" s="10"/>
      <c r="M109" s="60">
        <v>750</v>
      </c>
      <c r="N109" s="60">
        <v>2306</v>
      </c>
      <c r="O109" s="60">
        <v>1076</v>
      </c>
      <c r="P109" s="10"/>
      <c r="Q109" s="60">
        <f t="shared" si="24"/>
        <v>34590</v>
      </c>
      <c r="R109" s="10"/>
      <c r="S109" s="62">
        <f t="shared" si="25"/>
        <v>36896</v>
      </c>
      <c r="T109" s="10"/>
      <c r="U109" s="64">
        <v>24.4</v>
      </c>
      <c r="V109" s="64">
        <v>10.53</v>
      </c>
      <c r="W109" s="10"/>
      <c r="X109" s="43">
        <v>3130000000</v>
      </c>
      <c r="Y109" s="36">
        <v>8.1000000000000003E-2</v>
      </c>
      <c r="Z109" s="10"/>
      <c r="AA109" s="20">
        <v>58</v>
      </c>
      <c r="AB109" s="20">
        <v>7</v>
      </c>
      <c r="AC109" s="20">
        <v>1</v>
      </c>
      <c r="AD109" s="20">
        <v>33</v>
      </c>
      <c r="AE109" s="20">
        <v>1</v>
      </c>
      <c r="AF109" s="66">
        <f t="shared" si="26"/>
        <v>100</v>
      </c>
      <c r="AG109" s="10"/>
      <c r="AH109" s="36">
        <v>-3.5000000000000003E-2</v>
      </c>
      <c r="AI109" s="40">
        <v>15889</v>
      </c>
      <c r="AJ109" s="37">
        <v>0.68</v>
      </c>
      <c r="AK109" s="42" t="s">
        <v>213</v>
      </c>
      <c r="AL109" s="41">
        <v>656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121</v>
      </c>
      <c r="E110" s="10"/>
      <c r="F110" s="18" t="s">
        <v>11</v>
      </c>
      <c r="G110" s="18" t="s">
        <v>11</v>
      </c>
      <c r="H110" s="10"/>
      <c r="I110" s="19">
        <v>2479713</v>
      </c>
      <c r="J110" s="19">
        <v>4620</v>
      </c>
      <c r="K110" s="17" t="s">
        <v>9</v>
      </c>
      <c r="L110" s="10"/>
      <c r="M110" s="60">
        <v>731</v>
      </c>
      <c r="N110" s="60">
        <v>754</v>
      </c>
      <c r="O110" s="60">
        <v>467</v>
      </c>
      <c r="P110" s="10"/>
      <c r="Q110" s="60">
        <f t="shared" si="24"/>
        <v>11310</v>
      </c>
      <c r="R110" s="10"/>
      <c r="S110" s="62">
        <f t="shared" si="25"/>
        <v>12064</v>
      </c>
      <c r="T110" s="10"/>
      <c r="U110" s="64">
        <v>30.4</v>
      </c>
      <c r="V110" s="64">
        <v>19.3</v>
      </c>
      <c r="W110" s="10"/>
      <c r="X110" s="43">
        <v>1140000000</v>
      </c>
      <c r="Y110" s="36">
        <v>0.10100000000000001</v>
      </c>
      <c r="Z110" s="10"/>
      <c r="AA110" s="20">
        <v>60</v>
      </c>
      <c r="AB110" s="20">
        <v>3</v>
      </c>
      <c r="AC110" s="20">
        <v>1</v>
      </c>
      <c r="AD110" s="20">
        <v>35</v>
      </c>
      <c r="AE110" s="20">
        <v>1</v>
      </c>
      <c r="AF110" s="66">
        <f t="shared" si="26"/>
        <v>100</v>
      </c>
      <c r="AG110" s="10"/>
      <c r="AH110" s="36">
        <v>-6.5000000000000002E-2</v>
      </c>
      <c r="AI110" s="40">
        <v>14973</v>
      </c>
      <c r="AJ110" s="37">
        <v>0.73</v>
      </c>
      <c r="AK110" s="42" t="s">
        <v>213</v>
      </c>
      <c r="AL110" s="41">
        <v>1127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163</v>
      </c>
      <c r="E111" s="10"/>
      <c r="F111" s="18" t="s">
        <v>5</v>
      </c>
      <c r="G111" s="18" t="s">
        <v>226</v>
      </c>
      <c r="H111" s="10"/>
      <c r="I111" s="19">
        <v>18430452</v>
      </c>
      <c r="J111" s="19">
        <v>1840</v>
      </c>
      <c r="K111" s="17" t="s">
        <v>9</v>
      </c>
      <c r="L111" s="10"/>
      <c r="M111" s="60">
        <v>714</v>
      </c>
      <c r="N111" s="60">
        <v>4890</v>
      </c>
      <c r="O111" s="60">
        <v>1726</v>
      </c>
      <c r="P111" s="10"/>
      <c r="Q111" s="60">
        <f t="shared" si="24"/>
        <v>73350</v>
      </c>
      <c r="R111" s="10"/>
      <c r="S111" s="62">
        <f t="shared" si="25"/>
        <v>78240</v>
      </c>
      <c r="T111" s="10"/>
      <c r="U111" s="64">
        <v>26.5</v>
      </c>
      <c r="V111" s="64">
        <v>9.6</v>
      </c>
      <c r="W111" s="10"/>
      <c r="X111" s="43">
        <v>2280000000</v>
      </c>
      <c r="Y111" s="36">
        <v>4.4999999999999998E-2</v>
      </c>
      <c r="Z111" s="10"/>
      <c r="AA111" s="20">
        <v>57</v>
      </c>
      <c r="AB111" s="20">
        <v>4</v>
      </c>
      <c r="AC111" s="20">
        <v>1</v>
      </c>
      <c r="AD111" s="20">
        <v>37</v>
      </c>
      <c r="AE111" s="20">
        <v>1</v>
      </c>
      <c r="AF111" s="66">
        <f t="shared" si="26"/>
        <v>100</v>
      </c>
      <c r="AG111" s="10"/>
      <c r="AH111" s="36">
        <v>4.8000000000000001E-2</v>
      </c>
      <c r="AI111" s="40">
        <v>13003</v>
      </c>
      <c r="AJ111" s="37">
        <v>0.66</v>
      </c>
      <c r="AK111" s="42" t="s">
        <v>214</v>
      </c>
      <c r="AL111" s="41">
        <v>497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33</v>
      </c>
      <c r="E112" s="10"/>
      <c r="F112" s="18" t="s">
        <v>8</v>
      </c>
      <c r="G112" s="18" t="s">
        <v>212</v>
      </c>
      <c r="H112" s="10"/>
      <c r="I112" s="19">
        <v>7131494</v>
      </c>
      <c r="J112" s="19">
        <v>7470</v>
      </c>
      <c r="K112" s="17" t="s">
        <v>9</v>
      </c>
      <c r="L112" s="10"/>
      <c r="M112" s="60">
        <v>708</v>
      </c>
      <c r="N112" s="60">
        <v>730</v>
      </c>
      <c r="O112" s="60">
        <v>730</v>
      </c>
      <c r="P112" s="10"/>
      <c r="Q112" s="60">
        <f t="shared" si="24"/>
        <v>10950</v>
      </c>
      <c r="R112" s="10"/>
      <c r="S112" s="62">
        <f t="shared" si="25"/>
        <v>11680</v>
      </c>
      <c r="T112" s="10"/>
      <c r="U112" s="64">
        <v>10.199999999999999</v>
      </c>
      <c r="V112" s="64">
        <v>10.28</v>
      </c>
      <c r="W112" s="10"/>
      <c r="X112" s="43">
        <v>1810000000</v>
      </c>
      <c r="Y112" s="36">
        <v>3.4000000000000002E-2</v>
      </c>
      <c r="Z112" s="10"/>
      <c r="AA112" s="20">
        <v>58</v>
      </c>
      <c r="AB112" s="20">
        <v>5</v>
      </c>
      <c r="AC112" s="20">
        <v>3</v>
      </c>
      <c r="AD112" s="20">
        <v>33</v>
      </c>
      <c r="AE112" s="20">
        <v>1</v>
      </c>
      <c r="AF112" s="66">
        <f t="shared" si="26"/>
        <v>100</v>
      </c>
      <c r="AG112" s="10"/>
      <c r="AH112" s="36">
        <v>-3.6999999999999998E-2</v>
      </c>
      <c r="AI112" s="40">
        <v>56534</v>
      </c>
      <c r="AJ112" s="37">
        <v>0.7</v>
      </c>
      <c r="AK112" s="42" t="s">
        <v>213</v>
      </c>
      <c r="AL112" s="41">
        <v>707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148</v>
      </c>
      <c r="E113" s="10"/>
      <c r="F113" s="18" t="s">
        <v>8</v>
      </c>
      <c r="G113" s="18" t="s">
        <v>212</v>
      </c>
      <c r="H113" s="10"/>
      <c r="I113" s="19">
        <v>8820083</v>
      </c>
      <c r="J113" s="19">
        <v>5280</v>
      </c>
      <c r="K113" s="17" t="s">
        <v>9</v>
      </c>
      <c r="L113" s="10"/>
      <c r="M113" s="60">
        <v>607</v>
      </c>
      <c r="N113" s="60">
        <v>649</v>
      </c>
      <c r="O113" s="60">
        <v>797</v>
      </c>
      <c r="P113" s="10"/>
      <c r="Q113" s="60">
        <f t="shared" si="24"/>
        <v>9735</v>
      </c>
      <c r="R113" s="10"/>
      <c r="S113" s="62">
        <f t="shared" si="25"/>
        <v>10384</v>
      </c>
      <c r="T113" s="10"/>
      <c r="U113" s="64">
        <v>7.4</v>
      </c>
      <c r="V113" s="64">
        <v>8.94</v>
      </c>
      <c r="W113" s="10"/>
      <c r="X113" s="43">
        <v>1170000000</v>
      </c>
      <c r="Y113" s="36">
        <v>3.1E-2</v>
      </c>
      <c r="Z113" s="10"/>
      <c r="AA113" s="20">
        <v>49</v>
      </c>
      <c r="AB113" s="20">
        <v>10</v>
      </c>
      <c r="AC113" s="20">
        <v>12</v>
      </c>
      <c r="AD113" s="20">
        <v>28</v>
      </c>
      <c r="AE113" s="20">
        <v>1</v>
      </c>
      <c r="AF113" s="66">
        <f t="shared" si="26"/>
        <v>100</v>
      </c>
      <c r="AG113" s="10"/>
      <c r="AH113" s="36">
        <v>-6.0999999999999999E-2</v>
      </c>
      <c r="AI113" s="40">
        <v>25877</v>
      </c>
      <c r="AJ113" s="37">
        <v>0.65</v>
      </c>
      <c r="AK113" s="42" t="s">
        <v>210</v>
      </c>
      <c r="AL113" s="41">
        <v>584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24</v>
      </c>
      <c r="E114" s="10"/>
      <c r="F114" s="18" t="s">
        <v>8</v>
      </c>
      <c r="G114" s="18" t="s">
        <v>212</v>
      </c>
      <c r="H114" s="10"/>
      <c r="I114" s="19">
        <v>9480042</v>
      </c>
      <c r="J114" s="19">
        <v>5600</v>
      </c>
      <c r="K114" s="17" t="s">
        <v>9</v>
      </c>
      <c r="L114" s="10"/>
      <c r="M114" s="60">
        <v>588</v>
      </c>
      <c r="N114" s="60">
        <v>841</v>
      </c>
      <c r="O114" s="60">
        <v>995</v>
      </c>
      <c r="P114" s="10"/>
      <c r="Q114" s="60">
        <f t="shared" si="24"/>
        <v>12615</v>
      </c>
      <c r="R114" s="10"/>
      <c r="S114" s="62">
        <f t="shared" si="25"/>
        <v>13456</v>
      </c>
      <c r="T114" s="10"/>
      <c r="U114" s="64">
        <v>8.9</v>
      </c>
      <c r="V114" s="64">
        <v>10.46</v>
      </c>
      <c r="W114" s="10"/>
      <c r="X114" s="43">
        <v>1410000000</v>
      </c>
      <c r="Y114" s="36">
        <v>2.9000000000000001E-2</v>
      </c>
      <c r="Z114" s="10"/>
      <c r="AA114" s="20">
        <v>52</v>
      </c>
      <c r="AB114" s="20">
        <v>4</v>
      </c>
      <c r="AC114" s="20">
        <v>2</v>
      </c>
      <c r="AD114" s="20">
        <v>41</v>
      </c>
      <c r="AE114" s="20">
        <v>1</v>
      </c>
      <c r="AF114" s="66">
        <f t="shared" si="26"/>
        <v>100</v>
      </c>
      <c r="AG114" s="10"/>
      <c r="AH114" s="36">
        <v>-0.191</v>
      </c>
      <c r="AI114" s="40">
        <v>44222</v>
      </c>
      <c r="AJ114" s="37">
        <v>0.78</v>
      </c>
      <c r="AK114" s="42" t="s">
        <v>213</v>
      </c>
      <c r="AL114" s="41">
        <v>653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71</v>
      </c>
      <c r="E115" s="10"/>
      <c r="F115" s="18" t="s">
        <v>8</v>
      </c>
      <c r="G115" s="18" t="s">
        <v>212</v>
      </c>
      <c r="H115" s="10"/>
      <c r="I115" s="19">
        <v>3925405</v>
      </c>
      <c r="J115" s="19">
        <v>3810</v>
      </c>
      <c r="K115" s="17" t="s">
        <v>9</v>
      </c>
      <c r="L115" s="10"/>
      <c r="M115" s="60">
        <v>581</v>
      </c>
      <c r="N115" s="60">
        <v>599</v>
      </c>
      <c r="O115" s="60">
        <v>748</v>
      </c>
      <c r="P115" s="10"/>
      <c r="Q115" s="60">
        <f t="shared" si="24"/>
        <v>8985</v>
      </c>
      <c r="R115" s="10"/>
      <c r="S115" s="62">
        <f t="shared" si="25"/>
        <v>9584</v>
      </c>
      <c r="T115" s="10"/>
      <c r="U115" s="64">
        <v>15.3</v>
      </c>
      <c r="V115" s="64">
        <v>20.059999999999999</v>
      </c>
      <c r="W115" s="10"/>
      <c r="X115" s="43">
        <v>768240000</v>
      </c>
      <c r="Y115" s="36">
        <v>5.2999999999999999E-2</v>
      </c>
      <c r="Z115" s="10"/>
      <c r="AA115" s="20">
        <v>59</v>
      </c>
      <c r="AB115" s="20">
        <v>6</v>
      </c>
      <c r="AC115" s="20">
        <v>1</v>
      </c>
      <c r="AD115" s="20">
        <v>33</v>
      </c>
      <c r="AE115" s="20">
        <v>1</v>
      </c>
      <c r="AF115" s="66">
        <f t="shared" si="26"/>
        <v>100</v>
      </c>
      <c r="AG115" s="10"/>
      <c r="AH115" s="36">
        <v>8.2000000000000003E-2</v>
      </c>
      <c r="AI115" s="40">
        <v>28697</v>
      </c>
      <c r="AJ115" s="37">
        <v>0.79</v>
      </c>
      <c r="AK115" s="42" t="s">
        <v>210</v>
      </c>
      <c r="AL115" s="41">
        <v>1064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100</v>
      </c>
      <c r="E116" s="10"/>
      <c r="F116" s="18" t="s">
        <v>5</v>
      </c>
      <c r="G116" s="18" t="s">
        <v>226</v>
      </c>
      <c r="H116" s="10"/>
      <c r="I116" s="19">
        <v>6006668</v>
      </c>
      <c r="J116" s="19">
        <v>7680</v>
      </c>
      <c r="K116" s="17" t="s">
        <v>9</v>
      </c>
      <c r="L116" s="10"/>
      <c r="M116" s="60">
        <v>576</v>
      </c>
      <c r="N116" s="60">
        <v>1090</v>
      </c>
      <c r="O116" s="60">
        <v>559</v>
      </c>
      <c r="P116" s="10"/>
      <c r="Q116" s="60">
        <f t="shared" si="24"/>
        <v>16350</v>
      </c>
      <c r="R116" s="10"/>
      <c r="S116" s="62">
        <f t="shared" si="25"/>
        <v>17440</v>
      </c>
      <c r="T116" s="10"/>
      <c r="U116" s="64">
        <v>18.100000000000001</v>
      </c>
      <c r="V116" s="64">
        <v>6.68</v>
      </c>
      <c r="W116" s="10"/>
      <c r="X116" s="43">
        <v>3110000000</v>
      </c>
      <c r="Y116" s="36">
        <v>0.06</v>
      </c>
      <c r="Z116" s="10"/>
      <c r="AA116" s="20">
        <v>70</v>
      </c>
      <c r="AB116" s="20">
        <v>13</v>
      </c>
      <c r="AC116" s="20">
        <v>1</v>
      </c>
      <c r="AD116" s="20">
        <v>15</v>
      </c>
      <c r="AE116" s="20">
        <v>1</v>
      </c>
      <c r="AF116" s="66">
        <f t="shared" si="26"/>
        <v>100</v>
      </c>
      <c r="AG116" s="10"/>
      <c r="AH116" s="36">
        <v>-3.4000000000000002E-2</v>
      </c>
      <c r="AI116" s="40">
        <v>31072</v>
      </c>
      <c r="AJ116" s="37">
        <v>0.81</v>
      </c>
      <c r="AK116" s="42" t="s">
        <v>223</v>
      </c>
      <c r="AL116" s="41">
        <v>419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173</v>
      </c>
      <c r="E117" s="10"/>
      <c r="F117" s="18" t="s">
        <v>8</v>
      </c>
      <c r="G117" s="18" t="s">
        <v>212</v>
      </c>
      <c r="H117" s="10"/>
      <c r="I117" s="19">
        <v>5662544</v>
      </c>
      <c r="J117" s="19">
        <v>6670</v>
      </c>
      <c r="K117" s="17" t="s">
        <v>9</v>
      </c>
      <c r="L117" s="10"/>
      <c r="M117" s="60">
        <v>543</v>
      </c>
      <c r="N117" s="60">
        <v>823</v>
      </c>
      <c r="O117" s="60">
        <v>326</v>
      </c>
      <c r="P117" s="10"/>
      <c r="Q117" s="60">
        <f t="shared" si="24"/>
        <v>12345</v>
      </c>
      <c r="R117" s="10"/>
      <c r="S117" s="62">
        <f t="shared" si="25"/>
        <v>13168</v>
      </c>
      <c r="T117" s="10"/>
      <c r="U117" s="64">
        <v>14.5</v>
      </c>
      <c r="V117" s="64">
        <v>6.62</v>
      </c>
      <c r="W117" s="10"/>
      <c r="X117" s="43">
        <v>1750000000</v>
      </c>
      <c r="Y117" s="36">
        <v>4.8000000000000001E-2</v>
      </c>
      <c r="Z117" s="10"/>
      <c r="AA117" s="20">
        <v>51</v>
      </c>
      <c r="AB117" s="20">
        <v>10</v>
      </c>
      <c r="AC117" s="20">
        <v>1</v>
      </c>
      <c r="AD117" s="20">
        <v>37</v>
      </c>
      <c r="AE117" s="20">
        <v>1</v>
      </c>
      <c r="AF117" s="66">
        <f t="shared" si="26"/>
        <v>100</v>
      </c>
      <c r="AG117" s="10"/>
      <c r="AH117" s="36">
        <v>-1.9E-2</v>
      </c>
      <c r="AI117" s="40">
        <v>14973</v>
      </c>
      <c r="AJ117" s="37">
        <v>0.86</v>
      </c>
      <c r="AK117" s="42" t="s">
        <v>210</v>
      </c>
      <c r="AL117" s="41">
        <v>466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116</v>
      </c>
      <c r="E118" s="10"/>
      <c r="F118" s="18" t="s">
        <v>18</v>
      </c>
      <c r="G118" s="18" t="s">
        <v>224</v>
      </c>
      <c r="H118" s="10"/>
      <c r="I118" s="19">
        <v>3027398</v>
      </c>
      <c r="J118" s="19">
        <v>3550</v>
      </c>
      <c r="K118" s="17" t="s">
        <v>9</v>
      </c>
      <c r="L118" s="10"/>
      <c r="M118" s="60">
        <v>484</v>
      </c>
      <c r="N118" s="60">
        <v>499</v>
      </c>
      <c r="O118" s="60">
        <v>541</v>
      </c>
      <c r="P118" s="10"/>
      <c r="Q118" s="60">
        <f t="shared" si="24"/>
        <v>7485</v>
      </c>
      <c r="R118" s="10"/>
      <c r="S118" s="62">
        <f t="shared" si="25"/>
        <v>7984</v>
      </c>
      <c r="T118" s="10"/>
      <c r="U118" s="64">
        <v>16.5</v>
      </c>
      <c r="V118" s="64">
        <v>16.95</v>
      </c>
      <c r="W118" s="10"/>
      <c r="X118" s="43">
        <v>613090000</v>
      </c>
      <c r="Y118" s="36">
        <v>5.5E-2</v>
      </c>
      <c r="Z118" s="10"/>
      <c r="AA118" s="20">
        <v>50</v>
      </c>
      <c r="AB118" s="20">
        <v>20</v>
      </c>
      <c r="AC118" s="20">
        <v>1</v>
      </c>
      <c r="AD118" s="20">
        <v>27</v>
      </c>
      <c r="AE118" s="20">
        <v>2</v>
      </c>
      <c r="AF118" s="66">
        <f t="shared" si="26"/>
        <v>100</v>
      </c>
      <c r="AG118" s="10"/>
      <c r="AH118" s="36">
        <v>-0.05</v>
      </c>
      <c r="AI118" s="40">
        <v>27797</v>
      </c>
      <c r="AJ118" s="37">
        <v>0.84</v>
      </c>
      <c r="AK118" s="42" t="s">
        <v>213</v>
      </c>
      <c r="AL118" s="41">
        <v>1037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31</v>
      </c>
      <c r="E119" s="10"/>
      <c r="F119" s="18" t="s">
        <v>11</v>
      </c>
      <c r="G119" s="18" t="s">
        <v>11</v>
      </c>
      <c r="H119" s="10"/>
      <c r="I119" s="19">
        <v>2250260</v>
      </c>
      <c r="J119" s="19">
        <v>6610</v>
      </c>
      <c r="K119" s="17" t="s">
        <v>9</v>
      </c>
      <c r="L119" s="10"/>
      <c r="M119" s="60">
        <v>450</v>
      </c>
      <c r="N119" s="60">
        <v>535</v>
      </c>
      <c r="O119" s="60">
        <v>299</v>
      </c>
      <c r="P119" s="10"/>
      <c r="Q119" s="60">
        <f t="shared" si="24"/>
        <v>8025</v>
      </c>
      <c r="R119" s="10"/>
      <c r="S119" s="62">
        <f t="shared" si="25"/>
        <v>8560</v>
      </c>
      <c r="T119" s="10"/>
      <c r="U119" s="64">
        <v>23.8</v>
      </c>
      <c r="V119" s="64">
        <v>13.33</v>
      </c>
      <c r="W119" s="10"/>
      <c r="X119" s="43">
        <v>1240000000</v>
      </c>
      <c r="Y119" s="36">
        <v>7.9000000000000001E-2</v>
      </c>
      <c r="Z119" s="10"/>
      <c r="AA119" s="20">
        <v>62</v>
      </c>
      <c r="AB119" s="20">
        <v>3</v>
      </c>
      <c r="AC119" s="20">
        <v>1</v>
      </c>
      <c r="AD119" s="20">
        <v>33</v>
      </c>
      <c r="AE119" s="20">
        <v>1</v>
      </c>
      <c r="AF119" s="66">
        <f t="shared" si="26"/>
        <v>100</v>
      </c>
      <c r="AG119" s="10"/>
      <c r="AH119" s="36">
        <v>-5.0999999999999997E-2</v>
      </c>
      <c r="AI119" s="40">
        <v>29031</v>
      </c>
      <c r="AJ119" s="37">
        <v>0.72</v>
      </c>
      <c r="AK119" s="42" t="s">
        <v>214</v>
      </c>
      <c r="AL119" s="41">
        <v>787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130</v>
      </c>
      <c r="E120" s="10"/>
      <c r="F120" s="18" t="s">
        <v>13</v>
      </c>
      <c r="G120" s="18" t="s">
        <v>222</v>
      </c>
      <c r="H120" s="10"/>
      <c r="I120" s="19">
        <v>4034119</v>
      </c>
      <c r="J120" s="19">
        <v>12140</v>
      </c>
      <c r="K120" s="17" t="s">
        <v>9</v>
      </c>
      <c r="L120" s="10"/>
      <c r="M120" s="60">
        <v>440</v>
      </c>
      <c r="N120" s="60">
        <v>575</v>
      </c>
      <c r="O120" s="60">
        <v>506</v>
      </c>
      <c r="P120" s="10"/>
      <c r="Q120" s="60">
        <f t="shared" si="24"/>
        <v>8625</v>
      </c>
      <c r="R120" s="10"/>
      <c r="S120" s="62">
        <f t="shared" si="25"/>
        <v>9200</v>
      </c>
      <c r="T120" s="10"/>
      <c r="U120" s="64">
        <v>14.3</v>
      </c>
      <c r="V120" s="64">
        <v>13.11</v>
      </c>
      <c r="W120" s="10"/>
      <c r="X120" s="43">
        <v>2750000000</v>
      </c>
      <c r="Y120" s="36">
        <v>4.7E-2</v>
      </c>
      <c r="Z120" s="10"/>
      <c r="AA120" s="20">
        <v>41</v>
      </c>
      <c r="AB120" s="20">
        <v>5</v>
      </c>
      <c r="AC120" s="20">
        <v>5</v>
      </c>
      <c r="AD120" s="20">
        <v>47</v>
      </c>
      <c r="AE120" s="20">
        <v>2</v>
      </c>
      <c r="AF120" s="66">
        <f t="shared" si="26"/>
        <v>100</v>
      </c>
      <c r="AG120" s="10"/>
      <c r="AH120" s="36">
        <v>-9.7000000000000003E-2</v>
      </c>
      <c r="AI120" s="40">
        <v>31942</v>
      </c>
      <c r="AJ120" s="37">
        <v>0.77</v>
      </c>
      <c r="AK120" s="42" t="s">
        <v>210</v>
      </c>
      <c r="AL120" s="41">
        <v>659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164</v>
      </c>
      <c r="E121" s="10"/>
      <c r="F121" s="18" t="s">
        <v>8</v>
      </c>
      <c r="G121" s="18" t="s">
        <v>212</v>
      </c>
      <c r="H121" s="10"/>
      <c r="I121" s="19">
        <v>8734951</v>
      </c>
      <c r="J121" s="19">
        <v>1110</v>
      </c>
      <c r="K121" s="17" t="s">
        <v>9</v>
      </c>
      <c r="L121" s="10"/>
      <c r="M121" s="60">
        <v>427</v>
      </c>
      <c r="N121" s="60">
        <v>1577</v>
      </c>
      <c r="O121" s="60">
        <v>648</v>
      </c>
      <c r="P121" s="10"/>
      <c r="Q121" s="60">
        <f t="shared" si="24"/>
        <v>23655</v>
      </c>
      <c r="R121" s="10"/>
      <c r="S121" s="62">
        <f t="shared" si="25"/>
        <v>25232</v>
      </c>
      <c r="T121" s="10"/>
      <c r="U121" s="64">
        <v>18.100000000000001</v>
      </c>
      <c r="V121" s="64">
        <v>7.18</v>
      </c>
      <c r="W121" s="10"/>
      <c r="X121" s="43">
        <v>417360000</v>
      </c>
      <c r="Y121" s="36">
        <v>0.06</v>
      </c>
      <c r="Z121" s="10"/>
      <c r="AA121" s="20">
        <v>69</v>
      </c>
      <c r="AB121" s="20">
        <v>9</v>
      </c>
      <c r="AC121" s="20">
        <v>1</v>
      </c>
      <c r="AD121" s="20">
        <v>20</v>
      </c>
      <c r="AE121" s="20">
        <v>1</v>
      </c>
      <c r="AF121" s="66">
        <f t="shared" si="26"/>
        <v>100</v>
      </c>
      <c r="AG121" s="10"/>
      <c r="AH121" s="36">
        <v>0.104</v>
      </c>
      <c r="AI121" s="40">
        <v>5037</v>
      </c>
      <c r="AJ121" s="37">
        <v>0.82</v>
      </c>
      <c r="AK121" s="42" t="s">
        <v>213</v>
      </c>
      <c r="AL121" s="41">
        <v>468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90</v>
      </c>
      <c r="E122" s="10"/>
      <c r="F122" s="18" t="s">
        <v>13</v>
      </c>
      <c r="G122" s="18" t="s">
        <v>222</v>
      </c>
      <c r="H122" s="10"/>
      <c r="I122" s="19">
        <v>2881355</v>
      </c>
      <c r="J122" s="19">
        <v>4660</v>
      </c>
      <c r="K122" s="17" t="s">
        <v>9</v>
      </c>
      <c r="L122" s="10"/>
      <c r="M122" s="60">
        <v>379</v>
      </c>
      <c r="N122" s="60">
        <v>391</v>
      </c>
      <c r="O122" s="60">
        <v>282</v>
      </c>
      <c r="P122" s="10"/>
      <c r="Q122" s="60">
        <f t="shared" si="24"/>
        <v>5865</v>
      </c>
      <c r="R122" s="10"/>
      <c r="S122" s="62">
        <f t="shared" si="25"/>
        <v>6256</v>
      </c>
      <c r="T122" s="10"/>
      <c r="U122" s="64">
        <v>13.6</v>
      </c>
      <c r="V122" s="64">
        <v>10.15</v>
      </c>
      <c r="W122" s="10"/>
      <c r="X122" s="43">
        <v>634940000</v>
      </c>
      <c r="Y122" s="36">
        <v>4.4999999999999998E-2</v>
      </c>
      <c r="Z122" s="10"/>
      <c r="AA122" s="20">
        <v>50</v>
      </c>
      <c r="AB122" s="20">
        <v>18</v>
      </c>
      <c r="AC122" s="20">
        <v>7</v>
      </c>
      <c r="AD122" s="20">
        <v>24</v>
      </c>
      <c r="AE122" s="20">
        <v>1</v>
      </c>
      <c r="AF122" s="66">
        <f t="shared" si="26"/>
        <v>100</v>
      </c>
      <c r="AG122" s="10"/>
      <c r="AH122" s="36">
        <v>-3.0000000000000001E-3</v>
      </c>
      <c r="AI122" s="40">
        <v>18787</v>
      </c>
      <c r="AJ122" s="37">
        <v>0.75</v>
      </c>
      <c r="AK122" s="42" t="s">
        <v>210</v>
      </c>
      <c r="AL122" s="41">
        <v>505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138</v>
      </c>
      <c r="E123" s="10"/>
      <c r="F123" s="18" t="s">
        <v>8</v>
      </c>
      <c r="G123" s="18" t="s">
        <v>212</v>
      </c>
      <c r="H123" s="10"/>
      <c r="I123" s="19">
        <v>4059608</v>
      </c>
      <c r="J123" s="19">
        <v>2120</v>
      </c>
      <c r="K123" s="17" t="s">
        <v>9</v>
      </c>
      <c r="L123" s="10"/>
      <c r="M123" s="60">
        <v>346</v>
      </c>
      <c r="N123" s="60">
        <v>394</v>
      </c>
      <c r="O123" s="60">
        <v>465</v>
      </c>
      <c r="P123" s="10"/>
      <c r="Q123" s="60">
        <f t="shared" ref="Q123:Q157" si="31">N123*$Q$189</f>
        <v>5910</v>
      </c>
      <c r="R123" s="10"/>
      <c r="S123" s="62">
        <f t="shared" ref="S123:S157" si="32">Q123+N123</f>
        <v>6304</v>
      </c>
      <c r="T123" s="10"/>
      <c r="U123" s="64">
        <v>9.6999999999999993</v>
      </c>
      <c r="V123" s="64">
        <v>12.43</v>
      </c>
      <c r="W123" s="10"/>
      <c r="X123" s="43">
        <v>250640000</v>
      </c>
      <c r="Y123" s="36">
        <v>3.6999999999999998E-2</v>
      </c>
      <c r="Z123" s="10"/>
      <c r="AA123" s="20">
        <v>50</v>
      </c>
      <c r="AB123" s="20">
        <v>10</v>
      </c>
      <c r="AC123" s="20">
        <v>2</v>
      </c>
      <c r="AD123" s="20">
        <v>36</v>
      </c>
      <c r="AE123" s="20">
        <v>2</v>
      </c>
      <c r="AF123" s="66">
        <f t="shared" ref="AF123:AF154" si="33">SUM(AA123:AE123)</f>
        <v>100</v>
      </c>
      <c r="AG123" s="10"/>
      <c r="AH123" s="36">
        <v>-6.0999999999999999E-2</v>
      </c>
      <c r="AI123" s="40">
        <v>22028</v>
      </c>
      <c r="AJ123" s="37">
        <v>0.81</v>
      </c>
      <c r="AK123" s="42" t="s">
        <v>210</v>
      </c>
      <c r="AL123" s="41">
        <v>736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30</v>
      </c>
      <c r="E124" s="10"/>
      <c r="F124" s="18" t="s">
        <v>8</v>
      </c>
      <c r="G124" s="18" t="s">
        <v>212</v>
      </c>
      <c r="H124" s="10"/>
      <c r="I124" s="19">
        <v>3516816</v>
      </c>
      <c r="J124" s="19">
        <v>4880</v>
      </c>
      <c r="K124" s="17" t="s">
        <v>9</v>
      </c>
      <c r="L124" s="10"/>
      <c r="M124" s="60">
        <v>318</v>
      </c>
      <c r="N124" s="60">
        <v>552</v>
      </c>
      <c r="O124" s="60">
        <v>276</v>
      </c>
      <c r="P124" s="10"/>
      <c r="Q124" s="60">
        <f t="shared" si="31"/>
        <v>8280</v>
      </c>
      <c r="R124" s="10"/>
      <c r="S124" s="62">
        <f t="shared" si="32"/>
        <v>8832</v>
      </c>
      <c r="T124" s="10"/>
      <c r="U124" s="64">
        <v>15.7</v>
      </c>
      <c r="V124" s="64">
        <v>7.99</v>
      </c>
      <c r="W124" s="10"/>
      <c r="X124" s="43">
        <v>882580000</v>
      </c>
      <c r="Y124" s="36">
        <v>5.1999999999999998E-2</v>
      </c>
      <c r="Z124" s="10"/>
      <c r="AA124" s="20">
        <v>51</v>
      </c>
      <c r="AB124" s="20">
        <v>14</v>
      </c>
      <c r="AC124" s="20">
        <v>3</v>
      </c>
      <c r="AD124" s="20">
        <v>31</v>
      </c>
      <c r="AE124" s="20">
        <v>1</v>
      </c>
      <c r="AF124" s="66">
        <f t="shared" si="33"/>
        <v>100</v>
      </c>
      <c r="AG124" s="10"/>
      <c r="AH124" s="36">
        <v>4.1000000000000002E-2</v>
      </c>
      <c r="AI124" s="40">
        <v>27816</v>
      </c>
      <c r="AJ124" s="37">
        <v>0.65</v>
      </c>
      <c r="AK124" s="42" t="s">
        <v>210</v>
      </c>
      <c r="AL124" s="41">
        <v>555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101</v>
      </c>
      <c r="E125" s="10"/>
      <c r="F125" s="18" t="s">
        <v>11</v>
      </c>
      <c r="G125" s="18" t="s">
        <v>11</v>
      </c>
      <c r="H125" s="10"/>
      <c r="I125" s="19">
        <v>2203821</v>
      </c>
      <c r="J125" s="19">
        <v>1210</v>
      </c>
      <c r="K125" s="17" t="s">
        <v>9</v>
      </c>
      <c r="L125" s="10"/>
      <c r="M125" s="60">
        <v>318</v>
      </c>
      <c r="N125" s="60">
        <v>638</v>
      </c>
      <c r="O125" s="60">
        <v>831</v>
      </c>
      <c r="P125" s="10"/>
      <c r="Q125" s="60">
        <f t="shared" si="31"/>
        <v>9570</v>
      </c>
      <c r="R125" s="10"/>
      <c r="S125" s="62">
        <f t="shared" si="32"/>
        <v>10208</v>
      </c>
      <c r="T125" s="10"/>
      <c r="U125" s="64">
        <v>28.9</v>
      </c>
      <c r="V125" s="64">
        <v>42.86</v>
      </c>
      <c r="W125" s="10"/>
      <c r="X125" s="43">
        <v>223650000</v>
      </c>
      <c r="Y125" s="36">
        <v>9.6000000000000002E-2</v>
      </c>
      <c r="Z125" s="10"/>
      <c r="AA125" s="20">
        <v>60</v>
      </c>
      <c r="AB125" s="20">
        <v>4</v>
      </c>
      <c r="AC125" s="20">
        <v>1</v>
      </c>
      <c r="AD125" s="20">
        <v>34</v>
      </c>
      <c r="AE125" s="20">
        <v>1</v>
      </c>
      <c r="AF125" s="66">
        <f t="shared" si="33"/>
        <v>100</v>
      </c>
      <c r="AG125" s="10"/>
      <c r="AH125" s="36">
        <v>-5.8000000000000003E-2</v>
      </c>
      <c r="AI125" s="40">
        <v>5581</v>
      </c>
      <c r="AJ125" s="37">
        <v>0.81</v>
      </c>
      <c r="AK125" s="42" t="s">
        <v>210</v>
      </c>
      <c r="AL125" s="41">
        <v>2424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46</v>
      </c>
      <c r="E126" s="10"/>
      <c r="F126" s="18" t="s">
        <v>11</v>
      </c>
      <c r="G126" s="18" t="s">
        <v>11</v>
      </c>
      <c r="H126" s="10"/>
      <c r="I126" s="19">
        <v>5125821</v>
      </c>
      <c r="J126" s="19">
        <v>1710</v>
      </c>
      <c r="K126" s="17" t="s">
        <v>9</v>
      </c>
      <c r="L126" s="10"/>
      <c r="M126" s="60">
        <v>308</v>
      </c>
      <c r="N126" s="60">
        <v>1405</v>
      </c>
      <c r="O126" s="60">
        <v>1210</v>
      </c>
      <c r="P126" s="10"/>
      <c r="Q126" s="60">
        <f t="shared" si="31"/>
        <v>21075</v>
      </c>
      <c r="R126" s="10"/>
      <c r="S126" s="62">
        <f t="shared" si="32"/>
        <v>22480</v>
      </c>
      <c r="T126" s="10"/>
      <c r="U126" s="64">
        <v>27.4</v>
      </c>
      <c r="V126" s="64">
        <v>25.13</v>
      </c>
      <c r="W126" s="10"/>
      <c r="X126" s="43">
        <v>823520000</v>
      </c>
      <c r="Y126" s="36">
        <v>9.0999999999999998E-2</v>
      </c>
      <c r="Z126" s="10"/>
      <c r="AA126" s="20">
        <v>58</v>
      </c>
      <c r="AB126" s="20">
        <v>3</v>
      </c>
      <c r="AC126" s="20">
        <v>1</v>
      </c>
      <c r="AD126" s="20">
        <v>37</v>
      </c>
      <c r="AE126" s="20">
        <v>1</v>
      </c>
      <c r="AF126" s="66">
        <f t="shared" si="33"/>
        <v>100</v>
      </c>
      <c r="AG126" s="10"/>
      <c r="AH126" s="36">
        <v>-5.3999999999999999E-2</v>
      </c>
      <c r="AI126" s="40">
        <v>2483</v>
      </c>
      <c r="AJ126" s="37">
        <v>0.74</v>
      </c>
      <c r="AK126" s="42" t="s">
        <v>214</v>
      </c>
      <c r="AL126" s="41">
        <v>1557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50</v>
      </c>
      <c r="E127" s="10"/>
      <c r="F127" s="18" t="s">
        <v>8</v>
      </c>
      <c r="G127" s="18" t="s">
        <v>212</v>
      </c>
      <c r="H127" s="10"/>
      <c r="I127" s="19">
        <v>4213265</v>
      </c>
      <c r="J127" s="19">
        <v>12110</v>
      </c>
      <c r="K127" s="17" t="s">
        <v>9</v>
      </c>
      <c r="L127" s="10"/>
      <c r="M127" s="60">
        <v>307</v>
      </c>
      <c r="N127" s="60">
        <v>340</v>
      </c>
      <c r="O127" s="60">
        <v>388</v>
      </c>
      <c r="P127" s="10"/>
      <c r="Q127" s="60">
        <f t="shared" si="31"/>
        <v>5100</v>
      </c>
      <c r="R127" s="10"/>
      <c r="S127" s="62">
        <f t="shared" si="32"/>
        <v>5440</v>
      </c>
      <c r="T127" s="10"/>
      <c r="U127" s="64">
        <v>8.1</v>
      </c>
      <c r="V127" s="64">
        <v>9.0399999999999991</v>
      </c>
      <c r="W127" s="10"/>
      <c r="X127" s="43">
        <v>1400000000</v>
      </c>
      <c r="Y127" s="36">
        <v>2.7E-2</v>
      </c>
      <c r="Z127" s="10"/>
      <c r="AA127" s="20">
        <v>48</v>
      </c>
      <c r="AB127" s="20">
        <v>12</v>
      </c>
      <c r="AC127" s="20">
        <v>10</v>
      </c>
      <c r="AD127" s="20">
        <v>29</v>
      </c>
      <c r="AE127" s="20">
        <v>1</v>
      </c>
      <c r="AF127" s="66">
        <f t="shared" si="33"/>
        <v>100</v>
      </c>
      <c r="AG127" s="10"/>
      <c r="AH127" s="36">
        <v>-7.3999999999999996E-2</v>
      </c>
      <c r="AI127" s="40">
        <v>47376</v>
      </c>
      <c r="AJ127" s="37">
        <v>0.66</v>
      </c>
      <c r="AK127" s="42" t="s">
        <v>210</v>
      </c>
      <c r="AL127" s="41">
        <v>702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7</v>
      </c>
      <c r="E128" s="10"/>
      <c r="F128" s="18" t="s">
        <v>8</v>
      </c>
      <c r="G128" s="18" t="s">
        <v>212</v>
      </c>
      <c r="H128" s="10"/>
      <c r="I128" s="19">
        <v>2926348</v>
      </c>
      <c r="J128" s="19">
        <v>4250</v>
      </c>
      <c r="K128" s="17" t="s">
        <v>9</v>
      </c>
      <c r="L128" s="10"/>
      <c r="M128" s="60">
        <v>269</v>
      </c>
      <c r="N128" s="60">
        <v>399</v>
      </c>
      <c r="O128" s="60">
        <v>251</v>
      </c>
      <c r="P128" s="10"/>
      <c r="Q128" s="60">
        <f t="shared" si="31"/>
        <v>5985</v>
      </c>
      <c r="R128" s="10"/>
      <c r="S128" s="62">
        <f t="shared" si="32"/>
        <v>6384</v>
      </c>
      <c r="T128" s="10"/>
      <c r="U128" s="64">
        <v>13.6</v>
      </c>
      <c r="V128" s="64">
        <v>9.0399999999999991</v>
      </c>
      <c r="W128" s="10"/>
      <c r="X128" s="43">
        <v>548170000</v>
      </c>
      <c r="Y128" s="36">
        <v>4.5999999999999999E-2</v>
      </c>
      <c r="Z128" s="10"/>
      <c r="AA128" s="20">
        <v>38</v>
      </c>
      <c r="AB128" s="20">
        <v>10</v>
      </c>
      <c r="AC128" s="20">
        <v>4</v>
      </c>
      <c r="AD128" s="20">
        <v>46</v>
      </c>
      <c r="AE128" s="20">
        <v>2</v>
      </c>
      <c r="AF128" s="66">
        <f t="shared" si="33"/>
        <v>100</v>
      </c>
      <c r="AG128" s="10"/>
      <c r="AH128" s="36">
        <v>-1.6E-2</v>
      </c>
      <c r="AI128" s="40">
        <v>19243</v>
      </c>
      <c r="AJ128" s="37">
        <v>0.73</v>
      </c>
      <c r="AK128" s="42" t="s">
        <v>213</v>
      </c>
      <c r="AL128" s="41">
        <v>645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16</v>
      </c>
      <c r="E129" s="10"/>
      <c r="F129" s="18" t="s">
        <v>8</v>
      </c>
      <c r="G129" s="18" t="s">
        <v>212</v>
      </c>
      <c r="H129" s="10"/>
      <c r="I129" s="19">
        <v>2924816</v>
      </c>
      <c r="J129" s="19">
        <v>3760</v>
      </c>
      <c r="K129" s="17" t="s">
        <v>9</v>
      </c>
      <c r="L129" s="10"/>
      <c r="M129" s="60">
        <v>267</v>
      </c>
      <c r="N129" s="60">
        <v>499</v>
      </c>
      <c r="O129" s="60">
        <v>248</v>
      </c>
      <c r="P129" s="10"/>
      <c r="Q129" s="60">
        <f t="shared" si="31"/>
        <v>7485</v>
      </c>
      <c r="R129" s="10"/>
      <c r="S129" s="62">
        <f t="shared" si="32"/>
        <v>7984</v>
      </c>
      <c r="T129" s="10"/>
      <c r="U129" s="64">
        <v>17.100000000000001</v>
      </c>
      <c r="V129" s="64">
        <v>8.18</v>
      </c>
      <c r="W129" s="10"/>
      <c r="X129" s="43">
        <v>598260000</v>
      </c>
      <c r="Y129" s="36">
        <v>5.7000000000000002E-2</v>
      </c>
      <c r="Z129" s="10"/>
      <c r="AA129" s="20">
        <v>48</v>
      </c>
      <c r="AB129" s="20">
        <v>11</v>
      </c>
      <c r="AC129" s="20">
        <v>1</v>
      </c>
      <c r="AD129" s="20">
        <v>39</v>
      </c>
      <c r="AE129" s="20">
        <v>1</v>
      </c>
      <c r="AF129" s="66">
        <f t="shared" si="33"/>
        <v>100</v>
      </c>
      <c r="AG129" s="10"/>
      <c r="AH129" s="36">
        <v>1.4E-2</v>
      </c>
      <c r="AI129" s="40">
        <v>0</v>
      </c>
      <c r="AJ129" s="37">
        <v>0.77</v>
      </c>
      <c r="AK129" s="42" t="s">
        <v>210</v>
      </c>
      <c r="AL129" s="41">
        <v>479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64</v>
      </c>
      <c r="E130" s="10"/>
      <c r="F130" s="18" t="s">
        <v>11</v>
      </c>
      <c r="G130" s="18" t="s">
        <v>11</v>
      </c>
      <c r="H130" s="10"/>
      <c r="I130" s="19">
        <v>1343098</v>
      </c>
      <c r="J130" s="19">
        <v>2830</v>
      </c>
      <c r="K130" s="17" t="s">
        <v>9</v>
      </c>
      <c r="L130" s="10"/>
      <c r="M130" s="60">
        <v>203</v>
      </c>
      <c r="N130" s="60">
        <v>361</v>
      </c>
      <c r="O130" s="60">
        <v>386</v>
      </c>
      <c r="P130" s="10"/>
      <c r="Q130" s="60">
        <f t="shared" si="31"/>
        <v>5415</v>
      </c>
      <c r="R130" s="10"/>
      <c r="S130" s="62">
        <f t="shared" si="32"/>
        <v>5776</v>
      </c>
      <c r="T130" s="10"/>
      <c r="U130" s="64">
        <v>26.9</v>
      </c>
      <c r="V130" s="64">
        <v>34.68</v>
      </c>
      <c r="W130" s="10"/>
      <c r="X130" s="43">
        <v>341160000</v>
      </c>
      <c r="Y130" s="36">
        <v>8.8999999999999996E-2</v>
      </c>
      <c r="Z130" s="10"/>
      <c r="AA130" s="20">
        <v>61</v>
      </c>
      <c r="AB130" s="20">
        <v>4</v>
      </c>
      <c r="AC130" s="20">
        <v>1</v>
      </c>
      <c r="AD130" s="20">
        <v>33</v>
      </c>
      <c r="AE130" s="20">
        <v>1</v>
      </c>
      <c r="AF130" s="66">
        <f t="shared" si="33"/>
        <v>100</v>
      </c>
      <c r="AG130" s="10"/>
      <c r="AH130" s="36">
        <v>-0.13100000000000001</v>
      </c>
      <c r="AI130" s="40">
        <v>7433</v>
      </c>
      <c r="AJ130" s="37">
        <v>0.81</v>
      </c>
      <c r="AK130" s="42" t="s">
        <v>210</v>
      </c>
      <c r="AL130" s="41">
        <v>2042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112</v>
      </c>
      <c r="E131" s="10"/>
      <c r="F131" s="18" t="s">
        <v>11</v>
      </c>
      <c r="G131" s="18" t="s">
        <v>11</v>
      </c>
      <c r="H131" s="10"/>
      <c r="I131" s="19">
        <v>4301018</v>
      </c>
      <c r="J131" s="19">
        <v>1120</v>
      </c>
      <c r="K131" s="17" t="s">
        <v>9</v>
      </c>
      <c r="L131" s="10"/>
      <c r="M131" s="60">
        <v>184</v>
      </c>
      <c r="N131" s="60">
        <v>1064</v>
      </c>
      <c r="O131" s="60">
        <v>672</v>
      </c>
      <c r="P131" s="10"/>
      <c r="Q131" s="60">
        <f t="shared" si="31"/>
        <v>15960</v>
      </c>
      <c r="R131" s="10"/>
      <c r="S131" s="62">
        <f t="shared" si="32"/>
        <v>17024</v>
      </c>
      <c r="T131" s="10"/>
      <c r="U131" s="64">
        <v>24.7</v>
      </c>
      <c r="V131" s="64">
        <v>17.55</v>
      </c>
      <c r="W131" s="10"/>
      <c r="X131" s="43">
        <v>389830000</v>
      </c>
      <c r="Y131" s="36">
        <v>8.2000000000000003E-2</v>
      </c>
      <c r="Z131" s="10"/>
      <c r="AA131" s="20">
        <v>60</v>
      </c>
      <c r="AB131" s="20">
        <v>10</v>
      </c>
      <c r="AC131" s="20">
        <v>2</v>
      </c>
      <c r="AD131" s="20">
        <v>27</v>
      </c>
      <c r="AE131" s="20">
        <v>1</v>
      </c>
      <c r="AF131" s="66">
        <f t="shared" si="33"/>
        <v>100</v>
      </c>
      <c r="AG131" s="10"/>
      <c r="AH131" s="36">
        <v>-5.7000000000000002E-2</v>
      </c>
      <c r="AI131" s="40">
        <v>9677</v>
      </c>
      <c r="AJ131" s="37">
        <v>0.63</v>
      </c>
      <c r="AK131" s="42" t="s">
        <v>214</v>
      </c>
      <c r="AL131" s="41">
        <v>948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185</v>
      </c>
      <c r="E132" s="10"/>
      <c r="F132" s="18" t="s">
        <v>5</v>
      </c>
      <c r="G132" s="18" t="s">
        <v>226</v>
      </c>
      <c r="H132" s="10"/>
      <c r="I132" s="19">
        <v>4790705</v>
      </c>
      <c r="J132" s="19">
        <v>3230</v>
      </c>
      <c r="K132" s="17" t="s">
        <v>9</v>
      </c>
      <c r="L132" s="10"/>
      <c r="M132" s="60">
        <v>159</v>
      </c>
      <c r="N132" s="60">
        <v>252</v>
      </c>
      <c r="O132" s="60">
        <v>0</v>
      </c>
      <c r="P132" s="10"/>
      <c r="Q132" s="60">
        <f t="shared" si="31"/>
        <v>3780</v>
      </c>
      <c r="R132" s="10"/>
      <c r="S132" s="62">
        <f t="shared" si="32"/>
        <v>4032</v>
      </c>
      <c r="T132" s="10"/>
      <c r="U132" s="64">
        <v>5.3</v>
      </c>
      <c r="V132" s="64">
        <v>0</v>
      </c>
      <c r="W132" s="10"/>
      <c r="X132" s="43">
        <v>247150000</v>
      </c>
      <c r="Y132" s="36">
        <v>1.7999999999999999E-2</v>
      </c>
      <c r="Z132" s="10"/>
      <c r="AA132" s="20">
        <v>55</v>
      </c>
      <c r="AB132" s="20">
        <v>2</v>
      </c>
      <c r="AC132" s="20">
        <v>1</v>
      </c>
      <c r="AD132" s="20">
        <v>33</v>
      </c>
      <c r="AE132" s="20">
        <v>9</v>
      </c>
      <c r="AF132" s="66">
        <f t="shared" si="33"/>
        <v>100</v>
      </c>
      <c r="AG132" s="10"/>
      <c r="AH132" s="36">
        <v>-5.3999999999999999E-2</v>
      </c>
      <c r="AI132" s="40">
        <v>5602</v>
      </c>
      <c r="AJ132" s="37">
        <v>0.65</v>
      </c>
      <c r="AK132" s="42" t="s">
        <v>214</v>
      </c>
      <c r="AL132" s="41">
        <v>0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131</v>
      </c>
      <c r="E133" s="10"/>
      <c r="F133" s="18" t="s">
        <v>18</v>
      </c>
      <c r="G133" s="18" t="s">
        <v>224</v>
      </c>
      <c r="H133" s="10"/>
      <c r="I133" s="19">
        <v>8084991</v>
      </c>
      <c r="J133" s="19">
        <v>2160</v>
      </c>
      <c r="K133" s="17" t="s">
        <v>9</v>
      </c>
      <c r="L133" s="10"/>
      <c r="M133" s="60">
        <v>158</v>
      </c>
      <c r="N133" s="60">
        <v>1145</v>
      </c>
      <c r="O133" s="60">
        <v>2788</v>
      </c>
      <c r="P133" s="10"/>
      <c r="Q133" s="60">
        <f t="shared" si="31"/>
        <v>17175</v>
      </c>
      <c r="R133" s="10"/>
      <c r="S133" s="62">
        <f t="shared" si="32"/>
        <v>18320</v>
      </c>
      <c r="T133" s="10"/>
      <c r="U133" s="64">
        <v>14.2</v>
      </c>
      <c r="V133" s="64">
        <v>31.06</v>
      </c>
      <c r="W133" s="10"/>
      <c r="X133" s="43">
        <v>896010000</v>
      </c>
      <c r="Y133" s="36">
        <v>4.7E-2</v>
      </c>
      <c r="Z133" s="10"/>
      <c r="AA133" s="20">
        <v>49</v>
      </c>
      <c r="AB133" s="20">
        <v>19</v>
      </c>
      <c r="AC133" s="20">
        <v>1</v>
      </c>
      <c r="AD133" s="20">
        <v>29</v>
      </c>
      <c r="AE133" s="20">
        <v>2</v>
      </c>
      <c r="AF133" s="66">
        <f t="shared" si="33"/>
        <v>100</v>
      </c>
      <c r="AG133" s="10"/>
      <c r="AH133" s="36">
        <v>-4.1000000000000002E-2</v>
      </c>
      <c r="AI133" s="40">
        <v>1249</v>
      </c>
      <c r="AJ133" s="37">
        <v>0.9</v>
      </c>
      <c r="AK133" s="42" t="s">
        <v>213</v>
      </c>
      <c r="AL133" s="41">
        <v>1777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26" t="s">
        <v>166</v>
      </c>
      <c r="E134" s="10"/>
      <c r="F134" s="18" t="s">
        <v>8</v>
      </c>
      <c r="G134" s="18" t="s">
        <v>212</v>
      </c>
      <c r="H134" s="10"/>
      <c r="I134" s="19">
        <v>2081206</v>
      </c>
      <c r="J134" s="19">
        <v>5100</v>
      </c>
      <c r="K134" s="17" t="s">
        <v>9</v>
      </c>
      <c r="L134" s="10"/>
      <c r="M134" s="60">
        <v>148</v>
      </c>
      <c r="N134" s="60">
        <v>134</v>
      </c>
      <c r="O134" s="60">
        <v>164</v>
      </c>
      <c r="P134" s="10"/>
      <c r="Q134" s="60">
        <f t="shared" si="31"/>
        <v>2010</v>
      </c>
      <c r="R134" s="10"/>
      <c r="S134" s="62">
        <f t="shared" si="32"/>
        <v>2144</v>
      </c>
      <c r="T134" s="10"/>
      <c r="U134" s="64">
        <v>6.4</v>
      </c>
      <c r="V134" s="64">
        <v>7.55</v>
      </c>
      <c r="W134" s="10"/>
      <c r="X134" s="43">
        <v>228480000</v>
      </c>
      <c r="Y134" s="36">
        <v>2.1000000000000001E-2</v>
      </c>
      <c r="Z134" s="10"/>
      <c r="AA134" s="20">
        <v>60</v>
      </c>
      <c r="AB134" s="20">
        <v>8</v>
      </c>
      <c r="AC134" s="20">
        <v>2</v>
      </c>
      <c r="AD134" s="20">
        <v>29</v>
      </c>
      <c r="AE134" s="20">
        <v>1</v>
      </c>
      <c r="AF134" s="66">
        <f t="shared" si="33"/>
        <v>100</v>
      </c>
      <c r="AG134" s="10"/>
      <c r="AH134" s="36">
        <v>5.8000000000000003E-2</v>
      </c>
      <c r="AI134" s="40">
        <v>21284</v>
      </c>
      <c r="AJ134" s="37">
        <v>0.73</v>
      </c>
      <c r="AK134" s="42" t="s">
        <v>213</v>
      </c>
      <c r="AL134" s="41">
        <v>568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113</v>
      </c>
      <c r="E135" s="10"/>
      <c r="F135" s="18" t="s">
        <v>11</v>
      </c>
      <c r="G135" s="18" t="s">
        <v>11</v>
      </c>
      <c r="H135" s="10"/>
      <c r="I135" s="19">
        <v>1262132</v>
      </c>
      <c r="J135" s="19">
        <v>9760</v>
      </c>
      <c r="K135" s="17" t="s">
        <v>9</v>
      </c>
      <c r="L135" s="10"/>
      <c r="M135" s="60">
        <v>144</v>
      </c>
      <c r="N135" s="60">
        <v>173</v>
      </c>
      <c r="O135" s="60">
        <v>168</v>
      </c>
      <c r="P135" s="10"/>
      <c r="Q135" s="60">
        <f t="shared" si="31"/>
        <v>2595</v>
      </c>
      <c r="R135" s="10"/>
      <c r="S135" s="62">
        <f t="shared" si="32"/>
        <v>2768</v>
      </c>
      <c r="T135" s="10"/>
      <c r="U135" s="64">
        <v>13.7</v>
      </c>
      <c r="V135" s="64">
        <v>13.22</v>
      </c>
      <c r="W135" s="10"/>
      <c r="X135" s="43">
        <v>556910000</v>
      </c>
      <c r="Y135" s="36">
        <v>4.5999999999999999E-2</v>
      </c>
      <c r="Z135" s="10"/>
      <c r="AA135" s="20">
        <v>40</v>
      </c>
      <c r="AB135" s="20">
        <v>28</v>
      </c>
      <c r="AC135" s="20">
        <v>3</v>
      </c>
      <c r="AD135" s="20">
        <v>28</v>
      </c>
      <c r="AE135" s="20">
        <v>1</v>
      </c>
      <c r="AF135" s="66">
        <f t="shared" si="33"/>
        <v>100</v>
      </c>
      <c r="AG135" s="10"/>
      <c r="AH135" s="36">
        <v>4.3999999999999997E-2</v>
      </c>
      <c r="AI135" s="40">
        <v>40224</v>
      </c>
      <c r="AJ135" s="37">
        <v>0.8</v>
      </c>
      <c r="AK135" s="42" t="s">
        <v>223</v>
      </c>
      <c r="AL135" s="41">
        <v>727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18" t="s">
        <v>79</v>
      </c>
      <c r="E136" s="10"/>
      <c r="F136" s="18" t="s">
        <v>13</v>
      </c>
      <c r="G136" s="18" t="s">
        <v>222</v>
      </c>
      <c r="H136" s="10"/>
      <c r="I136" s="19">
        <v>773303</v>
      </c>
      <c r="J136" s="19">
        <v>4250</v>
      </c>
      <c r="K136" s="17" t="s">
        <v>9</v>
      </c>
      <c r="L136" s="10"/>
      <c r="M136" s="60">
        <v>128</v>
      </c>
      <c r="N136" s="60">
        <v>190</v>
      </c>
      <c r="O136" s="60">
        <v>121</v>
      </c>
      <c r="P136" s="10"/>
      <c r="Q136" s="60">
        <f t="shared" si="31"/>
        <v>2850</v>
      </c>
      <c r="R136" s="10"/>
      <c r="S136" s="62">
        <f t="shared" si="32"/>
        <v>3040</v>
      </c>
      <c r="T136" s="10"/>
      <c r="U136" s="64">
        <v>24.6</v>
      </c>
      <c r="V136" s="64">
        <v>16.27</v>
      </c>
      <c r="W136" s="10"/>
      <c r="X136" s="43">
        <v>286260000</v>
      </c>
      <c r="Y136" s="36">
        <v>8.2000000000000003E-2</v>
      </c>
      <c r="Z136" s="10"/>
      <c r="AA136" s="20">
        <v>51</v>
      </c>
      <c r="AB136" s="20">
        <v>19</v>
      </c>
      <c r="AC136" s="20">
        <v>6</v>
      </c>
      <c r="AD136" s="20">
        <v>23</v>
      </c>
      <c r="AE136" s="20">
        <v>1</v>
      </c>
      <c r="AF136" s="66">
        <f t="shared" si="33"/>
        <v>100</v>
      </c>
      <c r="AG136" s="10"/>
      <c r="AH136" s="36">
        <v>-9.2999999999999999E-2</v>
      </c>
      <c r="AI136" s="40">
        <v>2029</v>
      </c>
      <c r="AJ136" s="37">
        <v>0.85</v>
      </c>
      <c r="AK136" s="42" t="s">
        <v>210</v>
      </c>
      <c r="AL136" s="41">
        <v>856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18" t="s">
        <v>28</v>
      </c>
      <c r="E137" s="10"/>
      <c r="F137" s="18" t="s">
        <v>22</v>
      </c>
      <c r="G137" s="18" t="s">
        <v>198</v>
      </c>
      <c r="H137" s="10"/>
      <c r="I137" s="19">
        <v>797765</v>
      </c>
      <c r="J137" s="19">
        <v>2510</v>
      </c>
      <c r="K137" s="17" t="s">
        <v>9</v>
      </c>
      <c r="L137" s="10"/>
      <c r="M137" s="60">
        <v>125</v>
      </c>
      <c r="N137" s="60">
        <v>139</v>
      </c>
      <c r="O137" s="60">
        <v>71</v>
      </c>
      <c r="P137" s="10"/>
      <c r="Q137" s="60">
        <f t="shared" si="31"/>
        <v>2085</v>
      </c>
      <c r="R137" s="10"/>
      <c r="S137" s="62">
        <f t="shared" si="32"/>
        <v>2224</v>
      </c>
      <c r="T137" s="10"/>
      <c r="U137" s="64">
        <v>17.399999999999999</v>
      </c>
      <c r="V137" s="64">
        <v>7.51</v>
      </c>
      <c r="W137" s="10"/>
      <c r="X137" s="43">
        <v>128590000</v>
      </c>
      <c r="Y137" s="36">
        <v>5.8000000000000003E-2</v>
      </c>
      <c r="Z137" s="10"/>
      <c r="AA137" s="20">
        <v>30</v>
      </c>
      <c r="AB137" s="20">
        <v>30</v>
      </c>
      <c r="AC137" s="20">
        <v>4</v>
      </c>
      <c r="AD137" s="20">
        <v>35</v>
      </c>
      <c r="AE137" s="20">
        <v>1</v>
      </c>
      <c r="AF137" s="66">
        <f t="shared" si="33"/>
        <v>100</v>
      </c>
      <c r="AG137" s="10"/>
      <c r="AH137" s="36">
        <v>-5.8999999999999997E-2</v>
      </c>
      <c r="AI137" s="40">
        <v>10903</v>
      </c>
      <c r="AJ137" s="37">
        <v>0.79</v>
      </c>
      <c r="AK137" s="42" t="s">
        <v>213</v>
      </c>
      <c r="AL137" s="41">
        <v>456</v>
      </c>
      <c r="AN137" s="86"/>
      <c r="AO137" s="87"/>
      <c r="AP137" s="88">
        <f t="shared" si="34"/>
        <v>0</v>
      </c>
      <c r="AR137" s="86">
        <f t="shared" si="35"/>
        <v>0</v>
      </c>
      <c r="AS137" s="87"/>
      <c r="AT137" s="88">
        <f t="shared" si="36"/>
        <v>0</v>
      </c>
      <c r="AV137" s="88">
        <v>0</v>
      </c>
    </row>
    <row r="138" spans="1:48" ht="24" customHeight="1">
      <c r="A138" s="16"/>
      <c r="B138" s="17">
        <f t="shared" si="30"/>
        <v>80</v>
      </c>
      <c r="C138" s="10"/>
      <c r="D138" s="18" t="s">
        <v>26</v>
      </c>
      <c r="E138" s="10"/>
      <c r="F138" s="18" t="s">
        <v>13</v>
      </c>
      <c r="G138" s="18" t="s">
        <v>222</v>
      </c>
      <c r="H138" s="10"/>
      <c r="I138" s="19">
        <v>366954</v>
      </c>
      <c r="J138" s="19">
        <v>4410</v>
      </c>
      <c r="K138" s="17" t="s">
        <v>9</v>
      </c>
      <c r="L138" s="10"/>
      <c r="M138" s="60">
        <v>101</v>
      </c>
      <c r="N138" s="60">
        <v>104</v>
      </c>
      <c r="O138" s="60">
        <v>71</v>
      </c>
      <c r="P138" s="10"/>
      <c r="Q138" s="60">
        <f t="shared" si="31"/>
        <v>1560</v>
      </c>
      <c r="R138" s="10"/>
      <c r="S138" s="62">
        <f t="shared" si="32"/>
        <v>1664</v>
      </c>
      <c r="T138" s="10"/>
      <c r="U138" s="64">
        <v>28.3</v>
      </c>
      <c r="V138" s="64">
        <v>18.309999999999999</v>
      </c>
      <c r="W138" s="10"/>
      <c r="X138" s="43">
        <v>170250000</v>
      </c>
      <c r="Y138" s="36">
        <v>9.4E-2</v>
      </c>
      <c r="Z138" s="10"/>
      <c r="AA138" s="20">
        <v>53</v>
      </c>
      <c r="AB138" s="20">
        <v>20</v>
      </c>
      <c r="AC138" s="20">
        <v>7</v>
      </c>
      <c r="AD138" s="20">
        <v>19</v>
      </c>
      <c r="AE138" s="20">
        <v>1</v>
      </c>
      <c r="AF138" s="66">
        <f t="shared" si="33"/>
        <v>100</v>
      </c>
      <c r="AG138" s="10"/>
      <c r="AH138" s="36">
        <v>2.5999999999999999E-2</v>
      </c>
      <c r="AI138" s="40">
        <v>15286</v>
      </c>
      <c r="AJ138" s="37">
        <v>0.86</v>
      </c>
      <c r="AK138" s="42" t="s">
        <v>210</v>
      </c>
      <c r="AL138" s="41">
        <v>1007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160</v>
      </c>
      <c r="E139" s="10"/>
      <c r="F139" s="18" t="s">
        <v>13</v>
      </c>
      <c r="G139" s="18" t="s">
        <v>222</v>
      </c>
      <c r="H139" s="10"/>
      <c r="I139" s="19">
        <v>558368</v>
      </c>
      <c r="J139" s="19">
        <v>7070</v>
      </c>
      <c r="K139" s="17" t="s">
        <v>9</v>
      </c>
      <c r="L139" s="10"/>
      <c r="M139" s="60">
        <v>74</v>
      </c>
      <c r="N139" s="60">
        <v>81</v>
      </c>
      <c r="O139" s="60">
        <v>98</v>
      </c>
      <c r="P139" s="10"/>
      <c r="Q139" s="60">
        <f t="shared" si="31"/>
        <v>1215</v>
      </c>
      <c r="R139" s="10"/>
      <c r="S139" s="62">
        <f t="shared" si="32"/>
        <v>1296</v>
      </c>
      <c r="T139" s="10"/>
      <c r="U139" s="64">
        <v>14.5</v>
      </c>
      <c r="V139" s="64">
        <v>17.149999999999999</v>
      </c>
      <c r="W139" s="10"/>
      <c r="X139" s="43">
        <v>152040000</v>
      </c>
      <c r="Y139" s="36">
        <v>4.8000000000000001E-2</v>
      </c>
      <c r="Z139" s="10"/>
      <c r="AA139" s="20">
        <v>53</v>
      </c>
      <c r="AB139" s="20">
        <v>19</v>
      </c>
      <c r="AC139" s="20">
        <v>6</v>
      </c>
      <c r="AD139" s="20">
        <v>21</v>
      </c>
      <c r="AE139" s="20">
        <v>1</v>
      </c>
      <c r="AF139" s="66">
        <f t="shared" si="33"/>
        <v>100</v>
      </c>
      <c r="AG139" s="10"/>
      <c r="AH139" s="36">
        <v>-2.5000000000000001E-2</v>
      </c>
      <c r="AI139" s="40">
        <v>40903</v>
      </c>
      <c r="AJ139" s="37">
        <v>0.8</v>
      </c>
      <c r="AK139" s="42" t="s">
        <v>213</v>
      </c>
      <c r="AL139" s="41">
        <v>882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167</v>
      </c>
      <c r="E140" s="10"/>
      <c r="F140" s="18" t="s">
        <v>22</v>
      </c>
      <c r="G140" s="18" t="s">
        <v>224</v>
      </c>
      <c r="H140" s="10"/>
      <c r="I140" s="19">
        <v>1268671</v>
      </c>
      <c r="J140" s="19">
        <v>2180</v>
      </c>
      <c r="K140" s="17" t="s">
        <v>9</v>
      </c>
      <c r="L140" s="10"/>
      <c r="M140" s="60">
        <v>71</v>
      </c>
      <c r="N140" s="60">
        <v>161</v>
      </c>
      <c r="O140" s="60">
        <v>115</v>
      </c>
      <c r="P140" s="10"/>
      <c r="Q140" s="60">
        <f t="shared" si="31"/>
        <v>2415</v>
      </c>
      <c r="R140" s="10"/>
      <c r="S140" s="62">
        <f t="shared" si="32"/>
        <v>2576</v>
      </c>
      <c r="T140" s="10"/>
      <c r="U140" s="64">
        <v>12.7</v>
      </c>
      <c r="V140" s="64">
        <v>9.09</v>
      </c>
      <c r="W140" s="10"/>
      <c r="X140" s="43">
        <v>106380000</v>
      </c>
      <c r="Y140" s="36">
        <v>4.2000000000000003E-2</v>
      </c>
      <c r="Z140" s="10"/>
      <c r="AA140" s="20">
        <v>41</v>
      </c>
      <c r="AB140" s="20">
        <v>28</v>
      </c>
      <c r="AC140" s="20">
        <v>1</v>
      </c>
      <c r="AD140" s="20">
        <v>29</v>
      </c>
      <c r="AE140" s="20">
        <v>1</v>
      </c>
      <c r="AF140" s="66">
        <f t="shared" si="33"/>
        <v>100</v>
      </c>
      <c r="AG140" s="10"/>
      <c r="AH140" s="36">
        <v>2.7E-2</v>
      </c>
      <c r="AI140" s="40">
        <v>11555</v>
      </c>
      <c r="AJ140" s="37">
        <v>0.68</v>
      </c>
      <c r="AK140" s="42" t="s">
        <v>213</v>
      </c>
      <c r="AL140" s="41">
        <v>571</v>
      </c>
      <c r="AN140" s="86"/>
      <c r="AO140" s="87"/>
      <c r="AP140" s="88">
        <f t="shared" si="34"/>
        <v>0</v>
      </c>
      <c r="AR140" s="86">
        <f t="shared" si="35"/>
        <v>0</v>
      </c>
      <c r="AS140" s="87"/>
      <c r="AT140" s="88">
        <f t="shared" si="36"/>
        <v>0</v>
      </c>
      <c r="AV140" s="88">
        <v>0</v>
      </c>
    </row>
    <row r="141" spans="1:48" ht="24" customHeight="1">
      <c r="A141" s="16"/>
      <c r="B141" s="17">
        <f t="shared" si="30"/>
        <v>83</v>
      </c>
      <c r="C141" s="10"/>
      <c r="D141" s="18" t="s">
        <v>117</v>
      </c>
      <c r="E141" s="10"/>
      <c r="F141" s="18" t="s">
        <v>8</v>
      </c>
      <c r="G141" s="18" t="s">
        <v>212</v>
      </c>
      <c r="H141" s="10"/>
      <c r="I141" s="19">
        <v>628615</v>
      </c>
      <c r="J141" s="19">
        <v>6970</v>
      </c>
      <c r="K141" s="17" t="s">
        <v>9</v>
      </c>
      <c r="L141" s="10"/>
      <c r="M141" s="60">
        <v>65</v>
      </c>
      <c r="N141" s="60">
        <v>67</v>
      </c>
      <c r="O141" s="60">
        <v>57</v>
      </c>
      <c r="P141" s="10"/>
      <c r="Q141" s="60">
        <f t="shared" si="31"/>
        <v>1005</v>
      </c>
      <c r="R141" s="10"/>
      <c r="S141" s="62">
        <f t="shared" si="32"/>
        <v>1072</v>
      </c>
      <c r="T141" s="10"/>
      <c r="U141" s="64">
        <v>10.7</v>
      </c>
      <c r="V141" s="64">
        <v>9.15</v>
      </c>
      <c r="W141" s="10"/>
      <c r="X141" s="43">
        <v>156590000</v>
      </c>
      <c r="Y141" s="36">
        <v>3.5999999999999997E-2</v>
      </c>
      <c r="Z141" s="10"/>
      <c r="AA141" s="20">
        <v>40</v>
      </c>
      <c r="AB141" s="20">
        <v>10</v>
      </c>
      <c r="AC141" s="20">
        <v>4</v>
      </c>
      <c r="AD141" s="20">
        <v>45</v>
      </c>
      <c r="AE141" s="20">
        <v>1</v>
      </c>
      <c r="AF141" s="66">
        <f t="shared" si="33"/>
        <v>100</v>
      </c>
      <c r="AG141" s="10"/>
      <c r="AH141" s="36">
        <v>-0.03</v>
      </c>
      <c r="AI141" s="40">
        <v>33601</v>
      </c>
      <c r="AJ141" s="37">
        <v>0.68</v>
      </c>
      <c r="AK141" s="42" t="s">
        <v>213</v>
      </c>
      <c r="AL141" s="41">
        <v>636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18" t="s">
        <v>66</v>
      </c>
      <c r="E142" s="10"/>
      <c r="F142" s="18" t="s">
        <v>18</v>
      </c>
      <c r="G142" s="18" t="s">
        <v>224</v>
      </c>
      <c r="H142" s="10"/>
      <c r="I142" s="19">
        <v>898760</v>
      </c>
      <c r="J142" s="19">
        <v>4840</v>
      </c>
      <c r="K142" s="17" t="s">
        <v>9</v>
      </c>
      <c r="L142" s="10"/>
      <c r="M142" s="60">
        <v>60</v>
      </c>
      <c r="N142" s="60">
        <v>86</v>
      </c>
      <c r="O142" s="60">
        <v>85</v>
      </c>
      <c r="P142" s="10"/>
      <c r="Q142" s="60">
        <f t="shared" si="31"/>
        <v>1290</v>
      </c>
      <c r="R142" s="10"/>
      <c r="S142" s="62">
        <f t="shared" si="32"/>
        <v>1376</v>
      </c>
      <c r="T142" s="10"/>
      <c r="U142" s="64">
        <v>9.6</v>
      </c>
      <c r="V142" s="64">
        <v>9.3699999999999992</v>
      </c>
      <c r="W142" s="10"/>
      <c r="X142" s="43">
        <v>148620000</v>
      </c>
      <c r="Y142" s="36">
        <v>3.2000000000000001E-2</v>
      </c>
      <c r="Z142" s="10"/>
      <c r="AA142" s="20">
        <v>62</v>
      </c>
      <c r="AB142" s="20">
        <v>12</v>
      </c>
      <c r="AC142" s="20">
        <v>2</v>
      </c>
      <c r="AD142" s="20">
        <v>23</v>
      </c>
      <c r="AE142" s="20">
        <v>1</v>
      </c>
      <c r="AF142" s="66">
        <f t="shared" si="33"/>
        <v>100</v>
      </c>
      <c r="AG142" s="10"/>
      <c r="AH142" s="36">
        <v>-2.1999999999999999E-2</v>
      </c>
      <c r="AI142" s="40">
        <v>12324</v>
      </c>
      <c r="AJ142" s="37">
        <v>0.73</v>
      </c>
      <c r="AK142" s="42" t="s">
        <v>214</v>
      </c>
      <c r="AL142" s="41">
        <v>587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69</v>
      </c>
      <c r="E143" s="10"/>
      <c r="F143" s="18" t="s">
        <v>11</v>
      </c>
      <c r="G143" s="18" t="s">
        <v>11</v>
      </c>
      <c r="H143" s="10"/>
      <c r="I143" s="19">
        <v>1979786</v>
      </c>
      <c r="J143" s="19">
        <v>7210</v>
      </c>
      <c r="K143" s="17" t="s">
        <v>9</v>
      </c>
      <c r="L143" s="10"/>
      <c r="M143" s="60">
        <v>54</v>
      </c>
      <c r="N143" s="60">
        <v>460</v>
      </c>
      <c r="O143" s="60">
        <v>438</v>
      </c>
      <c r="P143" s="10"/>
      <c r="Q143" s="60">
        <f t="shared" si="31"/>
        <v>6900</v>
      </c>
      <c r="R143" s="10"/>
      <c r="S143" s="62">
        <f t="shared" si="32"/>
        <v>7360</v>
      </c>
      <c r="T143" s="10"/>
      <c r="U143" s="64">
        <v>23.2</v>
      </c>
      <c r="V143" s="64">
        <v>26.15</v>
      </c>
      <c r="W143" s="10"/>
      <c r="X143" s="43">
        <v>1080000000</v>
      </c>
      <c r="Y143" s="36">
        <v>7.6999999999999999E-2</v>
      </c>
      <c r="Z143" s="10"/>
      <c r="AA143" s="20">
        <v>55</v>
      </c>
      <c r="AB143" s="20">
        <v>4</v>
      </c>
      <c r="AC143" s="20">
        <v>1</v>
      </c>
      <c r="AD143" s="20">
        <v>39</v>
      </c>
      <c r="AE143" s="20">
        <v>1</v>
      </c>
      <c r="AF143" s="66">
        <f t="shared" si="33"/>
        <v>100</v>
      </c>
      <c r="AG143" s="10"/>
      <c r="AH143" s="36">
        <v>-5.1999999999999998E-2</v>
      </c>
      <c r="AI143" s="40">
        <v>9850</v>
      </c>
      <c r="AJ143" s="37">
        <v>0.76</v>
      </c>
      <c r="AK143" s="42" t="s">
        <v>213</v>
      </c>
      <c r="AL143" s="41">
        <v>1568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36</v>
      </c>
      <c r="E144" s="10"/>
      <c r="F144" s="18" t="s">
        <v>11</v>
      </c>
      <c r="G144" s="18" t="s">
        <v>11</v>
      </c>
      <c r="H144" s="10"/>
      <c r="I144" s="19">
        <v>539560</v>
      </c>
      <c r="J144" s="19">
        <v>2970</v>
      </c>
      <c r="K144" s="17" t="s">
        <v>9</v>
      </c>
      <c r="L144" s="10"/>
      <c r="M144" s="60">
        <v>41</v>
      </c>
      <c r="N144" s="60">
        <v>135</v>
      </c>
      <c r="O144" s="60">
        <v>135</v>
      </c>
      <c r="P144" s="10"/>
      <c r="Q144" s="60">
        <f t="shared" si="31"/>
        <v>2025</v>
      </c>
      <c r="R144" s="10"/>
      <c r="S144" s="62">
        <f t="shared" si="32"/>
        <v>2160</v>
      </c>
      <c r="T144" s="10"/>
      <c r="U144" s="64">
        <v>25</v>
      </c>
      <c r="V144" s="64">
        <v>25</v>
      </c>
      <c r="W144" s="10"/>
      <c r="X144" s="43">
        <f>AP144+AT144</f>
        <v>140541954.52500001</v>
      </c>
      <c r="Y144" s="36">
        <f>X144/AV144</f>
        <v>8.4511097128683113E-2</v>
      </c>
      <c r="Z144" s="10"/>
      <c r="AA144" s="20">
        <v>46.5</v>
      </c>
      <c r="AB144" s="20">
        <v>21.9</v>
      </c>
      <c r="AC144" s="20">
        <v>3.7</v>
      </c>
      <c r="AD144" s="20">
        <v>21.5</v>
      </c>
      <c r="AE144" s="20">
        <v>6.4</v>
      </c>
      <c r="AF144" s="66">
        <f t="shared" si="33"/>
        <v>100.00000000000001</v>
      </c>
      <c r="AG144" s="10"/>
      <c r="AH144" s="72"/>
      <c r="AI144" s="73"/>
      <c r="AJ144" s="74"/>
      <c r="AK144" s="75"/>
      <c r="AL144" s="76"/>
      <c r="AN144" s="57">
        <v>3130.982</v>
      </c>
      <c r="AO144" s="35">
        <v>70</v>
      </c>
      <c r="AP144" s="43">
        <f t="shared" si="34"/>
        <v>29587779.900000002</v>
      </c>
      <c r="AR144" s="57">
        <f t="shared" si="35"/>
        <v>3130.982</v>
      </c>
      <c r="AS144" s="35">
        <v>17.5</v>
      </c>
      <c r="AT144" s="43">
        <f t="shared" si="36"/>
        <v>110954174.625</v>
      </c>
      <c r="AV144" s="43">
        <v>1663000000</v>
      </c>
    </row>
    <row r="145" spans="1:48" ht="24" customHeight="1">
      <c r="A145" s="16"/>
      <c r="B145" s="17">
        <f t="shared" si="30"/>
        <v>87</v>
      </c>
      <c r="C145" s="10"/>
      <c r="D145" s="18" t="s">
        <v>225</v>
      </c>
      <c r="E145" s="10"/>
      <c r="F145" s="18" t="s">
        <v>11</v>
      </c>
      <c r="G145" s="18" t="s">
        <v>11</v>
      </c>
      <c r="H145" s="10"/>
      <c r="I145" s="19">
        <v>539560</v>
      </c>
      <c r="J145" s="19"/>
      <c r="K145" s="17" t="s">
        <v>9</v>
      </c>
      <c r="L145" s="10"/>
      <c r="M145" s="60">
        <v>41</v>
      </c>
      <c r="N145" s="60">
        <v>135</v>
      </c>
      <c r="O145" s="60">
        <v>43</v>
      </c>
      <c r="P145" s="10"/>
      <c r="Q145" s="60">
        <f t="shared" si="31"/>
        <v>2025</v>
      </c>
      <c r="R145" s="10"/>
      <c r="S145" s="62">
        <f t="shared" si="32"/>
        <v>2160</v>
      </c>
      <c r="T145" s="10"/>
      <c r="U145" s="64">
        <v>25</v>
      </c>
      <c r="V145" s="64">
        <v>7.86</v>
      </c>
      <c r="W145" s="10"/>
      <c r="X145" s="43">
        <v>138350000</v>
      </c>
      <c r="Y145" s="36">
        <v>8.3000000000000004E-2</v>
      </c>
      <c r="Z145" s="10"/>
      <c r="AA145" s="20">
        <v>38</v>
      </c>
      <c r="AB145" s="20">
        <v>6</v>
      </c>
      <c r="AC145" s="20">
        <v>2</v>
      </c>
      <c r="AD145" s="20">
        <v>53</v>
      </c>
      <c r="AE145" s="20">
        <v>1</v>
      </c>
      <c r="AF145" s="66">
        <f t="shared" si="33"/>
        <v>100</v>
      </c>
      <c r="AG145" s="10"/>
      <c r="AH145" s="36">
        <v>-1E-3</v>
      </c>
      <c r="AI145" s="40">
        <v>12039</v>
      </c>
      <c r="AJ145" s="37">
        <v>0.67</v>
      </c>
      <c r="AK145" s="42" t="s">
        <v>213</v>
      </c>
      <c r="AL145" s="41">
        <v>417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48" ht="24" customHeight="1">
      <c r="A146" s="16"/>
      <c r="B146" s="17">
        <f t="shared" si="30"/>
        <v>88</v>
      </c>
      <c r="C146" s="10"/>
      <c r="D146" s="18" t="s">
        <v>61</v>
      </c>
      <c r="E146" s="10"/>
      <c r="F146" s="18" t="s">
        <v>11</v>
      </c>
      <c r="G146" s="18" t="s">
        <v>11</v>
      </c>
      <c r="H146" s="10"/>
      <c r="I146" s="19">
        <v>1221490</v>
      </c>
      <c r="J146" s="19">
        <v>6550</v>
      </c>
      <c r="K146" s="17" t="s">
        <v>9</v>
      </c>
      <c r="L146" s="10"/>
      <c r="M146" s="60">
        <v>41</v>
      </c>
      <c r="N146" s="60">
        <v>300</v>
      </c>
      <c r="O146" s="60">
        <v>217</v>
      </c>
      <c r="P146" s="10"/>
      <c r="Q146" s="60">
        <f t="shared" si="31"/>
        <v>4500</v>
      </c>
      <c r="R146" s="10"/>
      <c r="S146" s="62">
        <f t="shared" si="32"/>
        <v>4800</v>
      </c>
      <c r="T146" s="10"/>
      <c r="U146" s="64">
        <v>24.6</v>
      </c>
      <c r="V146" s="64">
        <v>16.690000000000001</v>
      </c>
      <c r="W146" s="10"/>
      <c r="X146" s="43">
        <v>919590000</v>
      </c>
      <c r="Y146" s="36">
        <v>8.2000000000000003E-2</v>
      </c>
      <c r="Z146" s="10"/>
      <c r="AA146" s="20">
        <v>48</v>
      </c>
      <c r="AB146" s="20">
        <v>3</v>
      </c>
      <c r="AC146" s="20">
        <v>1</v>
      </c>
      <c r="AD146" s="20">
        <v>47</v>
      </c>
      <c r="AE146" s="20">
        <v>1</v>
      </c>
      <c r="AF146" s="66">
        <f t="shared" si="33"/>
        <v>100</v>
      </c>
      <c r="AG146" s="10"/>
      <c r="AH146" s="36">
        <v>-3.0000000000000001E-3</v>
      </c>
      <c r="AI146" s="40">
        <v>11707</v>
      </c>
      <c r="AJ146" s="37">
        <v>0.73</v>
      </c>
      <c r="AK146" s="42" t="s">
        <v>213</v>
      </c>
      <c r="AL146" s="41">
        <v>1094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48" ht="24" customHeight="1">
      <c r="A147" s="16"/>
      <c r="B147" s="17">
        <f t="shared" si="30"/>
        <v>89</v>
      </c>
      <c r="C147" s="10"/>
      <c r="D147" s="18" t="s">
        <v>145</v>
      </c>
      <c r="E147" s="10"/>
      <c r="F147" s="18" t="s">
        <v>11</v>
      </c>
      <c r="G147" s="18" t="s">
        <v>11</v>
      </c>
      <c r="H147" s="10"/>
      <c r="I147" s="19">
        <v>199910</v>
      </c>
      <c r="J147" s="19">
        <v>1730</v>
      </c>
      <c r="K147" s="17" t="s">
        <v>9</v>
      </c>
      <c r="L147" s="10"/>
      <c r="M147" s="60">
        <v>23</v>
      </c>
      <c r="N147" s="60">
        <v>55</v>
      </c>
      <c r="O147" s="60">
        <v>24</v>
      </c>
      <c r="P147" s="10"/>
      <c r="Q147" s="60">
        <f t="shared" si="31"/>
        <v>825</v>
      </c>
      <c r="R147" s="10"/>
      <c r="S147" s="62">
        <f t="shared" si="32"/>
        <v>880</v>
      </c>
      <c r="T147" s="10"/>
      <c r="U147" s="64">
        <v>27.5</v>
      </c>
      <c r="V147" s="64">
        <v>11.95</v>
      </c>
      <c r="W147" s="10"/>
      <c r="X147" s="43">
        <v>32410000</v>
      </c>
      <c r="Y147" s="36">
        <v>9.0999999999999998E-2</v>
      </c>
      <c r="Z147" s="10"/>
      <c r="AA147" s="20">
        <v>52</v>
      </c>
      <c r="AB147" s="20">
        <v>10</v>
      </c>
      <c r="AC147" s="20">
        <v>2</v>
      </c>
      <c r="AD147" s="20">
        <v>35</v>
      </c>
      <c r="AE147" s="20">
        <v>1</v>
      </c>
      <c r="AF147" s="66">
        <f t="shared" si="33"/>
        <v>100</v>
      </c>
      <c r="AG147" s="10"/>
      <c r="AH147" s="36">
        <v>-0.08</v>
      </c>
      <c r="AI147" s="40">
        <v>17033</v>
      </c>
      <c r="AJ147" s="37">
        <v>0.68</v>
      </c>
      <c r="AK147" s="42" t="s">
        <v>213</v>
      </c>
      <c r="AL147" s="41">
        <v>673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48" ht="24" customHeight="1">
      <c r="A148" s="16"/>
      <c r="B148" s="17">
        <f t="shared" si="30"/>
        <v>90</v>
      </c>
      <c r="C148" s="10"/>
      <c r="D148" s="18" t="s">
        <v>169</v>
      </c>
      <c r="E148" s="10"/>
      <c r="F148" s="18" t="s">
        <v>18</v>
      </c>
      <c r="G148" s="18" t="s">
        <v>224</v>
      </c>
      <c r="H148" s="10"/>
      <c r="I148" s="19">
        <v>107122</v>
      </c>
      <c r="J148" s="19">
        <v>4020</v>
      </c>
      <c r="K148" s="17" t="s">
        <v>9</v>
      </c>
      <c r="L148" s="10"/>
      <c r="M148" s="60">
        <v>18</v>
      </c>
      <c r="N148" s="60">
        <v>18</v>
      </c>
      <c r="O148" s="60">
        <v>12</v>
      </c>
      <c r="P148" s="10"/>
      <c r="Q148" s="60">
        <f t="shared" si="31"/>
        <v>270</v>
      </c>
      <c r="R148" s="10"/>
      <c r="S148" s="62">
        <f t="shared" si="32"/>
        <v>288</v>
      </c>
      <c r="T148" s="10"/>
      <c r="U148" s="64">
        <v>16.8</v>
      </c>
      <c r="V148" s="64">
        <v>11.15</v>
      </c>
      <c r="W148" s="10"/>
      <c r="X148" s="43">
        <v>22410000</v>
      </c>
      <c r="Y148" s="36">
        <v>5.6000000000000001E-2</v>
      </c>
      <c r="Z148" s="10"/>
      <c r="AA148" s="20">
        <v>43</v>
      </c>
      <c r="AB148" s="20">
        <v>15</v>
      </c>
      <c r="AC148" s="20">
        <v>2</v>
      </c>
      <c r="AD148" s="20">
        <v>39</v>
      </c>
      <c r="AE148" s="20">
        <v>1</v>
      </c>
      <c r="AF148" s="66">
        <f t="shared" si="33"/>
        <v>100</v>
      </c>
      <c r="AG148" s="10"/>
      <c r="AH148" s="36">
        <v>-1.6E-2</v>
      </c>
      <c r="AI148" s="40">
        <v>7612</v>
      </c>
      <c r="AJ148" s="37">
        <v>0.69</v>
      </c>
      <c r="AK148" s="42" t="s">
        <v>213</v>
      </c>
      <c r="AL148" s="41">
        <v>658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48" ht="24" customHeight="1">
      <c r="A149" s="16"/>
      <c r="B149" s="17">
        <f t="shared" si="30"/>
        <v>91</v>
      </c>
      <c r="C149" s="10"/>
      <c r="D149" s="18" t="s">
        <v>143</v>
      </c>
      <c r="E149" s="10"/>
      <c r="F149" s="18" t="s">
        <v>18</v>
      </c>
      <c r="G149" s="18" t="s">
        <v>224</v>
      </c>
      <c r="H149" s="10"/>
      <c r="I149" s="19">
        <v>195125</v>
      </c>
      <c r="J149" s="19">
        <v>4100</v>
      </c>
      <c r="K149" s="17" t="s">
        <v>9</v>
      </c>
      <c r="L149" s="10"/>
      <c r="M149" s="60">
        <v>17</v>
      </c>
      <c r="N149" s="60">
        <v>22</v>
      </c>
      <c r="O149" s="60">
        <v>18</v>
      </c>
      <c r="P149" s="10"/>
      <c r="Q149" s="60">
        <f t="shared" si="31"/>
        <v>330</v>
      </c>
      <c r="R149" s="10"/>
      <c r="S149" s="62">
        <f t="shared" si="32"/>
        <v>352</v>
      </c>
      <c r="T149" s="10"/>
      <c r="U149" s="64">
        <v>11.3</v>
      </c>
      <c r="V149" s="64">
        <v>9.1</v>
      </c>
      <c r="W149" s="10"/>
      <c r="X149" s="43">
        <v>29490000</v>
      </c>
      <c r="Y149" s="36">
        <v>3.6999999999999998E-2</v>
      </c>
      <c r="Z149" s="10"/>
      <c r="AA149" s="20">
        <v>50</v>
      </c>
      <c r="AB149" s="20">
        <v>12</v>
      </c>
      <c r="AC149" s="20">
        <v>2</v>
      </c>
      <c r="AD149" s="20">
        <v>35</v>
      </c>
      <c r="AE149" s="20">
        <v>1</v>
      </c>
      <c r="AF149" s="66">
        <f t="shared" si="33"/>
        <v>100</v>
      </c>
      <c r="AG149" s="10"/>
      <c r="AH149" s="36">
        <v>-1.7999999999999999E-2</v>
      </c>
      <c r="AI149" s="40">
        <v>12933</v>
      </c>
      <c r="AJ149" s="37">
        <v>0.71</v>
      </c>
      <c r="AK149" s="42" t="s">
        <v>214</v>
      </c>
      <c r="AL149" s="41">
        <v>551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48" ht="24" customHeight="1">
      <c r="A150" s="16"/>
      <c r="B150" s="17">
        <f t="shared" si="30"/>
        <v>92</v>
      </c>
      <c r="C150" s="10"/>
      <c r="D150" s="18" t="s">
        <v>142</v>
      </c>
      <c r="E150" s="10"/>
      <c r="F150" s="18" t="s">
        <v>13</v>
      </c>
      <c r="G150" s="18" t="s">
        <v>222</v>
      </c>
      <c r="H150" s="10"/>
      <c r="I150" s="19">
        <v>178015</v>
      </c>
      <c r="J150" s="19">
        <v>7670</v>
      </c>
      <c r="K150" s="17" t="s">
        <v>9</v>
      </c>
      <c r="L150" s="10"/>
      <c r="M150" s="60">
        <v>15</v>
      </c>
      <c r="N150" s="60">
        <v>63</v>
      </c>
      <c r="O150" s="60">
        <v>25</v>
      </c>
      <c r="P150" s="10"/>
      <c r="Q150" s="60">
        <f t="shared" si="31"/>
        <v>945</v>
      </c>
      <c r="R150" s="10"/>
      <c r="S150" s="62">
        <f t="shared" si="32"/>
        <v>1008</v>
      </c>
      <c r="T150" s="10"/>
      <c r="U150" s="64">
        <v>35.4</v>
      </c>
      <c r="V150" s="64">
        <v>14.13</v>
      </c>
      <c r="W150" s="10"/>
      <c r="X150" s="43">
        <v>192470000</v>
      </c>
      <c r="Y150" s="36">
        <v>0.11799999999999999</v>
      </c>
      <c r="Z150" s="10"/>
      <c r="AA150" s="20">
        <v>58</v>
      </c>
      <c r="AB150" s="20">
        <v>15</v>
      </c>
      <c r="AC150" s="20">
        <v>4</v>
      </c>
      <c r="AD150" s="20">
        <v>22</v>
      </c>
      <c r="AE150" s="20">
        <v>1</v>
      </c>
      <c r="AF150" s="66">
        <f t="shared" si="33"/>
        <v>100</v>
      </c>
      <c r="AG150" s="10"/>
      <c r="AH150" s="36">
        <v>1.9E-2</v>
      </c>
      <c r="AI150" s="40">
        <v>20044</v>
      </c>
      <c r="AJ150" s="37">
        <v>0.8</v>
      </c>
      <c r="AK150" s="42" t="s">
        <v>213</v>
      </c>
      <c r="AL150" s="41">
        <v>700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48" ht="24" customHeight="1">
      <c r="A151" s="16"/>
      <c r="B151" s="17">
        <f t="shared" si="30"/>
        <v>93</v>
      </c>
      <c r="C151" s="10"/>
      <c r="D151" s="18" t="s">
        <v>153</v>
      </c>
      <c r="E151" s="10"/>
      <c r="F151" s="18" t="s">
        <v>18</v>
      </c>
      <c r="G151" s="18" t="s">
        <v>224</v>
      </c>
      <c r="H151" s="10"/>
      <c r="I151" s="19">
        <v>599419</v>
      </c>
      <c r="J151" s="19">
        <v>1880</v>
      </c>
      <c r="K151" s="17" t="s">
        <v>9</v>
      </c>
      <c r="L151" s="10"/>
      <c r="M151" s="60">
        <v>11</v>
      </c>
      <c r="N151" s="60">
        <v>104</v>
      </c>
      <c r="O151" s="60">
        <v>116</v>
      </c>
      <c r="P151" s="10"/>
      <c r="Q151" s="60">
        <f t="shared" si="31"/>
        <v>1560</v>
      </c>
      <c r="R151" s="10"/>
      <c r="S151" s="62">
        <f t="shared" si="32"/>
        <v>1664</v>
      </c>
      <c r="T151" s="10"/>
      <c r="U151" s="64">
        <v>17.399999999999999</v>
      </c>
      <c r="V151" s="64">
        <v>18.579999999999998</v>
      </c>
      <c r="W151" s="10"/>
      <c r="X151" s="43">
        <v>71110000</v>
      </c>
      <c r="Y151" s="36">
        <v>5.8000000000000003E-2</v>
      </c>
      <c r="Z151" s="10"/>
      <c r="AA151" s="20">
        <v>29</v>
      </c>
      <c r="AB151" s="20">
        <v>12</v>
      </c>
      <c r="AC151" s="20">
        <v>1</v>
      </c>
      <c r="AD151" s="20">
        <v>57</v>
      </c>
      <c r="AE151" s="20">
        <v>1</v>
      </c>
      <c r="AF151" s="66">
        <f t="shared" si="33"/>
        <v>100</v>
      </c>
      <c r="AG151" s="10"/>
      <c r="AH151" s="36">
        <v>-2.9000000000000001E-2</v>
      </c>
      <c r="AI151" s="40">
        <v>7507</v>
      </c>
      <c r="AJ151" s="37">
        <v>0.8</v>
      </c>
      <c r="AK151" s="42" t="s">
        <v>214</v>
      </c>
      <c r="AL151" s="41">
        <v>1130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48" ht="24" customHeight="1">
      <c r="A152" s="16"/>
      <c r="B152" s="17">
        <f t="shared" si="30"/>
        <v>94</v>
      </c>
      <c r="C152" s="10"/>
      <c r="D152" s="18" t="s">
        <v>56</v>
      </c>
      <c r="E152" s="10"/>
      <c r="F152" s="18" t="s">
        <v>13</v>
      </c>
      <c r="G152" s="18" t="s">
        <v>222</v>
      </c>
      <c r="H152" s="10"/>
      <c r="I152" s="19">
        <v>73543</v>
      </c>
      <c r="J152" s="19">
        <v>6750</v>
      </c>
      <c r="K152" s="17" t="s">
        <v>9</v>
      </c>
      <c r="L152" s="10"/>
      <c r="M152" s="60">
        <v>10</v>
      </c>
      <c r="N152" s="60">
        <v>8</v>
      </c>
      <c r="O152" s="60">
        <v>12</v>
      </c>
      <c r="P152" s="10"/>
      <c r="Q152" s="60">
        <f t="shared" si="31"/>
        <v>120</v>
      </c>
      <c r="R152" s="10"/>
      <c r="S152" s="62">
        <f t="shared" si="32"/>
        <v>128</v>
      </c>
      <c r="T152" s="10"/>
      <c r="U152" s="64">
        <v>10.9</v>
      </c>
      <c r="V152" s="64">
        <v>16.809999999999999</v>
      </c>
      <c r="W152" s="10"/>
      <c r="X152" s="43">
        <v>20810000</v>
      </c>
      <c r="Y152" s="36">
        <v>3.5999999999999997E-2</v>
      </c>
      <c r="Z152" s="10"/>
      <c r="AA152" s="20">
        <v>48</v>
      </c>
      <c r="AB152" s="20">
        <v>22</v>
      </c>
      <c r="AC152" s="20">
        <v>3</v>
      </c>
      <c r="AD152" s="20">
        <v>26</v>
      </c>
      <c r="AE152" s="20">
        <v>1</v>
      </c>
      <c r="AF152" s="66">
        <f t="shared" si="33"/>
        <v>100</v>
      </c>
      <c r="AG152" s="10"/>
      <c r="AH152" s="36">
        <v>-7.0000000000000001E-3</v>
      </c>
      <c r="AI152" s="40">
        <v>48674</v>
      </c>
      <c r="AJ152" s="37">
        <v>0.75</v>
      </c>
      <c r="AK152" s="42" t="s">
        <v>213</v>
      </c>
      <c r="AL152" s="41">
        <v>857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48" ht="24" customHeight="1">
      <c r="A153" s="16"/>
      <c r="B153" s="17">
        <f t="shared" si="30"/>
        <v>95</v>
      </c>
      <c r="C153" s="10"/>
      <c r="D153" s="18" t="s">
        <v>75</v>
      </c>
      <c r="E153" s="10"/>
      <c r="F153" s="18" t="s">
        <v>13</v>
      </c>
      <c r="G153" s="18" t="s">
        <v>222</v>
      </c>
      <c r="H153" s="10"/>
      <c r="I153" s="19">
        <v>107317</v>
      </c>
      <c r="J153" s="19">
        <v>8830</v>
      </c>
      <c r="K153" s="17" t="s">
        <v>9</v>
      </c>
      <c r="L153" s="10"/>
      <c r="M153" s="60">
        <v>10</v>
      </c>
      <c r="N153" s="60">
        <v>10</v>
      </c>
      <c r="O153" s="60">
        <v>12</v>
      </c>
      <c r="P153" s="10"/>
      <c r="Q153" s="60">
        <f t="shared" si="31"/>
        <v>150</v>
      </c>
      <c r="R153" s="10"/>
      <c r="S153" s="62">
        <f t="shared" si="32"/>
        <v>160</v>
      </c>
      <c r="T153" s="10"/>
      <c r="U153" s="64">
        <v>9.3000000000000007</v>
      </c>
      <c r="V153" s="64">
        <v>10.65</v>
      </c>
      <c r="W153" s="10"/>
      <c r="X153" s="43">
        <v>32890000</v>
      </c>
      <c r="Y153" s="36">
        <v>3.1E-2</v>
      </c>
      <c r="Z153" s="10"/>
      <c r="AA153" s="20">
        <v>47</v>
      </c>
      <c r="AB153" s="20">
        <v>13</v>
      </c>
      <c r="AC153" s="20">
        <v>9</v>
      </c>
      <c r="AD153" s="20">
        <v>30</v>
      </c>
      <c r="AE153" s="20">
        <v>1</v>
      </c>
      <c r="AF153" s="66">
        <f t="shared" si="33"/>
        <v>100</v>
      </c>
      <c r="AG153" s="10"/>
      <c r="AH153" s="36">
        <v>4.4999999999999998E-2</v>
      </c>
      <c r="AI153" s="40">
        <v>25407</v>
      </c>
      <c r="AJ153" s="37">
        <v>0.75</v>
      </c>
      <c r="AK153" s="42" t="s">
        <v>210</v>
      </c>
      <c r="AL153" s="41">
        <v>507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48" ht="24" customHeight="1">
      <c r="A154" s="16"/>
      <c r="B154" s="17">
        <f t="shared" si="30"/>
        <v>96</v>
      </c>
      <c r="C154" s="10"/>
      <c r="D154" s="18" t="s">
        <v>182</v>
      </c>
      <c r="E154" s="10"/>
      <c r="F154" s="18" t="s">
        <v>18</v>
      </c>
      <c r="G154" s="18" t="s">
        <v>224</v>
      </c>
      <c r="H154" s="10"/>
      <c r="I154" s="19">
        <v>270402</v>
      </c>
      <c r="J154" s="19">
        <v>3170</v>
      </c>
      <c r="K154" s="17" t="s">
        <v>9</v>
      </c>
      <c r="L154" s="10"/>
      <c r="M154" s="60">
        <v>9</v>
      </c>
      <c r="N154" s="60">
        <v>43</v>
      </c>
      <c r="O154" s="60">
        <v>51</v>
      </c>
      <c r="P154" s="10"/>
      <c r="Q154" s="60">
        <f t="shared" si="31"/>
        <v>645</v>
      </c>
      <c r="R154" s="10"/>
      <c r="S154" s="62">
        <f t="shared" si="32"/>
        <v>688</v>
      </c>
      <c r="T154" s="10"/>
      <c r="U154" s="64">
        <v>15.9</v>
      </c>
      <c r="V154" s="64">
        <v>18.16</v>
      </c>
      <c r="W154" s="10"/>
      <c r="X154" s="43">
        <v>41660000</v>
      </c>
      <c r="Y154" s="36">
        <v>5.2999999999999999E-2</v>
      </c>
      <c r="Z154" s="10"/>
      <c r="AA154" s="20">
        <v>40</v>
      </c>
      <c r="AB154" s="20">
        <v>13</v>
      </c>
      <c r="AC154" s="20">
        <v>1</v>
      </c>
      <c r="AD154" s="20">
        <v>45</v>
      </c>
      <c r="AE154" s="20">
        <v>1</v>
      </c>
      <c r="AF154" s="66">
        <f t="shared" si="33"/>
        <v>100</v>
      </c>
      <c r="AG154" s="10"/>
      <c r="AH154" s="36">
        <v>-4.0000000000000001E-3</v>
      </c>
      <c r="AI154" s="40">
        <v>5539</v>
      </c>
      <c r="AJ154" s="37">
        <v>0.77</v>
      </c>
      <c r="AK154" s="42" t="s">
        <v>214</v>
      </c>
      <c r="AL154" s="41">
        <v>1111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48" ht="24" customHeight="1">
      <c r="A155" s="16"/>
      <c r="B155" s="17">
        <f t="shared" si="30"/>
        <v>97</v>
      </c>
      <c r="C155" s="10"/>
      <c r="D155" s="18" t="s">
        <v>95</v>
      </c>
      <c r="E155" s="10"/>
      <c r="F155" s="18" t="s">
        <v>18</v>
      </c>
      <c r="G155" s="18" t="s">
        <v>224</v>
      </c>
      <c r="H155" s="10"/>
      <c r="I155" s="19">
        <v>114395</v>
      </c>
      <c r="J155" s="19">
        <v>2380</v>
      </c>
      <c r="K155" s="17" t="s">
        <v>9</v>
      </c>
      <c r="L155" s="10"/>
      <c r="M155" s="60">
        <v>5</v>
      </c>
      <c r="N155" s="60">
        <v>5</v>
      </c>
      <c r="O155" s="60">
        <v>12</v>
      </c>
      <c r="P155" s="10"/>
      <c r="Q155" s="60">
        <f t="shared" si="31"/>
        <v>75</v>
      </c>
      <c r="R155" s="10"/>
      <c r="S155" s="62">
        <f t="shared" si="32"/>
        <v>80</v>
      </c>
      <c r="T155" s="10"/>
      <c r="U155" s="64">
        <v>4.4000000000000004</v>
      </c>
      <c r="V155" s="64">
        <v>10.4</v>
      </c>
      <c r="W155" s="10"/>
      <c r="X155" s="43">
        <v>2590000</v>
      </c>
      <c r="Y155" s="36">
        <v>1.4999999999999999E-2</v>
      </c>
      <c r="Z155" s="10"/>
      <c r="AA155" s="20">
        <v>53</v>
      </c>
      <c r="AB155" s="20">
        <v>32</v>
      </c>
      <c r="AC155" s="20">
        <v>2</v>
      </c>
      <c r="AD155" s="20">
        <v>11</v>
      </c>
      <c r="AE155" s="20">
        <v>2</v>
      </c>
      <c r="AF155" s="66">
        <f t="shared" ref="AF155:AF157" si="37">SUM(AA155:AE155)</f>
        <v>100</v>
      </c>
      <c r="AG155" s="10"/>
      <c r="AH155" s="36">
        <v>-5.1999999999999998E-2</v>
      </c>
      <c r="AI155" s="40">
        <v>3240</v>
      </c>
      <c r="AJ155" s="37">
        <v>0.81</v>
      </c>
      <c r="AK155" s="42" t="s">
        <v>210</v>
      </c>
      <c r="AL155" s="41">
        <v>666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0"/>
        <v>98</v>
      </c>
      <c r="C156" s="10"/>
      <c r="D156" s="18" t="s">
        <v>109</v>
      </c>
      <c r="E156" s="10"/>
      <c r="F156" s="18" t="s">
        <v>22</v>
      </c>
      <c r="G156" s="18" t="s">
        <v>198</v>
      </c>
      <c r="H156" s="10"/>
      <c r="I156" s="19">
        <v>427756</v>
      </c>
      <c r="J156" s="19">
        <v>7430</v>
      </c>
      <c r="K156" s="17" t="s">
        <v>9</v>
      </c>
      <c r="L156" s="10"/>
      <c r="M156" s="60">
        <v>4</v>
      </c>
      <c r="N156" s="60">
        <v>4</v>
      </c>
      <c r="O156" s="60">
        <v>32</v>
      </c>
      <c r="P156" s="10"/>
      <c r="Q156" s="60">
        <f t="shared" si="31"/>
        <v>60</v>
      </c>
      <c r="R156" s="10"/>
      <c r="S156" s="62">
        <f t="shared" si="32"/>
        <v>64</v>
      </c>
      <c r="T156" s="10"/>
      <c r="U156" s="64">
        <v>0.9</v>
      </c>
      <c r="V156" s="64">
        <v>7.25</v>
      </c>
      <c r="W156" s="10"/>
      <c r="X156" s="43">
        <v>13720000</v>
      </c>
      <c r="Y156" s="36">
        <v>3.0000000000000001E-3</v>
      </c>
      <c r="Z156" s="10"/>
      <c r="AA156" s="20">
        <v>30</v>
      </c>
      <c r="AB156" s="20">
        <v>31</v>
      </c>
      <c r="AC156" s="20">
        <v>12</v>
      </c>
      <c r="AD156" s="20">
        <v>26</v>
      </c>
      <c r="AE156" s="20">
        <v>1</v>
      </c>
      <c r="AF156" s="66">
        <f t="shared" si="37"/>
        <v>100</v>
      </c>
      <c r="AG156" s="10"/>
      <c r="AH156" s="36">
        <v>-0.04</v>
      </c>
      <c r="AI156" s="40">
        <v>21737</v>
      </c>
      <c r="AJ156" s="37">
        <v>0.74</v>
      </c>
      <c r="AK156" s="42" t="s">
        <v>213</v>
      </c>
      <c r="AL156" s="41">
        <v>429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115</v>
      </c>
      <c r="E157" s="10"/>
      <c r="F157" s="18" t="s">
        <v>18</v>
      </c>
      <c r="G157" s="18" t="s">
        <v>224</v>
      </c>
      <c r="H157" s="10"/>
      <c r="I157" s="19">
        <v>104937</v>
      </c>
      <c r="J157" s="19">
        <v>3680</v>
      </c>
      <c r="K157" s="17" t="s">
        <v>9</v>
      </c>
      <c r="L157" s="10"/>
      <c r="M157" s="60">
        <v>2</v>
      </c>
      <c r="N157" s="60">
        <v>2</v>
      </c>
      <c r="O157" s="60">
        <v>16</v>
      </c>
      <c r="P157" s="10"/>
      <c r="Q157" s="60">
        <f t="shared" si="31"/>
        <v>30</v>
      </c>
      <c r="R157" s="10"/>
      <c r="S157" s="62">
        <f t="shared" si="32"/>
        <v>32</v>
      </c>
      <c r="T157" s="10"/>
      <c r="U157" s="64">
        <v>1.9</v>
      </c>
      <c r="V157" s="64">
        <v>15.66</v>
      </c>
      <c r="W157" s="10"/>
      <c r="X157" s="43">
        <v>2090000</v>
      </c>
      <c r="Y157" s="36">
        <v>6.0000000000000001E-3</v>
      </c>
      <c r="Z157" s="10"/>
      <c r="AA157" s="20">
        <v>74</v>
      </c>
      <c r="AB157" s="20">
        <v>14</v>
      </c>
      <c r="AC157" s="20">
        <v>2</v>
      </c>
      <c r="AD157" s="20">
        <v>9</v>
      </c>
      <c r="AE157" s="20">
        <v>1</v>
      </c>
      <c r="AF157" s="66">
        <f t="shared" si="37"/>
        <v>100</v>
      </c>
      <c r="AG157" s="10"/>
      <c r="AH157" s="36">
        <v>-3.0000000000000001E-3</v>
      </c>
      <c r="AI157" s="40">
        <v>5406</v>
      </c>
      <c r="AJ157" s="37">
        <v>0.82</v>
      </c>
      <c r="AK157" s="42" t="s">
        <v>214</v>
      </c>
      <c r="AL157" s="41">
        <v>933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0"/>
      <c r="D158" s="109"/>
      <c r="E158" s="10"/>
      <c r="F158" s="109"/>
      <c r="G158" s="109"/>
      <c r="H158" s="10"/>
      <c r="I158" s="112"/>
      <c r="J158" s="112"/>
      <c r="K158" s="110"/>
      <c r="L158" s="10"/>
      <c r="M158" s="113"/>
      <c r="N158" s="113"/>
      <c r="O158" s="113"/>
      <c r="P158" s="10"/>
      <c r="Q158" s="113"/>
      <c r="R158" s="10"/>
      <c r="S158" s="114"/>
      <c r="T158" s="10"/>
      <c r="U158" s="115"/>
      <c r="V158" s="115"/>
      <c r="W158" s="10"/>
      <c r="X158" s="116"/>
      <c r="Y158" s="117"/>
      <c r="Z158" s="10"/>
      <c r="AA158" s="118"/>
      <c r="AB158" s="118"/>
      <c r="AC158" s="118"/>
      <c r="AD158" s="118"/>
      <c r="AE158" s="118"/>
      <c r="AF158" s="119"/>
      <c r="AG158" s="10"/>
      <c r="AH158" s="117"/>
      <c r="AI158" s="120"/>
      <c r="AJ158" s="121"/>
      <c r="AK158" s="122"/>
      <c r="AL158" s="123"/>
      <c r="AN158" s="125"/>
      <c r="AO158" s="126"/>
      <c r="AP158" s="127"/>
      <c r="AR158" s="125"/>
      <c r="AS158" s="126"/>
      <c r="AT158" s="127"/>
      <c r="AV158" s="127"/>
    </row>
    <row r="159" spans="1:48" ht="24" customHeight="1">
      <c r="A159" s="16"/>
      <c r="B159" s="17">
        <v>1</v>
      </c>
      <c r="C159" s="10"/>
      <c r="D159" s="18" t="s">
        <v>65</v>
      </c>
      <c r="E159" s="10"/>
      <c r="F159" s="18" t="s">
        <v>11</v>
      </c>
      <c r="G159" s="18" t="s">
        <v>11</v>
      </c>
      <c r="H159" s="10"/>
      <c r="I159" s="19">
        <v>102403200</v>
      </c>
      <c r="J159" s="19">
        <v>660</v>
      </c>
      <c r="K159" s="17" t="s">
        <v>6</v>
      </c>
      <c r="L159" s="10"/>
      <c r="M159" s="60">
        <v>4352</v>
      </c>
      <c r="N159" s="60">
        <v>27326</v>
      </c>
      <c r="O159" s="60">
        <v>9639</v>
      </c>
      <c r="P159" s="10"/>
      <c r="Q159" s="60">
        <f t="shared" ref="Q159:Q181" si="40">N159*$Q$189</f>
        <v>409890</v>
      </c>
      <c r="R159" s="10"/>
      <c r="S159" s="62">
        <f t="shared" ref="S159:S186" si="41">Q159+N159</f>
        <v>437216</v>
      </c>
      <c r="T159" s="10"/>
      <c r="U159" s="64">
        <v>26.7</v>
      </c>
      <c r="V159" s="64">
        <v>9.6</v>
      </c>
      <c r="W159" s="10"/>
      <c r="X159" s="43">
        <v>6480000000</v>
      </c>
      <c r="Y159" s="36">
        <v>8.8999999999999996E-2</v>
      </c>
      <c r="Z159" s="10"/>
      <c r="AA159" s="20">
        <v>48</v>
      </c>
      <c r="AB159" s="20">
        <v>5</v>
      </c>
      <c r="AC159" s="20">
        <v>3</v>
      </c>
      <c r="AD159" s="20">
        <v>43</v>
      </c>
      <c r="AE159" s="20">
        <v>1</v>
      </c>
      <c r="AF159" s="66">
        <f t="shared" ref="AF159:AF186" si="42">SUM(AA159:AE159)</f>
        <v>100</v>
      </c>
      <c r="AG159" s="10"/>
      <c r="AH159" s="36">
        <v>-0.1</v>
      </c>
      <c r="AI159" s="40">
        <v>692</v>
      </c>
      <c r="AJ159" s="37">
        <v>0.6</v>
      </c>
      <c r="AK159" s="42" t="s">
        <v>214</v>
      </c>
      <c r="AL159" s="41">
        <v>550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48" ht="24" customHeight="1">
      <c r="A160" s="16"/>
      <c r="B160" s="17">
        <f t="shared" ref="B160:B186" si="46">B159+1</f>
        <v>2</v>
      </c>
      <c r="C160" s="10"/>
      <c r="D160" s="18" t="s">
        <v>174</v>
      </c>
      <c r="E160" s="10"/>
      <c r="F160" s="18" t="s">
        <v>11</v>
      </c>
      <c r="G160" s="18" t="s">
        <v>11</v>
      </c>
      <c r="H160" s="10"/>
      <c r="I160" s="19">
        <v>41487964</v>
      </c>
      <c r="J160" s="19">
        <v>660</v>
      </c>
      <c r="K160" s="17" t="s">
        <v>6</v>
      </c>
      <c r="L160" s="10"/>
      <c r="M160" s="60">
        <v>3503</v>
      </c>
      <c r="N160" s="60">
        <v>12036</v>
      </c>
      <c r="O160" s="60">
        <v>5769</v>
      </c>
      <c r="P160" s="10"/>
      <c r="Q160" s="60">
        <f t="shared" si="40"/>
        <v>180540</v>
      </c>
      <c r="R160" s="10"/>
      <c r="S160" s="62">
        <f t="shared" si="41"/>
        <v>192576</v>
      </c>
      <c r="T160" s="10"/>
      <c r="U160" s="64">
        <v>29</v>
      </c>
      <c r="V160" s="64">
        <v>15.15</v>
      </c>
      <c r="W160" s="10"/>
      <c r="X160" s="43">
        <v>2330000000</v>
      </c>
      <c r="Y160" s="36">
        <v>9.6000000000000002E-2</v>
      </c>
      <c r="Z160" s="10"/>
      <c r="AA160" s="20">
        <v>50</v>
      </c>
      <c r="AB160" s="20">
        <v>8</v>
      </c>
      <c r="AC160" s="20">
        <v>13</v>
      </c>
      <c r="AD160" s="20">
        <v>28</v>
      </c>
      <c r="AE160" s="20">
        <v>1</v>
      </c>
      <c r="AF160" s="66">
        <f t="shared" si="42"/>
        <v>100</v>
      </c>
      <c r="AG160" s="10"/>
      <c r="AH160" s="36">
        <v>-0.10199999999999999</v>
      </c>
      <c r="AI160" s="40">
        <v>3844</v>
      </c>
      <c r="AJ160" s="37">
        <v>0.61</v>
      </c>
      <c r="AK160" s="42" t="s">
        <v>213</v>
      </c>
      <c r="AL160" s="41">
        <v>869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178</v>
      </c>
      <c r="E161" s="10"/>
      <c r="F161" s="18" t="s">
        <v>11</v>
      </c>
      <c r="G161" s="18" t="s">
        <v>11</v>
      </c>
      <c r="H161" s="10"/>
      <c r="I161" s="19">
        <v>55572200</v>
      </c>
      <c r="J161" s="19">
        <v>900</v>
      </c>
      <c r="K161" s="17" t="s">
        <v>6</v>
      </c>
      <c r="L161" s="10"/>
      <c r="M161" s="60">
        <v>3256</v>
      </c>
      <c r="N161" s="60">
        <v>16252</v>
      </c>
      <c r="O161" s="60">
        <v>5496</v>
      </c>
      <c r="P161" s="10"/>
      <c r="Q161" s="60">
        <f t="shared" si="40"/>
        <v>243780</v>
      </c>
      <c r="R161" s="10"/>
      <c r="S161" s="62">
        <f t="shared" si="41"/>
        <v>260032</v>
      </c>
      <c r="T161" s="10"/>
      <c r="U161" s="64">
        <v>29.2</v>
      </c>
      <c r="V161" s="64">
        <v>10.46</v>
      </c>
      <c r="W161" s="10"/>
      <c r="X161" s="43">
        <v>4990000000</v>
      </c>
      <c r="Y161" s="36">
        <v>0.1</v>
      </c>
      <c r="Z161" s="10"/>
      <c r="AA161" s="20">
        <v>49</v>
      </c>
      <c r="AB161" s="20">
        <v>5</v>
      </c>
      <c r="AC161" s="20">
        <v>5</v>
      </c>
      <c r="AD161" s="20">
        <v>40</v>
      </c>
      <c r="AE161" s="20">
        <v>1</v>
      </c>
      <c r="AF161" s="66">
        <f t="shared" si="42"/>
        <v>100</v>
      </c>
      <c r="AG161" s="10"/>
      <c r="AH161" s="36">
        <v>-3.5999999999999997E-2</v>
      </c>
      <c r="AI161" s="40">
        <v>3893</v>
      </c>
      <c r="AJ161" s="37">
        <v>0.56999999999999995</v>
      </c>
      <c r="AK161" s="42" t="s">
        <v>214</v>
      </c>
      <c r="AL161" s="41">
        <v>605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s="25" customFormat="1" ht="24" customHeight="1">
      <c r="A162" s="224"/>
      <c r="B162" s="14">
        <f t="shared" si="46"/>
        <v>4</v>
      </c>
      <c r="C162" s="24"/>
      <c r="D162" s="22" t="s">
        <v>122</v>
      </c>
      <c r="E162" s="24"/>
      <c r="F162" s="22" t="s">
        <v>22</v>
      </c>
      <c r="G162" s="22" t="s">
        <v>198</v>
      </c>
      <c r="H162" s="24"/>
      <c r="I162" s="23">
        <v>28982772</v>
      </c>
      <c r="J162" s="23">
        <v>730</v>
      </c>
      <c r="K162" s="14" t="s">
        <v>6</v>
      </c>
      <c r="L162" s="24"/>
      <c r="M162" s="61">
        <v>2006</v>
      </c>
      <c r="N162" s="61">
        <v>4622</v>
      </c>
      <c r="O162" s="61">
        <v>6765</v>
      </c>
      <c r="P162" s="24"/>
      <c r="Q162" s="61">
        <f t="shared" si="40"/>
        <v>69330</v>
      </c>
      <c r="R162" s="24"/>
      <c r="S162" s="63">
        <f t="shared" si="41"/>
        <v>73952</v>
      </c>
      <c r="T162" s="24"/>
      <c r="U162" s="223">
        <v>15.9</v>
      </c>
      <c r="V162" s="223">
        <v>22.88</v>
      </c>
      <c r="W162" s="24"/>
      <c r="X162" s="49">
        <v>1120000000</v>
      </c>
      <c r="Y162" s="50">
        <v>5.2999999999999999E-2</v>
      </c>
      <c r="Z162" s="24"/>
      <c r="AA162" s="13">
        <v>20</v>
      </c>
      <c r="AB162" s="13">
        <v>20</v>
      </c>
      <c r="AC162" s="13">
        <v>6</v>
      </c>
      <c r="AD162" s="13">
        <v>53</v>
      </c>
      <c r="AE162" s="13">
        <v>1</v>
      </c>
      <c r="AF162" s="67">
        <f t="shared" si="42"/>
        <v>100</v>
      </c>
      <c r="AG162" s="24"/>
      <c r="AH162" s="50">
        <v>-6.0000000000000001E-3</v>
      </c>
      <c r="AI162" s="51">
        <v>8071</v>
      </c>
      <c r="AJ162" s="52">
        <v>0.72</v>
      </c>
      <c r="AK162" s="53" t="s">
        <v>213</v>
      </c>
      <c r="AL162" s="54">
        <v>1084</v>
      </c>
      <c r="AN162" s="90"/>
      <c r="AO162" s="91"/>
      <c r="AP162" s="92">
        <f t="shared" si="43"/>
        <v>0</v>
      </c>
      <c r="AR162" s="90">
        <f t="shared" si="44"/>
        <v>0</v>
      </c>
      <c r="AS162" s="91"/>
      <c r="AT162" s="92">
        <f t="shared" si="45"/>
        <v>0</v>
      </c>
      <c r="AV162" s="92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186</v>
      </c>
      <c r="E163" s="10"/>
      <c r="F163" s="18" t="s">
        <v>11</v>
      </c>
      <c r="G163" s="18" t="s">
        <v>11</v>
      </c>
      <c r="H163" s="10"/>
      <c r="I163" s="19">
        <v>16150362</v>
      </c>
      <c r="J163" s="19">
        <v>940</v>
      </c>
      <c r="K163" s="17" t="s">
        <v>6</v>
      </c>
      <c r="L163" s="10"/>
      <c r="M163" s="60">
        <v>1721</v>
      </c>
      <c r="N163" s="60">
        <v>5601</v>
      </c>
      <c r="O163" s="60">
        <v>2731</v>
      </c>
      <c r="P163" s="10"/>
      <c r="Q163" s="60">
        <f t="shared" si="40"/>
        <v>84015</v>
      </c>
      <c r="R163" s="10"/>
      <c r="S163" s="62">
        <f t="shared" si="41"/>
        <v>89616</v>
      </c>
      <c r="T163" s="10"/>
      <c r="U163" s="64">
        <v>34.700000000000003</v>
      </c>
      <c r="V163" s="64">
        <v>18.91</v>
      </c>
      <c r="W163" s="10"/>
      <c r="X163" s="43">
        <v>2370000000</v>
      </c>
      <c r="Y163" s="36">
        <v>0.115</v>
      </c>
      <c r="Z163" s="10"/>
      <c r="AA163" s="20">
        <v>55</v>
      </c>
      <c r="AB163" s="20">
        <v>7</v>
      </c>
      <c r="AC163" s="20">
        <v>3</v>
      </c>
      <c r="AD163" s="20">
        <v>32</v>
      </c>
      <c r="AE163" s="20">
        <v>3</v>
      </c>
      <c r="AF163" s="66">
        <f t="shared" si="42"/>
        <v>100</v>
      </c>
      <c r="AG163" s="10"/>
      <c r="AH163" s="36">
        <v>-6.7000000000000004E-2</v>
      </c>
      <c r="AI163" s="40">
        <v>7421</v>
      </c>
      <c r="AJ163" s="37">
        <v>0.77</v>
      </c>
      <c r="AK163" s="42" t="s">
        <v>210</v>
      </c>
      <c r="AL163" s="41">
        <v>1044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4</v>
      </c>
      <c r="E164" s="10"/>
      <c r="F164" s="18" t="s">
        <v>5</v>
      </c>
      <c r="G164" s="18" t="s">
        <v>198</v>
      </c>
      <c r="H164" s="10"/>
      <c r="I164" s="19">
        <v>34656032</v>
      </c>
      <c r="J164" s="19">
        <v>580</v>
      </c>
      <c r="K164" s="17" t="s">
        <v>6</v>
      </c>
      <c r="L164" s="10"/>
      <c r="M164" s="60">
        <v>1565</v>
      </c>
      <c r="N164" s="60">
        <v>5230</v>
      </c>
      <c r="O164" s="60">
        <v>8507</v>
      </c>
      <c r="P164" s="10"/>
      <c r="Q164" s="60">
        <f t="shared" si="40"/>
        <v>78450</v>
      </c>
      <c r="R164" s="10"/>
      <c r="S164" s="62">
        <f t="shared" si="41"/>
        <v>83680</v>
      </c>
      <c r="T164" s="10"/>
      <c r="U164" s="64">
        <v>15.1</v>
      </c>
      <c r="V164" s="64">
        <v>26.77</v>
      </c>
      <c r="W164" s="10"/>
      <c r="X164" s="43">
        <v>955710000</v>
      </c>
      <c r="Y164" s="36">
        <v>0.05</v>
      </c>
      <c r="Z164" s="10"/>
      <c r="AA164" s="20">
        <v>52</v>
      </c>
      <c r="AB164" s="20">
        <v>10</v>
      </c>
      <c r="AC164" s="20">
        <v>1</v>
      </c>
      <c r="AD164" s="20">
        <v>36</v>
      </c>
      <c r="AE164" s="20">
        <v>1</v>
      </c>
      <c r="AF164" s="66">
        <f t="shared" si="42"/>
        <v>100</v>
      </c>
      <c r="AG164" s="10"/>
      <c r="AH164" s="36">
        <v>-4.8000000000000001E-2</v>
      </c>
      <c r="AI164" s="40">
        <v>1891</v>
      </c>
      <c r="AJ164" s="37">
        <v>0.8</v>
      </c>
      <c r="AK164" s="42" t="s">
        <v>210</v>
      </c>
      <c r="AL164" s="41">
        <v>1636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ht="24" customHeight="1">
      <c r="A165" s="16"/>
      <c r="B165" s="17">
        <f t="shared" si="46"/>
        <v>7</v>
      </c>
      <c r="C165" s="10"/>
      <c r="D165" s="18" t="s">
        <v>119</v>
      </c>
      <c r="E165" s="10"/>
      <c r="F165" s="18" t="s">
        <v>11</v>
      </c>
      <c r="G165" s="18" t="s">
        <v>11</v>
      </c>
      <c r="H165" s="10"/>
      <c r="I165" s="19">
        <v>28829476</v>
      </c>
      <c r="J165" s="19">
        <v>480</v>
      </c>
      <c r="K165" s="17" t="s">
        <v>6</v>
      </c>
      <c r="L165" s="10"/>
      <c r="M165" s="60">
        <v>1379</v>
      </c>
      <c r="N165" s="60">
        <v>8665</v>
      </c>
      <c r="O165" s="60">
        <v>5054</v>
      </c>
      <c r="P165" s="10"/>
      <c r="Q165" s="60">
        <f t="shared" si="40"/>
        <v>129975</v>
      </c>
      <c r="R165" s="10"/>
      <c r="S165" s="62">
        <f t="shared" si="41"/>
        <v>138640</v>
      </c>
      <c r="T165" s="10"/>
      <c r="U165" s="64">
        <v>30.1</v>
      </c>
      <c r="V165" s="64">
        <v>17.420000000000002</v>
      </c>
      <c r="W165" s="10"/>
      <c r="X165" s="43">
        <v>1100000000</v>
      </c>
      <c r="Y165" s="36">
        <v>0.1</v>
      </c>
      <c r="Z165" s="10"/>
      <c r="AA165" s="20">
        <v>30</v>
      </c>
      <c r="AB165" s="20">
        <v>9</v>
      </c>
      <c r="AC165" s="20">
        <v>6</v>
      </c>
      <c r="AD165" s="20">
        <v>54</v>
      </c>
      <c r="AE165" s="20">
        <v>1</v>
      </c>
      <c r="AF165" s="66">
        <f t="shared" si="42"/>
        <v>100</v>
      </c>
      <c r="AG165" s="10"/>
      <c r="AH165" s="36">
        <v>-5.6000000000000001E-2</v>
      </c>
      <c r="AI165" s="40">
        <v>2424</v>
      </c>
      <c r="AJ165" s="37">
        <v>0.73</v>
      </c>
      <c r="AK165" s="42" t="s">
        <v>213</v>
      </c>
      <c r="AL165" s="41">
        <v>970</v>
      </c>
      <c r="AN165" s="86"/>
      <c r="AO165" s="87"/>
      <c r="AP165" s="88">
        <f t="shared" si="43"/>
        <v>0</v>
      </c>
      <c r="AR165" s="86">
        <f t="shared" si="44"/>
        <v>0</v>
      </c>
      <c r="AS165" s="87"/>
      <c r="AT165" s="88">
        <f t="shared" si="45"/>
        <v>0</v>
      </c>
      <c r="AV165" s="88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41</v>
      </c>
      <c r="E166" s="10"/>
      <c r="F166" s="18" t="s">
        <v>11</v>
      </c>
      <c r="G166" s="18" t="s">
        <v>11</v>
      </c>
      <c r="H166" s="10"/>
      <c r="I166" s="19">
        <v>14452543</v>
      </c>
      <c r="J166" s="19">
        <v>720</v>
      </c>
      <c r="K166" s="17" t="s">
        <v>6</v>
      </c>
      <c r="L166" s="10"/>
      <c r="M166" s="60">
        <v>1122</v>
      </c>
      <c r="N166" s="60">
        <v>3990</v>
      </c>
      <c r="O166" s="60">
        <v>2565</v>
      </c>
      <c r="P166" s="10"/>
      <c r="Q166" s="60">
        <f t="shared" si="40"/>
        <v>59850</v>
      </c>
      <c r="R166" s="10"/>
      <c r="S166" s="62">
        <f t="shared" si="41"/>
        <v>63840</v>
      </c>
      <c r="T166" s="10"/>
      <c r="U166" s="64">
        <v>27.6</v>
      </c>
      <c r="V166" s="64">
        <v>17.47</v>
      </c>
      <c r="W166" s="10"/>
      <c r="X166" s="43">
        <v>926300000</v>
      </c>
      <c r="Y166" s="36">
        <v>9.1999999999999998E-2</v>
      </c>
      <c r="Z166" s="10"/>
      <c r="AA166" s="20">
        <v>45</v>
      </c>
      <c r="AB166" s="20">
        <v>5</v>
      </c>
      <c r="AC166" s="20">
        <v>1</v>
      </c>
      <c r="AD166" s="20">
        <v>48</v>
      </c>
      <c r="AE166" s="20">
        <v>1</v>
      </c>
      <c r="AF166" s="66">
        <f t="shared" si="42"/>
        <v>100</v>
      </c>
      <c r="AG166" s="10"/>
      <c r="AH166" s="36">
        <v>-5.5E-2</v>
      </c>
      <c r="AI166" s="40">
        <v>7777</v>
      </c>
      <c r="AJ166" s="37">
        <v>0.49</v>
      </c>
      <c r="AK166" s="42" t="s">
        <v>214</v>
      </c>
      <c r="AL166" s="41">
        <v>1076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107</v>
      </c>
      <c r="E167" s="10"/>
      <c r="F167" s="18" t="s">
        <v>11</v>
      </c>
      <c r="G167" s="18" t="s">
        <v>11</v>
      </c>
      <c r="H167" s="10"/>
      <c r="I167" s="19">
        <v>18091576</v>
      </c>
      <c r="J167" s="19">
        <v>320</v>
      </c>
      <c r="K167" s="17" t="s">
        <v>6</v>
      </c>
      <c r="L167" s="10"/>
      <c r="M167" s="60">
        <v>1122</v>
      </c>
      <c r="N167" s="60">
        <v>5601</v>
      </c>
      <c r="O167" s="60">
        <v>2217</v>
      </c>
      <c r="P167" s="10"/>
      <c r="Q167" s="60">
        <f t="shared" si="40"/>
        <v>84015</v>
      </c>
      <c r="R167" s="10"/>
      <c r="S167" s="62">
        <f t="shared" si="41"/>
        <v>89616</v>
      </c>
      <c r="T167" s="10"/>
      <c r="U167" s="64">
        <v>31</v>
      </c>
      <c r="V167" s="64">
        <v>13.23</v>
      </c>
      <c r="W167" s="10"/>
      <c r="X167" s="43">
        <v>559270000</v>
      </c>
      <c r="Y167" s="36">
        <v>0.10299999999999999</v>
      </c>
      <c r="Z167" s="10"/>
      <c r="AA167" s="20">
        <v>49</v>
      </c>
      <c r="AB167" s="20">
        <v>5</v>
      </c>
      <c r="AC167" s="20">
        <v>4</v>
      </c>
      <c r="AD167" s="20">
        <v>41</v>
      </c>
      <c r="AE167" s="20">
        <v>1</v>
      </c>
      <c r="AF167" s="66">
        <f t="shared" si="42"/>
        <v>100</v>
      </c>
      <c r="AG167" s="10"/>
      <c r="AH167" s="36">
        <v>-4.7E-2</v>
      </c>
      <c r="AI167" s="40">
        <v>2673</v>
      </c>
      <c r="AJ167" s="37">
        <v>0.62</v>
      </c>
      <c r="AK167" s="42" t="s">
        <v>213</v>
      </c>
      <c r="AL167" s="41">
        <v>726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125</v>
      </c>
      <c r="E168" s="10"/>
      <c r="F168" s="18" t="s">
        <v>11</v>
      </c>
      <c r="G168" s="18" t="s">
        <v>11</v>
      </c>
      <c r="H168" s="10"/>
      <c r="I168" s="19">
        <v>20672988</v>
      </c>
      <c r="J168" s="19">
        <v>370</v>
      </c>
      <c r="K168" s="17" t="s">
        <v>6</v>
      </c>
      <c r="L168" s="10"/>
      <c r="M168" s="60">
        <v>978</v>
      </c>
      <c r="N168" s="60">
        <v>5414</v>
      </c>
      <c r="O168" s="60">
        <v>2514</v>
      </c>
      <c r="P168" s="10"/>
      <c r="Q168" s="60">
        <f t="shared" si="40"/>
        <v>81210</v>
      </c>
      <c r="R168" s="10"/>
      <c r="S168" s="62">
        <f t="shared" si="41"/>
        <v>86624</v>
      </c>
      <c r="T168" s="10"/>
      <c r="U168" s="64">
        <v>26.2</v>
      </c>
      <c r="V168" s="64">
        <v>12.21</v>
      </c>
      <c r="W168" s="10"/>
      <c r="X168" s="43">
        <v>655550000</v>
      </c>
      <c r="Y168" s="36">
        <v>8.6999999999999994E-2</v>
      </c>
      <c r="Z168" s="10"/>
      <c r="AA168" s="20">
        <v>58</v>
      </c>
      <c r="AB168" s="20">
        <v>11</v>
      </c>
      <c r="AC168" s="20">
        <v>1</v>
      </c>
      <c r="AD168" s="20">
        <v>28</v>
      </c>
      <c r="AE168" s="20">
        <v>2</v>
      </c>
      <c r="AF168" s="66">
        <f t="shared" si="42"/>
        <v>100</v>
      </c>
      <c r="AG168" s="10"/>
      <c r="AH168" s="36">
        <v>-5.0000000000000001E-3</v>
      </c>
      <c r="AI168" s="40">
        <v>2111</v>
      </c>
      <c r="AJ168" s="37">
        <v>0.5</v>
      </c>
      <c r="AK168" s="42" t="s">
        <v>214</v>
      </c>
      <c r="AL168" s="41">
        <v>776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34</v>
      </c>
      <c r="E169" s="10"/>
      <c r="F169" s="18" t="s">
        <v>11</v>
      </c>
      <c r="G169" s="18" t="s">
        <v>11</v>
      </c>
      <c r="H169" s="10"/>
      <c r="I169" s="19">
        <v>18646432</v>
      </c>
      <c r="J169" s="19">
        <v>640</v>
      </c>
      <c r="K169" s="17" t="s">
        <v>6</v>
      </c>
      <c r="L169" s="10"/>
      <c r="M169" s="60">
        <v>878</v>
      </c>
      <c r="N169" s="60">
        <v>5686</v>
      </c>
      <c r="O169" s="60">
        <v>3464</v>
      </c>
      <c r="P169" s="10"/>
      <c r="Q169" s="60">
        <f t="shared" si="40"/>
        <v>85290</v>
      </c>
      <c r="R169" s="10"/>
      <c r="S169" s="62">
        <f t="shared" si="41"/>
        <v>90976</v>
      </c>
      <c r="T169" s="10"/>
      <c r="U169" s="64">
        <v>30.5</v>
      </c>
      <c r="V169" s="64">
        <v>16.93</v>
      </c>
      <c r="W169" s="10"/>
      <c r="X169" s="43">
        <v>1100000000</v>
      </c>
      <c r="Y169" s="36">
        <v>0.10100000000000001</v>
      </c>
      <c r="Z169" s="10"/>
      <c r="AA169" s="20">
        <v>51</v>
      </c>
      <c r="AB169" s="20">
        <v>5</v>
      </c>
      <c r="AC169" s="20">
        <v>2</v>
      </c>
      <c r="AD169" s="20">
        <v>41</v>
      </c>
      <c r="AE169" s="20">
        <v>1</v>
      </c>
      <c r="AF169" s="66">
        <f t="shared" si="42"/>
        <v>100</v>
      </c>
      <c r="AG169" s="10"/>
      <c r="AH169" s="36">
        <v>-8.9999999999999993E-3</v>
      </c>
      <c r="AI169" s="40">
        <v>11296</v>
      </c>
      <c r="AJ169" s="37">
        <v>0.54</v>
      </c>
      <c r="AK169" s="42" t="s">
        <v>214</v>
      </c>
      <c r="AL169" s="41">
        <v>969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ht="24" customHeight="1">
      <c r="A170" s="16"/>
      <c r="B170" s="17">
        <f t="shared" si="46"/>
        <v>12</v>
      </c>
      <c r="C170" s="10"/>
      <c r="D170" s="18" t="s">
        <v>27</v>
      </c>
      <c r="E170" s="10"/>
      <c r="F170" s="18" t="s">
        <v>11</v>
      </c>
      <c r="G170" s="18" t="s">
        <v>11</v>
      </c>
      <c r="H170" s="10"/>
      <c r="I170" s="19">
        <v>10872298</v>
      </c>
      <c r="J170" s="19">
        <v>820</v>
      </c>
      <c r="K170" s="17" t="s">
        <v>6</v>
      </c>
      <c r="L170" s="10"/>
      <c r="M170" s="60">
        <v>637</v>
      </c>
      <c r="N170" s="60">
        <v>2986</v>
      </c>
      <c r="O170" s="60">
        <v>3098</v>
      </c>
      <c r="P170" s="10"/>
      <c r="Q170" s="60">
        <f t="shared" si="40"/>
        <v>44790</v>
      </c>
      <c r="R170" s="10"/>
      <c r="S170" s="62">
        <f t="shared" si="41"/>
        <v>47776</v>
      </c>
      <c r="T170" s="10"/>
      <c r="U170" s="64">
        <v>27.5</v>
      </c>
      <c r="V170" s="64">
        <v>27.55</v>
      </c>
      <c r="W170" s="10"/>
      <c r="X170" s="43">
        <v>782890000</v>
      </c>
      <c r="Y170" s="36">
        <v>9.0999999999999998E-2</v>
      </c>
      <c r="Z170" s="10"/>
      <c r="AA170" s="20">
        <v>39</v>
      </c>
      <c r="AB170" s="20">
        <v>3</v>
      </c>
      <c r="AC170" s="20">
        <v>2</v>
      </c>
      <c r="AD170" s="20">
        <v>54</v>
      </c>
      <c r="AE170" s="20">
        <v>2</v>
      </c>
      <c r="AF170" s="66">
        <f t="shared" si="42"/>
        <v>100</v>
      </c>
      <c r="AG170" s="10"/>
      <c r="AH170" s="36">
        <v>-8.3000000000000004E-2</v>
      </c>
      <c r="AI170" s="40">
        <v>4321</v>
      </c>
      <c r="AJ170" s="37">
        <v>0.57999999999999996</v>
      </c>
      <c r="AK170" s="42" t="s">
        <v>214</v>
      </c>
      <c r="AL170" s="41">
        <v>1546</v>
      </c>
      <c r="AN170" s="86"/>
      <c r="AO170" s="87"/>
      <c r="AP170" s="88">
        <f t="shared" si="43"/>
        <v>0</v>
      </c>
      <c r="AR170" s="86">
        <f t="shared" si="44"/>
        <v>0</v>
      </c>
      <c r="AS170" s="87"/>
      <c r="AT170" s="88">
        <f t="shared" si="45"/>
        <v>0</v>
      </c>
      <c r="AV170" s="88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147</v>
      </c>
      <c r="E171" s="10"/>
      <c r="F171" s="18" t="s">
        <v>11</v>
      </c>
      <c r="G171" s="18" t="s">
        <v>11</v>
      </c>
      <c r="H171" s="10"/>
      <c r="I171" s="19">
        <v>15411614</v>
      </c>
      <c r="J171" s="19">
        <v>950</v>
      </c>
      <c r="K171" s="17" t="s">
        <v>6</v>
      </c>
      <c r="L171" s="10"/>
      <c r="M171" s="60">
        <v>604</v>
      </c>
      <c r="N171" s="60">
        <v>3609</v>
      </c>
      <c r="O171" s="60">
        <v>1775</v>
      </c>
      <c r="P171" s="10"/>
      <c r="Q171" s="60">
        <f t="shared" si="40"/>
        <v>54135</v>
      </c>
      <c r="R171" s="10"/>
      <c r="S171" s="62">
        <f t="shared" si="41"/>
        <v>57744</v>
      </c>
      <c r="T171" s="10"/>
      <c r="U171" s="64">
        <v>23.4</v>
      </c>
      <c r="V171" s="64">
        <v>12.36</v>
      </c>
      <c r="W171" s="10"/>
      <c r="X171" s="43">
        <v>1480000000</v>
      </c>
      <c r="Y171" s="36">
        <v>7.8E-2</v>
      </c>
      <c r="Z171" s="10"/>
      <c r="AA171" s="20">
        <v>58</v>
      </c>
      <c r="AB171" s="20">
        <v>10</v>
      </c>
      <c r="AC171" s="20">
        <v>1</v>
      </c>
      <c r="AD171" s="20">
        <v>30</v>
      </c>
      <c r="AE171" s="20">
        <v>1</v>
      </c>
      <c r="AF171" s="66">
        <f t="shared" si="42"/>
        <v>100</v>
      </c>
      <c r="AG171" s="10"/>
      <c r="AH171" s="36">
        <v>-8.9999999999999993E-3</v>
      </c>
      <c r="AI171" s="40">
        <v>3037</v>
      </c>
      <c r="AJ171" s="37">
        <v>0.6</v>
      </c>
      <c r="AK171" s="42" t="s">
        <v>213</v>
      </c>
      <c r="AL171" s="41">
        <v>669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141</v>
      </c>
      <c r="E172" s="10"/>
      <c r="F172" s="18" t="s">
        <v>11</v>
      </c>
      <c r="G172" s="18" t="s">
        <v>11</v>
      </c>
      <c r="H172" s="10"/>
      <c r="I172" s="19">
        <v>11917508</v>
      </c>
      <c r="J172" s="19">
        <v>700</v>
      </c>
      <c r="K172" s="17" t="s">
        <v>6</v>
      </c>
      <c r="L172" s="10"/>
      <c r="M172" s="60">
        <v>593</v>
      </c>
      <c r="N172" s="60">
        <v>3535</v>
      </c>
      <c r="O172" s="60">
        <v>2623</v>
      </c>
      <c r="P172" s="10"/>
      <c r="Q172" s="60">
        <f t="shared" si="40"/>
        <v>53025</v>
      </c>
      <c r="R172" s="10"/>
      <c r="S172" s="62">
        <f t="shared" si="41"/>
        <v>56560</v>
      </c>
      <c r="T172" s="10"/>
      <c r="U172" s="64">
        <v>29.7</v>
      </c>
      <c r="V172" s="64">
        <v>21.48</v>
      </c>
      <c r="W172" s="10"/>
      <c r="X172" s="43">
        <v>835930000</v>
      </c>
      <c r="Y172" s="36">
        <v>9.9000000000000005E-2</v>
      </c>
      <c r="Z172" s="10"/>
      <c r="AA172" s="20">
        <v>21</v>
      </c>
      <c r="AB172" s="20">
        <v>20</v>
      </c>
      <c r="AC172" s="20">
        <v>10</v>
      </c>
      <c r="AD172" s="20">
        <v>48</v>
      </c>
      <c r="AE172" s="20">
        <v>1</v>
      </c>
      <c r="AF172" s="66">
        <f t="shared" si="42"/>
        <v>100</v>
      </c>
      <c r="AG172" s="10"/>
      <c r="AH172" s="36">
        <v>-5.6000000000000001E-2</v>
      </c>
      <c r="AI172" s="40">
        <v>1512</v>
      </c>
      <c r="AJ172" s="37">
        <v>0.62</v>
      </c>
      <c r="AK172" s="42" t="s">
        <v>213</v>
      </c>
      <c r="AL172" s="41">
        <v>1138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110</v>
      </c>
      <c r="E173" s="10"/>
      <c r="F173" s="18" t="s">
        <v>11</v>
      </c>
      <c r="G173" s="18" t="s">
        <v>11</v>
      </c>
      <c r="H173" s="10"/>
      <c r="I173" s="19">
        <v>17994836</v>
      </c>
      <c r="J173" s="19">
        <v>750</v>
      </c>
      <c r="K173" s="17" t="s">
        <v>6</v>
      </c>
      <c r="L173" s="10"/>
      <c r="M173" s="60">
        <v>541</v>
      </c>
      <c r="N173" s="60">
        <v>4159</v>
      </c>
      <c r="O173" s="60">
        <v>3090</v>
      </c>
      <c r="P173" s="10"/>
      <c r="Q173" s="60">
        <f t="shared" si="40"/>
        <v>62385</v>
      </c>
      <c r="R173" s="10"/>
      <c r="S173" s="62">
        <f t="shared" si="41"/>
        <v>66544</v>
      </c>
      <c r="T173" s="10"/>
      <c r="U173" s="64">
        <v>23.1</v>
      </c>
      <c r="V173" s="64">
        <v>15.82</v>
      </c>
      <c r="W173" s="10"/>
      <c r="X173" s="43">
        <v>1080000000</v>
      </c>
      <c r="Y173" s="36">
        <v>7.6999999999999999E-2</v>
      </c>
      <c r="Z173" s="10"/>
      <c r="AA173" s="20">
        <v>50</v>
      </c>
      <c r="AB173" s="20">
        <v>8</v>
      </c>
      <c r="AC173" s="20">
        <v>1</v>
      </c>
      <c r="AD173" s="20">
        <v>39</v>
      </c>
      <c r="AE173" s="20">
        <v>2</v>
      </c>
      <c r="AF173" s="66">
        <f t="shared" si="42"/>
        <v>100</v>
      </c>
      <c r="AG173" s="10"/>
      <c r="AH173" s="36">
        <v>3.6999999999999998E-2</v>
      </c>
      <c r="AI173" s="40">
        <v>1914</v>
      </c>
      <c r="AJ173" s="37">
        <v>0.42</v>
      </c>
      <c r="AK173" s="42" t="s">
        <v>214</v>
      </c>
      <c r="AL173" s="41">
        <v>1026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168</v>
      </c>
      <c r="E174" s="10"/>
      <c r="F174" s="18" t="s">
        <v>11</v>
      </c>
      <c r="G174" s="18" t="s">
        <v>11</v>
      </c>
      <c r="H174" s="10"/>
      <c r="I174" s="19">
        <v>7606374</v>
      </c>
      <c r="J174" s="19">
        <v>540</v>
      </c>
      <c r="K174" s="17" t="s">
        <v>6</v>
      </c>
      <c r="L174" s="10"/>
      <c r="M174" s="60">
        <v>514</v>
      </c>
      <c r="N174" s="60">
        <v>2224</v>
      </c>
      <c r="O174" s="60">
        <v>1130</v>
      </c>
      <c r="P174" s="10"/>
      <c r="Q174" s="60">
        <f t="shared" si="40"/>
        <v>33360</v>
      </c>
      <c r="R174" s="10"/>
      <c r="S174" s="62">
        <f t="shared" si="41"/>
        <v>35584</v>
      </c>
      <c r="T174" s="10"/>
      <c r="U174" s="64">
        <v>29.2</v>
      </c>
      <c r="V174" s="64">
        <v>15.36</v>
      </c>
      <c r="W174" s="10"/>
      <c r="X174" s="43">
        <v>433370000</v>
      </c>
      <c r="Y174" s="36">
        <v>9.7000000000000003E-2</v>
      </c>
      <c r="Z174" s="10"/>
      <c r="AA174" s="20">
        <v>48</v>
      </c>
      <c r="AB174" s="20">
        <v>7</v>
      </c>
      <c r="AC174" s="20">
        <v>2</v>
      </c>
      <c r="AD174" s="20">
        <v>42</v>
      </c>
      <c r="AE174" s="20">
        <v>1</v>
      </c>
      <c r="AF174" s="66">
        <f t="shared" si="42"/>
        <v>100</v>
      </c>
      <c r="AG174" s="10"/>
      <c r="AH174" s="36">
        <v>-7.0000000000000007E-2</v>
      </c>
      <c r="AI174" s="40">
        <v>843</v>
      </c>
      <c r="AJ174" s="37">
        <v>0.71</v>
      </c>
      <c r="AK174" s="42" t="s">
        <v>214</v>
      </c>
      <c r="AL174" s="41">
        <v>829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77</v>
      </c>
      <c r="E175" s="10"/>
      <c r="F175" s="18" t="s">
        <v>11</v>
      </c>
      <c r="G175" s="18" t="s">
        <v>11</v>
      </c>
      <c r="H175" s="10"/>
      <c r="I175" s="19">
        <v>12395924</v>
      </c>
      <c r="J175" s="19">
        <v>490</v>
      </c>
      <c r="K175" s="17" t="s">
        <v>6</v>
      </c>
      <c r="L175" s="10"/>
      <c r="M175" s="60">
        <v>458</v>
      </c>
      <c r="N175" s="60">
        <v>3490</v>
      </c>
      <c r="O175" s="60">
        <v>1985</v>
      </c>
      <c r="P175" s="10"/>
      <c r="Q175" s="60">
        <f t="shared" si="40"/>
        <v>52350</v>
      </c>
      <c r="R175" s="10"/>
      <c r="S175" s="62">
        <f t="shared" si="41"/>
        <v>55840</v>
      </c>
      <c r="T175" s="10"/>
      <c r="U175" s="64">
        <v>28.2</v>
      </c>
      <c r="V175" s="64">
        <v>17.22</v>
      </c>
      <c r="W175" s="10"/>
      <c r="X175" s="43">
        <v>813910000</v>
      </c>
      <c r="Y175" s="36">
        <v>9.4E-2</v>
      </c>
      <c r="Z175" s="10"/>
      <c r="AA175" s="20">
        <v>50</v>
      </c>
      <c r="AB175" s="20">
        <v>9</v>
      </c>
      <c r="AC175" s="20">
        <v>1</v>
      </c>
      <c r="AD175" s="20">
        <v>39</v>
      </c>
      <c r="AE175" s="20">
        <v>1</v>
      </c>
      <c r="AF175" s="66">
        <f t="shared" si="42"/>
        <v>100</v>
      </c>
      <c r="AG175" s="10"/>
      <c r="AH175" s="36">
        <v>-5.5E-2</v>
      </c>
      <c r="AI175" s="40">
        <v>2095</v>
      </c>
      <c r="AJ175" s="37">
        <v>0.55000000000000004</v>
      </c>
      <c r="AK175" s="42" t="s">
        <v>214</v>
      </c>
      <c r="AL175" s="41">
        <v>956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54</v>
      </c>
      <c r="E176" s="10"/>
      <c r="F176" s="18" t="s">
        <v>11</v>
      </c>
      <c r="G176" s="18" t="s">
        <v>11</v>
      </c>
      <c r="H176" s="10"/>
      <c r="I176" s="19">
        <v>78736152</v>
      </c>
      <c r="J176" s="19">
        <v>420</v>
      </c>
      <c r="K176" s="17" t="s">
        <v>6</v>
      </c>
      <c r="L176" s="10"/>
      <c r="M176" s="60">
        <v>385</v>
      </c>
      <c r="N176" s="60">
        <v>26529</v>
      </c>
      <c r="O176" s="60">
        <v>20521</v>
      </c>
      <c r="P176" s="10"/>
      <c r="Q176" s="60">
        <f t="shared" si="40"/>
        <v>397935</v>
      </c>
      <c r="R176" s="10"/>
      <c r="S176" s="62">
        <f t="shared" si="41"/>
        <v>424464</v>
      </c>
      <c r="T176" s="10"/>
      <c r="U176" s="64">
        <v>33.700000000000003</v>
      </c>
      <c r="V176" s="64">
        <v>26.06</v>
      </c>
      <c r="W176" s="10"/>
      <c r="X176" s="43">
        <v>4160000000</v>
      </c>
      <c r="Y176" s="36">
        <v>0.112</v>
      </c>
      <c r="Z176" s="10"/>
      <c r="AA176" s="20">
        <v>53</v>
      </c>
      <c r="AB176" s="20">
        <v>3</v>
      </c>
      <c r="AC176" s="20">
        <v>1</v>
      </c>
      <c r="AD176" s="20">
        <v>42</v>
      </c>
      <c r="AE176" s="20">
        <v>1</v>
      </c>
      <c r="AF176" s="66">
        <f t="shared" si="42"/>
        <v>100</v>
      </c>
      <c r="AG176" s="10"/>
      <c r="AH176" s="36">
        <v>-7.6999999999999999E-2</v>
      </c>
      <c r="AI176" s="40">
        <v>518</v>
      </c>
      <c r="AJ176" s="37">
        <v>0.62</v>
      </c>
      <c r="AK176" s="42" t="s">
        <v>213</v>
      </c>
      <c r="AL176" s="41">
        <v>1728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106</v>
      </c>
      <c r="E177" s="10"/>
      <c r="F177" s="18" t="s">
        <v>11</v>
      </c>
      <c r="G177" s="18" t="s">
        <v>11</v>
      </c>
      <c r="H177" s="10"/>
      <c r="I177" s="19">
        <v>24894552</v>
      </c>
      <c r="J177" s="19">
        <v>400</v>
      </c>
      <c r="K177" s="17" t="s">
        <v>6</v>
      </c>
      <c r="L177" s="10"/>
      <c r="M177" s="60">
        <v>340</v>
      </c>
      <c r="N177" s="60">
        <v>7108</v>
      </c>
      <c r="O177" s="60">
        <v>3416</v>
      </c>
      <c r="P177" s="10"/>
      <c r="Q177" s="60">
        <f t="shared" si="40"/>
        <v>106620</v>
      </c>
      <c r="R177" s="10"/>
      <c r="S177" s="62">
        <f t="shared" si="41"/>
        <v>113728</v>
      </c>
      <c r="T177" s="10"/>
      <c r="U177" s="64">
        <v>28.6</v>
      </c>
      <c r="V177" s="64">
        <v>13.46</v>
      </c>
      <c r="W177" s="10"/>
      <c r="X177" s="43">
        <v>949480000</v>
      </c>
      <c r="Y177" s="36">
        <v>9.5000000000000001E-2</v>
      </c>
      <c r="Z177" s="10"/>
      <c r="AA177" s="20">
        <v>48</v>
      </c>
      <c r="AB177" s="20">
        <v>5</v>
      </c>
      <c r="AC177" s="20">
        <v>4</v>
      </c>
      <c r="AD177" s="20">
        <v>39</v>
      </c>
      <c r="AE177" s="20">
        <v>4</v>
      </c>
      <c r="AF177" s="66">
        <f t="shared" si="42"/>
        <v>100</v>
      </c>
      <c r="AG177" s="10"/>
      <c r="AH177" s="36">
        <v>-3.1E-2</v>
      </c>
      <c r="AI177" s="40">
        <v>952</v>
      </c>
      <c r="AJ177" s="37">
        <v>0.69</v>
      </c>
      <c r="AK177" s="42" t="s">
        <v>213</v>
      </c>
      <c r="AL177" s="41">
        <v>786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40</v>
      </c>
      <c r="E178" s="10"/>
      <c r="F178" s="18" t="s">
        <v>11</v>
      </c>
      <c r="G178" s="18" t="s">
        <v>11</v>
      </c>
      <c r="H178" s="10"/>
      <c r="I178" s="19">
        <v>4594621</v>
      </c>
      <c r="J178" s="19">
        <v>370</v>
      </c>
      <c r="K178" s="17" t="s">
        <v>6</v>
      </c>
      <c r="L178" s="10"/>
      <c r="M178" s="60">
        <v>193</v>
      </c>
      <c r="N178" s="60">
        <v>1546</v>
      </c>
      <c r="O178" s="60">
        <v>3470</v>
      </c>
      <c r="P178" s="10"/>
      <c r="Q178" s="60">
        <f t="shared" si="40"/>
        <v>23190</v>
      </c>
      <c r="R178" s="10"/>
      <c r="S178" s="62">
        <f t="shared" si="41"/>
        <v>24736</v>
      </c>
      <c r="T178" s="10"/>
      <c r="U178" s="64">
        <v>33.6</v>
      </c>
      <c r="V178" s="64">
        <v>76.459999999999994</v>
      </c>
      <c r="W178" s="10"/>
      <c r="X178" s="43">
        <v>196400000</v>
      </c>
      <c r="Y178" s="36">
        <v>0.112</v>
      </c>
      <c r="Z178" s="10"/>
      <c r="AA178" s="20">
        <v>39</v>
      </c>
      <c r="AB178" s="20">
        <v>2</v>
      </c>
      <c r="AC178" s="20">
        <v>1</v>
      </c>
      <c r="AD178" s="20">
        <v>57</v>
      </c>
      <c r="AE178" s="20">
        <v>1</v>
      </c>
      <c r="AF178" s="66">
        <f t="shared" si="42"/>
        <v>100</v>
      </c>
      <c r="AG178" s="10"/>
      <c r="AH178" s="36">
        <v>-3.7999999999999999E-2</v>
      </c>
      <c r="AI178" s="40">
        <v>816</v>
      </c>
      <c r="AJ178" s="37">
        <v>0.68</v>
      </c>
      <c r="AK178" s="42" t="s">
        <v>213</v>
      </c>
      <c r="AL178" s="41">
        <v>4713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102</v>
      </c>
      <c r="E179" s="10"/>
      <c r="F179" s="18" t="s">
        <v>11</v>
      </c>
      <c r="G179" s="18" t="s">
        <v>11</v>
      </c>
      <c r="H179" s="10"/>
      <c r="I179" s="19">
        <v>4613823</v>
      </c>
      <c r="J179" s="19">
        <v>370</v>
      </c>
      <c r="K179" s="17" t="s">
        <v>6</v>
      </c>
      <c r="L179" s="10"/>
      <c r="M179" s="60">
        <v>175</v>
      </c>
      <c r="N179" s="60">
        <v>1657</v>
      </c>
      <c r="O179" s="60">
        <v>502</v>
      </c>
      <c r="P179" s="10"/>
      <c r="Q179" s="60">
        <f t="shared" si="40"/>
        <v>24855</v>
      </c>
      <c r="R179" s="10"/>
      <c r="S179" s="62">
        <f t="shared" si="41"/>
        <v>26512</v>
      </c>
      <c r="T179" s="10"/>
      <c r="U179" s="64">
        <v>35.9</v>
      </c>
      <c r="V179" s="64">
        <v>10.86</v>
      </c>
      <c r="W179" s="10"/>
      <c r="X179" s="43">
        <v>391420000</v>
      </c>
      <c r="Y179" s="36">
        <v>0.11899999999999999</v>
      </c>
      <c r="Z179" s="10"/>
      <c r="AA179" s="20">
        <v>55</v>
      </c>
      <c r="AB179" s="20">
        <v>10</v>
      </c>
      <c r="AC179" s="20">
        <v>1</v>
      </c>
      <c r="AD179" s="20">
        <v>33</v>
      </c>
      <c r="AE179" s="20">
        <v>1</v>
      </c>
      <c r="AF179" s="66">
        <f t="shared" si="42"/>
        <v>100</v>
      </c>
      <c r="AG179" s="10"/>
      <c r="AH179" s="36">
        <v>-8.7999999999999995E-2</v>
      </c>
      <c r="AI179" s="40">
        <v>23518</v>
      </c>
      <c r="AJ179" s="37">
        <v>0.61</v>
      </c>
      <c r="AK179" s="42" t="s">
        <v>213</v>
      </c>
      <c r="AL179" s="41">
        <v>626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154</v>
      </c>
      <c r="E180" s="10"/>
      <c r="F180" s="18" t="s">
        <v>5</v>
      </c>
      <c r="G180" s="18" t="s">
        <v>11</v>
      </c>
      <c r="H180" s="10"/>
      <c r="I180" s="19">
        <v>14317996</v>
      </c>
      <c r="J180" s="19">
        <v>0</v>
      </c>
      <c r="K180" s="17" t="s">
        <v>6</v>
      </c>
      <c r="L180" s="10"/>
      <c r="M180" s="60">
        <v>165</v>
      </c>
      <c r="N180" s="60">
        <v>3884</v>
      </c>
      <c r="O180" s="60">
        <v>5101</v>
      </c>
      <c r="P180" s="10"/>
      <c r="Q180" s="60">
        <f t="shared" si="40"/>
        <v>58260</v>
      </c>
      <c r="R180" s="10"/>
      <c r="S180" s="62">
        <f t="shared" si="41"/>
        <v>62144</v>
      </c>
      <c r="T180" s="10"/>
      <c r="U180" s="64">
        <v>27.1</v>
      </c>
      <c r="V180" s="64">
        <v>31.2</v>
      </c>
      <c r="W180" s="10"/>
      <c r="X180" s="43">
        <v>609910000</v>
      </c>
      <c r="Y180" s="36">
        <v>0.09</v>
      </c>
      <c r="Z180" s="10"/>
      <c r="AA180" s="20">
        <v>49</v>
      </c>
      <c r="AB180" s="20">
        <v>5</v>
      </c>
      <c r="AC180" s="20">
        <v>5</v>
      </c>
      <c r="AD180" s="20">
        <v>40</v>
      </c>
      <c r="AE180" s="20">
        <v>1</v>
      </c>
      <c r="AF180" s="66">
        <f t="shared" si="42"/>
        <v>100</v>
      </c>
      <c r="AG180" s="10"/>
      <c r="AH180" s="36">
        <v>-7.6999999999999999E-2</v>
      </c>
      <c r="AI180" s="40">
        <v>415</v>
      </c>
      <c r="AJ180" s="37">
        <v>0.63</v>
      </c>
      <c r="AK180" s="42" t="s">
        <v>213</v>
      </c>
      <c r="AL180" s="41">
        <v>1732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70</v>
      </c>
      <c r="E181" s="10"/>
      <c r="F181" s="18" t="s">
        <v>11</v>
      </c>
      <c r="G181" s="18" t="s">
        <v>11</v>
      </c>
      <c r="H181" s="10"/>
      <c r="I181" s="19">
        <v>2038501</v>
      </c>
      <c r="J181" s="19">
        <v>440</v>
      </c>
      <c r="K181" s="17" t="s">
        <v>6</v>
      </c>
      <c r="L181" s="10"/>
      <c r="M181" s="60">
        <v>139</v>
      </c>
      <c r="N181" s="60">
        <v>605</v>
      </c>
      <c r="O181" s="60">
        <v>282</v>
      </c>
      <c r="P181" s="10"/>
      <c r="Q181" s="60">
        <f t="shared" si="40"/>
        <v>9075</v>
      </c>
      <c r="R181" s="10"/>
      <c r="S181" s="62">
        <f t="shared" si="41"/>
        <v>9680</v>
      </c>
      <c r="T181" s="10"/>
      <c r="U181" s="64">
        <v>29.7</v>
      </c>
      <c r="V181" s="64">
        <v>13.55</v>
      </c>
      <c r="W181" s="10"/>
      <c r="X181" s="43">
        <v>142330000</v>
      </c>
      <c r="Y181" s="36">
        <v>9.9000000000000005E-2</v>
      </c>
      <c r="Z181" s="10"/>
      <c r="AA181" s="20">
        <v>50</v>
      </c>
      <c r="AB181" s="20">
        <v>8</v>
      </c>
      <c r="AC181" s="20">
        <v>2</v>
      </c>
      <c r="AD181" s="20">
        <v>39</v>
      </c>
      <c r="AE181" s="20">
        <v>1</v>
      </c>
      <c r="AF181" s="66">
        <f t="shared" si="42"/>
        <v>100</v>
      </c>
      <c r="AG181" s="10"/>
      <c r="AH181" s="36">
        <v>-0.04</v>
      </c>
      <c r="AI181" s="40">
        <v>4168</v>
      </c>
      <c r="AJ181" s="37">
        <v>0.6</v>
      </c>
      <c r="AK181" s="42" t="s">
        <v>214</v>
      </c>
      <c r="AL181" s="41">
        <v>713</v>
      </c>
      <c r="AN181" s="86"/>
      <c r="AO181" s="87"/>
      <c r="AP181" s="88">
        <f t="shared" si="43"/>
        <v>0</v>
      </c>
      <c r="AR181" s="86">
        <f t="shared" si="44"/>
        <v>0</v>
      </c>
      <c r="AS181" s="87"/>
      <c r="AT181" s="88">
        <f t="shared" si="45"/>
        <v>0</v>
      </c>
      <c r="AV181" s="88">
        <v>0</v>
      </c>
    </row>
    <row r="182" spans="1:48" ht="24" customHeight="1">
      <c r="A182" s="16"/>
      <c r="B182" s="17">
        <f t="shared" si="46"/>
        <v>24</v>
      </c>
      <c r="C182" s="10"/>
      <c r="D182" s="18" t="s">
        <v>62</v>
      </c>
      <c r="E182" s="10"/>
      <c r="F182" s="18" t="s">
        <v>11</v>
      </c>
      <c r="G182" s="18" t="s">
        <v>11</v>
      </c>
      <c r="H182" s="10"/>
      <c r="I182" s="19">
        <v>4954645</v>
      </c>
      <c r="J182" s="19">
        <v>520</v>
      </c>
      <c r="K182" s="17" t="s">
        <v>6</v>
      </c>
      <c r="L182" s="10"/>
      <c r="M182" s="60">
        <v>130</v>
      </c>
      <c r="N182" s="60">
        <v>1255</v>
      </c>
      <c r="O182" s="60">
        <v>1255</v>
      </c>
      <c r="P182" s="10"/>
      <c r="Q182" s="60">
        <f>N182*$Q$188</f>
        <v>12550</v>
      </c>
      <c r="R182" s="10"/>
      <c r="S182" s="62">
        <f t="shared" si="41"/>
        <v>13805</v>
      </c>
      <c r="T182" s="10"/>
      <c r="U182" s="64">
        <v>25.3</v>
      </c>
      <c r="V182" s="64">
        <v>25.3</v>
      </c>
      <c r="W182" s="10"/>
      <c r="X182" s="43">
        <f>AP182+AT182</f>
        <v>183289838.39999998</v>
      </c>
      <c r="Y182" s="36">
        <f>X182/AV182</f>
        <v>7.0279846012269928E-2</v>
      </c>
      <c r="Z182" s="10"/>
      <c r="AA182" s="20">
        <v>36.200000000000003</v>
      </c>
      <c r="AB182" s="20">
        <v>1.5</v>
      </c>
      <c r="AC182" s="20">
        <v>9.1999999999999993</v>
      </c>
      <c r="AD182" s="20">
        <v>25.4</v>
      </c>
      <c r="AE182" s="20">
        <v>27.7</v>
      </c>
      <c r="AF182" s="66">
        <f t="shared" si="42"/>
        <v>100.00000000000001</v>
      </c>
      <c r="AG182" s="10"/>
      <c r="AH182" s="72"/>
      <c r="AI182" s="73"/>
      <c r="AJ182" s="74"/>
      <c r="AK182" s="75"/>
      <c r="AL182" s="76"/>
      <c r="AN182" s="57">
        <v>811.37599999999998</v>
      </c>
      <c r="AO182" s="35">
        <v>60</v>
      </c>
      <c r="AP182" s="43">
        <f t="shared" si="43"/>
        <v>61096612.799999997</v>
      </c>
      <c r="AR182" s="57">
        <f t="shared" si="44"/>
        <v>811.37599999999998</v>
      </c>
      <c r="AS182" s="35">
        <v>12</v>
      </c>
      <c r="AT182" s="43">
        <f t="shared" si="45"/>
        <v>122193225.59999999</v>
      </c>
      <c r="AV182" s="43">
        <v>2608000000</v>
      </c>
    </row>
    <row r="183" spans="1:48" ht="24" customHeight="1">
      <c r="A183" s="16"/>
      <c r="B183" s="17">
        <f t="shared" si="46"/>
        <v>25</v>
      </c>
      <c r="C183" s="10"/>
      <c r="D183" s="18" t="s">
        <v>156</v>
      </c>
      <c r="E183" s="10"/>
      <c r="F183" s="18" t="s">
        <v>11</v>
      </c>
      <c r="G183" s="18" t="s">
        <v>11</v>
      </c>
      <c r="H183" s="10"/>
      <c r="I183" s="19">
        <v>12230730</v>
      </c>
      <c r="J183" s="19">
        <v>820</v>
      </c>
      <c r="K183" s="17" t="s">
        <v>6</v>
      </c>
      <c r="L183" s="10"/>
      <c r="M183" s="60">
        <v>130</v>
      </c>
      <c r="N183" s="60">
        <v>3661</v>
      </c>
      <c r="O183" s="60">
        <v>1745</v>
      </c>
      <c r="P183" s="10"/>
      <c r="Q183" s="60">
        <f>N183*$Q$189</f>
        <v>54915</v>
      </c>
      <c r="R183" s="10"/>
      <c r="S183" s="62">
        <f t="shared" si="41"/>
        <v>58576</v>
      </c>
      <c r="T183" s="10"/>
      <c r="U183" s="64">
        <v>29.9</v>
      </c>
      <c r="V183" s="64">
        <v>18.010000000000002</v>
      </c>
      <c r="W183" s="10"/>
      <c r="X183" s="43">
        <v>289040000</v>
      </c>
      <c r="Y183" s="36">
        <v>0.1</v>
      </c>
      <c r="Z183" s="10"/>
      <c r="AA183" s="20">
        <v>40</v>
      </c>
      <c r="AB183" s="20">
        <v>7</v>
      </c>
      <c r="AC183" s="20">
        <v>3</v>
      </c>
      <c r="AD183" s="20">
        <v>49</v>
      </c>
      <c r="AE183" s="20">
        <v>1</v>
      </c>
      <c r="AF183" s="66">
        <f t="shared" si="42"/>
        <v>100</v>
      </c>
      <c r="AG183" s="10"/>
      <c r="AH183" s="36">
        <v>0.01</v>
      </c>
      <c r="AI183" s="40">
        <v>569</v>
      </c>
      <c r="AJ183" s="37">
        <v>0.59</v>
      </c>
      <c r="AK183" s="42" t="s">
        <v>213</v>
      </c>
      <c r="AL183" s="41">
        <v>1072</v>
      </c>
      <c r="AN183" s="86"/>
      <c r="AO183" s="87"/>
      <c r="AP183" s="88">
        <f t="shared" si="43"/>
        <v>0</v>
      </c>
      <c r="AR183" s="86">
        <f t="shared" si="44"/>
        <v>0</v>
      </c>
      <c r="AS183" s="87"/>
      <c r="AT183" s="88">
        <f t="shared" si="45"/>
        <v>0</v>
      </c>
      <c r="AV183" s="88">
        <v>0</v>
      </c>
    </row>
    <row r="184" spans="1:48" ht="24" customHeight="1">
      <c r="A184" s="16"/>
      <c r="B184" s="17">
        <f t="shared" si="46"/>
        <v>26</v>
      </c>
      <c r="C184" s="10"/>
      <c r="D184" s="18" t="s">
        <v>78</v>
      </c>
      <c r="E184" s="10"/>
      <c r="F184" s="18" t="s">
        <v>11</v>
      </c>
      <c r="G184" s="18" t="s">
        <v>11</v>
      </c>
      <c r="H184" s="10"/>
      <c r="I184" s="19">
        <v>1815698</v>
      </c>
      <c r="J184" s="19">
        <v>620</v>
      </c>
      <c r="K184" s="17" t="s">
        <v>6</v>
      </c>
      <c r="L184" s="10"/>
      <c r="M184" s="60">
        <v>122</v>
      </c>
      <c r="N184" s="60">
        <v>565</v>
      </c>
      <c r="O184" s="60">
        <v>390</v>
      </c>
      <c r="P184" s="10"/>
      <c r="Q184" s="60">
        <f>N184*$Q$189</f>
        <v>8475</v>
      </c>
      <c r="R184" s="10"/>
      <c r="S184" s="62">
        <f t="shared" si="41"/>
        <v>9040</v>
      </c>
      <c r="T184" s="10"/>
      <c r="U184" s="64">
        <v>31.1</v>
      </c>
      <c r="V184" s="64">
        <v>21.5</v>
      </c>
      <c r="W184" s="10"/>
      <c r="X184" s="43">
        <v>121900000</v>
      </c>
      <c r="Y184" s="36">
        <v>0.10299999999999999</v>
      </c>
      <c r="Z184" s="10"/>
      <c r="AA184" s="20">
        <v>50</v>
      </c>
      <c r="AB184" s="20">
        <v>10</v>
      </c>
      <c r="AC184" s="20">
        <v>1</v>
      </c>
      <c r="AD184" s="20">
        <v>38</v>
      </c>
      <c r="AE184" s="20">
        <v>1</v>
      </c>
      <c r="AF184" s="66">
        <f t="shared" si="42"/>
        <v>100</v>
      </c>
      <c r="AG184" s="10"/>
      <c r="AH184" s="36">
        <v>-5.7000000000000002E-2</v>
      </c>
      <c r="AI184" s="40">
        <v>3428</v>
      </c>
      <c r="AJ184" s="37">
        <v>0.72</v>
      </c>
      <c r="AK184" s="42" t="s">
        <v>214</v>
      </c>
      <c r="AL184" s="41">
        <v>1202</v>
      </c>
      <c r="AN184" s="86"/>
      <c r="AO184" s="87"/>
      <c r="AP184" s="88">
        <f t="shared" si="43"/>
        <v>0</v>
      </c>
      <c r="AR184" s="86">
        <f t="shared" si="44"/>
        <v>0</v>
      </c>
      <c r="AS184" s="87"/>
      <c r="AT184" s="88">
        <f t="shared" si="45"/>
        <v>0</v>
      </c>
      <c r="AV184" s="88">
        <v>0</v>
      </c>
    </row>
    <row r="185" spans="1:48" ht="24" customHeight="1">
      <c r="A185" s="16"/>
      <c r="B185" s="17">
        <f t="shared" si="46"/>
        <v>27</v>
      </c>
      <c r="C185" s="10"/>
      <c r="D185" s="18" t="s">
        <v>35</v>
      </c>
      <c r="E185" s="10"/>
      <c r="F185" s="18" t="s">
        <v>11</v>
      </c>
      <c r="G185" s="18" t="s">
        <v>11</v>
      </c>
      <c r="H185" s="10"/>
      <c r="I185" s="19">
        <v>10524117</v>
      </c>
      <c r="J185" s="19">
        <v>280</v>
      </c>
      <c r="K185" s="17" t="s">
        <v>6</v>
      </c>
      <c r="L185" s="10"/>
      <c r="M185" s="60">
        <v>112</v>
      </c>
      <c r="N185" s="60">
        <v>3651</v>
      </c>
      <c r="O185" s="60">
        <v>2228</v>
      </c>
      <c r="P185" s="10"/>
      <c r="Q185" s="60">
        <f>N185*$Q$189</f>
        <v>54765</v>
      </c>
      <c r="R185" s="10"/>
      <c r="S185" s="62">
        <f t="shared" si="41"/>
        <v>58416</v>
      </c>
      <c r="T185" s="10"/>
      <c r="U185" s="64">
        <v>34.700000000000003</v>
      </c>
      <c r="V185" s="64">
        <v>21.12</v>
      </c>
      <c r="W185" s="10"/>
      <c r="X185" s="43">
        <v>341340000</v>
      </c>
      <c r="Y185" s="36">
        <v>0.115</v>
      </c>
      <c r="Z185" s="10"/>
      <c r="AA185" s="20">
        <v>43</v>
      </c>
      <c r="AB185" s="20">
        <v>3</v>
      </c>
      <c r="AC185" s="20">
        <v>2</v>
      </c>
      <c r="AD185" s="20">
        <v>51</v>
      </c>
      <c r="AE185" s="20">
        <v>1</v>
      </c>
      <c r="AF185" s="66">
        <f t="shared" si="42"/>
        <v>100</v>
      </c>
      <c r="AG185" s="10"/>
      <c r="AH185" s="36">
        <v>-4.4999999999999998E-2</v>
      </c>
      <c r="AI185" s="40">
        <v>1057</v>
      </c>
      <c r="AJ185" s="37">
        <v>0.65</v>
      </c>
      <c r="AK185" s="42" t="s">
        <v>214</v>
      </c>
      <c r="AL185" s="41">
        <v>1176</v>
      </c>
      <c r="AN185" s="86"/>
      <c r="AO185" s="87"/>
      <c r="AP185" s="88">
        <f t="shared" si="43"/>
        <v>0</v>
      </c>
      <c r="AR185" s="86">
        <f t="shared" si="44"/>
        <v>0</v>
      </c>
      <c r="AS185" s="87"/>
      <c r="AT185" s="88">
        <f t="shared" si="45"/>
        <v>0</v>
      </c>
      <c r="AV185" s="88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45</v>
      </c>
      <c r="E186" s="10"/>
      <c r="F186" s="18" t="s">
        <v>11</v>
      </c>
      <c r="G186" s="18" t="s">
        <v>11</v>
      </c>
      <c r="H186" s="10"/>
      <c r="I186" s="19">
        <v>795601</v>
      </c>
      <c r="J186" s="19">
        <v>760</v>
      </c>
      <c r="K186" s="17" t="s">
        <v>6</v>
      </c>
      <c r="L186" s="10"/>
      <c r="M186" s="60">
        <v>23</v>
      </c>
      <c r="N186" s="60">
        <v>211</v>
      </c>
      <c r="O186" s="60">
        <v>112</v>
      </c>
      <c r="P186" s="10"/>
      <c r="Q186" s="60">
        <f>N186*$Q$189</f>
        <v>3165</v>
      </c>
      <c r="R186" s="10"/>
      <c r="S186" s="62">
        <f t="shared" si="41"/>
        <v>3376</v>
      </c>
      <c r="T186" s="10"/>
      <c r="U186" s="64">
        <v>26.5</v>
      </c>
      <c r="V186" s="64">
        <v>15.79</v>
      </c>
      <c r="W186" s="10"/>
      <c r="X186" s="43">
        <v>90320000</v>
      </c>
      <c r="Y186" s="36">
        <v>8.7999999999999995E-2</v>
      </c>
      <c r="Z186" s="10"/>
      <c r="AA186" s="20">
        <v>70</v>
      </c>
      <c r="AB186" s="20">
        <v>8</v>
      </c>
      <c r="AC186" s="20">
        <v>3</v>
      </c>
      <c r="AD186" s="20">
        <v>18</v>
      </c>
      <c r="AE186" s="20">
        <v>1</v>
      </c>
      <c r="AF186" s="66">
        <f t="shared" si="42"/>
        <v>100</v>
      </c>
      <c r="AG186" s="10"/>
      <c r="AH186" s="36">
        <v>-2.5999999999999999E-2</v>
      </c>
      <c r="AI186" s="40">
        <v>4386</v>
      </c>
      <c r="AJ186" s="37">
        <v>0.62</v>
      </c>
      <c r="AK186" s="42" t="s">
        <v>213</v>
      </c>
      <c r="AL186" s="41">
        <v>812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71"/>
      <c r="AB189" s="71"/>
      <c r="AC189" s="71"/>
      <c r="AD189" s="71"/>
      <c r="AE189" s="71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71"/>
      <c r="AD190" s="71"/>
      <c r="AE190" s="71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71"/>
      <c r="AD191" s="71"/>
      <c r="AE191" s="71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71"/>
      <c r="AD192" s="71"/>
      <c r="AE192" s="71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71"/>
      <c r="AD193" s="71"/>
      <c r="AE193" s="71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71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71"/>
      <c r="AB195" s="71"/>
      <c r="AC195" s="71"/>
      <c r="AD195" s="71"/>
      <c r="AE195" s="71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71"/>
      <c r="AB196" s="71"/>
      <c r="AC196" s="71"/>
      <c r="AD196" s="71"/>
      <c r="AE196" s="71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71"/>
      <c r="AD197" s="71"/>
      <c r="AE197" s="71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71"/>
      <c r="AB198" s="71"/>
      <c r="AC198" s="71"/>
      <c r="AD198" s="71"/>
      <c r="AE198" s="71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71"/>
      <c r="AB199" s="71"/>
      <c r="AC199" s="71"/>
      <c r="AD199" s="71"/>
      <c r="AE199" s="71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71"/>
      <c r="AB200" s="71"/>
      <c r="AC200" s="71"/>
      <c r="AD200" s="71"/>
      <c r="AE200" s="71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71"/>
      <c r="AB201" s="71"/>
      <c r="AC201" s="71"/>
      <c r="AD201" s="71"/>
      <c r="AE201" s="71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71"/>
      <c r="AB202" s="71"/>
      <c r="AC202" s="71"/>
      <c r="AD202" s="71"/>
      <c r="AE202" s="71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71"/>
      <c r="AB203" s="71"/>
      <c r="AC203" s="71"/>
      <c r="AD203" s="71"/>
      <c r="AE203" s="71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71"/>
      <c r="AB204" s="71"/>
      <c r="AC204" s="71"/>
      <c r="AD204" s="71"/>
      <c r="AE204" s="71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2:AB192"/>
    <mergeCell ref="AA193:AB193"/>
    <mergeCell ref="AA194:AB194"/>
    <mergeCell ref="AC194:AD194"/>
    <mergeCell ref="AA197:AB197"/>
    <mergeCell ref="AH6:AL6"/>
    <mergeCell ref="AV6:AV7"/>
    <mergeCell ref="AN6:AP6"/>
    <mergeCell ref="AR6:AT6"/>
    <mergeCell ref="M4:O5"/>
    <mergeCell ref="AA191:AB191"/>
    <mergeCell ref="U6:V6"/>
    <mergeCell ref="X6:Y6"/>
    <mergeCell ref="AA6:AF6"/>
    <mergeCell ref="AA190:AB190"/>
  </mergeCells>
  <pageMargins left="0.7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B170</f>
        <v>12</v>
      </c>
      <c r="K5" s="169">
        <f>B186</f>
        <v>28</v>
      </c>
      <c r="M5" s="220"/>
      <c r="N5" s="221"/>
      <c r="O5" s="222"/>
    </row>
    <row r="6" spans="1:48" ht="30" customHeight="1">
      <c r="I6" s="4" t="s">
        <v>255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179</v>
      </c>
      <c r="E9" s="10"/>
      <c r="F9" s="18" t="s">
        <v>13</v>
      </c>
      <c r="G9" s="18" t="s">
        <v>222</v>
      </c>
      <c r="H9" s="10"/>
      <c r="I9" s="19">
        <v>322179616</v>
      </c>
      <c r="J9" s="19">
        <v>56180</v>
      </c>
      <c r="K9" s="17" t="s">
        <v>14</v>
      </c>
      <c r="L9" s="10"/>
      <c r="M9" s="60">
        <v>35092</v>
      </c>
      <c r="N9" s="60">
        <v>39888</v>
      </c>
      <c r="O9" s="60">
        <v>39888</v>
      </c>
      <c r="P9" s="10"/>
      <c r="Q9" s="60">
        <f t="shared" ref="Q9:Q40" si="0">N9*$Q$190</f>
        <v>1196640</v>
      </c>
      <c r="R9" s="10"/>
      <c r="S9" s="62">
        <f t="shared" ref="S9:S40" si="1">Q9+N9</f>
        <v>1236528</v>
      </c>
      <c r="T9" s="10"/>
      <c r="U9" s="64">
        <v>12.4</v>
      </c>
      <c r="V9" s="64">
        <v>12.4</v>
      </c>
      <c r="W9" s="10"/>
      <c r="X9" s="43">
        <f t="shared" ref="X9:X40" si="2">AP9+AT9</f>
        <v>1847746247500.8</v>
      </c>
      <c r="Y9" s="36">
        <f t="shared" ref="Y9:Y40" si="3">X9/AV9</f>
        <v>9.8772985914406378E-2</v>
      </c>
      <c r="Z9" s="10"/>
      <c r="AA9" s="20">
        <v>63.9</v>
      </c>
      <c r="AB9" s="20">
        <v>14.2</v>
      </c>
      <c r="AC9" s="20">
        <v>2.2999999999999998</v>
      </c>
      <c r="AD9" s="20">
        <v>15.3</v>
      </c>
      <c r="AE9" s="20">
        <v>4.3</v>
      </c>
      <c r="AF9" s="66">
        <f t="shared" ref="AF9:AF40" si="4">SUM(AA9:AE9)</f>
        <v>99.999999999999986</v>
      </c>
      <c r="AG9" s="10"/>
      <c r="AH9" s="72"/>
      <c r="AI9" s="73"/>
      <c r="AJ9" s="74"/>
      <c r="AK9" s="75"/>
      <c r="AL9" s="76"/>
      <c r="AN9" s="57">
        <v>57904.201999999997</v>
      </c>
      <c r="AO9" s="35">
        <v>80</v>
      </c>
      <c r="AP9" s="43">
        <f t="shared" ref="AP9:AP40" si="5">N9*AN9*AO9</f>
        <v>184774624750.07999</v>
      </c>
      <c r="AR9" s="57">
        <f t="shared" ref="AR9:AR40" si="6">AN9</f>
        <v>57904.201999999997</v>
      </c>
      <c r="AS9" s="35">
        <v>24</v>
      </c>
      <c r="AT9" s="43">
        <f t="shared" ref="AT9:AT40" si="7">Q9*AR9*AS9</f>
        <v>1662971622750.72</v>
      </c>
      <c r="AV9" s="43">
        <v>18707000000000</v>
      </c>
    </row>
    <row r="10" spans="1:48" ht="24" customHeight="1">
      <c r="A10" s="16"/>
      <c r="B10" s="17">
        <f>B9+1</f>
        <v>2</v>
      </c>
      <c r="C10" s="10"/>
      <c r="D10" s="18" t="s">
        <v>146</v>
      </c>
      <c r="E10" s="10"/>
      <c r="F10" s="18" t="s">
        <v>5</v>
      </c>
      <c r="G10" s="18" t="s">
        <v>212</v>
      </c>
      <c r="H10" s="10"/>
      <c r="I10" s="19">
        <v>32275688</v>
      </c>
      <c r="J10" s="19">
        <v>21750</v>
      </c>
      <c r="K10" s="17" t="s">
        <v>14</v>
      </c>
      <c r="L10" s="10"/>
      <c r="M10" s="60">
        <v>9031</v>
      </c>
      <c r="N10" s="60">
        <v>9311</v>
      </c>
      <c r="O10" s="60">
        <v>9311</v>
      </c>
      <c r="P10" s="10"/>
      <c r="Q10" s="60">
        <f t="shared" si="0"/>
        <v>279330</v>
      </c>
      <c r="R10" s="10"/>
      <c r="S10" s="62">
        <f t="shared" si="1"/>
        <v>288641</v>
      </c>
      <c r="T10" s="10"/>
      <c r="U10" s="64">
        <v>28.8</v>
      </c>
      <c r="V10" s="64">
        <v>28.8</v>
      </c>
      <c r="W10" s="10"/>
      <c r="X10" s="43">
        <f t="shared" si="2"/>
        <v>148076914942.39999</v>
      </c>
      <c r="Y10" s="36">
        <f t="shared" si="3"/>
        <v>0.22959939426919879</v>
      </c>
      <c r="Z10" s="10"/>
      <c r="AA10" s="20">
        <v>51</v>
      </c>
      <c r="AB10" s="20">
        <v>12</v>
      </c>
      <c r="AC10" s="20">
        <v>1</v>
      </c>
      <c r="AD10" s="20">
        <v>35</v>
      </c>
      <c r="AE10" s="20">
        <v>1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19879.297999999999</v>
      </c>
      <c r="AO10" s="35">
        <v>80</v>
      </c>
      <c r="AP10" s="43">
        <f t="shared" si="5"/>
        <v>14807691494.24</v>
      </c>
      <c r="AR10" s="57">
        <f t="shared" si="6"/>
        <v>19879.297999999999</v>
      </c>
      <c r="AS10" s="35">
        <v>24</v>
      </c>
      <c r="AT10" s="43">
        <f t="shared" si="7"/>
        <v>133269223448.16</v>
      </c>
      <c r="AV10" s="43">
        <v>644936000000</v>
      </c>
    </row>
    <row r="11" spans="1:48" ht="24" customHeight="1">
      <c r="A11" s="16"/>
      <c r="B11" s="17">
        <f>B10+1</f>
        <v>3</v>
      </c>
      <c r="C11" s="10"/>
      <c r="D11" s="18" t="s">
        <v>91</v>
      </c>
      <c r="E11" s="10"/>
      <c r="F11" s="18" t="s">
        <v>18</v>
      </c>
      <c r="G11" s="18" t="s">
        <v>224</v>
      </c>
      <c r="H11" s="10"/>
      <c r="I11" s="19">
        <v>127748512</v>
      </c>
      <c r="J11" s="19">
        <v>38000</v>
      </c>
      <c r="K11" s="17" t="s">
        <v>14</v>
      </c>
      <c r="L11" s="10"/>
      <c r="M11" s="60">
        <v>4682</v>
      </c>
      <c r="N11" s="60">
        <v>5224</v>
      </c>
      <c r="O11" s="60">
        <v>5224</v>
      </c>
      <c r="P11" s="10"/>
      <c r="Q11" s="60">
        <f t="shared" si="0"/>
        <v>156720</v>
      </c>
      <c r="R11" s="10"/>
      <c r="S11" s="62">
        <f t="shared" si="1"/>
        <v>161944</v>
      </c>
      <c r="T11" s="10"/>
      <c r="U11" s="64">
        <v>4.0999999999999996</v>
      </c>
      <c r="V11" s="64">
        <v>4.0999999999999996</v>
      </c>
      <c r="W11" s="10"/>
      <c r="X11" s="43">
        <f t="shared" si="2"/>
        <v>162129268115.19998</v>
      </c>
      <c r="Y11" s="36">
        <f t="shared" si="3"/>
        <v>3.2906285389730054E-2</v>
      </c>
      <c r="Z11" s="10"/>
      <c r="AA11" s="20">
        <v>32.4</v>
      </c>
      <c r="AB11" s="20">
        <v>17.2</v>
      </c>
      <c r="AC11" s="20">
        <v>15.1</v>
      </c>
      <c r="AD11" s="20">
        <v>35</v>
      </c>
      <c r="AE11" s="20">
        <v>0.3</v>
      </c>
      <c r="AF11" s="66">
        <f t="shared" si="4"/>
        <v>99.999999999999986</v>
      </c>
      <c r="AG11" s="10"/>
      <c r="AH11" s="72"/>
      <c r="AI11" s="73"/>
      <c r="AJ11" s="74"/>
      <c r="AK11" s="75"/>
      <c r="AL11" s="76"/>
      <c r="AN11" s="57">
        <v>38794.330999999998</v>
      </c>
      <c r="AO11" s="35">
        <v>80</v>
      </c>
      <c r="AP11" s="43">
        <f t="shared" si="5"/>
        <v>16212926811.52</v>
      </c>
      <c r="AR11" s="57">
        <f t="shared" si="6"/>
        <v>38794.330999999998</v>
      </c>
      <c r="AS11" s="35">
        <v>24</v>
      </c>
      <c r="AT11" s="43">
        <f t="shared" si="7"/>
        <v>145916341303.67999</v>
      </c>
      <c r="AV11" s="43">
        <v>4927000000000</v>
      </c>
    </row>
    <row r="12" spans="1:48" ht="24" customHeight="1">
      <c r="A12" s="16"/>
      <c r="B12" s="17">
        <f>B11+1</f>
        <v>4</v>
      </c>
      <c r="C12" s="10"/>
      <c r="D12" s="18" t="s">
        <v>137</v>
      </c>
      <c r="E12" s="10"/>
      <c r="F12" s="18" t="s">
        <v>18</v>
      </c>
      <c r="G12" s="18" t="s">
        <v>224</v>
      </c>
      <c r="H12" s="10"/>
      <c r="I12" s="19">
        <v>50791920</v>
      </c>
      <c r="J12" s="19">
        <v>27600</v>
      </c>
      <c r="K12" s="17" t="s">
        <v>14</v>
      </c>
      <c r="L12" s="10"/>
      <c r="M12" s="60">
        <v>4292</v>
      </c>
      <c r="N12" s="60">
        <v>4990</v>
      </c>
      <c r="O12" s="60">
        <v>4990</v>
      </c>
      <c r="P12" s="10"/>
      <c r="Q12" s="60">
        <f t="shared" si="0"/>
        <v>149700</v>
      </c>
      <c r="R12" s="10"/>
      <c r="S12" s="62">
        <f t="shared" si="1"/>
        <v>154690</v>
      </c>
      <c r="T12" s="10"/>
      <c r="U12" s="64">
        <v>9.8000000000000007</v>
      </c>
      <c r="V12" s="64">
        <v>9.8000000000000007</v>
      </c>
      <c r="W12" s="10"/>
      <c r="X12" s="43">
        <f t="shared" si="2"/>
        <v>110212122024</v>
      </c>
      <c r="Y12" s="36">
        <f t="shared" si="3"/>
        <v>7.7888425458657248E-2</v>
      </c>
      <c r="Z12" s="10"/>
      <c r="AA12" s="20">
        <v>0</v>
      </c>
      <c r="AB12" s="20">
        <v>20.5</v>
      </c>
      <c r="AC12" s="20">
        <v>5.9</v>
      </c>
      <c r="AD12" s="20">
        <v>39.9</v>
      </c>
      <c r="AE12" s="20">
        <v>33.700000000000003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27608.246999999999</v>
      </c>
      <c r="AO12" s="35">
        <v>80</v>
      </c>
      <c r="AP12" s="43">
        <f t="shared" si="5"/>
        <v>11021212202.4</v>
      </c>
      <c r="AR12" s="57">
        <f t="shared" si="6"/>
        <v>27608.246999999999</v>
      </c>
      <c r="AS12" s="35">
        <v>24</v>
      </c>
      <c r="AT12" s="43">
        <f t="shared" si="7"/>
        <v>99190909821.600006</v>
      </c>
      <c r="AV12" s="43">
        <v>1415000000000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134</v>
      </c>
      <c r="E13" s="10"/>
      <c r="F13" s="18" t="s">
        <v>8</v>
      </c>
      <c r="G13" s="18" t="s">
        <v>212</v>
      </c>
      <c r="H13" s="10"/>
      <c r="I13" s="19">
        <v>38224408</v>
      </c>
      <c r="J13" s="19">
        <v>12680</v>
      </c>
      <c r="K13" s="17" t="s">
        <v>14</v>
      </c>
      <c r="L13" s="10"/>
      <c r="M13" s="60">
        <v>3026</v>
      </c>
      <c r="N13" s="60">
        <v>3698</v>
      </c>
      <c r="O13" s="60">
        <v>3698</v>
      </c>
      <c r="P13" s="10"/>
      <c r="Q13" s="60">
        <f t="shared" si="0"/>
        <v>110940</v>
      </c>
      <c r="R13" s="10"/>
      <c r="S13" s="62">
        <f t="shared" si="1"/>
        <v>114638</v>
      </c>
      <c r="T13" s="10"/>
      <c r="U13" s="64">
        <v>9.6999999999999993</v>
      </c>
      <c r="V13" s="64">
        <v>9.6999999999999993</v>
      </c>
      <c r="W13" s="10"/>
      <c r="X13" s="43">
        <f t="shared" si="2"/>
        <v>36777571480</v>
      </c>
      <c r="Y13" s="36">
        <f t="shared" si="3"/>
        <v>7.7913961629394859E-2</v>
      </c>
      <c r="Z13" s="10"/>
      <c r="AA13" s="20">
        <v>46.8</v>
      </c>
      <c r="AB13" s="20">
        <v>11.2</v>
      </c>
      <c r="AC13" s="20">
        <v>9</v>
      </c>
      <c r="AD13" s="20">
        <v>28.7</v>
      </c>
      <c r="AE13" s="20">
        <v>4.3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12431.575000000001</v>
      </c>
      <c r="AO13" s="35">
        <v>80</v>
      </c>
      <c r="AP13" s="43">
        <f t="shared" si="5"/>
        <v>3677757148</v>
      </c>
      <c r="AR13" s="57">
        <f t="shared" si="6"/>
        <v>12431.575000000001</v>
      </c>
      <c r="AS13" s="35">
        <v>24</v>
      </c>
      <c r="AT13" s="43">
        <f t="shared" si="7"/>
        <v>33099814332</v>
      </c>
      <c r="AV13" s="43">
        <v>472028000000</v>
      </c>
    </row>
    <row r="14" spans="1:48" ht="24" customHeight="1">
      <c r="A14" s="16"/>
      <c r="B14" s="17">
        <f t="shared" si="8"/>
        <v>6</v>
      </c>
      <c r="C14" s="10"/>
      <c r="D14" s="18" t="s">
        <v>68</v>
      </c>
      <c r="E14" s="10"/>
      <c r="F14" s="18" t="s">
        <v>8</v>
      </c>
      <c r="G14" s="18" t="s">
        <v>212</v>
      </c>
      <c r="H14" s="10"/>
      <c r="I14" s="19">
        <v>64720688</v>
      </c>
      <c r="J14" s="19">
        <v>38950</v>
      </c>
      <c r="K14" s="17" t="s">
        <v>14</v>
      </c>
      <c r="L14" s="10"/>
      <c r="M14" s="60">
        <v>3477</v>
      </c>
      <c r="N14" s="60">
        <v>3585</v>
      </c>
      <c r="O14" s="60">
        <v>3585</v>
      </c>
      <c r="P14" s="10"/>
      <c r="Q14" s="60">
        <f t="shared" si="0"/>
        <v>107550</v>
      </c>
      <c r="R14" s="10"/>
      <c r="S14" s="62">
        <f t="shared" si="1"/>
        <v>111135</v>
      </c>
      <c r="T14" s="10"/>
      <c r="U14" s="64">
        <v>5.5</v>
      </c>
      <c r="V14" s="64">
        <v>5.5</v>
      </c>
      <c r="W14" s="10"/>
      <c r="X14" s="43">
        <f t="shared" si="2"/>
        <v>106007652696.00002</v>
      </c>
      <c r="Y14" s="36">
        <f t="shared" si="3"/>
        <v>4.2900709306353708E-2</v>
      </c>
      <c r="Z14" s="10"/>
      <c r="AA14" s="20">
        <v>54.4</v>
      </c>
      <c r="AB14" s="20">
        <v>21.1</v>
      </c>
      <c r="AC14" s="20">
        <v>4.7</v>
      </c>
      <c r="AD14" s="20">
        <v>16.100000000000001</v>
      </c>
      <c r="AE14" s="20">
        <v>3.7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36962.222000000002</v>
      </c>
      <c r="AO14" s="35">
        <v>80</v>
      </c>
      <c r="AP14" s="43">
        <f t="shared" si="5"/>
        <v>10600765269.6</v>
      </c>
      <c r="AR14" s="57">
        <f t="shared" si="6"/>
        <v>36962.222000000002</v>
      </c>
      <c r="AS14" s="35">
        <v>24</v>
      </c>
      <c r="AT14" s="43">
        <f t="shared" si="7"/>
        <v>95406887426.400009</v>
      </c>
      <c r="AV14" s="43">
        <v>2471000000000</v>
      </c>
    </row>
    <row r="15" spans="1:48" ht="24" customHeight="1">
      <c r="A15" s="16"/>
      <c r="B15" s="17">
        <f t="shared" si="8"/>
        <v>7</v>
      </c>
      <c r="C15" s="10"/>
      <c r="D15" s="18" t="s">
        <v>89</v>
      </c>
      <c r="E15" s="10"/>
      <c r="F15" s="18" t="s">
        <v>8</v>
      </c>
      <c r="G15" s="18" t="s">
        <v>212</v>
      </c>
      <c r="H15" s="10"/>
      <c r="I15" s="19">
        <v>59429936</v>
      </c>
      <c r="J15" s="19">
        <v>31590</v>
      </c>
      <c r="K15" s="17" t="s">
        <v>14</v>
      </c>
      <c r="L15" s="10"/>
      <c r="M15" s="60">
        <v>3428</v>
      </c>
      <c r="N15" s="60">
        <v>3333</v>
      </c>
      <c r="O15" s="60">
        <v>3333</v>
      </c>
      <c r="P15" s="10"/>
      <c r="Q15" s="60">
        <f t="shared" si="0"/>
        <v>99990</v>
      </c>
      <c r="R15" s="10"/>
      <c r="S15" s="62">
        <f t="shared" si="1"/>
        <v>103323</v>
      </c>
      <c r="T15" s="10"/>
      <c r="U15" s="64">
        <v>5.6</v>
      </c>
      <c r="V15" s="64">
        <v>5.6</v>
      </c>
      <c r="W15" s="10"/>
      <c r="X15" s="43">
        <f t="shared" si="2"/>
        <v>82488083700</v>
      </c>
      <c r="Y15" s="36">
        <f t="shared" si="3"/>
        <v>4.3970193869936038E-2</v>
      </c>
      <c r="Z15" s="10"/>
      <c r="AA15" s="20">
        <v>42.8</v>
      </c>
      <c r="AB15" s="20">
        <v>25.6</v>
      </c>
      <c r="AC15" s="20">
        <v>7.3</v>
      </c>
      <c r="AD15" s="20">
        <v>17.600000000000001</v>
      </c>
      <c r="AE15" s="20">
        <v>6.7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30936.125</v>
      </c>
      <c r="AO15" s="35">
        <v>80</v>
      </c>
      <c r="AP15" s="43">
        <f t="shared" si="5"/>
        <v>8248808370</v>
      </c>
      <c r="AR15" s="57">
        <f t="shared" si="6"/>
        <v>30936.125</v>
      </c>
      <c r="AS15" s="35">
        <v>24</v>
      </c>
      <c r="AT15" s="43">
        <f t="shared" si="7"/>
        <v>74239275330</v>
      </c>
      <c r="AV15" s="43">
        <v>1876000000000</v>
      </c>
    </row>
    <row r="16" spans="1:48" ht="24" customHeight="1">
      <c r="A16" s="16"/>
      <c r="B16" s="17">
        <f t="shared" si="8"/>
        <v>8</v>
      </c>
      <c r="C16" s="10"/>
      <c r="D16" s="18" t="s">
        <v>72</v>
      </c>
      <c r="E16" s="10"/>
      <c r="F16" s="18" t="s">
        <v>8</v>
      </c>
      <c r="G16" s="18" t="s">
        <v>212</v>
      </c>
      <c r="H16" s="10"/>
      <c r="I16" s="19">
        <v>81914672</v>
      </c>
      <c r="J16" s="19">
        <v>43660</v>
      </c>
      <c r="K16" s="17" t="s">
        <v>14</v>
      </c>
      <c r="L16" s="10"/>
      <c r="M16" s="60">
        <v>3206</v>
      </c>
      <c r="N16" s="60">
        <v>3327</v>
      </c>
      <c r="O16" s="60">
        <v>3327</v>
      </c>
      <c r="P16" s="10"/>
      <c r="Q16" s="60">
        <f t="shared" si="0"/>
        <v>99810</v>
      </c>
      <c r="R16" s="10"/>
      <c r="S16" s="62">
        <f t="shared" si="1"/>
        <v>103137</v>
      </c>
      <c r="T16" s="10"/>
      <c r="U16" s="64">
        <v>4.0999999999999996</v>
      </c>
      <c r="V16" s="64">
        <v>4.0999999999999996</v>
      </c>
      <c r="W16" s="10"/>
      <c r="X16" s="43">
        <f t="shared" si="2"/>
        <v>112050485471.99998</v>
      </c>
      <c r="Y16" s="36">
        <f t="shared" si="3"/>
        <v>3.2319147814248626E-2</v>
      </c>
      <c r="Z16" s="10"/>
      <c r="AA16" s="20">
        <v>47.8</v>
      </c>
      <c r="AB16" s="20">
        <v>18.8</v>
      </c>
      <c r="AC16" s="20">
        <v>12.3</v>
      </c>
      <c r="AD16" s="20">
        <v>15.3</v>
      </c>
      <c r="AE16" s="20">
        <v>5.8</v>
      </c>
      <c r="AF16" s="66">
        <f t="shared" si="4"/>
        <v>99.999999999999986</v>
      </c>
      <c r="AG16" s="10"/>
      <c r="AH16" s="72"/>
      <c r="AI16" s="73"/>
      <c r="AJ16" s="74"/>
      <c r="AK16" s="75"/>
      <c r="AL16" s="76"/>
      <c r="AN16" s="57">
        <v>42098.92</v>
      </c>
      <c r="AO16" s="35">
        <v>80</v>
      </c>
      <c r="AP16" s="43">
        <f t="shared" si="5"/>
        <v>11205048547.200001</v>
      </c>
      <c r="AR16" s="57">
        <f t="shared" si="6"/>
        <v>42098.92</v>
      </c>
      <c r="AS16" s="35">
        <v>24</v>
      </c>
      <c r="AT16" s="43">
        <f t="shared" si="7"/>
        <v>100845436924.79999</v>
      </c>
      <c r="AV16" s="43">
        <v>3467000000000</v>
      </c>
    </row>
    <row r="17" spans="1:48" ht="24" customHeight="1">
      <c r="A17" s="16"/>
      <c r="B17" s="17">
        <f t="shared" si="8"/>
        <v>9</v>
      </c>
      <c r="C17" s="10"/>
      <c r="D17" s="18" t="s">
        <v>42</v>
      </c>
      <c r="E17" s="10"/>
      <c r="F17" s="18" t="s">
        <v>13</v>
      </c>
      <c r="G17" s="18" t="s">
        <v>222</v>
      </c>
      <c r="H17" s="10"/>
      <c r="I17" s="19">
        <v>17909754</v>
      </c>
      <c r="J17" s="19">
        <v>13530</v>
      </c>
      <c r="K17" s="17" t="s">
        <v>14</v>
      </c>
      <c r="L17" s="10"/>
      <c r="M17" s="60">
        <v>1675</v>
      </c>
      <c r="N17" s="60">
        <v>2245</v>
      </c>
      <c r="O17" s="60">
        <v>2245</v>
      </c>
      <c r="P17" s="10"/>
      <c r="Q17" s="60">
        <f t="shared" si="0"/>
        <v>67350</v>
      </c>
      <c r="R17" s="10"/>
      <c r="S17" s="62">
        <f t="shared" si="1"/>
        <v>69595</v>
      </c>
      <c r="T17" s="10"/>
      <c r="U17" s="64">
        <v>12.5</v>
      </c>
      <c r="V17" s="64">
        <v>12.5</v>
      </c>
      <c r="W17" s="10"/>
      <c r="X17" s="43">
        <f t="shared" si="2"/>
        <v>24691566047.999996</v>
      </c>
      <c r="Y17" s="36">
        <f t="shared" si="3"/>
        <v>9.8632124502676347E-2</v>
      </c>
      <c r="Z17" s="10"/>
      <c r="AA17" s="20">
        <v>42</v>
      </c>
      <c r="AB17" s="20">
        <v>8.6999999999999993</v>
      </c>
      <c r="AC17" s="20">
        <v>5.7</v>
      </c>
      <c r="AD17" s="20">
        <v>36</v>
      </c>
      <c r="AE17" s="20">
        <v>7.6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13748.088</v>
      </c>
      <c r="AO17" s="35">
        <v>80</v>
      </c>
      <c r="AP17" s="43">
        <f t="shared" si="5"/>
        <v>2469156604.7999997</v>
      </c>
      <c r="AR17" s="57">
        <f t="shared" si="6"/>
        <v>13748.088</v>
      </c>
      <c r="AS17" s="35">
        <v>24</v>
      </c>
      <c r="AT17" s="43">
        <f t="shared" si="7"/>
        <v>22222409443.199997</v>
      </c>
      <c r="AV17" s="43">
        <v>250340000000</v>
      </c>
    </row>
    <row r="18" spans="1:48" ht="24" customHeight="1">
      <c r="A18" s="16"/>
      <c r="B18" s="17">
        <f t="shared" si="8"/>
        <v>10</v>
      </c>
      <c r="C18" s="10"/>
      <c r="D18" s="18" t="s">
        <v>39</v>
      </c>
      <c r="E18" s="10"/>
      <c r="F18" s="18" t="s">
        <v>13</v>
      </c>
      <c r="G18" s="18" t="s">
        <v>222</v>
      </c>
      <c r="H18" s="10"/>
      <c r="I18" s="19">
        <v>36289824</v>
      </c>
      <c r="J18" s="19">
        <v>43660</v>
      </c>
      <c r="K18" s="17" t="s">
        <v>14</v>
      </c>
      <c r="L18" s="10"/>
      <c r="M18" s="60">
        <v>1858</v>
      </c>
      <c r="N18" s="60">
        <v>2118</v>
      </c>
      <c r="O18" s="60">
        <v>2118</v>
      </c>
      <c r="P18" s="10"/>
      <c r="Q18" s="60">
        <f t="shared" si="0"/>
        <v>63540</v>
      </c>
      <c r="R18" s="10"/>
      <c r="S18" s="62">
        <f t="shared" si="1"/>
        <v>65658</v>
      </c>
      <c r="T18" s="10"/>
      <c r="U18" s="64">
        <v>5.8</v>
      </c>
      <c r="V18" s="64">
        <v>5.8</v>
      </c>
      <c r="W18" s="10"/>
      <c r="X18" s="43">
        <f t="shared" si="2"/>
        <v>71639064254.399994</v>
      </c>
      <c r="Y18" s="36">
        <f t="shared" si="3"/>
        <v>4.691490782868369E-2</v>
      </c>
      <c r="Z18" s="10"/>
      <c r="AA18" s="20">
        <v>64.3</v>
      </c>
      <c r="AB18" s="20">
        <v>10.8</v>
      </c>
      <c r="AC18" s="20">
        <v>2.5</v>
      </c>
      <c r="AD18" s="20">
        <v>15.2</v>
      </c>
      <c r="AE18" s="20">
        <v>7.2</v>
      </c>
      <c r="AF18" s="66">
        <f t="shared" si="4"/>
        <v>100</v>
      </c>
      <c r="AG18" s="10"/>
      <c r="AH18" s="72"/>
      <c r="AI18" s="73"/>
      <c r="AJ18" s="74"/>
      <c r="AK18" s="75"/>
      <c r="AL18" s="76"/>
      <c r="AN18" s="57">
        <v>42279.900999999998</v>
      </c>
      <c r="AO18" s="35">
        <v>80</v>
      </c>
      <c r="AP18" s="43">
        <f t="shared" si="5"/>
        <v>7163906425.4399986</v>
      </c>
      <c r="AR18" s="57">
        <f t="shared" si="6"/>
        <v>42279.900999999998</v>
      </c>
      <c r="AS18" s="35">
        <v>24</v>
      </c>
      <c r="AT18" s="43">
        <f t="shared" si="7"/>
        <v>64475157828.959999</v>
      </c>
      <c r="AV18" s="43">
        <v>1527000000000</v>
      </c>
    </row>
    <row r="19" spans="1:48" ht="24" customHeight="1">
      <c r="A19" s="16"/>
      <c r="B19" s="17">
        <f t="shared" si="8"/>
        <v>11</v>
      </c>
      <c r="C19" s="10"/>
      <c r="D19" s="18" t="s">
        <v>177</v>
      </c>
      <c r="E19" s="10"/>
      <c r="F19" s="18" t="s">
        <v>8</v>
      </c>
      <c r="G19" s="18" t="s">
        <v>212</v>
      </c>
      <c r="H19" s="10"/>
      <c r="I19" s="19">
        <v>65788572</v>
      </c>
      <c r="J19" s="19">
        <v>42390</v>
      </c>
      <c r="K19" s="17" t="s">
        <v>14</v>
      </c>
      <c r="L19" s="10"/>
      <c r="M19" s="60">
        <v>1804</v>
      </c>
      <c r="N19" s="60">
        <v>2019</v>
      </c>
      <c r="O19" s="60">
        <v>2019</v>
      </c>
      <c r="P19" s="10"/>
      <c r="Q19" s="60">
        <f t="shared" si="0"/>
        <v>60570</v>
      </c>
      <c r="R19" s="10"/>
      <c r="S19" s="62">
        <f t="shared" si="1"/>
        <v>62589</v>
      </c>
      <c r="T19" s="10"/>
      <c r="U19" s="64">
        <v>3.1</v>
      </c>
      <c r="V19" s="64">
        <v>3.1</v>
      </c>
      <c r="W19" s="10"/>
      <c r="X19" s="43">
        <f t="shared" si="2"/>
        <v>66342994538.399994</v>
      </c>
      <c r="Y19" s="36">
        <f t="shared" si="3"/>
        <v>2.4626204357238304E-2</v>
      </c>
      <c r="Z19" s="10"/>
      <c r="AA19" s="20">
        <v>46.2</v>
      </c>
      <c r="AB19" s="20">
        <v>20.5</v>
      </c>
      <c r="AC19" s="20">
        <v>5.5</v>
      </c>
      <c r="AD19" s="20">
        <v>23.7</v>
      </c>
      <c r="AE19" s="20">
        <v>4.0999999999999996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41074.167000000001</v>
      </c>
      <c r="AO19" s="35">
        <v>80</v>
      </c>
      <c r="AP19" s="43">
        <f t="shared" si="5"/>
        <v>6634299453.8400002</v>
      </c>
      <c r="AR19" s="57">
        <f t="shared" si="6"/>
        <v>41074.167000000001</v>
      </c>
      <c r="AS19" s="35">
        <v>24</v>
      </c>
      <c r="AT19" s="43">
        <f t="shared" si="7"/>
        <v>59708695084.559998</v>
      </c>
      <c r="AV19" s="43">
        <v>2694000000000</v>
      </c>
    </row>
    <row r="20" spans="1:48" ht="24" customHeight="1">
      <c r="A20" s="16"/>
      <c r="B20" s="17">
        <f t="shared" si="8"/>
        <v>12</v>
      </c>
      <c r="C20" s="10"/>
      <c r="D20" s="18" t="s">
        <v>157</v>
      </c>
      <c r="E20" s="10"/>
      <c r="F20" s="18" t="s">
        <v>8</v>
      </c>
      <c r="G20" s="18" t="s">
        <v>212</v>
      </c>
      <c r="H20" s="10"/>
      <c r="I20" s="19">
        <v>46347576</v>
      </c>
      <c r="J20" s="19">
        <v>27520</v>
      </c>
      <c r="K20" s="17" t="s">
        <v>14</v>
      </c>
      <c r="L20" s="10"/>
      <c r="M20" s="60">
        <v>1810</v>
      </c>
      <c r="N20" s="60">
        <v>1922</v>
      </c>
      <c r="O20" s="60">
        <v>1922</v>
      </c>
      <c r="P20" s="10"/>
      <c r="Q20" s="60">
        <f t="shared" si="0"/>
        <v>57660</v>
      </c>
      <c r="R20" s="10"/>
      <c r="S20" s="62">
        <f t="shared" si="1"/>
        <v>59582</v>
      </c>
      <c r="T20" s="10"/>
      <c r="U20" s="64">
        <v>4.0999999999999996</v>
      </c>
      <c r="V20" s="64">
        <v>4.0999999999999996</v>
      </c>
      <c r="W20" s="10"/>
      <c r="X20" s="43">
        <f t="shared" si="2"/>
        <v>40755047462.399994</v>
      </c>
      <c r="Y20" s="36">
        <f t="shared" si="3"/>
        <v>3.3080395667532465E-2</v>
      </c>
      <c r="Z20" s="10"/>
      <c r="AA20" s="20">
        <v>46.5</v>
      </c>
      <c r="AB20" s="20">
        <v>21.9</v>
      </c>
      <c r="AC20" s="20">
        <v>3.7</v>
      </c>
      <c r="AD20" s="20">
        <v>21.5</v>
      </c>
      <c r="AE20" s="20">
        <v>6.4</v>
      </c>
      <c r="AF20" s="66">
        <f t="shared" si="4"/>
        <v>100.00000000000001</v>
      </c>
      <c r="AG20" s="10"/>
      <c r="AH20" s="72"/>
      <c r="AI20" s="73"/>
      <c r="AJ20" s="74"/>
      <c r="AK20" s="75"/>
      <c r="AL20" s="76"/>
      <c r="AN20" s="57">
        <v>26505.624</v>
      </c>
      <c r="AO20" s="35">
        <v>80</v>
      </c>
      <c r="AP20" s="43">
        <f t="shared" si="5"/>
        <v>4075504746.2400002</v>
      </c>
      <c r="AR20" s="57">
        <f t="shared" si="6"/>
        <v>26505.624</v>
      </c>
      <c r="AS20" s="35">
        <v>24</v>
      </c>
      <c r="AT20" s="43">
        <f t="shared" si="7"/>
        <v>36679542716.159996</v>
      </c>
      <c r="AV20" s="43">
        <v>1232000000000</v>
      </c>
    </row>
    <row r="21" spans="1:48" ht="24" customHeight="1">
      <c r="A21" s="16"/>
      <c r="B21" s="17">
        <f t="shared" si="8"/>
        <v>13</v>
      </c>
      <c r="C21" s="10"/>
      <c r="D21" s="18" t="s">
        <v>176</v>
      </c>
      <c r="E21" s="10"/>
      <c r="F21" s="18" t="s">
        <v>5</v>
      </c>
      <c r="G21" s="18" t="s">
        <v>226</v>
      </c>
      <c r="H21" s="10"/>
      <c r="I21" s="19">
        <v>9269612</v>
      </c>
      <c r="J21" s="19">
        <v>40480</v>
      </c>
      <c r="K21" s="17" t="s">
        <v>14</v>
      </c>
      <c r="L21" s="10"/>
      <c r="M21" s="60">
        <v>725</v>
      </c>
      <c r="N21" s="60">
        <v>1678</v>
      </c>
      <c r="O21" s="60">
        <v>1678</v>
      </c>
      <c r="P21" s="10"/>
      <c r="Q21" s="60">
        <f t="shared" si="0"/>
        <v>50340</v>
      </c>
      <c r="R21" s="10"/>
      <c r="S21" s="62">
        <f t="shared" si="1"/>
        <v>52018</v>
      </c>
      <c r="T21" s="10"/>
      <c r="U21" s="64">
        <v>18.100000000000001</v>
      </c>
      <c r="V21" s="64">
        <v>18.100000000000001</v>
      </c>
      <c r="W21" s="10"/>
      <c r="X21" s="43">
        <f t="shared" si="2"/>
        <v>51201615412.800003</v>
      </c>
      <c r="Y21" s="36">
        <f t="shared" si="3"/>
        <v>0.14340381580136957</v>
      </c>
      <c r="Z21" s="10"/>
      <c r="AA21" s="20">
        <v>54.5</v>
      </c>
      <c r="AB21" s="20">
        <v>5.5</v>
      </c>
      <c r="AC21" s="20">
        <v>1.5</v>
      </c>
      <c r="AD21" s="20">
        <v>24.3</v>
      </c>
      <c r="AE21" s="20">
        <v>14.2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38141.847000000002</v>
      </c>
      <c r="AO21" s="35">
        <v>80</v>
      </c>
      <c r="AP21" s="43">
        <f t="shared" si="5"/>
        <v>5120161541.2800007</v>
      </c>
      <c r="AR21" s="57">
        <f t="shared" si="6"/>
        <v>38141.847000000002</v>
      </c>
      <c r="AS21" s="35">
        <v>24</v>
      </c>
      <c r="AT21" s="43">
        <f t="shared" si="7"/>
        <v>46081453871.520004</v>
      </c>
      <c r="AV21" s="43">
        <v>357045000000</v>
      </c>
    </row>
    <row r="22" spans="1:48" ht="24" customHeight="1">
      <c r="A22" s="16"/>
      <c r="B22" s="17">
        <f t="shared" si="8"/>
        <v>14</v>
      </c>
      <c r="C22" s="10"/>
      <c r="D22" s="18" t="s">
        <v>17</v>
      </c>
      <c r="E22" s="10"/>
      <c r="F22" s="18" t="s">
        <v>18</v>
      </c>
      <c r="G22" s="18" t="s">
        <v>224</v>
      </c>
      <c r="H22" s="10"/>
      <c r="I22" s="19">
        <v>24125848</v>
      </c>
      <c r="J22" s="19">
        <v>54420</v>
      </c>
      <c r="K22" s="17" t="s">
        <v>14</v>
      </c>
      <c r="L22" s="10"/>
      <c r="M22" s="60">
        <v>1296</v>
      </c>
      <c r="N22" s="60">
        <v>1351</v>
      </c>
      <c r="O22" s="60">
        <v>1351</v>
      </c>
      <c r="P22" s="10"/>
      <c r="Q22" s="60">
        <f t="shared" si="0"/>
        <v>40530</v>
      </c>
      <c r="R22" s="10"/>
      <c r="S22" s="62">
        <f t="shared" si="1"/>
        <v>41881</v>
      </c>
      <c r="T22" s="10"/>
      <c r="U22" s="64">
        <v>5.6</v>
      </c>
      <c r="V22" s="64">
        <v>5.6</v>
      </c>
      <c r="W22" s="10"/>
      <c r="X22" s="43">
        <f t="shared" si="2"/>
        <v>54008798384.800003</v>
      </c>
      <c r="Y22" s="36">
        <f t="shared" si="3"/>
        <v>4.4672289813730358E-2</v>
      </c>
      <c r="Z22" s="10"/>
      <c r="AA22" s="20">
        <v>60.9</v>
      </c>
      <c r="AB22" s="20">
        <v>19.3</v>
      </c>
      <c r="AC22" s="20">
        <v>2.2000000000000002</v>
      </c>
      <c r="AD22" s="20">
        <v>14</v>
      </c>
      <c r="AE22" s="20">
        <v>3.6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49971.131000000001</v>
      </c>
      <c r="AO22" s="35">
        <v>80</v>
      </c>
      <c r="AP22" s="43">
        <f t="shared" si="5"/>
        <v>5400879838.4800005</v>
      </c>
      <c r="AR22" s="57">
        <f t="shared" si="6"/>
        <v>49971.131000000001</v>
      </c>
      <c r="AS22" s="35">
        <v>24</v>
      </c>
      <c r="AT22" s="43">
        <f t="shared" si="7"/>
        <v>48607918546.32</v>
      </c>
      <c r="AV22" s="43">
        <v>1209000000000</v>
      </c>
    </row>
    <row r="23" spans="1:48" ht="24" customHeight="1">
      <c r="A23" s="16"/>
      <c r="B23" s="17">
        <f t="shared" si="8"/>
        <v>15</v>
      </c>
      <c r="C23" s="10"/>
      <c r="D23" s="18" t="s">
        <v>74</v>
      </c>
      <c r="E23" s="10"/>
      <c r="F23" s="18" t="s">
        <v>8</v>
      </c>
      <c r="G23" s="18" t="s">
        <v>212</v>
      </c>
      <c r="H23" s="10"/>
      <c r="I23" s="19">
        <v>11183716</v>
      </c>
      <c r="J23" s="19">
        <v>18960</v>
      </c>
      <c r="K23" s="17" t="s">
        <v>14</v>
      </c>
      <c r="L23" s="10"/>
      <c r="M23" s="60">
        <v>824</v>
      </c>
      <c r="N23" s="60">
        <v>1026</v>
      </c>
      <c r="O23" s="60">
        <v>1026</v>
      </c>
      <c r="P23" s="10"/>
      <c r="Q23" s="60">
        <f t="shared" si="0"/>
        <v>30780</v>
      </c>
      <c r="R23" s="10"/>
      <c r="S23" s="62">
        <f t="shared" si="1"/>
        <v>31806</v>
      </c>
      <c r="T23" s="10"/>
      <c r="U23" s="64">
        <v>9.1999999999999993</v>
      </c>
      <c r="V23" s="64">
        <v>9.1999999999999993</v>
      </c>
      <c r="W23" s="10"/>
      <c r="X23" s="43">
        <f t="shared" si="2"/>
        <v>14869990368</v>
      </c>
      <c r="Y23" s="36">
        <f t="shared" si="3"/>
        <v>7.6169644650705345E-2</v>
      </c>
      <c r="Z23" s="10"/>
      <c r="AA23" s="20">
        <v>40.299999999999997</v>
      </c>
      <c r="AB23" s="20">
        <v>32.4</v>
      </c>
      <c r="AC23" s="20">
        <v>2.2000000000000002</v>
      </c>
      <c r="AD23" s="20">
        <v>18.100000000000001</v>
      </c>
      <c r="AE23" s="20">
        <v>7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18116.46</v>
      </c>
      <c r="AO23" s="35">
        <v>80</v>
      </c>
      <c r="AP23" s="43">
        <f t="shared" si="5"/>
        <v>1486999036.8000002</v>
      </c>
      <c r="AR23" s="57">
        <f t="shared" si="6"/>
        <v>18116.46</v>
      </c>
      <c r="AS23" s="35">
        <v>24</v>
      </c>
      <c r="AT23" s="43">
        <f t="shared" si="7"/>
        <v>13382991331.199999</v>
      </c>
      <c r="AV23" s="43">
        <v>195222000000</v>
      </c>
    </row>
    <row r="24" spans="1:48" ht="24" customHeight="1">
      <c r="A24" s="16"/>
      <c r="B24" s="17">
        <f t="shared" si="8"/>
        <v>16</v>
      </c>
      <c r="C24" s="10"/>
      <c r="D24" s="18" t="s">
        <v>135</v>
      </c>
      <c r="E24" s="10"/>
      <c r="F24" s="18" t="s">
        <v>8</v>
      </c>
      <c r="G24" s="18" t="s">
        <v>212</v>
      </c>
      <c r="H24" s="10"/>
      <c r="I24" s="19">
        <v>10371627</v>
      </c>
      <c r="J24" s="19">
        <v>19850</v>
      </c>
      <c r="K24" s="17" t="s">
        <v>14</v>
      </c>
      <c r="L24" s="10"/>
      <c r="M24" s="60">
        <v>563</v>
      </c>
      <c r="N24" s="60">
        <v>768</v>
      </c>
      <c r="O24" s="60">
        <v>768</v>
      </c>
      <c r="P24" s="10"/>
      <c r="Q24" s="60">
        <f t="shared" si="0"/>
        <v>23040</v>
      </c>
      <c r="R24" s="10"/>
      <c r="S24" s="62">
        <f t="shared" si="1"/>
        <v>23808</v>
      </c>
      <c r="T24" s="10"/>
      <c r="U24" s="64">
        <v>7.4</v>
      </c>
      <c r="V24" s="64">
        <v>7.4</v>
      </c>
      <c r="W24" s="10"/>
      <c r="X24" s="43">
        <f t="shared" si="2"/>
        <v>12274729574.400002</v>
      </c>
      <c r="Y24" s="36">
        <f t="shared" si="3"/>
        <v>5.9503454303248896E-2</v>
      </c>
      <c r="Z24" s="10"/>
      <c r="AA24" s="20">
        <v>47.6</v>
      </c>
      <c r="AB24" s="20">
        <v>18.3</v>
      </c>
      <c r="AC24" s="20">
        <v>5.9</v>
      </c>
      <c r="AD24" s="20">
        <v>21.8</v>
      </c>
      <c r="AE24" s="20">
        <v>6.4</v>
      </c>
      <c r="AF24" s="66">
        <f t="shared" si="4"/>
        <v>100.00000000000001</v>
      </c>
      <c r="AG24" s="10"/>
      <c r="AH24" s="72"/>
      <c r="AI24" s="73"/>
      <c r="AJ24" s="74"/>
      <c r="AK24" s="75"/>
      <c r="AL24" s="76"/>
      <c r="AN24" s="57">
        <v>19978.401000000002</v>
      </c>
      <c r="AO24" s="35">
        <v>80</v>
      </c>
      <c r="AP24" s="43">
        <f t="shared" si="5"/>
        <v>1227472957.4400001</v>
      </c>
      <c r="AR24" s="57">
        <f t="shared" si="6"/>
        <v>19978.401000000002</v>
      </c>
      <c r="AS24" s="35">
        <v>24</v>
      </c>
      <c r="AT24" s="43">
        <f t="shared" si="7"/>
        <v>11047256616.960001</v>
      </c>
      <c r="AV24" s="43">
        <v>206286000000</v>
      </c>
    </row>
    <row r="25" spans="1:48" ht="24" customHeight="1">
      <c r="A25" s="16"/>
      <c r="B25" s="17">
        <f t="shared" si="8"/>
        <v>17</v>
      </c>
      <c r="C25" s="10"/>
      <c r="D25" s="18" t="s">
        <v>81</v>
      </c>
      <c r="E25" s="10"/>
      <c r="F25" s="18" t="s">
        <v>8</v>
      </c>
      <c r="G25" s="18" t="s">
        <v>212</v>
      </c>
      <c r="H25" s="10"/>
      <c r="I25" s="19">
        <v>9753281</v>
      </c>
      <c r="J25" s="19">
        <v>12570</v>
      </c>
      <c r="K25" s="17" t="s">
        <v>14</v>
      </c>
      <c r="L25" s="10"/>
      <c r="M25" s="60">
        <v>607</v>
      </c>
      <c r="N25" s="60">
        <v>756</v>
      </c>
      <c r="O25" s="60">
        <v>756</v>
      </c>
      <c r="P25" s="10"/>
      <c r="Q25" s="60">
        <f t="shared" si="0"/>
        <v>22680</v>
      </c>
      <c r="R25" s="10"/>
      <c r="S25" s="62">
        <f t="shared" si="1"/>
        <v>23436</v>
      </c>
      <c r="T25" s="10"/>
      <c r="U25" s="64">
        <v>7.8</v>
      </c>
      <c r="V25" s="64">
        <v>7.8</v>
      </c>
      <c r="W25" s="10"/>
      <c r="X25" s="43">
        <f t="shared" si="2"/>
        <v>7857789004.7999992</v>
      </c>
      <c r="Y25" s="36">
        <f t="shared" si="3"/>
        <v>6.1626334278118061E-2</v>
      </c>
      <c r="Z25" s="10"/>
      <c r="AA25" s="20">
        <v>44.3</v>
      </c>
      <c r="AB25" s="20">
        <v>10.5</v>
      </c>
      <c r="AC25" s="20">
        <v>12</v>
      </c>
      <c r="AD25" s="20">
        <v>25</v>
      </c>
      <c r="AE25" s="20">
        <v>8.1999999999999993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12992.376</v>
      </c>
      <c r="AO25" s="35">
        <v>80</v>
      </c>
      <c r="AP25" s="43">
        <f t="shared" si="5"/>
        <v>785778900.48000002</v>
      </c>
      <c r="AR25" s="57">
        <f t="shared" si="6"/>
        <v>12992.376</v>
      </c>
      <c r="AS25" s="35">
        <v>24</v>
      </c>
      <c r="AT25" s="43">
        <f t="shared" si="7"/>
        <v>7072010104.3199997</v>
      </c>
      <c r="AV25" s="43">
        <v>127507000000</v>
      </c>
    </row>
    <row r="26" spans="1:48" ht="24" customHeight="1">
      <c r="A26" s="16"/>
      <c r="B26" s="17">
        <f t="shared" si="8"/>
        <v>18</v>
      </c>
      <c r="C26" s="10"/>
      <c r="D26" s="18" t="s">
        <v>96</v>
      </c>
      <c r="E26" s="10"/>
      <c r="F26" s="18" t="s">
        <v>5</v>
      </c>
      <c r="G26" s="18" t="s">
        <v>226</v>
      </c>
      <c r="H26" s="10"/>
      <c r="I26" s="19">
        <v>4052584</v>
      </c>
      <c r="J26" s="19">
        <v>41680</v>
      </c>
      <c r="K26" s="17" t="s">
        <v>14</v>
      </c>
      <c r="L26" s="10"/>
      <c r="M26" s="60">
        <v>424</v>
      </c>
      <c r="N26" s="60">
        <v>715</v>
      </c>
      <c r="O26" s="60">
        <v>715</v>
      </c>
      <c r="P26" s="10"/>
      <c r="Q26" s="60">
        <f t="shared" si="0"/>
        <v>21450</v>
      </c>
      <c r="R26" s="10"/>
      <c r="S26" s="62">
        <f t="shared" si="1"/>
        <v>22165</v>
      </c>
      <c r="T26" s="10"/>
      <c r="U26" s="64">
        <v>17.600000000000001</v>
      </c>
      <c r="V26" s="64">
        <v>17.600000000000001</v>
      </c>
      <c r="W26" s="10"/>
      <c r="X26" s="43">
        <f t="shared" si="2"/>
        <v>15817609808</v>
      </c>
      <c r="Y26" s="36">
        <f t="shared" si="3"/>
        <v>0.14455867124840066</v>
      </c>
      <c r="Z26" s="10"/>
      <c r="AA26" s="20">
        <v>51</v>
      </c>
      <c r="AB26" s="20">
        <v>12</v>
      </c>
      <c r="AC26" s="20">
        <v>1</v>
      </c>
      <c r="AD26" s="20">
        <v>35</v>
      </c>
      <c r="AE26" s="20">
        <v>1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27653.164000000001</v>
      </c>
      <c r="AO26" s="35">
        <v>80</v>
      </c>
      <c r="AP26" s="43">
        <f t="shared" si="5"/>
        <v>1581760980.8000002</v>
      </c>
      <c r="AR26" s="57">
        <f t="shared" si="6"/>
        <v>27653.164000000001</v>
      </c>
      <c r="AS26" s="35">
        <v>24</v>
      </c>
      <c r="AT26" s="43">
        <f t="shared" si="7"/>
        <v>14235848827.200001</v>
      </c>
      <c r="AV26" s="43">
        <v>109420000000</v>
      </c>
    </row>
    <row r="27" spans="1:48" ht="24" customHeight="1">
      <c r="A27" s="16"/>
      <c r="B27" s="17">
        <f t="shared" si="8"/>
        <v>19</v>
      </c>
      <c r="C27" s="10"/>
      <c r="D27" s="18" t="s">
        <v>128</v>
      </c>
      <c r="E27" s="10"/>
      <c r="F27" s="18" t="s">
        <v>5</v>
      </c>
      <c r="G27" s="18" t="s">
        <v>226</v>
      </c>
      <c r="H27" s="10"/>
      <c r="I27" s="19">
        <v>4424762</v>
      </c>
      <c r="J27" s="19">
        <v>18080</v>
      </c>
      <c r="K27" s="17" t="s">
        <v>14</v>
      </c>
      <c r="L27" s="10"/>
      <c r="M27" s="60">
        <v>692</v>
      </c>
      <c r="N27" s="60">
        <v>713</v>
      </c>
      <c r="O27" s="60">
        <v>713</v>
      </c>
      <c r="P27" s="10"/>
      <c r="Q27" s="60">
        <f t="shared" si="0"/>
        <v>21390</v>
      </c>
      <c r="R27" s="10"/>
      <c r="S27" s="62">
        <f t="shared" si="1"/>
        <v>22103</v>
      </c>
      <c r="T27" s="10"/>
      <c r="U27" s="64">
        <v>16.100000000000001</v>
      </c>
      <c r="V27" s="64">
        <v>16.100000000000001</v>
      </c>
      <c r="W27" s="10"/>
      <c r="X27" s="43">
        <f t="shared" si="2"/>
        <v>8397227448.8000011</v>
      </c>
      <c r="Y27" s="36">
        <f t="shared" si="3"/>
        <v>0.12734455723753055</v>
      </c>
      <c r="Z27" s="10"/>
      <c r="AA27" s="20">
        <v>64.7</v>
      </c>
      <c r="AB27" s="20">
        <v>3.9</v>
      </c>
      <c r="AC27" s="20">
        <v>0.7</v>
      </c>
      <c r="AD27" s="20">
        <v>22.5</v>
      </c>
      <c r="AE27" s="20">
        <v>8.1999999999999993</v>
      </c>
      <c r="AF27" s="66">
        <f t="shared" si="4"/>
        <v>100.00000000000001</v>
      </c>
      <c r="AG27" s="10"/>
      <c r="AH27" s="72"/>
      <c r="AI27" s="73"/>
      <c r="AJ27" s="74"/>
      <c r="AK27" s="75"/>
      <c r="AL27" s="76"/>
      <c r="AN27" s="57">
        <v>14721.647000000001</v>
      </c>
      <c r="AO27" s="35">
        <v>80</v>
      </c>
      <c r="AP27" s="43">
        <f t="shared" si="5"/>
        <v>839722744.88000011</v>
      </c>
      <c r="AR27" s="57">
        <f t="shared" si="6"/>
        <v>14721.647000000001</v>
      </c>
      <c r="AS27" s="35">
        <v>24</v>
      </c>
      <c r="AT27" s="43">
        <f t="shared" si="7"/>
        <v>7557504703.920001</v>
      </c>
      <c r="AV27" s="43">
        <v>65941000000</v>
      </c>
    </row>
    <row r="28" spans="1:48" ht="24" customHeight="1">
      <c r="A28" s="16"/>
      <c r="B28" s="17">
        <f t="shared" si="8"/>
        <v>20</v>
      </c>
      <c r="C28" s="10"/>
      <c r="D28" s="18" t="s">
        <v>25</v>
      </c>
      <c r="E28" s="10"/>
      <c r="F28" s="18" t="s">
        <v>8</v>
      </c>
      <c r="G28" s="18" t="s">
        <v>212</v>
      </c>
      <c r="H28" s="10"/>
      <c r="I28" s="19">
        <v>11358379</v>
      </c>
      <c r="J28" s="19">
        <v>41860</v>
      </c>
      <c r="K28" s="17" t="s">
        <v>14</v>
      </c>
      <c r="L28" s="10"/>
      <c r="M28" s="60">
        <v>637</v>
      </c>
      <c r="N28" s="60">
        <v>657</v>
      </c>
      <c r="O28" s="60">
        <v>657</v>
      </c>
      <c r="P28" s="10"/>
      <c r="Q28" s="60">
        <f t="shared" si="0"/>
        <v>19710</v>
      </c>
      <c r="R28" s="10"/>
      <c r="S28" s="62">
        <f t="shared" si="1"/>
        <v>20367</v>
      </c>
      <c r="T28" s="10"/>
      <c r="U28" s="64">
        <v>5.8</v>
      </c>
      <c r="V28" s="64">
        <v>5.8</v>
      </c>
      <c r="W28" s="10"/>
      <c r="X28" s="43">
        <f t="shared" si="2"/>
        <v>22081559760</v>
      </c>
      <c r="Y28" s="36">
        <f t="shared" si="3"/>
        <v>4.6384277008845579E-2</v>
      </c>
      <c r="Z28" s="10"/>
      <c r="AA28" s="20">
        <v>57.1</v>
      </c>
      <c r="AB28" s="20">
        <v>14.4</v>
      </c>
      <c r="AC28" s="20">
        <v>11.1</v>
      </c>
      <c r="AD28" s="20">
        <v>12.2</v>
      </c>
      <c r="AE28" s="20">
        <v>5.2</v>
      </c>
      <c r="AF28" s="66">
        <f t="shared" si="4"/>
        <v>100</v>
      </c>
      <c r="AG28" s="10"/>
      <c r="AH28" s="72"/>
      <c r="AI28" s="73"/>
      <c r="AJ28" s="74"/>
      <c r="AK28" s="75"/>
      <c r="AL28" s="76"/>
      <c r="AN28" s="57">
        <v>42012.1</v>
      </c>
      <c r="AO28" s="35">
        <v>80</v>
      </c>
      <c r="AP28" s="43">
        <f t="shared" si="5"/>
        <v>2208155976</v>
      </c>
      <c r="AR28" s="57">
        <f t="shared" si="6"/>
        <v>42012.1</v>
      </c>
      <c r="AS28" s="35">
        <v>24</v>
      </c>
      <c r="AT28" s="43">
        <f t="shared" si="7"/>
        <v>19873403784</v>
      </c>
      <c r="AV28" s="43">
        <v>476057000000</v>
      </c>
    </row>
    <row r="29" spans="1:48" ht="24" customHeight="1">
      <c r="A29" s="16"/>
      <c r="B29" s="17">
        <f t="shared" si="8"/>
        <v>21</v>
      </c>
      <c r="C29" s="10"/>
      <c r="D29" s="18" t="s">
        <v>123</v>
      </c>
      <c r="E29" s="10"/>
      <c r="F29" s="18" t="s">
        <v>8</v>
      </c>
      <c r="G29" s="18" t="s">
        <v>212</v>
      </c>
      <c r="H29" s="10"/>
      <c r="I29" s="19">
        <v>16987330</v>
      </c>
      <c r="J29" s="19">
        <v>46310</v>
      </c>
      <c r="K29" s="17" t="s">
        <v>14</v>
      </c>
      <c r="L29" s="10"/>
      <c r="M29" s="60">
        <v>621</v>
      </c>
      <c r="N29" s="60">
        <v>648</v>
      </c>
      <c r="O29" s="60">
        <v>648</v>
      </c>
      <c r="P29" s="10"/>
      <c r="Q29" s="60">
        <f t="shared" si="0"/>
        <v>19440</v>
      </c>
      <c r="R29" s="10"/>
      <c r="S29" s="62">
        <f t="shared" si="1"/>
        <v>20088</v>
      </c>
      <c r="T29" s="10"/>
      <c r="U29" s="64">
        <v>3.8</v>
      </c>
      <c r="V29" s="64">
        <v>3.8</v>
      </c>
      <c r="W29" s="10"/>
      <c r="X29" s="43">
        <f t="shared" si="2"/>
        <v>23850470995.200001</v>
      </c>
      <c r="Y29" s="36">
        <f t="shared" si="3"/>
        <v>3.0439845155757039E-2</v>
      </c>
      <c r="Z29" s="10"/>
      <c r="AA29" s="20">
        <v>38</v>
      </c>
      <c r="AB29" s="20">
        <v>21.4</v>
      </c>
      <c r="AC29" s="20">
        <v>29.8</v>
      </c>
      <c r="AD29" s="20">
        <v>9.1999999999999993</v>
      </c>
      <c r="AE29" s="20">
        <v>1.6</v>
      </c>
      <c r="AF29" s="66">
        <f t="shared" si="4"/>
        <v>100</v>
      </c>
      <c r="AG29" s="10"/>
      <c r="AH29" s="72"/>
      <c r="AI29" s="73"/>
      <c r="AJ29" s="74"/>
      <c r="AK29" s="75"/>
      <c r="AL29" s="76"/>
      <c r="AN29" s="57">
        <v>46007.853000000003</v>
      </c>
      <c r="AO29" s="35">
        <v>80</v>
      </c>
      <c r="AP29" s="43">
        <f t="shared" si="5"/>
        <v>2385047099.5200005</v>
      </c>
      <c r="AR29" s="57">
        <f t="shared" si="6"/>
        <v>46007.853000000003</v>
      </c>
      <c r="AS29" s="35">
        <v>24</v>
      </c>
      <c r="AT29" s="43">
        <f t="shared" si="7"/>
        <v>21465423895.68</v>
      </c>
      <c r="AV29" s="43">
        <v>783528000000</v>
      </c>
    </row>
    <row r="30" spans="1:48" ht="24" customHeight="1">
      <c r="A30" s="16"/>
      <c r="B30" s="17">
        <f t="shared" si="8"/>
        <v>22</v>
      </c>
      <c r="C30" s="10"/>
      <c r="D30" s="18" t="s">
        <v>53</v>
      </c>
      <c r="E30" s="10"/>
      <c r="F30" s="18" t="s">
        <v>8</v>
      </c>
      <c r="G30" s="18" t="s">
        <v>212</v>
      </c>
      <c r="H30" s="10"/>
      <c r="I30" s="19">
        <v>10610947</v>
      </c>
      <c r="J30" s="19">
        <v>17570</v>
      </c>
      <c r="K30" s="17" t="s">
        <v>14</v>
      </c>
      <c r="L30" s="10"/>
      <c r="M30" s="60">
        <v>611</v>
      </c>
      <c r="N30" s="60">
        <v>630</v>
      </c>
      <c r="O30" s="60">
        <v>630</v>
      </c>
      <c r="P30" s="10"/>
      <c r="Q30" s="60">
        <f t="shared" si="0"/>
        <v>18900</v>
      </c>
      <c r="R30" s="10"/>
      <c r="S30" s="62">
        <f t="shared" si="1"/>
        <v>19530</v>
      </c>
      <c r="T30" s="10"/>
      <c r="U30" s="64">
        <v>5.9</v>
      </c>
      <c r="V30" s="64">
        <v>5.9</v>
      </c>
      <c r="W30" s="10"/>
      <c r="X30" s="43">
        <f t="shared" si="2"/>
        <v>9305547047.9999981</v>
      </c>
      <c r="Y30" s="36">
        <f t="shared" si="3"/>
        <v>4.7698739289558659E-2</v>
      </c>
      <c r="Z30" s="10"/>
      <c r="AA30" s="20">
        <v>53.7</v>
      </c>
      <c r="AB30" s="20">
        <v>10.3</v>
      </c>
      <c r="AC30" s="20">
        <v>8.6999999999999993</v>
      </c>
      <c r="AD30" s="20">
        <v>21.3</v>
      </c>
      <c r="AE30" s="20">
        <v>6</v>
      </c>
      <c r="AF30" s="66">
        <f t="shared" si="4"/>
        <v>100</v>
      </c>
      <c r="AG30" s="10"/>
      <c r="AH30" s="72"/>
      <c r="AI30" s="73"/>
      <c r="AJ30" s="74"/>
      <c r="AK30" s="75"/>
      <c r="AL30" s="76"/>
      <c r="AN30" s="57">
        <v>18463.386999999999</v>
      </c>
      <c r="AO30" s="35">
        <v>80</v>
      </c>
      <c r="AP30" s="43">
        <f t="shared" si="5"/>
        <v>930554704.79999995</v>
      </c>
      <c r="AR30" s="57">
        <f t="shared" si="6"/>
        <v>18463.386999999999</v>
      </c>
      <c r="AS30" s="35">
        <v>24</v>
      </c>
      <c r="AT30" s="43">
        <f t="shared" si="7"/>
        <v>8374992343.1999989</v>
      </c>
      <c r="AV30" s="43">
        <v>195090000000</v>
      </c>
    </row>
    <row r="31" spans="1:48" ht="24" customHeight="1">
      <c r="A31" s="16"/>
      <c r="B31" s="17">
        <f t="shared" si="8"/>
        <v>23</v>
      </c>
      <c r="C31" s="10"/>
      <c r="D31" s="18" t="s">
        <v>180</v>
      </c>
      <c r="E31" s="10"/>
      <c r="F31" s="18" t="s">
        <v>13</v>
      </c>
      <c r="G31" s="18" t="s">
        <v>222</v>
      </c>
      <c r="H31" s="10"/>
      <c r="I31" s="19">
        <v>3444006</v>
      </c>
      <c r="J31" s="19">
        <v>15230</v>
      </c>
      <c r="K31" s="17" t="s">
        <v>14</v>
      </c>
      <c r="L31" s="10"/>
      <c r="M31" s="60">
        <v>446</v>
      </c>
      <c r="N31" s="60">
        <v>460</v>
      </c>
      <c r="O31" s="60">
        <v>460</v>
      </c>
      <c r="P31" s="10"/>
      <c r="Q31" s="60">
        <f t="shared" si="0"/>
        <v>13800</v>
      </c>
      <c r="R31" s="10"/>
      <c r="S31" s="62">
        <f t="shared" si="1"/>
        <v>14260</v>
      </c>
      <c r="T31" s="10"/>
      <c r="U31" s="64">
        <v>13.4</v>
      </c>
      <c r="V31" s="64">
        <v>13.4</v>
      </c>
      <c r="W31" s="10"/>
      <c r="X31" s="43">
        <f t="shared" si="2"/>
        <v>5662468992</v>
      </c>
      <c r="Y31" s="36">
        <f t="shared" si="3"/>
        <v>0.1074717011843304</v>
      </c>
      <c r="Z31" s="10"/>
      <c r="AA31" s="20">
        <v>30.7</v>
      </c>
      <c r="AB31" s="20">
        <v>45.7</v>
      </c>
      <c r="AC31" s="20">
        <v>7</v>
      </c>
      <c r="AD31" s="20">
        <v>16.600000000000001</v>
      </c>
      <c r="AE31" s="20">
        <v>0</v>
      </c>
      <c r="AF31" s="66">
        <f t="shared" si="4"/>
        <v>100</v>
      </c>
      <c r="AG31" s="10"/>
      <c r="AH31" s="72"/>
      <c r="AI31" s="73"/>
      <c r="AJ31" s="74"/>
      <c r="AK31" s="75"/>
      <c r="AL31" s="76"/>
      <c r="AN31" s="57">
        <v>15387.144</v>
      </c>
      <c r="AO31" s="35">
        <v>80</v>
      </c>
      <c r="AP31" s="43">
        <f t="shared" si="5"/>
        <v>566246899.20000005</v>
      </c>
      <c r="AR31" s="57">
        <f t="shared" si="6"/>
        <v>15387.144</v>
      </c>
      <c r="AS31" s="35">
        <v>24</v>
      </c>
      <c r="AT31" s="43">
        <f t="shared" si="7"/>
        <v>5096222092.8000002</v>
      </c>
      <c r="AV31" s="43">
        <v>52688000000</v>
      </c>
    </row>
    <row r="32" spans="1:48" ht="24" customHeight="1">
      <c r="A32" s="16"/>
      <c r="B32" s="17">
        <f t="shared" si="8"/>
        <v>24</v>
      </c>
      <c r="C32" s="10"/>
      <c r="D32" s="18" t="s">
        <v>19</v>
      </c>
      <c r="E32" s="10"/>
      <c r="F32" s="18" t="s">
        <v>8</v>
      </c>
      <c r="G32" s="18" t="s">
        <v>212</v>
      </c>
      <c r="H32" s="10"/>
      <c r="I32" s="19">
        <v>8712137</v>
      </c>
      <c r="J32" s="19">
        <v>45230</v>
      </c>
      <c r="K32" s="17" t="s">
        <v>14</v>
      </c>
      <c r="L32" s="10"/>
      <c r="M32" s="60">
        <v>432</v>
      </c>
      <c r="N32" s="60">
        <v>452</v>
      </c>
      <c r="O32" s="60">
        <v>452</v>
      </c>
      <c r="P32" s="10"/>
      <c r="Q32" s="60">
        <f t="shared" si="0"/>
        <v>13560</v>
      </c>
      <c r="R32" s="10"/>
      <c r="S32" s="62">
        <f t="shared" si="1"/>
        <v>14012</v>
      </c>
      <c r="T32" s="10"/>
      <c r="U32" s="64">
        <v>5.2</v>
      </c>
      <c r="V32" s="64">
        <v>5.2</v>
      </c>
      <c r="W32" s="10"/>
      <c r="X32" s="43">
        <f t="shared" si="2"/>
        <v>16357990287.999998</v>
      </c>
      <c r="Y32" s="36">
        <f t="shared" si="3"/>
        <v>4.1388743429109268E-2</v>
      </c>
      <c r="Z32" s="10"/>
      <c r="AA32" s="20">
        <v>43.8</v>
      </c>
      <c r="AB32" s="20">
        <v>22</v>
      </c>
      <c r="AC32" s="20">
        <v>11.1</v>
      </c>
      <c r="AD32" s="20">
        <v>16.899999999999999</v>
      </c>
      <c r="AE32" s="20">
        <v>6.2</v>
      </c>
      <c r="AF32" s="66">
        <f t="shared" si="4"/>
        <v>99.999999999999986</v>
      </c>
      <c r="AG32" s="10"/>
      <c r="AH32" s="72"/>
      <c r="AI32" s="73"/>
      <c r="AJ32" s="74"/>
      <c r="AK32" s="75"/>
      <c r="AL32" s="76"/>
      <c r="AN32" s="57">
        <v>45237.805</v>
      </c>
      <c r="AO32" s="35">
        <v>80</v>
      </c>
      <c r="AP32" s="43">
        <f t="shared" si="5"/>
        <v>1635799028.8</v>
      </c>
      <c r="AR32" s="57">
        <f t="shared" si="6"/>
        <v>45237.805</v>
      </c>
      <c r="AS32" s="35">
        <v>24</v>
      </c>
      <c r="AT32" s="43">
        <f t="shared" si="7"/>
        <v>14722191259.199999</v>
      </c>
      <c r="AV32" s="43">
        <v>395228000000</v>
      </c>
    </row>
    <row r="33" spans="1:48" ht="24" customHeight="1">
      <c r="A33" s="16"/>
      <c r="B33" s="17">
        <f t="shared" si="8"/>
        <v>25</v>
      </c>
      <c r="C33" s="10"/>
      <c r="D33" s="18" t="s">
        <v>124</v>
      </c>
      <c r="E33" s="10"/>
      <c r="F33" s="18" t="s">
        <v>18</v>
      </c>
      <c r="G33" s="18" t="s">
        <v>224</v>
      </c>
      <c r="H33" s="10"/>
      <c r="I33" s="19">
        <v>4660833</v>
      </c>
      <c r="J33" s="19">
        <v>39070</v>
      </c>
      <c r="K33" s="17" t="s">
        <v>14</v>
      </c>
      <c r="L33" s="10"/>
      <c r="M33" s="60">
        <v>327</v>
      </c>
      <c r="N33" s="60">
        <v>364</v>
      </c>
      <c r="O33" s="60">
        <v>364</v>
      </c>
      <c r="P33" s="10"/>
      <c r="Q33" s="60">
        <f t="shared" si="0"/>
        <v>10920</v>
      </c>
      <c r="R33" s="10"/>
      <c r="S33" s="62">
        <f t="shared" si="1"/>
        <v>11284</v>
      </c>
      <c r="T33" s="10"/>
      <c r="U33" s="64">
        <v>7.8</v>
      </c>
      <c r="V33" s="64">
        <v>7.8</v>
      </c>
      <c r="W33" s="10"/>
      <c r="X33" s="43">
        <f t="shared" si="2"/>
        <v>11655819302.4</v>
      </c>
      <c r="Y33" s="36">
        <f t="shared" si="3"/>
        <v>6.2047224453032672E-2</v>
      </c>
      <c r="Z33" s="10"/>
      <c r="AA33" s="20">
        <v>68.5</v>
      </c>
      <c r="AB33" s="20">
        <v>15.9</v>
      </c>
      <c r="AC33" s="20">
        <v>1.5</v>
      </c>
      <c r="AD33" s="20">
        <v>7.6</v>
      </c>
      <c r="AE33" s="20">
        <v>6.5</v>
      </c>
      <c r="AF33" s="66">
        <f t="shared" si="4"/>
        <v>100</v>
      </c>
      <c r="AG33" s="10"/>
      <c r="AH33" s="72"/>
      <c r="AI33" s="73"/>
      <c r="AJ33" s="74"/>
      <c r="AK33" s="75"/>
      <c r="AL33" s="76"/>
      <c r="AN33" s="57">
        <v>40026.851999999999</v>
      </c>
      <c r="AO33" s="35">
        <v>80</v>
      </c>
      <c r="AP33" s="43">
        <f t="shared" si="5"/>
        <v>1165581930.24</v>
      </c>
      <c r="AR33" s="57">
        <f t="shared" si="6"/>
        <v>40026.851999999999</v>
      </c>
      <c r="AS33" s="35">
        <v>24</v>
      </c>
      <c r="AT33" s="43">
        <f t="shared" si="7"/>
        <v>10490237372.16</v>
      </c>
      <c r="AV33" s="43">
        <v>187854000000</v>
      </c>
    </row>
    <row r="34" spans="1:48" ht="24" customHeight="1">
      <c r="A34" s="16"/>
      <c r="B34" s="17">
        <f t="shared" si="8"/>
        <v>26</v>
      </c>
      <c r="C34" s="10"/>
      <c r="D34" s="18" t="s">
        <v>88</v>
      </c>
      <c r="E34" s="10"/>
      <c r="F34" s="18" t="s">
        <v>8</v>
      </c>
      <c r="G34" s="18" t="s">
        <v>212</v>
      </c>
      <c r="H34" s="10"/>
      <c r="I34" s="19">
        <v>8191828</v>
      </c>
      <c r="J34" s="19">
        <v>36190</v>
      </c>
      <c r="K34" s="17" t="s">
        <v>14</v>
      </c>
      <c r="L34" s="10"/>
      <c r="M34" s="60">
        <v>335</v>
      </c>
      <c r="N34" s="60">
        <v>345</v>
      </c>
      <c r="O34" s="60">
        <v>345</v>
      </c>
      <c r="P34" s="10"/>
      <c r="Q34" s="60">
        <f t="shared" si="0"/>
        <v>10350</v>
      </c>
      <c r="R34" s="10"/>
      <c r="S34" s="62">
        <f t="shared" si="1"/>
        <v>10695</v>
      </c>
      <c r="T34" s="10"/>
      <c r="U34" s="64">
        <v>4.2</v>
      </c>
      <c r="V34" s="64">
        <v>4.2</v>
      </c>
      <c r="W34" s="10"/>
      <c r="X34" s="43">
        <f t="shared" si="2"/>
        <v>10300768224</v>
      </c>
      <c r="Y34" s="36">
        <f t="shared" si="3"/>
        <v>3.2295770271922646E-2</v>
      </c>
      <c r="Z34" s="10"/>
      <c r="AA34" s="20">
        <v>46.3</v>
      </c>
      <c r="AB34" s="20">
        <v>12.2</v>
      </c>
      <c r="AC34" s="20">
        <v>2.7</v>
      </c>
      <c r="AD34" s="20">
        <v>28.7</v>
      </c>
      <c r="AE34" s="20">
        <v>10.1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37321.624000000003</v>
      </c>
      <c r="AO34" s="35">
        <v>80</v>
      </c>
      <c r="AP34" s="43">
        <f t="shared" si="5"/>
        <v>1030076822.4000001</v>
      </c>
      <c r="AR34" s="57">
        <f t="shared" si="6"/>
        <v>37321.624000000003</v>
      </c>
      <c r="AS34" s="35">
        <v>24</v>
      </c>
      <c r="AT34" s="43">
        <f t="shared" si="7"/>
        <v>9270691401.6000004</v>
      </c>
      <c r="AV34" s="43">
        <v>318951000000</v>
      </c>
    </row>
    <row r="35" spans="1:48" ht="24" customHeight="1">
      <c r="A35" s="16"/>
      <c r="B35" s="17">
        <f t="shared" si="8"/>
        <v>27</v>
      </c>
      <c r="C35" s="10"/>
      <c r="D35" s="18" t="s">
        <v>151</v>
      </c>
      <c r="E35" s="10"/>
      <c r="F35" s="18" t="s">
        <v>8</v>
      </c>
      <c r="G35" s="18" t="s">
        <v>212</v>
      </c>
      <c r="H35" s="10"/>
      <c r="I35" s="19">
        <v>5444218</v>
      </c>
      <c r="J35" s="19">
        <v>16810</v>
      </c>
      <c r="K35" s="17" t="s">
        <v>14</v>
      </c>
      <c r="L35" s="10"/>
      <c r="M35" s="60">
        <v>275</v>
      </c>
      <c r="N35" s="60">
        <v>330</v>
      </c>
      <c r="O35" s="60">
        <v>330</v>
      </c>
      <c r="P35" s="10"/>
      <c r="Q35" s="60">
        <f t="shared" si="0"/>
        <v>9900</v>
      </c>
      <c r="R35" s="10"/>
      <c r="S35" s="62">
        <f t="shared" si="1"/>
        <v>10230</v>
      </c>
      <c r="T35" s="10"/>
      <c r="U35" s="64">
        <v>6.1</v>
      </c>
      <c r="V35" s="64">
        <v>6.1</v>
      </c>
      <c r="W35" s="10"/>
      <c r="X35" s="43">
        <f t="shared" si="2"/>
        <v>4357583472</v>
      </c>
      <c r="Y35" s="36">
        <f t="shared" si="3"/>
        <v>4.8611500005577804E-2</v>
      </c>
      <c r="Z35" s="10"/>
      <c r="AA35" s="20">
        <v>50.2</v>
      </c>
      <c r="AB35" s="20">
        <v>8.6999999999999993</v>
      </c>
      <c r="AC35" s="20">
        <v>7.6</v>
      </c>
      <c r="AD35" s="20">
        <v>29.1</v>
      </c>
      <c r="AE35" s="20">
        <v>4.4000000000000004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16505.998</v>
      </c>
      <c r="AO35" s="35">
        <v>80</v>
      </c>
      <c r="AP35" s="43">
        <f t="shared" si="5"/>
        <v>435758347.19999999</v>
      </c>
      <c r="AR35" s="57">
        <f t="shared" si="6"/>
        <v>16505.998</v>
      </c>
      <c r="AS35" s="35">
        <v>24</v>
      </c>
      <c r="AT35" s="43">
        <f t="shared" si="7"/>
        <v>3921825124.7999997</v>
      </c>
      <c r="AV35" s="43">
        <v>89641000000</v>
      </c>
    </row>
    <row r="36" spans="1:48" ht="24" customHeight="1">
      <c r="A36" s="16"/>
      <c r="B36" s="17">
        <f t="shared" si="8"/>
        <v>28</v>
      </c>
      <c r="C36" s="10"/>
      <c r="D36" s="18" t="s">
        <v>161</v>
      </c>
      <c r="E36" s="10"/>
      <c r="F36" s="18" t="s">
        <v>8</v>
      </c>
      <c r="G36" s="18" t="s">
        <v>212</v>
      </c>
      <c r="H36" s="10"/>
      <c r="I36" s="19">
        <v>9837533</v>
      </c>
      <c r="J36" s="19">
        <v>54630</v>
      </c>
      <c r="K36" s="17" t="s">
        <v>14</v>
      </c>
      <c r="L36" s="10"/>
      <c r="M36" s="60">
        <v>270</v>
      </c>
      <c r="N36" s="60">
        <v>278</v>
      </c>
      <c r="O36" s="60">
        <v>278</v>
      </c>
      <c r="P36" s="10"/>
      <c r="Q36" s="60">
        <f t="shared" si="0"/>
        <v>8340</v>
      </c>
      <c r="R36" s="10"/>
      <c r="S36" s="62">
        <f t="shared" si="1"/>
        <v>8618</v>
      </c>
      <c r="T36" s="10"/>
      <c r="U36" s="64">
        <v>2.8</v>
      </c>
      <c r="V36" s="64">
        <v>2.8</v>
      </c>
      <c r="W36" s="10"/>
      <c r="X36" s="43">
        <f t="shared" si="2"/>
        <v>11559061412.800001</v>
      </c>
      <c r="Y36" s="36">
        <f t="shared" si="3"/>
        <v>2.2412401138549361E-2</v>
      </c>
      <c r="Z36" s="10"/>
      <c r="AA36" s="20">
        <v>53.7</v>
      </c>
      <c r="AB36" s="20">
        <v>16.3</v>
      </c>
      <c r="AC36" s="20">
        <v>8.1</v>
      </c>
      <c r="AD36" s="20">
        <v>15.6</v>
      </c>
      <c r="AE36" s="20">
        <v>6.3</v>
      </c>
      <c r="AF36" s="66">
        <f t="shared" si="4"/>
        <v>99.999999999999986</v>
      </c>
      <c r="AG36" s="10"/>
      <c r="AH36" s="72"/>
      <c r="AI36" s="73"/>
      <c r="AJ36" s="74"/>
      <c r="AK36" s="75"/>
      <c r="AL36" s="76"/>
      <c r="AN36" s="57">
        <v>51974.197</v>
      </c>
      <c r="AO36" s="35">
        <v>80</v>
      </c>
      <c r="AP36" s="43">
        <f t="shared" si="5"/>
        <v>1155906141.28</v>
      </c>
      <c r="AR36" s="57">
        <f t="shared" si="6"/>
        <v>51974.197</v>
      </c>
      <c r="AS36" s="35">
        <v>24</v>
      </c>
      <c r="AT36" s="43">
        <f t="shared" si="7"/>
        <v>10403155271.52</v>
      </c>
      <c r="AV36" s="43">
        <v>515744000000</v>
      </c>
    </row>
    <row r="37" spans="1:48" ht="24" customHeight="1">
      <c r="A37" s="16"/>
      <c r="B37" s="17">
        <f t="shared" si="8"/>
        <v>29</v>
      </c>
      <c r="C37" s="10"/>
      <c r="D37" s="18" t="s">
        <v>67</v>
      </c>
      <c r="E37" s="10"/>
      <c r="F37" s="18" t="s">
        <v>8</v>
      </c>
      <c r="G37" s="18" t="s">
        <v>212</v>
      </c>
      <c r="H37" s="10"/>
      <c r="I37" s="19">
        <v>5503132</v>
      </c>
      <c r="J37" s="19">
        <v>44730</v>
      </c>
      <c r="K37" s="17" t="s">
        <v>14</v>
      </c>
      <c r="L37" s="10"/>
      <c r="M37" s="60">
        <v>252</v>
      </c>
      <c r="N37" s="60">
        <v>260</v>
      </c>
      <c r="O37" s="60">
        <v>260</v>
      </c>
      <c r="P37" s="10"/>
      <c r="Q37" s="60">
        <f t="shared" si="0"/>
        <v>7800</v>
      </c>
      <c r="R37" s="10"/>
      <c r="S37" s="62">
        <f t="shared" si="1"/>
        <v>8060</v>
      </c>
      <c r="T37" s="10"/>
      <c r="U37" s="64">
        <v>4.7</v>
      </c>
      <c r="V37" s="64">
        <v>4.7</v>
      </c>
      <c r="W37" s="10"/>
      <c r="X37" s="43">
        <f t="shared" si="2"/>
        <v>9105707520</v>
      </c>
      <c r="Y37" s="36">
        <f t="shared" si="3"/>
        <v>3.785055293677516E-2</v>
      </c>
      <c r="Z37" s="10"/>
      <c r="AA37" s="20">
        <v>64.7</v>
      </c>
      <c r="AB37" s="20">
        <v>8.6999999999999993</v>
      </c>
      <c r="AC37" s="20">
        <v>9.5</v>
      </c>
      <c r="AD37" s="20">
        <v>10.7</v>
      </c>
      <c r="AE37" s="20">
        <v>6.4</v>
      </c>
      <c r="AF37" s="66">
        <f t="shared" si="4"/>
        <v>100.00000000000001</v>
      </c>
      <c r="AG37" s="10"/>
      <c r="AH37" s="72"/>
      <c r="AI37" s="73"/>
      <c r="AJ37" s="74"/>
      <c r="AK37" s="75"/>
      <c r="AL37" s="76"/>
      <c r="AN37" s="57">
        <v>43777.440000000002</v>
      </c>
      <c r="AO37" s="35">
        <v>80</v>
      </c>
      <c r="AP37" s="43">
        <f t="shared" si="5"/>
        <v>910570752</v>
      </c>
      <c r="AR37" s="57">
        <f t="shared" si="6"/>
        <v>43777.440000000002</v>
      </c>
      <c r="AS37" s="35">
        <v>24</v>
      </c>
      <c r="AT37" s="43">
        <f t="shared" si="7"/>
        <v>8195136768</v>
      </c>
      <c r="AV37" s="43">
        <v>240570000000</v>
      </c>
    </row>
    <row r="38" spans="1:48" ht="24" customHeight="1">
      <c r="A38" s="16"/>
      <c r="B38" s="17">
        <f t="shared" si="8"/>
        <v>30</v>
      </c>
      <c r="C38" s="10"/>
      <c r="D38" s="18" t="s">
        <v>136</v>
      </c>
      <c r="E38" s="10"/>
      <c r="F38" s="18" t="s">
        <v>5</v>
      </c>
      <c r="G38" s="18" t="s">
        <v>226</v>
      </c>
      <c r="H38" s="10"/>
      <c r="I38" s="19">
        <v>2569804</v>
      </c>
      <c r="J38" s="19">
        <v>75660</v>
      </c>
      <c r="K38" s="17" t="s">
        <v>14</v>
      </c>
      <c r="L38" s="10"/>
      <c r="M38" s="60">
        <v>178</v>
      </c>
      <c r="N38" s="60">
        <v>239</v>
      </c>
      <c r="O38" s="60">
        <v>239</v>
      </c>
      <c r="P38" s="10"/>
      <c r="Q38" s="60">
        <f t="shared" si="0"/>
        <v>7170</v>
      </c>
      <c r="R38" s="10"/>
      <c r="S38" s="62">
        <f t="shared" si="1"/>
        <v>7409</v>
      </c>
      <c r="T38" s="10"/>
      <c r="U38" s="64">
        <v>9.3000000000000007</v>
      </c>
      <c r="V38" s="64">
        <v>9.3000000000000007</v>
      </c>
      <c r="W38" s="10"/>
      <c r="X38" s="43">
        <f t="shared" si="2"/>
        <v>10929577263.200001</v>
      </c>
      <c r="Y38" s="36">
        <f t="shared" si="3"/>
        <v>7.2032117570453177E-2</v>
      </c>
      <c r="Z38" s="10"/>
      <c r="AA38" s="20">
        <v>48.3</v>
      </c>
      <c r="AB38" s="20">
        <v>2.2000000000000002</v>
      </c>
      <c r="AC38" s="20">
        <v>2.8</v>
      </c>
      <c r="AD38" s="20">
        <v>32</v>
      </c>
      <c r="AE38" s="20">
        <v>14.7</v>
      </c>
      <c r="AF38" s="66">
        <f t="shared" si="4"/>
        <v>100</v>
      </c>
      <c r="AG38" s="10"/>
      <c r="AH38" s="72"/>
      <c r="AI38" s="73"/>
      <c r="AJ38" s="74"/>
      <c r="AK38" s="75"/>
      <c r="AL38" s="76"/>
      <c r="AN38" s="57">
        <v>57163.061000000002</v>
      </c>
      <c r="AO38" s="35">
        <v>80</v>
      </c>
      <c r="AP38" s="43">
        <f t="shared" si="5"/>
        <v>1092957726.3199999</v>
      </c>
      <c r="AR38" s="57">
        <f t="shared" si="6"/>
        <v>57163.061000000002</v>
      </c>
      <c r="AS38" s="35">
        <v>24</v>
      </c>
      <c r="AT38" s="43">
        <f t="shared" si="7"/>
        <v>9836619536.8800011</v>
      </c>
      <c r="AV38" s="43">
        <v>151732000000</v>
      </c>
    </row>
    <row r="39" spans="1:48" ht="24" customHeight="1">
      <c r="A39" s="16"/>
      <c r="B39" s="17">
        <f t="shared" si="8"/>
        <v>31</v>
      </c>
      <c r="C39" s="10"/>
      <c r="D39" s="18" t="s">
        <v>104</v>
      </c>
      <c r="E39" s="10"/>
      <c r="F39" s="18" t="s">
        <v>8</v>
      </c>
      <c r="G39" s="18" t="s">
        <v>212</v>
      </c>
      <c r="H39" s="10"/>
      <c r="I39" s="19">
        <v>2908249</v>
      </c>
      <c r="J39" s="19">
        <v>14770</v>
      </c>
      <c r="K39" s="17" t="s">
        <v>14</v>
      </c>
      <c r="L39" s="10"/>
      <c r="M39" s="60">
        <v>192</v>
      </c>
      <c r="N39" s="60">
        <v>234</v>
      </c>
      <c r="O39" s="60">
        <v>234</v>
      </c>
      <c r="P39" s="10"/>
      <c r="Q39" s="60">
        <f t="shared" si="0"/>
        <v>7020</v>
      </c>
      <c r="R39" s="10"/>
      <c r="S39" s="62">
        <f t="shared" si="1"/>
        <v>7254</v>
      </c>
      <c r="T39" s="10"/>
      <c r="U39" s="64">
        <v>8</v>
      </c>
      <c r="V39" s="64">
        <v>8</v>
      </c>
      <c r="W39" s="10"/>
      <c r="X39" s="43">
        <f t="shared" si="2"/>
        <v>2807902655.9999995</v>
      </c>
      <c r="Y39" s="36">
        <f t="shared" si="3"/>
        <v>6.5266669517921053E-2</v>
      </c>
      <c r="Z39" s="10"/>
      <c r="AA39" s="20">
        <v>46.4</v>
      </c>
      <c r="AB39" s="20">
        <v>5.7</v>
      </c>
      <c r="AC39" s="20">
        <v>8.9</v>
      </c>
      <c r="AD39" s="20">
        <v>38</v>
      </c>
      <c r="AE39" s="20">
        <v>1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14999.48</v>
      </c>
      <c r="AO39" s="35">
        <v>80</v>
      </c>
      <c r="AP39" s="43">
        <f t="shared" si="5"/>
        <v>280790265.59999996</v>
      </c>
      <c r="AR39" s="57">
        <f t="shared" si="6"/>
        <v>14999.48</v>
      </c>
      <c r="AS39" s="35">
        <v>24</v>
      </c>
      <c r="AT39" s="43">
        <f t="shared" si="7"/>
        <v>2527112390.3999996</v>
      </c>
      <c r="AV39" s="43">
        <v>43022000000</v>
      </c>
    </row>
    <row r="40" spans="1:48" ht="24" customHeight="1">
      <c r="A40" s="16"/>
      <c r="B40" s="17">
        <f t="shared" si="8"/>
        <v>32</v>
      </c>
      <c r="C40" s="10"/>
      <c r="D40" s="18" t="s">
        <v>55</v>
      </c>
      <c r="E40" s="10"/>
      <c r="F40" s="18" t="s">
        <v>8</v>
      </c>
      <c r="G40" s="18" t="s">
        <v>212</v>
      </c>
      <c r="H40" s="10"/>
      <c r="I40" s="19">
        <v>5711870</v>
      </c>
      <c r="J40" s="19">
        <v>56730</v>
      </c>
      <c r="K40" s="17" t="s">
        <v>14</v>
      </c>
      <c r="L40" s="10"/>
      <c r="M40" s="60">
        <v>211</v>
      </c>
      <c r="N40" s="60">
        <v>227</v>
      </c>
      <c r="O40" s="60">
        <v>227</v>
      </c>
      <c r="P40" s="10"/>
      <c r="Q40" s="60">
        <f t="shared" si="0"/>
        <v>6810</v>
      </c>
      <c r="R40" s="10"/>
      <c r="S40" s="62">
        <f t="shared" si="1"/>
        <v>7037</v>
      </c>
      <c r="T40" s="10"/>
      <c r="U40" s="64">
        <v>4</v>
      </c>
      <c r="V40" s="64">
        <v>4</v>
      </c>
      <c r="W40" s="10"/>
      <c r="X40" s="43">
        <f t="shared" si="2"/>
        <v>9926982036.7999992</v>
      </c>
      <c r="Y40" s="36">
        <f t="shared" si="3"/>
        <v>3.1703847892793721E-2</v>
      </c>
      <c r="Z40" s="10"/>
      <c r="AA40" s="20">
        <v>48.3</v>
      </c>
      <c r="AB40" s="20">
        <v>16.100000000000001</v>
      </c>
      <c r="AC40" s="20">
        <v>14.7</v>
      </c>
      <c r="AD40" s="20">
        <v>17.100000000000001</v>
      </c>
      <c r="AE40" s="20">
        <v>3.8</v>
      </c>
      <c r="AF40" s="66">
        <f t="shared" si="4"/>
        <v>100.00000000000001</v>
      </c>
      <c r="AG40" s="10"/>
      <c r="AH40" s="72"/>
      <c r="AI40" s="73"/>
      <c r="AJ40" s="74"/>
      <c r="AK40" s="75"/>
      <c r="AL40" s="76"/>
      <c r="AN40" s="57">
        <v>54663.998</v>
      </c>
      <c r="AO40" s="35">
        <v>80</v>
      </c>
      <c r="AP40" s="43">
        <f t="shared" si="5"/>
        <v>992698203.68000007</v>
      </c>
      <c r="AR40" s="57">
        <f t="shared" si="6"/>
        <v>54663.998</v>
      </c>
      <c r="AS40" s="35">
        <v>24</v>
      </c>
      <c r="AT40" s="43">
        <f t="shared" si="7"/>
        <v>8934283833.1199989</v>
      </c>
      <c r="AV40" s="43">
        <v>313116000000</v>
      </c>
    </row>
    <row r="41" spans="1:48" ht="24" customHeight="1">
      <c r="A41" s="16"/>
      <c r="B41" s="17">
        <f t="shared" si="8"/>
        <v>33</v>
      </c>
      <c r="C41" s="10"/>
      <c r="D41" s="18" t="s">
        <v>162</v>
      </c>
      <c r="E41" s="10"/>
      <c r="F41" s="18" t="s">
        <v>8</v>
      </c>
      <c r="G41" s="18" t="s">
        <v>212</v>
      </c>
      <c r="H41" s="10"/>
      <c r="I41" s="19">
        <v>8401739</v>
      </c>
      <c r="J41" s="19">
        <v>81240</v>
      </c>
      <c r="K41" s="17" t="s">
        <v>14</v>
      </c>
      <c r="L41" s="10"/>
      <c r="M41" s="60">
        <v>216</v>
      </c>
      <c r="N41" s="60">
        <v>223</v>
      </c>
      <c r="O41" s="60">
        <v>223</v>
      </c>
      <c r="P41" s="10"/>
      <c r="Q41" s="60">
        <f t="shared" ref="Q41:Q57" si="9">N41*$Q$190</f>
        <v>6690</v>
      </c>
      <c r="R41" s="10"/>
      <c r="S41" s="62">
        <f t="shared" ref="S41:S57" si="10">Q41+N41</f>
        <v>6913</v>
      </c>
      <c r="T41" s="10"/>
      <c r="U41" s="64">
        <v>2.7</v>
      </c>
      <c r="V41" s="64">
        <v>2.7</v>
      </c>
      <c r="W41" s="10"/>
      <c r="X41" s="43">
        <f t="shared" ref="X41:X57" si="11">AP41+AT41</f>
        <v>14302719231.200001</v>
      </c>
      <c r="Y41" s="36">
        <f t="shared" ref="Y41:Y57" si="12">X41/AV41</f>
        <v>2.1305716490021734E-2</v>
      </c>
      <c r="Z41" s="10"/>
      <c r="AA41" s="20">
        <v>34.700000000000003</v>
      </c>
      <c r="AB41" s="20">
        <v>22.7</v>
      </c>
      <c r="AC41" s="20">
        <v>15.3</v>
      </c>
      <c r="AD41" s="20">
        <v>23.1</v>
      </c>
      <c r="AE41" s="20">
        <v>4.2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80172.192999999999</v>
      </c>
      <c r="AO41" s="35">
        <v>80</v>
      </c>
      <c r="AP41" s="43">
        <f t="shared" ref="AP41:AP57" si="14">N41*AN41*AO41</f>
        <v>1430271923.1200001</v>
      </c>
      <c r="AR41" s="57">
        <f t="shared" ref="AR41:AR57" si="15">AN41</f>
        <v>80172.192999999999</v>
      </c>
      <c r="AS41" s="35">
        <v>24</v>
      </c>
      <c r="AT41" s="43">
        <f t="shared" ref="AT41:AT57" si="16">Q41*AR41*AS41</f>
        <v>12872447308.08</v>
      </c>
      <c r="AV41" s="43">
        <v>671309000000</v>
      </c>
    </row>
    <row r="42" spans="1:48" ht="24" customHeight="1">
      <c r="A42" s="16"/>
      <c r="B42" s="17">
        <f t="shared" si="8"/>
        <v>34</v>
      </c>
      <c r="C42" s="10"/>
      <c r="D42" s="18" t="s">
        <v>87</v>
      </c>
      <c r="E42" s="10"/>
      <c r="F42" s="18" t="s">
        <v>8</v>
      </c>
      <c r="G42" s="18" t="s">
        <v>212</v>
      </c>
      <c r="H42" s="10"/>
      <c r="I42" s="19">
        <v>4726078</v>
      </c>
      <c r="J42" s="19">
        <v>52560</v>
      </c>
      <c r="K42" s="17" t="s">
        <v>14</v>
      </c>
      <c r="L42" s="10"/>
      <c r="M42" s="60">
        <v>188</v>
      </c>
      <c r="N42" s="60">
        <v>194</v>
      </c>
      <c r="O42" s="60">
        <v>194</v>
      </c>
      <c r="P42" s="10"/>
      <c r="Q42" s="60">
        <f t="shared" si="9"/>
        <v>5820</v>
      </c>
      <c r="R42" s="10"/>
      <c r="S42" s="62">
        <f t="shared" si="10"/>
        <v>6014</v>
      </c>
      <c r="T42" s="10"/>
      <c r="U42" s="64">
        <v>4.0999999999999996</v>
      </c>
      <c r="V42" s="64">
        <v>4.0999999999999996</v>
      </c>
      <c r="W42" s="10"/>
      <c r="X42" s="43">
        <f t="shared" si="11"/>
        <v>9808187126.3999996</v>
      </c>
      <c r="Y42" s="36">
        <f t="shared" si="12"/>
        <v>3.2637059813724736E-2</v>
      </c>
      <c r="Z42" s="10"/>
      <c r="AA42" s="20">
        <v>62.2</v>
      </c>
      <c r="AB42" s="20">
        <v>11.7</v>
      </c>
      <c r="AC42" s="20">
        <v>5.3</v>
      </c>
      <c r="AD42" s="20">
        <v>18.600000000000001</v>
      </c>
      <c r="AE42" s="20">
        <v>2.2000000000000002</v>
      </c>
      <c r="AF42" s="66">
        <f t="shared" si="13"/>
        <v>100.00000000000001</v>
      </c>
      <c r="AG42" s="10"/>
      <c r="AH42" s="72"/>
      <c r="AI42" s="73"/>
      <c r="AJ42" s="74"/>
      <c r="AK42" s="75"/>
      <c r="AL42" s="76"/>
      <c r="AN42" s="57">
        <v>63197.082000000002</v>
      </c>
      <c r="AO42" s="35">
        <v>80</v>
      </c>
      <c r="AP42" s="43">
        <f t="shared" si="14"/>
        <v>980818712.63999999</v>
      </c>
      <c r="AR42" s="57">
        <f t="shared" si="15"/>
        <v>63197.082000000002</v>
      </c>
      <c r="AS42" s="35">
        <v>24</v>
      </c>
      <c r="AT42" s="43">
        <f t="shared" si="16"/>
        <v>8827368413.7600002</v>
      </c>
      <c r="AV42" s="43">
        <v>300523000000</v>
      </c>
    </row>
    <row r="43" spans="1:48" ht="24" customHeight="1">
      <c r="A43" s="16"/>
      <c r="B43" s="17">
        <f t="shared" si="8"/>
        <v>35</v>
      </c>
      <c r="C43" s="10"/>
      <c r="D43" s="18" t="s">
        <v>99</v>
      </c>
      <c r="E43" s="10"/>
      <c r="F43" s="18" t="s">
        <v>8</v>
      </c>
      <c r="G43" s="18" t="s">
        <v>212</v>
      </c>
      <c r="H43" s="10"/>
      <c r="I43" s="19">
        <v>1970530</v>
      </c>
      <c r="J43" s="19">
        <v>14630</v>
      </c>
      <c r="K43" s="17" t="s">
        <v>14</v>
      </c>
      <c r="L43" s="10"/>
      <c r="M43" s="60">
        <v>158</v>
      </c>
      <c r="N43" s="60">
        <v>184</v>
      </c>
      <c r="O43" s="60">
        <v>184</v>
      </c>
      <c r="P43" s="10"/>
      <c r="Q43" s="60">
        <f t="shared" si="9"/>
        <v>5520</v>
      </c>
      <c r="R43" s="10"/>
      <c r="S43" s="62">
        <f t="shared" si="10"/>
        <v>5704</v>
      </c>
      <c r="T43" s="10"/>
      <c r="U43" s="64">
        <v>9.3000000000000007</v>
      </c>
      <c r="V43" s="64">
        <v>9.3000000000000007</v>
      </c>
      <c r="W43" s="10"/>
      <c r="X43" s="43">
        <f t="shared" si="11"/>
        <v>2083382688.0000002</v>
      </c>
      <c r="Y43" s="36">
        <f t="shared" si="12"/>
        <v>7.5120166149852174E-2</v>
      </c>
      <c r="Z43" s="10"/>
      <c r="AA43" s="20">
        <v>44.9</v>
      </c>
      <c r="AB43" s="20">
        <v>12</v>
      </c>
      <c r="AC43" s="20">
        <v>4.4000000000000004</v>
      </c>
      <c r="AD43" s="20">
        <v>34.799999999999997</v>
      </c>
      <c r="AE43" s="20">
        <v>3.9</v>
      </c>
      <c r="AF43" s="66">
        <f t="shared" si="13"/>
        <v>100</v>
      </c>
      <c r="AG43" s="10"/>
      <c r="AH43" s="72"/>
      <c r="AI43" s="73"/>
      <c r="AJ43" s="74"/>
      <c r="AK43" s="75"/>
      <c r="AL43" s="76"/>
      <c r="AN43" s="57">
        <v>14153.415000000001</v>
      </c>
      <c r="AO43" s="35">
        <v>80</v>
      </c>
      <c r="AP43" s="43">
        <f t="shared" si="14"/>
        <v>208338268.80000001</v>
      </c>
      <c r="AR43" s="57">
        <f t="shared" si="15"/>
        <v>14153.415000000001</v>
      </c>
      <c r="AS43" s="35">
        <v>24</v>
      </c>
      <c r="AT43" s="43">
        <f t="shared" si="16"/>
        <v>1875044419.2000003</v>
      </c>
      <c r="AV43" s="43">
        <v>27734000000</v>
      </c>
    </row>
    <row r="44" spans="1:48" ht="24" customHeight="1">
      <c r="A44" s="16"/>
      <c r="B44" s="17">
        <f t="shared" si="8"/>
        <v>36</v>
      </c>
      <c r="C44" s="10"/>
      <c r="D44" s="18" t="s">
        <v>170</v>
      </c>
      <c r="E44" s="10"/>
      <c r="F44" s="18" t="s">
        <v>13</v>
      </c>
      <c r="G44" s="18" t="s">
        <v>222</v>
      </c>
      <c r="H44" s="10"/>
      <c r="I44" s="19">
        <v>1364962</v>
      </c>
      <c r="J44" s="19">
        <v>15680</v>
      </c>
      <c r="K44" s="17" t="s">
        <v>14</v>
      </c>
      <c r="L44" s="10"/>
      <c r="M44" s="60">
        <v>135</v>
      </c>
      <c r="N44" s="60">
        <v>165</v>
      </c>
      <c r="O44" s="60">
        <v>165</v>
      </c>
      <c r="P44" s="10"/>
      <c r="Q44" s="60">
        <f t="shared" si="9"/>
        <v>4950</v>
      </c>
      <c r="R44" s="10"/>
      <c r="S44" s="62">
        <f t="shared" si="10"/>
        <v>5115</v>
      </c>
      <c r="T44" s="10"/>
      <c r="U44" s="64">
        <v>12.1</v>
      </c>
      <c r="V44" s="64">
        <v>12.1</v>
      </c>
      <c r="W44" s="10"/>
      <c r="X44" s="43">
        <f t="shared" si="11"/>
        <v>2135357004</v>
      </c>
      <c r="Y44" s="36">
        <f t="shared" si="12"/>
        <v>9.5820372627327802E-2</v>
      </c>
      <c r="Z44" s="10"/>
      <c r="AA44" s="20">
        <v>57.8</v>
      </c>
      <c r="AB44" s="20">
        <v>2.2000000000000002</v>
      </c>
      <c r="AC44" s="20">
        <v>0.7</v>
      </c>
      <c r="AD44" s="20">
        <v>31.1</v>
      </c>
      <c r="AE44" s="20">
        <v>8.1999999999999993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16176.947</v>
      </c>
      <c r="AO44" s="35">
        <v>80</v>
      </c>
      <c r="AP44" s="43">
        <f t="shared" si="14"/>
        <v>213535700.39999998</v>
      </c>
      <c r="AR44" s="57">
        <f t="shared" si="15"/>
        <v>16176.947</v>
      </c>
      <c r="AS44" s="35">
        <v>24</v>
      </c>
      <c r="AT44" s="43">
        <f t="shared" si="16"/>
        <v>1921821303.6000001</v>
      </c>
      <c r="AV44" s="43">
        <v>22285000000</v>
      </c>
    </row>
    <row r="45" spans="1:48" ht="24" customHeight="1">
      <c r="A45" s="16"/>
      <c r="B45" s="17">
        <f t="shared" si="8"/>
        <v>37</v>
      </c>
      <c r="C45" s="10"/>
      <c r="D45" s="18" t="s">
        <v>150</v>
      </c>
      <c r="E45" s="10"/>
      <c r="F45" s="18" t="s">
        <v>18</v>
      </c>
      <c r="G45" s="18" t="s">
        <v>224</v>
      </c>
      <c r="H45" s="10"/>
      <c r="I45" s="19">
        <v>5622455</v>
      </c>
      <c r="J45" s="19">
        <v>51880</v>
      </c>
      <c r="K45" s="17" t="s">
        <v>14</v>
      </c>
      <c r="L45" s="10"/>
      <c r="M45" s="60">
        <v>141</v>
      </c>
      <c r="N45" s="60">
        <v>155</v>
      </c>
      <c r="O45" s="60">
        <v>155</v>
      </c>
      <c r="P45" s="10"/>
      <c r="Q45" s="60">
        <f t="shared" si="9"/>
        <v>4650</v>
      </c>
      <c r="R45" s="10"/>
      <c r="S45" s="62">
        <f t="shared" si="10"/>
        <v>4805</v>
      </c>
      <c r="T45" s="10"/>
      <c r="U45" s="64">
        <v>2.8</v>
      </c>
      <c r="V45" s="64">
        <v>2.8</v>
      </c>
      <c r="W45" s="10"/>
      <c r="X45" s="43">
        <f t="shared" si="11"/>
        <v>7033797080</v>
      </c>
      <c r="Y45" s="36">
        <f t="shared" si="12"/>
        <v>2.2114129934479421E-2</v>
      </c>
      <c r="Z45" s="10"/>
      <c r="AA45" s="20">
        <v>7.8</v>
      </c>
      <c r="AB45" s="20">
        <v>44</v>
      </c>
      <c r="AC45" s="20">
        <v>14.2</v>
      </c>
      <c r="AD45" s="20">
        <v>33.299999999999997</v>
      </c>
      <c r="AE45" s="20">
        <v>0.7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56724.17</v>
      </c>
      <c r="AO45" s="35">
        <v>80</v>
      </c>
      <c r="AP45" s="43">
        <f t="shared" si="14"/>
        <v>703379708</v>
      </c>
      <c r="AR45" s="57">
        <f t="shared" si="15"/>
        <v>56724.17</v>
      </c>
      <c r="AS45" s="35">
        <v>24</v>
      </c>
      <c r="AT45" s="43">
        <f t="shared" si="16"/>
        <v>6330417372</v>
      </c>
      <c r="AV45" s="43">
        <v>318068000000</v>
      </c>
    </row>
    <row r="46" spans="1:48" ht="24" customHeight="1">
      <c r="A46" s="16"/>
      <c r="B46" s="17">
        <f t="shared" si="8"/>
        <v>38</v>
      </c>
      <c r="C46" s="10"/>
      <c r="D46" s="18" t="s">
        <v>127</v>
      </c>
      <c r="E46" s="10"/>
      <c r="F46" s="18" t="s">
        <v>8</v>
      </c>
      <c r="G46" s="18" t="s">
        <v>212</v>
      </c>
      <c r="H46" s="10"/>
      <c r="I46" s="19">
        <v>5254694</v>
      </c>
      <c r="J46" s="19">
        <v>82330</v>
      </c>
      <c r="K46" s="17" t="s">
        <v>14</v>
      </c>
      <c r="L46" s="10"/>
      <c r="M46" s="60">
        <v>135</v>
      </c>
      <c r="N46" s="60">
        <v>143</v>
      </c>
      <c r="O46" s="60">
        <v>143</v>
      </c>
      <c r="P46" s="10"/>
      <c r="Q46" s="60">
        <f t="shared" si="9"/>
        <v>4290</v>
      </c>
      <c r="R46" s="10"/>
      <c r="S46" s="62">
        <f t="shared" si="10"/>
        <v>4433</v>
      </c>
      <c r="T46" s="10"/>
      <c r="U46" s="64">
        <v>2.7</v>
      </c>
      <c r="V46" s="64">
        <v>2.7</v>
      </c>
      <c r="W46" s="10"/>
      <c r="X46" s="43">
        <f t="shared" si="11"/>
        <v>8060688178.3999996</v>
      </c>
      <c r="Y46" s="36">
        <f t="shared" si="12"/>
        <v>2.185492975948073E-2</v>
      </c>
      <c r="Z46" s="10"/>
      <c r="AA46" s="20">
        <v>49.6</v>
      </c>
      <c r="AB46" s="20">
        <v>17</v>
      </c>
      <c r="AC46" s="20">
        <v>8.9</v>
      </c>
      <c r="AD46" s="20">
        <v>11.9</v>
      </c>
      <c r="AE46" s="20">
        <v>12.6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70460.561000000002</v>
      </c>
      <c r="AO46" s="35">
        <v>80</v>
      </c>
      <c r="AP46" s="43">
        <f t="shared" si="14"/>
        <v>806068817.83999991</v>
      </c>
      <c r="AR46" s="57">
        <f t="shared" si="15"/>
        <v>70460.561000000002</v>
      </c>
      <c r="AS46" s="35">
        <v>24</v>
      </c>
      <c r="AT46" s="43">
        <f t="shared" si="16"/>
        <v>7254619360.5599995</v>
      </c>
      <c r="AV46" s="43">
        <v>368827000000</v>
      </c>
    </row>
    <row r="47" spans="1:48" ht="24" customHeight="1">
      <c r="A47" s="16"/>
      <c r="B47" s="17">
        <f t="shared" si="8"/>
        <v>39</v>
      </c>
      <c r="C47" s="10"/>
      <c r="D47" s="18" t="s">
        <v>152</v>
      </c>
      <c r="E47" s="10"/>
      <c r="F47" s="18" t="s">
        <v>8</v>
      </c>
      <c r="G47" s="18" t="s">
        <v>212</v>
      </c>
      <c r="H47" s="10"/>
      <c r="I47" s="19">
        <v>2077862</v>
      </c>
      <c r="J47" s="19">
        <v>21660</v>
      </c>
      <c r="K47" s="17" t="s">
        <v>14</v>
      </c>
      <c r="L47" s="10"/>
      <c r="M47" s="60">
        <v>130</v>
      </c>
      <c r="N47" s="60">
        <v>134</v>
      </c>
      <c r="O47" s="60">
        <v>134</v>
      </c>
      <c r="P47" s="10"/>
      <c r="Q47" s="60">
        <f t="shared" si="9"/>
        <v>4020</v>
      </c>
      <c r="R47" s="10"/>
      <c r="S47" s="62">
        <f t="shared" si="10"/>
        <v>4154</v>
      </c>
      <c r="T47" s="10"/>
      <c r="U47" s="64">
        <v>6.4</v>
      </c>
      <c r="V47" s="64">
        <v>6.4</v>
      </c>
      <c r="W47" s="10"/>
      <c r="X47" s="43">
        <f t="shared" si="11"/>
        <v>2317940683.1999998</v>
      </c>
      <c r="Y47" s="36">
        <f t="shared" si="12"/>
        <v>5.1911239881752211E-2</v>
      </c>
      <c r="Z47" s="10"/>
      <c r="AA47" s="20">
        <v>46.9</v>
      </c>
      <c r="AB47" s="20">
        <v>19.2</v>
      </c>
      <c r="AC47" s="20">
        <v>10</v>
      </c>
      <c r="AD47" s="20">
        <v>16.899999999999999</v>
      </c>
      <c r="AE47" s="20">
        <v>7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21622.580999999998</v>
      </c>
      <c r="AO47" s="35">
        <v>80</v>
      </c>
      <c r="AP47" s="43">
        <f t="shared" si="14"/>
        <v>231794068.31999999</v>
      </c>
      <c r="AR47" s="57">
        <f t="shared" si="15"/>
        <v>21622.580999999998</v>
      </c>
      <c r="AS47" s="35">
        <v>24</v>
      </c>
      <c r="AT47" s="43">
        <f t="shared" si="16"/>
        <v>2086146614.8799996</v>
      </c>
      <c r="AV47" s="43">
        <v>44652000000</v>
      </c>
    </row>
    <row r="48" spans="1:48" ht="24" customHeight="1">
      <c r="A48" s="16"/>
      <c r="B48" s="17">
        <f t="shared" si="8"/>
        <v>40</v>
      </c>
      <c r="C48" s="10"/>
      <c r="D48" s="18" t="s">
        <v>63</v>
      </c>
      <c r="E48" s="10"/>
      <c r="F48" s="18" t="s">
        <v>8</v>
      </c>
      <c r="G48" s="18" t="s">
        <v>212</v>
      </c>
      <c r="H48" s="10"/>
      <c r="I48" s="19">
        <v>1312442</v>
      </c>
      <c r="J48" s="19">
        <v>17750</v>
      </c>
      <c r="K48" s="17" t="s">
        <v>14</v>
      </c>
      <c r="L48" s="10"/>
      <c r="M48" s="60">
        <v>71</v>
      </c>
      <c r="N48" s="60">
        <v>80</v>
      </c>
      <c r="O48" s="60">
        <v>80</v>
      </c>
      <c r="P48" s="10"/>
      <c r="Q48" s="60">
        <f t="shared" si="9"/>
        <v>2400</v>
      </c>
      <c r="R48" s="10"/>
      <c r="S48" s="62">
        <f t="shared" si="10"/>
        <v>2480</v>
      </c>
      <c r="T48" s="10"/>
      <c r="U48" s="64">
        <v>6.1</v>
      </c>
      <c r="V48" s="64">
        <v>6.1</v>
      </c>
      <c r="W48" s="10"/>
      <c r="X48" s="43">
        <f t="shared" si="11"/>
        <v>1167186944</v>
      </c>
      <c r="Y48" s="36">
        <f t="shared" si="12"/>
        <v>4.8640896149358223E-2</v>
      </c>
      <c r="Z48" s="10"/>
      <c r="AA48" s="20">
        <v>52.1</v>
      </c>
      <c r="AB48" s="20">
        <v>1.4</v>
      </c>
      <c r="AC48" s="20">
        <v>7</v>
      </c>
      <c r="AD48" s="20">
        <v>31</v>
      </c>
      <c r="AE48" s="20">
        <v>8.5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18237.295999999998</v>
      </c>
      <c r="AO48" s="35">
        <v>80</v>
      </c>
      <c r="AP48" s="43">
        <f t="shared" si="14"/>
        <v>116718694.39999999</v>
      </c>
      <c r="AR48" s="57">
        <f t="shared" si="15"/>
        <v>18237.295999999998</v>
      </c>
      <c r="AS48" s="35">
        <v>24</v>
      </c>
      <c r="AT48" s="43">
        <f t="shared" si="16"/>
        <v>1050468249.5999999</v>
      </c>
      <c r="AV48" s="43">
        <v>23996000000</v>
      </c>
    </row>
    <row r="49" spans="1:48" ht="24" customHeight="1">
      <c r="A49" s="16"/>
      <c r="B49" s="17">
        <f t="shared" si="8"/>
        <v>41</v>
      </c>
      <c r="C49" s="10"/>
      <c r="D49" s="18" t="s">
        <v>52</v>
      </c>
      <c r="E49" s="10"/>
      <c r="F49" s="18" t="s">
        <v>8</v>
      </c>
      <c r="G49" s="18" t="s">
        <v>212</v>
      </c>
      <c r="H49" s="10"/>
      <c r="I49" s="19">
        <v>1170125</v>
      </c>
      <c r="J49" s="19">
        <v>23680</v>
      </c>
      <c r="K49" s="17" t="s">
        <v>14</v>
      </c>
      <c r="L49" s="10"/>
      <c r="M49" s="60">
        <v>46</v>
      </c>
      <c r="N49" s="60">
        <v>60</v>
      </c>
      <c r="O49" s="60">
        <v>60</v>
      </c>
      <c r="P49" s="10"/>
      <c r="Q49" s="60">
        <f t="shared" si="9"/>
        <v>1800</v>
      </c>
      <c r="R49" s="10"/>
      <c r="S49" s="62">
        <f t="shared" si="10"/>
        <v>1860</v>
      </c>
      <c r="T49" s="10"/>
      <c r="U49" s="64">
        <v>5.0999999999999996</v>
      </c>
      <c r="V49" s="64">
        <v>5.0999999999999996</v>
      </c>
      <c r="W49" s="10"/>
      <c r="X49" s="43">
        <f t="shared" si="11"/>
        <v>1152918624</v>
      </c>
      <c r="Y49" s="36">
        <f t="shared" si="12"/>
        <v>5.5187335407591784E-2</v>
      </c>
      <c r="Z49" s="10"/>
      <c r="AA49" s="20">
        <v>34.799999999999997</v>
      </c>
      <c r="AB49" s="20">
        <v>21.7</v>
      </c>
      <c r="AC49" s="20">
        <v>4.3</v>
      </c>
      <c r="AD49" s="20">
        <v>30.4</v>
      </c>
      <c r="AE49" s="20">
        <v>8.8000000000000007</v>
      </c>
      <c r="AF49" s="66">
        <f t="shared" si="13"/>
        <v>99.999999999999986</v>
      </c>
      <c r="AG49" s="10"/>
      <c r="AH49" s="72"/>
      <c r="AI49" s="73"/>
      <c r="AJ49" s="74"/>
      <c r="AK49" s="75"/>
      <c r="AL49" s="76"/>
      <c r="AN49" s="57">
        <v>24019.137999999999</v>
      </c>
      <c r="AO49" s="35">
        <v>80</v>
      </c>
      <c r="AP49" s="43">
        <f t="shared" si="14"/>
        <v>115291862.40000001</v>
      </c>
      <c r="AR49" s="57">
        <f t="shared" si="15"/>
        <v>24019.137999999999</v>
      </c>
      <c r="AS49" s="35">
        <v>24</v>
      </c>
      <c r="AT49" s="43">
        <f t="shared" si="16"/>
        <v>1037626761.5999999</v>
      </c>
      <c r="AV49" s="43">
        <v>20891000000</v>
      </c>
    </row>
    <row r="50" spans="1:48" ht="24" customHeight="1">
      <c r="A50" s="16"/>
      <c r="B50" s="17">
        <f t="shared" si="8"/>
        <v>42</v>
      </c>
      <c r="C50" s="10"/>
      <c r="D50" s="18" t="s">
        <v>105</v>
      </c>
      <c r="E50" s="10"/>
      <c r="F50" s="18" t="s">
        <v>8</v>
      </c>
      <c r="G50" s="18" t="s">
        <v>212</v>
      </c>
      <c r="H50" s="10"/>
      <c r="I50" s="19">
        <v>575747</v>
      </c>
      <c r="J50" s="19">
        <v>76660</v>
      </c>
      <c r="K50" s="17" t="s">
        <v>14</v>
      </c>
      <c r="L50" s="10"/>
      <c r="M50" s="60">
        <v>32</v>
      </c>
      <c r="N50" s="60">
        <v>36</v>
      </c>
      <c r="O50" s="60">
        <v>36</v>
      </c>
      <c r="P50" s="10"/>
      <c r="Q50" s="60">
        <f t="shared" si="9"/>
        <v>1080</v>
      </c>
      <c r="R50" s="10"/>
      <c r="S50" s="62">
        <f t="shared" si="10"/>
        <v>1116</v>
      </c>
      <c r="T50" s="10"/>
      <c r="U50" s="64">
        <v>6.9</v>
      </c>
      <c r="V50" s="64">
        <v>6.9</v>
      </c>
      <c r="W50" s="10"/>
      <c r="X50" s="43">
        <f t="shared" si="11"/>
        <v>3003217660.8000002</v>
      </c>
      <c r="Y50" s="36">
        <f t="shared" si="12"/>
        <v>4.9483739941671753E-2</v>
      </c>
      <c r="Z50" s="10"/>
      <c r="AA50" s="20">
        <v>62.5</v>
      </c>
      <c r="AB50" s="20">
        <v>9.4</v>
      </c>
      <c r="AC50" s="20">
        <v>3.1</v>
      </c>
      <c r="AD50" s="20">
        <v>25</v>
      </c>
      <c r="AE50" s="20">
        <v>0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104278.391</v>
      </c>
      <c r="AO50" s="35">
        <v>80</v>
      </c>
      <c r="AP50" s="43">
        <f t="shared" si="14"/>
        <v>300321766.08000004</v>
      </c>
      <c r="AR50" s="57">
        <f t="shared" si="15"/>
        <v>104278.391</v>
      </c>
      <c r="AS50" s="35">
        <v>24</v>
      </c>
      <c r="AT50" s="43">
        <f t="shared" si="16"/>
        <v>2702895894.7200003</v>
      </c>
      <c r="AV50" s="43">
        <v>60691000000</v>
      </c>
    </row>
    <row r="51" spans="1:48" ht="24" customHeight="1">
      <c r="A51" s="16"/>
      <c r="B51" s="17">
        <f t="shared" si="8"/>
        <v>43</v>
      </c>
      <c r="C51" s="10"/>
      <c r="D51" s="18" t="s">
        <v>111</v>
      </c>
      <c r="E51" s="10"/>
      <c r="F51" s="18" t="s">
        <v>8</v>
      </c>
      <c r="G51" s="18" t="s">
        <v>212</v>
      </c>
      <c r="H51" s="10"/>
      <c r="I51" s="19">
        <v>429362</v>
      </c>
      <c r="J51" s="19">
        <v>24140</v>
      </c>
      <c r="K51" s="17" t="s">
        <v>14</v>
      </c>
      <c r="L51" s="10"/>
      <c r="M51" s="60">
        <v>22</v>
      </c>
      <c r="N51" s="60">
        <v>26</v>
      </c>
      <c r="O51" s="60">
        <v>26</v>
      </c>
      <c r="P51" s="10"/>
      <c r="Q51" s="60">
        <f t="shared" si="9"/>
        <v>780</v>
      </c>
      <c r="R51" s="10"/>
      <c r="S51" s="62">
        <f t="shared" si="10"/>
        <v>806</v>
      </c>
      <c r="T51" s="10"/>
      <c r="U51" s="64">
        <v>6.1</v>
      </c>
      <c r="V51" s="64">
        <v>6.1</v>
      </c>
      <c r="W51" s="10"/>
      <c r="X51" s="43">
        <f t="shared" si="11"/>
        <v>523151616.00000006</v>
      </c>
      <c r="Y51" s="36">
        <f t="shared" si="12"/>
        <v>4.5678129398410899E-2</v>
      </c>
      <c r="Z51" s="10"/>
      <c r="AA51" s="20">
        <v>18.2</v>
      </c>
      <c r="AB51" s="20">
        <v>40.9</v>
      </c>
      <c r="AC51" s="20">
        <v>4.5</v>
      </c>
      <c r="AD51" s="20">
        <v>27.3</v>
      </c>
      <c r="AE51" s="20">
        <v>9.1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25151.52</v>
      </c>
      <c r="AO51" s="35">
        <v>80</v>
      </c>
      <c r="AP51" s="43">
        <f t="shared" si="14"/>
        <v>52315161.600000001</v>
      </c>
      <c r="AR51" s="57">
        <f t="shared" si="15"/>
        <v>25151.52</v>
      </c>
      <c r="AS51" s="35">
        <v>24</v>
      </c>
      <c r="AT51" s="43">
        <f t="shared" si="16"/>
        <v>470836454.40000004</v>
      </c>
      <c r="AV51" s="43">
        <v>11453000000</v>
      </c>
    </row>
    <row r="52" spans="1:48" ht="24" customHeight="1">
      <c r="A52" s="16"/>
      <c r="B52" s="17">
        <f t="shared" si="8"/>
        <v>44</v>
      </c>
      <c r="C52" s="10"/>
      <c r="D52" s="18" t="s">
        <v>82</v>
      </c>
      <c r="E52" s="10"/>
      <c r="F52" s="18" t="s">
        <v>8</v>
      </c>
      <c r="G52" s="18" t="s">
        <v>212</v>
      </c>
      <c r="H52" s="10"/>
      <c r="I52" s="19">
        <v>332474</v>
      </c>
      <c r="J52" s="19">
        <v>56990</v>
      </c>
      <c r="K52" s="17" t="s">
        <v>14</v>
      </c>
      <c r="L52" s="10"/>
      <c r="M52" s="60">
        <v>18</v>
      </c>
      <c r="N52" s="60">
        <v>22</v>
      </c>
      <c r="O52" s="60">
        <v>22</v>
      </c>
      <c r="P52" s="10"/>
      <c r="Q52" s="60">
        <f t="shared" si="9"/>
        <v>660</v>
      </c>
      <c r="R52" s="10"/>
      <c r="S52" s="62">
        <f t="shared" si="10"/>
        <v>682</v>
      </c>
      <c r="T52" s="10"/>
      <c r="U52" s="64">
        <v>6.6</v>
      </c>
      <c r="V52" s="64">
        <v>6.6</v>
      </c>
      <c r="W52" s="10"/>
      <c r="X52" s="43">
        <f t="shared" si="11"/>
        <v>1086939902.4000001</v>
      </c>
      <c r="Y52" s="36">
        <f t="shared" si="12"/>
        <v>5.2468618575014489E-2</v>
      </c>
      <c r="Z52" s="10"/>
      <c r="AA52" s="20">
        <v>72.2</v>
      </c>
      <c r="AB52" s="20">
        <v>11.1</v>
      </c>
      <c r="AC52" s="20">
        <v>0</v>
      </c>
      <c r="AD52" s="20">
        <v>11.1</v>
      </c>
      <c r="AE52" s="20">
        <v>5.6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61757.949000000001</v>
      </c>
      <c r="AO52" s="35">
        <v>80</v>
      </c>
      <c r="AP52" s="43">
        <f t="shared" si="14"/>
        <v>108693990.24000001</v>
      </c>
      <c r="AR52" s="57">
        <f t="shared" si="15"/>
        <v>61757.949000000001</v>
      </c>
      <c r="AS52" s="35">
        <v>24</v>
      </c>
      <c r="AT52" s="43">
        <f t="shared" si="16"/>
        <v>978245912.16000009</v>
      </c>
      <c r="AV52" s="43">
        <v>20716000000</v>
      </c>
    </row>
    <row r="53" spans="1:48" ht="24" customHeight="1">
      <c r="A53" s="16"/>
      <c r="B53" s="17">
        <f t="shared" si="8"/>
        <v>45</v>
      </c>
      <c r="C53" s="10"/>
      <c r="D53" s="18" t="s">
        <v>23</v>
      </c>
      <c r="E53" s="10"/>
      <c r="F53" s="18" t="s">
        <v>13</v>
      </c>
      <c r="G53" s="18" t="s">
        <v>222</v>
      </c>
      <c r="H53" s="10"/>
      <c r="I53" s="19">
        <v>284996</v>
      </c>
      <c r="J53" s="19">
        <v>14830</v>
      </c>
      <c r="K53" s="17" t="s">
        <v>14</v>
      </c>
      <c r="L53" s="10"/>
      <c r="M53" s="60">
        <v>9</v>
      </c>
      <c r="N53" s="60">
        <v>16</v>
      </c>
      <c r="O53" s="60">
        <v>16</v>
      </c>
      <c r="P53" s="10"/>
      <c r="Q53" s="60">
        <f t="shared" si="9"/>
        <v>480</v>
      </c>
      <c r="R53" s="10"/>
      <c r="S53" s="62">
        <f t="shared" si="10"/>
        <v>496</v>
      </c>
      <c r="T53" s="10"/>
      <c r="U53" s="64">
        <v>5.6</v>
      </c>
      <c r="V53" s="64">
        <v>5.6</v>
      </c>
      <c r="W53" s="10"/>
      <c r="X53" s="43">
        <f t="shared" si="11"/>
        <v>216792396.80000001</v>
      </c>
      <c r="Y53" s="36">
        <f t="shared" si="12"/>
        <v>4.4791817520661158E-2</v>
      </c>
      <c r="Z53" s="10"/>
      <c r="AA53" s="20">
        <v>33.299999999999997</v>
      </c>
      <c r="AB53" s="20">
        <v>33.299999999999997</v>
      </c>
      <c r="AC53" s="20">
        <v>0</v>
      </c>
      <c r="AD53" s="20">
        <v>22.2</v>
      </c>
      <c r="AE53" s="20">
        <v>11.2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16936.905999999999</v>
      </c>
      <c r="AO53" s="35">
        <v>80</v>
      </c>
      <c r="AP53" s="43">
        <f t="shared" si="14"/>
        <v>21679239.68</v>
      </c>
      <c r="AR53" s="57">
        <f t="shared" si="15"/>
        <v>16936.905999999999</v>
      </c>
      <c r="AS53" s="35">
        <v>24</v>
      </c>
      <c r="AT53" s="43">
        <f t="shared" si="16"/>
        <v>195113157.12</v>
      </c>
      <c r="AV53" s="43">
        <v>4840000000</v>
      </c>
    </row>
    <row r="54" spans="1:48" ht="24" customHeight="1">
      <c r="A54" s="16"/>
      <c r="B54" s="17">
        <f t="shared" si="8"/>
        <v>46</v>
      </c>
      <c r="C54" s="10"/>
      <c r="D54" s="18" t="s">
        <v>149</v>
      </c>
      <c r="E54" s="10"/>
      <c r="F54" s="18" t="s">
        <v>11</v>
      </c>
      <c r="G54" s="18" t="s">
        <v>11</v>
      </c>
      <c r="H54" s="10"/>
      <c r="I54" s="19">
        <v>94228</v>
      </c>
      <c r="J54" s="19">
        <v>15410</v>
      </c>
      <c r="K54" s="17" t="s">
        <v>14</v>
      </c>
      <c r="L54" s="10"/>
      <c r="M54" s="60">
        <v>15</v>
      </c>
      <c r="N54" s="60">
        <v>15</v>
      </c>
      <c r="O54" s="60">
        <v>15</v>
      </c>
      <c r="P54" s="10"/>
      <c r="Q54" s="60">
        <f t="shared" si="9"/>
        <v>450</v>
      </c>
      <c r="R54" s="10"/>
      <c r="S54" s="62">
        <f t="shared" si="10"/>
        <v>465</v>
      </c>
      <c r="T54" s="10"/>
      <c r="U54" s="64">
        <v>15.9</v>
      </c>
      <c r="V54" s="64">
        <v>15.9</v>
      </c>
      <c r="W54" s="10"/>
      <c r="X54" s="43">
        <f t="shared" si="11"/>
        <v>180934068</v>
      </c>
      <c r="Y54" s="36">
        <f t="shared" si="12"/>
        <v>0.12670452941176472</v>
      </c>
      <c r="Z54" s="10"/>
      <c r="AA54" s="20">
        <v>46.7</v>
      </c>
      <c r="AB54" s="20">
        <v>20</v>
      </c>
      <c r="AC54" s="20">
        <v>6.7</v>
      </c>
      <c r="AD54" s="20">
        <v>20</v>
      </c>
      <c r="AE54" s="20">
        <v>6.6</v>
      </c>
      <c r="AF54" s="66">
        <f t="shared" si="13"/>
        <v>100</v>
      </c>
      <c r="AG54" s="10"/>
      <c r="AH54" s="72"/>
      <c r="AI54" s="73"/>
      <c r="AJ54" s="74"/>
      <c r="AK54" s="75"/>
      <c r="AL54" s="76"/>
      <c r="AN54" s="57">
        <v>15077.839</v>
      </c>
      <c r="AO54" s="35">
        <v>80</v>
      </c>
      <c r="AP54" s="43">
        <f t="shared" si="14"/>
        <v>18093406.800000001</v>
      </c>
      <c r="AR54" s="57">
        <f t="shared" si="15"/>
        <v>15077.839</v>
      </c>
      <c r="AS54" s="35">
        <v>24</v>
      </c>
      <c r="AT54" s="43">
        <f t="shared" si="16"/>
        <v>162840661.19999999</v>
      </c>
      <c r="AV54" s="43">
        <v>1428000000</v>
      </c>
    </row>
    <row r="55" spans="1:48" ht="24" customHeight="1">
      <c r="A55" s="16"/>
      <c r="B55" s="17">
        <f t="shared" si="8"/>
        <v>47</v>
      </c>
      <c r="C55" s="10"/>
      <c r="D55" s="18" t="s">
        <v>12</v>
      </c>
      <c r="E55" s="10"/>
      <c r="F55" s="18" t="s">
        <v>13</v>
      </c>
      <c r="G55" s="18" t="s">
        <v>222</v>
      </c>
      <c r="H55" s="10"/>
      <c r="I55" s="19">
        <v>100963</v>
      </c>
      <c r="J55" s="19">
        <v>13400</v>
      </c>
      <c r="K55" s="17" t="s">
        <v>14</v>
      </c>
      <c r="L55" s="10"/>
      <c r="M55" s="60">
        <v>8</v>
      </c>
      <c r="N55" s="60">
        <v>8</v>
      </c>
      <c r="O55" s="60">
        <v>8</v>
      </c>
      <c r="P55" s="10"/>
      <c r="Q55" s="60">
        <f t="shared" si="9"/>
        <v>240</v>
      </c>
      <c r="R55" s="10"/>
      <c r="S55" s="62">
        <f t="shared" si="10"/>
        <v>248</v>
      </c>
      <c r="T55" s="10"/>
      <c r="U55" s="64">
        <v>7.9</v>
      </c>
      <c r="V55" s="64">
        <v>7.9</v>
      </c>
      <c r="W55" s="10"/>
      <c r="X55" s="43">
        <f t="shared" si="11"/>
        <v>97265094.400000006</v>
      </c>
      <c r="Y55" s="36">
        <f t="shared" si="12"/>
        <v>6.76862173973556E-2</v>
      </c>
      <c r="Z55" s="10"/>
      <c r="AA55" s="20">
        <v>62.5</v>
      </c>
      <c r="AB55" s="20">
        <v>0</v>
      </c>
      <c r="AC55" s="20">
        <v>12.5</v>
      </c>
      <c r="AD55" s="20">
        <v>25</v>
      </c>
      <c r="AE55" s="20">
        <v>0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15197.671</v>
      </c>
      <c r="AO55" s="35">
        <v>80</v>
      </c>
      <c r="AP55" s="43">
        <f t="shared" si="14"/>
        <v>9726509.4399999995</v>
      </c>
      <c r="AR55" s="57">
        <f t="shared" si="15"/>
        <v>15197.671</v>
      </c>
      <c r="AS55" s="35">
        <v>24</v>
      </c>
      <c r="AT55" s="43">
        <f t="shared" si="16"/>
        <v>87538584.960000008</v>
      </c>
      <c r="AV55" s="43">
        <v>1437000000</v>
      </c>
    </row>
    <row r="56" spans="1:48" ht="24" customHeight="1">
      <c r="A56" s="16"/>
      <c r="B56" s="17">
        <f t="shared" si="8"/>
        <v>48</v>
      </c>
      <c r="C56" s="10"/>
      <c r="D56" s="18" t="s">
        <v>47</v>
      </c>
      <c r="E56" s="10"/>
      <c r="F56" s="18" t="s">
        <v>18</v>
      </c>
      <c r="G56" s="18" t="s">
        <v>224</v>
      </c>
      <c r="H56" s="10"/>
      <c r="I56" s="19">
        <v>17379</v>
      </c>
      <c r="J56" s="19">
        <v>0</v>
      </c>
      <c r="K56" s="17" t="s">
        <v>14</v>
      </c>
      <c r="L56" s="10"/>
      <c r="M56" s="60">
        <v>5</v>
      </c>
      <c r="N56" s="60">
        <v>3</v>
      </c>
      <c r="O56" s="60">
        <v>3</v>
      </c>
      <c r="P56" s="10"/>
      <c r="Q56" s="60">
        <f t="shared" si="9"/>
        <v>90</v>
      </c>
      <c r="R56" s="10"/>
      <c r="S56" s="62">
        <f t="shared" si="10"/>
        <v>93</v>
      </c>
      <c r="T56" s="10"/>
      <c r="U56" s="64">
        <v>17.3</v>
      </c>
      <c r="V56" s="64">
        <v>17.3</v>
      </c>
      <c r="W56" s="10"/>
      <c r="X56" s="43">
        <f t="shared" si="11"/>
        <v>189973300.80000001</v>
      </c>
      <c r="Y56" s="36">
        <f t="shared" si="12"/>
        <v>2.8814394175640832E-2</v>
      </c>
      <c r="Z56" s="10"/>
      <c r="AA56" s="20">
        <v>20</v>
      </c>
      <c r="AB56" s="20">
        <v>80</v>
      </c>
      <c r="AC56" s="20">
        <v>0</v>
      </c>
      <c r="AD56" s="20">
        <v>0</v>
      </c>
      <c r="AE56" s="20">
        <v>0</v>
      </c>
      <c r="AF56" s="66">
        <f t="shared" si="13"/>
        <v>100</v>
      </c>
      <c r="AG56" s="10"/>
      <c r="AH56" s="72"/>
      <c r="AI56" s="73"/>
      <c r="AJ56" s="74"/>
      <c r="AK56" s="75"/>
      <c r="AL56" s="76"/>
      <c r="AN56" s="57">
        <v>79155.542000000001</v>
      </c>
      <c r="AO56" s="35">
        <v>80</v>
      </c>
      <c r="AP56" s="43">
        <f t="shared" si="14"/>
        <v>18997330.079999998</v>
      </c>
      <c r="AR56" s="57">
        <f t="shared" si="15"/>
        <v>79155.542000000001</v>
      </c>
      <c r="AS56" s="35">
        <v>24</v>
      </c>
      <c r="AT56" s="43">
        <f t="shared" si="16"/>
        <v>170975970.72</v>
      </c>
      <c r="AV56" s="43">
        <v>6593000000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F58" s="4"/>
      <c r="G58" s="4"/>
      <c r="P58" s="4"/>
      <c r="R58" s="4"/>
      <c r="T58" s="4"/>
      <c r="U58" s="4"/>
      <c r="V58" s="4"/>
      <c r="W58" s="4"/>
      <c r="X58" s="4"/>
      <c r="Y58" s="4"/>
      <c r="Z58" s="4"/>
      <c r="AF58" s="4"/>
      <c r="AL58" s="4"/>
    </row>
    <row r="59" spans="1:48" ht="24" customHeight="1">
      <c r="A59" s="16"/>
      <c r="B59" s="17">
        <v>1</v>
      </c>
      <c r="C59" s="10"/>
      <c r="D59" s="18" t="s">
        <v>83</v>
      </c>
      <c r="E59" s="10"/>
      <c r="F59" s="18" t="s">
        <v>22</v>
      </c>
      <c r="G59" s="18" t="s">
        <v>198</v>
      </c>
      <c r="H59" s="10"/>
      <c r="I59" s="19">
        <v>1324171392</v>
      </c>
      <c r="J59" s="19">
        <v>1680</v>
      </c>
      <c r="K59" s="17" t="s">
        <v>9</v>
      </c>
      <c r="L59" s="10"/>
      <c r="M59" s="60">
        <v>150785</v>
      </c>
      <c r="N59" s="60">
        <v>299091</v>
      </c>
      <c r="O59" s="60">
        <v>219670</v>
      </c>
      <c r="P59" s="10"/>
      <c r="Q59" s="60">
        <f t="shared" ref="Q59:Q90" si="17">N59*$Q$189</f>
        <v>4486365</v>
      </c>
      <c r="R59" s="10"/>
      <c r="S59" s="62">
        <f t="shared" ref="S59:S90" si="18">Q59+N59</f>
        <v>4785456</v>
      </c>
      <c r="T59" s="10"/>
      <c r="U59" s="64">
        <v>22.6</v>
      </c>
      <c r="V59" s="64">
        <v>16.100000000000001</v>
      </c>
      <c r="W59" s="10"/>
      <c r="X59" s="43">
        <v>172020000000</v>
      </c>
      <c r="Y59" s="36">
        <v>7.4999999999999997E-2</v>
      </c>
      <c r="Z59" s="10"/>
      <c r="AA59" s="20">
        <v>25</v>
      </c>
      <c r="AB59" s="20">
        <v>30</v>
      </c>
      <c r="AC59" s="20">
        <v>5</v>
      </c>
      <c r="AD59" s="20">
        <v>39</v>
      </c>
      <c r="AE59" s="20">
        <v>1</v>
      </c>
      <c r="AF59" s="66">
        <f t="shared" ref="AF59:AF90" si="19">SUM(AA59:AE59)</f>
        <v>100</v>
      </c>
      <c r="AG59" s="10"/>
      <c r="AH59" s="36">
        <v>-8.5000000000000006E-2</v>
      </c>
      <c r="AI59" s="40">
        <v>15861</v>
      </c>
      <c r="AJ59" s="37">
        <v>0.78</v>
      </c>
      <c r="AK59" s="42" t="s">
        <v>213</v>
      </c>
      <c r="AL59" s="41">
        <v>820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13" si="23">B59+1</f>
        <v>2</v>
      </c>
      <c r="C60" s="10"/>
      <c r="D60" s="18" t="s">
        <v>43</v>
      </c>
      <c r="E60" s="10"/>
      <c r="F60" s="18" t="s">
        <v>18</v>
      </c>
      <c r="G60" s="18" t="s">
        <v>224</v>
      </c>
      <c r="H60" s="10"/>
      <c r="I60" s="19">
        <v>1411415375</v>
      </c>
      <c r="J60" s="19">
        <v>8260</v>
      </c>
      <c r="K60" s="17" t="s">
        <v>9</v>
      </c>
      <c r="L60" s="10"/>
      <c r="M60" s="60">
        <v>58022</v>
      </c>
      <c r="N60" s="60">
        <v>256180</v>
      </c>
      <c r="O60" s="60">
        <v>272069</v>
      </c>
      <c r="P60" s="10"/>
      <c r="Q60" s="60">
        <f t="shared" si="17"/>
        <v>3842700</v>
      </c>
      <c r="R60" s="10"/>
      <c r="S60" s="62">
        <f t="shared" si="18"/>
        <v>4098880</v>
      </c>
      <c r="T60" s="10"/>
      <c r="U60" s="64">
        <v>18.2</v>
      </c>
      <c r="V60" s="64">
        <v>19.38</v>
      </c>
      <c r="W60" s="10"/>
      <c r="X60" s="43">
        <v>691430000000</v>
      </c>
      <c r="Y60" s="36">
        <v>6.2E-2</v>
      </c>
      <c r="Z60" s="10"/>
      <c r="AA60" s="20">
        <v>15</v>
      </c>
      <c r="AB60" s="20">
        <v>17</v>
      </c>
      <c r="AC60" s="20">
        <v>8</v>
      </c>
      <c r="AD60" s="20">
        <v>59</v>
      </c>
      <c r="AE60" s="20">
        <v>1</v>
      </c>
      <c r="AF60" s="66">
        <f t="shared" si="19"/>
        <v>100</v>
      </c>
      <c r="AG60" s="10"/>
      <c r="AH60" s="36">
        <v>-2.9000000000000001E-2</v>
      </c>
      <c r="AI60" s="40">
        <v>17723</v>
      </c>
      <c r="AJ60" s="37">
        <v>0.72</v>
      </c>
      <c r="AK60" s="42" t="s">
        <v>213</v>
      </c>
      <c r="AL60" s="41">
        <v>990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32</v>
      </c>
      <c r="E61" s="10"/>
      <c r="F61" s="18" t="s">
        <v>13</v>
      </c>
      <c r="G61" s="18" t="s">
        <v>222</v>
      </c>
      <c r="H61" s="10"/>
      <c r="I61" s="19">
        <v>207652864</v>
      </c>
      <c r="J61" s="19">
        <v>8840</v>
      </c>
      <c r="K61" s="17" t="s">
        <v>9</v>
      </c>
      <c r="L61" s="10"/>
      <c r="M61" s="60">
        <v>38651</v>
      </c>
      <c r="N61" s="60">
        <v>41007</v>
      </c>
      <c r="O61" s="60">
        <v>46009</v>
      </c>
      <c r="P61" s="10"/>
      <c r="Q61" s="60">
        <f t="shared" si="17"/>
        <v>615105</v>
      </c>
      <c r="R61" s="10"/>
      <c r="S61" s="62">
        <f t="shared" si="18"/>
        <v>656112</v>
      </c>
      <c r="T61" s="10"/>
      <c r="U61" s="64">
        <v>19.7</v>
      </c>
      <c r="V61" s="64">
        <v>21.9</v>
      </c>
      <c r="W61" s="10"/>
      <c r="X61" s="43">
        <v>117950000000</v>
      </c>
      <c r="Y61" s="36">
        <v>6.6000000000000003E-2</v>
      </c>
      <c r="Z61" s="10"/>
      <c r="AA61" s="20">
        <v>32</v>
      </c>
      <c r="AB61" s="20">
        <v>38</v>
      </c>
      <c r="AC61" s="20">
        <v>2</v>
      </c>
      <c r="AD61" s="20">
        <v>27</v>
      </c>
      <c r="AE61" s="20">
        <v>1</v>
      </c>
      <c r="AF61" s="66">
        <f t="shared" si="19"/>
        <v>100</v>
      </c>
      <c r="AG61" s="10"/>
      <c r="AH61" s="36">
        <v>-7.1999999999999995E-2</v>
      </c>
      <c r="AI61" s="40">
        <v>45204</v>
      </c>
      <c r="AJ61" s="37">
        <v>0.82</v>
      </c>
      <c r="AK61" s="42" t="s">
        <v>210</v>
      </c>
      <c r="AL61" s="41">
        <v>1140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126</v>
      </c>
      <c r="E62" s="10"/>
      <c r="F62" s="18" t="s">
        <v>11</v>
      </c>
      <c r="G62" s="18" t="s">
        <v>11</v>
      </c>
      <c r="H62" s="10"/>
      <c r="I62" s="19">
        <v>185989632</v>
      </c>
      <c r="J62" s="19">
        <v>2450</v>
      </c>
      <c r="K62" s="17" t="s">
        <v>9</v>
      </c>
      <c r="L62" s="10"/>
      <c r="M62" s="60">
        <v>5053</v>
      </c>
      <c r="N62" s="60">
        <v>39802</v>
      </c>
      <c r="O62" s="60">
        <v>19710</v>
      </c>
      <c r="P62" s="10"/>
      <c r="Q62" s="60">
        <f t="shared" si="17"/>
        <v>597030</v>
      </c>
      <c r="R62" s="10"/>
      <c r="S62" s="62">
        <f t="shared" si="18"/>
        <v>636832</v>
      </c>
      <c r="T62" s="10"/>
      <c r="U62" s="64">
        <v>21.4</v>
      </c>
      <c r="V62" s="64">
        <v>9.86</v>
      </c>
      <c r="W62" s="10"/>
      <c r="X62" s="43">
        <v>28790000000</v>
      </c>
      <c r="Y62" s="36">
        <v>7.0999999999999994E-2</v>
      </c>
      <c r="Z62" s="10"/>
      <c r="AA62" s="20">
        <v>52</v>
      </c>
      <c r="AB62" s="20">
        <v>8</v>
      </c>
      <c r="AC62" s="20">
        <v>2</v>
      </c>
      <c r="AD62" s="20">
        <v>37</v>
      </c>
      <c r="AE62" s="20">
        <v>1</v>
      </c>
      <c r="AF62" s="66">
        <f t="shared" si="19"/>
        <v>100</v>
      </c>
      <c r="AG62" s="10"/>
      <c r="AH62" s="36">
        <v>8.0000000000000002E-3</v>
      </c>
      <c r="AI62" s="40">
        <v>6309</v>
      </c>
      <c r="AJ62" s="37">
        <v>0.45</v>
      </c>
      <c r="AK62" s="42" t="s">
        <v>214</v>
      </c>
      <c r="AL62" s="41">
        <v>631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84</v>
      </c>
      <c r="E63" s="10"/>
      <c r="F63" s="18" t="s">
        <v>22</v>
      </c>
      <c r="G63" s="18" t="s">
        <v>224</v>
      </c>
      <c r="H63" s="10"/>
      <c r="I63" s="19">
        <v>261115456</v>
      </c>
      <c r="J63" s="19">
        <v>3400</v>
      </c>
      <c r="K63" s="17" t="s">
        <v>9</v>
      </c>
      <c r="L63" s="10"/>
      <c r="M63" s="60">
        <v>31282</v>
      </c>
      <c r="N63" s="60">
        <v>31726</v>
      </c>
      <c r="O63" s="60">
        <v>35692</v>
      </c>
      <c r="P63" s="10"/>
      <c r="Q63" s="60">
        <f t="shared" si="17"/>
        <v>475890</v>
      </c>
      <c r="R63" s="10"/>
      <c r="S63" s="62">
        <f t="shared" si="18"/>
        <v>507616</v>
      </c>
      <c r="T63" s="10"/>
      <c r="U63" s="64">
        <v>12.2</v>
      </c>
      <c r="V63" s="64">
        <v>13.94</v>
      </c>
      <c r="W63" s="10"/>
      <c r="X63" s="43">
        <v>37650000000</v>
      </c>
      <c r="Y63" s="36">
        <v>0.04</v>
      </c>
      <c r="Z63" s="10"/>
      <c r="AA63" s="20">
        <v>35</v>
      </c>
      <c r="AB63" s="20">
        <v>20</v>
      </c>
      <c r="AC63" s="20">
        <v>5</v>
      </c>
      <c r="AD63" s="20">
        <v>39</v>
      </c>
      <c r="AE63" s="20">
        <v>1</v>
      </c>
      <c r="AF63" s="66">
        <f t="shared" si="19"/>
        <v>100</v>
      </c>
      <c r="AG63" s="10"/>
      <c r="AH63" s="36">
        <v>-7.5999999999999998E-2</v>
      </c>
      <c r="AI63" s="40">
        <v>49173</v>
      </c>
      <c r="AJ63" s="37">
        <v>0.76</v>
      </c>
      <c r="AK63" s="42" t="s">
        <v>213</v>
      </c>
      <c r="AL63" s="41">
        <v>832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129</v>
      </c>
      <c r="E64" s="10"/>
      <c r="F64" s="18" t="s">
        <v>5</v>
      </c>
      <c r="G64" s="18" t="s">
        <v>198</v>
      </c>
      <c r="H64" s="10"/>
      <c r="I64" s="19">
        <v>193203472</v>
      </c>
      <c r="J64" s="19">
        <v>1510</v>
      </c>
      <c r="K64" s="17" t="s">
        <v>9</v>
      </c>
      <c r="L64" s="10"/>
      <c r="M64" s="60">
        <v>4448</v>
      </c>
      <c r="N64" s="60">
        <v>27582</v>
      </c>
      <c r="O64" s="60">
        <v>52708</v>
      </c>
      <c r="P64" s="10"/>
      <c r="Q64" s="60">
        <f t="shared" si="17"/>
        <v>413730</v>
      </c>
      <c r="R64" s="10"/>
      <c r="S64" s="62">
        <f t="shared" si="18"/>
        <v>441312</v>
      </c>
      <c r="T64" s="10"/>
      <c r="U64" s="64">
        <v>14.3</v>
      </c>
      <c r="V64" s="64">
        <v>25.16</v>
      </c>
      <c r="W64" s="10"/>
      <c r="X64" s="43">
        <v>13230000000</v>
      </c>
      <c r="Y64" s="36">
        <v>4.7E-2</v>
      </c>
      <c r="Z64" s="10"/>
      <c r="AA64" s="20">
        <v>21</v>
      </c>
      <c r="AB64" s="20">
        <v>20</v>
      </c>
      <c r="AC64" s="20">
        <v>8</v>
      </c>
      <c r="AD64" s="20">
        <v>50</v>
      </c>
      <c r="AE64" s="20">
        <v>1</v>
      </c>
      <c r="AF64" s="66">
        <f t="shared" si="19"/>
        <v>100</v>
      </c>
      <c r="AG64" s="10"/>
      <c r="AH64" s="36">
        <v>-3.1E-2</v>
      </c>
      <c r="AI64" s="40">
        <v>9499</v>
      </c>
      <c r="AJ64" s="37">
        <v>0.75</v>
      </c>
      <c r="AK64" s="42" t="s">
        <v>213</v>
      </c>
      <c r="AL64" s="41">
        <v>1461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140</v>
      </c>
      <c r="E65" s="10"/>
      <c r="F65" s="18" t="s">
        <v>8</v>
      </c>
      <c r="G65" s="18" t="s">
        <v>212</v>
      </c>
      <c r="H65" s="10"/>
      <c r="I65" s="19">
        <v>143964512</v>
      </c>
      <c r="J65" s="19">
        <v>9720</v>
      </c>
      <c r="K65" s="17" t="s">
        <v>9</v>
      </c>
      <c r="L65" s="10"/>
      <c r="M65" s="60">
        <v>20308</v>
      </c>
      <c r="N65" s="60">
        <v>25969</v>
      </c>
      <c r="O65" s="60">
        <v>24864</v>
      </c>
      <c r="P65" s="10"/>
      <c r="Q65" s="60">
        <f t="shared" si="17"/>
        <v>389535</v>
      </c>
      <c r="R65" s="10"/>
      <c r="S65" s="62">
        <f t="shared" si="18"/>
        <v>415504</v>
      </c>
      <c r="T65" s="10"/>
      <c r="U65" s="64">
        <v>18</v>
      </c>
      <c r="V65" s="64">
        <v>17.010000000000002</v>
      </c>
      <c r="W65" s="10"/>
      <c r="X65" s="43">
        <v>75510000000</v>
      </c>
      <c r="Y65" s="36">
        <v>5.8999999999999997E-2</v>
      </c>
      <c r="Z65" s="10"/>
      <c r="AA65" s="20">
        <v>59</v>
      </c>
      <c r="AB65" s="20">
        <v>6</v>
      </c>
      <c r="AC65" s="20">
        <v>2</v>
      </c>
      <c r="AD65" s="20">
        <v>32</v>
      </c>
      <c r="AE65" s="20">
        <v>1</v>
      </c>
      <c r="AF65" s="66">
        <f t="shared" si="19"/>
        <v>100</v>
      </c>
      <c r="AG65" s="10"/>
      <c r="AH65" s="36">
        <v>-0.14399999999999999</v>
      </c>
      <c r="AI65" s="40">
        <v>37519</v>
      </c>
      <c r="AJ65" s="37">
        <v>0.83</v>
      </c>
      <c r="AK65" s="42" t="s">
        <v>213</v>
      </c>
      <c r="AL65" s="41">
        <v>1024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184</v>
      </c>
      <c r="E66" s="10"/>
      <c r="F66" s="18" t="s">
        <v>18</v>
      </c>
      <c r="G66" s="18" t="s">
        <v>224</v>
      </c>
      <c r="H66" s="10"/>
      <c r="I66" s="19">
        <v>94569072</v>
      </c>
      <c r="J66" s="19">
        <v>2050</v>
      </c>
      <c r="K66" s="17" t="s">
        <v>9</v>
      </c>
      <c r="L66" s="10"/>
      <c r="M66" s="60">
        <v>8417</v>
      </c>
      <c r="N66" s="60">
        <v>24970</v>
      </c>
      <c r="O66" s="60">
        <v>21599</v>
      </c>
      <c r="P66" s="10"/>
      <c r="Q66" s="60">
        <f t="shared" si="17"/>
        <v>374550</v>
      </c>
      <c r="R66" s="10"/>
      <c r="S66" s="62">
        <f t="shared" si="18"/>
        <v>399520</v>
      </c>
      <c r="T66" s="10"/>
      <c r="U66" s="64">
        <v>26.4</v>
      </c>
      <c r="V66" s="64">
        <v>22.65</v>
      </c>
      <c r="W66" s="10"/>
      <c r="X66" s="43">
        <v>18020000000</v>
      </c>
      <c r="Y66" s="36">
        <v>8.7999999999999995E-2</v>
      </c>
      <c r="Z66" s="10"/>
      <c r="AA66" s="20">
        <v>30</v>
      </c>
      <c r="AB66" s="20">
        <v>20</v>
      </c>
      <c r="AC66" s="20">
        <v>2</v>
      </c>
      <c r="AD66" s="20">
        <v>47</v>
      </c>
      <c r="AE66" s="20">
        <v>1</v>
      </c>
      <c r="AF66" s="66">
        <f t="shared" si="19"/>
        <v>100</v>
      </c>
      <c r="AG66" s="10"/>
      <c r="AH66" s="36">
        <v>-4.2000000000000003E-2</v>
      </c>
      <c r="AI66" s="40">
        <v>53577</v>
      </c>
      <c r="AJ66" s="37">
        <v>0.82</v>
      </c>
      <c r="AK66" s="42" t="s">
        <v>213</v>
      </c>
      <c r="AL66" s="41">
        <v>1157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21</v>
      </c>
      <c r="E67" s="10"/>
      <c r="F67" s="18" t="s">
        <v>22</v>
      </c>
      <c r="G67" s="18" t="s">
        <v>198</v>
      </c>
      <c r="H67" s="10"/>
      <c r="I67" s="19">
        <v>162951552</v>
      </c>
      <c r="J67" s="19">
        <v>1330</v>
      </c>
      <c r="K67" s="17" t="s">
        <v>9</v>
      </c>
      <c r="L67" s="10"/>
      <c r="M67" s="60">
        <v>2376</v>
      </c>
      <c r="N67" s="60">
        <v>24954</v>
      </c>
      <c r="O67" s="60">
        <v>11825</v>
      </c>
      <c r="P67" s="10"/>
      <c r="Q67" s="60">
        <f t="shared" si="17"/>
        <v>374310</v>
      </c>
      <c r="R67" s="10"/>
      <c r="S67" s="62">
        <f t="shared" si="18"/>
        <v>399264</v>
      </c>
      <c r="T67" s="10"/>
      <c r="U67" s="64">
        <v>15.3</v>
      </c>
      <c r="V67" s="64">
        <v>7.61</v>
      </c>
      <c r="W67" s="10"/>
      <c r="X67" s="43">
        <v>11270000000</v>
      </c>
      <c r="Y67" s="36">
        <v>5.0999999999999997E-2</v>
      </c>
      <c r="Z67" s="10"/>
      <c r="AA67" s="20">
        <v>18</v>
      </c>
      <c r="AB67" s="20">
        <v>33</v>
      </c>
      <c r="AC67" s="20">
        <v>12</v>
      </c>
      <c r="AD67" s="20">
        <v>32</v>
      </c>
      <c r="AE67" s="20">
        <v>5</v>
      </c>
      <c r="AF67" s="66">
        <f t="shared" si="19"/>
        <v>100</v>
      </c>
      <c r="AG67" s="10"/>
      <c r="AH67" s="36">
        <v>-4.3999999999999997E-2</v>
      </c>
      <c r="AI67" s="40">
        <v>1767</v>
      </c>
      <c r="AJ67" s="37">
        <v>0.67</v>
      </c>
      <c r="AK67" s="42" t="s">
        <v>223</v>
      </c>
      <c r="AL67" s="41">
        <v>417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165</v>
      </c>
      <c r="E68" s="10"/>
      <c r="F68" s="18" t="s">
        <v>22</v>
      </c>
      <c r="G68" s="18" t="s">
        <v>224</v>
      </c>
      <c r="H68" s="10"/>
      <c r="I68" s="19">
        <v>68863512</v>
      </c>
      <c r="J68" s="19">
        <v>5640</v>
      </c>
      <c r="K68" s="17" t="s">
        <v>9</v>
      </c>
      <c r="L68" s="10"/>
      <c r="M68" s="60">
        <v>21745</v>
      </c>
      <c r="N68" s="60">
        <v>22491</v>
      </c>
      <c r="O68" s="60">
        <v>19110</v>
      </c>
      <c r="P68" s="10"/>
      <c r="Q68" s="60">
        <f t="shared" si="17"/>
        <v>337365</v>
      </c>
      <c r="R68" s="10"/>
      <c r="S68" s="62">
        <f t="shared" si="18"/>
        <v>359856</v>
      </c>
      <c r="T68" s="10"/>
      <c r="U68" s="64">
        <v>32.700000000000003</v>
      </c>
      <c r="V68" s="64">
        <v>27.14</v>
      </c>
      <c r="W68" s="10"/>
      <c r="X68" s="43">
        <v>44710000000</v>
      </c>
      <c r="Y68" s="36">
        <v>0.109</v>
      </c>
      <c r="Z68" s="10"/>
      <c r="AA68" s="20">
        <v>30</v>
      </c>
      <c r="AB68" s="20">
        <v>50</v>
      </c>
      <c r="AC68" s="20">
        <v>2</v>
      </c>
      <c r="AD68" s="20">
        <v>17</v>
      </c>
      <c r="AE68" s="20">
        <v>1</v>
      </c>
      <c r="AF68" s="66">
        <f t="shared" si="19"/>
        <v>100</v>
      </c>
      <c r="AG68" s="10"/>
      <c r="AH68" s="36">
        <v>1.4999999999999999E-2</v>
      </c>
      <c r="AI68" s="40">
        <v>54220</v>
      </c>
      <c r="AJ68" s="37">
        <v>0.82</v>
      </c>
      <c r="AK68" s="42" t="s">
        <v>213</v>
      </c>
      <c r="AL68" s="41">
        <v>1494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114</v>
      </c>
      <c r="E69" s="10"/>
      <c r="F69" s="18" t="s">
        <v>13</v>
      </c>
      <c r="G69" s="18" t="s">
        <v>222</v>
      </c>
      <c r="H69" s="10"/>
      <c r="I69" s="19">
        <v>127540424</v>
      </c>
      <c r="J69" s="19">
        <v>9040</v>
      </c>
      <c r="K69" s="17" t="s">
        <v>9</v>
      </c>
      <c r="L69" s="10"/>
      <c r="M69" s="60">
        <v>16039</v>
      </c>
      <c r="N69" s="60">
        <v>16725</v>
      </c>
      <c r="O69" s="60">
        <v>19676</v>
      </c>
      <c r="P69" s="10"/>
      <c r="Q69" s="60">
        <f t="shared" si="17"/>
        <v>250875</v>
      </c>
      <c r="R69" s="10"/>
      <c r="S69" s="62">
        <f t="shared" si="18"/>
        <v>267600</v>
      </c>
      <c r="T69" s="10"/>
      <c r="U69" s="64">
        <v>13.1</v>
      </c>
      <c r="V69" s="64">
        <v>15.73</v>
      </c>
      <c r="W69" s="10"/>
      <c r="X69" s="43">
        <v>46990000000</v>
      </c>
      <c r="Y69" s="36">
        <v>4.3999999999999997E-2</v>
      </c>
      <c r="Z69" s="10"/>
      <c r="AA69" s="20">
        <v>38</v>
      </c>
      <c r="AB69" s="20">
        <v>10</v>
      </c>
      <c r="AC69" s="20">
        <v>2</v>
      </c>
      <c r="AD69" s="20">
        <v>48</v>
      </c>
      <c r="AE69" s="20">
        <v>2</v>
      </c>
      <c r="AF69" s="66">
        <f t="shared" si="19"/>
        <v>100</v>
      </c>
      <c r="AG69" s="10"/>
      <c r="AH69" s="36">
        <v>-1.4E-2</v>
      </c>
      <c r="AI69" s="40">
        <v>31524</v>
      </c>
      <c r="AJ69" s="37">
        <v>0.78</v>
      </c>
      <c r="AK69" s="42" t="s">
        <v>213</v>
      </c>
      <c r="AL69" s="41">
        <v>847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85</v>
      </c>
      <c r="E70" s="10"/>
      <c r="F70" s="18" t="s">
        <v>5</v>
      </c>
      <c r="G70" s="18" t="s">
        <v>226</v>
      </c>
      <c r="H70" s="10"/>
      <c r="I70" s="19">
        <v>80277424</v>
      </c>
      <c r="J70" s="19">
        <v>6530</v>
      </c>
      <c r="K70" s="17" t="s">
        <v>9</v>
      </c>
      <c r="L70" s="10"/>
      <c r="M70" s="60">
        <v>15932</v>
      </c>
      <c r="N70" s="60">
        <v>16426</v>
      </c>
      <c r="O70" s="60">
        <v>21397</v>
      </c>
      <c r="P70" s="10"/>
      <c r="Q70" s="60">
        <f t="shared" si="17"/>
        <v>246390</v>
      </c>
      <c r="R70" s="10"/>
      <c r="S70" s="62">
        <f t="shared" si="18"/>
        <v>262816</v>
      </c>
      <c r="T70" s="10"/>
      <c r="U70" s="64">
        <v>20.5</v>
      </c>
      <c r="V70" s="64">
        <v>26.27</v>
      </c>
      <c r="W70" s="10"/>
      <c r="X70" s="43">
        <v>28500000000</v>
      </c>
      <c r="Y70" s="36">
        <v>6.8000000000000005E-2</v>
      </c>
      <c r="Z70" s="10"/>
      <c r="AA70" s="20">
        <v>51</v>
      </c>
      <c r="AB70" s="20">
        <v>12</v>
      </c>
      <c r="AC70" s="20">
        <v>1</v>
      </c>
      <c r="AD70" s="20">
        <v>35</v>
      </c>
      <c r="AE70" s="20">
        <v>1</v>
      </c>
      <c r="AF70" s="66">
        <f t="shared" si="19"/>
        <v>100</v>
      </c>
      <c r="AG70" s="10"/>
      <c r="AH70" s="36">
        <v>-0.16</v>
      </c>
      <c r="AI70" s="40">
        <v>37840</v>
      </c>
      <c r="AJ70" s="37">
        <v>0.75</v>
      </c>
      <c r="AK70" s="42" t="s">
        <v>213</v>
      </c>
      <c r="AL70" s="41">
        <v>1436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155</v>
      </c>
      <c r="E71" s="10"/>
      <c r="F71" s="18" t="s">
        <v>11</v>
      </c>
      <c r="G71" s="18" t="s">
        <v>11</v>
      </c>
      <c r="H71" s="10"/>
      <c r="I71" s="19">
        <v>56015472</v>
      </c>
      <c r="J71" s="19">
        <v>5480</v>
      </c>
      <c r="K71" s="17" t="s">
        <v>9</v>
      </c>
      <c r="L71" s="10"/>
      <c r="M71" s="60">
        <v>14071</v>
      </c>
      <c r="N71" s="60">
        <v>14507</v>
      </c>
      <c r="O71" s="60">
        <v>15099</v>
      </c>
      <c r="P71" s="10"/>
      <c r="Q71" s="60">
        <f t="shared" si="17"/>
        <v>217605</v>
      </c>
      <c r="R71" s="10"/>
      <c r="S71" s="62">
        <f t="shared" si="18"/>
        <v>232112</v>
      </c>
      <c r="T71" s="10"/>
      <c r="U71" s="64">
        <v>25.9</v>
      </c>
      <c r="V71" s="64">
        <v>27.79</v>
      </c>
      <c r="W71" s="10"/>
      <c r="X71" s="43">
        <v>25470000000</v>
      </c>
      <c r="Y71" s="36">
        <v>8.5999999999999993E-2</v>
      </c>
      <c r="Z71" s="10"/>
      <c r="AA71" s="20">
        <v>67</v>
      </c>
      <c r="AB71" s="20">
        <v>2</v>
      </c>
      <c r="AC71" s="20">
        <v>1</v>
      </c>
      <c r="AD71" s="20">
        <v>29</v>
      </c>
      <c r="AE71" s="20">
        <v>1</v>
      </c>
      <c r="AF71" s="66">
        <f t="shared" si="19"/>
        <v>100</v>
      </c>
      <c r="AG71" s="10"/>
      <c r="AH71" s="36">
        <v>-4.7E-2</v>
      </c>
      <c r="AI71" s="40">
        <v>17691</v>
      </c>
      <c r="AJ71" s="37">
        <v>0.83</v>
      </c>
      <c r="AK71" s="42" t="s">
        <v>213</v>
      </c>
      <c r="AL71" s="41">
        <v>1509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94</v>
      </c>
      <c r="E72" s="10"/>
      <c r="F72" s="18" t="s">
        <v>11</v>
      </c>
      <c r="G72" s="18" t="s">
        <v>11</v>
      </c>
      <c r="H72" s="10"/>
      <c r="I72" s="19">
        <v>48461568</v>
      </c>
      <c r="J72" s="19">
        <v>1380</v>
      </c>
      <c r="K72" s="17" t="s">
        <v>9</v>
      </c>
      <c r="L72" s="10"/>
      <c r="M72" s="60">
        <v>2965</v>
      </c>
      <c r="N72" s="60">
        <v>13463</v>
      </c>
      <c r="O72" s="60">
        <v>5416</v>
      </c>
      <c r="P72" s="10"/>
      <c r="Q72" s="60">
        <f t="shared" si="17"/>
        <v>201945</v>
      </c>
      <c r="R72" s="10"/>
      <c r="S72" s="62">
        <f t="shared" si="18"/>
        <v>215408</v>
      </c>
      <c r="T72" s="10"/>
      <c r="U72" s="64">
        <v>27.8</v>
      </c>
      <c r="V72" s="64">
        <v>11.47</v>
      </c>
      <c r="W72" s="10"/>
      <c r="X72" s="43">
        <v>6550000000</v>
      </c>
      <c r="Y72" s="36">
        <v>9.1999999999999998E-2</v>
      </c>
      <c r="Z72" s="10"/>
      <c r="AA72" s="20">
        <v>49</v>
      </c>
      <c r="AB72" s="20">
        <v>6</v>
      </c>
      <c r="AC72" s="20">
        <v>6</v>
      </c>
      <c r="AD72" s="20">
        <v>38</v>
      </c>
      <c r="AE72" s="20">
        <v>1</v>
      </c>
      <c r="AF72" s="66">
        <f t="shared" si="19"/>
        <v>100</v>
      </c>
      <c r="AG72" s="10"/>
      <c r="AH72" s="36">
        <v>-6.7000000000000004E-2</v>
      </c>
      <c r="AI72" s="40">
        <v>4536</v>
      </c>
      <c r="AJ72" s="37">
        <v>0.67</v>
      </c>
      <c r="AK72" s="42" t="s">
        <v>213</v>
      </c>
      <c r="AL72" s="41">
        <v>636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s="2" customFormat="1" ht="24" customHeight="1">
      <c r="A73" s="16"/>
      <c r="B73" s="173">
        <f t="shared" si="23"/>
        <v>15</v>
      </c>
      <c r="C73" s="16"/>
      <c r="D73" s="174" t="s">
        <v>284</v>
      </c>
      <c r="E73" s="16"/>
      <c r="F73" s="174" t="s">
        <v>18</v>
      </c>
      <c r="G73" s="174" t="s">
        <v>224</v>
      </c>
      <c r="H73" s="16"/>
      <c r="I73" s="175">
        <v>103320224</v>
      </c>
      <c r="J73" s="175">
        <v>3580</v>
      </c>
      <c r="K73" s="173" t="s">
        <v>9</v>
      </c>
      <c r="L73" s="16"/>
      <c r="M73" s="176">
        <v>10012</v>
      </c>
      <c r="N73" s="176">
        <v>12690</v>
      </c>
      <c r="O73" s="176">
        <v>11089</v>
      </c>
      <c r="P73" s="16"/>
      <c r="Q73" s="176">
        <f t="shared" si="17"/>
        <v>190350</v>
      </c>
      <c r="R73" s="16"/>
      <c r="S73" s="177">
        <f t="shared" si="18"/>
        <v>203040</v>
      </c>
      <c r="T73" s="16"/>
      <c r="U73" s="178">
        <v>12.3</v>
      </c>
      <c r="V73" s="178">
        <v>10.83</v>
      </c>
      <c r="W73" s="16"/>
      <c r="X73" s="179">
        <v>12450000000</v>
      </c>
      <c r="Y73" s="180">
        <v>4.1000000000000002E-2</v>
      </c>
      <c r="Z73" s="16"/>
      <c r="AA73" s="181">
        <v>48</v>
      </c>
      <c r="AB73" s="181">
        <v>21</v>
      </c>
      <c r="AC73" s="181">
        <v>3</v>
      </c>
      <c r="AD73" s="181">
        <v>26</v>
      </c>
      <c r="AE73" s="181">
        <v>2</v>
      </c>
      <c r="AF73" s="182">
        <f t="shared" si="19"/>
        <v>100</v>
      </c>
      <c r="AG73" s="16"/>
      <c r="AH73" s="180">
        <v>1.4999999999999999E-2</v>
      </c>
      <c r="AI73" s="183">
        <v>8954</v>
      </c>
      <c r="AJ73" s="184">
        <v>0.77</v>
      </c>
      <c r="AK73" s="185" t="s">
        <v>213</v>
      </c>
      <c r="AL73" s="186">
        <v>635</v>
      </c>
      <c r="AN73" s="187"/>
      <c r="AO73" s="188"/>
      <c r="AP73" s="179">
        <f t="shared" si="20"/>
        <v>0</v>
      </c>
      <c r="AR73" s="187">
        <f t="shared" si="21"/>
        <v>0</v>
      </c>
      <c r="AS73" s="188"/>
      <c r="AT73" s="179">
        <f t="shared" si="22"/>
        <v>0</v>
      </c>
      <c r="AV73" s="179">
        <v>0</v>
      </c>
    </row>
    <row r="74" spans="1:48" ht="24" customHeight="1">
      <c r="A74" s="16"/>
      <c r="B74" s="17">
        <f t="shared" si="23"/>
        <v>16</v>
      </c>
      <c r="C74" s="10"/>
      <c r="D74" s="18" t="s">
        <v>183</v>
      </c>
      <c r="E74" s="10"/>
      <c r="F74" s="18" t="s">
        <v>13</v>
      </c>
      <c r="G74" s="18" t="s">
        <v>222</v>
      </c>
      <c r="H74" s="10"/>
      <c r="I74" s="19">
        <v>31568180</v>
      </c>
      <c r="J74" s="19">
        <v>11760</v>
      </c>
      <c r="K74" s="17" t="s">
        <v>9</v>
      </c>
      <c r="L74" s="10"/>
      <c r="M74" s="60">
        <v>7028</v>
      </c>
      <c r="N74" s="60">
        <v>10640</v>
      </c>
      <c r="O74" s="60">
        <v>6881</v>
      </c>
      <c r="P74" s="10"/>
      <c r="Q74" s="60">
        <f t="shared" si="17"/>
        <v>159600</v>
      </c>
      <c r="R74" s="10"/>
      <c r="S74" s="62">
        <f t="shared" si="18"/>
        <v>170240</v>
      </c>
      <c r="T74" s="10"/>
      <c r="U74" s="64">
        <v>33.700000000000003</v>
      </c>
      <c r="V74" s="64">
        <v>22.62</v>
      </c>
      <c r="W74" s="10"/>
      <c r="X74" s="43">
        <v>55520000000</v>
      </c>
      <c r="Y74" s="36">
        <v>0.115</v>
      </c>
      <c r="Z74" s="10"/>
      <c r="AA74" s="20">
        <v>31</v>
      </c>
      <c r="AB74" s="20">
        <v>16</v>
      </c>
      <c r="AC74" s="20">
        <v>2</v>
      </c>
      <c r="AD74" s="20">
        <v>49</v>
      </c>
      <c r="AE74" s="20">
        <v>2</v>
      </c>
      <c r="AF74" s="66">
        <f t="shared" si="19"/>
        <v>100</v>
      </c>
      <c r="AG74" s="10"/>
      <c r="AH74" s="36">
        <v>-2.7E-2</v>
      </c>
      <c r="AI74" s="40">
        <v>25341</v>
      </c>
      <c r="AJ74" s="37">
        <v>0.84</v>
      </c>
      <c r="AK74" s="42" t="s">
        <v>213</v>
      </c>
      <c r="AL74" s="41">
        <v>1230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120</v>
      </c>
      <c r="E75" s="10"/>
      <c r="F75" s="18" t="s">
        <v>22</v>
      </c>
      <c r="G75" s="18" t="s">
        <v>224</v>
      </c>
      <c r="H75" s="10"/>
      <c r="I75" s="19">
        <v>52885224</v>
      </c>
      <c r="J75" s="19">
        <v>1190</v>
      </c>
      <c r="K75" s="17" t="s">
        <v>9</v>
      </c>
      <c r="L75" s="10"/>
      <c r="M75" s="60">
        <v>4887</v>
      </c>
      <c r="N75" s="60">
        <v>10540</v>
      </c>
      <c r="O75" s="60">
        <v>11075</v>
      </c>
      <c r="P75" s="10"/>
      <c r="Q75" s="60">
        <f t="shared" si="17"/>
        <v>158100</v>
      </c>
      <c r="R75" s="10"/>
      <c r="S75" s="62">
        <f t="shared" si="18"/>
        <v>168640</v>
      </c>
      <c r="T75" s="10"/>
      <c r="U75" s="64">
        <v>19.899999999999999</v>
      </c>
      <c r="V75" s="64">
        <v>21.12</v>
      </c>
      <c r="W75" s="10"/>
      <c r="X75" s="43">
        <v>4190000000</v>
      </c>
      <c r="Y75" s="36">
        <v>6.6000000000000003E-2</v>
      </c>
      <c r="Z75" s="10"/>
      <c r="AA75" s="20">
        <v>30</v>
      </c>
      <c r="AB75" s="20">
        <v>21</v>
      </c>
      <c r="AC75" s="20">
        <v>2</v>
      </c>
      <c r="AD75" s="20">
        <v>45</v>
      </c>
      <c r="AE75" s="20">
        <v>2</v>
      </c>
      <c r="AF75" s="66">
        <f t="shared" si="19"/>
        <v>100</v>
      </c>
      <c r="AG75" s="10"/>
      <c r="AH75" s="36">
        <v>-7.0999999999999994E-2</v>
      </c>
      <c r="AI75" s="40">
        <v>12066</v>
      </c>
      <c r="AJ75" s="37">
        <v>0.83</v>
      </c>
      <c r="AK75" s="42" t="s">
        <v>214</v>
      </c>
      <c r="AL75" s="41">
        <v>1158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18" t="s">
        <v>159</v>
      </c>
      <c r="E76" s="10"/>
      <c r="F76" s="18" t="s">
        <v>5</v>
      </c>
      <c r="G76" s="18" t="s">
        <v>11</v>
      </c>
      <c r="H76" s="10"/>
      <c r="I76" s="19">
        <v>39578828</v>
      </c>
      <c r="J76" s="19">
        <v>2140</v>
      </c>
      <c r="K76" s="17" t="s">
        <v>9</v>
      </c>
      <c r="L76" s="10"/>
      <c r="M76" s="60">
        <v>2311</v>
      </c>
      <c r="N76" s="60">
        <v>10178</v>
      </c>
      <c r="O76" s="60">
        <v>10798</v>
      </c>
      <c r="P76" s="10"/>
      <c r="Q76" s="60">
        <f t="shared" si="17"/>
        <v>152670</v>
      </c>
      <c r="R76" s="10"/>
      <c r="S76" s="62">
        <f t="shared" si="18"/>
        <v>162848</v>
      </c>
      <c r="T76" s="10"/>
      <c r="U76" s="64">
        <v>25.7</v>
      </c>
      <c r="V76" s="64">
        <v>27.41</v>
      </c>
      <c r="W76" s="10"/>
      <c r="X76" s="43">
        <v>8170000000</v>
      </c>
      <c r="Y76" s="36">
        <v>8.5999999999999993E-2</v>
      </c>
      <c r="Z76" s="10"/>
      <c r="AA76" s="20">
        <v>58</v>
      </c>
      <c r="AB76" s="20">
        <v>20</v>
      </c>
      <c r="AC76" s="20">
        <v>1</v>
      </c>
      <c r="AD76" s="20">
        <v>20</v>
      </c>
      <c r="AE76" s="20">
        <v>1</v>
      </c>
      <c r="AF76" s="66">
        <f t="shared" si="19"/>
        <v>100</v>
      </c>
      <c r="AG76" s="10"/>
      <c r="AH76" s="36">
        <v>-0.09</v>
      </c>
      <c r="AI76" s="40">
        <v>3165</v>
      </c>
      <c r="AJ76" s="37">
        <v>0.61</v>
      </c>
      <c r="AK76" s="42" t="s">
        <v>214</v>
      </c>
      <c r="AL76" s="41">
        <v>1749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172</v>
      </c>
      <c r="E77" s="10"/>
      <c r="F77" s="18" t="s">
        <v>8</v>
      </c>
      <c r="G77" s="18" t="s">
        <v>212</v>
      </c>
      <c r="H77" s="10"/>
      <c r="I77" s="19">
        <v>79512424</v>
      </c>
      <c r="J77" s="19">
        <v>11180</v>
      </c>
      <c r="K77" s="17" t="s">
        <v>9</v>
      </c>
      <c r="L77" s="10"/>
      <c r="M77" s="60">
        <v>7300</v>
      </c>
      <c r="N77" s="60">
        <v>9782</v>
      </c>
      <c r="O77" s="60">
        <v>8727</v>
      </c>
      <c r="P77" s="10"/>
      <c r="Q77" s="60">
        <f t="shared" si="17"/>
        <v>146730</v>
      </c>
      <c r="R77" s="10"/>
      <c r="S77" s="62">
        <f t="shared" si="18"/>
        <v>156512</v>
      </c>
      <c r="T77" s="10"/>
      <c r="U77" s="64">
        <v>12.3</v>
      </c>
      <c r="V77" s="64">
        <v>10.96</v>
      </c>
      <c r="W77" s="10"/>
      <c r="X77" s="43">
        <v>35330000000</v>
      </c>
      <c r="Y77" s="36">
        <v>4.1000000000000002E-2</v>
      </c>
      <c r="Z77" s="10"/>
      <c r="AA77" s="20">
        <v>60</v>
      </c>
      <c r="AB77" s="20">
        <v>8</v>
      </c>
      <c r="AC77" s="20">
        <v>2</v>
      </c>
      <c r="AD77" s="20">
        <v>29</v>
      </c>
      <c r="AE77" s="20">
        <v>1</v>
      </c>
      <c r="AF77" s="66">
        <f t="shared" si="19"/>
        <v>100</v>
      </c>
      <c r="AG77" s="10"/>
      <c r="AH77" s="36">
        <v>3.1E-2</v>
      </c>
      <c r="AI77" s="40">
        <v>26525</v>
      </c>
      <c r="AJ77" s="37">
        <v>0.73</v>
      </c>
      <c r="AK77" s="42" t="s">
        <v>213</v>
      </c>
      <c r="AL77" s="41">
        <v>600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59</v>
      </c>
      <c r="E78" s="10"/>
      <c r="F78" s="18" t="s">
        <v>5</v>
      </c>
      <c r="G78" s="18" t="s">
        <v>226</v>
      </c>
      <c r="H78" s="10"/>
      <c r="I78" s="19">
        <v>95688680</v>
      </c>
      <c r="J78" s="19">
        <v>3460</v>
      </c>
      <c r="K78" s="17" t="s">
        <v>9</v>
      </c>
      <c r="L78" s="10"/>
      <c r="M78" s="60">
        <v>8211</v>
      </c>
      <c r="N78" s="60">
        <v>9287</v>
      </c>
      <c r="O78" s="60">
        <v>26925</v>
      </c>
      <c r="P78" s="10"/>
      <c r="Q78" s="60">
        <f t="shared" si="17"/>
        <v>139305</v>
      </c>
      <c r="R78" s="10"/>
      <c r="S78" s="62">
        <f t="shared" si="18"/>
        <v>148592</v>
      </c>
      <c r="T78" s="10"/>
      <c r="U78" s="64">
        <v>9.6999999999999993</v>
      </c>
      <c r="V78" s="64">
        <v>28.43</v>
      </c>
      <c r="W78" s="10"/>
      <c r="X78" s="43">
        <v>10740000000</v>
      </c>
      <c r="Y78" s="36">
        <v>3.2000000000000001E-2</v>
      </c>
      <c r="Z78" s="10"/>
      <c r="AA78" s="20">
        <v>61</v>
      </c>
      <c r="AB78" s="20">
        <v>10</v>
      </c>
      <c r="AC78" s="20">
        <v>1</v>
      </c>
      <c r="AD78" s="20">
        <v>27</v>
      </c>
      <c r="AE78" s="20">
        <v>1</v>
      </c>
      <c r="AF78" s="66">
        <f t="shared" si="19"/>
        <v>100</v>
      </c>
      <c r="AG78" s="10"/>
      <c r="AH78" s="36">
        <v>-4.7E-2</v>
      </c>
      <c r="AI78" s="40">
        <v>8792</v>
      </c>
      <c r="AJ78" s="37">
        <v>0.76</v>
      </c>
      <c r="AK78" s="42" t="s">
        <v>214</v>
      </c>
      <c r="AL78" s="41">
        <v>1580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44</v>
      </c>
      <c r="E79" s="10"/>
      <c r="F79" s="18" t="s">
        <v>13</v>
      </c>
      <c r="G79" s="18" t="s">
        <v>222</v>
      </c>
      <c r="H79" s="10"/>
      <c r="I79" s="19">
        <v>48653420</v>
      </c>
      <c r="J79" s="19">
        <v>6320</v>
      </c>
      <c r="K79" s="17" t="s">
        <v>9</v>
      </c>
      <c r="L79" s="10"/>
      <c r="M79" s="60">
        <v>7158</v>
      </c>
      <c r="N79" s="60">
        <v>8987</v>
      </c>
      <c r="O79" s="60">
        <v>7447</v>
      </c>
      <c r="P79" s="10"/>
      <c r="Q79" s="60">
        <f t="shared" si="17"/>
        <v>134805</v>
      </c>
      <c r="R79" s="10"/>
      <c r="S79" s="62">
        <f t="shared" si="18"/>
        <v>143792</v>
      </c>
      <c r="T79" s="10"/>
      <c r="U79" s="64">
        <v>18.5</v>
      </c>
      <c r="V79" s="64">
        <v>14.88</v>
      </c>
      <c r="W79" s="10"/>
      <c r="X79" s="43">
        <v>17370000000</v>
      </c>
      <c r="Y79" s="36">
        <v>6.0999999999999999E-2</v>
      </c>
      <c r="Z79" s="10"/>
      <c r="AA79" s="20">
        <v>15</v>
      </c>
      <c r="AB79" s="20">
        <v>40</v>
      </c>
      <c r="AC79" s="20">
        <v>3</v>
      </c>
      <c r="AD79" s="20">
        <v>41</v>
      </c>
      <c r="AE79" s="20">
        <v>1</v>
      </c>
      <c r="AF79" s="66">
        <f t="shared" si="19"/>
        <v>100</v>
      </c>
      <c r="AG79" s="10"/>
      <c r="AH79" s="36">
        <v>2.8000000000000001E-2</v>
      </c>
      <c r="AI79" s="40">
        <v>27702</v>
      </c>
      <c r="AJ79" s="37">
        <v>0.76</v>
      </c>
      <c r="AK79" s="42" t="s">
        <v>210</v>
      </c>
      <c r="AL79" s="41">
        <v>753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86</v>
      </c>
      <c r="E80" s="10"/>
      <c r="F80" s="18" t="s">
        <v>5</v>
      </c>
      <c r="G80" s="18" t="s">
        <v>226</v>
      </c>
      <c r="H80" s="10"/>
      <c r="I80" s="19">
        <v>37202572</v>
      </c>
      <c r="J80" s="19">
        <v>5430</v>
      </c>
      <c r="K80" s="17" t="s">
        <v>9</v>
      </c>
      <c r="L80" s="10"/>
      <c r="M80" s="60">
        <v>4134</v>
      </c>
      <c r="N80" s="60">
        <v>7686</v>
      </c>
      <c r="O80" s="60">
        <v>3733</v>
      </c>
      <c r="P80" s="10"/>
      <c r="Q80" s="60">
        <f t="shared" si="17"/>
        <v>115290</v>
      </c>
      <c r="R80" s="10"/>
      <c r="S80" s="62">
        <f t="shared" si="18"/>
        <v>122976</v>
      </c>
      <c r="T80" s="10"/>
      <c r="U80" s="64">
        <v>20.7</v>
      </c>
      <c r="V80" s="64">
        <v>8.85</v>
      </c>
      <c r="W80" s="10"/>
      <c r="X80" s="43">
        <v>11720000000</v>
      </c>
      <c r="Y80" s="36">
        <v>6.9000000000000006E-2</v>
      </c>
      <c r="Z80" s="10"/>
      <c r="AA80" s="20">
        <v>61</v>
      </c>
      <c r="AB80" s="20">
        <v>8</v>
      </c>
      <c r="AC80" s="20">
        <v>1</v>
      </c>
      <c r="AD80" s="20">
        <v>29</v>
      </c>
      <c r="AE80" s="20">
        <v>1</v>
      </c>
      <c r="AF80" s="66">
        <f t="shared" si="19"/>
        <v>100</v>
      </c>
      <c r="AG80" s="10"/>
      <c r="AH80" s="36">
        <v>-0.185</v>
      </c>
      <c r="AI80" s="40">
        <v>15525</v>
      </c>
      <c r="AJ80" s="37">
        <v>0.66</v>
      </c>
      <c r="AK80" s="42" t="s">
        <v>214</v>
      </c>
      <c r="AL80" s="41">
        <v>573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108</v>
      </c>
      <c r="E81" s="10"/>
      <c r="F81" s="18" t="s">
        <v>18</v>
      </c>
      <c r="G81" s="18" t="s">
        <v>224</v>
      </c>
      <c r="H81" s="10"/>
      <c r="I81" s="19">
        <v>31187264</v>
      </c>
      <c r="J81" s="19">
        <v>9850</v>
      </c>
      <c r="K81" s="17" t="s">
        <v>9</v>
      </c>
      <c r="L81" s="10"/>
      <c r="M81" s="60">
        <v>7152</v>
      </c>
      <c r="N81" s="60">
        <v>7374</v>
      </c>
      <c r="O81" s="60">
        <v>6809</v>
      </c>
      <c r="P81" s="10"/>
      <c r="Q81" s="60">
        <f t="shared" si="17"/>
        <v>110610</v>
      </c>
      <c r="R81" s="10"/>
      <c r="S81" s="62">
        <f t="shared" si="18"/>
        <v>117984</v>
      </c>
      <c r="T81" s="10"/>
      <c r="U81" s="64">
        <v>23.6</v>
      </c>
      <c r="V81" s="64">
        <v>22.48</v>
      </c>
      <c r="W81" s="10"/>
      <c r="X81" s="43">
        <v>23330000000</v>
      </c>
      <c r="Y81" s="36">
        <v>7.9000000000000001E-2</v>
      </c>
      <c r="Z81" s="10"/>
      <c r="AA81" s="20">
        <v>50</v>
      </c>
      <c r="AB81" s="20">
        <v>20</v>
      </c>
      <c r="AC81" s="20">
        <v>3</v>
      </c>
      <c r="AD81" s="20">
        <v>25</v>
      </c>
      <c r="AE81" s="20">
        <v>2</v>
      </c>
      <c r="AF81" s="66">
        <f t="shared" si="19"/>
        <v>100</v>
      </c>
      <c r="AG81" s="10"/>
      <c r="AH81" s="36">
        <v>5.5E-2</v>
      </c>
      <c r="AI81" s="40">
        <v>88540</v>
      </c>
      <c r="AJ81" s="37">
        <v>0.77</v>
      </c>
      <c r="AK81" s="42" t="s">
        <v>210</v>
      </c>
      <c r="AL81" s="41">
        <v>1209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38</v>
      </c>
      <c r="E82" s="10"/>
      <c r="F82" s="18" t="s">
        <v>11</v>
      </c>
      <c r="G82" s="18" t="s">
        <v>11</v>
      </c>
      <c r="H82" s="10"/>
      <c r="I82" s="19">
        <v>23439188</v>
      </c>
      <c r="J82" s="19">
        <v>1200</v>
      </c>
      <c r="K82" s="17" t="s">
        <v>9</v>
      </c>
      <c r="L82" s="10"/>
      <c r="M82" s="60">
        <v>1879</v>
      </c>
      <c r="N82" s="60">
        <v>7066</v>
      </c>
      <c r="O82" s="60">
        <v>4120</v>
      </c>
      <c r="P82" s="10"/>
      <c r="Q82" s="60">
        <f t="shared" si="17"/>
        <v>105990</v>
      </c>
      <c r="R82" s="10"/>
      <c r="S82" s="62">
        <f t="shared" si="18"/>
        <v>113056</v>
      </c>
      <c r="T82" s="10"/>
      <c r="U82" s="64">
        <v>30.1</v>
      </c>
      <c r="V82" s="64">
        <v>15.27</v>
      </c>
      <c r="W82" s="10"/>
      <c r="X82" s="43">
        <v>3270000000</v>
      </c>
      <c r="Y82" s="36">
        <v>0.1</v>
      </c>
      <c r="Z82" s="10"/>
      <c r="AA82" s="20">
        <v>64</v>
      </c>
      <c r="AB82" s="20">
        <v>20</v>
      </c>
      <c r="AC82" s="20">
        <v>1</v>
      </c>
      <c r="AD82" s="20">
        <v>14</v>
      </c>
      <c r="AE82" s="20">
        <v>1</v>
      </c>
      <c r="AF82" s="66">
        <f t="shared" si="19"/>
        <v>100</v>
      </c>
      <c r="AG82" s="10"/>
      <c r="AH82" s="36">
        <v>-8.3000000000000004E-2</v>
      </c>
      <c r="AI82" s="40">
        <v>3235</v>
      </c>
      <c r="AJ82" s="37">
        <v>0.64</v>
      </c>
      <c r="AK82" s="42" t="s">
        <v>214</v>
      </c>
      <c r="AL82" s="41">
        <v>878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73</v>
      </c>
      <c r="E83" s="10"/>
      <c r="F83" s="18" t="s">
        <v>11</v>
      </c>
      <c r="G83" s="18" t="s">
        <v>11</v>
      </c>
      <c r="H83" s="10"/>
      <c r="I83" s="19">
        <v>28206728</v>
      </c>
      <c r="J83" s="19">
        <v>1380</v>
      </c>
      <c r="K83" s="17" t="s">
        <v>9</v>
      </c>
      <c r="L83" s="10"/>
      <c r="M83" s="60">
        <v>1802</v>
      </c>
      <c r="N83" s="60">
        <v>7018</v>
      </c>
      <c r="O83" s="60">
        <v>5387</v>
      </c>
      <c r="P83" s="10"/>
      <c r="Q83" s="60">
        <f t="shared" si="17"/>
        <v>105270</v>
      </c>
      <c r="R83" s="10"/>
      <c r="S83" s="62">
        <f t="shared" si="18"/>
        <v>112288</v>
      </c>
      <c r="T83" s="10"/>
      <c r="U83" s="64">
        <v>24.9</v>
      </c>
      <c r="V83" s="64">
        <v>18.29</v>
      </c>
      <c r="W83" s="10"/>
      <c r="X83" s="43">
        <v>4550000000</v>
      </c>
      <c r="Y83" s="36">
        <v>8.3000000000000004E-2</v>
      </c>
      <c r="Z83" s="10"/>
      <c r="AA83" s="20">
        <v>48</v>
      </c>
      <c r="AB83" s="20">
        <v>3</v>
      </c>
      <c r="AC83" s="20">
        <v>3</v>
      </c>
      <c r="AD83" s="20">
        <v>45</v>
      </c>
      <c r="AE83" s="20">
        <v>1</v>
      </c>
      <c r="AF83" s="66">
        <f t="shared" si="19"/>
        <v>100</v>
      </c>
      <c r="AG83" s="10"/>
      <c r="AH83" s="36">
        <v>1.0999999999999999E-2</v>
      </c>
      <c r="AI83" s="40">
        <v>7328</v>
      </c>
      <c r="AJ83" s="37">
        <v>0.7</v>
      </c>
      <c r="AK83" s="42" t="s">
        <v>213</v>
      </c>
      <c r="AL83" s="41">
        <v>976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18" t="s">
        <v>118</v>
      </c>
      <c r="E84" s="10"/>
      <c r="F84" s="18" t="s">
        <v>5</v>
      </c>
      <c r="G84" s="18" t="s">
        <v>226</v>
      </c>
      <c r="H84" s="10"/>
      <c r="I84" s="19">
        <v>35276784</v>
      </c>
      <c r="J84" s="19">
        <v>2580</v>
      </c>
      <c r="K84" s="17" t="s">
        <v>9</v>
      </c>
      <c r="L84" s="10"/>
      <c r="M84" s="60">
        <v>3785</v>
      </c>
      <c r="N84" s="60">
        <v>6917</v>
      </c>
      <c r="O84" s="60">
        <v>7320</v>
      </c>
      <c r="P84" s="10"/>
      <c r="Q84" s="60">
        <f t="shared" si="17"/>
        <v>103755</v>
      </c>
      <c r="R84" s="10"/>
      <c r="S84" s="62">
        <f t="shared" si="18"/>
        <v>110672</v>
      </c>
      <c r="T84" s="10"/>
      <c r="U84" s="64">
        <v>19.600000000000001</v>
      </c>
      <c r="V84" s="64">
        <v>20.8</v>
      </c>
      <c r="W84" s="10"/>
      <c r="X84" s="43">
        <v>6640000000</v>
      </c>
      <c r="Y84" s="36">
        <v>6.4000000000000001E-2</v>
      </c>
      <c r="Z84" s="10"/>
      <c r="AA84" s="20">
        <v>63</v>
      </c>
      <c r="AB84" s="20">
        <v>10</v>
      </c>
      <c r="AC84" s="20">
        <v>1</v>
      </c>
      <c r="AD84" s="20">
        <v>25</v>
      </c>
      <c r="AE84" s="20">
        <v>1</v>
      </c>
      <c r="AF84" s="66">
        <f t="shared" si="19"/>
        <v>100</v>
      </c>
      <c r="AG84" s="10"/>
      <c r="AH84" s="36">
        <v>-0.04</v>
      </c>
      <c r="AI84" s="40">
        <v>10748</v>
      </c>
      <c r="AJ84" s="37">
        <v>0.75</v>
      </c>
      <c r="AK84" s="42" t="s">
        <v>223</v>
      </c>
      <c r="AL84" s="41">
        <v>1143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21" t="s">
        <v>10</v>
      </c>
      <c r="E85" s="10"/>
      <c r="F85" s="18" t="s">
        <v>11</v>
      </c>
      <c r="G85" s="18" t="s">
        <v>11</v>
      </c>
      <c r="H85" s="10"/>
      <c r="I85" s="19">
        <v>28813464</v>
      </c>
      <c r="J85" s="19">
        <v>3440</v>
      </c>
      <c r="K85" s="17" t="s">
        <v>9</v>
      </c>
      <c r="L85" s="10"/>
      <c r="M85" s="60">
        <v>2845</v>
      </c>
      <c r="N85" s="60">
        <v>6797</v>
      </c>
      <c r="O85" s="60">
        <v>6769</v>
      </c>
      <c r="P85" s="10"/>
      <c r="Q85" s="60">
        <f t="shared" si="17"/>
        <v>101955</v>
      </c>
      <c r="R85" s="10"/>
      <c r="S85" s="62">
        <f t="shared" si="18"/>
        <v>108752</v>
      </c>
      <c r="T85" s="10"/>
      <c r="U85" s="64">
        <v>23.61</v>
      </c>
      <c r="V85" s="64">
        <v>24.82</v>
      </c>
      <c r="W85" s="10"/>
      <c r="X85" s="43">
        <v>7930000000</v>
      </c>
      <c r="Y85" s="36">
        <v>7.8E-2</v>
      </c>
      <c r="Z85" s="10"/>
      <c r="AA85" s="20">
        <v>51</v>
      </c>
      <c r="AB85" s="20">
        <v>3</v>
      </c>
      <c r="AC85" s="20">
        <v>1</v>
      </c>
      <c r="AD85" s="20">
        <v>44</v>
      </c>
      <c r="AE85" s="20">
        <v>1</v>
      </c>
      <c r="AF85" s="66">
        <f t="shared" si="19"/>
        <v>100</v>
      </c>
      <c r="AG85" s="10"/>
      <c r="AH85" s="36">
        <v>-0.159</v>
      </c>
      <c r="AI85" s="40">
        <v>2708</v>
      </c>
      <c r="AJ85" s="37">
        <v>0.64</v>
      </c>
      <c r="AK85" s="42" t="s">
        <v>214</v>
      </c>
      <c r="AL85" s="41">
        <v>1670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15</v>
      </c>
      <c r="E86" s="10"/>
      <c r="F86" s="18" t="s">
        <v>13</v>
      </c>
      <c r="G86" s="18" t="s">
        <v>222</v>
      </c>
      <c r="H86" s="10"/>
      <c r="I86" s="19">
        <v>43847432</v>
      </c>
      <c r="J86" s="19">
        <v>11960</v>
      </c>
      <c r="K86" s="17" t="s">
        <v>9</v>
      </c>
      <c r="L86" s="10"/>
      <c r="M86" s="60">
        <v>5530</v>
      </c>
      <c r="N86" s="60">
        <v>6119</v>
      </c>
      <c r="O86" s="60">
        <v>6508</v>
      </c>
      <c r="P86" s="10"/>
      <c r="Q86" s="60">
        <f t="shared" si="17"/>
        <v>91785</v>
      </c>
      <c r="R86" s="10"/>
      <c r="S86" s="62">
        <f t="shared" si="18"/>
        <v>97904</v>
      </c>
      <c r="T86" s="10"/>
      <c r="U86" s="64">
        <v>14</v>
      </c>
      <c r="V86" s="64">
        <v>14.85</v>
      </c>
      <c r="W86" s="10"/>
      <c r="X86" s="43">
        <v>25750000000</v>
      </c>
      <c r="Y86" s="36">
        <v>4.5999999999999999E-2</v>
      </c>
      <c r="Z86" s="10"/>
      <c r="AA86" s="20">
        <v>52</v>
      </c>
      <c r="AB86" s="20">
        <v>18</v>
      </c>
      <c r="AC86" s="20">
        <v>2</v>
      </c>
      <c r="AD86" s="20">
        <v>27</v>
      </c>
      <c r="AE86" s="20">
        <v>1</v>
      </c>
      <c r="AF86" s="66">
        <f t="shared" si="19"/>
        <v>100</v>
      </c>
      <c r="AG86" s="10"/>
      <c r="AH86" s="36">
        <v>-7.6999999999999999E-2</v>
      </c>
      <c r="AI86" s="40">
        <v>49338</v>
      </c>
      <c r="AJ86" s="37">
        <v>0.73</v>
      </c>
      <c r="AK86" s="42" t="s">
        <v>213</v>
      </c>
      <c r="AL86" s="41">
        <v>795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175</v>
      </c>
      <c r="E87" s="10"/>
      <c r="F87" s="18" t="s">
        <v>8</v>
      </c>
      <c r="G87" s="18" t="s">
        <v>212</v>
      </c>
      <c r="H87" s="10"/>
      <c r="I87" s="19">
        <v>44438624</v>
      </c>
      <c r="J87" s="19">
        <v>2310</v>
      </c>
      <c r="K87" s="17" t="s">
        <v>9</v>
      </c>
      <c r="L87" s="10"/>
      <c r="M87" s="60">
        <v>4687</v>
      </c>
      <c r="N87" s="60">
        <v>6089</v>
      </c>
      <c r="O87" s="60">
        <v>7308</v>
      </c>
      <c r="P87" s="10"/>
      <c r="Q87" s="60">
        <f t="shared" si="17"/>
        <v>91335</v>
      </c>
      <c r="R87" s="10"/>
      <c r="S87" s="62">
        <f t="shared" si="18"/>
        <v>97424</v>
      </c>
      <c r="T87" s="10"/>
      <c r="U87" s="64">
        <v>13.7</v>
      </c>
      <c r="V87" s="64">
        <v>16.25</v>
      </c>
      <c r="W87" s="10"/>
      <c r="X87" s="43">
        <v>4430000000</v>
      </c>
      <c r="Y87" s="36">
        <v>4.7E-2</v>
      </c>
      <c r="Z87" s="10"/>
      <c r="AA87" s="20">
        <v>50</v>
      </c>
      <c r="AB87" s="20">
        <v>8</v>
      </c>
      <c r="AC87" s="20">
        <v>2</v>
      </c>
      <c r="AD87" s="20">
        <v>39</v>
      </c>
      <c r="AE87" s="20">
        <v>1</v>
      </c>
      <c r="AF87" s="66">
        <f t="shared" si="19"/>
        <v>100</v>
      </c>
      <c r="AG87" s="10"/>
      <c r="AH87" s="36">
        <v>0.28899999999999998</v>
      </c>
      <c r="AI87" s="40">
        <v>32480</v>
      </c>
      <c r="AJ87" s="37">
        <v>0.86</v>
      </c>
      <c r="AK87" s="42" t="s">
        <v>210</v>
      </c>
      <c r="AL87" s="41">
        <v>1003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49</v>
      </c>
      <c r="E88" s="10"/>
      <c r="F88" s="18" t="s">
        <v>11</v>
      </c>
      <c r="G88" s="18" t="s">
        <v>11</v>
      </c>
      <c r="H88" s="10"/>
      <c r="I88" s="19">
        <v>23695920</v>
      </c>
      <c r="J88" s="19">
        <v>1520</v>
      </c>
      <c r="K88" s="17" t="s">
        <v>9</v>
      </c>
      <c r="L88" s="10"/>
      <c r="M88" s="60">
        <v>991</v>
      </c>
      <c r="N88" s="60">
        <v>5582</v>
      </c>
      <c r="O88" s="60">
        <v>3670</v>
      </c>
      <c r="P88" s="10"/>
      <c r="Q88" s="60">
        <f t="shared" si="17"/>
        <v>83730</v>
      </c>
      <c r="R88" s="10"/>
      <c r="S88" s="62">
        <f t="shared" si="18"/>
        <v>89312</v>
      </c>
      <c r="T88" s="10"/>
      <c r="U88" s="64">
        <v>23.6</v>
      </c>
      <c r="V88" s="64">
        <v>15</v>
      </c>
      <c r="W88" s="10"/>
      <c r="X88" s="43">
        <v>2770000000</v>
      </c>
      <c r="Y88" s="36">
        <v>7.8E-2</v>
      </c>
      <c r="Z88" s="10"/>
      <c r="AA88" s="20">
        <v>51</v>
      </c>
      <c r="AB88" s="20">
        <v>10</v>
      </c>
      <c r="AC88" s="20">
        <v>1</v>
      </c>
      <c r="AD88" s="20">
        <v>37</v>
      </c>
      <c r="AE88" s="20">
        <v>1</v>
      </c>
      <c r="AF88" s="66">
        <f t="shared" si="19"/>
        <v>100</v>
      </c>
      <c r="AG88" s="10"/>
      <c r="AH88" s="36">
        <v>-0.05</v>
      </c>
      <c r="AI88" s="40">
        <v>3821</v>
      </c>
      <c r="AJ88" s="37">
        <v>0.63</v>
      </c>
      <c r="AK88" s="42" t="s">
        <v>213</v>
      </c>
      <c r="AL88" s="41">
        <v>865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163</v>
      </c>
      <c r="E89" s="10"/>
      <c r="F89" s="18" t="s">
        <v>5</v>
      </c>
      <c r="G89" s="18" t="s">
        <v>226</v>
      </c>
      <c r="H89" s="10"/>
      <c r="I89" s="19">
        <v>18430452</v>
      </c>
      <c r="J89" s="19">
        <v>1840</v>
      </c>
      <c r="K89" s="17" t="s">
        <v>9</v>
      </c>
      <c r="L89" s="10"/>
      <c r="M89" s="60">
        <v>714</v>
      </c>
      <c r="N89" s="60">
        <v>4890</v>
      </c>
      <c r="O89" s="60">
        <v>1726</v>
      </c>
      <c r="P89" s="10"/>
      <c r="Q89" s="60">
        <f t="shared" si="17"/>
        <v>73350</v>
      </c>
      <c r="R89" s="10"/>
      <c r="S89" s="62">
        <f t="shared" si="18"/>
        <v>78240</v>
      </c>
      <c r="T89" s="10"/>
      <c r="U89" s="64">
        <v>26.5</v>
      </c>
      <c r="V89" s="64">
        <v>9.6</v>
      </c>
      <c r="W89" s="10"/>
      <c r="X89" s="43">
        <v>2280000000</v>
      </c>
      <c r="Y89" s="36">
        <v>4.4999999999999998E-2</v>
      </c>
      <c r="Z89" s="10"/>
      <c r="AA89" s="20">
        <v>57</v>
      </c>
      <c r="AB89" s="20">
        <v>4</v>
      </c>
      <c r="AC89" s="20">
        <v>1</v>
      </c>
      <c r="AD89" s="20">
        <v>37</v>
      </c>
      <c r="AE89" s="20">
        <v>1</v>
      </c>
      <c r="AF89" s="66">
        <f t="shared" si="19"/>
        <v>100</v>
      </c>
      <c r="AG89" s="10"/>
      <c r="AH89" s="36">
        <v>4.8000000000000001E-2</v>
      </c>
      <c r="AI89" s="40">
        <v>13003</v>
      </c>
      <c r="AJ89" s="37">
        <v>0.66</v>
      </c>
      <c r="AK89" s="42" t="s">
        <v>214</v>
      </c>
      <c r="AL89" s="41">
        <v>497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133</v>
      </c>
      <c r="E90" s="10"/>
      <c r="F90" s="18" t="s">
        <v>13</v>
      </c>
      <c r="G90" s="18" t="s">
        <v>222</v>
      </c>
      <c r="H90" s="10"/>
      <c r="I90" s="19">
        <v>31773840</v>
      </c>
      <c r="J90" s="19">
        <v>5950</v>
      </c>
      <c r="K90" s="17" t="s">
        <v>9</v>
      </c>
      <c r="L90" s="10"/>
      <c r="M90" s="60">
        <v>2696</v>
      </c>
      <c r="N90" s="60">
        <v>4286</v>
      </c>
      <c r="O90" s="60">
        <v>4555</v>
      </c>
      <c r="P90" s="10"/>
      <c r="Q90" s="60">
        <f t="shared" si="17"/>
        <v>64290</v>
      </c>
      <c r="R90" s="10"/>
      <c r="S90" s="62">
        <f t="shared" si="18"/>
        <v>68576</v>
      </c>
      <c r="T90" s="10"/>
      <c r="U90" s="64">
        <v>13.5</v>
      </c>
      <c r="V90" s="64">
        <v>13.95</v>
      </c>
      <c r="W90" s="10"/>
      <c r="X90" s="43">
        <v>8600000000</v>
      </c>
      <c r="Y90" s="36">
        <v>4.4999999999999998E-2</v>
      </c>
      <c r="Z90" s="10"/>
      <c r="AA90" s="20">
        <v>40</v>
      </c>
      <c r="AB90" s="20">
        <v>7</v>
      </c>
      <c r="AC90" s="20">
        <v>3</v>
      </c>
      <c r="AD90" s="20">
        <v>49</v>
      </c>
      <c r="AE90" s="20">
        <v>1</v>
      </c>
      <c r="AF90" s="66">
        <f t="shared" si="19"/>
        <v>100</v>
      </c>
      <c r="AG90" s="10"/>
      <c r="AH90" s="36">
        <v>-0.127</v>
      </c>
      <c r="AI90" s="40">
        <v>17640</v>
      </c>
      <c r="AJ90" s="37">
        <v>0.71</v>
      </c>
      <c r="AK90" s="42" t="s">
        <v>213</v>
      </c>
      <c r="AL90" s="41">
        <v>697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57</v>
      </c>
      <c r="E91" s="10"/>
      <c r="F91" s="18" t="s">
        <v>13</v>
      </c>
      <c r="G91" s="18" t="s">
        <v>222</v>
      </c>
      <c r="H91" s="10"/>
      <c r="I91" s="19">
        <v>10648791</v>
      </c>
      <c r="J91" s="19">
        <v>6390</v>
      </c>
      <c r="K91" s="17" t="s">
        <v>9</v>
      </c>
      <c r="L91" s="10"/>
      <c r="M91" s="60">
        <v>3118</v>
      </c>
      <c r="N91" s="60">
        <v>3684</v>
      </c>
      <c r="O91" s="60">
        <v>3184</v>
      </c>
      <c r="P91" s="10"/>
      <c r="Q91" s="60">
        <f t="shared" ref="Q91:Q122" si="24">N91*$Q$189</f>
        <v>55260</v>
      </c>
      <c r="R91" s="10"/>
      <c r="S91" s="62">
        <f t="shared" ref="S91:S122" si="25">Q91+N91</f>
        <v>58944</v>
      </c>
      <c r="T91" s="10"/>
      <c r="U91" s="64">
        <v>34.6</v>
      </c>
      <c r="V91" s="64">
        <v>30.77</v>
      </c>
      <c r="W91" s="10"/>
      <c r="X91" s="43">
        <v>8320000000</v>
      </c>
      <c r="Y91" s="36">
        <v>0.115</v>
      </c>
      <c r="Z91" s="10"/>
      <c r="AA91" s="20">
        <v>73</v>
      </c>
      <c r="AB91" s="20">
        <v>16</v>
      </c>
      <c r="AC91" s="20">
        <v>1</v>
      </c>
      <c r="AD91" s="20">
        <v>9</v>
      </c>
      <c r="AE91" s="20">
        <v>1</v>
      </c>
      <c r="AF91" s="66">
        <f t="shared" ref="AF91:AF122" si="26">SUM(AA91:AE91)</f>
        <v>100</v>
      </c>
      <c r="AG91" s="10"/>
      <c r="AH91" s="36">
        <v>5.8999999999999997E-2</v>
      </c>
      <c r="AI91" s="40">
        <v>36192</v>
      </c>
      <c r="AJ91" s="37">
        <v>0.81</v>
      </c>
      <c r="AK91" s="42" t="s">
        <v>210</v>
      </c>
      <c r="AL91" s="41">
        <v>1563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181</v>
      </c>
      <c r="E92" s="10"/>
      <c r="F92" s="18" t="s">
        <v>8</v>
      </c>
      <c r="G92" s="18" t="s">
        <v>212</v>
      </c>
      <c r="H92" s="10"/>
      <c r="I92" s="19">
        <v>31446796</v>
      </c>
      <c r="J92" s="19">
        <v>2220</v>
      </c>
      <c r="K92" s="17" t="s">
        <v>9</v>
      </c>
      <c r="L92" s="10"/>
      <c r="M92" s="60">
        <v>2496</v>
      </c>
      <c r="N92" s="60">
        <v>3617</v>
      </c>
      <c r="O92" s="60">
        <v>4015</v>
      </c>
      <c r="P92" s="10"/>
      <c r="Q92" s="60">
        <f t="shared" si="24"/>
        <v>54255</v>
      </c>
      <c r="R92" s="10"/>
      <c r="S92" s="62">
        <f t="shared" si="25"/>
        <v>57872</v>
      </c>
      <c r="T92" s="10"/>
      <c r="U92" s="64">
        <v>11.5</v>
      </c>
      <c r="V92" s="64">
        <v>12.63</v>
      </c>
      <c r="W92" s="10"/>
      <c r="X92" s="43">
        <v>2550000000</v>
      </c>
      <c r="Y92" s="36">
        <v>3.7999999999999999E-2</v>
      </c>
      <c r="Z92" s="10"/>
      <c r="AA92" s="20">
        <v>55</v>
      </c>
      <c r="AB92" s="20">
        <v>4</v>
      </c>
      <c r="AC92" s="20">
        <v>1</v>
      </c>
      <c r="AD92" s="20">
        <v>39</v>
      </c>
      <c r="AE92" s="20">
        <v>1</v>
      </c>
      <c r="AF92" s="66">
        <f t="shared" si="26"/>
        <v>100</v>
      </c>
      <c r="AG92" s="10"/>
      <c r="AH92" s="36">
        <v>-6.0999999999999999E-2</v>
      </c>
      <c r="AI92" s="40">
        <v>0</v>
      </c>
      <c r="AJ92" s="37">
        <v>0.84</v>
      </c>
      <c r="AK92" s="42" t="s">
        <v>210</v>
      </c>
      <c r="AL92" s="41">
        <v>760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58</v>
      </c>
      <c r="E93" s="10"/>
      <c r="F93" s="18" t="s">
        <v>13</v>
      </c>
      <c r="G93" s="18" t="s">
        <v>222</v>
      </c>
      <c r="H93" s="10"/>
      <c r="I93" s="19">
        <v>16385068</v>
      </c>
      <c r="J93" s="19">
        <v>5820</v>
      </c>
      <c r="K93" s="17" t="s">
        <v>9</v>
      </c>
      <c r="L93" s="10"/>
      <c r="M93" s="60">
        <v>2894</v>
      </c>
      <c r="N93" s="60">
        <v>3490</v>
      </c>
      <c r="O93" s="60">
        <v>4474</v>
      </c>
      <c r="P93" s="10"/>
      <c r="Q93" s="60">
        <f t="shared" si="24"/>
        <v>52350</v>
      </c>
      <c r="R93" s="10"/>
      <c r="S93" s="62">
        <f t="shared" si="25"/>
        <v>55840</v>
      </c>
      <c r="T93" s="10"/>
      <c r="U93" s="64">
        <v>21.3</v>
      </c>
      <c r="V93" s="64">
        <v>27.21</v>
      </c>
      <c r="W93" s="10"/>
      <c r="X93" s="43">
        <v>7080000000</v>
      </c>
      <c r="Y93" s="36">
        <v>7.0999999999999994E-2</v>
      </c>
      <c r="Z93" s="10"/>
      <c r="AA93" s="20">
        <v>32</v>
      </c>
      <c r="AB93" s="20">
        <v>18</v>
      </c>
      <c r="AC93" s="20">
        <v>2</v>
      </c>
      <c r="AD93" s="20">
        <v>47</v>
      </c>
      <c r="AE93" s="20">
        <v>1</v>
      </c>
      <c r="AF93" s="66">
        <f t="shared" si="26"/>
        <v>100</v>
      </c>
      <c r="AG93" s="10"/>
      <c r="AH93" s="36">
        <v>-9.0999999999999998E-2</v>
      </c>
      <c r="AI93" s="40">
        <v>11751</v>
      </c>
      <c r="AJ93" s="37">
        <v>0.75</v>
      </c>
      <c r="AK93" s="42" t="s">
        <v>213</v>
      </c>
      <c r="AL93" s="41">
        <v>1394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93</v>
      </c>
      <c r="E94" s="10"/>
      <c r="F94" s="18" t="s">
        <v>8</v>
      </c>
      <c r="G94" s="18" t="s">
        <v>212</v>
      </c>
      <c r="H94" s="10"/>
      <c r="I94" s="19">
        <v>17987736</v>
      </c>
      <c r="J94" s="19">
        <v>8710</v>
      </c>
      <c r="K94" s="17" t="s">
        <v>9</v>
      </c>
      <c r="L94" s="10"/>
      <c r="M94" s="60">
        <v>2625</v>
      </c>
      <c r="N94" s="60">
        <v>3158</v>
      </c>
      <c r="O94" s="60">
        <v>2780</v>
      </c>
      <c r="P94" s="10"/>
      <c r="Q94" s="60">
        <f t="shared" si="24"/>
        <v>47370</v>
      </c>
      <c r="R94" s="10"/>
      <c r="S94" s="62">
        <f t="shared" si="25"/>
        <v>50528</v>
      </c>
      <c r="T94" s="10"/>
      <c r="U94" s="64">
        <v>17.600000000000001</v>
      </c>
      <c r="V94" s="64">
        <v>15.73</v>
      </c>
      <c r="W94" s="10"/>
      <c r="X94" s="43">
        <v>8100000000</v>
      </c>
      <c r="Y94" s="36">
        <v>5.8999999999999997E-2</v>
      </c>
      <c r="Z94" s="10"/>
      <c r="AA94" s="20">
        <v>61</v>
      </c>
      <c r="AB94" s="20">
        <v>5</v>
      </c>
      <c r="AC94" s="20">
        <v>1</v>
      </c>
      <c r="AD94" s="20">
        <v>32</v>
      </c>
      <c r="AE94" s="20">
        <v>1</v>
      </c>
      <c r="AF94" s="66">
        <f t="shared" si="26"/>
        <v>100</v>
      </c>
      <c r="AG94" s="10"/>
      <c r="AH94" s="36">
        <v>-0.17499999999999999</v>
      </c>
      <c r="AI94" s="40">
        <v>24367</v>
      </c>
      <c r="AJ94" s="37">
        <v>0.82</v>
      </c>
      <c r="AK94" s="42" t="s">
        <v>213</v>
      </c>
      <c r="AL94" s="41">
        <v>969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158</v>
      </c>
      <c r="E95" s="10"/>
      <c r="F95" s="18" t="s">
        <v>22</v>
      </c>
      <c r="G95" s="18" t="s">
        <v>198</v>
      </c>
      <c r="H95" s="10"/>
      <c r="I95" s="19">
        <v>20798492</v>
      </c>
      <c r="J95" s="19">
        <v>3780</v>
      </c>
      <c r="K95" s="17" t="s">
        <v>9</v>
      </c>
      <c r="L95" s="10"/>
      <c r="M95" s="60">
        <v>3003</v>
      </c>
      <c r="N95" s="60">
        <v>3096</v>
      </c>
      <c r="O95" s="60">
        <v>2811</v>
      </c>
      <c r="P95" s="10"/>
      <c r="Q95" s="60">
        <f t="shared" si="24"/>
        <v>46440</v>
      </c>
      <c r="R95" s="10"/>
      <c r="S95" s="62">
        <f t="shared" si="25"/>
        <v>49536</v>
      </c>
      <c r="T95" s="10"/>
      <c r="U95" s="64">
        <v>14.9</v>
      </c>
      <c r="V95" s="64">
        <v>13.09</v>
      </c>
      <c r="W95" s="10"/>
      <c r="X95" s="43">
        <v>3970000000</v>
      </c>
      <c r="Y95" s="36">
        <v>4.9000000000000002E-2</v>
      </c>
      <c r="Z95" s="10"/>
      <c r="AA95" s="20">
        <v>38</v>
      </c>
      <c r="AB95" s="20">
        <v>20</v>
      </c>
      <c r="AC95" s="20">
        <v>3</v>
      </c>
      <c r="AD95" s="20">
        <v>38</v>
      </c>
      <c r="AE95" s="20">
        <v>1</v>
      </c>
      <c r="AF95" s="66">
        <f t="shared" si="26"/>
        <v>100</v>
      </c>
      <c r="AG95" s="10"/>
      <c r="AH95" s="36">
        <v>-4.8000000000000001E-2</v>
      </c>
      <c r="AI95" s="40">
        <v>32673</v>
      </c>
      <c r="AJ95" s="37">
        <v>0.63</v>
      </c>
      <c r="AK95" s="42" t="s">
        <v>213</v>
      </c>
      <c r="AL95" s="41">
        <v>598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37</v>
      </c>
      <c r="E96" s="10"/>
      <c r="F96" s="18" t="s">
        <v>18</v>
      </c>
      <c r="G96" s="18" t="s">
        <v>224</v>
      </c>
      <c r="H96" s="10"/>
      <c r="I96" s="19">
        <v>15762370</v>
      </c>
      <c r="J96" s="19">
        <v>1140</v>
      </c>
      <c r="K96" s="17" t="s">
        <v>9</v>
      </c>
      <c r="L96" s="10"/>
      <c r="M96" s="60">
        <v>1852</v>
      </c>
      <c r="N96" s="60">
        <v>2803</v>
      </c>
      <c r="O96" s="60">
        <v>3995</v>
      </c>
      <c r="P96" s="10"/>
      <c r="Q96" s="60">
        <f t="shared" si="24"/>
        <v>42045</v>
      </c>
      <c r="R96" s="10"/>
      <c r="S96" s="62">
        <f t="shared" si="25"/>
        <v>44848</v>
      </c>
      <c r="T96" s="10"/>
      <c r="U96" s="64">
        <v>17.8</v>
      </c>
      <c r="V96" s="64">
        <v>25.13</v>
      </c>
      <c r="W96" s="10"/>
      <c r="X96" s="43">
        <v>1180000000</v>
      </c>
      <c r="Y96" s="36">
        <v>5.8999999999999997E-2</v>
      </c>
      <c r="Z96" s="10"/>
      <c r="AA96" s="20">
        <v>29</v>
      </c>
      <c r="AB96" s="20">
        <v>20</v>
      </c>
      <c r="AC96" s="20">
        <v>2</v>
      </c>
      <c r="AD96" s="20">
        <v>48</v>
      </c>
      <c r="AE96" s="20">
        <v>1</v>
      </c>
      <c r="AF96" s="66">
        <f t="shared" si="26"/>
        <v>100</v>
      </c>
      <c r="AG96" s="10"/>
      <c r="AH96" s="36">
        <v>-3.5999999999999997E-2</v>
      </c>
      <c r="AI96" s="40">
        <v>23802</v>
      </c>
      <c r="AJ96" s="37">
        <v>0.78</v>
      </c>
      <c r="AK96" s="42" t="s">
        <v>213</v>
      </c>
      <c r="AL96" s="41">
        <v>1332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76</v>
      </c>
      <c r="E97" s="10"/>
      <c r="F97" s="18" t="s">
        <v>13</v>
      </c>
      <c r="G97" s="18" t="s">
        <v>222</v>
      </c>
      <c r="H97" s="10"/>
      <c r="I97" s="19">
        <v>16582469</v>
      </c>
      <c r="J97" s="19">
        <v>3790</v>
      </c>
      <c r="K97" s="17" t="s">
        <v>9</v>
      </c>
      <c r="L97" s="10"/>
      <c r="M97" s="60">
        <v>2058</v>
      </c>
      <c r="N97" s="60">
        <v>2758</v>
      </c>
      <c r="O97" s="60">
        <v>2635</v>
      </c>
      <c r="P97" s="10"/>
      <c r="Q97" s="60">
        <f t="shared" si="24"/>
        <v>41370</v>
      </c>
      <c r="R97" s="10"/>
      <c r="S97" s="62">
        <f t="shared" si="25"/>
        <v>44128</v>
      </c>
      <c r="T97" s="10"/>
      <c r="U97" s="64">
        <v>16.600000000000001</v>
      </c>
      <c r="V97" s="64">
        <v>15.92</v>
      </c>
      <c r="W97" s="10"/>
      <c r="X97" s="43">
        <v>3800000000</v>
      </c>
      <c r="Y97" s="36">
        <v>5.5E-2</v>
      </c>
      <c r="Z97" s="10"/>
      <c r="AA97" s="20">
        <v>38</v>
      </c>
      <c r="AB97" s="20">
        <v>14</v>
      </c>
      <c r="AC97" s="20">
        <v>2</v>
      </c>
      <c r="AD97" s="20">
        <v>45</v>
      </c>
      <c r="AE97" s="20">
        <v>1</v>
      </c>
      <c r="AF97" s="66">
        <f t="shared" si="26"/>
        <v>100</v>
      </c>
      <c r="AG97" s="10"/>
      <c r="AH97" s="36">
        <v>2.5999999999999999E-2</v>
      </c>
      <c r="AI97" s="40">
        <v>19600</v>
      </c>
      <c r="AJ97" s="37">
        <v>0.82</v>
      </c>
      <c r="AK97" s="42" t="s">
        <v>210</v>
      </c>
      <c r="AL97" s="41">
        <v>863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171</v>
      </c>
      <c r="E98" s="10"/>
      <c r="F98" s="18" t="s">
        <v>5</v>
      </c>
      <c r="G98" s="18" t="s">
        <v>226</v>
      </c>
      <c r="H98" s="10"/>
      <c r="I98" s="19">
        <v>11403248</v>
      </c>
      <c r="J98" s="19">
        <v>3690</v>
      </c>
      <c r="K98" s="17" t="s">
        <v>9</v>
      </c>
      <c r="L98" s="10"/>
      <c r="M98" s="60">
        <v>1443</v>
      </c>
      <c r="N98" s="60">
        <v>2595</v>
      </c>
      <c r="O98" s="60">
        <v>3681</v>
      </c>
      <c r="P98" s="10"/>
      <c r="Q98" s="60">
        <f t="shared" si="24"/>
        <v>38925</v>
      </c>
      <c r="R98" s="10"/>
      <c r="S98" s="62">
        <f t="shared" si="25"/>
        <v>41520</v>
      </c>
      <c r="T98" s="10"/>
      <c r="U98" s="64">
        <v>22.8</v>
      </c>
      <c r="V98" s="64">
        <v>32.39</v>
      </c>
      <c r="W98" s="10"/>
      <c r="X98" s="43">
        <v>3160000000</v>
      </c>
      <c r="Y98" s="36">
        <v>7.5999999999999998E-2</v>
      </c>
      <c r="Z98" s="10"/>
      <c r="AA98" s="20">
        <v>51</v>
      </c>
      <c r="AB98" s="20">
        <v>18</v>
      </c>
      <c r="AC98" s="20">
        <v>1</v>
      </c>
      <c r="AD98" s="20">
        <v>29</v>
      </c>
      <c r="AE98" s="20">
        <v>1</v>
      </c>
      <c r="AF98" s="66">
        <f t="shared" si="26"/>
        <v>100</v>
      </c>
      <c r="AG98" s="10"/>
      <c r="AH98" s="36">
        <v>-3.7999999999999999E-2</v>
      </c>
      <c r="AI98" s="40">
        <v>17676</v>
      </c>
      <c r="AJ98" s="37">
        <v>0.72</v>
      </c>
      <c r="AK98" s="42" t="s">
        <v>214</v>
      </c>
      <c r="AL98" s="41">
        <v>1418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92</v>
      </c>
      <c r="E99" s="10"/>
      <c r="F99" s="18" t="s">
        <v>5</v>
      </c>
      <c r="G99" s="18" t="s">
        <v>226</v>
      </c>
      <c r="H99" s="10"/>
      <c r="I99" s="19">
        <v>9455802</v>
      </c>
      <c r="J99" s="19">
        <v>3920</v>
      </c>
      <c r="K99" s="17" t="s">
        <v>9</v>
      </c>
      <c r="L99" s="10"/>
      <c r="M99" s="60">
        <v>750</v>
      </c>
      <c r="N99" s="60">
        <v>2306</v>
      </c>
      <c r="O99" s="60">
        <v>1076</v>
      </c>
      <c r="P99" s="10"/>
      <c r="Q99" s="60">
        <f t="shared" si="24"/>
        <v>34590</v>
      </c>
      <c r="R99" s="10"/>
      <c r="S99" s="62">
        <f t="shared" si="25"/>
        <v>36896</v>
      </c>
      <c r="T99" s="10"/>
      <c r="U99" s="64">
        <v>24.4</v>
      </c>
      <c r="V99" s="64">
        <v>10.53</v>
      </c>
      <c r="W99" s="10"/>
      <c r="X99" s="43">
        <v>3130000000</v>
      </c>
      <c r="Y99" s="36">
        <v>8.1000000000000003E-2</v>
      </c>
      <c r="Z99" s="10"/>
      <c r="AA99" s="20">
        <v>58</v>
      </c>
      <c r="AB99" s="20">
        <v>7</v>
      </c>
      <c r="AC99" s="20">
        <v>1</v>
      </c>
      <c r="AD99" s="20">
        <v>33</v>
      </c>
      <c r="AE99" s="20">
        <v>1</v>
      </c>
      <c r="AF99" s="66">
        <f t="shared" si="26"/>
        <v>100</v>
      </c>
      <c r="AG99" s="10"/>
      <c r="AH99" s="36">
        <v>-3.5000000000000003E-2</v>
      </c>
      <c r="AI99" s="40">
        <v>15889</v>
      </c>
      <c r="AJ99" s="37">
        <v>0.68</v>
      </c>
      <c r="AK99" s="42" t="s">
        <v>213</v>
      </c>
      <c r="AL99" s="41">
        <v>656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139</v>
      </c>
      <c r="E100" s="10"/>
      <c r="F100" s="18" t="s">
        <v>8</v>
      </c>
      <c r="G100" s="18" t="s">
        <v>212</v>
      </c>
      <c r="H100" s="10"/>
      <c r="I100" s="19">
        <v>19778084</v>
      </c>
      <c r="J100" s="19">
        <v>9470</v>
      </c>
      <c r="K100" s="17" t="s">
        <v>9</v>
      </c>
      <c r="L100" s="10"/>
      <c r="M100" s="60">
        <v>1913</v>
      </c>
      <c r="N100" s="60">
        <v>2044</v>
      </c>
      <c r="O100" s="60">
        <v>2208</v>
      </c>
      <c r="P100" s="10"/>
      <c r="Q100" s="60">
        <f t="shared" si="24"/>
        <v>30660</v>
      </c>
      <c r="R100" s="10"/>
      <c r="S100" s="62">
        <f t="shared" si="25"/>
        <v>32704</v>
      </c>
      <c r="T100" s="10"/>
      <c r="U100" s="64">
        <v>10.3</v>
      </c>
      <c r="V100" s="64">
        <v>11.28</v>
      </c>
      <c r="W100" s="10"/>
      <c r="X100" s="43">
        <v>6500000000</v>
      </c>
      <c r="Y100" s="36">
        <v>3.4000000000000002E-2</v>
      </c>
      <c r="Z100" s="10"/>
      <c r="AA100" s="20">
        <v>48</v>
      </c>
      <c r="AB100" s="20">
        <v>6</v>
      </c>
      <c r="AC100" s="20">
        <v>5</v>
      </c>
      <c r="AD100" s="20">
        <v>39</v>
      </c>
      <c r="AE100" s="20">
        <v>2</v>
      </c>
      <c r="AF100" s="66">
        <f t="shared" si="26"/>
        <v>100</v>
      </c>
      <c r="AG100" s="10"/>
      <c r="AH100" s="36">
        <v>-2.1000000000000001E-2</v>
      </c>
      <c r="AI100" s="40">
        <v>35467</v>
      </c>
      <c r="AJ100" s="37">
        <v>0.69</v>
      </c>
      <c r="AK100" s="42" t="s">
        <v>213</v>
      </c>
      <c r="AL100" s="41">
        <v>723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29</v>
      </c>
      <c r="E101" s="10"/>
      <c r="F101" s="18" t="s">
        <v>13</v>
      </c>
      <c r="G101" s="18" t="s">
        <v>222</v>
      </c>
      <c r="H101" s="10"/>
      <c r="I101" s="19">
        <v>10887882</v>
      </c>
      <c r="J101" s="19">
        <v>3070</v>
      </c>
      <c r="K101" s="17" t="s">
        <v>9</v>
      </c>
      <c r="L101" s="10"/>
      <c r="M101" s="60">
        <v>1259</v>
      </c>
      <c r="N101" s="60">
        <v>1687</v>
      </c>
      <c r="O101" s="60">
        <v>2120</v>
      </c>
      <c r="P101" s="10"/>
      <c r="Q101" s="60">
        <f t="shared" si="24"/>
        <v>25305</v>
      </c>
      <c r="R101" s="10"/>
      <c r="S101" s="62">
        <f t="shared" si="25"/>
        <v>26992</v>
      </c>
      <c r="T101" s="10"/>
      <c r="U101" s="64">
        <v>15.5</v>
      </c>
      <c r="V101" s="64">
        <v>18.7</v>
      </c>
      <c r="W101" s="10"/>
      <c r="X101" s="43">
        <v>1750000000</v>
      </c>
      <c r="Y101" s="36">
        <v>5.1999999999999998E-2</v>
      </c>
      <c r="Z101" s="10"/>
      <c r="AA101" s="20">
        <v>58</v>
      </c>
      <c r="AB101" s="20">
        <v>5</v>
      </c>
      <c r="AC101" s="20">
        <v>1</v>
      </c>
      <c r="AD101" s="20">
        <v>35</v>
      </c>
      <c r="AE101" s="20">
        <v>1</v>
      </c>
      <c r="AF101" s="66">
        <f t="shared" si="26"/>
        <v>100</v>
      </c>
      <c r="AG101" s="10"/>
      <c r="AH101" s="36">
        <v>-4.8000000000000001E-2</v>
      </c>
      <c r="AI101" s="40">
        <v>15715</v>
      </c>
      <c r="AJ101" s="37">
        <v>0.66</v>
      </c>
      <c r="AK101" s="42" t="s">
        <v>213</v>
      </c>
      <c r="AL101" s="41">
        <v>912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103</v>
      </c>
      <c r="E102" s="10"/>
      <c r="F102" s="18" t="s">
        <v>5</v>
      </c>
      <c r="G102" s="18" t="s">
        <v>226</v>
      </c>
      <c r="H102" s="10"/>
      <c r="I102" s="19">
        <v>6293253</v>
      </c>
      <c r="J102" s="19">
        <v>4730</v>
      </c>
      <c r="K102" s="17" t="s">
        <v>9</v>
      </c>
      <c r="L102" s="10"/>
      <c r="M102" s="60">
        <v>2414</v>
      </c>
      <c r="N102" s="60">
        <v>1645</v>
      </c>
      <c r="O102" s="60">
        <v>1680</v>
      </c>
      <c r="P102" s="10"/>
      <c r="Q102" s="60">
        <f t="shared" si="24"/>
        <v>24675</v>
      </c>
      <c r="R102" s="10"/>
      <c r="S102" s="62">
        <f t="shared" si="25"/>
        <v>26320</v>
      </c>
      <c r="T102" s="10"/>
      <c r="U102" s="64">
        <v>26.1</v>
      </c>
      <c r="V102" s="64">
        <v>24.63</v>
      </c>
      <c r="W102" s="10"/>
      <c r="X102" s="43">
        <v>2280000000</v>
      </c>
      <c r="Y102" s="36">
        <v>8.6999999999999994E-2</v>
      </c>
      <c r="Z102" s="10"/>
      <c r="AA102" s="20">
        <v>69</v>
      </c>
      <c r="AB102" s="20">
        <v>11</v>
      </c>
      <c r="AC102" s="20">
        <v>1</v>
      </c>
      <c r="AD102" s="20">
        <v>18</v>
      </c>
      <c r="AE102" s="20">
        <v>1</v>
      </c>
      <c r="AF102" s="66">
        <f t="shared" si="26"/>
        <v>100</v>
      </c>
      <c r="AG102" s="10"/>
      <c r="AH102" s="36">
        <v>-3.6999999999999998E-2</v>
      </c>
      <c r="AI102" s="40">
        <v>56465</v>
      </c>
      <c r="AJ102" s="37">
        <v>0.83</v>
      </c>
      <c r="AK102" s="42" t="s">
        <v>213</v>
      </c>
      <c r="AL102" s="41">
        <v>1373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164</v>
      </c>
      <c r="E103" s="10"/>
      <c r="F103" s="18" t="s">
        <v>8</v>
      </c>
      <c r="G103" s="18" t="s">
        <v>212</v>
      </c>
      <c r="H103" s="10"/>
      <c r="I103" s="19">
        <v>8734951</v>
      </c>
      <c r="J103" s="19">
        <v>1110</v>
      </c>
      <c r="K103" s="17" t="s">
        <v>9</v>
      </c>
      <c r="L103" s="10"/>
      <c r="M103" s="60">
        <v>427</v>
      </c>
      <c r="N103" s="60">
        <v>1577</v>
      </c>
      <c r="O103" s="60">
        <v>648</v>
      </c>
      <c r="P103" s="10"/>
      <c r="Q103" s="60">
        <f t="shared" si="24"/>
        <v>23655</v>
      </c>
      <c r="R103" s="10"/>
      <c r="S103" s="62">
        <f t="shared" si="25"/>
        <v>25232</v>
      </c>
      <c r="T103" s="10"/>
      <c r="U103" s="64">
        <v>18.100000000000001</v>
      </c>
      <c r="V103" s="64">
        <v>7.18</v>
      </c>
      <c r="W103" s="10"/>
      <c r="X103" s="43">
        <v>417360000</v>
      </c>
      <c r="Y103" s="36">
        <v>0.06</v>
      </c>
      <c r="Z103" s="10"/>
      <c r="AA103" s="20">
        <v>69</v>
      </c>
      <c r="AB103" s="20">
        <v>9</v>
      </c>
      <c r="AC103" s="20">
        <v>1</v>
      </c>
      <c r="AD103" s="20">
        <v>20</v>
      </c>
      <c r="AE103" s="20">
        <v>1</v>
      </c>
      <c r="AF103" s="66">
        <f t="shared" si="26"/>
        <v>100</v>
      </c>
      <c r="AG103" s="10"/>
      <c r="AH103" s="36">
        <v>0.104</v>
      </c>
      <c r="AI103" s="40">
        <v>5037</v>
      </c>
      <c r="AJ103" s="37">
        <v>0.82</v>
      </c>
      <c r="AK103" s="42" t="s">
        <v>213</v>
      </c>
      <c r="AL103" s="41">
        <v>468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132</v>
      </c>
      <c r="E104" s="10"/>
      <c r="F104" s="18" t="s">
        <v>13</v>
      </c>
      <c r="G104" s="18" t="s">
        <v>222</v>
      </c>
      <c r="H104" s="10"/>
      <c r="I104" s="19">
        <v>6725308</v>
      </c>
      <c r="J104" s="19">
        <v>4070</v>
      </c>
      <c r="K104" s="17" t="s">
        <v>9</v>
      </c>
      <c r="L104" s="10"/>
      <c r="M104" s="60">
        <v>1202</v>
      </c>
      <c r="N104" s="60">
        <v>1529</v>
      </c>
      <c r="O104" s="60">
        <v>1494</v>
      </c>
      <c r="P104" s="10"/>
      <c r="Q104" s="60">
        <f t="shared" si="24"/>
        <v>22935</v>
      </c>
      <c r="R104" s="10"/>
      <c r="S104" s="62">
        <f t="shared" si="25"/>
        <v>24464</v>
      </c>
      <c r="T104" s="10"/>
      <c r="U104" s="64">
        <v>22.7</v>
      </c>
      <c r="V104" s="64">
        <v>21.9</v>
      </c>
      <c r="W104" s="10"/>
      <c r="X104" s="43">
        <v>2730000000</v>
      </c>
      <c r="Y104" s="36">
        <v>7.5999999999999998E-2</v>
      </c>
      <c r="Z104" s="10"/>
      <c r="AA104" s="20">
        <v>18</v>
      </c>
      <c r="AB104" s="20">
        <v>43</v>
      </c>
      <c r="AC104" s="20">
        <v>1</v>
      </c>
      <c r="AD104" s="20">
        <v>37</v>
      </c>
      <c r="AE104" s="20">
        <v>1</v>
      </c>
      <c r="AF104" s="66">
        <f t="shared" si="26"/>
        <v>100</v>
      </c>
      <c r="AG104" s="10"/>
      <c r="AH104" s="36">
        <v>-0.08</v>
      </c>
      <c r="AI104" s="40">
        <v>27834</v>
      </c>
      <c r="AJ104" s="37">
        <v>0.84</v>
      </c>
      <c r="AK104" s="42" t="s">
        <v>210</v>
      </c>
      <c r="AL104" s="41">
        <v>1167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80</v>
      </c>
      <c r="E105" s="10"/>
      <c r="F105" s="18" t="s">
        <v>13</v>
      </c>
      <c r="G105" s="18" t="s">
        <v>222</v>
      </c>
      <c r="H105" s="10"/>
      <c r="I105" s="19">
        <v>9112867</v>
      </c>
      <c r="J105" s="19">
        <v>2150</v>
      </c>
      <c r="K105" s="17" t="s">
        <v>9</v>
      </c>
      <c r="L105" s="10"/>
      <c r="M105" s="60">
        <v>1407</v>
      </c>
      <c r="N105" s="60">
        <v>1525</v>
      </c>
      <c r="O105" s="60">
        <v>1276</v>
      </c>
      <c r="P105" s="10"/>
      <c r="Q105" s="60">
        <f t="shared" si="24"/>
        <v>22875</v>
      </c>
      <c r="R105" s="10"/>
      <c r="S105" s="62">
        <f t="shared" si="25"/>
        <v>24400</v>
      </c>
      <c r="T105" s="10"/>
      <c r="U105" s="64">
        <v>16.7</v>
      </c>
      <c r="V105" s="64">
        <v>13.76</v>
      </c>
      <c r="W105" s="10"/>
      <c r="X105" s="43">
        <v>1200000000</v>
      </c>
      <c r="Y105" s="36">
        <v>5.6000000000000001E-2</v>
      </c>
      <c r="Z105" s="10"/>
      <c r="AA105" s="20">
        <v>31</v>
      </c>
      <c r="AB105" s="20">
        <v>9</v>
      </c>
      <c r="AC105" s="20">
        <v>2</v>
      </c>
      <c r="AD105" s="20">
        <v>56</v>
      </c>
      <c r="AE105" s="20">
        <v>2</v>
      </c>
      <c r="AF105" s="66">
        <f t="shared" si="26"/>
        <v>100</v>
      </c>
      <c r="AG105" s="10"/>
      <c r="AH105" s="36">
        <v>-1.2E-2</v>
      </c>
      <c r="AI105" s="40">
        <v>18595</v>
      </c>
      <c r="AJ105" s="37">
        <v>0.72</v>
      </c>
      <c r="AK105" s="42" t="s">
        <v>214</v>
      </c>
      <c r="AL105" s="41">
        <v>698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60</v>
      </c>
      <c r="E106" s="10"/>
      <c r="F106" s="18" t="s">
        <v>13</v>
      </c>
      <c r="G106" s="18" t="s">
        <v>222</v>
      </c>
      <c r="H106" s="10"/>
      <c r="I106" s="19">
        <v>6344722</v>
      </c>
      <c r="J106" s="19">
        <v>3920</v>
      </c>
      <c r="K106" s="17" t="s">
        <v>9</v>
      </c>
      <c r="L106" s="10"/>
      <c r="M106" s="60">
        <v>1215</v>
      </c>
      <c r="N106" s="60">
        <v>1411</v>
      </c>
      <c r="O106" s="60">
        <v>1276</v>
      </c>
      <c r="P106" s="10"/>
      <c r="Q106" s="60">
        <f t="shared" si="24"/>
        <v>21165</v>
      </c>
      <c r="R106" s="10"/>
      <c r="S106" s="62">
        <f t="shared" si="25"/>
        <v>22576</v>
      </c>
      <c r="T106" s="10"/>
      <c r="U106" s="64">
        <v>22.2</v>
      </c>
      <c r="V106" s="64">
        <v>21.04</v>
      </c>
      <c r="W106" s="10"/>
      <c r="X106" s="43">
        <v>1770000000</v>
      </c>
      <c r="Y106" s="36">
        <v>7.3999999999999996E-2</v>
      </c>
      <c r="Z106" s="10"/>
      <c r="AA106" s="20">
        <v>30</v>
      </c>
      <c r="AB106" s="20">
        <v>3</v>
      </c>
      <c r="AC106" s="20">
        <v>1</v>
      </c>
      <c r="AD106" s="20">
        <v>65</v>
      </c>
      <c r="AE106" s="20">
        <v>1</v>
      </c>
      <c r="AF106" s="66">
        <f t="shared" si="26"/>
        <v>100</v>
      </c>
      <c r="AG106" s="10"/>
      <c r="AH106" s="36">
        <v>0.10299999999999999</v>
      </c>
      <c r="AI106" s="40">
        <v>15888</v>
      </c>
      <c r="AJ106" s="37">
        <v>0.71</v>
      </c>
      <c r="AK106" s="42" t="s">
        <v>213</v>
      </c>
      <c r="AL106" s="41">
        <v>929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46</v>
      </c>
      <c r="E107" s="10"/>
      <c r="F107" s="18" t="s">
        <v>11</v>
      </c>
      <c r="G107" s="18" t="s">
        <v>11</v>
      </c>
      <c r="H107" s="10"/>
      <c r="I107" s="19">
        <v>5125821</v>
      </c>
      <c r="J107" s="19">
        <v>1710</v>
      </c>
      <c r="K107" s="17" t="s">
        <v>9</v>
      </c>
      <c r="L107" s="10"/>
      <c r="M107" s="60">
        <v>308</v>
      </c>
      <c r="N107" s="60">
        <v>1405</v>
      </c>
      <c r="O107" s="60">
        <v>1210</v>
      </c>
      <c r="P107" s="10"/>
      <c r="Q107" s="60">
        <f t="shared" si="24"/>
        <v>21075</v>
      </c>
      <c r="R107" s="10"/>
      <c r="S107" s="62">
        <f t="shared" si="25"/>
        <v>22480</v>
      </c>
      <c r="T107" s="10"/>
      <c r="U107" s="64">
        <v>27.4</v>
      </c>
      <c r="V107" s="64">
        <v>25.13</v>
      </c>
      <c r="W107" s="10"/>
      <c r="X107" s="43">
        <v>823520000</v>
      </c>
      <c r="Y107" s="36">
        <v>9.0999999999999998E-2</v>
      </c>
      <c r="Z107" s="10"/>
      <c r="AA107" s="20">
        <v>58</v>
      </c>
      <c r="AB107" s="20">
        <v>3</v>
      </c>
      <c r="AC107" s="20">
        <v>1</v>
      </c>
      <c r="AD107" s="20">
        <v>37</v>
      </c>
      <c r="AE107" s="20">
        <v>1</v>
      </c>
      <c r="AF107" s="66">
        <f t="shared" si="26"/>
        <v>100</v>
      </c>
      <c r="AG107" s="10"/>
      <c r="AH107" s="36">
        <v>-5.3999999999999999E-2</v>
      </c>
      <c r="AI107" s="40">
        <v>2483</v>
      </c>
      <c r="AJ107" s="37">
        <v>0.74</v>
      </c>
      <c r="AK107" s="42" t="s">
        <v>214</v>
      </c>
      <c r="AL107" s="41">
        <v>1557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131</v>
      </c>
      <c r="E108" s="10"/>
      <c r="F108" s="18" t="s">
        <v>18</v>
      </c>
      <c r="G108" s="18" t="s">
        <v>224</v>
      </c>
      <c r="H108" s="10"/>
      <c r="I108" s="19">
        <v>8084991</v>
      </c>
      <c r="J108" s="19">
        <v>2160</v>
      </c>
      <c r="K108" s="17" t="s">
        <v>9</v>
      </c>
      <c r="L108" s="10"/>
      <c r="M108" s="60">
        <v>158</v>
      </c>
      <c r="N108" s="60">
        <v>1145</v>
      </c>
      <c r="O108" s="60">
        <v>2788</v>
      </c>
      <c r="P108" s="10"/>
      <c r="Q108" s="60">
        <f t="shared" si="24"/>
        <v>17175</v>
      </c>
      <c r="R108" s="10"/>
      <c r="S108" s="62">
        <f t="shared" si="25"/>
        <v>18320</v>
      </c>
      <c r="T108" s="10"/>
      <c r="U108" s="64">
        <v>14.2</v>
      </c>
      <c r="V108" s="64">
        <v>31.06</v>
      </c>
      <c r="W108" s="10"/>
      <c r="X108" s="43">
        <v>896010000</v>
      </c>
      <c r="Y108" s="36">
        <v>4.7E-2</v>
      </c>
      <c r="Z108" s="10"/>
      <c r="AA108" s="20">
        <v>49</v>
      </c>
      <c r="AB108" s="20">
        <v>19</v>
      </c>
      <c r="AC108" s="20">
        <v>1</v>
      </c>
      <c r="AD108" s="20">
        <v>29</v>
      </c>
      <c r="AE108" s="20">
        <v>2</v>
      </c>
      <c r="AF108" s="66">
        <f t="shared" si="26"/>
        <v>100</v>
      </c>
      <c r="AG108" s="10"/>
      <c r="AH108" s="36">
        <v>-4.1000000000000002E-2</v>
      </c>
      <c r="AI108" s="40">
        <v>1249</v>
      </c>
      <c r="AJ108" s="37">
        <v>0.9</v>
      </c>
      <c r="AK108" s="42" t="s">
        <v>213</v>
      </c>
      <c r="AL108" s="41">
        <v>1777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98</v>
      </c>
      <c r="E109" s="10"/>
      <c r="F109" s="18" t="s">
        <v>18</v>
      </c>
      <c r="G109" s="18" t="s">
        <v>224</v>
      </c>
      <c r="H109" s="10"/>
      <c r="I109" s="19">
        <v>6758353</v>
      </c>
      <c r="J109" s="19">
        <v>2150</v>
      </c>
      <c r="K109" s="17" t="s">
        <v>9</v>
      </c>
      <c r="L109" s="10"/>
      <c r="M109" s="60">
        <v>1086</v>
      </c>
      <c r="N109" s="60">
        <v>1120</v>
      </c>
      <c r="O109" s="60">
        <v>1717</v>
      </c>
      <c r="P109" s="10"/>
      <c r="Q109" s="60">
        <f t="shared" si="24"/>
        <v>16800</v>
      </c>
      <c r="R109" s="10"/>
      <c r="S109" s="62">
        <f t="shared" si="25"/>
        <v>17920</v>
      </c>
      <c r="T109" s="10"/>
      <c r="U109" s="64">
        <v>16.600000000000001</v>
      </c>
      <c r="V109" s="64">
        <v>24.96</v>
      </c>
      <c r="W109" s="10"/>
      <c r="X109" s="43">
        <v>870930000</v>
      </c>
      <c r="Y109" s="36">
        <v>5.5E-2</v>
      </c>
      <c r="Z109" s="10"/>
      <c r="AA109" s="20">
        <v>30</v>
      </c>
      <c r="AB109" s="20">
        <v>20</v>
      </c>
      <c r="AC109" s="20">
        <v>2</v>
      </c>
      <c r="AD109" s="20">
        <v>46</v>
      </c>
      <c r="AE109" s="20">
        <v>2</v>
      </c>
      <c r="AF109" s="66">
        <f t="shared" si="26"/>
        <v>100</v>
      </c>
      <c r="AG109" s="10"/>
      <c r="AH109" s="36">
        <v>-7.1999999999999995E-2</v>
      </c>
      <c r="AI109" s="40">
        <v>27374</v>
      </c>
      <c r="AJ109" s="37">
        <v>0.75</v>
      </c>
      <c r="AK109" s="42" t="s">
        <v>213</v>
      </c>
      <c r="AL109" s="41">
        <v>1502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100</v>
      </c>
      <c r="E110" s="10"/>
      <c r="F110" s="18" t="s">
        <v>5</v>
      </c>
      <c r="G110" s="18" t="s">
        <v>226</v>
      </c>
      <c r="H110" s="10"/>
      <c r="I110" s="19">
        <v>6006668</v>
      </c>
      <c r="J110" s="19">
        <v>7680</v>
      </c>
      <c r="K110" s="17" t="s">
        <v>9</v>
      </c>
      <c r="L110" s="10"/>
      <c r="M110" s="60">
        <v>576</v>
      </c>
      <c r="N110" s="60">
        <v>1090</v>
      </c>
      <c r="O110" s="60">
        <v>559</v>
      </c>
      <c r="P110" s="10"/>
      <c r="Q110" s="60">
        <f t="shared" si="24"/>
        <v>16350</v>
      </c>
      <c r="R110" s="10"/>
      <c r="S110" s="62">
        <f t="shared" si="25"/>
        <v>17440</v>
      </c>
      <c r="T110" s="10"/>
      <c r="U110" s="64">
        <v>18.100000000000001</v>
      </c>
      <c r="V110" s="64">
        <v>6.68</v>
      </c>
      <c r="W110" s="10"/>
      <c r="X110" s="43">
        <v>3110000000</v>
      </c>
      <c r="Y110" s="36">
        <v>0.06</v>
      </c>
      <c r="Z110" s="10"/>
      <c r="AA110" s="20">
        <v>70</v>
      </c>
      <c r="AB110" s="20">
        <v>13</v>
      </c>
      <c r="AC110" s="20">
        <v>1</v>
      </c>
      <c r="AD110" s="20">
        <v>15</v>
      </c>
      <c r="AE110" s="20">
        <v>1</v>
      </c>
      <c r="AF110" s="66">
        <f t="shared" si="26"/>
        <v>100</v>
      </c>
      <c r="AG110" s="10"/>
      <c r="AH110" s="36">
        <v>-3.4000000000000002E-2</v>
      </c>
      <c r="AI110" s="40">
        <v>31072</v>
      </c>
      <c r="AJ110" s="37">
        <v>0.81</v>
      </c>
      <c r="AK110" s="42" t="s">
        <v>223</v>
      </c>
      <c r="AL110" s="41">
        <v>419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112</v>
      </c>
      <c r="E111" s="10"/>
      <c r="F111" s="18" t="s">
        <v>11</v>
      </c>
      <c r="G111" s="18" t="s">
        <v>11</v>
      </c>
      <c r="H111" s="10"/>
      <c r="I111" s="19">
        <v>4301018</v>
      </c>
      <c r="J111" s="19">
        <v>1120</v>
      </c>
      <c r="K111" s="17" t="s">
        <v>9</v>
      </c>
      <c r="L111" s="10"/>
      <c r="M111" s="60">
        <v>184</v>
      </c>
      <c r="N111" s="60">
        <v>1064</v>
      </c>
      <c r="O111" s="60">
        <v>672</v>
      </c>
      <c r="P111" s="10"/>
      <c r="Q111" s="60">
        <f t="shared" si="24"/>
        <v>15960</v>
      </c>
      <c r="R111" s="10"/>
      <c r="S111" s="62">
        <f t="shared" si="25"/>
        <v>17024</v>
      </c>
      <c r="T111" s="10"/>
      <c r="U111" s="64">
        <v>24.7</v>
      </c>
      <c r="V111" s="64">
        <v>17.55</v>
      </c>
      <c r="W111" s="10"/>
      <c r="X111" s="43">
        <v>389830000</v>
      </c>
      <c r="Y111" s="36">
        <v>8.2000000000000003E-2</v>
      </c>
      <c r="Z111" s="10"/>
      <c r="AA111" s="20">
        <v>60</v>
      </c>
      <c r="AB111" s="20">
        <v>10</v>
      </c>
      <c r="AC111" s="20">
        <v>2</v>
      </c>
      <c r="AD111" s="20">
        <v>27</v>
      </c>
      <c r="AE111" s="20">
        <v>1</v>
      </c>
      <c r="AF111" s="66">
        <f t="shared" si="26"/>
        <v>100</v>
      </c>
      <c r="AG111" s="10"/>
      <c r="AH111" s="36">
        <v>-5.7000000000000002E-2</v>
      </c>
      <c r="AI111" s="40">
        <v>9677</v>
      </c>
      <c r="AJ111" s="37">
        <v>0.63</v>
      </c>
      <c r="AK111" s="42" t="s">
        <v>214</v>
      </c>
      <c r="AL111" s="41">
        <v>948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51</v>
      </c>
      <c r="E112" s="10"/>
      <c r="F112" s="18" t="s">
        <v>13</v>
      </c>
      <c r="G112" s="18" t="s">
        <v>222</v>
      </c>
      <c r="H112" s="10"/>
      <c r="I112" s="19">
        <v>11475982</v>
      </c>
      <c r="J112" s="19">
        <v>6570</v>
      </c>
      <c r="K112" s="17" t="s">
        <v>9</v>
      </c>
      <c r="L112" s="10"/>
      <c r="M112" s="60">
        <v>750</v>
      </c>
      <c r="N112" s="60">
        <v>975</v>
      </c>
      <c r="O112" s="60">
        <v>1124</v>
      </c>
      <c r="P112" s="10"/>
      <c r="Q112" s="60">
        <f t="shared" si="24"/>
        <v>14625</v>
      </c>
      <c r="R112" s="10"/>
      <c r="S112" s="62">
        <f t="shared" si="25"/>
        <v>15600</v>
      </c>
      <c r="T112" s="10"/>
      <c r="U112" s="64">
        <v>8.5</v>
      </c>
      <c r="V112" s="64">
        <v>9.86</v>
      </c>
      <c r="W112" s="10"/>
      <c r="X112" s="43">
        <v>2580000000</v>
      </c>
      <c r="Y112" s="36">
        <v>2.8000000000000001E-2</v>
      </c>
      <c r="Z112" s="10"/>
      <c r="AA112" s="20">
        <v>30</v>
      </c>
      <c r="AB112" s="20">
        <v>12</v>
      </c>
      <c r="AC112" s="20">
        <v>16</v>
      </c>
      <c r="AD112" s="20">
        <v>38</v>
      </c>
      <c r="AE112" s="20">
        <v>4</v>
      </c>
      <c r="AF112" s="66">
        <f t="shared" si="26"/>
        <v>100</v>
      </c>
      <c r="AG112" s="10"/>
      <c r="AH112" s="36">
        <v>4.9000000000000002E-2</v>
      </c>
      <c r="AI112" s="40">
        <v>5519</v>
      </c>
      <c r="AJ112" s="37">
        <v>0.69</v>
      </c>
      <c r="AK112" s="42" t="s">
        <v>213</v>
      </c>
      <c r="AL112" s="41">
        <v>432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97</v>
      </c>
      <c r="E113" s="10"/>
      <c r="F113" s="18" t="s">
        <v>8</v>
      </c>
      <c r="G113" s="18" t="s">
        <v>212</v>
      </c>
      <c r="H113" s="10"/>
      <c r="I113" s="19">
        <v>5955734</v>
      </c>
      <c r="J113" s="19">
        <v>1100</v>
      </c>
      <c r="K113" s="17" t="s">
        <v>9</v>
      </c>
      <c r="L113" s="10"/>
      <c r="M113" s="60">
        <v>812</v>
      </c>
      <c r="N113" s="60">
        <v>916</v>
      </c>
      <c r="O113" s="60">
        <v>901</v>
      </c>
      <c r="P113" s="10"/>
      <c r="Q113" s="60">
        <f t="shared" si="24"/>
        <v>13740</v>
      </c>
      <c r="R113" s="10"/>
      <c r="S113" s="62">
        <f t="shared" si="25"/>
        <v>14656</v>
      </c>
      <c r="T113" s="10"/>
      <c r="U113" s="64">
        <v>15.4</v>
      </c>
      <c r="V113" s="64">
        <v>14.38</v>
      </c>
      <c r="W113" s="10"/>
      <c r="X113" s="43">
        <v>341320000</v>
      </c>
      <c r="Y113" s="36">
        <v>0.05</v>
      </c>
      <c r="Z113" s="10"/>
      <c r="AA113" s="20">
        <v>52</v>
      </c>
      <c r="AB113" s="20">
        <v>11</v>
      </c>
      <c r="AC113" s="20">
        <v>1</v>
      </c>
      <c r="AD113" s="20">
        <v>34</v>
      </c>
      <c r="AE113" s="20">
        <v>2</v>
      </c>
      <c r="AF113" s="66">
        <f t="shared" si="26"/>
        <v>100</v>
      </c>
      <c r="AG113" s="10"/>
      <c r="AH113" s="36">
        <v>-0.17599999999999999</v>
      </c>
      <c r="AI113" s="40">
        <v>17272</v>
      </c>
      <c r="AJ113" s="37">
        <v>0.84</v>
      </c>
      <c r="AK113" s="42" t="s">
        <v>213</v>
      </c>
      <c r="AL113" s="41">
        <v>844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20</v>
      </c>
      <c r="E114" s="10"/>
      <c r="F114" s="18" t="s">
        <v>8</v>
      </c>
      <c r="G114" s="18" t="s">
        <v>212</v>
      </c>
      <c r="H114" s="10"/>
      <c r="I114" s="19">
        <v>9725376</v>
      </c>
      <c r="J114" s="19">
        <v>4760</v>
      </c>
      <c r="K114" s="17" t="s">
        <v>9</v>
      </c>
      <c r="L114" s="10"/>
      <c r="M114" s="60">
        <v>759</v>
      </c>
      <c r="N114" s="60">
        <v>845</v>
      </c>
      <c r="O114" s="60">
        <v>639</v>
      </c>
      <c r="P114" s="10"/>
      <c r="Q114" s="60">
        <f t="shared" si="24"/>
        <v>12675</v>
      </c>
      <c r="R114" s="10"/>
      <c r="S114" s="62">
        <f t="shared" si="25"/>
        <v>13520</v>
      </c>
      <c r="T114" s="10"/>
      <c r="U114" s="64">
        <v>8.6999999999999993</v>
      </c>
      <c r="V114" s="64">
        <v>6.32</v>
      </c>
      <c r="W114" s="10"/>
      <c r="X114" s="43">
        <v>1090000000</v>
      </c>
      <c r="Y114" s="36">
        <v>2.9000000000000001E-2</v>
      </c>
      <c r="Z114" s="10"/>
      <c r="AA114" s="20">
        <v>40</v>
      </c>
      <c r="AB114" s="20">
        <v>23</v>
      </c>
      <c r="AC114" s="20">
        <v>7</v>
      </c>
      <c r="AD114" s="20">
        <v>28</v>
      </c>
      <c r="AE114" s="20">
        <v>2</v>
      </c>
      <c r="AF114" s="66">
        <f t="shared" si="26"/>
        <v>100</v>
      </c>
      <c r="AG114" s="10"/>
      <c r="AH114" s="36">
        <v>-5.1999999999999998E-2</v>
      </c>
      <c r="AI114" s="40">
        <v>13681</v>
      </c>
      <c r="AJ114" s="37">
        <v>0.8</v>
      </c>
      <c r="AK114" s="42" t="s">
        <v>213</v>
      </c>
      <c r="AL114" s="41">
        <v>416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24</v>
      </c>
      <c r="E115" s="10"/>
      <c r="F115" s="18" t="s">
        <v>8</v>
      </c>
      <c r="G115" s="18" t="s">
        <v>212</v>
      </c>
      <c r="H115" s="10"/>
      <c r="I115" s="19">
        <v>9480042</v>
      </c>
      <c r="J115" s="19">
        <v>5600</v>
      </c>
      <c r="K115" s="17" t="s">
        <v>9</v>
      </c>
      <c r="L115" s="10"/>
      <c r="M115" s="60">
        <v>588</v>
      </c>
      <c r="N115" s="60">
        <v>841</v>
      </c>
      <c r="O115" s="60">
        <v>995</v>
      </c>
      <c r="P115" s="10"/>
      <c r="Q115" s="60">
        <f t="shared" si="24"/>
        <v>12615</v>
      </c>
      <c r="R115" s="10"/>
      <c r="S115" s="62">
        <f t="shared" si="25"/>
        <v>13456</v>
      </c>
      <c r="T115" s="10"/>
      <c r="U115" s="64">
        <v>8.9</v>
      </c>
      <c r="V115" s="64">
        <v>10.46</v>
      </c>
      <c r="W115" s="10"/>
      <c r="X115" s="43">
        <v>1410000000</v>
      </c>
      <c r="Y115" s="36">
        <v>2.9000000000000001E-2</v>
      </c>
      <c r="Z115" s="10"/>
      <c r="AA115" s="20">
        <v>52</v>
      </c>
      <c r="AB115" s="20">
        <v>4</v>
      </c>
      <c r="AC115" s="20">
        <v>2</v>
      </c>
      <c r="AD115" s="20">
        <v>41</v>
      </c>
      <c r="AE115" s="20">
        <v>1</v>
      </c>
      <c r="AF115" s="66">
        <f t="shared" si="26"/>
        <v>100</v>
      </c>
      <c r="AG115" s="10"/>
      <c r="AH115" s="36">
        <v>-0.191</v>
      </c>
      <c r="AI115" s="40">
        <v>44222</v>
      </c>
      <c r="AJ115" s="37">
        <v>0.78</v>
      </c>
      <c r="AK115" s="42" t="s">
        <v>213</v>
      </c>
      <c r="AL115" s="41">
        <v>653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173</v>
      </c>
      <c r="E116" s="10"/>
      <c r="F116" s="18" t="s">
        <v>8</v>
      </c>
      <c r="G116" s="18" t="s">
        <v>212</v>
      </c>
      <c r="H116" s="10"/>
      <c r="I116" s="19">
        <v>5662544</v>
      </c>
      <c r="J116" s="19">
        <v>6670</v>
      </c>
      <c r="K116" s="17" t="s">
        <v>9</v>
      </c>
      <c r="L116" s="10"/>
      <c r="M116" s="60">
        <v>543</v>
      </c>
      <c r="N116" s="60">
        <v>823</v>
      </c>
      <c r="O116" s="60">
        <v>326</v>
      </c>
      <c r="P116" s="10"/>
      <c r="Q116" s="60">
        <f t="shared" si="24"/>
        <v>12345</v>
      </c>
      <c r="R116" s="10"/>
      <c r="S116" s="62">
        <f t="shared" si="25"/>
        <v>13168</v>
      </c>
      <c r="T116" s="10"/>
      <c r="U116" s="64">
        <v>14.5</v>
      </c>
      <c r="V116" s="64">
        <v>6.62</v>
      </c>
      <c r="W116" s="10"/>
      <c r="X116" s="43">
        <v>1750000000</v>
      </c>
      <c r="Y116" s="36">
        <v>4.8000000000000001E-2</v>
      </c>
      <c r="Z116" s="10"/>
      <c r="AA116" s="20">
        <v>51</v>
      </c>
      <c r="AB116" s="20">
        <v>10</v>
      </c>
      <c r="AC116" s="20">
        <v>1</v>
      </c>
      <c r="AD116" s="20">
        <v>37</v>
      </c>
      <c r="AE116" s="20">
        <v>1</v>
      </c>
      <c r="AF116" s="66">
        <f t="shared" si="26"/>
        <v>100</v>
      </c>
      <c r="AG116" s="10"/>
      <c r="AH116" s="36">
        <v>-1.9E-2</v>
      </c>
      <c r="AI116" s="40">
        <v>14973</v>
      </c>
      <c r="AJ116" s="37">
        <v>0.86</v>
      </c>
      <c r="AK116" s="42" t="s">
        <v>210</v>
      </c>
      <c r="AL116" s="41">
        <v>466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48</v>
      </c>
      <c r="E117" s="10"/>
      <c r="F117" s="18" t="s">
        <v>13</v>
      </c>
      <c r="G117" s="18" t="s">
        <v>222</v>
      </c>
      <c r="H117" s="10"/>
      <c r="I117" s="19">
        <v>4857274</v>
      </c>
      <c r="J117" s="19">
        <v>10840</v>
      </c>
      <c r="K117" s="17" t="s">
        <v>9</v>
      </c>
      <c r="L117" s="10"/>
      <c r="M117" s="60">
        <v>795</v>
      </c>
      <c r="N117" s="60">
        <v>812</v>
      </c>
      <c r="O117" s="60">
        <v>778</v>
      </c>
      <c r="P117" s="10"/>
      <c r="Q117" s="60">
        <f t="shared" si="24"/>
        <v>12180</v>
      </c>
      <c r="R117" s="10"/>
      <c r="S117" s="62">
        <f t="shared" si="25"/>
        <v>12992</v>
      </c>
      <c r="T117" s="10"/>
      <c r="U117" s="64">
        <v>16.7</v>
      </c>
      <c r="V117" s="64">
        <v>16.84</v>
      </c>
      <c r="W117" s="10"/>
      <c r="X117" s="43">
        <v>3180000000</v>
      </c>
      <c r="Y117" s="36">
        <v>5.6000000000000001E-2</v>
      </c>
      <c r="Z117" s="10"/>
      <c r="AA117" s="20">
        <v>22</v>
      </c>
      <c r="AB117" s="20">
        <v>11</v>
      </c>
      <c r="AC117" s="20">
        <v>1</v>
      </c>
      <c r="AD117" s="20">
        <v>65</v>
      </c>
      <c r="AE117" s="20">
        <v>1</v>
      </c>
      <c r="AF117" s="66">
        <f t="shared" si="26"/>
        <v>100</v>
      </c>
      <c r="AG117" s="10"/>
      <c r="AH117" s="36">
        <v>0.104</v>
      </c>
      <c r="AI117" s="40">
        <v>40998</v>
      </c>
      <c r="AJ117" s="37">
        <v>0.75</v>
      </c>
      <c r="AK117" s="42" t="s">
        <v>213</v>
      </c>
      <c r="AL117" s="41">
        <v>794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121</v>
      </c>
      <c r="E118" s="10"/>
      <c r="F118" s="18" t="s">
        <v>11</v>
      </c>
      <c r="G118" s="18" t="s">
        <v>11</v>
      </c>
      <c r="H118" s="10"/>
      <c r="I118" s="19">
        <v>2479713</v>
      </c>
      <c r="J118" s="19">
        <v>4620</v>
      </c>
      <c r="K118" s="17" t="s">
        <v>9</v>
      </c>
      <c r="L118" s="10"/>
      <c r="M118" s="60">
        <v>731</v>
      </c>
      <c r="N118" s="60">
        <v>754</v>
      </c>
      <c r="O118" s="60">
        <v>467</v>
      </c>
      <c r="P118" s="10"/>
      <c r="Q118" s="60">
        <f t="shared" si="24"/>
        <v>11310</v>
      </c>
      <c r="R118" s="10"/>
      <c r="S118" s="62">
        <f t="shared" si="25"/>
        <v>12064</v>
      </c>
      <c r="T118" s="10"/>
      <c r="U118" s="64">
        <v>30.4</v>
      </c>
      <c r="V118" s="64">
        <v>19.3</v>
      </c>
      <c r="W118" s="10"/>
      <c r="X118" s="43">
        <v>1140000000</v>
      </c>
      <c r="Y118" s="36">
        <v>0.10100000000000001</v>
      </c>
      <c r="Z118" s="10"/>
      <c r="AA118" s="20">
        <v>60</v>
      </c>
      <c r="AB118" s="20">
        <v>3</v>
      </c>
      <c r="AC118" s="20">
        <v>1</v>
      </c>
      <c r="AD118" s="20">
        <v>35</v>
      </c>
      <c r="AE118" s="20">
        <v>1</v>
      </c>
      <c r="AF118" s="66">
        <f t="shared" si="26"/>
        <v>100</v>
      </c>
      <c r="AG118" s="10"/>
      <c r="AH118" s="36">
        <v>-6.5000000000000002E-2</v>
      </c>
      <c r="AI118" s="40">
        <v>14973</v>
      </c>
      <c r="AJ118" s="37">
        <v>0.73</v>
      </c>
      <c r="AK118" s="42" t="s">
        <v>213</v>
      </c>
      <c r="AL118" s="41">
        <v>1127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33</v>
      </c>
      <c r="E119" s="10"/>
      <c r="F119" s="18" t="s">
        <v>8</v>
      </c>
      <c r="G119" s="18" t="s">
        <v>212</v>
      </c>
      <c r="H119" s="10"/>
      <c r="I119" s="19">
        <v>7131494</v>
      </c>
      <c r="J119" s="19">
        <v>7470</v>
      </c>
      <c r="K119" s="17" t="s">
        <v>9</v>
      </c>
      <c r="L119" s="10"/>
      <c r="M119" s="60">
        <v>708</v>
      </c>
      <c r="N119" s="60">
        <v>730</v>
      </c>
      <c r="O119" s="60">
        <v>730</v>
      </c>
      <c r="P119" s="10"/>
      <c r="Q119" s="60">
        <f t="shared" si="24"/>
        <v>10950</v>
      </c>
      <c r="R119" s="10"/>
      <c r="S119" s="62">
        <f t="shared" si="25"/>
        <v>11680</v>
      </c>
      <c r="T119" s="10"/>
      <c r="U119" s="64">
        <v>10.199999999999999</v>
      </c>
      <c r="V119" s="64">
        <v>10.28</v>
      </c>
      <c r="W119" s="10"/>
      <c r="X119" s="43">
        <v>1810000000</v>
      </c>
      <c r="Y119" s="36">
        <v>3.4000000000000002E-2</v>
      </c>
      <c r="Z119" s="10"/>
      <c r="AA119" s="20">
        <v>58</v>
      </c>
      <c r="AB119" s="20">
        <v>5</v>
      </c>
      <c r="AC119" s="20">
        <v>3</v>
      </c>
      <c r="AD119" s="20">
        <v>33</v>
      </c>
      <c r="AE119" s="20">
        <v>1</v>
      </c>
      <c r="AF119" s="66">
        <f t="shared" si="26"/>
        <v>100</v>
      </c>
      <c r="AG119" s="10"/>
      <c r="AH119" s="36">
        <v>-3.6999999999999998E-2</v>
      </c>
      <c r="AI119" s="40">
        <v>56534</v>
      </c>
      <c r="AJ119" s="37">
        <v>0.7</v>
      </c>
      <c r="AK119" s="42" t="s">
        <v>213</v>
      </c>
      <c r="AL119" s="41">
        <v>707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148</v>
      </c>
      <c r="E120" s="10"/>
      <c r="F120" s="18" t="s">
        <v>8</v>
      </c>
      <c r="G120" s="18" t="s">
        <v>212</v>
      </c>
      <c r="H120" s="10"/>
      <c r="I120" s="19">
        <v>8820083</v>
      </c>
      <c r="J120" s="19">
        <v>5280</v>
      </c>
      <c r="K120" s="17" t="s">
        <v>9</v>
      </c>
      <c r="L120" s="10"/>
      <c r="M120" s="60">
        <v>607</v>
      </c>
      <c r="N120" s="60">
        <v>649</v>
      </c>
      <c r="O120" s="60">
        <v>797</v>
      </c>
      <c r="P120" s="10"/>
      <c r="Q120" s="60">
        <f t="shared" si="24"/>
        <v>9735</v>
      </c>
      <c r="R120" s="10"/>
      <c r="S120" s="62">
        <f t="shared" si="25"/>
        <v>10384</v>
      </c>
      <c r="T120" s="10"/>
      <c r="U120" s="64">
        <v>7.4</v>
      </c>
      <c r="V120" s="64">
        <v>8.94</v>
      </c>
      <c r="W120" s="10"/>
      <c r="X120" s="43">
        <v>1170000000</v>
      </c>
      <c r="Y120" s="36">
        <v>3.1E-2</v>
      </c>
      <c r="Z120" s="10"/>
      <c r="AA120" s="20">
        <v>49</v>
      </c>
      <c r="AB120" s="20">
        <v>10</v>
      </c>
      <c r="AC120" s="20">
        <v>12</v>
      </c>
      <c r="AD120" s="20">
        <v>28</v>
      </c>
      <c r="AE120" s="20">
        <v>1</v>
      </c>
      <c r="AF120" s="66">
        <f t="shared" si="26"/>
        <v>100</v>
      </c>
      <c r="AG120" s="10"/>
      <c r="AH120" s="36">
        <v>-6.0999999999999999E-2</v>
      </c>
      <c r="AI120" s="40">
        <v>25877</v>
      </c>
      <c r="AJ120" s="37">
        <v>0.65</v>
      </c>
      <c r="AK120" s="42" t="s">
        <v>210</v>
      </c>
      <c r="AL120" s="41">
        <v>584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101</v>
      </c>
      <c r="E121" s="10"/>
      <c r="F121" s="18" t="s">
        <v>11</v>
      </c>
      <c r="G121" s="18" t="s">
        <v>11</v>
      </c>
      <c r="H121" s="10"/>
      <c r="I121" s="19">
        <v>2203821</v>
      </c>
      <c r="J121" s="19">
        <v>1210</v>
      </c>
      <c r="K121" s="17" t="s">
        <v>9</v>
      </c>
      <c r="L121" s="10"/>
      <c r="M121" s="60">
        <v>318</v>
      </c>
      <c r="N121" s="60">
        <v>638</v>
      </c>
      <c r="O121" s="60">
        <v>831</v>
      </c>
      <c r="P121" s="10"/>
      <c r="Q121" s="60">
        <f t="shared" si="24"/>
        <v>9570</v>
      </c>
      <c r="R121" s="10"/>
      <c r="S121" s="62">
        <f t="shared" si="25"/>
        <v>10208</v>
      </c>
      <c r="T121" s="10"/>
      <c r="U121" s="64">
        <v>28.9</v>
      </c>
      <c r="V121" s="64">
        <v>42.86</v>
      </c>
      <c r="W121" s="10"/>
      <c r="X121" s="43">
        <v>223650000</v>
      </c>
      <c r="Y121" s="36">
        <v>9.6000000000000002E-2</v>
      </c>
      <c r="Z121" s="10"/>
      <c r="AA121" s="20">
        <v>60</v>
      </c>
      <c r="AB121" s="20">
        <v>4</v>
      </c>
      <c r="AC121" s="20">
        <v>1</v>
      </c>
      <c r="AD121" s="20">
        <v>34</v>
      </c>
      <c r="AE121" s="20">
        <v>1</v>
      </c>
      <c r="AF121" s="66">
        <f t="shared" si="26"/>
        <v>100</v>
      </c>
      <c r="AG121" s="10"/>
      <c r="AH121" s="36">
        <v>-5.8000000000000003E-2</v>
      </c>
      <c r="AI121" s="40">
        <v>5581</v>
      </c>
      <c r="AJ121" s="37">
        <v>0.81</v>
      </c>
      <c r="AK121" s="42" t="s">
        <v>210</v>
      </c>
      <c r="AL121" s="41">
        <v>2424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71</v>
      </c>
      <c r="E122" s="10"/>
      <c r="F122" s="18" t="s">
        <v>8</v>
      </c>
      <c r="G122" s="18" t="s">
        <v>212</v>
      </c>
      <c r="H122" s="10"/>
      <c r="I122" s="19">
        <v>3925405</v>
      </c>
      <c r="J122" s="19">
        <v>3810</v>
      </c>
      <c r="K122" s="17" t="s">
        <v>9</v>
      </c>
      <c r="L122" s="10"/>
      <c r="M122" s="60">
        <v>581</v>
      </c>
      <c r="N122" s="60">
        <v>599</v>
      </c>
      <c r="O122" s="60">
        <v>748</v>
      </c>
      <c r="P122" s="10"/>
      <c r="Q122" s="60">
        <f t="shared" si="24"/>
        <v>8985</v>
      </c>
      <c r="R122" s="10"/>
      <c r="S122" s="62">
        <f t="shared" si="25"/>
        <v>9584</v>
      </c>
      <c r="T122" s="10"/>
      <c r="U122" s="64">
        <v>15.3</v>
      </c>
      <c r="V122" s="64">
        <v>20.059999999999999</v>
      </c>
      <c r="W122" s="10"/>
      <c r="X122" s="43">
        <v>768240000</v>
      </c>
      <c r="Y122" s="36">
        <v>5.2999999999999999E-2</v>
      </c>
      <c r="Z122" s="10"/>
      <c r="AA122" s="20">
        <v>59</v>
      </c>
      <c r="AB122" s="20">
        <v>6</v>
      </c>
      <c r="AC122" s="20">
        <v>1</v>
      </c>
      <c r="AD122" s="20">
        <v>33</v>
      </c>
      <c r="AE122" s="20">
        <v>1</v>
      </c>
      <c r="AF122" s="66">
        <f t="shared" si="26"/>
        <v>100</v>
      </c>
      <c r="AG122" s="10"/>
      <c r="AH122" s="36">
        <v>8.2000000000000003E-2</v>
      </c>
      <c r="AI122" s="40">
        <v>28697</v>
      </c>
      <c r="AJ122" s="37">
        <v>0.79</v>
      </c>
      <c r="AK122" s="42" t="s">
        <v>210</v>
      </c>
      <c r="AL122" s="41">
        <v>1064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130</v>
      </c>
      <c r="E123" s="10"/>
      <c r="F123" s="18" t="s">
        <v>13</v>
      </c>
      <c r="G123" s="18" t="s">
        <v>222</v>
      </c>
      <c r="H123" s="10"/>
      <c r="I123" s="19">
        <v>4034119</v>
      </c>
      <c r="J123" s="19">
        <v>12140</v>
      </c>
      <c r="K123" s="17" t="s">
        <v>9</v>
      </c>
      <c r="L123" s="10"/>
      <c r="M123" s="60">
        <v>440</v>
      </c>
      <c r="N123" s="60">
        <v>575</v>
      </c>
      <c r="O123" s="60">
        <v>506</v>
      </c>
      <c r="P123" s="10"/>
      <c r="Q123" s="60">
        <f t="shared" ref="Q123:Q157" si="31">N123*$Q$189</f>
        <v>8625</v>
      </c>
      <c r="R123" s="10"/>
      <c r="S123" s="62">
        <f t="shared" ref="S123:S157" si="32">Q123+N123</f>
        <v>9200</v>
      </c>
      <c r="T123" s="10"/>
      <c r="U123" s="64">
        <v>14.3</v>
      </c>
      <c r="V123" s="64">
        <v>13.11</v>
      </c>
      <c r="W123" s="10"/>
      <c r="X123" s="43">
        <v>2750000000</v>
      </c>
      <c r="Y123" s="36">
        <v>4.7E-2</v>
      </c>
      <c r="Z123" s="10"/>
      <c r="AA123" s="20">
        <v>41</v>
      </c>
      <c r="AB123" s="20">
        <v>5</v>
      </c>
      <c r="AC123" s="20">
        <v>5</v>
      </c>
      <c r="AD123" s="20">
        <v>47</v>
      </c>
      <c r="AE123" s="20">
        <v>2</v>
      </c>
      <c r="AF123" s="66">
        <f t="shared" ref="AF123:AF154" si="33">SUM(AA123:AE123)</f>
        <v>100</v>
      </c>
      <c r="AG123" s="10"/>
      <c r="AH123" s="36">
        <v>-9.7000000000000003E-2</v>
      </c>
      <c r="AI123" s="40">
        <v>31942</v>
      </c>
      <c r="AJ123" s="37">
        <v>0.77</v>
      </c>
      <c r="AK123" s="42" t="s">
        <v>210</v>
      </c>
      <c r="AL123" s="41">
        <v>659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30</v>
      </c>
      <c r="E124" s="10"/>
      <c r="F124" s="18" t="s">
        <v>8</v>
      </c>
      <c r="G124" s="18" t="s">
        <v>212</v>
      </c>
      <c r="H124" s="10"/>
      <c r="I124" s="19">
        <v>3516816</v>
      </c>
      <c r="J124" s="19">
        <v>4880</v>
      </c>
      <c r="K124" s="17" t="s">
        <v>9</v>
      </c>
      <c r="L124" s="10"/>
      <c r="M124" s="60">
        <v>318</v>
      </c>
      <c r="N124" s="60">
        <v>552</v>
      </c>
      <c r="O124" s="60">
        <v>276</v>
      </c>
      <c r="P124" s="10"/>
      <c r="Q124" s="60">
        <f t="shared" si="31"/>
        <v>8280</v>
      </c>
      <c r="R124" s="10"/>
      <c r="S124" s="62">
        <f t="shared" si="32"/>
        <v>8832</v>
      </c>
      <c r="T124" s="10"/>
      <c r="U124" s="64">
        <v>15.7</v>
      </c>
      <c r="V124" s="64">
        <v>7.99</v>
      </c>
      <c r="W124" s="10"/>
      <c r="X124" s="43">
        <v>882580000</v>
      </c>
      <c r="Y124" s="36">
        <v>5.1999999999999998E-2</v>
      </c>
      <c r="Z124" s="10"/>
      <c r="AA124" s="20">
        <v>51</v>
      </c>
      <c r="AB124" s="20">
        <v>14</v>
      </c>
      <c r="AC124" s="20">
        <v>3</v>
      </c>
      <c r="AD124" s="20">
        <v>31</v>
      </c>
      <c r="AE124" s="20">
        <v>1</v>
      </c>
      <c r="AF124" s="66">
        <f t="shared" si="33"/>
        <v>100</v>
      </c>
      <c r="AG124" s="10"/>
      <c r="AH124" s="36">
        <v>4.1000000000000002E-2</v>
      </c>
      <c r="AI124" s="40">
        <v>27816</v>
      </c>
      <c r="AJ124" s="37">
        <v>0.65</v>
      </c>
      <c r="AK124" s="42" t="s">
        <v>210</v>
      </c>
      <c r="AL124" s="41">
        <v>555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31</v>
      </c>
      <c r="E125" s="10"/>
      <c r="F125" s="18" t="s">
        <v>11</v>
      </c>
      <c r="G125" s="18" t="s">
        <v>11</v>
      </c>
      <c r="H125" s="10"/>
      <c r="I125" s="19">
        <v>2250260</v>
      </c>
      <c r="J125" s="19">
        <v>6610</v>
      </c>
      <c r="K125" s="17" t="s">
        <v>9</v>
      </c>
      <c r="L125" s="10"/>
      <c r="M125" s="60">
        <v>450</v>
      </c>
      <c r="N125" s="60">
        <v>535</v>
      </c>
      <c r="O125" s="60">
        <v>299</v>
      </c>
      <c r="P125" s="10"/>
      <c r="Q125" s="60">
        <f t="shared" si="31"/>
        <v>8025</v>
      </c>
      <c r="R125" s="10"/>
      <c r="S125" s="62">
        <f t="shared" si="32"/>
        <v>8560</v>
      </c>
      <c r="T125" s="10"/>
      <c r="U125" s="64">
        <v>23.8</v>
      </c>
      <c r="V125" s="64">
        <v>13.33</v>
      </c>
      <c r="W125" s="10"/>
      <c r="X125" s="43">
        <v>1240000000</v>
      </c>
      <c r="Y125" s="36">
        <v>7.9000000000000001E-2</v>
      </c>
      <c r="Z125" s="10"/>
      <c r="AA125" s="20">
        <v>62</v>
      </c>
      <c r="AB125" s="20">
        <v>3</v>
      </c>
      <c r="AC125" s="20">
        <v>1</v>
      </c>
      <c r="AD125" s="20">
        <v>33</v>
      </c>
      <c r="AE125" s="20">
        <v>1</v>
      </c>
      <c r="AF125" s="66">
        <f t="shared" si="33"/>
        <v>100</v>
      </c>
      <c r="AG125" s="10"/>
      <c r="AH125" s="36">
        <v>-5.0999999999999997E-2</v>
      </c>
      <c r="AI125" s="40">
        <v>29031</v>
      </c>
      <c r="AJ125" s="37">
        <v>0.72</v>
      </c>
      <c r="AK125" s="42" t="s">
        <v>214</v>
      </c>
      <c r="AL125" s="41">
        <v>787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16</v>
      </c>
      <c r="E126" s="10"/>
      <c r="F126" s="18" t="s">
        <v>8</v>
      </c>
      <c r="G126" s="18" t="s">
        <v>212</v>
      </c>
      <c r="H126" s="10"/>
      <c r="I126" s="19">
        <v>2924816</v>
      </c>
      <c r="J126" s="19">
        <v>3760</v>
      </c>
      <c r="K126" s="17" t="s">
        <v>9</v>
      </c>
      <c r="L126" s="10"/>
      <c r="M126" s="60">
        <v>267</v>
      </c>
      <c r="N126" s="60">
        <v>499</v>
      </c>
      <c r="O126" s="60">
        <v>248</v>
      </c>
      <c r="P126" s="10"/>
      <c r="Q126" s="60">
        <f t="shared" si="31"/>
        <v>7485</v>
      </c>
      <c r="R126" s="10"/>
      <c r="S126" s="62">
        <f t="shared" si="32"/>
        <v>7984</v>
      </c>
      <c r="T126" s="10"/>
      <c r="U126" s="64">
        <v>17.100000000000001</v>
      </c>
      <c r="V126" s="64">
        <v>8.18</v>
      </c>
      <c r="W126" s="10"/>
      <c r="X126" s="43">
        <v>598260000</v>
      </c>
      <c r="Y126" s="36">
        <v>5.7000000000000002E-2</v>
      </c>
      <c r="Z126" s="10"/>
      <c r="AA126" s="20">
        <v>48</v>
      </c>
      <c r="AB126" s="20">
        <v>11</v>
      </c>
      <c r="AC126" s="20">
        <v>1</v>
      </c>
      <c r="AD126" s="20">
        <v>39</v>
      </c>
      <c r="AE126" s="20">
        <v>1</v>
      </c>
      <c r="AF126" s="66">
        <f t="shared" si="33"/>
        <v>100</v>
      </c>
      <c r="AG126" s="10"/>
      <c r="AH126" s="36">
        <v>1.4E-2</v>
      </c>
      <c r="AI126" s="40">
        <v>0</v>
      </c>
      <c r="AJ126" s="37">
        <v>0.77</v>
      </c>
      <c r="AK126" s="42" t="s">
        <v>210</v>
      </c>
      <c r="AL126" s="41">
        <v>479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116</v>
      </c>
      <c r="E127" s="10"/>
      <c r="F127" s="18" t="s">
        <v>18</v>
      </c>
      <c r="G127" s="18" t="s">
        <v>224</v>
      </c>
      <c r="H127" s="10"/>
      <c r="I127" s="19">
        <v>3027398</v>
      </c>
      <c r="J127" s="19">
        <v>3550</v>
      </c>
      <c r="K127" s="17" t="s">
        <v>9</v>
      </c>
      <c r="L127" s="10"/>
      <c r="M127" s="60">
        <v>484</v>
      </c>
      <c r="N127" s="60">
        <v>499</v>
      </c>
      <c r="O127" s="60">
        <v>541</v>
      </c>
      <c r="P127" s="10"/>
      <c r="Q127" s="60">
        <f t="shared" si="31"/>
        <v>7485</v>
      </c>
      <c r="R127" s="10"/>
      <c r="S127" s="62">
        <f t="shared" si="32"/>
        <v>7984</v>
      </c>
      <c r="T127" s="10"/>
      <c r="U127" s="64">
        <v>16.5</v>
      </c>
      <c r="V127" s="64">
        <v>16.95</v>
      </c>
      <c r="W127" s="10"/>
      <c r="X127" s="43">
        <v>613090000</v>
      </c>
      <c r="Y127" s="36">
        <v>5.5E-2</v>
      </c>
      <c r="Z127" s="10"/>
      <c r="AA127" s="20">
        <v>50</v>
      </c>
      <c r="AB127" s="20">
        <v>20</v>
      </c>
      <c r="AC127" s="20">
        <v>1</v>
      </c>
      <c r="AD127" s="20">
        <v>27</v>
      </c>
      <c r="AE127" s="20">
        <v>2</v>
      </c>
      <c r="AF127" s="66">
        <f t="shared" si="33"/>
        <v>100</v>
      </c>
      <c r="AG127" s="10"/>
      <c r="AH127" s="36">
        <v>-0.05</v>
      </c>
      <c r="AI127" s="40">
        <v>27797</v>
      </c>
      <c r="AJ127" s="37">
        <v>0.84</v>
      </c>
      <c r="AK127" s="42" t="s">
        <v>213</v>
      </c>
      <c r="AL127" s="41">
        <v>1037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69</v>
      </c>
      <c r="E128" s="10"/>
      <c r="F128" s="18" t="s">
        <v>11</v>
      </c>
      <c r="G128" s="18" t="s">
        <v>11</v>
      </c>
      <c r="H128" s="10"/>
      <c r="I128" s="19">
        <v>1979786</v>
      </c>
      <c r="J128" s="19">
        <v>7210</v>
      </c>
      <c r="K128" s="17" t="s">
        <v>9</v>
      </c>
      <c r="L128" s="10"/>
      <c r="M128" s="60">
        <v>54</v>
      </c>
      <c r="N128" s="60">
        <v>460</v>
      </c>
      <c r="O128" s="60">
        <v>438</v>
      </c>
      <c r="P128" s="10"/>
      <c r="Q128" s="60">
        <f t="shared" si="31"/>
        <v>6900</v>
      </c>
      <c r="R128" s="10"/>
      <c r="S128" s="62">
        <f t="shared" si="32"/>
        <v>7360</v>
      </c>
      <c r="T128" s="10"/>
      <c r="U128" s="64">
        <v>23.2</v>
      </c>
      <c r="V128" s="64">
        <v>26.15</v>
      </c>
      <c r="W128" s="10"/>
      <c r="X128" s="43">
        <v>1080000000</v>
      </c>
      <c r="Y128" s="36">
        <v>7.6999999999999999E-2</v>
      </c>
      <c r="Z128" s="10"/>
      <c r="AA128" s="20">
        <v>55</v>
      </c>
      <c r="AB128" s="20">
        <v>4</v>
      </c>
      <c r="AC128" s="20">
        <v>1</v>
      </c>
      <c r="AD128" s="20">
        <v>39</v>
      </c>
      <c r="AE128" s="20">
        <v>1</v>
      </c>
      <c r="AF128" s="66">
        <f t="shared" si="33"/>
        <v>100</v>
      </c>
      <c r="AG128" s="10"/>
      <c r="AH128" s="36">
        <v>-5.1999999999999998E-2</v>
      </c>
      <c r="AI128" s="40">
        <v>9850</v>
      </c>
      <c r="AJ128" s="37">
        <v>0.76</v>
      </c>
      <c r="AK128" s="42" t="s">
        <v>213</v>
      </c>
      <c r="AL128" s="41">
        <v>1568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7</v>
      </c>
      <c r="E129" s="10"/>
      <c r="F129" s="18" t="s">
        <v>8</v>
      </c>
      <c r="G129" s="18" t="s">
        <v>212</v>
      </c>
      <c r="H129" s="10"/>
      <c r="I129" s="19">
        <v>2926348</v>
      </c>
      <c r="J129" s="19">
        <v>4250</v>
      </c>
      <c r="K129" s="17" t="s">
        <v>9</v>
      </c>
      <c r="L129" s="10"/>
      <c r="M129" s="60">
        <v>269</v>
      </c>
      <c r="N129" s="60">
        <v>399</v>
      </c>
      <c r="O129" s="60">
        <v>251</v>
      </c>
      <c r="P129" s="10"/>
      <c r="Q129" s="60">
        <f t="shared" si="31"/>
        <v>5985</v>
      </c>
      <c r="R129" s="10"/>
      <c r="S129" s="62">
        <f t="shared" si="32"/>
        <v>6384</v>
      </c>
      <c r="T129" s="10"/>
      <c r="U129" s="64">
        <v>13.6</v>
      </c>
      <c r="V129" s="64">
        <v>9.0399999999999991</v>
      </c>
      <c r="W129" s="10"/>
      <c r="X129" s="43">
        <v>548170000</v>
      </c>
      <c r="Y129" s="36">
        <v>4.5999999999999999E-2</v>
      </c>
      <c r="Z129" s="10"/>
      <c r="AA129" s="20">
        <v>38</v>
      </c>
      <c r="AB129" s="20">
        <v>10</v>
      </c>
      <c r="AC129" s="20">
        <v>4</v>
      </c>
      <c r="AD129" s="20">
        <v>46</v>
      </c>
      <c r="AE129" s="20">
        <v>2</v>
      </c>
      <c r="AF129" s="66">
        <f t="shared" si="33"/>
        <v>100</v>
      </c>
      <c r="AG129" s="10"/>
      <c r="AH129" s="36">
        <v>-1.6E-2</v>
      </c>
      <c r="AI129" s="40">
        <v>19243</v>
      </c>
      <c r="AJ129" s="37">
        <v>0.73</v>
      </c>
      <c r="AK129" s="42" t="s">
        <v>213</v>
      </c>
      <c r="AL129" s="41">
        <v>645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138</v>
      </c>
      <c r="E130" s="10"/>
      <c r="F130" s="18" t="s">
        <v>8</v>
      </c>
      <c r="G130" s="18" t="s">
        <v>212</v>
      </c>
      <c r="H130" s="10"/>
      <c r="I130" s="19">
        <v>4059608</v>
      </c>
      <c r="J130" s="19">
        <v>2120</v>
      </c>
      <c r="K130" s="17" t="s">
        <v>9</v>
      </c>
      <c r="L130" s="10"/>
      <c r="M130" s="60">
        <v>346</v>
      </c>
      <c r="N130" s="60">
        <v>394</v>
      </c>
      <c r="O130" s="60">
        <v>465</v>
      </c>
      <c r="P130" s="10"/>
      <c r="Q130" s="60">
        <f t="shared" si="31"/>
        <v>5910</v>
      </c>
      <c r="R130" s="10"/>
      <c r="S130" s="62">
        <f t="shared" si="32"/>
        <v>6304</v>
      </c>
      <c r="T130" s="10"/>
      <c r="U130" s="64">
        <v>9.6999999999999993</v>
      </c>
      <c r="V130" s="64">
        <v>12.43</v>
      </c>
      <c r="W130" s="10"/>
      <c r="X130" s="43">
        <v>250640000</v>
      </c>
      <c r="Y130" s="36">
        <v>3.6999999999999998E-2</v>
      </c>
      <c r="Z130" s="10"/>
      <c r="AA130" s="20">
        <v>50</v>
      </c>
      <c r="AB130" s="20">
        <v>10</v>
      </c>
      <c r="AC130" s="20">
        <v>2</v>
      </c>
      <c r="AD130" s="20">
        <v>36</v>
      </c>
      <c r="AE130" s="20">
        <v>2</v>
      </c>
      <c r="AF130" s="66">
        <f t="shared" si="33"/>
        <v>100</v>
      </c>
      <c r="AG130" s="10"/>
      <c r="AH130" s="36">
        <v>-6.0999999999999999E-2</v>
      </c>
      <c r="AI130" s="40">
        <v>22028</v>
      </c>
      <c r="AJ130" s="37">
        <v>0.81</v>
      </c>
      <c r="AK130" s="42" t="s">
        <v>210</v>
      </c>
      <c r="AL130" s="41">
        <v>736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90</v>
      </c>
      <c r="E131" s="10"/>
      <c r="F131" s="18" t="s">
        <v>13</v>
      </c>
      <c r="G131" s="18" t="s">
        <v>222</v>
      </c>
      <c r="H131" s="10"/>
      <c r="I131" s="19">
        <v>2881355</v>
      </c>
      <c r="J131" s="19">
        <v>4660</v>
      </c>
      <c r="K131" s="17" t="s">
        <v>9</v>
      </c>
      <c r="L131" s="10"/>
      <c r="M131" s="60">
        <v>379</v>
      </c>
      <c r="N131" s="60">
        <v>391</v>
      </c>
      <c r="O131" s="60">
        <v>282</v>
      </c>
      <c r="P131" s="10"/>
      <c r="Q131" s="60">
        <f t="shared" si="31"/>
        <v>5865</v>
      </c>
      <c r="R131" s="10"/>
      <c r="S131" s="62">
        <f t="shared" si="32"/>
        <v>6256</v>
      </c>
      <c r="T131" s="10"/>
      <c r="U131" s="64">
        <v>13.6</v>
      </c>
      <c r="V131" s="64">
        <v>10.15</v>
      </c>
      <c r="W131" s="10"/>
      <c r="X131" s="43">
        <v>634940000</v>
      </c>
      <c r="Y131" s="36">
        <v>4.4999999999999998E-2</v>
      </c>
      <c r="Z131" s="10"/>
      <c r="AA131" s="20">
        <v>50</v>
      </c>
      <c r="AB131" s="20">
        <v>18</v>
      </c>
      <c r="AC131" s="20">
        <v>7</v>
      </c>
      <c r="AD131" s="20">
        <v>24</v>
      </c>
      <c r="AE131" s="20">
        <v>1</v>
      </c>
      <c r="AF131" s="66">
        <f t="shared" si="33"/>
        <v>100</v>
      </c>
      <c r="AG131" s="10"/>
      <c r="AH131" s="36">
        <v>-3.0000000000000001E-3</v>
      </c>
      <c r="AI131" s="40">
        <v>18787</v>
      </c>
      <c r="AJ131" s="37">
        <v>0.75</v>
      </c>
      <c r="AK131" s="42" t="s">
        <v>210</v>
      </c>
      <c r="AL131" s="41">
        <v>505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64</v>
      </c>
      <c r="E132" s="10"/>
      <c r="F132" s="18" t="s">
        <v>11</v>
      </c>
      <c r="G132" s="18" t="s">
        <v>11</v>
      </c>
      <c r="H132" s="10"/>
      <c r="I132" s="19">
        <v>1343098</v>
      </c>
      <c r="J132" s="19">
        <v>2830</v>
      </c>
      <c r="K132" s="17" t="s">
        <v>9</v>
      </c>
      <c r="L132" s="10"/>
      <c r="M132" s="60">
        <v>203</v>
      </c>
      <c r="N132" s="60">
        <v>361</v>
      </c>
      <c r="O132" s="60">
        <v>386</v>
      </c>
      <c r="P132" s="10"/>
      <c r="Q132" s="60">
        <f t="shared" si="31"/>
        <v>5415</v>
      </c>
      <c r="R132" s="10"/>
      <c r="S132" s="62">
        <f t="shared" si="32"/>
        <v>5776</v>
      </c>
      <c r="T132" s="10"/>
      <c r="U132" s="64">
        <v>26.9</v>
      </c>
      <c r="V132" s="64">
        <v>34.68</v>
      </c>
      <c r="W132" s="10"/>
      <c r="X132" s="43">
        <v>341160000</v>
      </c>
      <c r="Y132" s="36">
        <v>8.8999999999999996E-2</v>
      </c>
      <c r="Z132" s="10"/>
      <c r="AA132" s="20">
        <v>61</v>
      </c>
      <c r="AB132" s="20">
        <v>4</v>
      </c>
      <c r="AC132" s="20">
        <v>1</v>
      </c>
      <c r="AD132" s="20">
        <v>33</v>
      </c>
      <c r="AE132" s="20">
        <v>1</v>
      </c>
      <c r="AF132" s="66">
        <f t="shared" si="33"/>
        <v>100</v>
      </c>
      <c r="AG132" s="10"/>
      <c r="AH132" s="36">
        <v>-0.13100000000000001</v>
      </c>
      <c r="AI132" s="40">
        <v>7433</v>
      </c>
      <c r="AJ132" s="37">
        <v>0.81</v>
      </c>
      <c r="AK132" s="42" t="s">
        <v>210</v>
      </c>
      <c r="AL132" s="41">
        <v>2042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50</v>
      </c>
      <c r="E133" s="10"/>
      <c r="F133" s="18" t="s">
        <v>8</v>
      </c>
      <c r="G133" s="18" t="s">
        <v>212</v>
      </c>
      <c r="H133" s="10"/>
      <c r="I133" s="19">
        <v>4213265</v>
      </c>
      <c r="J133" s="19">
        <v>12110</v>
      </c>
      <c r="K133" s="17" t="s">
        <v>9</v>
      </c>
      <c r="L133" s="10"/>
      <c r="M133" s="60">
        <v>307</v>
      </c>
      <c r="N133" s="60">
        <v>340</v>
      </c>
      <c r="O133" s="60">
        <v>388</v>
      </c>
      <c r="P133" s="10"/>
      <c r="Q133" s="60">
        <f t="shared" si="31"/>
        <v>5100</v>
      </c>
      <c r="R133" s="10"/>
      <c r="S133" s="62">
        <f t="shared" si="32"/>
        <v>5440</v>
      </c>
      <c r="T133" s="10"/>
      <c r="U133" s="64">
        <v>8.1</v>
      </c>
      <c r="V133" s="64">
        <v>9.0399999999999991</v>
      </c>
      <c r="W133" s="10"/>
      <c r="X133" s="43">
        <v>1400000000</v>
      </c>
      <c r="Y133" s="36">
        <v>2.7E-2</v>
      </c>
      <c r="Z133" s="10"/>
      <c r="AA133" s="20">
        <v>48</v>
      </c>
      <c r="AB133" s="20">
        <v>12</v>
      </c>
      <c r="AC133" s="20">
        <v>10</v>
      </c>
      <c r="AD133" s="20">
        <v>29</v>
      </c>
      <c r="AE133" s="20">
        <v>1</v>
      </c>
      <c r="AF133" s="66">
        <f t="shared" si="33"/>
        <v>100</v>
      </c>
      <c r="AG133" s="10"/>
      <c r="AH133" s="36">
        <v>-7.3999999999999996E-2</v>
      </c>
      <c r="AI133" s="40">
        <v>47376</v>
      </c>
      <c r="AJ133" s="37">
        <v>0.66</v>
      </c>
      <c r="AK133" s="42" t="s">
        <v>210</v>
      </c>
      <c r="AL133" s="41">
        <v>702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18" t="s">
        <v>61</v>
      </c>
      <c r="E134" s="10"/>
      <c r="F134" s="18" t="s">
        <v>11</v>
      </c>
      <c r="G134" s="18" t="s">
        <v>11</v>
      </c>
      <c r="H134" s="10"/>
      <c r="I134" s="19">
        <v>1221490</v>
      </c>
      <c r="J134" s="19">
        <v>6550</v>
      </c>
      <c r="K134" s="17" t="s">
        <v>9</v>
      </c>
      <c r="L134" s="10"/>
      <c r="M134" s="60">
        <v>41</v>
      </c>
      <c r="N134" s="60">
        <v>300</v>
      </c>
      <c r="O134" s="60">
        <v>217</v>
      </c>
      <c r="P134" s="10"/>
      <c r="Q134" s="60">
        <f t="shared" si="31"/>
        <v>4500</v>
      </c>
      <c r="R134" s="10"/>
      <c r="S134" s="62">
        <f t="shared" si="32"/>
        <v>4800</v>
      </c>
      <c r="T134" s="10"/>
      <c r="U134" s="64">
        <v>24.6</v>
      </c>
      <c r="V134" s="64">
        <v>16.690000000000001</v>
      </c>
      <c r="W134" s="10"/>
      <c r="X134" s="43">
        <v>919590000</v>
      </c>
      <c r="Y134" s="36">
        <v>8.2000000000000003E-2</v>
      </c>
      <c r="Z134" s="10"/>
      <c r="AA134" s="20">
        <v>48</v>
      </c>
      <c r="AB134" s="20">
        <v>3</v>
      </c>
      <c r="AC134" s="20">
        <v>1</v>
      </c>
      <c r="AD134" s="20">
        <v>47</v>
      </c>
      <c r="AE134" s="20">
        <v>1</v>
      </c>
      <c r="AF134" s="66">
        <f t="shared" si="33"/>
        <v>100</v>
      </c>
      <c r="AG134" s="10"/>
      <c r="AH134" s="36">
        <v>-3.0000000000000001E-3</v>
      </c>
      <c r="AI134" s="40">
        <v>11707</v>
      </c>
      <c r="AJ134" s="37">
        <v>0.73</v>
      </c>
      <c r="AK134" s="42" t="s">
        <v>213</v>
      </c>
      <c r="AL134" s="41">
        <v>1094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185</v>
      </c>
      <c r="E135" s="10"/>
      <c r="F135" s="18" t="s">
        <v>5</v>
      </c>
      <c r="G135" s="18" t="s">
        <v>226</v>
      </c>
      <c r="H135" s="10"/>
      <c r="I135" s="19">
        <v>4790705</v>
      </c>
      <c r="J135" s="19">
        <v>3230</v>
      </c>
      <c r="K135" s="17" t="s">
        <v>9</v>
      </c>
      <c r="L135" s="10"/>
      <c r="M135" s="60">
        <v>159</v>
      </c>
      <c r="N135" s="60">
        <v>252</v>
      </c>
      <c r="O135" s="60">
        <v>0</v>
      </c>
      <c r="P135" s="10"/>
      <c r="Q135" s="60">
        <f t="shared" si="31"/>
        <v>3780</v>
      </c>
      <c r="R135" s="10"/>
      <c r="S135" s="62">
        <f t="shared" si="32"/>
        <v>4032</v>
      </c>
      <c r="T135" s="10"/>
      <c r="U135" s="64">
        <v>5.3</v>
      </c>
      <c r="V135" s="64">
        <v>0</v>
      </c>
      <c r="W135" s="10"/>
      <c r="X135" s="43">
        <v>247150000</v>
      </c>
      <c r="Y135" s="36">
        <v>1.7999999999999999E-2</v>
      </c>
      <c r="Z135" s="10"/>
      <c r="AA135" s="20">
        <v>55</v>
      </c>
      <c r="AB135" s="20">
        <v>2</v>
      </c>
      <c r="AC135" s="20">
        <v>1</v>
      </c>
      <c r="AD135" s="20">
        <v>33</v>
      </c>
      <c r="AE135" s="20">
        <v>9</v>
      </c>
      <c r="AF135" s="66">
        <f t="shared" si="33"/>
        <v>100</v>
      </c>
      <c r="AG135" s="10"/>
      <c r="AH135" s="36">
        <v>-5.3999999999999999E-2</v>
      </c>
      <c r="AI135" s="40">
        <v>5602</v>
      </c>
      <c r="AJ135" s="37">
        <v>0.65</v>
      </c>
      <c r="AK135" s="42" t="s">
        <v>214</v>
      </c>
      <c r="AL135" s="41">
        <v>0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18" t="s">
        <v>79</v>
      </c>
      <c r="E136" s="10"/>
      <c r="F136" s="18" t="s">
        <v>13</v>
      </c>
      <c r="G136" s="18" t="s">
        <v>222</v>
      </c>
      <c r="H136" s="10"/>
      <c r="I136" s="19">
        <v>773303</v>
      </c>
      <c r="J136" s="19">
        <v>4250</v>
      </c>
      <c r="K136" s="17" t="s">
        <v>9</v>
      </c>
      <c r="L136" s="10"/>
      <c r="M136" s="60">
        <v>128</v>
      </c>
      <c r="N136" s="60">
        <v>190</v>
      </c>
      <c r="O136" s="60">
        <v>121</v>
      </c>
      <c r="P136" s="10"/>
      <c r="Q136" s="60">
        <f t="shared" si="31"/>
        <v>2850</v>
      </c>
      <c r="R136" s="10"/>
      <c r="S136" s="62">
        <f t="shared" si="32"/>
        <v>3040</v>
      </c>
      <c r="T136" s="10"/>
      <c r="U136" s="64">
        <v>24.6</v>
      </c>
      <c r="V136" s="64">
        <v>16.27</v>
      </c>
      <c r="W136" s="10"/>
      <c r="X136" s="43">
        <v>286260000</v>
      </c>
      <c r="Y136" s="36">
        <v>8.2000000000000003E-2</v>
      </c>
      <c r="Z136" s="10"/>
      <c r="AA136" s="20">
        <v>51</v>
      </c>
      <c r="AB136" s="20">
        <v>19</v>
      </c>
      <c r="AC136" s="20">
        <v>6</v>
      </c>
      <c r="AD136" s="20">
        <v>23</v>
      </c>
      <c r="AE136" s="20">
        <v>1</v>
      </c>
      <c r="AF136" s="66">
        <f t="shared" si="33"/>
        <v>100</v>
      </c>
      <c r="AG136" s="10"/>
      <c r="AH136" s="36">
        <v>-9.2999999999999999E-2</v>
      </c>
      <c r="AI136" s="40">
        <v>2029</v>
      </c>
      <c r="AJ136" s="37">
        <v>0.85</v>
      </c>
      <c r="AK136" s="42" t="s">
        <v>210</v>
      </c>
      <c r="AL136" s="41">
        <v>856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18" t="s">
        <v>113</v>
      </c>
      <c r="E137" s="10"/>
      <c r="F137" s="18" t="s">
        <v>11</v>
      </c>
      <c r="G137" s="18" t="s">
        <v>11</v>
      </c>
      <c r="H137" s="10"/>
      <c r="I137" s="19">
        <v>1262132</v>
      </c>
      <c r="J137" s="19">
        <v>9760</v>
      </c>
      <c r="K137" s="17" t="s">
        <v>9</v>
      </c>
      <c r="L137" s="10"/>
      <c r="M137" s="60">
        <v>144</v>
      </c>
      <c r="N137" s="60">
        <v>173</v>
      </c>
      <c r="O137" s="60">
        <v>168</v>
      </c>
      <c r="P137" s="10"/>
      <c r="Q137" s="60">
        <f t="shared" si="31"/>
        <v>2595</v>
      </c>
      <c r="R137" s="10"/>
      <c r="S137" s="62">
        <f t="shared" si="32"/>
        <v>2768</v>
      </c>
      <c r="T137" s="10"/>
      <c r="U137" s="64">
        <v>13.7</v>
      </c>
      <c r="V137" s="64">
        <v>13.22</v>
      </c>
      <c r="W137" s="10"/>
      <c r="X137" s="43">
        <v>556910000</v>
      </c>
      <c r="Y137" s="36">
        <v>4.5999999999999999E-2</v>
      </c>
      <c r="Z137" s="10"/>
      <c r="AA137" s="20">
        <v>40</v>
      </c>
      <c r="AB137" s="20">
        <v>28</v>
      </c>
      <c r="AC137" s="20">
        <v>3</v>
      </c>
      <c r="AD137" s="20">
        <v>28</v>
      </c>
      <c r="AE137" s="20">
        <v>1</v>
      </c>
      <c r="AF137" s="66">
        <f t="shared" si="33"/>
        <v>100</v>
      </c>
      <c r="AG137" s="10"/>
      <c r="AH137" s="36">
        <v>4.3999999999999997E-2</v>
      </c>
      <c r="AI137" s="40">
        <v>40224</v>
      </c>
      <c r="AJ137" s="37">
        <v>0.8</v>
      </c>
      <c r="AK137" s="42" t="s">
        <v>223</v>
      </c>
      <c r="AL137" s="41">
        <v>727</v>
      </c>
      <c r="AN137" s="86"/>
      <c r="AO137" s="87"/>
      <c r="AP137" s="88">
        <f t="shared" si="34"/>
        <v>0</v>
      </c>
      <c r="AR137" s="86">
        <f t="shared" si="35"/>
        <v>0</v>
      </c>
      <c r="AS137" s="87"/>
      <c r="AT137" s="88">
        <f t="shared" si="36"/>
        <v>0</v>
      </c>
      <c r="AV137" s="88">
        <v>0</v>
      </c>
    </row>
    <row r="138" spans="1:48" ht="24" customHeight="1">
      <c r="A138" s="16"/>
      <c r="B138" s="17">
        <f t="shared" si="30"/>
        <v>80</v>
      </c>
      <c r="C138" s="10"/>
      <c r="D138" s="18" t="s">
        <v>167</v>
      </c>
      <c r="E138" s="10"/>
      <c r="F138" s="18" t="s">
        <v>22</v>
      </c>
      <c r="G138" s="18" t="s">
        <v>224</v>
      </c>
      <c r="H138" s="10"/>
      <c r="I138" s="19">
        <v>1268671</v>
      </c>
      <c r="J138" s="19">
        <v>2180</v>
      </c>
      <c r="K138" s="17" t="s">
        <v>9</v>
      </c>
      <c r="L138" s="10"/>
      <c r="M138" s="60">
        <v>71</v>
      </c>
      <c r="N138" s="60">
        <v>161</v>
      </c>
      <c r="O138" s="60">
        <v>115</v>
      </c>
      <c r="P138" s="10"/>
      <c r="Q138" s="60">
        <f t="shared" si="31"/>
        <v>2415</v>
      </c>
      <c r="R138" s="10"/>
      <c r="S138" s="62">
        <f t="shared" si="32"/>
        <v>2576</v>
      </c>
      <c r="T138" s="10"/>
      <c r="U138" s="64">
        <v>12.7</v>
      </c>
      <c r="V138" s="64">
        <v>9.09</v>
      </c>
      <c r="W138" s="10"/>
      <c r="X138" s="43">
        <v>106380000</v>
      </c>
      <c r="Y138" s="36">
        <v>4.2000000000000003E-2</v>
      </c>
      <c r="Z138" s="10"/>
      <c r="AA138" s="20">
        <v>41</v>
      </c>
      <c r="AB138" s="20">
        <v>28</v>
      </c>
      <c r="AC138" s="20">
        <v>1</v>
      </c>
      <c r="AD138" s="20">
        <v>29</v>
      </c>
      <c r="AE138" s="20">
        <v>1</v>
      </c>
      <c r="AF138" s="66">
        <f t="shared" si="33"/>
        <v>100</v>
      </c>
      <c r="AG138" s="10"/>
      <c r="AH138" s="36">
        <v>2.7E-2</v>
      </c>
      <c r="AI138" s="40">
        <v>11555</v>
      </c>
      <c r="AJ138" s="37">
        <v>0.68</v>
      </c>
      <c r="AK138" s="42" t="s">
        <v>213</v>
      </c>
      <c r="AL138" s="41">
        <v>571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28</v>
      </c>
      <c r="E139" s="10"/>
      <c r="F139" s="18" t="s">
        <v>22</v>
      </c>
      <c r="G139" s="18" t="s">
        <v>198</v>
      </c>
      <c r="H139" s="10"/>
      <c r="I139" s="19">
        <v>797765</v>
      </c>
      <c r="J139" s="19">
        <v>2510</v>
      </c>
      <c r="K139" s="17" t="s">
        <v>9</v>
      </c>
      <c r="L139" s="10"/>
      <c r="M139" s="60">
        <v>125</v>
      </c>
      <c r="N139" s="60">
        <v>139</v>
      </c>
      <c r="O139" s="60">
        <v>71</v>
      </c>
      <c r="P139" s="10"/>
      <c r="Q139" s="60">
        <f t="shared" si="31"/>
        <v>2085</v>
      </c>
      <c r="R139" s="10"/>
      <c r="S139" s="62">
        <f t="shared" si="32"/>
        <v>2224</v>
      </c>
      <c r="T139" s="10"/>
      <c r="U139" s="64">
        <v>17.399999999999999</v>
      </c>
      <c r="V139" s="64">
        <v>7.51</v>
      </c>
      <c r="W139" s="10"/>
      <c r="X139" s="43">
        <v>128590000</v>
      </c>
      <c r="Y139" s="36">
        <v>5.8000000000000003E-2</v>
      </c>
      <c r="Z139" s="10"/>
      <c r="AA139" s="20">
        <v>30</v>
      </c>
      <c r="AB139" s="20">
        <v>30</v>
      </c>
      <c r="AC139" s="20">
        <v>4</v>
      </c>
      <c r="AD139" s="20">
        <v>35</v>
      </c>
      <c r="AE139" s="20">
        <v>1</v>
      </c>
      <c r="AF139" s="66">
        <f t="shared" si="33"/>
        <v>100</v>
      </c>
      <c r="AG139" s="10"/>
      <c r="AH139" s="36">
        <v>-5.8999999999999997E-2</v>
      </c>
      <c r="AI139" s="40">
        <v>10903</v>
      </c>
      <c r="AJ139" s="37">
        <v>0.79</v>
      </c>
      <c r="AK139" s="42" t="s">
        <v>213</v>
      </c>
      <c r="AL139" s="41">
        <v>456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36</v>
      </c>
      <c r="E140" s="10"/>
      <c r="F140" s="18" t="s">
        <v>11</v>
      </c>
      <c r="G140" s="18" t="s">
        <v>11</v>
      </c>
      <c r="H140" s="10"/>
      <c r="I140" s="19">
        <v>539560</v>
      </c>
      <c r="J140" s="19">
        <v>2970</v>
      </c>
      <c r="K140" s="17" t="s">
        <v>9</v>
      </c>
      <c r="L140" s="10"/>
      <c r="M140" s="60">
        <v>41</v>
      </c>
      <c r="N140" s="60">
        <v>135</v>
      </c>
      <c r="O140" s="60">
        <v>135</v>
      </c>
      <c r="P140" s="10"/>
      <c r="Q140" s="60">
        <f t="shared" si="31"/>
        <v>2025</v>
      </c>
      <c r="R140" s="10"/>
      <c r="S140" s="62">
        <f t="shared" si="32"/>
        <v>2160</v>
      </c>
      <c r="T140" s="10"/>
      <c r="U140" s="64">
        <v>25</v>
      </c>
      <c r="V140" s="64">
        <v>25</v>
      </c>
      <c r="W140" s="10"/>
      <c r="X140" s="43">
        <f>AP140+AT140</f>
        <v>140541954.52500001</v>
      </c>
      <c r="Y140" s="36">
        <f>X140/AV140</f>
        <v>8.4511097128683113E-2</v>
      </c>
      <c r="Z140" s="10"/>
      <c r="AA140" s="20">
        <v>46.5</v>
      </c>
      <c r="AB140" s="20">
        <v>21.9</v>
      </c>
      <c r="AC140" s="20">
        <v>3.7</v>
      </c>
      <c r="AD140" s="20">
        <v>21.5</v>
      </c>
      <c r="AE140" s="20">
        <v>6.4</v>
      </c>
      <c r="AF140" s="66">
        <f t="shared" si="33"/>
        <v>100.00000000000001</v>
      </c>
      <c r="AG140" s="10"/>
      <c r="AH140" s="72"/>
      <c r="AI140" s="73"/>
      <c r="AJ140" s="74"/>
      <c r="AK140" s="75"/>
      <c r="AL140" s="76"/>
      <c r="AN140" s="57">
        <v>3130.982</v>
      </c>
      <c r="AO140" s="35">
        <v>70</v>
      </c>
      <c r="AP140" s="43">
        <f t="shared" si="34"/>
        <v>29587779.900000002</v>
      </c>
      <c r="AR140" s="57">
        <f t="shared" si="35"/>
        <v>3130.982</v>
      </c>
      <c r="AS140" s="35">
        <v>17.5</v>
      </c>
      <c r="AT140" s="43">
        <f t="shared" si="36"/>
        <v>110954174.625</v>
      </c>
      <c r="AV140" s="43">
        <v>1663000000</v>
      </c>
    </row>
    <row r="141" spans="1:48" ht="24" customHeight="1">
      <c r="A141" s="16"/>
      <c r="B141" s="17">
        <f t="shared" si="30"/>
        <v>83</v>
      </c>
      <c r="C141" s="10"/>
      <c r="D141" s="18" t="s">
        <v>225</v>
      </c>
      <c r="E141" s="10"/>
      <c r="F141" s="18" t="s">
        <v>11</v>
      </c>
      <c r="G141" s="18" t="s">
        <v>11</v>
      </c>
      <c r="H141" s="10"/>
      <c r="I141" s="19">
        <v>539560</v>
      </c>
      <c r="J141" s="19"/>
      <c r="K141" s="17" t="s">
        <v>9</v>
      </c>
      <c r="L141" s="10"/>
      <c r="M141" s="60">
        <v>41</v>
      </c>
      <c r="N141" s="60">
        <v>135</v>
      </c>
      <c r="O141" s="60">
        <v>43</v>
      </c>
      <c r="P141" s="10"/>
      <c r="Q141" s="60">
        <f t="shared" si="31"/>
        <v>2025</v>
      </c>
      <c r="R141" s="10"/>
      <c r="S141" s="62">
        <f t="shared" si="32"/>
        <v>2160</v>
      </c>
      <c r="T141" s="10"/>
      <c r="U141" s="64">
        <v>25</v>
      </c>
      <c r="V141" s="64">
        <v>7.86</v>
      </c>
      <c r="W141" s="10"/>
      <c r="X141" s="43">
        <v>138350000</v>
      </c>
      <c r="Y141" s="36">
        <v>8.3000000000000004E-2</v>
      </c>
      <c r="Z141" s="10"/>
      <c r="AA141" s="20">
        <v>38</v>
      </c>
      <c r="AB141" s="20">
        <v>6</v>
      </c>
      <c r="AC141" s="20">
        <v>2</v>
      </c>
      <c r="AD141" s="20">
        <v>53</v>
      </c>
      <c r="AE141" s="20">
        <v>1</v>
      </c>
      <c r="AF141" s="66">
        <f t="shared" si="33"/>
        <v>100</v>
      </c>
      <c r="AG141" s="10"/>
      <c r="AH141" s="36">
        <v>-1E-3</v>
      </c>
      <c r="AI141" s="40">
        <v>12039</v>
      </c>
      <c r="AJ141" s="37">
        <v>0.67</v>
      </c>
      <c r="AK141" s="42" t="s">
        <v>213</v>
      </c>
      <c r="AL141" s="41">
        <v>417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26" t="s">
        <v>166</v>
      </c>
      <c r="E142" s="10"/>
      <c r="F142" s="18" t="s">
        <v>8</v>
      </c>
      <c r="G142" s="18" t="s">
        <v>212</v>
      </c>
      <c r="H142" s="10"/>
      <c r="I142" s="19">
        <v>2081206</v>
      </c>
      <c r="J142" s="19">
        <v>5100</v>
      </c>
      <c r="K142" s="17" t="s">
        <v>9</v>
      </c>
      <c r="L142" s="10"/>
      <c r="M142" s="60">
        <v>148</v>
      </c>
      <c r="N142" s="60">
        <v>134</v>
      </c>
      <c r="O142" s="60">
        <v>164</v>
      </c>
      <c r="P142" s="10"/>
      <c r="Q142" s="60">
        <f t="shared" si="31"/>
        <v>2010</v>
      </c>
      <c r="R142" s="10"/>
      <c r="S142" s="62">
        <f t="shared" si="32"/>
        <v>2144</v>
      </c>
      <c r="T142" s="10"/>
      <c r="U142" s="64">
        <v>6.4</v>
      </c>
      <c r="V142" s="64">
        <v>7.55</v>
      </c>
      <c r="W142" s="10"/>
      <c r="X142" s="43">
        <v>228480000</v>
      </c>
      <c r="Y142" s="36">
        <v>2.1000000000000001E-2</v>
      </c>
      <c r="Z142" s="10"/>
      <c r="AA142" s="20">
        <v>60</v>
      </c>
      <c r="AB142" s="20">
        <v>8</v>
      </c>
      <c r="AC142" s="20">
        <v>2</v>
      </c>
      <c r="AD142" s="20">
        <v>29</v>
      </c>
      <c r="AE142" s="20">
        <v>1</v>
      </c>
      <c r="AF142" s="66">
        <f t="shared" si="33"/>
        <v>100</v>
      </c>
      <c r="AG142" s="10"/>
      <c r="AH142" s="36">
        <v>5.8000000000000003E-2</v>
      </c>
      <c r="AI142" s="40">
        <v>21284</v>
      </c>
      <c r="AJ142" s="37">
        <v>0.73</v>
      </c>
      <c r="AK142" s="42" t="s">
        <v>213</v>
      </c>
      <c r="AL142" s="41">
        <v>568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26</v>
      </c>
      <c r="E143" s="10"/>
      <c r="F143" s="18" t="s">
        <v>13</v>
      </c>
      <c r="G143" s="18" t="s">
        <v>222</v>
      </c>
      <c r="H143" s="10"/>
      <c r="I143" s="19">
        <v>366954</v>
      </c>
      <c r="J143" s="19">
        <v>4410</v>
      </c>
      <c r="K143" s="17" t="s">
        <v>9</v>
      </c>
      <c r="L143" s="10"/>
      <c r="M143" s="60">
        <v>101</v>
      </c>
      <c r="N143" s="60">
        <v>104</v>
      </c>
      <c r="O143" s="60">
        <v>71</v>
      </c>
      <c r="P143" s="10"/>
      <c r="Q143" s="60">
        <f t="shared" si="31"/>
        <v>1560</v>
      </c>
      <c r="R143" s="10"/>
      <c r="S143" s="62">
        <f t="shared" si="32"/>
        <v>1664</v>
      </c>
      <c r="T143" s="10"/>
      <c r="U143" s="64">
        <v>28.3</v>
      </c>
      <c r="V143" s="64">
        <v>18.309999999999999</v>
      </c>
      <c r="W143" s="10"/>
      <c r="X143" s="43">
        <v>170250000</v>
      </c>
      <c r="Y143" s="36">
        <v>9.4E-2</v>
      </c>
      <c r="Z143" s="10"/>
      <c r="AA143" s="20">
        <v>53</v>
      </c>
      <c r="AB143" s="20">
        <v>20</v>
      </c>
      <c r="AC143" s="20">
        <v>7</v>
      </c>
      <c r="AD143" s="20">
        <v>19</v>
      </c>
      <c r="AE143" s="20">
        <v>1</v>
      </c>
      <c r="AF143" s="66">
        <f t="shared" si="33"/>
        <v>100</v>
      </c>
      <c r="AG143" s="10"/>
      <c r="AH143" s="36">
        <v>2.5999999999999999E-2</v>
      </c>
      <c r="AI143" s="40">
        <v>15286</v>
      </c>
      <c r="AJ143" s="37">
        <v>0.86</v>
      </c>
      <c r="AK143" s="42" t="s">
        <v>210</v>
      </c>
      <c r="AL143" s="41">
        <v>1007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153</v>
      </c>
      <c r="E144" s="10"/>
      <c r="F144" s="18" t="s">
        <v>18</v>
      </c>
      <c r="G144" s="18" t="s">
        <v>224</v>
      </c>
      <c r="H144" s="10"/>
      <c r="I144" s="19">
        <v>599419</v>
      </c>
      <c r="J144" s="19">
        <v>1880</v>
      </c>
      <c r="K144" s="17" t="s">
        <v>9</v>
      </c>
      <c r="L144" s="10"/>
      <c r="M144" s="60">
        <v>11</v>
      </c>
      <c r="N144" s="60">
        <v>104</v>
      </c>
      <c r="O144" s="60">
        <v>116</v>
      </c>
      <c r="P144" s="10"/>
      <c r="Q144" s="60">
        <f t="shared" si="31"/>
        <v>1560</v>
      </c>
      <c r="R144" s="10"/>
      <c r="S144" s="62">
        <f t="shared" si="32"/>
        <v>1664</v>
      </c>
      <c r="T144" s="10"/>
      <c r="U144" s="64">
        <v>17.399999999999999</v>
      </c>
      <c r="V144" s="64">
        <v>18.579999999999998</v>
      </c>
      <c r="W144" s="10"/>
      <c r="X144" s="43">
        <v>71110000</v>
      </c>
      <c r="Y144" s="36">
        <v>5.8000000000000003E-2</v>
      </c>
      <c r="Z144" s="10"/>
      <c r="AA144" s="20">
        <v>29</v>
      </c>
      <c r="AB144" s="20">
        <v>12</v>
      </c>
      <c r="AC144" s="20">
        <v>1</v>
      </c>
      <c r="AD144" s="20">
        <v>57</v>
      </c>
      <c r="AE144" s="20">
        <v>1</v>
      </c>
      <c r="AF144" s="66">
        <f t="shared" si="33"/>
        <v>100</v>
      </c>
      <c r="AG144" s="10"/>
      <c r="AH144" s="36">
        <v>-2.9000000000000001E-2</v>
      </c>
      <c r="AI144" s="40">
        <v>7507</v>
      </c>
      <c r="AJ144" s="37">
        <v>0.8</v>
      </c>
      <c r="AK144" s="42" t="s">
        <v>214</v>
      </c>
      <c r="AL144" s="41">
        <v>1130</v>
      </c>
      <c r="AN144" s="86"/>
      <c r="AO144" s="87"/>
      <c r="AP144" s="88">
        <f t="shared" si="34"/>
        <v>0</v>
      </c>
      <c r="AR144" s="86">
        <f t="shared" si="35"/>
        <v>0</v>
      </c>
      <c r="AS144" s="87"/>
      <c r="AT144" s="88">
        <f t="shared" si="36"/>
        <v>0</v>
      </c>
      <c r="AV144" s="88">
        <v>0</v>
      </c>
    </row>
    <row r="145" spans="1:48" ht="24" customHeight="1">
      <c r="A145" s="16"/>
      <c r="B145" s="17">
        <f t="shared" si="30"/>
        <v>87</v>
      </c>
      <c r="C145" s="10"/>
      <c r="D145" s="18" t="s">
        <v>66</v>
      </c>
      <c r="E145" s="10"/>
      <c r="F145" s="18" t="s">
        <v>18</v>
      </c>
      <c r="G145" s="18" t="s">
        <v>224</v>
      </c>
      <c r="H145" s="10"/>
      <c r="I145" s="19">
        <v>898760</v>
      </c>
      <c r="J145" s="19">
        <v>4840</v>
      </c>
      <c r="K145" s="17" t="s">
        <v>9</v>
      </c>
      <c r="L145" s="10"/>
      <c r="M145" s="60">
        <v>60</v>
      </c>
      <c r="N145" s="60">
        <v>86</v>
      </c>
      <c r="O145" s="60">
        <v>85</v>
      </c>
      <c r="P145" s="10"/>
      <c r="Q145" s="60">
        <f t="shared" si="31"/>
        <v>1290</v>
      </c>
      <c r="R145" s="10"/>
      <c r="S145" s="62">
        <f t="shared" si="32"/>
        <v>1376</v>
      </c>
      <c r="T145" s="10"/>
      <c r="U145" s="64">
        <v>9.6</v>
      </c>
      <c r="V145" s="64">
        <v>9.3699999999999992</v>
      </c>
      <c r="W145" s="10"/>
      <c r="X145" s="43">
        <v>148620000</v>
      </c>
      <c r="Y145" s="36">
        <v>3.2000000000000001E-2</v>
      </c>
      <c r="Z145" s="10"/>
      <c r="AA145" s="20">
        <v>62</v>
      </c>
      <c r="AB145" s="20">
        <v>12</v>
      </c>
      <c r="AC145" s="20">
        <v>2</v>
      </c>
      <c r="AD145" s="20">
        <v>23</v>
      </c>
      <c r="AE145" s="20">
        <v>1</v>
      </c>
      <c r="AF145" s="66">
        <f t="shared" si="33"/>
        <v>100</v>
      </c>
      <c r="AG145" s="10"/>
      <c r="AH145" s="36">
        <v>-2.1999999999999999E-2</v>
      </c>
      <c r="AI145" s="40">
        <v>12324</v>
      </c>
      <c r="AJ145" s="37">
        <v>0.73</v>
      </c>
      <c r="AK145" s="42" t="s">
        <v>214</v>
      </c>
      <c r="AL145" s="41">
        <v>587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48" ht="24" customHeight="1">
      <c r="A146" s="16"/>
      <c r="B146" s="17">
        <f t="shared" si="30"/>
        <v>88</v>
      </c>
      <c r="C146" s="10"/>
      <c r="D146" s="18" t="s">
        <v>160</v>
      </c>
      <c r="E146" s="10"/>
      <c r="F146" s="18" t="s">
        <v>13</v>
      </c>
      <c r="G146" s="18" t="s">
        <v>222</v>
      </c>
      <c r="H146" s="10"/>
      <c r="I146" s="19">
        <v>558368</v>
      </c>
      <c r="J146" s="19">
        <v>7070</v>
      </c>
      <c r="K146" s="17" t="s">
        <v>9</v>
      </c>
      <c r="L146" s="10"/>
      <c r="M146" s="60">
        <v>74</v>
      </c>
      <c r="N146" s="60">
        <v>81</v>
      </c>
      <c r="O146" s="60">
        <v>98</v>
      </c>
      <c r="P146" s="10"/>
      <c r="Q146" s="60">
        <f t="shared" si="31"/>
        <v>1215</v>
      </c>
      <c r="R146" s="10"/>
      <c r="S146" s="62">
        <f t="shared" si="32"/>
        <v>1296</v>
      </c>
      <c r="T146" s="10"/>
      <c r="U146" s="64">
        <v>14.5</v>
      </c>
      <c r="V146" s="64">
        <v>17.149999999999999</v>
      </c>
      <c r="W146" s="10"/>
      <c r="X146" s="43">
        <v>152040000</v>
      </c>
      <c r="Y146" s="36">
        <v>4.8000000000000001E-2</v>
      </c>
      <c r="Z146" s="10"/>
      <c r="AA146" s="20">
        <v>53</v>
      </c>
      <c r="AB146" s="20">
        <v>19</v>
      </c>
      <c r="AC146" s="20">
        <v>6</v>
      </c>
      <c r="AD146" s="20">
        <v>21</v>
      </c>
      <c r="AE146" s="20">
        <v>1</v>
      </c>
      <c r="AF146" s="66">
        <f t="shared" si="33"/>
        <v>100</v>
      </c>
      <c r="AG146" s="10"/>
      <c r="AH146" s="36">
        <v>-2.5000000000000001E-2</v>
      </c>
      <c r="AI146" s="40">
        <v>40903</v>
      </c>
      <c r="AJ146" s="37">
        <v>0.8</v>
      </c>
      <c r="AK146" s="42" t="s">
        <v>213</v>
      </c>
      <c r="AL146" s="41">
        <v>882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48" ht="24" customHeight="1">
      <c r="A147" s="16"/>
      <c r="B147" s="17">
        <f t="shared" si="30"/>
        <v>89</v>
      </c>
      <c r="C147" s="10"/>
      <c r="D147" s="18" t="s">
        <v>117</v>
      </c>
      <c r="E147" s="10"/>
      <c r="F147" s="18" t="s">
        <v>8</v>
      </c>
      <c r="G147" s="18" t="s">
        <v>212</v>
      </c>
      <c r="H147" s="10"/>
      <c r="I147" s="19">
        <v>628615</v>
      </c>
      <c r="J147" s="19">
        <v>6970</v>
      </c>
      <c r="K147" s="17" t="s">
        <v>9</v>
      </c>
      <c r="L147" s="10"/>
      <c r="M147" s="60">
        <v>65</v>
      </c>
      <c r="N147" s="60">
        <v>67</v>
      </c>
      <c r="O147" s="60">
        <v>57</v>
      </c>
      <c r="P147" s="10"/>
      <c r="Q147" s="60">
        <f t="shared" si="31"/>
        <v>1005</v>
      </c>
      <c r="R147" s="10"/>
      <c r="S147" s="62">
        <f t="shared" si="32"/>
        <v>1072</v>
      </c>
      <c r="T147" s="10"/>
      <c r="U147" s="64">
        <v>10.7</v>
      </c>
      <c r="V147" s="64">
        <v>9.15</v>
      </c>
      <c r="W147" s="10"/>
      <c r="X147" s="43">
        <v>156590000</v>
      </c>
      <c r="Y147" s="36">
        <v>3.5999999999999997E-2</v>
      </c>
      <c r="Z147" s="10"/>
      <c r="AA147" s="20">
        <v>40</v>
      </c>
      <c r="AB147" s="20">
        <v>10</v>
      </c>
      <c r="AC147" s="20">
        <v>4</v>
      </c>
      <c r="AD147" s="20">
        <v>45</v>
      </c>
      <c r="AE147" s="20">
        <v>1</v>
      </c>
      <c r="AF147" s="66">
        <f t="shared" si="33"/>
        <v>100</v>
      </c>
      <c r="AG147" s="10"/>
      <c r="AH147" s="36">
        <v>-0.03</v>
      </c>
      <c r="AI147" s="40">
        <v>33601</v>
      </c>
      <c r="AJ147" s="37">
        <v>0.68</v>
      </c>
      <c r="AK147" s="42" t="s">
        <v>213</v>
      </c>
      <c r="AL147" s="41">
        <v>636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48" ht="24" customHeight="1">
      <c r="A148" s="16"/>
      <c r="B148" s="17">
        <f t="shared" si="30"/>
        <v>90</v>
      </c>
      <c r="C148" s="10"/>
      <c r="D148" s="18" t="s">
        <v>142</v>
      </c>
      <c r="E148" s="10"/>
      <c r="F148" s="18" t="s">
        <v>13</v>
      </c>
      <c r="G148" s="18" t="s">
        <v>222</v>
      </c>
      <c r="H148" s="10"/>
      <c r="I148" s="19">
        <v>178015</v>
      </c>
      <c r="J148" s="19">
        <v>7670</v>
      </c>
      <c r="K148" s="17" t="s">
        <v>9</v>
      </c>
      <c r="L148" s="10"/>
      <c r="M148" s="60">
        <v>15</v>
      </c>
      <c r="N148" s="60">
        <v>63</v>
      </c>
      <c r="O148" s="60">
        <v>25</v>
      </c>
      <c r="P148" s="10"/>
      <c r="Q148" s="60">
        <f t="shared" si="31"/>
        <v>945</v>
      </c>
      <c r="R148" s="10"/>
      <c r="S148" s="62">
        <f t="shared" si="32"/>
        <v>1008</v>
      </c>
      <c r="T148" s="10"/>
      <c r="U148" s="64">
        <v>35.4</v>
      </c>
      <c r="V148" s="64">
        <v>14.13</v>
      </c>
      <c r="W148" s="10"/>
      <c r="X148" s="43">
        <v>192470000</v>
      </c>
      <c r="Y148" s="36">
        <v>0.11799999999999999</v>
      </c>
      <c r="Z148" s="10"/>
      <c r="AA148" s="20">
        <v>58</v>
      </c>
      <c r="AB148" s="20">
        <v>15</v>
      </c>
      <c r="AC148" s="20">
        <v>4</v>
      </c>
      <c r="AD148" s="20">
        <v>22</v>
      </c>
      <c r="AE148" s="20">
        <v>1</v>
      </c>
      <c r="AF148" s="66">
        <f t="shared" si="33"/>
        <v>100</v>
      </c>
      <c r="AG148" s="10"/>
      <c r="AH148" s="36">
        <v>1.9E-2</v>
      </c>
      <c r="AI148" s="40">
        <v>20044</v>
      </c>
      <c r="AJ148" s="37">
        <v>0.8</v>
      </c>
      <c r="AK148" s="42" t="s">
        <v>213</v>
      </c>
      <c r="AL148" s="41">
        <v>700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48" ht="24" customHeight="1">
      <c r="A149" s="16"/>
      <c r="B149" s="17">
        <f t="shared" si="30"/>
        <v>91</v>
      </c>
      <c r="C149" s="10"/>
      <c r="D149" s="18" t="s">
        <v>145</v>
      </c>
      <c r="E149" s="10"/>
      <c r="F149" s="18" t="s">
        <v>11</v>
      </c>
      <c r="G149" s="18" t="s">
        <v>11</v>
      </c>
      <c r="H149" s="10"/>
      <c r="I149" s="19">
        <v>199910</v>
      </c>
      <c r="J149" s="19">
        <v>1730</v>
      </c>
      <c r="K149" s="17" t="s">
        <v>9</v>
      </c>
      <c r="L149" s="10"/>
      <c r="M149" s="60">
        <v>23</v>
      </c>
      <c r="N149" s="60">
        <v>55</v>
      </c>
      <c r="O149" s="60">
        <v>24</v>
      </c>
      <c r="P149" s="10"/>
      <c r="Q149" s="60">
        <f t="shared" si="31"/>
        <v>825</v>
      </c>
      <c r="R149" s="10"/>
      <c r="S149" s="62">
        <f t="shared" si="32"/>
        <v>880</v>
      </c>
      <c r="T149" s="10"/>
      <c r="U149" s="64">
        <v>27.5</v>
      </c>
      <c r="V149" s="64">
        <v>11.95</v>
      </c>
      <c r="W149" s="10"/>
      <c r="X149" s="43">
        <v>32410000</v>
      </c>
      <c r="Y149" s="36">
        <v>9.0999999999999998E-2</v>
      </c>
      <c r="Z149" s="10"/>
      <c r="AA149" s="20">
        <v>52</v>
      </c>
      <c r="AB149" s="20">
        <v>10</v>
      </c>
      <c r="AC149" s="20">
        <v>2</v>
      </c>
      <c r="AD149" s="20">
        <v>35</v>
      </c>
      <c r="AE149" s="20">
        <v>1</v>
      </c>
      <c r="AF149" s="66">
        <f t="shared" si="33"/>
        <v>100</v>
      </c>
      <c r="AG149" s="10"/>
      <c r="AH149" s="36">
        <v>-0.08</v>
      </c>
      <c r="AI149" s="40">
        <v>17033</v>
      </c>
      <c r="AJ149" s="37">
        <v>0.68</v>
      </c>
      <c r="AK149" s="42" t="s">
        <v>213</v>
      </c>
      <c r="AL149" s="41">
        <v>673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48" ht="24" customHeight="1">
      <c r="A150" s="16"/>
      <c r="B150" s="17">
        <f t="shared" si="30"/>
        <v>92</v>
      </c>
      <c r="C150" s="10"/>
      <c r="D150" s="18" t="s">
        <v>182</v>
      </c>
      <c r="E150" s="10"/>
      <c r="F150" s="18" t="s">
        <v>18</v>
      </c>
      <c r="G150" s="18" t="s">
        <v>224</v>
      </c>
      <c r="H150" s="10"/>
      <c r="I150" s="19">
        <v>270402</v>
      </c>
      <c r="J150" s="19">
        <v>3170</v>
      </c>
      <c r="K150" s="17" t="s">
        <v>9</v>
      </c>
      <c r="L150" s="10"/>
      <c r="M150" s="60">
        <v>9</v>
      </c>
      <c r="N150" s="60">
        <v>43</v>
      </c>
      <c r="O150" s="60">
        <v>51</v>
      </c>
      <c r="P150" s="10"/>
      <c r="Q150" s="60">
        <f t="shared" si="31"/>
        <v>645</v>
      </c>
      <c r="R150" s="10"/>
      <c r="S150" s="62">
        <f t="shared" si="32"/>
        <v>688</v>
      </c>
      <c r="T150" s="10"/>
      <c r="U150" s="64">
        <v>15.9</v>
      </c>
      <c r="V150" s="64">
        <v>18.16</v>
      </c>
      <c r="W150" s="10"/>
      <c r="X150" s="43">
        <v>41660000</v>
      </c>
      <c r="Y150" s="36">
        <v>5.2999999999999999E-2</v>
      </c>
      <c r="Z150" s="10"/>
      <c r="AA150" s="20">
        <v>40</v>
      </c>
      <c r="AB150" s="20">
        <v>13</v>
      </c>
      <c r="AC150" s="20">
        <v>1</v>
      </c>
      <c r="AD150" s="20">
        <v>45</v>
      </c>
      <c r="AE150" s="20">
        <v>1</v>
      </c>
      <c r="AF150" s="66">
        <f t="shared" si="33"/>
        <v>100</v>
      </c>
      <c r="AG150" s="10"/>
      <c r="AH150" s="36">
        <v>-4.0000000000000001E-3</v>
      </c>
      <c r="AI150" s="40">
        <v>5539</v>
      </c>
      <c r="AJ150" s="37">
        <v>0.77</v>
      </c>
      <c r="AK150" s="42" t="s">
        <v>214</v>
      </c>
      <c r="AL150" s="41">
        <v>1111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48" ht="24" customHeight="1">
      <c r="A151" s="16"/>
      <c r="B151" s="17">
        <f t="shared" si="30"/>
        <v>93</v>
      </c>
      <c r="C151" s="10"/>
      <c r="D151" s="18" t="s">
        <v>143</v>
      </c>
      <c r="E151" s="10"/>
      <c r="F151" s="18" t="s">
        <v>18</v>
      </c>
      <c r="G151" s="18" t="s">
        <v>224</v>
      </c>
      <c r="H151" s="10"/>
      <c r="I151" s="19">
        <v>195125</v>
      </c>
      <c r="J151" s="19">
        <v>4100</v>
      </c>
      <c r="K151" s="17" t="s">
        <v>9</v>
      </c>
      <c r="L151" s="10"/>
      <c r="M151" s="60">
        <v>17</v>
      </c>
      <c r="N151" s="60">
        <v>22</v>
      </c>
      <c r="O151" s="60">
        <v>18</v>
      </c>
      <c r="P151" s="10"/>
      <c r="Q151" s="60">
        <f t="shared" si="31"/>
        <v>330</v>
      </c>
      <c r="R151" s="10"/>
      <c r="S151" s="62">
        <f t="shared" si="32"/>
        <v>352</v>
      </c>
      <c r="T151" s="10"/>
      <c r="U151" s="64">
        <v>11.3</v>
      </c>
      <c r="V151" s="64">
        <v>9.1</v>
      </c>
      <c r="W151" s="10"/>
      <c r="X151" s="43">
        <v>29490000</v>
      </c>
      <c r="Y151" s="36">
        <v>3.6999999999999998E-2</v>
      </c>
      <c r="Z151" s="10"/>
      <c r="AA151" s="20">
        <v>50</v>
      </c>
      <c r="AB151" s="20">
        <v>12</v>
      </c>
      <c r="AC151" s="20">
        <v>2</v>
      </c>
      <c r="AD151" s="20">
        <v>35</v>
      </c>
      <c r="AE151" s="20">
        <v>1</v>
      </c>
      <c r="AF151" s="66">
        <f t="shared" si="33"/>
        <v>100</v>
      </c>
      <c r="AG151" s="10"/>
      <c r="AH151" s="36">
        <v>-1.7999999999999999E-2</v>
      </c>
      <c r="AI151" s="40">
        <v>12933</v>
      </c>
      <c r="AJ151" s="37">
        <v>0.71</v>
      </c>
      <c r="AK151" s="42" t="s">
        <v>214</v>
      </c>
      <c r="AL151" s="41">
        <v>551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48" ht="24" customHeight="1">
      <c r="A152" s="16"/>
      <c r="B152" s="17">
        <f t="shared" si="30"/>
        <v>94</v>
      </c>
      <c r="C152" s="10"/>
      <c r="D152" s="18" t="s">
        <v>169</v>
      </c>
      <c r="E152" s="10"/>
      <c r="F152" s="18" t="s">
        <v>18</v>
      </c>
      <c r="G152" s="18" t="s">
        <v>224</v>
      </c>
      <c r="H152" s="10"/>
      <c r="I152" s="19">
        <v>107122</v>
      </c>
      <c r="J152" s="19">
        <v>4020</v>
      </c>
      <c r="K152" s="17" t="s">
        <v>9</v>
      </c>
      <c r="L152" s="10"/>
      <c r="M152" s="60">
        <v>18</v>
      </c>
      <c r="N152" s="60">
        <v>18</v>
      </c>
      <c r="O152" s="60">
        <v>12</v>
      </c>
      <c r="P152" s="10"/>
      <c r="Q152" s="60">
        <f t="shared" si="31"/>
        <v>270</v>
      </c>
      <c r="R152" s="10"/>
      <c r="S152" s="62">
        <f t="shared" si="32"/>
        <v>288</v>
      </c>
      <c r="T152" s="10"/>
      <c r="U152" s="64">
        <v>16.8</v>
      </c>
      <c r="V152" s="64">
        <v>11.15</v>
      </c>
      <c r="W152" s="10"/>
      <c r="X152" s="43">
        <v>22410000</v>
      </c>
      <c r="Y152" s="36">
        <v>5.6000000000000001E-2</v>
      </c>
      <c r="Z152" s="10"/>
      <c r="AA152" s="20">
        <v>43</v>
      </c>
      <c r="AB152" s="20">
        <v>15</v>
      </c>
      <c r="AC152" s="20">
        <v>2</v>
      </c>
      <c r="AD152" s="20">
        <v>39</v>
      </c>
      <c r="AE152" s="20">
        <v>1</v>
      </c>
      <c r="AF152" s="66">
        <f t="shared" si="33"/>
        <v>100</v>
      </c>
      <c r="AG152" s="10"/>
      <c r="AH152" s="36">
        <v>-1.6E-2</v>
      </c>
      <c r="AI152" s="40">
        <v>7612</v>
      </c>
      <c r="AJ152" s="37">
        <v>0.69</v>
      </c>
      <c r="AK152" s="42" t="s">
        <v>213</v>
      </c>
      <c r="AL152" s="41">
        <v>658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48" ht="24" customHeight="1">
      <c r="A153" s="16"/>
      <c r="B153" s="17">
        <f t="shared" si="30"/>
        <v>95</v>
      </c>
      <c r="C153" s="10"/>
      <c r="D153" s="18" t="s">
        <v>75</v>
      </c>
      <c r="E153" s="10"/>
      <c r="F153" s="18" t="s">
        <v>13</v>
      </c>
      <c r="G153" s="18" t="s">
        <v>222</v>
      </c>
      <c r="H153" s="10"/>
      <c r="I153" s="19">
        <v>107317</v>
      </c>
      <c r="J153" s="19">
        <v>8830</v>
      </c>
      <c r="K153" s="17" t="s">
        <v>9</v>
      </c>
      <c r="L153" s="10"/>
      <c r="M153" s="60">
        <v>10</v>
      </c>
      <c r="N153" s="60">
        <v>10</v>
      </c>
      <c r="O153" s="60">
        <v>12</v>
      </c>
      <c r="P153" s="10"/>
      <c r="Q153" s="60">
        <f t="shared" si="31"/>
        <v>150</v>
      </c>
      <c r="R153" s="10"/>
      <c r="S153" s="62">
        <f t="shared" si="32"/>
        <v>160</v>
      </c>
      <c r="T153" s="10"/>
      <c r="U153" s="64">
        <v>9.3000000000000007</v>
      </c>
      <c r="V153" s="64">
        <v>10.65</v>
      </c>
      <c r="W153" s="10"/>
      <c r="X153" s="43">
        <v>32890000</v>
      </c>
      <c r="Y153" s="36">
        <v>3.1E-2</v>
      </c>
      <c r="Z153" s="10"/>
      <c r="AA153" s="20">
        <v>47</v>
      </c>
      <c r="AB153" s="20">
        <v>13</v>
      </c>
      <c r="AC153" s="20">
        <v>9</v>
      </c>
      <c r="AD153" s="20">
        <v>30</v>
      </c>
      <c r="AE153" s="20">
        <v>1</v>
      </c>
      <c r="AF153" s="66">
        <f t="shared" si="33"/>
        <v>100</v>
      </c>
      <c r="AG153" s="10"/>
      <c r="AH153" s="36">
        <v>4.4999999999999998E-2</v>
      </c>
      <c r="AI153" s="40">
        <v>25407</v>
      </c>
      <c r="AJ153" s="37">
        <v>0.75</v>
      </c>
      <c r="AK153" s="42" t="s">
        <v>210</v>
      </c>
      <c r="AL153" s="41">
        <v>507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48" ht="24" customHeight="1">
      <c r="A154" s="16"/>
      <c r="B154" s="17">
        <f t="shared" si="30"/>
        <v>96</v>
      </c>
      <c r="C154" s="10"/>
      <c r="D154" s="18" t="s">
        <v>56</v>
      </c>
      <c r="E154" s="10"/>
      <c r="F154" s="18" t="s">
        <v>13</v>
      </c>
      <c r="G154" s="18" t="s">
        <v>222</v>
      </c>
      <c r="H154" s="10"/>
      <c r="I154" s="19">
        <v>73543</v>
      </c>
      <c r="J154" s="19">
        <v>6750</v>
      </c>
      <c r="K154" s="17" t="s">
        <v>9</v>
      </c>
      <c r="L154" s="10"/>
      <c r="M154" s="60">
        <v>10</v>
      </c>
      <c r="N154" s="60">
        <v>8</v>
      </c>
      <c r="O154" s="60">
        <v>12</v>
      </c>
      <c r="P154" s="10"/>
      <c r="Q154" s="60">
        <f t="shared" si="31"/>
        <v>120</v>
      </c>
      <c r="R154" s="10"/>
      <c r="S154" s="62">
        <f t="shared" si="32"/>
        <v>128</v>
      </c>
      <c r="T154" s="10"/>
      <c r="U154" s="64">
        <v>10.9</v>
      </c>
      <c r="V154" s="64">
        <v>16.809999999999999</v>
      </c>
      <c r="W154" s="10"/>
      <c r="X154" s="43">
        <v>20810000</v>
      </c>
      <c r="Y154" s="36">
        <v>3.5999999999999997E-2</v>
      </c>
      <c r="Z154" s="10"/>
      <c r="AA154" s="20">
        <v>48</v>
      </c>
      <c r="AB154" s="20">
        <v>22</v>
      </c>
      <c r="AC154" s="20">
        <v>3</v>
      </c>
      <c r="AD154" s="20">
        <v>26</v>
      </c>
      <c r="AE154" s="20">
        <v>1</v>
      </c>
      <c r="AF154" s="66">
        <f t="shared" si="33"/>
        <v>100</v>
      </c>
      <c r="AG154" s="10"/>
      <c r="AH154" s="36">
        <v>-7.0000000000000001E-3</v>
      </c>
      <c r="AI154" s="40">
        <v>48674</v>
      </c>
      <c r="AJ154" s="37">
        <v>0.75</v>
      </c>
      <c r="AK154" s="42" t="s">
        <v>213</v>
      </c>
      <c r="AL154" s="41">
        <v>857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48" ht="24" customHeight="1">
      <c r="A155" s="16"/>
      <c r="B155" s="17">
        <f t="shared" si="30"/>
        <v>97</v>
      </c>
      <c r="C155" s="10"/>
      <c r="D155" s="18" t="s">
        <v>95</v>
      </c>
      <c r="E155" s="10"/>
      <c r="F155" s="18" t="s">
        <v>18</v>
      </c>
      <c r="G155" s="18" t="s">
        <v>224</v>
      </c>
      <c r="H155" s="10"/>
      <c r="I155" s="19">
        <v>114395</v>
      </c>
      <c r="J155" s="19">
        <v>2380</v>
      </c>
      <c r="K155" s="17" t="s">
        <v>9</v>
      </c>
      <c r="L155" s="10"/>
      <c r="M155" s="60">
        <v>5</v>
      </c>
      <c r="N155" s="60">
        <v>5</v>
      </c>
      <c r="O155" s="60">
        <v>12</v>
      </c>
      <c r="P155" s="10"/>
      <c r="Q155" s="60">
        <f t="shared" si="31"/>
        <v>75</v>
      </c>
      <c r="R155" s="10"/>
      <c r="S155" s="62">
        <f t="shared" si="32"/>
        <v>80</v>
      </c>
      <c r="T155" s="10"/>
      <c r="U155" s="64">
        <v>4.4000000000000004</v>
      </c>
      <c r="V155" s="64">
        <v>10.4</v>
      </c>
      <c r="W155" s="10"/>
      <c r="X155" s="43">
        <v>2590000</v>
      </c>
      <c r="Y155" s="36">
        <v>1.4999999999999999E-2</v>
      </c>
      <c r="Z155" s="10"/>
      <c r="AA155" s="20">
        <v>53</v>
      </c>
      <c r="AB155" s="20">
        <v>32</v>
      </c>
      <c r="AC155" s="20">
        <v>2</v>
      </c>
      <c r="AD155" s="20">
        <v>11</v>
      </c>
      <c r="AE155" s="20">
        <v>2</v>
      </c>
      <c r="AF155" s="66">
        <f t="shared" ref="AF155:AF157" si="37">SUM(AA155:AE155)</f>
        <v>100</v>
      </c>
      <c r="AG155" s="10"/>
      <c r="AH155" s="36">
        <v>-5.1999999999999998E-2</v>
      </c>
      <c r="AI155" s="40">
        <v>3240</v>
      </c>
      <c r="AJ155" s="37">
        <v>0.81</v>
      </c>
      <c r="AK155" s="42" t="s">
        <v>210</v>
      </c>
      <c r="AL155" s="41">
        <v>666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0"/>
        <v>98</v>
      </c>
      <c r="C156" s="10"/>
      <c r="D156" s="18" t="s">
        <v>109</v>
      </c>
      <c r="E156" s="10"/>
      <c r="F156" s="18" t="s">
        <v>22</v>
      </c>
      <c r="G156" s="18" t="s">
        <v>198</v>
      </c>
      <c r="H156" s="10"/>
      <c r="I156" s="19">
        <v>427756</v>
      </c>
      <c r="J156" s="19">
        <v>7430</v>
      </c>
      <c r="K156" s="17" t="s">
        <v>9</v>
      </c>
      <c r="L156" s="10"/>
      <c r="M156" s="60">
        <v>4</v>
      </c>
      <c r="N156" s="60">
        <v>4</v>
      </c>
      <c r="O156" s="60">
        <v>32</v>
      </c>
      <c r="P156" s="10"/>
      <c r="Q156" s="60">
        <f t="shared" si="31"/>
        <v>60</v>
      </c>
      <c r="R156" s="10"/>
      <c r="S156" s="62">
        <f t="shared" si="32"/>
        <v>64</v>
      </c>
      <c r="T156" s="10"/>
      <c r="U156" s="64">
        <v>0.9</v>
      </c>
      <c r="V156" s="64">
        <v>7.25</v>
      </c>
      <c r="W156" s="10"/>
      <c r="X156" s="43">
        <v>13720000</v>
      </c>
      <c r="Y156" s="36">
        <v>3.0000000000000001E-3</v>
      </c>
      <c r="Z156" s="10"/>
      <c r="AA156" s="20">
        <v>30</v>
      </c>
      <c r="AB156" s="20">
        <v>31</v>
      </c>
      <c r="AC156" s="20">
        <v>12</v>
      </c>
      <c r="AD156" s="20">
        <v>26</v>
      </c>
      <c r="AE156" s="20">
        <v>1</v>
      </c>
      <c r="AF156" s="66">
        <f t="shared" si="37"/>
        <v>100</v>
      </c>
      <c r="AG156" s="10"/>
      <c r="AH156" s="36">
        <v>-0.04</v>
      </c>
      <c r="AI156" s="40">
        <v>21737</v>
      </c>
      <c r="AJ156" s="37">
        <v>0.74</v>
      </c>
      <c r="AK156" s="42" t="s">
        <v>213</v>
      </c>
      <c r="AL156" s="41">
        <v>429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115</v>
      </c>
      <c r="E157" s="10"/>
      <c r="F157" s="18" t="s">
        <v>18</v>
      </c>
      <c r="G157" s="18" t="s">
        <v>224</v>
      </c>
      <c r="H157" s="10"/>
      <c r="I157" s="19">
        <v>104937</v>
      </c>
      <c r="J157" s="19">
        <v>3680</v>
      </c>
      <c r="K157" s="17" t="s">
        <v>9</v>
      </c>
      <c r="L157" s="10"/>
      <c r="M157" s="60">
        <v>2</v>
      </c>
      <c r="N157" s="60">
        <v>2</v>
      </c>
      <c r="O157" s="60">
        <v>16</v>
      </c>
      <c r="P157" s="10"/>
      <c r="Q157" s="60">
        <f t="shared" si="31"/>
        <v>30</v>
      </c>
      <c r="R157" s="10"/>
      <c r="S157" s="62">
        <f t="shared" si="32"/>
        <v>32</v>
      </c>
      <c r="T157" s="10"/>
      <c r="U157" s="64">
        <v>1.9</v>
      </c>
      <c r="V157" s="64">
        <v>15.66</v>
      </c>
      <c r="W157" s="10"/>
      <c r="X157" s="43">
        <v>2090000</v>
      </c>
      <c r="Y157" s="36">
        <v>6.0000000000000001E-3</v>
      </c>
      <c r="Z157" s="10"/>
      <c r="AA157" s="20">
        <v>74</v>
      </c>
      <c r="AB157" s="20">
        <v>14</v>
      </c>
      <c r="AC157" s="20">
        <v>2</v>
      </c>
      <c r="AD157" s="20">
        <v>9</v>
      </c>
      <c r="AE157" s="20">
        <v>1</v>
      </c>
      <c r="AF157" s="66">
        <f t="shared" si="37"/>
        <v>100</v>
      </c>
      <c r="AG157" s="10"/>
      <c r="AH157" s="36">
        <v>-3.0000000000000001E-3</v>
      </c>
      <c r="AI157" s="40">
        <v>5406</v>
      </c>
      <c r="AJ157" s="37">
        <v>0.82</v>
      </c>
      <c r="AK157" s="42" t="s">
        <v>214</v>
      </c>
      <c r="AL157" s="41">
        <v>933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0"/>
      <c r="D158" s="109"/>
      <c r="E158" s="10"/>
      <c r="F158" s="109"/>
      <c r="G158" s="109"/>
      <c r="H158" s="10"/>
      <c r="I158" s="112"/>
      <c r="J158" s="112"/>
      <c r="K158" s="110"/>
      <c r="L158" s="10"/>
      <c r="M158" s="113"/>
      <c r="N158" s="113"/>
      <c r="O158" s="113"/>
      <c r="P158" s="10"/>
      <c r="Q158" s="113"/>
      <c r="R158" s="10"/>
      <c r="S158" s="114"/>
      <c r="T158" s="10"/>
      <c r="U158" s="115"/>
      <c r="V158" s="115"/>
      <c r="W158" s="10"/>
      <c r="X158" s="116"/>
      <c r="Y158" s="117"/>
      <c r="Z158" s="10"/>
      <c r="AA158" s="118"/>
      <c r="AB158" s="118"/>
      <c r="AC158" s="118"/>
      <c r="AD158" s="118"/>
      <c r="AE158" s="118"/>
      <c r="AF158" s="119"/>
      <c r="AG158" s="10"/>
      <c r="AH158" s="117"/>
      <c r="AI158" s="120"/>
      <c r="AJ158" s="121"/>
      <c r="AK158" s="122"/>
      <c r="AL158" s="123"/>
      <c r="AN158" s="125"/>
      <c r="AO158" s="126"/>
      <c r="AP158" s="127"/>
      <c r="AR158" s="125"/>
      <c r="AS158" s="126"/>
      <c r="AT158" s="127"/>
      <c r="AV158" s="127"/>
    </row>
    <row r="159" spans="1:48" ht="24" customHeight="1">
      <c r="A159" s="16"/>
      <c r="B159" s="17">
        <v>1</v>
      </c>
      <c r="C159" s="10"/>
      <c r="D159" s="18" t="s">
        <v>65</v>
      </c>
      <c r="E159" s="10"/>
      <c r="F159" s="18" t="s">
        <v>11</v>
      </c>
      <c r="G159" s="18" t="s">
        <v>11</v>
      </c>
      <c r="H159" s="10"/>
      <c r="I159" s="19">
        <v>102403200</v>
      </c>
      <c r="J159" s="19">
        <v>660</v>
      </c>
      <c r="K159" s="17" t="s">
        <v>6</v>
      </c>
      <c r="L159" s="10"/>
      <c r="M159" s="60">
        <v>4352</v>
      </c>
      <c r="N159" s="60">
        <v>27326</v>
      </c>
      <c r="O159" s="60">
        <v>9639</v>
      </c>
      <c r="P159" s="10"/>
      <c r="Q159" s="60">
        <f t="shared" ref="Q159:Q182" si="40">N159*$Q$189</f>
        <v>409890</v>
      </c>
      <c r="R159" s="10"/>
      <c r="S159" s="62">
        <f t="shared" ref="S159:S186" si="41">Q159+N159</f>
        <v>437216</v>
      </c>
      <c r="T159" s="10"/>
      <c r="U159" s="64">
        <v>26.7</v>
      </c>
      <c r="V159" s="64">
        <v>9.6</v>
      </c>
      <c r="W159" s="10"/>
      <c r="X159" s="43">
        <v>6480000000</v>
      </c>
      <c r="Y159" s="36">
        <v>8.8999999999999996E-2</v>
      </c>
      <c r="Z159" s="10"/>
      <c r="AA159" s="20">
        <v>48</v>
      </c>
      <c r="AB159" s="20">
        <v>5</v>
      </c>
      <c r="AC159" s="20">
        <v>3</v>
      </c>
      <c r="AD159" s="20">
        <v>43</v>
      </c>
      <c r="AE159" s="20">
        <v>1</v>
      </c>
      <c r="AF159" s="66">
        <f t="shared" ref="AF159:AF186" si="42">SUM(AA159:AE159)</f>
        <v>100</v>
      </c>
      <c r="AG159" s="10"/>
      <c r="AH159" s="36">
        <v>-0.1</v>
      </c>
      <c r="AI159" s="40">
        <v>692</v>
      </c>
      <c r="AJ159" s="37">
        <v>0.6</v>
      </c>
      <c r="AK159" s="42" t="s">
        <v>214</v>
      </c>
      <c r="AL159" s="41">
        <v>550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48" ht="24" customHeight="1">
      <c r="A160" s="16"/>
      <c r="B160" s="17">
        <f t="shared" ref="B160:B186" si="46">B159+1</f>
        <v>2</v>
      </c>
      <c r="C160" s="10"/>
      <c r="D160" s="18" t="s">
        <v>54</v>
      </c>
      <c r="E160" s="10"/>
      <c r="F160" s="18" t="s">
        <v>11</v>
      </c>
      <c r="G160" s="18" t="s">
        <v>11</v>
      </c>
      <c r="H160" s="10"/>
      <c r="I160" s="19">
        <v>78736152</v>
      </c>
      <c r="J160" s="19">
        <v>420</v>
      </c>
      <c r="K160" s="17" t="s">
        <v>6</v>
      </c>
      <c r="L160" s="10"/>
      <c r="M160" s="60">
        <v>385</v>
      </c>
      <c r="N160" s="60">
        <v>26529</v>
      </c>
      <c r="O160" s="60">
        <v>20521</v>
      </c>
      <c r="P160" s="10"/>
      <c r="Q160" s="60">
        <f t="shared" si="40"/>
        <v>397935</v>
      </c>
      <c r="R160" s="10"/>
      <c r="S160" s="62">
        <f t="shared" si="41"/>
        <v>424464</v>
      </c>
      <c r="T160" s="10"/>
      <c r="U160" s="64">
        <v>33.700000000000003</v>
      </c>
      <c r="V160" s="64">
        <v>26.06</v>
      </c>
      <c r="W160" s="10"/>
      <c r="X160" s="43">
        <v>4160000000</v>
      </c>
      <c r="Y160" s="36">
        <v>0.112</v>
      </c>
      <c r="Z160" s="10"/>
      <c r="AA160" s="20">
        <v>53</v>
      </c>
      <c r="AB160" s="20">
        <v>3</v>
      </c>
      <c r="AC160" s="20">
        <v>1</v>
      </c>
      <c r="AD160" s="20">
        <v>42</v>
      </c>
      <c r="AE160" s="20">
        <v>1</v>
      </c>
      <c r="AF160" s="66">
        <f t="shared" si="42"/>
        <v>100</v>
      </c>
      <c r="AG160" s="10"/>
      <c r="AH160" s="36">
        <v>-7.6999999999999999E-2</v>
      </c>
      <c r="AI160" s="40">
        <v>518</v>
      </c>
      <c r="AJ160" s="37">
        <v>0.62</v>
      </c>
      <c r="AK160" s="42" t="s">
        <v>213</v>
      </c>
      <c r="AL160" s="41">
        <v>1728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178</v>
      </c>
      <c r="E161" s="10"/>
      <c r="F161" s="18" t="s">
        <v>11</v>
      </c>
      <c r="G161" s="18" t="s">
        <v>11</v>
      </c>
      <c r="H161" s="10"/>
      <c r="I161" s="19">
        <v>55572200</v>
      </c>
      <c r="J161" s="19">
        <v>900</v>
      </c>
      <c r="K161" s="17" t="s">
        <v>6</v>
      </c>
      <c r="L161" s="10"/>
      <c r="M161" s="60">
        <v>3256</v>
      </c>
      <c r="N161" s="60">
        <v>16252</v>
      </c>
      <c r="O161" s="60">
        <v>5496</v>
      </c>
      <c r="P161" s="10"/>
      <c r="Q161" s="60">
        <f t="shared" si="40"/>
        <v>243780</v>
      </c>
      <c r="R161" s="10"/>
      <c r="S161" s="62">
        <f t="shared" si="41"/>
        <v>260032</v>
      </c>
      <c r="T161" s="10"/>
      <c r="U161" s="64">
        <v>29.2</v>
      </c>
      <c r="V161" s="64">
        <v>10.46</v>
      </c>
      <c r="W161" s="10"/>
      <c r="X161" s="43">
        <v>4990000000</v>
      </c>
      <c r="Y161" s="36">
        <v>0.1</v>
      </c>
      <c r="Z161" s="10"/>
      <c r="AA161" s="20">
        <v>49</v>
      </c>
      <c r="AB161" s="20">
        <v>5</v>
      </c>
      <c r="AC161" s="20">
        <v>5</v>
      </c>
      <c r="AD161" s="20">
        <v>40</v>
      </c>
      <c r="AE161" s="20">
        <v>1</v>
      </c>
      <c r="AF161" s="66">
        <f t="shared" si="42"/>
        <v>100</v>
      </c>
      <c r="AG161" s="10"/>
      <c r="AH161" s="36">
        <v>-3.5999999999999997E-2</v>
      </c>
      <c r="AI161" s="40">
        <v>3893</v>
      </c>
      <c r="AJ161" s="37">
        <v>0.56999999999999995</v>
      </c>
      <c r="AK161" s="42" t="s">
        <v>214</v>
      </c>
      <c r="AL161" s="41">
        <v>605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ht="24" customHeight="1">
      <c r="A162" s="16"/>
      <c r="B162" s="17">
        <f t="shared" si="46"/>
        <v>4</v>
      </c>
      <c r="C162" s="10"/>
      <c r="D162" s="18" t="s">
        <v>174</v>
      </c>
      <c r="E162" s="10"/>
      <c r="F162" s="18" t="s">
        <v>11</v>
      </c>
      <c r="G162" s="18" t="s">
        <v>11</v>
      </c>
      <c r="H162" s="10"/>
      <c r="I162" s="19">
        <v>41487964</v>
      </c>
      <c r="J162" s="19">
        <v>660</v>
      </c>
      <c r="K162" s="17" t="s">
        <v>6</v>
      </c>
      <c r="L162" s="10"/>
      <c r="M162" s="60">
        <v>3503</v>
      </c>
      <c r="N162" s="60">
        <v>12036</v>
      </c>
      <c r="O162" s="60">
        <v>5769</v>
      </c>
      <c r="P162" s="10"/>
      <c r="Q162" s="60">
        <f t="shared" si="40"/>
        <v>180540</v>
      </c>
      <c r="R162" s="10"/>
      <c r="S162" s="62">
        <f t="shared" si="41"/>
        <v>192576</v>
      </c>
      <c r="T162" s="10"/>
      <c r="U162" s="64">
        <v>29</v>
      </c>
      <c r="V162" s="64">
        <v>15.15</v>
      </c>
      <c r="W162" s="10"/>
      <c r="X162" s="43">
        <v>2330000000</v>
      </c>
      <c r="Y162" s="36">
        <v>9.6000000000000002E-2</v>
      </c>
      <c r="Z162" s="10"/>
      <c r="AA162" s="20">
        <v>50</v>
      </c>
      <c r="AB162" s="20">
        <v>8</v>
      </c>
      <c r="AC162" s="20">
        <v>13</v>
      </c>
      <c r="AD162" s="20">
        <v>28</v>
      </c>
      <c r="AE162" s="20">
        <v>1</v>
      </c>
      <c r="AF162" s="66">
        <f t="shared" si="42"/>
        <v>100</v>
      </c>
      <c r="AG162" s="10"/>
      <c r="AH162" s="36">
        <v>-0.10199999999999999</v>
      </c>
      <c r="AI162" s="40">
        <v>3844</v>
      </c>
      <c r="AJ162" s="37">
        <v>0.61</v>
      </c>
      <c r="AK162" s="42" t="s">
        <v>213</v>
      </c>
      <c r="AL162" s="41">
        <v>869</v>
      </c>
      <c r="AN162" s="86"/>
      <c r="AO162" s="87"/>
      <c r="AP162" s="88">
        <f t="shared" si="43"/>
        <v>0</v>
      </c>
      <c r="AR162" s="86">
        <f t="shared" si="44"/>
        <v>0</v>
      </c>
      <c r="AS162" s="87"/>
      <c r="AT162" s="88">
        <f t="shared" si="45"/>
        <v>0</v>
      </c>
      <c r="AV162" s="88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119</v>
      </c>
      <c r="E163" s="10"/>
      <c r="F163" s="18" t="s">
        <v>11</v>
      </c>
      <c r="G163" s="18" t="s">
        <v>11</v>
      </c>
      <c r="H163" s="10"/>
      <c r="I163" s="19">
        <v>28829476</v>
      </c>
      <c r="J163" s="19">
        <v>480</v>
      </c>
      <c r="K163" s="17" t="s">
        <v>6</v>
      </c>
      <c r="L163" s="10"/>
      <c r="M163" s="60">
        <v>1379</v>
      </c>
      <c r="N163" s="60">
        <v>8665</v>
      </c>
      <c r="O163" s="60">
        <v>5054</v>
      </c>
      <c r="P163" s="10"/>
      <c r="Q163" s="60">
        <f t="shared" si="40"/>
        <v>129975</v>
      </c>
      <c r="R163" s="10"/>
      <c r="S163" s="62">
        <f t="shared" si="41"/>
        <v>138640</v>
      </c>
      <c r="T163" s="10"/>
      <c r="U163" s="64">
        <v>30.1</v>
      </c>
      <c r="V163" s="64">
        <v>17.420000000000002</v>
      </c>
      <c r="W163" s="10"/>
      <c r="X163" s="43">
        <v>1100000000</v>
      </c>
      <c r="Y163" s="36">
        <v>0.1</v>
      </c>
      <c r="Z163" s="10"/>
      <c r="AA163" s="20">
        <v>30</v>
      </c>
      <c r="AB163" s="20">
        <v>9</v>
      </c>
      <c r="AC163" s="20">
        <v>6</v>
      </c>
      <c r="AD163" s="20">
        <v>54</v>
      </c>
      <c r="AE163" s="20">
        <v>1</v>
      </c>
      <c r="AF163" s="66">
        <f t="shared" si="42"/>
        <v>100</v>
      </c>
      <c r="AG163" s="10"/>
      <c r="AH163" s="36">
        <v>-5.6000000000000001E-2</v>
      </c>
      <c r="AI163" s="40">
        <v>2424</v>
      </c>
      <c r="AJ163" s="37">
        <v>0.73</v>
      </c>
      <c r="AK163" s="42" t="s">
        <v>213</v>
      </c>
      <c r="AL163" s="41">
        <v>970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106</v>
      </c>
      <c r="E164" s="10"/>
      <c r="F164" s="18" t="s">
        <v>11</v>
      </c>
      <c r="G164" s="18" t="s">
        <v>11</v>
      </c>
      <c r="H164" s="10"/>
      <c r="I164" s="19">
        <v>24894552</v>
      </c>
      <c r="J164" s="19">
        <v>400</v>
      </c>
      <c r="K164" s="17" t="s">
        <v>6</v>
      </c>
      <c r="L164" s="10"/>
      <c r="M164" s="60">
        <v>340</v>
      </c>
      <c r="N164" s="60">
        <v>7108</v>
      </c>
      <c r="O164" s="60">
        <v>3416</v>
      </c>
      <c r="P164" s="10"/>
      <c r="Q164" s="60">
        <f t="shared" si="40"/>
        <v>106620</v>
      </c>
      <c r="R164" s="10"/>
      <c r="S164" s="62">
        <f t="shared" si="41"/>
        <v>113728</v>
      </c>
      <c r="T164" s="10"/>
      <c r="U164" s="64">
        <v>28.6</v>
      </c>
      <c r="V164" s="64">
        <v>13.46</v>
      </c>
      <c r="W164" s="10"/>
      <c r="X164" s="43">
        <v>949480000</v>
      </c>
      <c r="Y164" s="36">
        <v>9.5000000000000001E-2</v>
      </c>
      <c r="Z164" s="10"/>
      <c r="AA164" s="20">
        <v>48</v>
      </c>
      <c r="AB164" s="20">
        <v>5</v>
      </c>
      <c r="AC164" s="20">
        <v>4</v>
      </c>
      <c r="AD164" s="20">
        <v>39</v>
      </c>
      <c r="AE164" s="20">
        <v>4</v>
      </c>
      <c r="AF164" s="66">
        <f t="shared" si="42"/>
        <v>100</v>
      </c>
      <c r="AG164" s="10"/>
      <c r="AH164" s="36">
        <v>-3.1E-2</v>
      </c>
      <c r="AI164" s="40">
        <v>952</v>
      </c>
      <c r="AJ164" s="37">
        <v>0.69</v>
      </c>
      <c r="AK164" s="42" t="s">
        <v>213</v>
      </c>
      <c r="AL164" s="41">
        <v>786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ht="24" customHeight="1">
      <c r="A165" s="16"/>
      <c r="B165" s="17">
        <f t="shared" si="46"/>
        <v>7</v>
      </c>
      <c r="C165" s="10"/>
      <c r="D165" s="18" t="s">
        <v>34</v>
      </c>
      <c r="E165" s="10"/>
      <c r="F165" s="18" t="s">
        <v>11</v>
      </c>
      <c r="G165" s="18" t="s">
        <v>11</v>
      </c>
      <c r="H165" s="10"/>
      <c r="I165" s="19">
        <v>18646432</v>
      </c>
      <c r="J165" s="19">
        <v>640</v>
      </c>
      <c r="K165" s="17" t="s">
        <v>6</v>
      </c>
      <c r="L165" s="10"/>
      <c r="M165" s="60">
        <v>878</v>
      </c>
      <c r="N165" s="60">
        <v>5686</v>
      </c>
      <c r="O165" s="60">
        <v>3464</v>
      </c>
      <c r="P165" s="10"/>
      <c r="Q165" s="60">
        <f t="shared" si="40"/>
        <v>85290</v>
      </c>
      <c r="R165" s="10"/>
      <c r="S165" s="62">
        <f t="shared" si="41"/>
        <v>90976</v>
      </c>
      <c r="T165" s="10"/>
      <c r="U165" s="64">
        <v>30.5</v>
      </c>
      <c r="V165" s="64">
        <v>16.93</v>
      </c>
      <c r="W165" s="10"/>
      <c r="X165" s="43">
        <v>1100000000</v>
      </c>
      <c r="Y165" s="36">
        <v>0.10100000000000001</v>
      </c>
      <c r="Z165" s="10"/>
      <c r="AA165" s="20">
        <v>51</v>
      </c>
      <c r="AB165" s="20">
        <v>5</v>
      </c>
      <c r="AC165" s="20">
        <v>2</v>
      </c>
      <c r="AD165" s="20">
        <v>41</v>
      </c>
      <c r="AE165" s="20">
        <v>1</v>
      </c>
      <c r="AF165" s="66">
        <f t="shared" si="42"/>
        <v>100</v>
      </c>
      <c r="AG165" s="10"/>
      <c r="AH165" s="36">
        <v>-8.9999999999999993E-3</v>
      </c>
      <c r="AI165" s="40">
        <v>11296</v>
      </c>
      <c r="AJ165" s="37">
        <v>0.54</v>
      </c>
      <c r="AK165" s="42" t="s">
        <v>214</v>
      </c>
      <c r="AL165" s="41">
        <v>969</v>
      </c>
      <c r="AN165" s="86"/>
      <c r="AO165" s="87"/>
      <c r="AP165" s="88">
        <f t="shared" si="43"/>
        <v>0</v>
      </c>
      <c r="AR165" s="86">
        <f t="shared" si="44"/>
        <v>0</v>
      </c>
      <c r="AS165" s="87"/>
      <c r="AT165" s="88">
        <f t="shared" si="45"/>
        <v>0</v>
      </c>
      <c r="AV165" s="88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107</v>
      </c>
      <c r="E166" s="10"/>
      <c r="F166" s="18" t="s">
        <v>11</v>
      </c>
      <c r="G166" s="18" t="s">
        <v>11</v>
      </c>
      <c r="H166" s="10"/>
      <c r="I166" s="19">
        <v>18091576</v>
      </c>
      <c r="J166" s="19">
        <v>320</v>
      </c>
      <c r="K166" s="17" t="s">
        <v>6</v>
      </c>
      <c r="L166" s="10"/>
      <c r="M166" s="60">
        <v>1122</v>
      </c>
      <c r="N166" s="60">
        <v>5601</v>
      </c>
      <c r="O166" s="60">
        <v>2217</v>
      </c>
      <c r="P166" s="10"/>
      <c r="Q166" s="60">
        <f t="shared" si="40"/>
        <v>84015</v>
      </c>
      <c r="R166" s="10"/>
      <c r="S166" s="62">
        <f t="shared" si="41"/>
        <v>89616</v>
      </c>
      <c r="T166" s="10"/>
      <c r="U166" s="64">
        <v>31</v>
      </c>
      <c r="V166" s="64">
        <v>13.23</v>
      </c>
      <c r="W166" s="10"/>
      <c r="X166" s="43">
        <v>559270000</v>
      </c>
      <c r="Y166" s="36">
        <v>0.10299999999999999</v>
      </c>
      <c r="Z166" s="10"/>
      <c r="AA166" s="20">
        <v>49</v>
      </c>
      <c r="AB166" s="20">
        <v>5</v>
      </c>
      <c r="AC166" s="20">
        <v>4</v>
      </c>
      <c r="AD166" s="20">
        <v>41</v>
      </c>
      <c r="AE166" s="20">
        <v>1</v>
      </c>
      <c r="AF166" s="66">
        <f t="shared" si="42"/>
        <v>100</v>
      </c>
      <c r="AG166" s="10"/>
      <c r="AH166" s="36">
        <v>-4.7E-2</v>
      </c>
      <c r="AI166" s="40">
        <v>2673</v>
      </c>
      <c r="AJ166" s="37">
        <v>0.62</v>
      </c>
      <c r="AK166" s="42" t="s">
        <v>213</v>
      </c>
      <c r="AL166" s="41">
        <v>726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186</v>
      </c>
      <c r="E167" s="10"/>
      <c r="F167" s="18" t="s">
        <v>11</v>
      </c>
      <c r="G167" s="18" t="s">
        <v>11</v>
      </c>
      <c r="H167" s="10"/>
      <c r="I167" s="19">
        <v>16150362</v>
      </c>
      <c r="J167" s="19">
        <v>940</v>
      </c>
      <c r="K167" s="17" t="s">
        <v>6</v>
      </c>
      <c r="L167" s="10"/>
      <c r="M167" s="60">
        <v>1721</v>
      </c>
      <c r="N167" s="60">
        <v>5601</v>
      </c>
      <c r="O167" s="60">
        <v>2731</v>
      </c>
      <c r="P167" s="10"/>
      <c r="Q167" s="60">
        <f t="shared" si="40"/>
        <v>84015</v>
      </c>
      <c r="R167" s="10"/>
      <c r="S167" s="62">
        <f t="shared" si="41"/>
        <v>89616</v>
      </c>
      <c r="T167" s="10"/>
      <c r="U167" s="64">
        <v>34.700000000000003</v>
      </c>
      <c r="V167" s="64">
        <v>18.91</v>
      </c>
      <c r="W167" s="10"/>
      <c r="X167" s="43">
        <v>2370000000</v>
      </c>
      <c r="Y167" s="36">
        <v>0.115</v>
      </c>
      <c r="Z167" s="10"/>
      <c r="AA167" s="20">
        <v>55</v>
      </c>
      <c r="AB167" s="20">
        <v>7</v>
      </c>
      <c r="AC167" s="20">
        <v>3</v>
      </c>
      <c r="AD167" s="20">
        <v>32</v>
      </c>
      <c r="AE167" s="20">
        <v>3</v>
      </c>
      <c r="AF167" s="66">
        <f t="shared" si="42"/>
        <v>100</v>
      </c>
      <c r="AG167" s="10"/>
      <c r="AH167" s="36">
        <v>-6.7000000000000004E-2</v>
      </c>
      <c r="AI167" s="40">
        <v>7421</v>
      </c>
      <c r="AJ167" s="37">
        <v>0.77</v>
      </c>
      <c r="AK167" s="42" t="s">
        <v>210</v>
      </c>
      <c r="AL167" s="41">
        <v>1044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125</v>
      </c>
      <c r="E168" s="10"/>
      <c r="F168" s="18" t="s">
        <v>11</v>
      </c>
      <c r="G168" s="18" t="s">
        <v>11</v>
      </c>
      <c r="H168" s="10"/>
      <c r="I168" s="19">
        <v>20672988</v>
      </c>
      <c r="J168" s="19">
        <v>370</v>
      </c>
      <c r="K168" s="17" t="s">
        <v>6</v>
      </c>
      <c r="L168" s="10"/>
      <c r="M168" s="60">
        <v>978</v>
      </c>
      <c r="N168" s="60">
        <v>5414</v>
      </c>
      <c r="O168" s="60">
        <v>2514</v>
      </c>
      <c r="P168" s="10"/>
      <c r="Q168" s="60">
        <f t="shared" si="40"/>
        <v>81210</v>
      </c>
      <c r="R168" s="10"/>
      <c r="S168" s="62">
        <f t="shared" si="41"/>
        <v>86624</v>
      </c>
      <c r="T168" s="10"/>
      <c r="U168" s="64">
        <v>26.2</v>
      </c>
      <c r="V168" s="64">
        <v>12.21</v>
      </c>
      <c r="W168" s="10"/>
      <c r="X168" s="43">
        <v>655550000</v>
      </c>
      <c r="Y168" s="36">
        <v>8.6999999999999994E-2</v>
      </c>
      <c r="Z168" s="10"/>
      <c r="AA168" s="20">
        <v>58</v>
      </c>
      <c r="AB168" s="20">
        <v>11</v>
      </c>
      <c r="AC168" s="20">
        <v>1</v>
      </c>
      <c r="AD168" s="20">
        <v>28</v>
      </c>
      <c r="AE168" s="20">
        <v>2</v>
      </c>
      <c r="AF168" s="66">
        <f t="shared" si="42"/>
        <v>100</v>
      </c>
      <c r="AG168" s="10"/>
      <c r="AH168" s="36">
        <v>-5.0000000000000001E-3</v>
      </c>
      <c r="AI168" s="40">
        <v>2111</v>
      </c>
      <c r="AJ168" s="37">
        <v>0.5</v>
      </c>
      <c r="AK168" s="42" t="s">
        <v>214</v>
      </c>
      <c r="AL168" s="41">
        <v>776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4</v>
      </c>
      <c r="E169" s="10"/>
      <c r="F169" s="18" t="s">
        <v>5</v>
      </c>
      <c r="G169" s="18" t="s">
        <v>198</v>
      </c>
      <c r="H169" s="10"/>
      <c r="I169" s="19">
        <v>34656032</v>
      </c>
      <c r="J169" s="19">
        <v>580</v>
      </c>
      <c r="K169" s="17" t="s">
        <v>6</v>
      </c>
      <c r="L169" s="10"/>
      <c r="M169" s="60">
        <v>1565</v>
      </c>
      <c r="N169" s="60">
        <v>5230</v>
      </c>
      <c r="O169" s="60">
        <v>8507</v>
      </c>
      <c r="P169" s="10"/>
      <c r="Q169" s="60">
        <f t="shared" si="40"/>
        <v>78450</v>
      </c>
      <c r="R169" s="10"/>
      <c r="S169" s="62">
        <f t="shared" si="41"/>
        <v>83680</v>
      </c>
      <c r="T169" s="10"/>
      <c r="U169" s="64">
        <v>15.1</v>
      </c>
      <c r="V169" s="64">
        <v>26.77</v>
      </c>
      <c r="W169" s="10"/>
      <c r="X169" s="43">
        <v>955710000</v>
      </c>
      <c r="Y169" s="36">
        <v>0.05</v>
      </c>
      <c r="Z169" s="10"/>
      <c r="AA169" s="20">
        <v>52</v>
      </c>
      <c r="AB169" s="20">
        <v>10</v>
      </c>
      <c r="AC169" s="20">
        <v>1</v>
      </c>
      <c r="AD169" s="20">
        <v>36</v>
      </c>
      <c r="AE169" s="20">
        <v>1</v>
      </c>
      <c r="AF169" s="66">
        <f t="shared" si="42"/>
        <v>100</v>
      </c>
      <c r="AG169" s="10"/>
      <c r="AH169" s="36">
        <v>-4.8000000000000001E-2</v>
      </c>
      <c r="AI169" s="40">
        <v>1891</v>
      </c>
      <c r="AJ169" s="37">
        <v>0.8</v>
      </c>
      <c r="AK169" s="42" t="s">
        <v>210</v>
      </c>
      <c r="AL169" s="41">
        <v>1636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s="25" customFormat="1" ht="24" customHeight="1">
      <c r="A170" s="224"/>
      <c r="B170" s="14">
        <f t="shared" si="46"/>
        <v>12</v>
      </c>
      <c r="C170" s="24"/>
      <c r="D170" s="22" t="s">
        <v>122</v>
      </c>
      <c r="E170" s="24"/>
      <c r="F170" s="22" t="s">
        <v>22</v>
      </c>
      <c r="G170" s="22" t="s">
        <v>198</v>
      </c>
      <c r="H170" s="24"/>
      <c r="I170" s="23">
        <v>28982772</v>
      </c>
      <c r="J170" s="23">
        <v>730</v>
      </c>
      <c r="K170" s="14" t="s">
        <v>6</v>
      </c>
      <c r="L170" s="24"/>
      <c r="M170" s="61">
        <v>2006</v>
      </c>
      <c r="N170" s="61">
        <v>4622</v>
      </c>
      <c r="O170" s="61">
        <v>6765</v>
      </c>
      <c r="P170" s="24"/>
      <c r="Q170" s="61">
        <f t="shared" si="40"/>
        <v>69330</v>
      </c>
      <c r="R170" s="24"/>
      <c r="S170" s="63">
        <f t="shared" si="41"/>
        <v>73952</v>
      </c>
      <c r="T170" s="24"/>
      <c r="U170" s="223">
        <v>15.9</v>
      </c>
      <c r="V170" s="223">
        <v>22.88</v>
      </c>
      <c r="W170" s="24"/>
      <c r="X170" s="49">
        <v>1120000000</v>
      </c>
      <c r="Y170" s="50">
        <v>5.2999999999999999E-2</v>
      </c>
      <c r="Z170" s="24"/>
      <c r="AA170" s="13">
        <v>20</v>
      </c>
      <c r="AB170" s="13">
        <v>20</v>
      </c>
      <c r="AC170" s="13">
        <v>6</v>
      </c>
      <c r="AD170" s="13">
        <v>53</v>
      </c>
      <c r="AE170" s="13">
        <v>1</v>
      </c>
      <c r="AF170" s="67">
        <f t="shared" si="42"/>
        <v>100</v>
      </c>
      <c r="AG170" s="24"/>
      <c r="AH170" s="50">
        <v>-6.0000000000000001E-3</v>
      </c>
      <c r="AI170" s="51">
        <v>8071</v>
      </c>
      <c r="AJ170" s="52">
        <v>0.72</v>
      </c>
      <c r="AK170" s="53" t="s">
        <v>213</v>
      </c>
      <c r="AL170" s="54">
        <v>1084</v>
      </c>
      <c r="AN170" s="90"/>
      <c r="AO170" s="91"/>
      <c r="AP170" s="92">
        <f t="shared" si="43"/>
        <v>0</v>
      </c>
      <c r="AR170" s="90">
        <f t="shared" si="44"/>
        <v>0</v>
      </c>
      <c r="AS170" s="91"/>
      <c r="AT170" s="92">
        <f t="shared" si="45"/>
        <v>0</v>
      </c>
      <c r="AV170" s="92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110</v>
      </c>
      <c r="E171" s="10"/>
      <c r="F171" s="18" t="s">
        <v>11</v>
      </c>
      <c r="G171" s="18" t="s">
        <v>11</v>
      </c>
      <c r="H171" s="10"/>
      <c r="I171" s="19">
        <v>17994836</v>
      </c>
      <c r="J171" s="19">
        <v>750</v>
      </c>
      <c r="K171" s="17" t="s">
        <v>6</v>
      </c>
      <c r="L171" s="10"/>
      <c r="M171" s="60">
        <v>541</v>
      </c>
      <c r="N171" s="60">
        <v>4159</v>
      </c>
      <c r="O171" s="60">
        <v>3090</v>
      </c>
      <c r="P171" s="10"/>
      <c r="Q171" s="60">
        <f t="shared" si="40"/>
        <v>62385</v>
      </c>
      <c r="R171" s="10"/>
      <c r="S171" s="62">
        <f t="shared" si="41"/>
        <v>66544</v>
      </c>
      <c r="T171" s="10"/>
      <c r="U171" s="64">
        <v>23.1</v>
      </c>
      <c r="V171" s="64">
        <v>15.82</v>
      </c>
      <c r="W171" s="10"/>
      <c r="X171" s="43">
        <v>1080000000</v>
      </c>
      <c r="Y171" s="36">
        <v>7.6999999999999999E-2</v>
      </c>
      <c r="Z171" s="10"/>
      <c r="AA171" s="20">
        <v>50</v>
      </c>
      <c r="AB171" s="20">
        <v>8</v>
      </c>
      <c r="AC171" s="20">
        <v>1</v>
      </c>
      <c r="AD171" s="20">
        <v>39</v>
      </c>
      <c r="AE171" s="20">
        <v>2</v>
      </c>
      <c r="AF171" s="66">
        <f t="shared" si="42"/>
        <v>100</v>
      </c>
      <c r="AG171" s="10"/>
      <c r="AH171" s="36">
        <v>3.6999999999999998E-2</v>
      </c>
      <c r="AI171" s="40">
        <v>1914</v>
      </c>
      <c r="AJ171" s="37">
        <v>0.42</v>
      </c>
      <c r="AK171" s="42" t="s">
        <v>214</v>
      </c>
      <c r="AL171" s="41">
        <v>1026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41</v>
      </c>
      <c r="E172" s="10"/>
      <c r="F172" s="18" t="s">
        <v>11</v>
      </c>
      <c r="G172" s="18" t="s">
        <v>11</v>
      </c>
      <c r="H172" s="10"/>
      <c r="I172" s="19">
        <v>14452543</v>
      </c>
      <c r="J172" s="19">
        <v>720</v>
      </c>
      <c r="K172" s="17" t="s">
        <v>6</v>
      </c>
      <c r="L172" s="10"/>
      <c r="M172" s="60">
        <v>1122</v>
      </c>
      <c r="N172" s="60">
        <v>3990</v>
      </c>
      <c r="O172" s="60">
        <v>2565</v>
      </c>
      <c r="P172" s="10"/>
      <c r="Q172" s="60">
        <f t="shared" si="40"/>
        <v>59850</v>
      </c>
      <c r="R172" s="10"/>
      <c r="S172" s="62">
        <f t="shared" si="41"/>
        <v>63840</v>
      </c>
      <c r="T172" s="10"/>
      <c r="U172" s="64">
        <v>27.6</v>
      </c>
      <c r="V172" s="64">
        <v>17.47</v>
      </c>
      <c r="W172" s="10"/>
      <c r="X172" s="43">
        <v>926300000</v>
      </c>
      <c r="Y172" s="36">
        <v>9.1999999999999998E-2</v>
      </c>
      <c r="Z172" s="10"/>
      <c r="AA172" s="20">
        <v>45</v>
      </c>
      <c r="AB172" s="20">
        <v>5</v>
      </c>
      <c r="AC172" s="20">
        <v>1</v>
      </c>
      <c r="AD172" s="20">
        <v>48</v>
      </c>
      <c r="AE172" s="20">
        <v>1</v>
      </c>
      <c r="AF172" s="66">
        <f t="shared" si="42"/>
        <v>100</v>
      </c>
      <c r="AG172" s="10"/>
      <c r="AH172" s="36">
        <v>-5.5E-2</v>
      </c>
      <c r="AI172" s="40">
        <v>7777</v>
      </c>
      <c r="AJ172" s="37">
        <v>0.49</v>
      </c>
      <c r="AK172" s="42" t="s">
        <v>214</v>
      </c>
      <c r="AL172" s="41">
        <v>1076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154</v>
      </c>
      <c r="E173" s="10"/>
      <c r="F173" s="18" t="s">
        <v>5</v>
      </c>
      <c r="G173" s="18" t="s">
        <v>11</v>
      </c>
      <c r="H173" s="10"/>
      <c r="I173" s="19">
        <v>14317996</v>
      </c>
      <c r="J173" s="19">
        <v>0</v>
      </c>
      <c r="K173" s="17" t="s">
        <v>6</v>
      </c>
      <c r="L173" s="10"/>
      <c r="M173" s="60">
        <v>165</v>
      </c>
      <c r="N173" s="60">
        <v>3884</v>
      </c>
      <c r="O173" s="60">
        <v>5101</v>
      </c>
      <c r="P173" s="10"/>
      <c r="Q173" s="60">
        <f t="shared" si="40"/>
        <v>58260</v>
      </c>
      <c r="R173" s="10"/>
      <c r="S173" s="62">
        <f t="shared" si="41"/>
        <v>62144</v>
      </c>
      <c r="T173" s="10"/>
      <c r="U173" s="64">
        <v>27.1</v>
      </c>
      <c r="V173" s="64">
        <v>31.2</v>
      </c>
      <c r="W173" s="10"/>
      <c r="X173" s="43">
        <v>609910000</v>
      </c>
      <c r="Y173" s="36">
        <v>0.09</v>
      </c>
      <c r="Z173" s="10"/>
      <c r="AA173" s="20">
        <v>49</v>
      </c>
      <c r="AB173" s="20">
        <v>5</v>
      </c>
      <c r="AC173" s="20">
        <v>5</v>
      </c>
      <c r="AD173" s="20">
        <v>40</v>
      </c>
      <c r="AE173" s="20">
        <v>1</v>
      </c>
      <c r="AF173" s="66">
        <f t="shared" si="42"/>
        <v>100</v>
      </c>
      <c r="AG173" s="10"/>
      <c r="AH173" s="36">
        <v>-7.6999999999999999E-2</v>
      </c>
      <c r="AI173" s="40">
        <v>415</v>
      </c>
      <c r="AJ173" s="37">
        <v>0.63</v>
      </c>
      <c r="AK173" s="42" t="s">
        <v>213</v>
      </c>
      <c r="AL173" s="41">
        <v>1732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156</v>
      </c>
      <c r="E174" s="10"/>
      <c r="F174" s="18" t="s">
        <v>11</v>
      </c>
      <c r="G174" s="18" t="s">
        <v>11</v>
      </c>
      <c r="H174" s="10"/>
      <c r="I174" s="19">
        <v>12230730</v>
      </c>
      <c r="J174" s="19">
        <v>820</v>
      </c>
      <c r="K174" s="17" t="s">
        <v>6</v>
      </c>
      <c r="L174" s="10"/>
      <c r="M174" s="60">
        <v>130</v>
      </c>
      <c r="N174" s="60">
        <v>3661</v>
      </c>
      <c r="O174" s="60">
        <v>1745</v>
      </c>
      <c r="P174" s="10"/>
      <c r="Q174" s="60">
        <f t="shared" si="40"/>
        <v>54915</v>
      </c>
      <c r="R174" s="10"/>
      <c r="S174" s="62">
        <f t="shared" si="41"/>
        <v>58576</v>
      </c>
      <c r="T174" s="10"/>
      <c r="U174" s="64">
        <v>29.9</v>
      </c>
      <c r="V174" s="64">
        <v>18.010000000000002</v>
      </c>
      <c r="W174" s="10"/>
      <c r="X174" s="43">
        <v>289040000</v>
      </c>
      <c r="Y174" s="36">
        <v>0.1</v>
      </c>
      <c r="Z174" s="10"/>
      <c r="AA174" s="20">
        <v>40</v>
      </c>
      <c r="AB174" s="20">
        <v>7</v>
      </c>
      <c r="AC174" s="20">
        <v>3</v>
      </c>
      <c r="AD174" s="20">
        <v>49</v>
      </c>
      <c r="AE174" s="20">
        <v>1</v>
      </c>
      <c r="AF174" s="66">
        <f t="shared" si="42"/>
        <v>100</v>
      </c>
      <c r="AG174" s="10"/>
      <c r="AH174" s="36">
        <v>0.01</v>
      </c>
      <c r="AI174" s="40">
        <v>569</v>
      </c>
      <c r="AJ174" s="37">
        <v>0.59</v>
      </c>
      <c r="AK174" s="42" t="s">
        <v>213</v>
      </c>
      <c r="AL174" s="41">
        <v>1072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35</v>
      </c>
      <c r="E175" s="10"/>
      <c r="F175" s="18" t="s">
        <v>11</v>
      </c>
      <c r="G175" s="18" t="s">
        <v>11</v>
      </c>
      <c r="H175" s="10"/>
      <c r="I175" s="19">
        <v>10524117</v>
      </c>
      <c r="J175" s="19">
        <v>280</v>
      </c>
      <c r="K175" s="17" t="s">
        <v>6</v>
      </c>
      <c r="L175" s="10"/>
      <c r="M175" s="60">
        <v>112</v>
      </c>
      <c r="N175" s="60">
        <v>3651</v>
      </c>
      <c r="O175" s="60">
        <v>2228</v>
      </c>
      <c r="P175" s="10"/>
      <c r="Q175" s="60">
        <f t="shared" si="40"/>
        <v>54765</v>
      </c>
      <c r="R175" s="10"/>
      <c r="S175" s="62">
        <f t="shared" si="41"/>
        <v>58416</v>
      </c>
      <c r="T175" s="10"/>
      <c r="U175" s="64">
        <v>34.700000000000003</v>
      </c>
      <c r="V175" s="64">
        <v>21.12</v>
      </c>
      <c r="W175" s="10"/>
      <c r="X175" s="43">
        <v>341340000</v>
      </c>
      <c r="Y175" s="36">
        <v>0.115</v>
      </c>
      <c r="Z175" s="10"/>
      <c r="AA175" s="20">
        <v>43</v>
      </c>
      <c r="AB175" s="20">
        <v>3</v>
      </c>
      <c r="AC175" s="20">
        <v>2</v>
      </c>
      <c r="AD175" s="20">
        <v>51</v>
      </c>
      <c r="AE175" s="20">
        <v>1</v>
      </c>
      <c r="AF175" s="66">
        <f t="shared" si="42"/>
        <v>100</v>
      </c>
      <c r="AG175" s="10"/>
      <c r="AH175" s="36">
        <v>-4.4999999999999998E-2</v>
      </c>
      <c r="AI175" s="40">
        <v>1057</v>
      </c>
      <c r="AJ175" s="37">
        <v>0.65</v>
      </c>
      <c r="AK175" s="42" t="s">
        <v>214</v>
      </c>
      <c r="AL175" s="41">
        <v>1176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147</v>
      </c>
      <c r="E176" s="10"/>
      <c r="F176" s="18" t="s">
        <v>11</v>
      </c>
      <c r="G176" s="18" t="s">
        <v>11</v>
      </c>
      <c r="H176" s="10"/>
      <c r="I176" s="19">
        <v>15411614</v>
      </c>
      <c r="J176" s="19">
        <v>950</v>
      </c>
      <c r="K176" s="17" t="s">
        <v>6</v>
      </c>
      <c r="L176" s="10"/>
      <c r="M176" s="60">
        <v>604</v>
      </c>
      <c r="N176" s="60">
        <v>3609</v>
      </c>
      <c r="O176" s="60">
        <v>1775</v>
      </c>
      <c r="P176" s="10"/>
      <c r="Q176" s="60">
        <f t="shared" si="40"/>
        <v>54135</v>
      </c>
      <c r="R176" s="10"/>
      <c r="S176" s="62">
        <f t="shared" si="41"/>
        <v>57744</v>
      </c>
      <c r="T176" s="10"/>
      <c r="U176" s="64">
        <v>23.4</v>
      </c>
      <c r="V176" s="64">
        <v>12.36</v>
      </c>
      <c r="W176" s="10"/>
      <c r="X176" s="43">
        <v>1480000000</v>
      </c>
      <c r="Y176" s="36">
        <v>7.8E-2</v>
      </c>
      <c r="Z176" s="10"/>
      <c r="AA176" s="20">
        <v>58</v>
      </c>
      <c r="AB176" s="20">
        <v>10</v>
      </c>
      <c r="AC176" s="20">
        <v>1</v>
      </c>
      <c r="AD176" s="20">
        <v>30</v>
      </c>
      <c r="AE176" s="20">
        <v>1</v>
      </c>
      <c r="AF176" s="66">
        <f t="shared" si="42"/>
        <v>100</v>
      </c>
      <c r="AG176" s="10"/>
      <c r="AH176" s="36">
        <v>-8.9999999999999993E-3</v>
      </c>
      <c r="AI176" s="40">
        <v>3037</v>
      </c>
      <c r="AJ176" s="37">
        <v>0.6</v>
      </c>
      <c r="AK176" s="42" t="s">
        <v>213</v>
      </c>
      <c r="AL176" s="41">
        <v>669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141</v>
      </c>
      <c r="E177" s="10"/>
      <c r="F177" s="18" t="s">
        <v>11</v>
      </c>
      <c r="G177" s="18" t="s">
        <v>11</v>
      </c>
      <c r="H177" s="10"/>
      <c r="I177" s="19">
        <v>11917508</v>
      </c>
      <c r="J177" s="19">
        <v>700</v>
      </c>
      <c r="K177" s="17" t="s">
        <v>6</v>
      </c>
      <c r="L177" s="10"/>
      <c r="M177" s="60">
        <v>593</v>
      </c>
      <c r="N177" s="60">
        <v>3535</v>
      </c>
      <c r="O177" s="60">
        <v>2623</v>
      </c>
      <c r="P177" s="10"/>
      <c r="Q177" s="60">
        <f t="shared" si="40"/>
        <v>53025</v>
      </c>
      <c r="R177" s="10"/>
      <c r="S177" s="62">
        <f t="shared" si="41"/>
        <v>56560</v>
      </c>
      <c r="T177" s="10"/>
      <c r="U177" s="64">
        <v>29.7</v>
      </c>
      <c r="V177" s="64">
        <v>21.48</v>
      </c>
      <c r="W177" s="10"/>
      <c r="X177" s="43">
        <v>835930000</v>
      </c>
      <c r="Y177" s="36">
        <v>9.9000000000000005E-2</v>
      </c>
      <c r="Z177" s="10"/>
      <c r="AA177" s="20">
        <v>21</v>
      </c>
      <c r="AB177" s="20">
        <v>20</v>
      </c>
      <c r="AC177" s="20">
        <v>10</v>
      </c>
      <c r="AD177" s="20">
        <v>48</v>
      </c>
      <c r="AE177" s="20">
        <v>1</v>
      </c>
      <c r="AF177" s="66">
        <f t="shared" si="42"/>
        <v>100</v>
      </c>
      <c r="AG177" s="10"/>
      <c r="AH177" s="36">
        <v>-5.6000000000000001E-2</v>
      </c>
      <c r="AI177" s="40">
        <v>1512</v>
      </c>
      <c r="AJ177" s="37">
        <v>0.62</v>
      </c>
      <c r="AK177" s="42" t="s">
        <v>213</v>
      </c>
      <c r="AL177" s="41">
        <v>1138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77</v>
      </c>
      <c r="E178" s="10"/>
      <c r="F178" s="18" t="s">
        <v>11</v>
      </c>
      <c r="G178" s="18" t="s">
        <v>11</v>
      </c>
      <c r="H178" s="10"/>
      <c r="I178" s="19">
        <v>12395924</v>
      </c>
      <c r="J178" s="19">
        <v>490</v>
      </c>
      <c r="K178" s="17" t="s">
        <v>6</v>
      </c>
      <c r="L178" s="10"/>
      <c r="M178" s="60">
        <v>458</v>
      </c>
      <c r="N178" s="60">
        <v>3490</v>
      </c>
      <c r="O178" s="60">
        <v>1985</v>
      </c>
      <c r="P178" s="10"/>
      <c r="Q178" s="60">
        <f t="shared" si="40"/>
        <v>52350</v>
      </c>
      <c r="R178" s="10"/>
      <c r="S178" s="62">
        <f t="shared" si="41"/>
        <v>55840</v>
      </c>
      <c r="T178" s="10"/>
      <c r="U178" s="64">
        <v>28.2</v>
      </c>
      <c r="V178" s="64">
        <v>17.22</v>
      </c>
      <c r="W178" s="10"/>
      <c r="X178" s="43">
        <v>813910000</v>
      </c>
      <c r="Y178" s="36">
        <v>9.4E-2</v>
      </c>
      <c r="Z178" s="10"/>
      <c r="AA178" s="20">
        <v>50</v>
      </c>
      <c r="AB178" s="20">
        <v>9</v>
      </c>
      <c r="AC178" s="20">
        <v>1</v>
      </c>
      <c r="AD178" s="20">
        <v>39</v>
      </c>
      <c r="AE178" s="20">
        <v>1</v>
      </c>
      <c r="AF178" s="66">
        <f t="shared" si="42"/>
        <v>100</v>
      </c>
      <c r="AG178" s="10"/>
      <c r="AH178" s="36">
        <v>-5.5E-2</v>
      </c>
      <c r="AI178" s="40">
        <v>2095</v>
      </c>
      <c r="AJ178" s="37">
        <v>0.55000000000000004</v>
      </c>
      <c r="AK178" s="42" t="s">
        <v>214</v>
      </c>
      <c r="AL178" s="41">
        <v>956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27</v>
      </c>
      <c r="E179" s="10"/>
      <c r="F179" s="18" t="s">
        <v>11</v>
      </c>
      <c r="G179" s="18" t="s">
        <v>11</v>
      </c>
      <c r="H179" s="10"/>
      <c r="I179" s="19">
        <v>10872298</v>
      </c>
      <c r="J179" s="19">
        <v>820</v>
      </c>
      <c r="K179" s="17" t="s">
        <v>6</v>
      </c>
      <c r="L179" s="10"/>
      <c r="M179" s="60">
        <v>637</v>
      </c>
      <c r="N179" s="60">
        <v>2986</v>
      </c>
      <c r="O179" s="60">
        <v>3098</v>
      </c>
      <c r="P179" s="10"/>
      <c r="Q179" s="60">
        <f t="shared" si="40"/>
        <v>44790</v>
      </c>
      <c r="R179" s="10"/>
      <c r="S179" s="62">
        <f t="shared" si="41"/>
        <v>47776</v>
      </c>
      <c r="T179" s="10"/>
      <c r="U179" s="64">
        <v>27.5</v>
      </c>
      <c r="V179" s="64">
        <v>27.55</v>
      </c>
      <c r="W179" s="10"/>
      <c r="X179" s="43">
        <v>782890000</v>
      </c>
      <c r="Y179" s="36">
        <v>9.0999999999999998E-2</v>
      </c>
      <c r="Z179" s="10"/>
      <c r="AA179" s="20">
        <v>39</v>
      </c>
      <c r="AB179" s="20">
        <v>3</v>
      </c>
      <c r="AC179" s="20">
        <v>2</v>
      </c>
      <c r="AD179" s="20">
        <v>54</v>
      </c>
      <c r="AE179" s="20">
        <v>2</v>
      </c>
      <c r="AF179" s="66">
        <f t="shared" si="42"/>
        <v>100</v>
      </c>
      <c r="AG179" s="10"/>
      <c r="AH179" s="36">
        <v>-8.3000000000000004E-2</v>
      </c>
      <c r="AI179" s="40">
        <v>4321</v>
      </c>
      <c r="AJ179" s="37">
        <v>0.57999999999999996</v>
      </c>
      <c r="AK179" s="42" t="s">
        <v>214</v>
      </c>
      <c r="AL179" s="41">
        <v>1546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168</v>
      </c>
      <c r="E180" s="10"/>
      <c r="F180" s="18" t="s">
        <v>11</v>
      </c>
      <c r="G180" s="18" t="s">
        <v>11</v>
      </c>
      <c r="H180" s="10"/>
      <c r="I180" s="19">
        <v>7606374</v>
      </c>
      <c r="J180" s="19">
        <v>540</v>
      </c>
      <c r="K180" s="17" t="s">
        <v>6</v>
      </c>
      <c r="L180" s="10"/>
      <c r="M180" s="60">
        <v>514</v>
      </c>
      <c r="N180" s="60">
        <v>2224</v>
      </c>
      <c r="O180" s="60">
        <v>1130</v>
      </c>
      <c r="P180" s="10"/>
      <c r="Q180" s="60">
        <f t="shared" si="40"/>
        <v>33360</v>
      </c>
      <c r="R180" s="10"/>
      <c r="S180" s="62">
        <f t="shared" si="41"/>
        <v>35584</v>
      </c>
      <c r="T180" s="10"/>
      <c r="U180" s="64">
        <v>29.2</v>
      </c>
      <c r="V180" s="64">
        <v>15.36</v>
      </c>
      <c r="W180" s="10"/>
      <c r="X180" s="43">
        <v>433370000</v>
      </c>
      <c r="Y180" s="36">
        <v>9.7000000000000003E-2</v>
      </c>
      <c r="Z180" s="10"/>
      <c r="AA180" s="20">
        <v>48</v>
      </c>
      <c r="AB180" s="20">
        <v>7</v>
      </c>
      <c r="AC180" s="20">
        <v>2</v>
      </c>
      <c r="AD180" s="20">
        <v>42</v>
      </c>
      <c r="AE180" s="20">
        <v>1</v>
      </c>
      <c r="AF180" s="66">
        <f t="shared" si="42"/>
        <v>100</v>
      </c>
      <c r="AG180" s="10"/>
      <c r="AH180" s="36">
        <v>-7.0000000000000007E-2</v>
      </c>
      <c r="AI180" s="40">
        <v>843</v>
      </c>
      <c r="AJ180" s="37">
        <v>0.71</v>
      </c>
      <c r="AK180" s="42" t="s">
        <v>214</v>
      </c>
      <c r="AL180" s="41">
        <v>829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102</v>
      </c>
      <c r="E181" s="10"/>
      <c r="F181" s="18" t="s">
        <v>11</v>
      </c>
      <c r="G181" s="18" t="s">
        <v>11</v>
      </c>
      <c r="H181" s="10"/>
      <c r="I181" s="19">
        <v>4613823</v>
      </c>
      <c r="J181" s="19">
        <v>370</v>
      </c>
      <c r="K181" s="17" t="s">
        <v>6</v>
      </c>
      <c r="L181" s="10"/>
      <c r="M181" s="60">
        <v>175</v>
      </c>
      <c r="N181" s="60">
        <v>1657</v>
      </c>
      <c r="O181" s="60">
        <v>502</v>
      </c>
      <c r="P181" s="10"/>
      <c r="Q181" s="60">
        <f t="shared" si="40"/>
        <v>24855</v>
      </c>
      <c r="R181" s="10"/>
      <c r="S181" s="62">
        <f t="shared" si="41"/>
        <v>26512</v>
      </c>
      <c r="T181" s="10"/>
      <c r="U181" s="64">
        <v>35.9</v>
      </c>
      <c r="V181" s="64">
        <v>10.86</v>
      </c>
      <c r="W181" s="10"/>
      <c r="X181" s="43">
        <v>391420000</v>
      </c>
      <c r="Y181" s="36">
        <v>0.11899999999999999</v>
      </c>
      <c r="Z181" s="10"/>
      <c r="AA181" s="20">
        <v>55</v>
      </c>
      <c r="AB181" s="20">
        <v>10</v>
      </c>
      <c r="AC181" s="20">
        <v>1</v>
      </c>
      <c r="AD181" s="20">
        <v>33</v>
      </c>
      <c r="AE181" s="20">
        <v>1</v>
      </c>
      <c r="AF181" s="66">
        <f t="shared" si="42"/>
        <v>100</v>
      </c>
      <c r="AG181" s="10"/>
      <c r="AH181" s="36">
        <v>-8.7999999999999995E-2</v>
      </c>
      <c r="AI181" s="40">
        <v>23518</v>
      </c>
      <c r="AJ181" s="37">
        <v>0.61</v>
      </c>
      <c r="AK181" s="42" t="s">
        <v>213</v>
      </c>
      <c r="AL181" s="41">
        <v>626</v>
      </c>
      <c r="AN181" s="86"/>
      <c r="AO181" s="87"/>
      <c r="AP181" s="88">
        <f t="shared" si="43"/>
        <v>0</v>
      </c>
      <c r="AR181" s="86">
        <f t="shared" si="44"/>
        <v>0</v>
      </c>
      <c r="AS181" s="87"/>
      <c r="AT181" s="88">
        <f t="shared" si="45"/>
        <v>0</v>
      </c>
      <c r="AV181" s="88">
        <v>0</v>
      </c>
    </row>
    <row r="182" spans="1:48" ht="24" customHeight="1">
      <c r="A182" s="16"/>
      <c r="B182" s="17">
        <f t="shared" si="46"/>
        <v>24</v>
      </c>
      <c r="C182" s="10"/>
      <c r="D182" s="18" t="s">
        <v>40</v>
      </c>
      <c r="E182" s="10"/>
      <c r="F182" s="18" t="s">
        <v>11</v>
      </c>
      <c r="G182" s="18" t="s">
        <v>11</v>
      </c>
      <c r="H182" s="10"/>
      <c r="I182" s="19">
        <v>4594621</v>
      </c>
      <c r="J182" s="19">
        <v>370</v>
      </c>
      <c r="K182" s="17" t="s">
        <v>6</v>
      </c>
      <c r="L182" s="10"/>
      <c r="M182" s="60">
        <v>193</v>
      </c>
      <c r="N182" s="60">
        <v>1546</v>
      </c>
      <c r="O182" s="60">
        <v>3470</v>
      </c>
      <c r="P182" s="10"/>
      <c r="Q182" s="60">
        <f t="shared" si="40"/>
        <v>23190</v>
      </c>
      <c r="R182" s="10"/>
      <c r="S182" s="62">
        <f t="shared" si="41"/>
        <v>24736</v>
      </c>
      <c r="T182" s="10"/>
      <c r="U182" s="64">
        <v>33.6</v>
      </c>
      <c r="V182" s="64">
        <v>76.459999999999994</v>
      </c>
      <c r="W182" s="10"/>
      <c r="X182" s="43">
        <v>196400000</v>
      </c>
      <c r="Y182" s="36">
        <v>0.112</v>
      </c>
      <c r="Z182" s="10"/>
      <c r="AA182" s="20">
        <v>39</v>
      </c>
      <c r="AB182" s="20">
        <v>2</v>
      </c>
      <c r="AC182" s="20">
        <v>1</v>
      </c>
      <c r="AD182" s="20">
        <v>57</v>
      </c>
      <c r="AE182" s="20">
        <v>1</v>
      </c>
      <c r="AF182" s="66">
        <f t="shared" si="42"/>
        <v>100</v>
      </c>
      <c r="AG182" s="10"/>
      <c r="AH182" s="36">
        <v>-3.7999999999999999E-2</v>
      </c>
      <c r="AI182" s="40">
        <v>816</v>
      </c>
      <c r="AJ182" s="37">
        <v>0.68</v>
      </c>
      <c r="AK182" s="42" t="s">
        <v>213</v>
      </c>
      <c r="AL182" s="41">
        <v>4713</v>
      </c>
      <c r="AN182" s="86"/>
      <c r="AO182" s="87"/>
      <c r="AP182" s="88">
        <f t="shared" si="43"/>
        <v>0</v>
      </c>
      <c r="AR182" s="86">
        <f t="shared" si="44"/>
        <v>0</v>
      </c>
      <c r="AS182" s="87"/>
      <c r="AT182" s="88">
        <f t="shared" si="45"/>
        <v>0</v>
      </c>
      <c r="AV182" s="88">
        <v>0</v>
      </c>
    </row>
    <row r="183" spans="1:48" ht="24" customHeight="1">
      <c r="A183" s="16"/>
      <c r="B183" s="17">
        <f t="shared" si="46"/>
        <v>25</v>
      </c>
      <c r="C183" s="10"/>
      <c r="D183" s="18" t="s">
        <v>62</v>
      </c>
      <c r="E183" s="10"/>
      <c r="F183" s="18" t="s">
        <v>11</v>
      </c>
      <c r="G183" s="18" t="s">
        <v>11</v>
      </c>
      <c r="H183" s="10"/>
      <c r="I183" s="19">
        <v>4954645</v>
      </c>
      <c r="J183" s="19">
        <v>520</v>
      </c>
      <c r="K183" s="17" t="s">
        <v>6</v>
      </c>
      <c r="L183" s="10"/>
      <c r="M183" s="60">
        <v>130</v>
      </c>
      <c r="N183" s="60">
        <v>1255</v>
      </c>
      <c r="O183" s="60">
        <v>1255</v>
      </c>
      <c r="P183" s="10"/>
      <c r="Q183" s="60">
        <f>N183*$Q$188</f>
        <v>12550</v>
      </c>
      <c r="R183" s="10"/>
      <c r="S183" s="62">
        <f t="shared" si="41"/>
        <v>13805</v>
      </c>
      <c r="T183" s="10"/>
      <c r="U183" s="64">
        <v>25.3</v>
      </c>
      <c r="V183" s="64">
        <v>25.3</v>
      </c>
      <c r="W183" s="10"/>
      <c r="X183" s="43">
        <f>AP183+AT183</f>
        <v>183289838.39999998</v>
      </c>
      <c r="Y183" s="36">
        <f>X183/AV183</f>
        <v>7.0279846012269928E-2</v>
      </c>
      <c r="Z183" s="10"/>
      <c r="AA183" s="20">
        <v>36.200000000000003</v>
      </c>
      <c r="AB183" s="20">
        <v>1.5</v>
      </c>
      <c r="AC183" s="20">
        <v>9.1999999999999993</v>
      </c>
      <c r="AD183" s="20">
        <v>25.4</v>
      </c>
      <c r="AE183" s="20">
        <v>27.7</v>
      </c>
      <c r="AF183" s="66">
        <f t="shared" si="42"/>
        <v>100.00000000000001</v>
      </c>
      <c r="AG183" s="10"/>
      <c r="AH183" s="72"/>
      <c r="AI183" s="73"/>
      <c r="AJ183" s="74"/>
      <c r="AK183" s="75"/>
      <c r="AL183" s="76"/>
      <c r="AN183" s="57">
        <v>811.37599999999998</v>
      </c>
      <c r="AO183" s="35">
        <v>60</v>
      </c>
      <c r="AP183" s="43">
        <f t="shared" si="43"/>
        <v>61096612.799999997</v>
      </c>
      <c r="AR183" s="57">
        <f t="shared" si="44"/>
        <v>811.37599999999998</v>
      </c>
      <c r="AS183" s="35">
        <v>12</v>
      </c>
      <c r="AT183" s="43">
        <f t="shared" si="45"/>
        <v>122193225.59999999</v>
      </c>
      <c r="AV183" s="43">
        <v>2608000000</v>
      </c>
    </row>
    <row r="184" spans="1:48" ht="24" customHeight="1">
      <c r="A184" s="16"/>
      <c r="B184" s="17">
        <f t="shared" si="46"/>
        <v>26</v>
      </c>
      <c r="C184" s="10"/>
      <c r="D184" s="18" t="s">
        <v>70</v>
      </c>
      <c r="E184" s="10"/>
      <c r="F184" s="18" t="s">
        <v>11</v>
      </c>
      <c r="G184" s="18" t="s">
        <v>11</v>
      </c>
      <c r="H184" s="10"/>
      <c r="I184" s="19">
        <v>2038501</v>
      </c>
      <c r="J184" s="19">
        <v>440</v>
      </c>
      <c r="K184" s="17" t="s">
        <v>6</v>
      </c>
      <c r="L184" s="10"/>
      <c r="M184" s="60">
        <v>139</v>
      </c>
      <c r="N184" s="60">
        <v>605</v>
      </c>
      <c r="O184" s="60">
        <v>282</v>
      </c>
      <c r="P184" s="10"/>
      <c r="Q184" s="60">
        <f>N184*$Q$189</f>
        <v>9075</v>
      </c>
      <c r="R184" s="10"/>
      <c r="S184" s="62">
        <f t="shared" si="41"/>
        <v>9680</v>
      </c>
      <c r="T184" s="10"/>
      <c r="U184" s="64">
        <v>29.7</v>
      </c>
      <c r="V184" s="64">
        <v>13.55</v>
      </c>
      <c r="W184" s="10"/>
      <c r="X184" s="43">
        <v>142330000</v>
      </c>
      <c r="Y184" s="36">
        <v>9.9000000000000005E-2</v>
      </c>
      <c r="Z184" s="10"/>
      <c r="AA184" s="20">
        <v>50</v>
      </c>
      <c r="AB184" s="20">
        <v>8</v>
      </c>
      <c r="AC184" s="20">
        <v>2</v>
      </c>
      <c r="AD184" s="20">
        <v>39</v>
      </c>
      <c r="AE184" s="20">
        <v>1</v>
      </c>
      <c r="AF184" s="66">
        <f t="shared" si="42"/>
        <v>100</v>
      </c>
      <c r="AG184" s="10"/>
      <c r="AH184" s="36">
        <v>-0.04</v>
      </c>
      <c r="AI184" s="40">
        <v>4168</v>
      </c>
      <c r="AJ184" s="37">
        <v>0.6</v>
      </c>
      <c r="AK184" s="42" t="s">
        <v>214</v>
      </c>
      <c r="AL184" s="41">
        <v>713</v>
      </c>
      <c r="AN184" s="86"/>
      <c r="AO184" s="87"/>
      <c r="AP184" s="88">
        <f t="shared" si="43"/>
        <v>0</v>
      </c>
      <c r="AR184" s="86">
        <f t="shared" si="44"/>
        <v>0</v>
      </c>
      <c r="AS184" s="87"/>
      <c r="AT184" s="88">
        <f t="shared" si="45"/>
        <v>0</v>
      </c>
      <c r="AV184" s="88">
        <v>0</v>
      </c>
    </row>
    <row r="185" spans="1:48" ht="24" customHeight="1">
      <c r="A185" s="16"/>
      <c r="B185" s="17">
        <f t="shared" si="46"/>
        <v>27</v>
      </c>
      <c r="C185" s="10"/>
      <c r="D185" s="18" t="s">
        <v>78</v>
      </c>
      <c r="E185" s="10"/>
      <c r="F185" s="18" t="s">
        <v>11</v>
      </c>
      <c r="G185" s="18" t="s">
        <v>11</v>
      </c>
      <c r="H185" s="10"/>
      <c r="I185" s="19">
        <v>1815698</v>
      </c>
      <c r="J185" s="19">
        <v>620</v>
      </c>
      <c r="K185" s="17" t="s">
        <v>6</v>
      </c>
      <c r="L185" s="10"/>
      <c r="M185" s="60">
        <v>122</v>
      </c>
      <c r="N185" s="60">
        <v>565</v>
      </c>
      <c r="O185" s="60">
        <v>390</v>
      </c>
      <c r="P185" s="10"/>
      <c r="Q185" s="60">
        <f>N185*$Q$189</f>
        <v>8475</v>
      </c>
      <c r="R185" s="10"/>
      <c r="S185" s="62">
        <f t="shared" si="41"/>
        <v>9040</v>
      </c>
      <c r="T185" s="10"/>
      <c r="U185" s="64">
        <v>31.1</v>
      </c>
      <c r="V185" s="64">
        <v>21.5</v>
      </c>
      <c r="W185" s="10"/>
      <c r="X185" s="43">
        <v>121900000</v>
      </c>
      <c r="Y185" s="36">
        <v>0.10299999999999999</v>
      </c>
      <c r="Z185" s="10"/>
      <c r="AA185" s="20">
        <v>50</v>
      </c>
      <c r="AB185" s="20">
        <v>10</v>
      </c>
      <c r="AC185" s="20">
        <v>1</v>
      </c>
      <c r="AD185" s="20">
        <v>38</v>
      </c>
      <c r="AE185" s="20">
        <v>1</v>
      </c>
      <c r="AF185" s="66">
        <f t="shared" si="42"/>
        <v>100</v>
      </c>
      <c r="AG185" s="10"/>
      <c r="AH185" s="36">
        <v>-5.7000000000000002E-2</v>
      </c>
      <c r="AI185" s="40">
        <v>3428</v>
      </c>
      <c r="AJ185" s="37">
        <v>0.72</v>
      </c>
      <c r="AK185" s="42" t="s">
        <v>214</v>
      </c>
      <c r="AL185" s="41">
        <v>1202</v>
      </c>
      <c r="AN185" s="86"/>
      <c r="AO185" s="87"/>
      <c r="AP185" s="88">
        <f t="shared" si="43"/>
        <v>0</v>
      </c>
      <c r="AR185" s="86">
        <f t="shared" si="44"/>
        <v>0</v>
      </c>
      <c r="AS185" s="87"/>
      <c r="AT185" s="88">
        <f t="shared" si="45"/>
        <v>0</v>
      </c>
      <c r="AV185" s="88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45</v>
      </c>
      <c r="E186" s="10"/>
      <c r="F186" s="18" t="s">
        <v>11</v>
      </c>
      <c r="G186" s="18" t="s">
        <v>11</v>
      </c>
      <c r="H186" s="10"/>
      <c r="I186" s="19">
        <v>795601</v>
      </c>
      <c r="J186" s="19">
        <v>760</v>
      </c>
      <c r="K186" s="17" t="s">
        <v>6</v>
      </c>
      <c r="L186" s="10"/>
      <c r="M186" s="60">
        <v>23</v>
      </c>
      <c r="N186" s="60">
        <v>211</v>
      </c>
      <c r="O186" s="60">
        <v>112</v>
      </c>
      <c r="P186" s="10"/>
      <c r="Q186" s="60">
        <f>N186*$Q$189</f>
        <v>3165</v>
      </c>
      <c r="R186" s="10"/>
      <c r="S186" s="62">
        <f t="shared" si="41"/>
        <v>3376</v>
      </c>
      <c r="T186" s="10"/>
      <c r="U186" s="64">
        <v>26.5</v>
      </c>
      <c r="V186" s="64">
        <v>15.79</v>
      </c>
      <c r="W186" s="10"/>
      <c r="X186" s="43">
        <v>90320000</v>
      </c>
      <c r="Y186" s="36">
        <v>8.7999999999999995E-2</v>
      </c>
      <c r="Z186" s="10"/>
      <c r="AA186" s="20">
        <v>70</v>
      </c>
      <c r="AB186" s="20">
        <v>8</v>
      </c>
      <c r="AC186" s="20">
        <v>3</v>
      </c>
      <c r="AD186" s="20">
        <v>18</v>
      </c>
      <c r="AE186" s="20">
        <v>1</v>
      </c>
      <c r="AF186" s="66">
        <f t="shared" si="42"/>
        <v>100</v>
      </c>
      <c r="AG186" s="10"/>
      <c r="AH186" s="36">
        <v>-2.5999999999999999E-2</v>
      </c>
      <c r="AI186" s="40">
        <v>4386</v>
      </c>
      <c r="AJ186" s="37">
        <v>0.62</v>
      </c>
      <c r="AK186" s="42" t="s">
        <v>213</v>
      </c>
      <c r="AL186" s="41">
        <v>812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71"/>
      <c r="AB189" s="71"/>
      <c r="AC189" s="71"/>
      <c r="AD189" s="71"/>
      <c r="AE189" s="71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71"/>
      <c r="AD190" s="71"/>
      <c r="AE190" s="71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71"/>
      <c r="AD191" s="71"/>
      <c r="AE191" s="71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71"/>
      <c r="AD192" s="71"/>
      <c r="AE192" s="71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71"/>
      <c r="AD193" s="71"/>
      <c r="AE193" s="71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71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71"/>
      <c r="AB195" s="71"/>
      <c r="AC195" s="71"/>
      <c r="AD195" s="71"/>
      <c r="AE195" s="71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71"/>
      <c r="AB196" s="71"/>
      <c r="AC196" s="71"/>
      <c r="AD196" s="71"/>
      <c r="AE196" s="71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71"/>
      <c r="AD197" s="71"/>
      <c r="AE197" s="71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71"/>
      <c r="AB198" s="71"/>
      <c r="AC198" s="71"/>
      <c r="AD198" s="71"/>
      <c r="AE198" s="71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71"/>
      <c r="AB199" s="71"/>
      <c r="AC199" s="71"/>
      <c r="AD199" s="71"/>
      <c r="AE199" s="71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71"/>
      <c r="AB200" s="71"/>
      <c r="AC200" s="71"/>
      <c r="AD200" s="71"/>
      <c r="AE200" s="71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71"/>
      <c r="AB201" s="71"/>
      <c r="AC201" s="71"/>
      <c r="AD201" s="71"/>
      <c r="AE201" s="71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71"/>
      <c r="AB202" s="71"/>
      <c r="AC202" s="71"/>
      <c r="AD202" s="71"/>
      <c r="AE202" s="71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71"/>
      <c r="AB203" s="71"/>
      <c r="AC203" s="71"/>
      <c r="AD203" s="71"/>
      <c r="AE203" s="71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71"/>
      <c r="AB204" s="71"/>
      <c r="AC204" s="71"/>
      <c r="AD204" s="71"/>
      <c r="AE204" s="71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2:AB192"/>
    <mergeCell ref="AA193:AB193"/>
    <mergeCell ref="AA194:AB194"/>
    <mergeCell ref="AC194:AD194"/>
    <mergeCell ref="AA197:AB197"/>
    <mergeCell ref="AH6:AL6"/>
    <mergeCell ref="AV6:AV7"/>
    <mergeCell ref="AN6:AP6"/>
    <mergeCell ref="AR6:AT6"/>
    <mergeCell ref="M4:O5"/>
    <mergeCell ref="AA191:AB191"/>
    <mergeCell ref="U6:V6"/>
    <mergeCell ref="X6:Y6"/>
    <mergeCell ref="AA6:AF6"/>
    <mergeCell ref="AA190:AB190"/>
  </mergeCells>
  <pageMargins left="0.7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2:AX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B162</f>
        <v>4</v>
      </c>
      <c r="K5" s="169">
        <f>B186</f>
        <v>28</v>
      </c>
      <c r="M5" s="220"/>
      <c r="N5" s="221"/>
      <c r="O5" s="222"/>
    </row>
    <row r="6" spans="1:48" ht="30" customHeight="1">
      <c r="I6" s="4" t="s">
        <v>255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179</v>
      </c>
      <c r="E9" s="10"/>
      <c r="F9" s="18" t="s">
        <v>13</v>
      </c>
      <c r="G9" s="18" t="s">
        <v>222</v>
      </c>
      <c r="H9" s="10"/>
      <c r="I9" s="19">
        <v>322179616</v>
      </c>
      <c r="J9" s="19">
        <v>56180</v>
      </c>
      <c r="K9" s="17" t="s">
        <v>14</v>
      </c>
      <c r="L9" s="10"/>
      <c r="M9" s="60">
        <v>35092</v>
      </c>
      <c r="N9" s="60">
        <v>39888</v>
      </c>
      <c r="O9" s="60">
        <v>39888</v>
      </c>
      <c r="P9" s="10"/>
      <c r="Q9" s="60">
        <f t="shared" ref="Q9:Q40" si="0">N9*$Q$190</f>
        <v>1196640</v>
      </c>
      <c r="R9" s="10"/>
      <c r="S9" s="62">
        <f t="shared" ref="S9:S40" si="1">Q9+N9</f>
        <v>1236528</v>
      </c>
      <c r="T9" s="10"/>
      <c r="U9" s="64">
        <v>12.4</v>
      </c>
      <c r="V9" s="64">
        <v>12.4</v>
      </c>
      <c r="W9" s="10"/>
      <c r="X9" s="43">
        <f t="shared" ref="X9:X40" si="2">AP9+AT9</f>
        <v>1847746247500.8</v>
      </c>
      <c r="Y9" s="36">
        <f t="shared" ref="Y9:Y40" si="3">X9/AV9</f>
        <v>9.8772985914406378E-2</v>
      </c>
      <c r="Z9" s="10"/>
      <c r="AA9" s="20">
        <v>63.9</v>
      </c>
      <c r="AB9" s="20">
        <v>14.2</v>
      </c>
      <c r="AC9" s="20">
        <v>2.2999999999999998</v>
      </c>
      <c r="AD9" s="20">
        <v>15.3</v>
      </c>
      <c r="AE9" s="20">
        <v>4.3</v>
      </c>
      <c r="AF9" s="66">
        <f t="shared" ref="AF9:AF40" si="4">SUM(AA9:AE9)</f>
        <v>99.999999999999986</v>
      </c>
      <c r="AG9" s="10"/>
      <c r="AH9" s="72"/>
      <c r="AI9" s="73"/>
      <c r="AJ9" s="74"/>
      <c r="AK9" s="75"/>
      <c r="AL9" s="76"/>
      <c r="AN9" s="57">
        <v>57904.201999999997</v>
      </c>
      <c r="AO9" s="35">
        <v>80</v>
      </c>
      <c r="AP9" s="43">
        <f t="shared" ref="AP9:AP40" si="5">N9*AN9*AO9</f>
        <v>184774624750.07999</v>
      </c>
      <c r="AR9" s="57">
        <f t="shared" ref="AR9:AR40" si="6">AN9</f>
        <v>57904.201999999997</v>
      </c>
      <c r="AS9" s="35">
        <v>24</v>
      </c>
      <c r="AT9" s="43">
        <f t="shared" ref="AT9:AT40" si="7">Q9*AR9*AS9</f>
        <v>1662971622750.72</v>
      </c>
      <c r="AV9" s="43">
        <v>18707000000000</v>
      </c>
    </row>
    <row r="10" spans="1:48" ht="24" customHeight="1">
      <c r="A10" s="16"/>
      <c r="B10" s="17">
        <f>B9+1</f>
        <v>2</v>
      </c>
      <c r="C10" s="10"/>
      <c r="D10" s="18" t="s">
        <v>146</v>
      </c>
      <c r="E10" s="10"/>
      <c r="F10" s="18" t="s">
        <v>5</v>
      </c>
      <c r="G10" s="18" t="s">
        <v>212</v>
      </c>
      <c r="H10" s="10"/>
      <c r="I10" s="19">
        <v>32275688</v>
      </c>
      <c r="J10" s="19">
        <v>21750</v>
      </c>
      <c r="K10" s="17" t="s">
        <v>14</v>
      </c>
      <c r="L10" s="10"/>
      <c r="M10" s="60">
        <v>9031</v>
      </c>
      <c r="N10" s="60">
        <v>9311</v>
      </c>
      <c r="O10" s="60">
        <v>9311</v>
      </c>
      <c r="P10" s="10"/>
      <c r="Q10" s="60">
        <f t="shared" si="0"/>
        <v>279330</v>
      </c>
      <c r="R10" s="10"/>
      <c r="S10" s="62">
        <f t="shared" si="1"/>
        <v>288641</v>
      </c>
      <c r="T10" s="10"/>
      <c r="U10" s="64">
        <v>28.8</v>
      </c>
      <c r="V10" s="64">
        <v>28.8</v>
      </c>
      <c r="W10" s="10"/>
      <c r="X10" s="43">
        <f t="shared" si="2"/>
        <v>148076914942.39999</v>
      </c>
      <c r="Y10" s="36">
        <f t="shared" si="3"/>
        <v>0.22959939426919879</v>
      </c>
      <c r="Z10" s="10"/>
      <c r="AA10" s="20">
        <v>51</v>
      </c>
      <c r="AB10" s="20">
        <v>12</v>
      </c>
      <c r="AC10" s="20">
        <v>1</v>
      </c>
      <c r="AD10" s="20">
        <v>35</v>
      </c>
      <c r="AE10" s="20">
        <v>1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19879.297999999999</v>
      </c>
      <c r="AO10" s="35">
        <v>80</v>
      </c>
      <c r="AP10" s="43">
        <f t="shared" si="5"/>
        <v>14807691494.24</v>
      </c>
      <c r="AR10" s="57">
        <f t="shared" si="6"/>
        <v>19879.297999999999</v>
      </c>
      <c r="AS10" s="35">
        <v>24</v>
      </c>
      <c r="AT10" s="43">
        <f t="shared" si="7"/>
        <v>133269223448.16</v>
      </c>
      <c r="AV10" s="43">
        <v>644936000000</v>
      </c>
    </row>
    <row r="11" spans="1:48" ht="24" customHeight="1">
      <c r="A11" s="16"/>
      <c r="B11" s="17">
        <f>B10+1</f>
        <v>3</v>
      </c>
      <c r="C11" s="10"/>
      <c r="D11" s="18" t="s">
        <v>91</v>
      </c>
      <c r="E11" s="10"/>
      <c r="F11" s="18" t="s">
        <v>18</v>
      </c>
      <c r="G11" s="18" t="s">
        <v>224</v>
      </c>
      <c r="H11" s="10"/>
      <c r="I11" s="19">
        <v>127748512</v>
      </c>
      <c r="J11" s="19">
        <v>38000</v>
      </c>
      <c r="K11" s="17" t="s">
        <v>14</v>
      </c>
      <c r="L11" s="10"/>
      <c r="M11" s="60">
        <v>4682</v>
      </c>
      <c r="N11" s="60">
        <v>5224</v>
      </c>
      <c r="O11" s="60">
        <v>5224</v>
      </c>
      <c r="P11" s="10"/>
      <c r="Q11" s="60">
        <f t="shared" si="0"/>
        <v>156720</v>
      </c>
      <c r="R11" s="10"/>
      <c r="S11" s="62">
        <f t="shared" si="1"/>
        <v>161944</v>
      </c>
      <c r="T11" s="10"/>
      <c r="U11" s="64">
        <v>4.0999999999999996</v>
      </c>
      <c r="V11" s="64">
        <v>4.0999999999999996</v>
      </c>
      <c r="W11" s="10"/>
      <c r="X11" s="43">
        <f t="shared" si="2"/>
        <v>162129268115.19998</v>
      </c>
      <c r="Y11" s="36">
        <f t="shared" si="3"/>
        <v>3.2906285389730054E-2</v>
      </c>
      <c r="Z11" s="10"/>
      <c r="AA11" s="20">
        <v>32.4</v>
      </c>
      <c r="AB11" s="20">
        <v>17.2</v>
      </c>
      <c r="AC11" s="20">
        <v>15.1</v>
      </c>
      <c r="AD11" s="20">
        <v>35</v>
      </c>
      <c r="AE11" s="20">
        <v>0.3</v>
      </c>
      <c r="AF11" s="66">
        <f t="shared" si="4"/>
        <v>99.999999999999986</v>
      </c>
      <c r="AG11" s="10"/>
      <c r="AH11" s="72"/>
      <c r="AI11" s="73"/>
      <c r="AJ11" s="74"/>
      <c r="AK11" s="75"/>
      <c r="AL11" s="76"/>
      <c r="AN11" s="57">
        <v>38794.330999999998</v>
      </c>
      <c r="AO11" s="35">
        <v>80</v>
      </c>
      <c r="AP11" s="43">
        <f t="shared" si="5"/>
        <v>16212926811.52</v>
      </c>
      <c r="AR11" s="57">
        <f t="shared" si="6"/>
        <v>38794.330999999998</v>
      </c>
      <c r="AS11" s="35">
        <v>24</v>
      </c>
      <c r="AT11" s="43">
        <f t="shared" si="7"/>
        <v>145916341303.67999</v>
      </c>
      <c r="AV11" s="43">
        <v>4927000000000</v>
      </c>
    </row>
    <row r="12" spans="1:48" ht="24" customHeight="1">
      <c r="A12" s="16"/>
      <c r="B12" s="17">
        <f>B11+1</f>
        <v>4</v>
      </c>
      <c r="C12" s="10"/>
      <c r="D12" s="18" t="s">
        <v>137</v>
      </c>
      <c r="E12" s="10"/>
      <c r="F12" s="18" t="s">
        <v>18</v>
      </c>
      <c r="G12" s="18" t="s">
        <v>224</v>
      </c>
      <c r="H12" s="10"/>
      <c r="I12" s="19">
        <v>50791920</v>
      </c>
      <c r="J12" s="19">
        <v>27600</v>
      </c>
      <c r="K12" s="17" t="s">
        <v>14</v>
      </c>
      <c r="L12" s="10"/>
      <c r="M12" s="60">
        <v>4292</v>
      </c>
      <c r="N12" s="60">
        <v>4990</v>
      </c>
      <c r="O12" s="60">
        <v>4990</v>
      </c>
      <c r="P12" s="10"/>
      <c r="Q12" s="60">
        <f t="shared" si="0"/>
        <v>149700</v>
      </c>
      <c r="R12" s="10"/>
      <c r="S12" s="62">
        <f t="shared" si="1"/>
        <v>154690</v>
      </c>
      <c r="T12" s="10"/>
      <c r="U12" s="64">
        <v>9.8000000000000007</v>
      </c>
      <c r="V12" s="64">
        <v>9.8000000000000007</v>
      </c>
      <c r="W12" s="10"/>
      <c r="X12" s="43">
        <f t="shared" si="2"/>
        <v>110212122024</v>
      </c>
      <c r="Y12" s="36">
        <f t="shared" si="3"/>
        <v>7.7888425458657248E-2</v>
      </c>
      <c r="Z12" s="10"/>
      <c r="AA12" s="20">
        <v>0</v>
      </c>
      <c r="AB12" s="20">
        <v>20.5</v>
      </c>
      <c r="AC12" s="20">
        <v>5.9</v>
      </c>
      <c r="AD12" s="20">
        <v>39.9</v>
      </c>
      <c r="AE12" s="20">
        <v>33.700000000000003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27608.246999999999</v>
      </c>
      <c r="AO12" s="35">
        <v>80</v>
      </c>
      <c r="AP12" s="43">
        <f t="shared" si="5"/>
        <v>11021212202.4</v>
      </c>
      <c r="AR12" s="57">
        <f t="shared" si="6"/>
        <v>27608.246999999999</v>
      </c>
      <c r="AS12" s="35">
        <v>24</v>
      </c>
      <c r="AT12" s="43">
        <f t="shared" si="7"/>
        <v>99190909821.600006</v>
      </c>
      <c r="AV12" s="43">
        <v>1415000000000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134</v>
      </c>
      <c r="E13" s="10"/>
      <c r="F13" s="18" t="s">
        <v>8</v>
      </c>
      <c r="G13" s="18" t="s">
        <v>212</v>
      </c>
      <c r="H13" s="10"/>
      <c r="I13" s="19">
        <v>38224408</v>
      </c>
      <c r="J13" s="19">
        <v>12680</v>
      </c>
      <c r="K13" s="17" t="s">
        <v>14</v>
      </c>
      <c r="L13" s="10"/>
      <c r="M13" s="60">
        <v>3026</v>
      </c>
      <c r="N13" s="60">
        <v>3698</v>
      </c>
      <c r="O13" s="60">
        <v>3698</v>
      </c>
      <c r="P13" s="10"/>
      <c r="Q13" s="60">
        <f t="shared" si="0"/>
        <v>110940</v>
      </c>
      <c r="R13" s="10"/>
      <c r="S13" s="62">
        <f t="shared" si="1"/>
        <v>114638</v>
      </c>
      <c r="T13" s="10"/>
      <c r="U13" s="64">
        <v>9.6999999999999993</v>
      </c>
      <c r="V13" s="64">
        <v>9.6999999999999993</v>
      </c>
      <c r="W13" s="10"/>
      <c r="X13" s="43">
        <f t="shared" si="2"/>
        <v>36777571480</v>
      </c>
      <c r="Y13" s="36">
        <f t="shared" si="3"/>
        <v>7.7913961629394859E-2</v>
      </c>
      <c r="Z13" s="10"/>
      <c r="AA13" s="20">
        <v>46.8</v>
      </c>
      <c r="AB13" s="20">
        <v>11.2</v>
      </c>
      <c r="AC13" s="20">
        <v>9</v>
      </c>
      <c r="AD13" s="20">
        <v>28.7</v>
      </c>
      <c r="AE13" s="20">
        <v>4.3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12431.575000000001</v>
      </c>
      <c r="AO13" s="35">
        <v>80</v>
      </c>
      <c r="AP13" s="43">
        <f t="shared" si="5"/>
        <v>3677757148</v>
      </c>
      <c r="AR13" s="57">
        <f t="shared" si="6"/>
        <v>12431.575000000001</v>
      </c>
      <c r="AS13" s="35">
        <v>24</v>
      </c>
      <c r="AT13" s="43">
        <f t="shared" si="7"/>
        <v>33099814332</v>
      </c>
      <c r="AV13" s="43">
        <v>472028000000</v>
      </c>
    </row>
    <row r="14" spans="1:48" ht="24" customHeight="1">
      <c r="A14" s="16"/>
      <c r="B14" s="17">
        <f t="shared" si="8"/>
        <v>6</v>
      </c>
      <c r="C14" s="10"/>
      <c r="D14" s="18" t="s">
        <v>68</v>
      </c>
      <c r="E14" s="10"/>
      <c r="F14" s="18" t="s">
        <v>8</v>
      </c>
      <c r="G14" s="18" t="s">
        <v>212</v>
      </c>
      <c r="H14" s="10"/>
      <c r="I14" s="19">
        <v>64720688</v>
      </c>
      <c r="J14" s="19">
        <v>38950</v>
      </c>
      <c r="K14" s="17" t="s">
        <v>14</v>
      </c>
      <c r="L14" s="10"/>
      <c r="M14" s="60">
        <v>3477</v>
      </c>
      <c r="N14" s="60">
        <v>3585</v>
      </c>
      <c r="O14" s="60">
        <v>3585</v>
      </c>
      <c r="P14" s="10"/>
      <c r="Q14" s="60">
        <f t="shared" si="0"/>
        <v>107550</v>
      </c>
      <c r="R14" s="10"/>
      <c r="S14" s="62">
        <f t="shared" si="1"/>
        <v>111135</v>
      </c>
      <c r="T14" s="10"/>
      <c r="U14" s="64">
        <v>5.5</v>
      </c>
      <c r="V14" s="64">
        <v>5.5</v>
      </c>
      <c r="W14" s="10"/>
      <c r="X14" s="43">
        <f t="shared" si="2"/>
        <v>106007652696.00002</v>
      </c>
      <c r="Y14" s="36">
        <f t="shared" si="3"/>
        <v>4.2900709306353708E-2</v>
      </c>
      <c r="Z14" s="10"/>
      <c r="AA14" s="20">
        <v>54.4</v>
      </c>
      <c r="AB14" s="20">
        <v>21.1</v>
      </c>
      <c r="AC14" s="20">
        <v>4.7</v>
      </c>
      <c r="AD14" s="20">
        <v>16.100000000000001</v>
      </c>
      <c r="AE14" s="20">
        <v>3.7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36962.222000000002</v>
      </c>
      <c r="AO14" s="35">
        <v>80</v>
      </c>
      <c r="AP14" s="43">
        <f t="shared" si="5"/>
        <v>10600765269.6</v>
      </c>
      <c r="AR14" s="57">
        <f t="shared" si="6"/>
        <v>36962.222000000002</v>
      </c>
      <c r="AS14" s="35">
        <v>24</v>
      </c>
      <c r="AT14" s="43">
        <f t="shared" si="7"/>
        <v>95406887426.400009</v>
      </c>
      <c r="AV14" s="43">
        <v>2471000000000</v>
      </c>
    </row>
    <row r="15" spans="1:48" ht="24" customHeight="1">
      <c r="A15" s="16"/>
      <c r="B15" s="17">
        <f t="shared" si="8"/>
        <v>7</v>
      </c>
      <c r="C15" s="10"/>
      <c r="D15" s="18" t="s">
        <v>89</v>
      </c>
      <c r="E15" s="10"/>
      <c r="F15" s="18" t="s">
        <v>8</v>
      </c>
      <c r="G15" s="18" t="s">
        <v>212</v>
      </c>
      <c r="H15" s="10"/>
      <c r="I15" s="19">
        <v>59429936</v>
      </c>
      <c r="J15" s="19">
        <v>31590</v>
      </c>
      <c r="K15" s="17" t="s">
        <v>14</v>
      </c>
      <c r="L15" s="10"/>
      <c r="M15" s="60">
        <v>3428</v>
      </c>
      <c r="N15" s="60">
        <v>3333</v>
      </c>
      <c r="O15" s="60">
        <v>3333</v>
      </c>
      <c r="P15" s="10"/>
      <c r="Q15" s="60">
        <f t="shared" si="0"/>
        <v>99990</v>
      </c>
      <c r="R15" s="10"/>
      <c r="S15" s="62">
        <f t="shared" si="1"/>
        <v>103323</v>
      </c>
      <c r="T15" s="10"/>
      <c r="U15" s="64">
        <v>5.6</v>
      </c>
      <c r="V15" s="64">
        <v>5.6</v>
      </c>
      <c r="W15" s="10"/>
      <c r="X15" s="43">
        <f t="shared" si="2"/>
        <v>82488083700</v>
      </c>
      <c r="Y15" s="36">
        <f t="shared" si="3"/>
        <v>4.3970193869936038E-2</v>
      </c>
      <c r="Z15" s="10"/>
      <c r="AA15" s="20">
        <v>42.8</v>
      </c>
      <c r="AB15" s="20">
        <v>25.6</v>
      </c>
      <c r="AC15" s="20">
        <v>7.3</v>
      </c>
      <c r="AD15" s="20">
        <v>17.600000000000001</v>
      </c>
      <c r="AE15" s="20">
        <v>6.7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30936.125</v>
      </c>
      <c r="AO15" s="35">
        <v>80</v>
      </c>
      <c r="AP15" s="43">
        <f t="shared" si="5"/>
        <v>8248808370</v>
      </c>
      <c r="AR15" s="57">
        <f t="shared" si="6"/>
        <v>30936.125</v>
      </c>
      <c r="AS15" s="35">
        <v>24</v>
      </c>
      <c r="AT15" s="43">
        <f t="shared" si="7"/>
        <v>74239275330</v>
      </c>
      <c r="AV15" s="43">
        <v>1876000000000</v>
      </c>
    </row>
    <row r="16" spans="1:48" ht="24" customHeight="1">
      <c r="A16" s="16"/>
      <c r="B16" s="17">
        <f t="shared" si="8"/>
        <v>8</v>
      </c>
      <c r="C16" s="10"/>
      <c r="D16" s="18" t="s">
        <v>72</v>
      </c>
      <c r="E16" s="10"/>
      <c r="F16" s="18" t="s">
        <v>8</v>
      </c>
      <c r="G16" s="18" t="s">
        <v>212</v>
      </c>
      <c r="H16" s="10"/>
      <c r="I16" s="19">
        <v>81914672</v>
      </c>
      <c r="J16" s="19">
        <v>43660</v>
      </c>
      <c r="K16" s="17" t="s">
        <v>14</v>
      </c>
      <c r="L16" s="10"/>
      <c r="M16" s="60">
        <v>3206</v>
      </c>
      <c r="N16" s="60">
        <v>3327</v>
      </c>
      <c r="O16" s="60">
        <v>3327</v>
      </c>
      <c r="P16" s="10"/>
      <c r="Q16" s="60">
        <f t="shared" si="0"/>
        <v>99810</v>
      </c>
      <c r="R16" s="10"/>
      <c r="S16" s="62">
        <f t="shared" si="1"/>
        <v>103137</v>
      </c>
      <c r="T16" s="10"/>
      <c r="U16" s="64">
        <v>4.0999999999999996</v>
      </c>
      <c r="V16" s="64">
        <v>4.0999999999999996</v>
      </c>
      <c r="W16" s="10"/>
      <c r="X16" s="43">
        <f t="shared" si="2"/>
        <v>112050485471.99998</v>
      </c>
      <c r="Y16" s="36">
        <f t="shared" si="3"/>
        <v>3.2319147814248626E-2</v>
      </c>
      <c r="Z16" s="10"/>
      <c r="AA16" s="20">
        <v>47.8</v>
      </c>
      <c r="AB16" s="20">
        <v>18.8</v>
      </c>
      <c r="AC16" s="20">
        <v>12.3</v>
      </c>
      <c r="AD16" s="20">
        <v>15.3</v>
      </c>
      <c r="AE16" s="20">
        <v>5.8</v>
      </c>
      <c r="AF16" s="66">
        <f t="shared" si="4"/>
        <v>99.999999999999986</v>
      </c>
      <c r="AG16" s="10"/>
      <c r="AH16" s="72"/>
      <c r="AI16" s="73"/>
      <c r="AJ16" s="74"/>
      <c r="AK16" s="75"/>
      <c r="AL16" s="76"/>
      <c r="AN16" s="57">
        <v>42098.92</v>
      </c>
      <c r="AO16" s="35">
        <v>80</v>
      </c>
      <c r="AP16" s="43">
        <f t="shared" si="5"/>
        <v>11205048547.200001</v>
      </c>
      <c r="AR16" s="57">
        <f t="shared" si="6"/>
        <v>42098.92</v>
      </c>
      <c r="AS16" s="35">
        <v>24</v>
      </c>
      <c r="AT16" s="43">
        <f t="shared" si="7"/>
        <v>100845436924.79999</v>
      </c>
      <c r="AV16" s="43">
        <v>3467000000000</v>
      </c>
    </row>
    <row r="17" spans="1:48" ht="24" customHeight="1">
      <c r="A17" s="16"/>
      <c r="B17" s="17">
        <f t="shared" si="8"/>
        <v>9</v>
      </c>
      <c r="C17" s="10"/>
      <c r="D17" s="18" t="s">
        <v>42</v>
      </c>
      <c r="E17" s="10"/>
      <c r="F17" s="18" t="s">
        <v>13</v>
      </c>
      <c r="G17" s="18" t="s">
        <v>222</v>
      </c>
      <c r="H17" s="10"/>
      <c r="I17" s="19">
        <v>17909754</v>
      </c>
      <c r="J17" s="19">
        <v>13530</v>
      </c>
      <c r="K17" s="17" t="s">
        <v>14</v>
      </c>
      <c r="L17" s="10"/>
      <c r="M17" s="60">
        <v>1675</v>
      </c>
      <c r="N17" s="60">
        <v>2245</v>
      </c>
      <c r="O17" s="60">
        <v>2245</v>
      </c>
      <c r="P17" s="10"/>
      <c r="Q17" s="60">
        <f t="shared" si="0"/>
        <v>67350</v>
      </c>
      <c r="R17" s="10"/>
      <c r="S17" s="62">
        <f t="shared" si="1"/>
        <v>69595</v>
      </c>
      <c r="T17" s="10"/>
      <c r="U17" s="64">
        <v>12.5</v>
      </c>
      <c r="V17" s="64">
        <v>12.5</v>
      </c>
      <c r="W17" s="10"/>
      <c r="X17" s="43">
        <f t="shared" si="2"/>
        <v>24691566047.999996</v>
      </c>
      <c r="Y17" s="36">
        <f t="shared" si="3"/>
        <v>9.8632124502676347E-2</v>
      </c>
      <c r="Z17" s="10"/>
      <c r="AA17" s="20">
        <v>42</v>
      </c>
      <c r="AB17" s="20">
        <v>8.6999999999999993</v>
      </c>
      <c r="AC17" s="20">
        <v>5.7</v>
      </c>
      <c r="AD17" s="20">
        <v>36</v>
      </c>
      <c r="AE17" s="20">
        <v>7.6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13748.088</v>
      </c>
      <c r="AO17" s="35">
        <v>80</v>
      </c>
      <c r="AP17" s="43">
        <f t="shared" si="5"/>
        <v>2469156604.7999997</v>
      </c>
      <c r="AR17" s="57">
        <f t="shared" si="6"/>
        <v>13748.088</v>
      </c>
      <c r="AS17" s="35">
        <v>24</v>
      </c>
      <c r="AT17" s="43">
        <f t="shared" si="7"/>
        <v>22222409443.199997</v>
      </c>
      <c r="AV17" s="43">
        <v>250340000000</v>
      </c>
    </row>
    <row r="18" spans="1:48" ht="24" customHeight="1">
      <c r="A18" s="16"/>
      <c r="B18" s="17">
        <f t="shared" si="8"/>
        <v>10</v>
      </c>
      <c r="C18" s="10"/>
      <c r="D18" s="18" t="s">
        <v>39</v>
      </c>
      <c r="E18" s="10"/>
      <c r="F18" s="18" t="s">
        <v>13</v>
      </c>
      <c r="G18" s="18" t="s">
        <v>222</v>
      </c>
      <c r="H18" s="10"/>
      <c r="I18" s="19">
        <v>36289824</v>
      </c>
      <c r="J18" s="19">
        <v>43660</v>
      </c>
      <c r="K18" s="17" t="s">
        <v>14</v>
      </c>
      <c r="L18" s="10"/>
      <c r="M18" s="60">
        <v>1858</v>
      </c>
      <c r="N18" s="60">
        <v>2118</v>
      </c>
      <c r="O18" s="60">
        <v>2118</v>
      </c>
      <c r="P18" s="10"/>
      <c r="Q18" s="60">
        <f t="shared" si="0"/>
        <v>63540</v>
      </c>
      <c r="R18" s="10"/>
      <c r="S18" s="62">
        <f t="shared" si="1"/>
        <v>65658</v>
      </c>
      <c r="T18" s="10"/>
      <c r="U18" s="64">
        <v>5.8</v>
      </c>
      <c r="V18" s="64">
        <v>5.8</v>
      </c>
      <c r="W18" s="10"/>
      <c r="X18" s="43">
        <f t="shared" si="2"/>
        <v>71639064254.399994</v>
      </c>
      <c r="Y18" s="36">
        <f t="shared" si="3"/>
        <v>4.691490782868369E-2</v>
      </c>
      <c r="Z18" s="10"/>
      <c r="AA18" s="20">
        <v>64.3</v>
      </c>
      <c r="AB18" s="20">
        <v>10.8</v>
      </c>
      <c r="AC18" s="20">
        <v>2.5</v>
      </c>
      <c r="AD18" s="20">
        <v>15.2</v>
      </c>
      <c r="AE18" s="20">
        <v>7.2</v>
      </c>
      <c r="AF18" s="66">
        <f t="shared" si="4"/>
        <v>100</v>
      </c>
      <c r="AG18" s="10"/>
      <c r="AH18" s="72"/>
      <c r="AI18" s="73"/>
      <c r="AJ18" s="74"/>
      <c r="AK18" s="75"/>
      <c r="AL18" s="76"/>
      <c r="AN18" s="57">
        <v>42279.900999999998</v>
      </c>
      <c r="AO18" s="35">
        <v>80</v>
      </c>
      <c r="AP18" s="43">
        <f t="shared" si="5"/>
        <v>7163906425.4399986</v>
      </c>
      <c r="AR18" s="57">
        <f t="shared" si="6"/>
        <v>42279.900999999998</v>
      </c>
      <c r="AS18" s="35">
        <v>24</v>
      </c>
      <c r="AT18" s="43">
        <f t="shared" si="7"/>
        <v>64475157828.959999</v>
      </c>
      <c r="AV18" s="43">
        <v>1527000000000</v>
      </c>
    </row>
    <row r="19" spans="1:48" ht="24" customHeight="1">
      <c r="A19" s="16"/>
      <c r="B19" s="17">
        <f t="shared" si="8"/>
        <v>11</v>
      </c>
      <c r="C19" s="10"/>
      <c r="D19" s="18" t="s">
        <v>177</v>
      </c>
      <c r="E19" s="10"/>
      <c r="F19" s="18" t="s">
        <v>8</v>
      </c>
      <c r="G19" s="18" t="s">
        <v>212</v>
      </c>
      <c r="H19" s="10"/>
      <c r="I19" s="19">
        <v>65788572</v>
      </c>
      <c r="J19" s="19">
        <v>42390</v>
      </c>
      <c r="K19" s="17" t="s">
        <v>14</v>
      </c>
      <c r="L19" s="10"/>
      <c r="M19" s="60">
        <v>1804</v>
      </c>
      <c r="N19" s="60">
        <v>2019</v>
      </c>
      <c r="O19" s="60">
        <v>2019</v>
      </c>
      <c r="P19" s="10"/>
      <c r="Q19" s="60">
        <f t="shared" si="0"/>
        <v>60570</v>
      </c>
      <c r="R19" s="10"/>
      <c r="S19" s="62">
        <f t="shared" si="1"/>
        <v>62589</v>
      </c>
      <c r="T19" s="10"/>
      <c r="U19" s="64">
        <v>3.1</v>
      </c>
      <c r="V19" s="64">
        <v>3.1</v>
      </c>
      <c r="W19" s="10"/>
      <c r="X19" s="43">
        <f t="shared" si="2"/>
        <v>66342994538.399994</v>
      </c>
      <c r="Y19" s="36">
        <f t="shared" si="3"/>
        <v>2.4626204357238304E-2</v>
      </c>
      <c r="Z19" s="10"/>
      <c r="AA19" s="20">
        <v>46.2</v>
      </c>
      <c r="AB19" s="20">
        <v>20.5</v>
      </c>
      <c r="AC19" s="20">
        <v>5.5</v>
      </c>
      <c r="AD19" s="20">
        <v>23.7</v>
      </c>
      <c r="AE19" s="20">
        <v>4.0999999999999996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41074.167000000001</v>
      </c>
      <c r="AO19" s="35">
        <v>80</v>
      </c>
      <c r="AP19" s="43">
        <f t="shared" si="5"/>
        <v>6634299453.8400002</v>
      </c>
      <c r="AR19" s="57">
        <f t="shared" si="6"/>
        <v>41074.167000000001</v>
      </c>
      <c r="AS19" s="35">
        <v>24</v>
      </c>
      <c r="AT19" s="43">
        <f t="shared" si="7"/>
        <v>59708695084.559998</v>
      </c>
      <c r="AV19" s="43">
        <v>2694000000000</v>
      </c>
    </row>
    <row r="20" spans="1:48" ht="24" customHeight="1">
      <c r="A20" s="16"/>
      <c r="B20" s="17">
        <f t="shared" si="8"/>
        <v>12</v>
      </c>
      <c r="C20" s="10"/>
      <c r="D20" s="18" t="s">
        <v>157</v>
      </c>
      <c r="E20" s="10"/>
      <c r="F20" s="18" t="s">
        <v>8</v>
      </c>
      <c r="G20" s="18" t="s">
        <v>212</v>
      </c>
      <c r="H20" s="10"/>
      <c r="I20" s="19">
        <v>46347576</v>
      </c>
      <c r="J20" s="19">
        <v>27520</v>
      </c>
      <c r="K20" s="17" t="s">
        <v>14</v>
      </c>
      <c r="L20" s="10"/>
      <c r="M20" s="60">
        <v>1810</v>
      </c>
      <c r="N20" s="60">
        <v>1922</v>
      </c>
      <c r="O20" s="60">
        <v>1922</v>
      </c>
      <c r="P20" s="10"/>
      <c r="Q20" s="60">
        <f t="shared" si="0"/>
        <v>57660</v>
      </c>
      <c r="R20" s="10"/>
      <c r="S20" s="62">
        <f t="shared" si="1"/>
        <v>59582</v>
      </c>
      <c r="T20" s="10"/>
      <c r="U20" s="64">
        <v>4.0999999999999996</v>
      </c>
      <c r="V20" s="64">
        <v>4.0999999999999996</v>
      </c>
      <c r="W20" s="10"/>
      <c r="X20" s="43">
        <f t="shared" si="2"/>
        <v>40755047462.399994</v>
      </c>
      <c r="Y20" s="36">
        <f t="shared" si="3"/>
        <v>3.3080395667532465E-2</v>
      </c>
      <c r="Z20" s="10"/>
      <c r="AA20" s="20">
        <v>46.5</v>
      </c>
      <c r="AB20" s="20">
        <v>21.9</v>
      </c>
      <c r="AC20" s="20">
        <v>3.7</v>
      </c>
      <c r="AD20" s="20">
        <v>21.5</v>
      </c>
      <c r="AE20" s="20">
        <v>6.4</v>
      </c>
      <c r="AF20" s="66">
        <f t="shared" si="4"/>
        <v>100.00000000000001</v>
      </c>
      <c r="AG20" s="10"/>
      <c r="AH20" s="72"/>
      <c r="AI20" s="73"/>
      <c r="AJ20" s="74"/>
      <c r="AK20" s="75"/>
      <c r="AL20" s="76"/>
      <c r="AN20" s="57">
        <v>26505.624</v>
      </c>
      <c r="AO20" s="35">
        <v>80</v>
      </c>
      <c r="AP20" s="43">
        <f t="shared" si="5"/>
        <v>4075504746.2400002</v>
      </c>
      <c r="AR20" s="57">
        <f t="shared" si="6"/>
        <v>26505.624</v>
      </c>
      <c r="AS20" s="35">
        <v>24</v>
      </c>
      <c r="AT20" s="43">
        <f t="shared" si="7"/>
        <v>36679542716.159996</v>
      </c>
      <c r="AV20" s="43">
        <v>1232000000000</v>
      </c>
    </row>
    <row r="21" spans="1:48" ht="24" customHeight="1">
      <c r="A21" s="16"/>
      <c r="B21" s="17">
        <f t="shared" si="8"/>
        <v>13</v>
      </c>
      <c r="C21" s="10"/>
      <c r="D21" s="18" t="s">
        <v>176</v>
      </c>
      <c r="E21" s="10"/>
      <c r="F21" s="18" t="s">
        <v>5</v>
      </c>
      <c r="G21" s="18" t="s">
        <v>226</v>
      </c>
      <c r="H21" s="10"/>
      <c r="I21" s="19">
        <v>9269612</v>
      </c>
      <c r="J21" s="19">
        <v>40480</v>
      </c>
      <c r="K21" s="17" t="s">
        <v>14</v>
      </c>
      <c r="L21" s="10"/>
      <c r="M21" s="60">
        <v>725</v>
      </c>
      <c r="N21" s="60">
        <v>1678</v>
      </c>
      <c r="O21" s="60">
        <v>1678</v>
      </c>
      <c r="P21" s="10"/>
      <c r="Q21" s="60">
        <f t="shared" si="0"/>
        <v>50340</v>
      </c>
      <c r="R21" s="10"/>
      <c r="S21" s="62">
        <f t="shared" si="1"/>
        <v>52018</v>
      </c>
      <c r="T21" s="10"/>
      <c r="U21" s="64">
        <v>18.100000000000001</v>
      </c>
      <c r="V21" s="64">
        <v>18.100000000000001</v>
      </c>
      <c r="W21" s="10"/>
      <c r="X21" s="43">
        <f t="shared" si="2"/>
        <v>51201615412.800003</v>
      </c>
      <c r="Y21" s="36">
        <f t="shared" si="3"/>
        <v>0.14340381580136957</v>
      </c>
      <c r="Z21" s="10"/>
      <c r="AA21" s="20">
        <v>54.5</v>
      </c>
      <c r="AB21" s="20">
        <v>5.5</v>
      </c>
      <c r="AC21" s="20">
        <v>1.5</v>
      </c>
      <c r="AD21" s="20">
        <v>24.3</v>
      </c>
      <c r="AE21" s="20">
        <v>14.2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38141.847000000002</v>
      </c>
      <c r="AO21" s="35">
        <v>80</v>
      </c>
      <c r="AP21" s="43">
        <f t="shared" si="5"/>
        <v>5120161541.2800007</v>
      </c>
      <c r="AR21" s="57">
        <f t="shared" si="6"/>
        <v>38141.847000000002</v>
      </c>
      <c r="AS21" s="35">
        <v>24</v>
      </c>
      <c r="AT21" s="43">
        <f t="shared" si="7"/>
        <v>46081453871.520004</v>
      </c>
      <c r="AV21" s="43">
        <v>357045000000</v>
      </c>
    </row>
    <row r="22" spans="1:48" ht="24" customHeight="1">
      <c r="A22" s="16"/>
      <c r="B22" s="17">
        <f t="shared" si="8"/>
        <v>14</v>
      </c>
      <c r="C22" s="10"/>
      <c r="D22" s="18" t="s">
        <v>17</v>
      </c>
      <c r="E22" s="10"/>
      <c r="F22" s="18" t="s">
        <v>18</v>
      </c>
      <c r="G22" s="18" t="s">
        <v>224</v>
      </c>
      <c r="H22" s="10"/>
      <c r="I22" s="19">
        <v>24125848</v>
      </c>
      <c r="J22" s="19">
        <v>54420</v>
      </c>
      <c r="K22" s="17" t="s">
        <v>14</v>
      </c>
      <c r="L22" s="10"/>
      <c r="M22" s="60">
        <v>1296</v>
      </c>
      <c r="N22" s="60">
        <v>1351</v>
      </c>
      <c r="O22" s="60">
        <v>1351</v>
      </c>
      <c r="P22" s="10"/>
      <c r="Q22" s="60">
        <f t="shared" si="0"/>
        <v>40530</v>
      </c>
      <c r="R22" s="10"/>
      <c r="S22" s="62">
        <f t="shared" si="1"/>
        <v>41881</v>
      </c>
      <c r="T22" s="10"/>
      <c r="U22" s="64">
        <v>5.6</v>
      </c>
      <c r="V22" s="64">
        <v>5.6</v>
      </c>
      <c r="W22" s="10"/>
      <c r="X22" s="43">
        <f t="shared" si="2"/>
        <v>54008798384.800003</v>
      </c>
      <c r="Y22" s="36">
        <f t="shared" si="3"/>
        <v>4.4672289813730358E-2</v>
      </c>
      <c r="Z22" s="10"/>
      <c r="AA22" s="20">
        <v>60.9</v>
      </c>
      <c r="AB22" s="20">
        <v>19.3</v>
      </c>
      <c r="AC22" s="20">
        <v>2.2000000000000002</v>
      </c>
      <c r="AD22" s="20">
        <v>14</v>
      </c>
      <c r="AE22" s="20">
        <v>3.6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49971.131000000001</v>
      </c>
      <c r="AO22" s="35">
        <v>80</v>
      </c>
      <c r="AP22" s="43">
        <f t="shared" si="5"/>
        <v>5400879838.4800005</v>
      </c>
      <c r="AR22" s="57">
        <f t="shared" si="6"/>
        <v>49971.131000000001</v>
      </c>
      <c r="AS22" s="35">
        <v>24</v>
      </c>
      <c r="AT22" s="43">
        <f t="shared" si="7"/>
        <v>48607918546.32</v>
      </c>
      <c r="AV22" s="43">
        <v>1209000000000</v>
      </c>
    </row>
    <row r="23" spans="1:48" ht="24" customHeight="1">
      <c r="A23" s="16"/>
      <c r="B23" s="17">
        <f t="shared" si="8"/>
        <v>15</v>
      </c>
      <c r="C23" s="10"/>
      <c r="D23" s="18" t="s">
        <v>74</v>
      </c>
      <c r="E23" s="10"/>
      <c r="F23" s="18" t="s">
        <v>8</v>
      </c>
      <c r="G23" s="18" t="s">
        <v>212</v>
      </c>
      <c r="H23" s="10"/>
      <c r="I23" s="19">
        <v>11183716</v>
      </c>
      <c r="J23" s="19">
        <v>18960</v>
      </c>
      <c r="K23" s="17" t="s">
        <v>14</v>
      </c>
      <c r="L23" s="10"/>
      <c r="M23" s="60">
        <v>824</v>
      </c>
      <c r="N23" s="60">
        <v>1026</v>
      </c>
      <c r="O23" s="60">
        <v>1026</v>
      </c>
      <c r="P23" s="10"/>
      <c r="Q23" s="60">
        <f t="shared" si="0"/>
        <v>30780</v>
      </c>
      <c r="R23" s="10"/>
      <c r="S23" s="62">
        <f t="shared" si="1"/>
        <v>31806</v>
      </c>
      <c r="T23" s="10"/>
      <c r="U23" s="64">
        <v>9.1999999999999993</v>
      </c>
      <c r="V23" s="64">
        <v>9.1999999999999993</v>
      </c>
      <c r="W23" s="10"/>
      <c r="X23" s="43">
        <f t="shared" si="2"/>
        <v>14869990368</v>
      </c>
      <c r="Y23" s="36">
        <f t="shared" si="3"/>
        <v>7.6169644650705345E-2</v>
      </c>
      <c r="Z23" s="10"/>
      <c r="AA23" s="20">
        <v>40.299999999999997</v>
      </c>
      <c r="AB23" s="20">
        <v>32.4</v>
      </c>
      <c r="AC23" s="20">
        <v>2.2000000000000002</v>
      </c>
      <c r="AD23" s="20">
        <v>18.100000000000001</v>
      </c>
      <c r="AE23" s="20">
        <v>7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18116.46</v>
      </c>
      <c r="AO23" s="35">
        <v>80</v>
      </c>
      <c r="AP23" s="43">
        <f t="shared" si="5"/>
        <v>1486999036.8000002</v>
      </c>
      <c r="AR23" s="57">
        <f t="shared" si="6"/>
        <v>18116.46</v>
      </c>
      <c r="AS23" s="35">
        <v>24</v>
      </c>
      <c r="AT23" s="43">
        <f t="shared" si="7"/>
        <v>13382991331.199999</v>
      </c>
      <c r="AV23" s="43">
        <v>195222000000</v>
      </c>
    </row>
    <row r="24" spans="1:48" ht="24" customHeight="1">
      <c r="A24" s="16"/>
      <c r="B24" s="17">
        <f t="shared" si="8"/>
        <v>16</v>
      </c>
      <c r="C24" s="10"/>
      <c r="D24" s="18" t="s">
        <v>135</v>
      </c>
      <c r="E24" s="10"/>
      <c r="F24" s="18" t="s">
        <v>8</v>
      </c>
      <c r="G24" s="18" t="s">
        <v>212</v>
      </c>
      <c r="H24" s="10"/>
      <c r="I24" s="19">
        <v>10371627</v>
      </c>
      <c r="J24" s="19">
        <v>19850</v>
      </c>
      <c r="K24" s="17" t="s">
        <v>14</v>
      </c>
      <c r="L24" s="10"/>
      <c r="M24" s="60">
        <v>563</v>
      </c>
      <c r="N24" s="60">
        <v>768</v>
      </c>
      <c r="O24" s="60">
        <v>768</v>
      </c>
      <c r="P24" s="10"/>
      <c r="Q24" s="60">
        <f t="shared" si="0"/>
        <v>23040</v>
      </c>
      <c r="R24" s="10"/>
      <c r="S24" s="62">
        <f t="shared" si="1"/>
        <v>23808</v>
      </c>
      <c r="T24" s="10"/>
      <c r="U24" s="64">
        <v>7.4</v>
      </c>
      <c r="V24" s="64">
        <v>7.4</v>
      </c>
      <c r="W24" s="10"/>
      <c r="X24" s="43">
        <f t="shared" si="2"/>
        <v>12274729574.400002</v>
      </c>
      <c r="Y24" s="36">
        <f t="shared" si="3"/>
        <v>5.9503454303248896E-2</v>
      </c>
      <c r="Z24" s="10"/>
      <c r="AA24" s="20">
        <v>47.6</v>
      </c>
      <c r="AB24" s="20">
        <v>18.3</v>
      </c>
      <c r="AC24" s="20">
        <v>5.9</v>
      </c>
      <c r="AD24" s="20">
        <v>21.8</v>
      </c>
      <c r="AE24" s="20">
        <v>6.4</v>
      </c>
      <c r="AF24" s="66">
        <f t="shared" si="4"/>
        <v>100.00000000000001</v>
      </c>
      <c r="AG24" s="10"/>
      <c r="AH24" s="72"/>
      <c r="AI24" s="73"/>
      <c r="AJ24" s="74"/>
      <c r="AK24" s="75"/>
      <c r="AL24" s="76"/>
      <c r="AN24" s="57">
        <v>19978.401000000002</v>
      </c>
      <c r="AO24" s="35">
        <v>80</v>
      </c>
      <c r="AP24" s="43">
        <f t="shared" si="5"/>
        <v>1227472957.4400001</v>
      </c>
      <c r="AR24" s="57">
        <f t="shared" si="6"/>
        <v>19978.401000000002</v>
      </c>
      <c r="AS24" s="35">
        <v>24</v>
      </c>
      <c r="AT24" s="43">
        <f t="shared" si="7"/>
        <v>11047256616.960001</v>
      </c>
      <c r="AV24" s="43">
        <v>206286000000</v>
      </c>
    </row>
    <row r="25" spans="1:48" ht="24" customHeight="1">
      <c r="A25" s="16"/>
      <c r="B25" s="17">
        <f t="shared" si="8"/>
        <v>17</v>
      </c>
      <c r="C25" s="10"/>
      <c r="D25" s="18" t="s">
        <v>81</v>
      </c>
      <c r="E25" s="10"/>
      <c r="F25" s="18" t="s">
        <v>8</v>
      </c>
      <c r="G25" s="18" t="s">
        <v>212</v>
      </c>
      <c r="H25" s="10"/>
      <c r="I25" s="19">
        <v>9753281</v>
      </c>
      <c r="J25" s="19">
        <v>12570</v>
      </c>
      <c r="K25" s="17" t="s">
        <v>14</v>
      </c>
      <c r="L25" s="10"/>
      <c r="M25" s="60">
        <v>607</v>
      </c>
      <c r="N25" s="60">
        <v>756</v>
      </c>
      <c r="O25" s="60">
        <v>756</v>
      </c>
      <c r="P25" s="10"/>
      <c r="Q25" s="60">
        <f t="shared" si="0"/>
        <v>22680</v>
      </c>
      <c r="R25" s="10"/>
      <c r="S25" s="62">
        <f t="shared" si="1"/>
        <v>23436</v>
      </c>
      <c r="T25" s="10"/>
      <c r="U25" s="64">
        <v>7.8</v>
      </c>
      <c r="V25" s="64">
        <v>7.8</v>
      </c>
      <c r="W25" s="10"/>
      <c r="X25" s="43">
        <f t="shared" si="2"/>
        <v>7857789004.7999992</v>
      </c>
      <c r="Y25" s="36">
        <f t="shared" si="3"/>
        <v>6.1626334278118061E-2</v>
      </c>
      <c r="Z25" s="10"/>
      <c r="AA25" s="20">
        <v>44.3</v>
      </c>
      <c r="AB25" s="20">
        <v>10.5</v>
      </c>
      <c r="AC25" s="20">
        <v>12</v>
      </c>
      <c r="AD25" s="20">
        <v>25</v>
      </c>
      <c r="AE25" s="20">
        <v>8.1999999999999993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12992.376</v>
      </c>
      <c r="AO25" s="35">
        <v>80</v>
      </c>
      <c r="AP25" s="43">
        <f t="shared" si="5"/>
        <v>785778900.48000002</v>
      </c>
      <c r="AR25" s="57">
        <f t="shared" si="6"/>
        <v>12992.376</v>
      </c>
      <c r="AS25" s="35">
        <v>24</v>
      </c>
      <c r="AT25" s="43">
        <f t="shared" si="7"/>
        <v>7072010104.3199997</v>
      </c>
      <c r="AV25" s="43">
        <v>127507000000</v>
      </c>
    </row>
    <row r="26" spans="1:48" ht="24" customHeight="1">
      <c r="A26" s="16"/>
      <c r="B26" s="17">
        <f t="shared" si="8"/>
        <v>18</v>
      </c>
      <c r="C26" s="10"/>
      <c r="D26" s="18" t="s">
        <v>96</v>
      </c>
      <c r="E26" s="10"/>
      <c r="F26" s="18" t="s">
        <v>5</v>
      </c>
      <c r="G26" s="18" t="s">
        <v>226</v>
      </c>
      <c r="H26" s="10"/>
      <c r="I26" s="19">
        <v>4052584</v>
      </c>
      <c r="J26" s="19">
        <v>41680</v>
      </c>
      <c r="K26" s="17" t="s">
        <v>14</v>
      </c>
      <c r="L26" s="10"/>
      <c r="M26" s="60">
        <v>424</v>
      </c>
      <c r="N26" s="60">
        <v>715</v>
      </c>
      <c r="O26" s="60">
        <v>715</v>
      </c>
      <c r="P26" s="10"/>
      <c r="Q26" s="60">
        <f t="shared" si="0"/>
        <v>21450</v>
      </c>
      <c r="R26" s="10"/>
      <c r="S26" s="62">
        <f t="shared" si="1"/>
        <v>22165</v>
      </c>
      <c r="T26" s="10"/>
      <c r="U26" s="64">
        <v>17.600000000000001</v>
      </c>
      <c r="V26" s="64">
        <v>17.600000000000001</v>
      </c>
      <c r="W26" s="10"/>
      <c r="X26" s="43">
        <f t="shared" si="2"/>
        <v>15817609808</v>
      </c>
      <c r="Y26" s="36">
        <f t="shared" si="3"/>
        <v>0.14455867124840066</v>
      </c>
      <c r="Z26" s="10"/>
      <c r="AA26" s="20">
        <v>51</v>
      </c>
      <c r="AB26" s="20">
        <v>12</v>
      </c>
      <c r="AC26" s="20">
        <v>1</v>
      </c>
      <c r="AD26" s="20">
        <v>35</v>
      </c>
      <c r="AE26" s="20">
        <v>1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27653.164000000001</v>
      </c>
      <c r="AO26" s="35">
        <v>80</v>
      </c>
      <c r="AP26" s="43">
        <f t="shared" si="5"/>
        <v>1581760980.8000002</v>
      </c>
      <c r="AR26" s="57">
        <f t="shared" si="6"/>
        <v>27653.164000000001</v>
      </c>
      <c r="AS26" s="35">
        <v>24</v>
      </c>
      <c r="AT26" s="43">
        <f t="shared" si="7"/>
        <v>14235848827.200001</v>
      </c>
      <c r="AV26" s="43">
        <v>109420000000</v>
      </c>
    </row>
    <row r="27" spans="1:48" ht="24" customHeight="1">
      <c r="A27" s="16"/>
      <c r="B27" s="17">
        <f t="shared" si="8"/>
        <v>19</v>
      </c>
      <c r="C27" s="10"/>
      <c r="D27" s="18" t="s">
        <v>128</v>
      </c>
      <c r="E27" s="10"/>
      <c r="F27" s="18" t="s">
        <v>5</v>
      </c>
      <c r="G27" s="18" t="s">
        <v>226</v>
      </c>
      <c r="H27" s="10"/>
      <c r="I27" s="19">
        <v>4424762</v>
      </c>
      <c r="J27" s="19">
        <v>18080</v>
      </c>
      <c r="K27" s="17" t="s">
        <v>14</v>
      </c>
      <c r="L27" s="10"/>
      <c r="M27" s="60">
        <v>692</v>
      </c>
      <c r="N27" s="60">
        <v>713</v>
      </c>
      <c r="O27" s="60">
        <v>713</v>
      </c>
      <c r="P27" s="10"/>
      <c r="Q27" s="60">
        <f t="shared" si="0"/>
        <v>21390</v>
      </c>
      <c r="R27" s="10"/>
      <c r="S27" s="62">
        <f t="shared" si="1"/>
        <v>22103</v>
      </c>
      <c r="T27" s="10"/>
      <c r="U27" s="64">
        <v>16.100000000000001</v>
      </c>
      <c r="V27" s="64">
        <v>16.100000000000001</v>
      </c>
      <c r="W27" s="10"/>
      <c r="X27" s="43">
        <f t="shared" si="2"/>
        <v>8397227448.8000011</v>
      </c>
      <c r="Y27" s="36">
        <f t="shared" si="3"/>
        <v>0.12734455723753055</v>
      </c>
      <c r="Z27" s="10"/>
      <c r="AA27" s="20">
        <v>64.7</v>
      </c>
      <c r="AB27" s="20">
        <v>3.9</v>
      </c>
      <c r="AC27" s="20">
        <v>0.7</v>
      </c>
      <c r="AD27" s="20">
        <v>22.5</v>
      </c>
      <c r="AE27" s="20">
        <v>8.1999999999999993</v>
      </c>
      <c r="AF27" s="66">
        <f t="shared" si="4"/>
        <v>100.00000000000001</v>
      </c>
      <c r="AG27" s="10"/>
      <c r="AH27" s="72"/>
      <c r="AI27" s="73"/>
      <c r="AJ27" s="74"/>
      <c r="AK27" s="75"/>
      <c r="AL27" s="76"/>
      <c r="AN27" s="57">
        <v>14721.647000000001</v>
      </c>
      <c r="AO27" s="35">
        <v>80</v>
      </c>
      <c r="AP27" s="43">
        <f t="shared" si="5"/>
        <v>839722744.88000011</v>
      </c>
      <c r="AR27" s="57">
        <f t="shared" si="6"/>
        <v>14721.647000000001</v>
      </c>
      <c r="AS27" s="35">
        <v>24</v>
      </c>
      <c r="AT27" s="43">
        <f t="shared" si="7"/>
        <v>7557504703.920001</v>
      </c>
      <c r="AV27" s="43">
        <v>65941000000</v>
      </c>
    </row>
    <row r="28" spans="1:48" ht="24" customHeight="1">
      <c r="A28" s="16"/>
      <c r="B28" s="17">
        <f t="shared" si="8"/>
        <v>20</v>
      </c>
      <c r="C28" s="10"/>
      <c r="D28" s="18" t="s">
        <v>25</v>
      </c>
      <c r="E28" s="10"/>
      <c r="F28" s="18" t="s">
        <v>8</v>
      </c>
      <c r="G28" s="18" t="s">
        <v>212</v>
      </c>
      <c r="H28" s="10"/>
      <c r="I28" s="19">
        <v>11358379</v>
      </c>
      <c r="J28" s="19">
        <v>41860</v>
      </c>
      <c r="K28" s="17" t="s">
        <v>14</v>
      </c>
      <c r="L28" s="10"/>
      <c r="M28" s="60">
        <v>637</v>
      </c>
      <c r="N28" s="60">
        <v>657</v>
      </c>
      <c r="O28" s="60">
        <v>657</v>
      </c>
      <c r="P28" s="10"/>
      <c r="Q28" s="60">
        <f t="shared" si="0"/>
        <v>19710</v>
      </c>
      <c r="R28" s="10"/>
      <c r="S28" s="62">
        <f t="shared" si="1"/>
        <v>20367</v>
      </c>
      <c r="T28" s="10"/>
      <c r="U28" s="64">
        <v>5.8</v>
      </c>
      <c r="V28" s="64">
        <v>5.8</v>
      </c>
      <c r="W28" s="10"/>
      <c r="X28" s="43">
        <f t="shared" si="2"/>
        <v>22081559760</v>
      </c>
      <c r="Y28" s="36">
        <f t="shared" si="3"/>
        <v>4.6384277008845579E-2</v>
      </c>
      <c r="Z28" s="10"/>
      <c r="AA28" s="20">
        <v>57.1</v>
      </c>
      <c r="AB28" s="20">
        <v>14.4</v>
      </c>
      <c r="AC28" s="20">
        <v>11.1</v>
      </c>
      <c r="AD28" s="20">
        <v>12.2</v>
      </c>
      <c r="AE28" s="20">
        <v>5.2</v>
      </c>
      <c r="AF28" s="66">
        <f t="shared" si="4"/>
        <v>100</v>
      </c>
      <c r="AG28" s="10"/>
      <c r="AH28" s="72"/>
      <c r="AI28" s="73"/>
      <c r="AJ28" s="74"/>
      <c r="AK28" s="75"/>
      <c r="AL28" s="76"/>
      <c r="AN28" s="57">
        <v>42012.1</v>
      </c>
      <c r="AO28" s="35">
        <v>80</v>
      </c>
      <c r="AP28" s="43">
        <f t="shared" si="5"/>
        <v>2208155976</v>
      </c>
      <c r="AR28" s="57">
        <f t="shared" si="6"/>
        <v>42012.1</v>
      </c>
      <c r="AS28" s="35">
        <v>24</v>
      </c>
      <c r="AT28" s="43">
        <f t="shared" si="7"/>
        <v>19873403784</v>
      </c>
      <c r="AV28" s="43">
        <v>476057000000</v>
      </c>
    </row>
    <row r="29" spans="1:48" ht="24" customHeight="1">
      <c r="A29" s="16"/>
      <c r="B29" s="17">
        <f t="shared" si="8"/>
        <v>21</v>
      </c>
      <c r="C29" s="10"/>
      <c r="D29" s="18" t="s">
        <v>123</v>
      </c>
      <c r="E29" s="10"/>
      <c r="F29" s="18" t="s">
        <v>8</v>
      </c>
      <c r="G29" s="18" t="s">
        <v>212</v>
      </c>
      <c r="H29" s="10"/>
      <c r="I29" s="19">
        <v>16987330</v>
      </c>
      <c r="J29" s="19">
        <v>46310</v>
      </c>
      <c r="K29" s="17" t="s">
        <v>14</v>
      </c>
      <c r="L29" s="10"/>
      <c r="M29" s="60">
        <v>621</v>
      </c>
      <c r="N29" s="60">
        <v>648</v>
      </c>
      <c r="O29" s="60">
        <v>648</v>
      </c>
      <c r="P29" s="10"/>
      <c r="Q29" s="60">
        <f t="shared" si="0"/>
        <v>19440</v>
      </c>
      <c r="R29" s="10"/>
      <c r="S29" s="62">
        <f t="shared" si="1"/>
        <v>20088</v>
      </c>
      <c r="T29" s="10"/>
      <c r="U29" s="64">
        <v>3.8</v>
      </c>
      <c r="V29" s="64">
        <v>3.8</v>
      </c>
      <c r="W29" s="10"/>
      <c r="X29" s="43">
        <f t="shared" si="2"/>
        <v>23850470995.200001</v>
      </c>
      <c r="Y29" s="36">
        <f t="shared" si="3"/>
        <v>3.0439845155757039E-2</v>
      </c>
      <c r="Z29" s="10"/>
      <c r="AA29" s="20">
        <v>38</v>
      </c>
      <c r="AB29" s="20">
        <v>21.4</v>
      </c>
      <c r="AC29" s="20">
        <v>29.8</v>
      </c>
      <c r="AD29" s="20">
        <v>9.1999999999999993</v>
      </c>
      <c r="AE29" s="20">
        <v>1.6</v>
      </c>
      <c r="AF29" s="66">
        <f t="shared" si="4"/>
        <v>100</v>
      </c>
      <c r="AG29" s="10"/>
      <c r="AH29" s="72"/>
      <c r="AI29" s="73"/>
      <c r="AJ29" s="74"/>
      <c r="AK29" s="75"/>
      <c r="AL29" s="76"/>
      <c r="AN29" s="57">
        <v>46007.853000000003</v>
      </c>
      <c r="AO29" s="35">
        <v>80</v>
      </c>
      <c r="AP29" s="43">
        <f t="shared" si="5"/>
        <v>2385047099.5200005</v>
      </c>
      <c r="AR29" s="57">
        <f t="shared" si="6"/>
        <v>46007.853000000003</v>
      </c>
      <c r="AS29" s="35">
        <v>24</v>
      </c>
      <c r="AT29" s="43">
        <f t="shared" si="7"/>
        <v>21465423895.68</v>
      </c>
      <c r="AV29" s="43">
        <v>783528000000</v>
      </c>
    </row>
    <row r="30" spans="1:48" ht="24" customHeight="1">
      <c r="A30" s="16"/>
      <c r="B30" s="17">
        <f t="shared" si="8"/>
        <v>22</v>
      </c>
      <c r="C30" s="10"/>
      <c r="D30" s="18" t="s">
        <v>53</v>
      </c>
      <c r="E30" s="10"/>
      <c r="F30" s="18" t="s">
        <v>8</v>
      </c>
      <c r="G30" s="18" t="s">
        <v>212</v>
      </c>
      <c r="H30" s="10"/>
      <c r="I30" s="19">
        <v>10610947</v>
      </c>
      <c r="J30" s="19">
        <v>17570</v>
      </c>
      <c r="K30" s="17" t="s">
        <v>14</v>
      </c>
      <c r="L30" s="10"/>
      <c r="M30" s="60">
        <v>611</v>
      </c>
      <c r="N30" s="60">
        <v>630</v>
      </c>
      <c r="O30" s="60">
        <v>630</v>
      </c>
      <c r="P30" s="10"/>
      <c r="Q30" s="60">
        <f t="shared" si="0"/>
        <v>18900</v>
      </c>
      <c r="R30" s="10"/>
      <c r="S30" s="62">
        <f t="shared" si="1"/>
        <v>19530</v>
      </c>
      <c r="T30" s="10"/>
      <c r="U30" s="64">
        <v>5.9</v>
      </c>
      <c r="V30" s="64">
        <v>5.9</v>
      </c>
      <c r="W30" s="10"/>
      <c r="X30" s="43">
        <f t="shared" si="2"/>
        <v>9305547047.9999981</v>
      </c>
      <c r="Y30" s="36">
        <f t="shared" si="3"/>
        <v>4.7698739289558659E-2</v>
      </c>
      <c r="Z30" s="10"/>
      <c r="AA30" s="20">
        <v>53.7</v>
      </c>
      <c r="AB30" s="20">
        <v>10.3</v>
      </c>
      <c r="AC30" s="20">
        <v>8.6999999999999993</v>
      </c>
      <c r="AD30" s="20">
        <v>21.3</v>
      </c>
      <c r="AE30" s="20">
        <v>6</v>
      </c>
      <c r="AF30" s="66">
        <f t="shared" si="4"/>
        <v>100</v>
      </c>
      <c r="AG30" s="10"/>
      <c r="AH30" s="72"/>
      <c r="AI30" s="73"/>
      <c r="AJ30" s="74"/>
      <c r="AK30" s="75"/>
      <c r="AL30" s="76"/>
      <c r="AN30" s="57">
        <v>18463.386999999999</v>
      </c>
      <c r="AO30" s="35">
        <v>80</v>
      </c>
      <c r="AP30" s="43">
        <f t="shared" si="5"/>
        <v>930554704.79999995</v>
      </c>
      <c r="AR30" s="57">
        <f t="shared" si="6"/>
        <v>18463.386999999999</v>
      </c>
      <c r="AS30" s="35">
        <v>24</v>
      </c>
      <c r="AT30" s="43">
        <f t="shared" si="7"/>
        <v>8374992343.1999989</v>
      </c>
      <c r="AV30" s="43">
        <v>195090000000</v>
      </c>
    </row>
    <row r="31" spans="1:48" ht="24" customHeight="1">
      <c r="A31" s="16"/>
      <c r="B31" s="17">
        <f t="shared" si="8"/>
        <v>23</v>
      </c>
      <c r="C31" s="10"/>
      <c r="D31" s="18" t="s">
        <v>180</v>
      </c>
      <c r="E31" s="10"/>
      <c r="F31" s="18" t="s">
        <v>13</v>
      </c>
      <c r="G31" s="18" t="s">
        <v>222</v>
      </c>
      <c r="H31" s="10"/>
      <c r="I31" s="19">
        <v>3444006</v>
      </c>
      <c r="J31" s="19">
        <v>15230</v>
      </c>
      <c r="K31" s="17" t="s">
        <v>14</v>
      </c>
      <c r="L31" s="10"/>
      <c r="M31" s="60">
        <v>446</v>
      </c>
      <c r="N31" s="60">
        <v>460</v>
      </c>
      <c r="O31" s="60">
        <v>460</v>
      </c>
      <c r="P31" s="10"/>
      <c r="Q31" s="60">
        <f t="shared" si="0"/>
        <v>13800</v>
      </c>
      <c r="R31" s="10"/>
      <c r="S31" s="62">
        <f t="shared" si="1"/>
        <v>14260</v>
      </c>
      <c r="T31" s="10"/>
      <c r="U31" s="64">
        <v>13.4</v>
      </c>
      <c r="V31" s="64">
        <v>13.4</v>
      </c>
      <c r="W31" s="10"/>
      <c r="X31" s="43">
        <f t="shared" si="2"/>
        <v>5662468992</v>
      </c>
      <c r="Y31" s="36">
        <f t="shared" si="3"/>
        <v>0.1074717011843304</v>
      </c>
      <c r="Z31" s="10"/>
      <c r="AA31" s="20">
        <v>30.7</v>
      </c>
      <c r="AB31" s="20">
        <v>45.7</v>
      </c>
      <c r="AC31" s="20">
        <v>7</v>
      </c>
      <c r="AD31" s="20">
        <v>16.600000000000001</v>
      </c>
      <c r="AE31" s="20">
        <v>0</v>
      </c>
      <c r="AF31" s="66">
        <f t="shared" si="4"/>
        <v>100</v>
      </c>
      <c r="AG31" s="10"/>
      <c r="AH31" s="72"/>
      <c r="AI31" s="73"/>
      <c r="AJ31" s="74"/>
      <c r="AK31" s="75"/>
      <c r="AL31" s="76"/>
      <c r="AN31" s="57">
        <v>15387.144</v>
      </c>
      <c r="AO31" s="35">
        <v>80</v>
      </c>
      <c r="AP31" s="43">
        <f t="shared" si="5"/>
        <v>566246899.20000005</v>
      </c>
      <c r="AR31" s="57">
        <f t="shared" si="6"/>
        <v>15387.144</v>
      </c>
      <c r="AS31" s="35">
        <v>24</v>
      </c>
      <c r="AT31" s="43">
        <f t="shared" si="7"/>
        <v>5096222092.8000002</v>
      </c>
      <c r="AV31" s="43">
        <v>52688000000</v>
      </c>
    </row>
    <row r="32" spans="1:48" ht="24" customHeight="1">
      <c r="A32" s="16"/>
      <c r="B32" s="17">
        <f t="shared" si="8"/>
        <v>24</v>
      </c>
      <c r="C32" s="10"/>
      <c r="D32" s="18" t="s">
        <v>19</v>
      </c>
      <c r="E32" s="10"/>
      <c r="F32" s="18" t="s">
        <v>8</v>
      </c>
      <c r="G32" s="18" t="s">
        <v>212</v>
      </c>
      <c r="H32" s="10"/>
      <c r="I32" s="19">
        <v>8712137</v>
      </c>
      <c r="J32" s="19">
        <v>45230</v>
      </c>
      <c r="K32" s="17" t="s">
        <v>14</v>
      </c>
      <c r="L32" s="10"/>
      <c r="M32" s="60">
        <v>432</v>
      </c>
      <c r="N32" s="60">
        <v>452</v>
      </c>
      <c r="O32" s="60">
        <v>452</v>
      </c>
      <c r="P32" s="10"/>
      <c r="Q32" s="60">
        <f t="shared" si="0"/>
        <v>13560</v>
      </c>
      <c r="R32" s="10"/>
      <c r="S32" s="62">
        <f t="shared" si="1"/>
        <v>14012</v>
      </c>
      <c r="T32" s="10"/>
      <c r="U32" s="64">
        <v>5.2</v>
      </c>
      <c r="V32" s="64">
        <v>5.2</v>
      </c>
      <c r="W32" s="10"/>
      <c r="X32" s="43">
        <f t="shared" si="2"/>
        <v>16357990287.999998</v>
      </c>
      <c r="Y32" s="36">
        <f t="shared" si="3"/>
        <v>4.1388743429109268E-2</v>
      </c>
      <c r="Z32" s="10"/>
      <c r="AA32" s="20">
        <v>43.8</v>
      </c>
      <c r="AB32" s="20">
        <v>22</v>
      </c>
      <c r="AC32" s="20">
        <v>11.1</v>
      </c>
      <c r="AD32" s="20">
        <v>16.899999999999999</v>
      </c>
      <c r="AE32" s="20">
        <v>6.2</v>
      </c>
      <c r="AF32" s="66">
        <f t="shared" si="4"/>
        <v>99.999999999999986</v>
      </c>
      <c r="AG32" s="10"/>
      <c r="AH32" s="72"/>
      <c r="AI32" s="73"/>
      <c r="AJ32" s="74"/>
      <c r="AK32" s="75"/>
      <c r="AL32" s="76"/>
      <c r="AN32" s="57">
        <v>45237.805</v>
      </c>
      <c r="AO32" s="35">
        <v>80</v>
      </c>
      <c r="AP32" s="43">
        <f t="shared" si="5"/>
        <v>1635799028.8</v>
      </c>
      <c r="AR32" s="57">
        <f t="shared" si="6"/>
        <v>45237.805</v>
      </c>
      <c r="AS32" s="35">
        <v>24</v>
      </c>
      <c r="AT32" s="43">
        <f t="shared" si="7"/>
        <v>14722191259.199999</v>
      </c>
      <c r="AV32" s="43">
        <v>395228000000</v>
      </c>
    </row>
    <row r="33" spans="1:48" ht="24" customHeight="1">
      <c r="A33" s="16"/>
      <c r="B33" s="17">
        <f t="shared" si="8"/>
        <v>25</v>
      </c>
      <c r="C33" s="10"/>
      <c r="D33" s="18" t="s">
        <v>124</v>
      </c>
      <c r="E33" s="10"/>
      <c r="F33" s="18" t="s">
        <v>18</v>
      </c>
      <c r="G33" s="18" t="s">
        <v>224</v>
      </c>
      <c r="H33" s="10"/>
      <c r="I33" s="19">
        <v>4660833</v>
      </c>
      <c r="J33" s="19">
        <v>39070</v>
      </c>
      <c r="K33" s="17" t="s">
        <v>14</v>
      </c>
      <c r="L33" s="10"/>
      <c r="M33" s="60">
        <v>327</v>
      </c>
      <c r="N33" s="60">
        <v>364</v>
      </c>
      <c r="O33" s="60">
        <v>364</v>
      </c>
      <c r="P33" s="10"/>
      <c r="Q33" s="60">
        <f t="shared" si="0"/>
        <v>10920</v>
      </c>
      <c r="R33" s="10"/>
      <c r="S33" s="62">
        <f t="shared" si="1"/>
        <v>11284</v>
      </c>
      <c r="T33" s="10"/>
      <c r="U33" s="64">
        <v>7.8</v>
      </c>
      <c r="V33" s="64">
        <v>7.8</v>
      </c>
      <c r="W33" s="10"/>
      <c r="X33" s="43">
        <f t="shared" si="2"/>
        <v>11655819302.4</v>
      </c>
      <c r="Y33" s="36">
        <f t="shared" si="3"/>
        <v>6.2047224453032672E-2</v>
      </c>
      <c r="Z33" s="10"/>
      <c r="AA33" s="20">
        <v>68.5</v>
      </c>
      <c r="AB33" s="20">
        <v>15.9</v>
      </c>
      <c r="AC33" s="20">
        <v>1.5</v>
      </c>
      <c r="AD33" s="20">
        <v>7.6</v>
      </c>
      <c r="AE33" s="20">
        <v>6.5</v>
      </c>
      <c r="AF33" s="66">
        <f t="shared" si="4"/>
        <v>100</v>
      </c>
      <c r="AG33" s="10"/>
      <c r="AH33" s="72"/>
      <c r="AI33" s="73"/>
      <c r="AJ33" s="74"/>
      <c r="AK33" s="75"/>
      <c r="AL33" s="76"/>
      <c r="AN33" s="57">
        <v>40026.851999999999</v>
      </c>
      <c r="AO33" s="35">
        <v>80</v>
      </c>
      <c r="AP33" s="43">
        <f t="shared" si="5"/>
        <v>1165581930.24</v>
      </c>
      <c r="AR33" s="57">
        <f t="shared" si="6"/>
        <v>40026.851999999999</v>
      </c>
      <c r="AS33" s="35">
        <v>24</v>
      </c>
      <c r="AT33" s="43">
        <f t="shared" si="7"/>
        <v>10490237372.16</v>
      </c>
      <c r="AV33" s="43">
        <v>187854000000</v>
      </c>
    </row>
    <row r="34" spans="1:48" ht="24" customHeight="1">
      <c r="A34" s="16"/>
      <c r="B34" s="17">
        <f t="shared" si="8"/>
        <v>26</v>
      </c>
      <c r="C34" s="10"/>
      <c r="D34" s="18" t="s">
        <v>88</v>
      </c>
      <c r="E34" s="10"/>
      <c r="F34" s="18" t="s">
        <v>8</v>
      </c>
      <c r="G34" s="18" t="s">
        <v>212</v>
      </c>
      <c r="H34" s="10"/>
      <c r="I34" s="19">
        <v>8191828</v>
      </c>
      <c r="J34" s="19">
        <v>36190</v>
      </c>
      <c r="K34" s="17" t="s">
        <v>14</v>
      </c>
      <c r="L34" s="10"/>
      <c r="M34" s="60">
        <v>335</v>
      </c>
      <c r="N34" s="60">
        <v>345</v>
      </c>
      <c r="O34" s="60">
        <v>345</v>
      </c>
      <c r="P34" s="10"/>
      <c r="Q34" s="60">
        <f t="shared" si="0"/>
        <v>10350</v>
      </c>
      <c r="R34" s="10"/>
      <c r="S34" s="62">
        <f t="shared" si="1"/>
        <v>10695</v>
      </c>
      <c r="T34" s="10"/>
      <c r="U34" s="64">
        <v>4.2</v>
      </c>
      <c r="V34" s="64">
        <v>4.2</v>
      </c>
      <c r="W34" s="10"/>
      <c r="X34" s="43">
        <f t="shared" si="2"/>
        <v>10300768224</v>
      </c>
      <c r="Y34" s="36">
        <f t="shared" si="3"/>
        <v>3.2295770271922646E-2</v>
      </c>
      <c r="Z34" s="10"/>
      <c r="AA34" s="20">
        <v>46.3</v>
      </c>
      <c r="AB34" s="20">
        <v>12.2</v>
      </c>
      <c r="AC34" s="20">
        <v>2.7</v>
      </c>
      <c r="AD34" s="20">
        <v>28.7</v>
      </c>
      <c r="AE34" s="20">
        <v>10.1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37321.624000000003</v>
      </c>
      <c r="AO34" s="35">
        <v>80</v>
      </c>
      <c r="AP34" s="43">
        <f t="shared" si="5"/>
        <v>1030076822.4000001</v>
      </c>
      <c r="AR34" s="57">
        <f t="shared" si="6"/>
        <v>37321.624000000003</v>
      </c>
      <c r="AS34" s="35">
        <v>24</v>
      </c>
      <c r="AT34" s="43">
        <f t="shared" si="7"/>
        <v>9270691401.6000004</v>
      </c>
      <c r="AV34" s="43">
        <v>318951000000</v>
      </c>
    </row>
    <row r="35" spans="1:48" ht="24" customHeight="1">
      <c r="A35" s="16"/>
      <c r="B35" s="17">
        <f t="shared" si="8"/>
        <v>27</v>
      </c>
      <c r="C35" s="10"/>
      <c r="D35" s="18" t="s">
        <v>151</v>
      </c>
      <c r="E35" s="10"/>
      <c r="F35" s="18" t="s">
        <v>8</v>
      </c>
      <c r="G35" s="18" t="s">
        <v>212</v>
      </c>
      <c r="H35" s="10"/>
      <c r="I35" s="19">
        <v>5444218</v>
      </c>
      <c r="J35" s="19">
        <v>16810</v>
      </c>
      <c r="K35" s="17" t="s">
        <v>14</v>
      </c>
      <c r="L35" s="10"/>
      <c r="M35" s="60">
        <v>275</v>
      </c>
      <c r="N35" s="60">
        <v>330</v>
      </c>
      <c r="O35" s="60">
        <v>330</v>
      </c>
      <c r="P35" s="10"/>
      <c r="Q35" s="60">
        <f t="shared" si="0"/>
        <v>9900</v>
      </c>
      <c r="R35" s="10"/>
      <c r="S35" s="62">
        <f t="shared" si="1"/>
        <v>10230</v>
      </c>
      <c r="T35" s="10"/>
      <c r="U35" s="64">
        <v>6.1</v>
      </c>
      <c r="V35" s="64">
        <v>6.1</v>
      </c>
      <c r="W35" s="10"/>
      <c r="X35" s="43">
        <f t="shared" si="2"/>
        <v>4357583472</v>
      </c>
      <c r="Y35" s="36">
        <f t="shared" si="3"/>
        <v>4.8611500005577804E-2</v>
      </c>
      <c r="Z35" s="10"/>
      <c r="AA35" s="20">
        <v>50.2</v>
      </c>
      <c r="AB35" s="20">
        <v>8.6999999999999993</v>
      </c>
      <c r="AC35" s="20">
        <v>7.6</v>
      </c>
      <c r="AD35" s="20">
        <v>29.1</v>
      </c>
      <c r="AE35" s="20">
        <v>4.4000000000000004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16505.998</v>
      </c>
      <c r="AO35" s="35">
        <v>80</v>
      </c>
      <c r="AP35" s="43">
        <f t="shared" si="5"/>
        <v>435758347.19999999</v>
      </c>
      <c r="AR35" s="57">
        <f t="shared" si="6"/>
        <v>16505.998</v>
      </c>
      <c r="AS35" s="35">
        <v>24</v>
      </c>
      <c r="AT35" s="43">
        <f t="shared" si="7"/>
        <v>3921825124.7999997</v>
      </c>
      <c r="AV35" s="43">
        <v>89641000000</v>
      </c>
    </row>
    <row r="36" spans="1:48" ht="24" customHeight="1">
      <c r="A36" s="16"/>
      <c r="B36" s="17">
        <f t="shared" si="8"/>
        <v>28</v>
      </c>
      <c r="C36" s="10"/>
      <c r="D36" s="18" t="s">
        <v>161</v>
      </c>
      <c r="E36" s="10"/>
      <c r="F36" s="18" t="s">
        <v>8</v>
      </c>
      <c r="G36" s="18" t="s">
        <v>212</v>
      </c>
      <c r="H36" s="10"/>
      <c r="I36" s="19">
        <v>9837533</v>
      </c>
      <c r="J36" s="19">
        <v>54630</v>
      </c>
      <c r="K36" s="17" t="s">
        <v>14</v>
      </c>
      <c r="L36" s="10"/>
      <c r="M36" s="60">
        <v>270</v>
      </c>
      <c r="N36" s="60">
        <v>278</v>
      </c>
      <c r="O36" s="60">
        <v>278</v>
      </c>
      <c r="P36" s="10"/>
      <c r="Q36" s="60">
        <f t="shared" si="0"/>
        <v>8340</v>
      </c>
      <c r="R36" s="10"/>
      <c r="S36" s="62">
        <f t="shared" si="1"/>
        <v>8618</v>
      </c>
      <c r="T36" s="10"/>
      <c r="U36" s="64">
        <v>2.8</v>
      </c>
      <c r="V36" s="64">
        <v>2.8</v>
      </c>
      <c r="W36" s="10"/>
      <c r="X36" s="43">
        <f t="shared" si="2"/>
        <v>11559061412.800001</v>
      </c>
      <c r="Y36" s="36">
        <f t="shared" si="3"/>
        <v>2.2412401138549361E-2</v>
      </c>
      <c r="Z36" s="10"/>
      <c r="AA36" s="20">
        <v>53.7</v>
      </c>
      <c r="AB36" s="20">
        <v>16.3</v>
      </c>
      <c r="AC36" s="20">
        <v>8.1</v>
      </c>
      <c r="AD36" s="20">
        <v>15.6</v>
      </c>
      <c r="AE36" s="20">
        <v>6.3</v>
      </c>
      <c r="AF36" s="66">
        <f t="shared" si="4"/>
        <v>99.999999999999986</v>
      </c>
      <c r="AG36" s="10"/>
      <c r="AH36" s="72"/>
      <c r="AI36" s="73"/>
      <c r="AJ36" s="74"/>
      <c r="AK36" s="75"/>
      <c r="AL36" s="76"/>
      <c r="AN36" s="57">
        <v>51974.197</v>
      </c>
      <c r="AO36" s="35">
        <v>80</v>
      </c>
      <c r="AP36" s="43">
        <f t="shared" si="5"/>
        <v>1155906141.28</v>
      </c>
      <c r="AR36" s="57">
        <f t="shared" si="6"/>
        <v>51974.197</v>
      </c>
      <c r="AS36" s="35">
        <v>24</v>
      </c>
      <c r="AT36" s="43">
        <f t="shared" si="7"/>
        <v>10403155271.52</v>
      </c>
      <c r="AV36" s="43">
        <v>515744000000</v>
      </c>
    </row>
    <row r="37" spans="1:48" ht="24" customHeight="1">
      <c r="A37" s="16"/>
      <c r="B37" s="17">
        <f t="shared" si="8"/>
        <v>29</v>
      </c>
      <c r="C37" s="10"/>
      <c r="D37" s="18" t="s">
        <v>67</v>
      </c>
      <c r="E37" s="10"/>
      <c r="F37" s="18" t="s">
        <v>8</v>
      </c>
      <c r="G37" s="18" t="s">
        <v>212</v>
      </c>
      <c r="H37" s="10"/>
      <c r="I37" s="19">
        <v>5503132</v>
      </c>
      <c r="J37" s="19">
        <v>44730</v>
      </c>
      <c r="K37" s="17" t="s">
        <v>14</v>
      </c>
      <c r="L37" s="10"/>
      <c r="M37" s="60">
        <v>252</v>
      </c>
      <c r="N37" s="60">
        <v>260</v>
      </c>
      <c r="O37" s="60">
        <v>260</v>
      </c>
      <c r="P37" s="10"/>
      <c r="Q37" s="60">
        <f t="shared" si="0"/>
        <v>7800</v>
      </c>
      <c r="R37" s="10"/>
      <c r="S37" s="62">
        <f t="shared" si="1"/>
        <v>8060</v>
      </c>
      <c r="T37" s="10"/>
      <c r="U37" s="64">
        <v>4.7</v>
      </c>
      <c r="V37" s="64">
        <v>4.7</v>
      </c>
      <c r="W37" s="10"/>
      <c r="X37" s="43">
        <f t="shared" si="2"/>
        <v>9105707520</v>
      </c>
      <c r="Y37" s="36">
        <f t="shared" si="3"/>
        <v>3.785055293677516E-2</v>
      </c>
      <c r="Z37" s="10"/>
      <c r="AA37" s="20">
        <v>64.7</v>
      </c>
      <c r="AB37" s="20">
        <v>8.6999999999999993</v>
      </c>
      <c r="AC37" s="20">
        <v>9.5</v>
      </c>
      <c r="AD37" s="20">
        <v>10.7</v>
      </c>
      <c r="AE37" s="20">
        <v>6.4</v>
      </c>
      <c r="AF37" s="66">
        <f t="shared" si="4"/>
        <v>100.00000000000001</v>
      </c>
      <c r="AG37" s="10"/>
      <c r="AH37" s="72"/>
      <c r="AI37" s="73"/>
      <c r="AJ37" s="74"/>
      <c r="AK37" s="75"/>
      <c r="AL37" s="76"/>
      <c r="AN37" s="57">
        <v>43777.440000000002</v>
      </c>
      <c r="AO37" s="35">
        <v>80</v>
      </c>
      <c r="AP37" s="43">
        <f t="shared" si="5"/>
        <v>910570752</v>
      </c>
      <c r="AR37" s="57">
        <f t="shared" si="6"/>
        <v>43777.440000000002</v>
      </c>
      <c r="AS37" s="35">
        <v>24</v>
      </c>
      <c r="AT37" s="43">
        <f t="shared" si="7"/>
        <v>8195136768</v>
      </c>
      <c r="AV37" s="43">
        <v>240570000000</v>
      </c>
    </row>
    <row r="38" spans="1:48" ht="24" customHeight="1">
      <c r="A38" s="16"/>
      <c r="B38" s="17">
        <f t="shared" si="8"/>
        <v>30</v>
      </c>
      <c r="C38" s="10"/>
      <c r="D38" s="18" t="s">
        <v>136</v>
      </c>
      <c r="E38" s="10"/>
      <c r="F38" s="18" t="s">
        <v>5</v>
      </c>
      <c r="G38" s="18" t="s">
        <v>226</v>
      </c>
      <c r="H38" s="10"/>
      <c r="I38" s="19">
        <v>2569804</v>
      </c>
      <c r="J38" s="19">
        <v>75660</v>
      </c>
      <c r="K38" s="17" t="s">
        <v>14</v>
      </c>
      <c r="L38" s="10"/>
      <c r="M38" s="60">
        <v>178</v>
      </c>
      <c r="N38" s="60">
        <v>239</v>
      </c>
      <c r="O38" s="60">
        <v>239</v>
      </c>
      <c r="P38" s="10"/>
      <c r="Q38" s="60">
        <f t="shared" si="0"/>
        <v>7170</v>
      </c>
      <c r="R38" s="10"/>
      <c r="S38" s="62">
        <f t="shared" si="1"/>
        <v>7409</v>
      </c>
      <c r="T38" s="10"/>
      <c r="U38" s="64">
        <v>9.3000000000000007</v>
      </c>
      <c r="V38" s="64">
        <v>9.3000000000000007</v>
      </c>
      <c r="W38" s="10"/>
      <c r="X38" s="43">
        <f t="shared" si="2"/>
        <v>10929577263.200001</v>
      </c>
      <c r="Y38" s="36">
        <f t="shared" si="3"/>
        <v>7.2032117570453177E-2</v>
      </c>
      <c r="Z38" s="10"/>
      <c r="AA38" s="20">
        <v>48.3</v>
      </c>
      <c r="AB38" s="20">
        <v>2.2000000000000002</v>
      </c>
      <c r="AC38" s="20">
        <v>2.8</v>
      </c>
      <c r="AD38" s="20">
        <v>32</v>
      </c>
      <c r="AE38" s="20">
        <v>14.7</v>
      </c>
      <c r="AF38" s="66">
        <f t="shared" si="4"/>
        <v>100</v>
      </c>
      <c r="AG38" s="10"/>
      <c r="AH38" s="72"/>
      <c r="AI38" s="73"/>
      <c r="AJ38" s="74"/>
      <c r="AK38" s="75"/>
      <c r="AL38" s="76"/>
      <c r="AN38" s="57">
        <v>57163.061000000002</v>
      </c>
      <c r="AO38" s="35">
        <v>80</v>
      </c>
      <c r="AP38" s="43">
        <f t="shared" si="5"/>
        <v>1092957726.3199999</v>
      </c>
      <c r="AR38" s="57">
        <f t="shared" si="6"/>
        <v>57163.061000000002</v>
      </c>
      <c r="AS38" s="35">
        <v>24</v>
      </c>
      <c r="AT38" s="43">
        <f t="shared" si="7"/>
        <v>9836619536.8800011</v>
      </c>
      <c r="AV38" s="43">
        <v>151732000000</v>
      </c>
    </row>
    <row r="39" spans="1:48" ht="24" customHeight="1">
      <c r="A39" s="16"/>
      <c r="B39" s="17">
        <f t="shared" si="8"/>
        <v>31</v>
      </c>
      <c r="C39" s="10"/>
      <c r="D39" s="18" t="s">
        <v>104</v>
      </c>
      <c r="E39" s="10"/>
      <c r="F39" s="18" t="s">
        <v>8</v>
      </c>
      <c r="G39" s="18" t="s">
        <v>212</v>
      </c>
      <c r="H39" s="10"/>
      <c r="I39" s="19">
        <v>2908249</v>
      </c>
      <c r="J39" s="19">
        <v>14770</v>
      </c>
      <c r="K39" s="17" t="s">
        <v>14</v>
      </c>
      <c r="L39" s="10"/>
      <c r="M39" s="60">
        <v>192</v>
      </c>
      <c r="N39" s="60">
        <v>234</v>
      </c>
      <c r="O39" s="60">
        <v>234</v>
      </c>
      <c r="P39" s="10"/>
      <c r="Q39" s="60">
        <f t="shared" si="0"/>
        <v>7020</v>
      </c>
      <c r="R39" s="10"/>
      <c r="S39" s="62">
        <f t="shared" si="1"/>
        <v>7254</v>
      </c>
      <c r="T39" s="10"/>
      <c r="U39" s="64">
        <v>8</v>
      </c>
      <c r="V39" s="64">
        <v>8</v>
      </c>
      <c r="W39" s="10"/>
      <c r="X39" s="43">
        <f t="shared" si="2"/>
        <v>2807902655.9999995</v>
      </c>
      <c r="Y39" s="36">
        <f t="shared" si="3"/>
        <v>6.5266669517921053E-2</v>
      </c>
      <c r="Z39" s="10"/>
      <c r="AA39" s="20">
        <v>46.4</v>
      </c>
      <c r="AB39" s="20">
        <v>5.7</v>
      </c>
      <c r="AC39" s="20">
        <v>8.9</v>
      </c>
      <c r="AD39" s="20">
        <v>38</v>
      </c>
      <c r="AE39" s="20">
        <v>1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14999.48</v>
      </c>
      <c r="AO39" s="35">
        <v>80</v>
      </c>
      <c r="AP39" s="43">
        <f t="shared" si="5"/>
        <v>280790265.59999996</v>
      </c>
      <c r="AR39" s="57">
        <f t="shared" si="6"/>
        <v>14999.48</v>
      </c>
      <c r="AS39" s="35">
        <v>24</v>
      </c>
      <c r="AT39" s="43">
        <f t="shared" si="7"/>
        <v>2527112390.3999996</v>
      </c>
      <c r="AV39" s="43">
        <v>43022000000</v>
      </c>
    </row>
    <row r="40" spans="1:48" ht="24" customHeight="1">
      <c r="A40" s="16"/>
      <c r="B40" s="17">
        <f t="shared" si="8"/>
        <v>32</v>
      </c>
      <c r="C40" s="10"/>
      <c r="D40" s="18" t="s">
        <v>55</v>
      </c>
      <c r="E40" s="10"/>
      <c r="F40" s="18" t="s">
        <v>8</v>
      </c>
      <c r="G40" s="18" t="s">
        <v>212</v>
      </c>
      <c r="H40" s="10"/>
      <c r="I40" s="19">
        <v>5711870</v>
      </c>
      <c r="J40" s="19">
        <v>56730</v>
      </c>
      <c r="K40" s="17" t="s">
        <v>14</v>
      </c>
      <c r="L40" s="10"/>
      <c r="M40" s="60">
        <v>211</v>
      </c>
      <c r="N40" s="60">
        <v>227</v>
      </c>
      <c r="O40" s="60">
        <v>227</v>
      </c>
      <c r="P40" s="10"/>
      <c r="Q40" s="60">
        <f t="shared" si="0"/>
        <v>6810</v>
      </c>
      <c r="R40" s="10"/>
      <c r="S40" s="62">
        <f t="shared" si="1"/>
        <v>7037</v>
      </c>
      <c r="T40" s="10"/>
      <c r="U40" s="64">
        <v>4</v>
      </c>
      <c r="V40" s="64">
        <v>4</v>
      </c>
      <c r="W40" s="10"/>
      <c r="X40" s="43">
        <f t="shared" si="2"/>
        <v>9926982036.7999992</v>
      </c>
      <c r="Y40" s="36">
        <f t="shared" si="3"/>
        <v>3.1703847892793721E-2</v>
      </c>
      <c r="Z40" s="10"/>
      <c r="AA40" s="20">
        <v>48.3</v>
      </c>
      <c r="AB40" s="20">
        <v>16.100000000000001</v>
      </c>
      <c r="AC40" s="20">
        <v>14.7</v>
      </c>
      <c r="AD40" s="20">
        <v>17.100000000000001</v>
      </c>
      <c r="AE40" s="20">
        <v>3.8</v>
      </c>
      <c r="AF40" s="66">
        <f t="shared" si="4"/>
        <v>100.00000000000001</v>
      </c>
      <c r="AG40" s="10"/>
      <c r="AH40" s="72"/>
      <c r="AI40" s="73"/>
      <c r="AJ40" s="74"/>
      <c r="AK40" s="75"/>
      <c r="AL40" s="76"/>
      <c r="AN40" s="57">
        <v>54663.998</v>
      </c>
      <c r="AO40" s="35">
        <v>80</v>
      </c>
      <c r="AP40" s="43">
        <f t="shared" si="5"/>
        <v>992698203.68000007</v>
      </c>
      <c r="AR40" s="57">
        <f t="shared" si="6"/>
        <v>54663.998</v>
      </c>
      <c r="AS40" s="35">
        <v>24</v>
      </c>
      <c r="AT40" s="43">
        <f t="shared" si="7"/>
        <v>8934283833.1199989</v>
      </c>
      <c r="AV40" s="43">
        <v>313116000000</v>
      </c>
    </row>
    <row r="41" spans="1:48" ht="24" customHeight="1">
      <c r="A41" s="16"/>
      <c r="B41" s="17">
        <f t="shared" si="8"/>
        <v>33</v>
      </c>
      <c r="C41" s="10"/>
      <c r="D41" s="18" t="s">
        <v>162</v>
      </c>
      <c r="E41" s="10"/>
      <c r="F41" s="18" t="s">
        <v>8</v>
      </c>
      <c r="G41" s="18" t="s">
        <v>212</v>
      </c>
      <c r="H41" s="10"/>
      <c r="I41" s="19">
        <v>8401739</v>
      </c>
      <c r="J41" s="19">
        <v>81240</v>
      </c>
      <c r="K41" s="17" t="s">
        <v>14</v>
      </c>
      <c r="L41" s="10"/>
      <c r="M41" s="60">
        <v>216</v>
      </c>
      <c r="N41" s="60">
        <v>223</v>
      </c>
      <c r="O41" s="60">
        <v>223</v>
      </c>
      <c r="P41" s="10"/>
      <c r="Q41" s="60">
        <f t="shared" ref="Q41:Q57" si="9">N41*$Q$190</f>
        <v>6690</v>
      </c>
      <c r="R41" s="10"/>
      <c r="S41" s="62">
        <f t="shared" ref="S41:S57" si="10">Q41+N41</f>
        <v>6913</v>
      </c>
      <c r="T41" s="10"/>
      <c r="U41" s="64">
        <v>2.7</v>
      </c>
      <c r="V41" s="64">
        <v>2.7</v>
      </c>
      <c r="W41" s="10"/>
      <c r="X41" s="43">
        <f t="shared" ref="X41:X57" si="11">AP41+AT41</f>
        <v>14302719231.200001</v>
      </c>
      <c r="Y41" s="36">
        <f t="shared" ref="Y41:Y57" si="12">X41/AV41</f>
        <v>2.1305716490021734E-2</v>
      </c>
      <c r="Z41" s="10"/>
      <c r="AA41" s="20">
        <v>34.700000000000003</v>
      </c>
      <c r="AB41" s="20">
        <v>22.7</v>
      </c>
      <c r="AC41" s="20">
        <v>15.3</v>
      </c>
      <c r="AD41" s="20">
        <v>23.1</v>
      </c>
      <c r="AE41" s="20">
        <v>4.2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80172.192999999999</v>
      </c>
      <c r="AO41" s="35">
        <v>80</v>
      </c>
      <c r="AP41" s="43">
        <f t="shared" ref="AP41:AP57" si="14">N41*AN41*AO41</f>
        <v>1430271923.1200001</v>
      </c>
      <c r="AR41" s="57">
        <f t="shared" ref="AR41:AR57" si="15">AN41</f>
        <v>80172.192999999999</v>
      </c>
      <c r="AS41" s="35">
        <v>24</v>
      </c>
      <c r="AT41" s="43">
        <f t="shared" ref="AT41:AT57" si="16">Q41*AR41*AS41</f>
        <v>12872447308.08</v>
      </c>
      <c r="AV41" s="43">
        <v>671309000000</v>
      </c>
    </row>
    <row r="42" spans="1:48" ht="24" customHeight="1">
      <c r="A42" s="16"/>
      <c r="B42" s="17">
        <f t="shared" si="8"/>
        <v>34</v>
      </c>
      <c r="C42" s="10"/>
      <c r="D42" s="18" t="s">
        <v>87</v>
      </c>
      <c r="E42" s="10"/>
      <c r="F42" s="18" t="s">
        <v>8</v>
      </c>
      <c r="G42" s="18" t="s">
        <v>212</v>
      </c>
      <c r="H42" s="10"/>
      <c r="I42" s="19">
        <v>4726078</v>
      </c>
      <c r="J42" s="19">
        <v>52560</v>
      </c>
      <c r="K42" s="17" t="s">
        <v>14</v>
      </c>
      <c r="L42" s="10"/>
      <c r="M42" s="60">
        <v>188</v>
      </c>
      <c r="N42" s="60">
        <v>194</v>
      </c>
      <c r="O42" s="60">
        <v>194</v>
      </c>
      <c r="P42" s="10"/>
      <c r="Q42" s="60">
        <f t="shared" si="9"/>
        <v>5820</v>
      </c>
      <c r="R42" s="10"/>
      <c r="S42" s="62">
        <f t="shared" si="10"/>
        <v>6014</v>
      </c>
      <c r="T42" s="10"/>
      <c r="U42" s="64">
        <v>4.0999999999999996</v>
      </c>
      <c r="V42" s="64">
        <v>4.0999999999999996</v>
      </c>
      <c r="W42" s="10"/>
      <c r="X42" s="43">
        <f t="shared" si="11"/>
        <v>9808187126.3999996</v>
      </c>
      <c r="Y42" s="36">
        <f t="shared" si="12"/>
        <v>3.2637059813724736E-2</v>
      </c>
      <c r="Z42" s="10"/>
      <c r="AA42" s="20">
        <v>62.2</v>
      </c>
      <c r="AB42" s="20">
        <v>11.7</v>
      </c>
      <c r="AC42" s="20">
        <v>5.3</v>
      </c>
      <c r="AD42" s="20">
        <v>18.600000000000001</v>
      </c>
      <c r="AE42" s="20">
        <v>2.2000000000000002</v>
      </c>
      <c r="AF42" s="66">
        <f t="shared" si="13"/>
        <v>100.00000000000001</v>
      </c>
      <c r="AG42" s="10"/>
      <c r="AH42" s="72"/>
      <c r="AI42" s="73"/>
      <c r="AJ42" s="74"/>
      <c r="AK42" s="75"/>
      <c r="AL42" s="76"/>
      <c r="AN42" s="57">
        <v>63197.082000000002</v>
      </c>
      <c r="AO42" s="35">
        <v>80</v>
      </c>
      <c r="AP42" s="43">
        <f t="shared" si="14"/>
        <v>980818712.63999999</v>
      </c>
      <c r="AR42" s="57">
        <f t="shared" si="15"/>
        <v>63197.082000000002</v>
      </c>
      <c r="AS42" s="35">
        <v>24</v>
      </c>
      <c r="AT42" s="43">
        <f t="shared" si="16"/>
        <v>8827368413.7600002</v>
      </c>
      <c r="AV42" s="43">
        <v>300523000000</v>
      </c>
    </row>
    <row r="43" spans="1:48" ht="24" customHeight="1">
      <c r="A43" s="16"/>
      <c r="B43" s="17">
        <f t="shared" si="8"/>
        <v>35</v>
      </c>
      <c r="C43" s="10"/>
      <c r="D43" s="18" t="s">
        <v>99</v>
      </c>
      <c r="E43" s="10"/>
      <c r="F43" s="18" t="s">
        <v>8</v>
      </c>
      <c r="G43" s="18" t="s">
        <v>212</v>
      </c>
      <c r="H43" s="10"/>
      <c r="I43" s="19">
        <v>1970530</v>
      </c>
      <c r="J43" s="19">
        <v>14630</v>
      </c>
      <c r="K43" s="17" t="s">
        <v>14</v>
      </c>
      <c r="L43" s="10"/>
      <c r="M43" s="60">
        <v>158</v>
      </c>
      <c r="N43" s="60">
        <v>184</v>
      </c>
      <c r="O43" s="60">
        <v>184</v>
      </c>
      <c r="P43" s="10"/>
      <c r="Q43" s="60">
        <f t="shared" si="9"/>
        <v>5520</v>
      </c>
      <c r="R43" s="10"/>
      <c r="S43" s="62">
        <f t="shared" si="10"/>
        <v>5704</v>
      </c>
      <c r="T43" s="10"/>
      <c r="U43" s="64">
        <v>9.3000000000000007</v>
      </c>
      <c r="V43" s="64">
        <v>9.3000000000000007</v>
      </c>
      <c r="W43" s="10"/>
      <c r="X43" s="43">
        <f t="shared" si="11"/>
        <v>2083382688.0000002</v>
      </c>
      <c r="Y43" s="36">
        <f t="shared" si="12"/>
        <v>7.5120166149852174E-2</v>
      </c>
      <c r="Z43" s="10"/>
      <c r="AA43" s="20">
        <v>44.9</v>
      </c>
      <c r="AB43" s="20">
        <v>12</v>
      </c>
      <c r="AC43" s="20">
        <v>4.4000000000000004</v>
      </c>
      <c r="AD43" s="20">
        <v>34.799999999999997</v>
      </c>
      <c r="AE43" s="20">
        <v>3.9</v>
      </c>
      <c r="AF43" s="66">
        <f t="shared" si="13"/>
        <v>100</v>
      </c>
      <c r="AG43" s="10"/>
      <c r="AH43" s="72"/>
      <c r="AI43" s="73"/>
      <c r="AJ43" s="74"/>
      <c r="AK43" s="75"/>
      <c r="AL43" s="76"/>
      <c r="AN43" s="57">
        <v>14153.415000000001</v>
      </c>
      <c r="AO43" s="35">
        <v>80</v>
      </c>
      <c r="AP43" s="43">
        <f t="shared" si="14"/>
        <v>208338268.80000001</v>
      </c>
      <c r="AR43" s="57">
        <f t="shared" si="15"/>
        <v>14153.415000000001</v>
      </c>
      <c r="AS43" s="35">
        <v>24</v>
      </c>
      <c r="AT43" s="43">
        <f t="shared" si="16"/>
        <v>1875044419.2000003</v>
      </c>
      <c r="AV43" s="43">
        <v>27734000000</v>
      </c>
    </row>
    <row r="44" spans="1:48" ht="24" customHeight="1">
      <c r="A44" s="16"/>
      <c r="B44" s="17">
        <f t="shared" si="8"/>
        <v>36</v>
      </c>
      <c r="C44" s="10"/>
      <c r="D44" s="18" t="s">
        <v>170</v>
      </c>
      <c r="E44" s="10"/>
      <c r="F44" s="18" t="s">
        <v>13</v>
      </c>
      <c r="G44" s="18" t="s">
        <v>222</v>
      </c>
      <c r="H44" s="10"/>
      <c r="I44" s="19">
        <v>1364962</v>
      </c>
      <c r="J44" s="19">
        <v>15680</v>
      </c>
      <c r="K44" s="17" t="s">
        <v>14</v>
      </c>
      <c r="L44" s="10"/>
      <c r="M44" s="60">
        <v>135</v>
      </c>
      <c r="N44" s="60">
        <v>165</v>
      </c>
      <c r="O44" s="60">
        <v>165</v>
      </c>
      <c r="P44" s="10"/>
      <c r="Q44" s="60">
        <f t="shared" si="9"/>
        <v>4950</v>
      </c>
      <c r="R44" s="10"/>
      <c r="S44" s="62">
        <f t="shared" si="10"/>
        <v>5115</v>
      </c>
      <c r="T44" s="10"/>
      <c r="U44" s="64">
        <v>12.1</v>
      </c>
      <c r="V44" s="64">
        <v>12.1</v>
      </c>
      <c r="W44" s="10"/>
      <c r="X44" s="43">
        <f t="shared" si="11"/>
        <v>2135357004</v>
      </c>
      <c r="Y44" s="36">
        <f t="shared" si="12"/>
        <v>9.5820372627327802E-2</v>
      </c>
      <c r="Z44" s="10"/>
      <c r="AA44" s="20">
        <v>57.8</v>
      </c>
      <c r="AB44" s="20">
        <v>2.2000000000000002</v>
      </c>
      <c r="AC44" s="20">
        <v>0.7</v>
      </c>
      <c r="AD44" s="20">
        <v>31.1</v>
      </c>
      <c r="AE44" s="20">
        <v>8.1999999999999993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16176.947</v>
      </c>
      <c r="AO44" s="35">
        <v>80</v>
      </c>
      <c r="AP44" s="43">
        <f t="shared" si="14"/>
        <v>213535700.39999998</v>
      </c>
      <c r="AR44" s="57">
        <f t="shared" si="15"/>
        <v>16176.947</v>
      </c>
      <c r="AS44" s="35">
        <v>24</v>
      </c>
      <c r="AT44" s="43">
        <f t="shared" si="16"/>
        <v>1921821303.6000001</v>
      </c>
      <c r="AV44" s="43">
        <v>22285000000</v>
      </c>
    </row>
    <row r="45" spans="1:48" ht="24" customHeight="1">
      <c r="A45" s="16"/>
      <c r="B45" s="17">
        <f t="shared" si="8"/>
        <v>37</v>
      </c>
      <c r="C45" s="10"/>
      <c r="D45" s="18" t="s">
        <v>150</v>
      </c>
      <c r="E45" s="10"/>
      <c r="F45" s="18" t="s">
        <v>18</v>
      </c>
      <c r="G45" s="18" t="s">
        <v>224</v>
      </c>
      <c r="H45" s="10"/>
      <c r="I45" s="19">
        <v>5622455</v>
      </c>
      <c r="J45" s="19">
        <v>51880</v>
      </c>
      <c r="K45" s="17" t="s">
        <v>14</v>
      </c>
      <c r="L45" s="10"/>
      <c r="M45" s="60">
        <v>141</v>
      </c>
      <c r="N45" s="60">
        <v>155</v>
      </c>
      <c r="O45" s="60">
        <v>155</v>
      </c>
      <c r="P45" s="10"/>
      <c r="Q45" s="60">
        <f t="shared" si="9"/>
        <v>4650</v>
      </c>
      <c r="R45" s="10"/>
      <c r="S45" s="62">
        <f t="shared" si="10"/>
        <v>4805</v>
      </c>
      <c r="T45" s="10"/>
      <c r="U45" s="64">
        <v>2.8</v>
      </c>
      <c r="V45" s="64">
        <v>2.8</v>
      </c>
      <c r="W45" s="10"/>
      <c r="X45" s="43">
        <f t="shared" si="11"/>
        <v>7033797080</v>
      </c>
      <c r="Y45" s="36">
        <f t="shared" si="12"/>
        <v>2.2114129934479421E-2</v>
      </c>
      <c r="Z45" s="10"/>
      <c r="AA45" s="20">
        <v>7.8</v>
      </c>
      <c r="AB45" s="20">
        <v>44</v>
      </c>
      <c r="AC45" s="20">
        <v>14.2</v>
      </c>
      <c r="AD45" s="20">
        <v>33.299999999999997</v>
      </c>
      <c r="AE45" s="20">
        <v>0.7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56724.17</v>
      </c>
      <c r="AO45" s="35">
        <v>80</v>
      </c>
      <c r="AP45" s="43">
        <f t="shared" si="14"/>
        <v>703379708</v>
      </c>
      <c r="AR45" s="57">
        <f t="shared" si="15"/>
        <v>56724.17</v>
      </c>
      <c r="AS45" s="35">
        <v>24</v>
      </c>
      <c r="AT45" s="43">
        <f t="shared" si="16"/>
        <v>6330417372</v>
      </c>
      <c r="AV45" s="43">
        <v>318068000000</v>
      </c>
    </row>
    <row r="46" spans="1:48" ht="24" customHeight="1">
      <c r="A46" s="16"/>
      <c r="B46" s="17">
        <f t="shared" si="8"/>
        <v>38</v>
      </c>
      <c r="C46" s="10"/>
      <c r="D46" s="18" t="s">
        <v>127</v>
      </c>
      <c r="E46" s="10"/>
      <c r="F46" s="18" t="s">
        <v>8</v>
      </c>
      <c r="G46" s="18" t="s">
        <v>212</v>
      </c>
      <c r="H46" s="10"/>
      <c r="I46" s="19">
        <v>5254694</v>
      </c>
      <c r="J46" s="19">
        <v>82330</v>
      </c>
      <c r="K46" s="17" t="s">
        <v>14</v>
      </c>
      <c r="L46" s="10"/>
      <c r="M46" s="60">
        <v>135</v>
      </c>
      <c r="N46" s="60">
        <v>143</v>
      </c>
      <c r="O46" s="60">
        <v>143</v>
      </c>
      <c r="P46" s="10"/>
      <c r="Q46" s="60">
        <f t="shared" si="9"/>
        <v>4290</v>
      </c>
      <c r="R46" s="10"/>
      <c r="S46" s="62">
        <f t="shared" si="10"/>
        <v>4433</v>
      </c>
      <c r="T46" s="10"/>
      <c r="U46" s="64">
        <v>2.7</v>
      </c>
      <c r="V46" s="64">
        <v>2.7</v>
      </c>
      <c r="W46" s="10"/>
      <c r="X46" s="43">
        <f t="shared" si="11"/>
        <v>8060688178.3999996</v>
      </c>
      <c r="Y46" s="36">
        <f t="shared" si="12"/>
        <v>2.185492975948073E-2</v>
      </c>
      <c r="Z46" s="10"/>
      <c r="AA46" s="20">
        <v>49.6</v>
      </c>
      <c r="AB46" s="20">
        <v>17</v>
      </c>
      <c r="AC46" s="20">
        <v>8.9</v>
      </c>
      <c r="AD46" s="20">
        <v>11.9</v>
      </c>
      <c r="AE46" s="20">
        <v>12.6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70460.561000000002</v>
      </c>
      <c r="AO46" s="35">
        <v>80</v>
      </c>
      <c r="AP46" s="43">
        <f t="shared" si="14"/>
        <v>806068817.83999991</v>
      </c>
      <c r="AR46" s="57">
        <f t="shared" si="15"/>
        <v>70460.561000000002</v>
      </c>
      <c r="AS46" s="35">
        <v>24</v>
      </c>
      <c r="AT46" s="43">
        <f t="shared" si="16"/>
        <v>7254619360.5599995</v>
      </c>
      <c r="AV46" s="43">
        <v>368827000000</v>
      </c>
    </row>
    <row r="47" spans="1:48" ht="24" customHeight="1">
      <c r="A47" s="16"/>
      <c r="B47" s="17">
        <f t="shared" si="8"/>
        <v>39</v>
      </c>
      <c r="C47" s="10"/>
      <c r="D47" s="18" t="s">
        <v>152</v>
      </c>
      <c r="E47" s="10"/>
      <c r="F47" s="18" t="s">
        <v>8</v>
      </c>
      <c r="G47" s="18" t="s">
        <v>212</v>
      </c>
      <c r="H47" s="10"/>
      <c r="I47" s="19">
        <v>2077862</v>
      </c>
      <c r="J47" s="19">
        <v>21660</v>
      </c>
      <c r="K47" s="17" t="s">
        <v>14</v>
      </c>
      <c r="L47" s="10"/>
      <c r="M47" s="60">
        <v>130</v>
      </c>
      <c r="N47" s="60">
        <v>134</v>
      </c>
      <c r="O47" s="60">
        <v>134</v>
      </c>
      <c r="P47" s="10"/>
      <c r="Q47" s="60">
        <f t="shared" si="9"/>
        <v>4020</v>
      </c>
      <c r="R47" s="10"/>
      <c r="S47" s="62">
        <f t="shared" si="10"/>
        <v>4154</v>
      </c>
      <c r="T47" s="10"/>
      <c r="U47" s="64">
        <v>6.4</v>
      </c>
      <c r="V47" s="64">
        <v>6.4</v>
      </c>
      <c r="W47" s="10"/>
      <c r="X47" s="43">
        <f t="shared" si="11"/>
        <v>2317940683.1999998</v>
      </c>
      <c r="Y47" s="36">
        <f t="shared" si="12"/>
        <v>5.1911239881752211E-2</v>
      </c>
      <c r="Z47" s="10"/>
      <c r="AA47" s="20">
        <v>46.9</v>
      </c>
      <c r="AB47" s="20">
        <v>19.2</v>
      </c>
      <c r="AC47" s="20">
        <v>10</v>
      </c>
      <c r="AD47" s="20">
        <v>16.899999999999999</v>
      </c>
      <c r="AE47" s="20">
        <v>7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21622.580999999998</v>
      </c>
      <c r="AO47" s="35">
        <v>80</v>
      </c>
      <c r="AP47" s="43">
        <f t="shared" si="14"/>
        <v>231794068.31999999</v>
      </c>
      <c r="AR47" s="57">
        <f t="shared" si="15"/>
        <v>21622.580999999998</v>
      </c>
      <c r="AS47" s="35">
        <v>24</v>
      </c>
      <c r="AT47" s="43">
        <f t="shared" si="16"/>
        <v>2086146614.8799996</v>
      </c>
      <c r="AV47" s="43">
        <v>44652000000</v>
      </c>
    </row>
    <row r="48" spans="1:48" ht="24" customHeight="1">
      <c r="A48" s="16"/>
      <c r="B48" s="17">
        <f t="shared" si="8"/>
        <v>40</v>
      </c>
      <c r="C48" s="10"/>
      <c r="D48" s="18" t="s">
        <v>63</v>
      </c>
      <c r="E48" s="10"/>
      <c r="F48" s="18" t="s">
        <v>8</v>
      </c>
      <c r="G48" s="18" t="s">
        <v>212</v>
      </c>
      <c r="H48" s="10"/>
      <c r="I48" s="19">
        <v>1312442</v>
      </c>
      <c r="J48" s="19">
        <v>17750</v>
      </c>
      <c r="K48" s="17" t="s">
        <v>14</v>
      </c>
      <c r="L48" s="10"/>
      <c r="M48" s="60">
        <v>71</v>
      </c>
      <c r="N48" s="60">
        <v>80</v>
      </c>
      <c r="O48" s="60">
        <v>80</v>
      </c>
      <c r="P48" s="10"/>
      <c r="Q48" s="60">
        <f t="shared" si="9"/>
        <v>2400</v>
      </c>
      <c r="R48" s="10"/>
      <c r="S48" s="62">
        <f t="shared" si="10"/>
        <v>2480</v>
      </c>
      <c r="T48" s="10"/>
      <c r="U48" s="64">
        <v>6.1</v>
      </c>
      <c r="V48" s="64">
        <v>6.1</v>
      </c>
      <c r="W48" s="10"/>
      <c r="X48" s="43">
        <f t="shared" si="11"/>
        <v>1167186944</v>
      </c>
      <c r="Y48" s="36">
        <f t="shared" si="12"/>
        <v>4.8640896149358223E-2</v>
      </c>
      <c r="Z48" s="10"/>
      <c r="AA48" s="20">
        <v>52.1</v>
      </c>
      <c r="AB48" s="20">
        <v>1.4</v>
      </c>
      <c r="AC48" s="20">
        <v>7</v>
      </c>
      <c r="AD48" s="20">
        <v>31</v>
      </c>
      <c r="AE48" s="20">
        <v>8.5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18237.295999999998</v>
      </c>
      <c r="AO48" s="35">
        <v>80</v>
      </c>
      <c r="AP48" s="43">
        <f t="shared" si="14"/>
        <v>116718694.39999999</v>
      </c>
      <c r="AR48" s="57">
        <f t="shared" si="15"/>
        <v>18237.295999999998</v>
      </c>
      <c r="AS48" s="35">
        <v>24</v>
      </c>
      <c r="AT48" s="43">
        <f t="shared" si="16"/>
        <v>1050468249.5999999</v>
      </c>
      <c r="AV48" s="43">
        <v>23996000000</v>
      </c>
    </row>
    <row r="49" spans="1:50" ht="24" customHeight="1">
      <c r="A49" s="16"/>
      <c r="B49" s="17">
        <f t="shared" si="8"/>
        <v>41</v>
      </c>
      <c r="C49" s="10"/>
      <c r="D49" s="18" t="s">
        <v>52</v>
      </c>
      <c r="E49" s="10"/>
      <c r="F49" s="18" t="s">
        <v>8</v>
      </c>
      <c r="G49" s="18" t="s">
        <v>212</v>
      </c>
      <c r="H49" s="10"/>
      <c r="I49" s="19">
        <v>1170125</v>
      </c>
      <c r="J49" s="19">
        <v>23680</v>
      </c>
      <c r="K49" s="17" t="s">
        <v>14</v>
      </c>
      <c r="L49" s="10"/>
      <c r="M49" s="60">
        <v>46</v>
      </c>
      <c r="N49" s="60">
        <v>60</v>
      </c>
      <c r="O49" s="60">
        <v>60</v>
      </c>
      <c r="P49" s="10"/>
      <c r="Q49" s="60">
        <f t="shared" si="9"/>
        <v>1800</v>
      </c>
      <c r="R49" s="10"/>
      <c r="S49" s="62">
        <f t="shared" si="10"/>
        <v>1860</v>
      </c>
      <c r="T49" s="10"/>
      <c r="U49" s="64">
        <v>5.0999999999999996</v>
      </c>
      <c r="V49" s="64">
        <v>5.0999999999999996</v>
      </c>
      <c r="W49" s="10"/>
      <c r="X49" s="43">
        <f t="shared" si="11"/>
        <v>1152918624</v>
      </c>
      <c r="Y49" s="36">
        <f t="shared" si="12"/>
        <v>5.5187335407591784E-2</v>
      </c>
      <c r="Z49" s="10"/>
      <c r="AA49" s="20">
        <v>34.799999999999997</v>
      </c>
      <c r="AB49" s="20">
        <v>21.7</v>
      </c>
      <c r="AC49" s="20">
        <v>4.3</v>
      </c>
      <c r="AD49" s="20">
        <v>30.4</v>
      </c>
      <c r="AE49" s="20">
        <v>8.8000000000000007</v>
      </c>
      <c r="AF49" s="66">
        <f t="shared" si="13"/>
        <v>99.999999999999986</v>
      </c>
      <c r="AG49" s="10"/>
      <c r="AH49" s="72"/>
      <c r="AI49" s="73"/>
      <c r="AJ49" s="74"/>
      <c r="AK49" s="75"/>
      <c r="AL49" s="76"/>
      <c r="AN49" s="57">
        <v>24019.137999999999</v>
      </c>
      <c r="AO49" s="35">
        <v>80</v>
      </c>
      <c r="AP49" s="43">
        <f t="shared" si="14"/>
        <v>115291862.40000001</v>
      </c>
      <c r="AR49" s="57">
        <f t="shared" si="15"/>
        <v>24019.137999999999</v>
      </c>
      <c r="AS49" s="35">
        <v>24</v>
      </c>
      <c r="AT49" s="43">
        <f t="shared" si="16"/>
        <v>1037626761.5999999</v>
      </c>
      <c r="AV49" s="43">
        <v>20891000000</v>
      </c>
    </row>
    <row r="50" spans="1:50" ht="24" customHeight="1">
      <c r="A50" s="16"/>
      <c r="B50" s="17">
        <f t="shared" si="8"/>
        <v>42</v>
      </c>
      <c r="C50" s="10"/>
      <c r="D50" s="18" t="s">
        <v>105</v>
      </c>
      <c r="E50" s="10"/>
      <c r="F50" s="18" t="s">
        <v>8</v>
      </c>
      <c r="G50" s="18" t="s">
        <v>212</v>
      </c>
      <c r="H50" s="10"/>
      <c r="I50" s="19">
        <v>575747</v>
      </c>
      <c r="J50" s="19">
        <v>76660</v>
      </c>
      <c r="K50" s="17" t="s">
        <v>14</v>
      </c>
      <c r="L50" s="10"/>
      <c r="M50" s="60">
        <v>32</v>
      </c>
      <c r="N50" s="60">
        <v>36</v>
      </c>
      <c r="O50" s="60">
        <v>36</v>
      </c>
      <c r="P50" s="10"/>
      <c r="Q50" s="60">
        <f t="shared" si="9"/>
        <v>1080</v>
      </c>
      <c r="R50" s="10"/>
      <c r="S50" s="62">
        <f t="shared" si="10"/>
        <v>1116</v>
      </c>
      <c r="T50" s="10"/>
      <c r="U50" s="64">
        <v>6.9</v>
      </c>
      <c r="V50" s="64">
        <v>6.9</v>
      </c>
      <c r="W50" s="10"/>
      <c r="X50" s="43">
        <f t="shared" si="11"/>
        <v>3003217660.8000002</v>
      </c>
      <c r="Y50" s="36">
        <f t="shared" si="12"/>
        <v>4.9483739941671753E-2</v>
      </c>
      <c r="Z50" s="10"/>
      <c r="AA50" s="20">
        <v>62.5</v>
      </c>
      <c r="AB50" s="20">
        <v>9.4</v>
      </c>
      <c r="AC50" s="20">
        <v>3.1</v>
      </c>
      <c r="AD50" s="20">
        <v>25</v>
      </c>
      <c r="AE50" s="20">
        <v>0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104278.391</v>
      </c>
      <c r="AO50" s="35">
        <v>80</v>
      </c>
      <c r="AP50" s="43">
        <f t="shared" si="14"/>
        <v>300321766.08000004</v>
      </c>
      <c r="AR50" s="57">
        <f t="shared" si="15"/>
        <v>104278.391</v>
      </c>
      <c r="AS50" s="35">
        <v>24</v>
      </c>
      <c r="AT50" s="43">
        <f t="shared" si="16"/>
        <v>2702895894.7200003</v>
      </c>
      <c r="AV50" s="43">
        <v>60691000000</v>
      </c>
    </row>
    <row r="51" spans="1:50" ht="24" customHeight="1">
      <c r="A51" s="16"/>
      <c r="B51" s="17">
        <f t="shared" si="8"/>
        <v>43</v>
      </c>
      <c r="C51" s="10"/>
      <c r="D51" s="18" t="s">
        <v>111</v>
      </c>
      <c r="E51" s="10"/>
      <c r="F51" s="18" t="s">
        <v>8</v>
      </c>
      <c r="G51" s="18" t="s">
        <v>212</v>
      </c>
      <c r="H51" s="10"/>
      <c r="I51" s="19">
        <v>429362</v>
      </c>
      <c r="J51" s="19">
        <v>24140</v>
      </c>
      <c r="K51" s="17" t="s">
        <v>14</v>
      </c>
      <c r="L51" s="10"/>
      <c r="M51" s="60">
        <v>22</v>
      </c>
      <c r="N51" s="60">
        <v>26</v>
      </c>
      <c r="O51" s="60">
        <v>26</v>
      </c>
      <c r="P51" s="10"/>
      <c r="Q51" s="60">
        <f t="shared" si="9"/>
        <v>780</v>
      </c>
      <c r="R51" s="10"/>
      <c r="S51" s="62">
        <f t="shared" si="10"/>
        <v>806</v>
      </c>
      <c r="T51" s="10"/>
      <c r="U51" s="64">
        <v>6.1</v>
      </c>
      <c r="V51" s="64">
        <v>6.1</v>
      </c>
      <c r="W51" s="10"/>
      <c r="X51" s="43">
        <f t="shared" si="11"/>
        <v>523151616.00000006</v>
      </c>
      <c r="Y51" s="36">
        <f t="shared" si="12"/>
        <v>4.5678129398410899E-2</v>
      </c>
      <c r="Z51" s="10"/>
      <c r="AA51" s="20">
        <v>18.2</v>
      </c>
      <c r="AB51" s="20">
        <v>40.9</v>
      </c>
      <c r="AC51" s="20">
        <v>4.5</v>
      </c>
      <c r="AD51" s="20">
        <v>27.3</v>
      </c>
      <c r="AE51" s="20">
        <v>9.1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25151.52</v>
      </c>
      <c r="AO51" s="35">
        <v>80</v>
      </c>
      <c r="AP51" s="43">
        <f t="shared" si="14"/>
        <v>52315161.600000001</v>
      </c>
      <c r="AR51" s="57">
        <f t="shared" si="15"/>
        <v>25151.52</v>
      </c>
      <c r="AS51" s="35">
        <v>24</v>
      </c>
      <c r="AT51" s="43">
        <f t="shared" si="16"/>
        <v>470836454.40000004</v>
      </c>
      <c r="AV51" s="43">
        <v>11453000000</v>
      </c>
    </row>
    <row r="52" spans="1:50" ht="24" customHeight="1">
      <c r="A52" s="16"/>
      <c r="B52" s="17">
        <f t="shared" si="8"/>
        <v>44</v>
      </c>
      <c r="C52" s="10"/>
      <c r="D52" s="18" t="s">
        <v>82</v>
      </c>
      <c r="E52" s="10"/>
      <c r="F52" s="18" t="s">
        <v>8</v>
      </c>
      <c r="G52" s="18" t="s">
        <v>212</v>
      </c>
      <c r="H52" s="10"/>
      <c r="I52" s="19">
        <v>332474</v>
      </c>
      <c r="J52" s="19">
        <v>56990</v>
      </c>
      <c r="K52" s="17" t="s">
        <v>14</v>
      </c>
      <c r="L52" s="10"/>
      <c r="M52" s="60">
        <v>18</v>
      </c>
      <c r="N52" s="60">
        <v>22</v>
      </c>
      <c r="O52" s="60">
        <v>22</v>
      </c>
      <c r="P52" s="10"/>
      <c r="Q52" s="60">
        <f t="shared" si="9"/>
        <v>660</v>
      </c>
      <c r="R52" s="10"/>
      <c r="S52" s="62">
        <f t="shared" si="10"/>
        <v>682</v>
      </c>
      <c r="T52" s="10"/>
      <c r="U52" s="64">
        <v>6.6</v>
      </c>
      <c r="V52" s="64">
        <v>6.6</v>
      </c>
      <c r="W52" s="10"/>
      <c r="X52" s="43">
        <f t="shared" si="11"/>
        <v>1086939902.4000001</v>
      </c>
      <c r="Y52" s="36">
        <f t="shared" si="12"/>
        <v>5.2468618575014489E-2</v>
      </c>
      <c r="Z52" s="10"/>
      <c r="AA52" s="20">
        <v>72.2</v>
      </c>
      <c r="AB52" s="20">
        <v>11.1</v>
      </c>
      <c r="AC52" s="20">
        <v>0</v>
      </c>
      <c r="AD52" s="20">
        <v>11.1</v>
      </c>
      <c r="AE52" s="20">
        <v>5.6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61757.949000000001</v>
      </c>
      <c r="AO52" s="35">
        <v>80</v>
      </c>
      <c r="AP52" s="43">
        <f t="shared" si="14"/>
        <v>108693990.24000001</v>
      </c>
      <c r="AR52" s="57">
        <f t="shared" si="15"/>
        <v>61757.949000000001</v>
      </c>
      <c r="AS52" s="35">
        <v>24</v>
      </c>
      <c r="AT52" s="43">
        <f t="shared" si="16"/>
        <v>978245912.16000009</v>
      </c>
      <c r="AV52" s="43">
        <v>20716000000</v>
      </c>
    </row>
    <row r="53" spans="1:50" ht="24" customHeight="1">
      <c r="A53" s="16"/>
      <c r="B53" s="17">
        <f t="shared" si="8"/>
        <v>45</v>
      </c>
      <c r="C53" s="10"/>
      <c r="D53" s="18" t="s">
        <v>23</v>
      </c>
      <c r="E53" s="10"/>
      <c r="F53" s="18" t="s">
        <v>13</v>
      </c>
      <c r="G53" s="18" t="s">
        <v>222</v>
      </c>
      <c r="H53" s="10"/>
      <c r="I53" s="19">
        <v>284996</v>
      </c>
      <c r="J53" s="19">
        <v>14830</v>
      </c>
      <c r="K53" s="17" t="s">
        <v>14</v>
      </c>
      <c r="L53" s="10"/>
      <c r="M53" s="60">
        <v>9</v>
      </c>
      <c r="N53" s="60">
        <v>16</v>
      </c>
      <c r="O53" s="60">
        <v>16</v>
      </c>
      <c r="P53" s="10"/>
      <c r="Q53" s="60">
        <f t="shared" si="9"/>
        <v>480</v>
      </c>
      <c r="R53" s="10"/>
      <c r="S53" s="62">
        <f t="shared" si="10"/>
        <v>496</v>
      </c>
      <c r="T53" s="10"/>
      <c r="U53" s="64">
        <v>5.6</v>
      </c>
      <c r="V53" s="64">
        <v>5.6</v>
      </c>
      <c r="W53" s="10"/>
      <c r="X53" s="43">
        <f t="shared" si="11"/>
        <v>216792396.80000001</v>
      </c>
      <c r="Y53" s="36">
        <f t="shared" si="12"/>
        <v>4.4791817520661158E-2</v>
      </c>
      <c r="Z53" s="10"/>
      <c r="AA53" s="20">
        <v>33.299999999999997</v>
      </c>
      <c r="AB53" s="20">
        <v>33.299999999999997</v>
      </c>
      <c r="AC53" s="20">
        <v>0</v>
      </c>
      <c r="AD53" s="20">
        <v>22.2</v>
      </c>
      <c r="AE53" s="20">
        <v>11.2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16936.905999999999</v>
      </c>
      <c r="AO53" s="35">
        <v>80</v>
      </c>
      <c r="AP53" s="43">
        <f t="shared" si="14"/>
        <v>21679239.68</v>
      </c>
      <c r="AR53" s="57">
        <f t="shared" si="15"/>
        <v>16936.905999999999</v>
      </c>
      <c r="AS53" s="35">
        <v>24</v>
      </c>
      <c r="AT53" s="43">
        <f t="shared" si="16"/>
        <v>195113157.12</v>
      </c>
      <c r="AV53" s="43">
        <v>4840000000</v>
      </c>
    </row>
    <row r="54" spans="1:50" ht="24" customHeight="1">
      <c r="A54" s="16"/>
      <c r="B54" s="17">
        <f t="shared" si="8"/>
        <v>46</v>
      </c>
      <c r="C54" s="10"/>
      <c r="D54" s="18" t="s">
        <v>149</v>
      </c>
      <c r="E54" s="10"/>
      <c r="F54" s="18" t="s">
        <v>11</v>
      </c>
      <c r="G54" s="18" t="s">
        <v>11</v>
      </c>
      <c r="H54" s="10"/>
      <c r="I54" s="19">
        <v>94228</v>
      </c>
      <c r="J54" s="19">
        <v>15410</v>
      </c>
      <c r="K54" s="17" t="s">
        <v>14</v>
      </c>
      <c r="L54" s="10"/>
      <c r="M54" s="60">
        <v>15</v>
      </c>
      <c r="N54" s="60">
        <v>15</v>
      </c>
      <c r="O54" s="60">
        <v>15</v>
      </c>
      <c r="P54" s="10"/>
      <c r="Q54" s="60">
        <f t="shared" si="9"/>
        <v>450</v>
      </c>
      <c r="R54" s="10"/>
      <c r="S54" s="62">
        <f t="shared" si="10"/>
        <v>465</v>
      </c>
      <c r="T54" s="10"/>
      <c r="U54" s="64">
        <v>15.9</v>
      </c>
      <c r="V54" s="64">
        <v>15.9</v>
      </c>
      <c r="W54" s="10"/>
      <c r="X54" s="43">
        <f t="shared" si="11"/>
        <v>180934068</v>
      </c>
      <c r="Y54" s="36">
        <f t="shared" si="12"/>
        <v>0.12670452941176472</v>
      </c>
      <c r="Z54" s="10"/>
      <c r="AA54" s="20">
        <v>46.7</v>
      </c>
      <c r="AB54" s="20">
        <v>20</v>
      </c>
      <c r="AC54" s="20">
        <v>6.7</v>
      </c>
      <c r="AD54" s="20">
        <v>20</v>
      </c>
      <c r="AE54" s="20">
        <v>6.6</v>
      </c>
      <c r="AF54" s="66">
        <f t="shared" si="13"/>
        <v>100</v>
      </c>
      <c r="AG54" s="10"/>
      <c r="AH54" s="72"/>
      <c r="AI54" s="73"/>
      <c r="AJ54" s="74"/>
      <c r="AK54" s="75"/>
      <c r="AL54" s="76"/>
      <c r="AN54" s="57">
        <v>15077.839</v>
      </c>
      <c r="AO54" s="35">
        <v>80</v>
      </c>
      <c r="AP54" s="43">
        <f t="shared" si="14"/>
        <v>18093406.800000001</v>
      </c>
      <c r="AR54" s="57">
        <f t="shared" si="15"/>
        <v>15077.839</v>
      </c>
      <c r="AS54" s="35">
        <v>24</v>
      </c>
      <c r="AT54" s="43">
        <f t="shared" si="16"/>
        <v>162840661.19999999</v>
      </c>
      <c r="AV54" s="43">
        <v>1428000000</v>
      </c>
    </row>
    <row r="55" spans="1:50" ht="24" customHeight="1">
      <c r="A55" s="16"/>
      <c r="B55" s="17">
        <f t="shared" si="8"/>
        <v>47</v>
      </c>
      <c r="C55" s="10"/>
      <c r="D55" s="18" t="s">
        <v>12</v>
      </c>
      <c r="E55" s="10"/>
      <c r="F55" s="18" t="s">
        <v>13</v>
      </c>
      <c r="G55" s="18" t="s">
        <v>222</v>
      </c>
      <c r="H55" s="10"/>
      <c r="I55" s="19">
        <v>100963</v>
      </c>
      <c r="J55" s="19">
        <v>13400</v>
      </c>
      <c r="K55" s="17" t="s">
        <v>14</v>
      </c>
      <c r="L55" s="10"/>
      <c r="M55" s="60">
        <v>8</v>
      </c>
      <c r="N55" s="60">
        <v>8</v>
      </c>
      <c r="O55" s="60">
        <v>8</v>
      </c>
      <c r="P55" s="10"/>
      <c r="Q55" s="60">
        <f t="shared" si="9"/>
        <v>240</v>
      </c>
      <c r="R55" s="10"/>
      <c r="S55" s="62">
        <f t="shared" si="10"/>
        <v>248</v>
      </c>
      <c r="T55" s="10"/>
      <c r="U55" s="64">
        <v>7.9</v>
      </c>
      <c r="V55" s="64">
        <v>7.9</v>
      </c>
      <c r="W55" s="10"/>
      <c r="X55" s="43">
        <f t="shared" si="11"/>
        <v>97265094.400000006</v>
      </c>
      <c r="Y55" s="36">
        <f t="shared" si="12"/>
        <v>6.76862173973556E-2</v>
      </c>
      <c r="Z55" s="10"/>
      <c r="AA55" s="20">
        <v>62.5</v>
      </c>
      <c r="AB55" s="20">
        <v>0</v>
      </c>
      <c r="AC55" s="20">
        <v>12.5</v>
      </c>
      <c r="AD55" s="20">
        <v>25</v>
      </c>
      <c r="AE55" s="20">
        <v>0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15197.671</v>
      </c>
      <c r="AO55" s="35">
        <v>80</v>
      </c>
      <c r="AP55" s="43">
        <f t="shared" si="14"/>
        <v>9726509.4399999995</v>
      </c>
      <c r="AR55" s="57">
        <f t="shared" si="15"/>
        <v>15197.671</v>
      </c>
      <c r="AS55" s="35">
        <v>24</v>
      </c>
      <c r="AT55" s="43">
        <f t="shared" si="16"/>
        <v>87538584.960000008</v>
      </c>
      <c r="AV55" s="43">
        <v>1437000000</v>
      </c>
    </row>
    <row r="56" spans="1:50" ht="24" customHeight="1">
      <c r="A56" s="16"/>
      <c r="B56" s="17">
        <f t="shared" si="8"/>
        <v>48</v>
      </c>
      <c r="C56" s="10"/>
      <c r="D56" s="18" t="s">
        <v>47</v>
      </c>
      <c r="E56" s="10"/>
      <c r="F56" s="18" t="s">
        <v>18</v>
      </c>
      <c r="G56" s="18" t="s">
        <v>224</v>
      </c>
      <c r="H56" s="10"/>
      <c r="I56" s="19">
        <v>17379</v>
      </c>
      <c r="J56" s="19">
        <v>0</v>
      </c>
      <c r="K56" s="17" t="s">
        <v>14</v>
      </c>
      <c r="L56" s="10"/>
      <c r="M56" s="60">
        <v>5</v>
      </c>
      <c r="N56" s="60">
        <v>3</v>
      </c>
      <c r="O56" s="60">
        <v>3</v>
      </c>
      <c r="P56" s="10"/>
      <c r="Q56" s="60">
        <f t="shared" si="9"/>
        <v>90</v>
      </c>
      <c r="R56" s="10"/>
      <c r="S56" s="62">
        <f t="shared" si="10"/>
        <v>93</v>
      </c>
      <c r="T56" s="10"/>
      <c r="U56" s="64">
        <v>17.3</v>
      </c>
      <c r="V56" s="64">
        <v>17.3</v>
      </c>
      <c r="W56" s="10"/>
      <c r="X56" s="43">
        <f t="shared" si="11"/>
        <v>189973300.80000001</v>
      </c>
      <c r="Y56" s="36">
        <f t="shared" si="12"/>
        <v>2.8814394175640832E-2</v>
      </c>
      <c r="Z56" s="10"/>
      <c r="AA56" s="20">
        <v>20</v>
      </c>
      <c r="AB56" s="20">
        <v>80</v>
      </c>
      <c r="AC56" s="20">
        <v>0</v>
      </c>
      <c r="AD56" s="20">
        <v>0</v>
      </c>
      <c r="AE56" s="20">
        <v>0</v>
      </c>
      <c r="AF56" s="66">
        <f t="shared" si="13"/>
        <v>100</v>
      </c>
      <c r="AG56" s="10"/>
      <c r="AH56" s="72"/>
      <c r="AI56" s="73"/>
      <c r="AJ56" s="74"/>
      <c r="AK56" s="75"/>
      <c r="AL56" s="76"/>
      <c r="AN56" s="57">
        <v>79155.542000000001</v>
      </c>
      <c r="AO56" s="35">
        <v>80</v>
      </c>
      <c r="AP56" s="43">
        <f t="shared" si="14"/>
        <v>18997330.079999998</v>
      </c>
      <c r="AR56" s="57">
        <f t="shared" si="15"/>
        <v>79155.542000000001</v>
      </c>
      <c r="AS56" s="35">
        <v>24</v>
      </c>
      <c r="AT56" s="43">
        <f t="shared" si="16"/>
        <v>170975970.72</v>
      </c>
      <c r="AV56" s="43">
        <v>6593000000</v>
      </c>
    </row>
    <row r="57" spans="1:50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50" ht="24" customHeight="1">
      <c r="A58" s="16"/>
      <c r="B58" s="110"/>
      <c r="C58" s="111"/>
      <c r="D58" s="109"/>
      <c r="E58" s="111"/>
      <c r="F58" s="109"/>
      <c r="G58" s="109"/>
      <c r="H58" s="111"/>
      <c r="I58" s="112"/>
      <c r="J58" s="112"/>
      <c r="K58" s="110"/>
      <c r="L58" s="111"/>
      <c r="M58" s="113"/>
      <c r="N58" s="113"/>
      <c r="O58" s="113"/>
      <c r="P58" s="111"/>
      <c r="Q58" s="113"/>
      <c r="R58" s="111"/>
      <c r="S58" s="114"/>
      <c r="T58" s="111"/>
      <c r="U58" s="115"/>
      <c r="V58" s="115"/>
      <c r="W58" s="111"/>
      <c r="X58" s="116"/>
      <c r="Y58" s="117"/>
      <c r="Z58" s="111"/>
      <c r="AA58" s="118"/>
      <c r="AB58" s="118"/>
      <c r="AC58" s="118"/>
      <c r="AD58" s="118"/>
      <c r="AE58" s="118"/>
      <c r="AF58" s="119"/>
      <c r="AG58" s="111"/>
      <c r="AH58" s="117"/>
      <c r="AI58" s="120"/>
      <c r="AJ58" s="121"/>
      <c r="AK58" s="122"/>
      <c r="AL58" s="123"/>
      <c r="AM58" s="124"/>
      <c r="AN58" s="125"/>
      <c r="AO58" s="126"/>
      <c r="AP58" s="127"/>
      <c r="AQ58" s="124"/>
      <c r="AR58" s="125"/>
      <c r="AS58" s="126"/>
      <c r="AT58" s="127"/>
      <c r="AU58" s="124"/>
      <c r="AV58" s="127"/>
      <c r="AW58" s="15"/>
      <c r="AX58" s="15"/>
    </row>
    <row r="59" spans="1:50" ht="24" customHeight="1">
      <c r="A59" s="16"/>
      <c r="B59" s="17">
        <v>1</v>
      </c>
      <c r="C59" s="10"/>
      <c r="D59" s="18" t="s">
        <v>43</v>
      </c>
      <c r="E59" s="10"/>
      <c r="F59" s="18" t="s">
        <v>18</v>
      </c>
      <c r="G59" s="18" t="s">
        <v>224</v>
      </c>
      <c r="H59" s="10"/>
      <c r="I59" s="19">
        <v>1411415375</v>
      </c>
      <c r="J59" s="19">
        <v>8260</v>
      </c>
      <c r="K59" s="17" t="s">
        <v>9</v>
      </c>
      <c r="L59" s="10"/>
      <c r="M59" s="60">
        <v>58022</v>
      </c>
      <c r="N59" s="60">
        <v>256180</v>
      </c>
      <c r="O59" s="60">
        <v>272069</v>
      </c>
      <c r="P59" s="10"/>
      <c r="Q59" s="60">
        <f t="shared" ref="Q59:Q90" si="17">N59*$Q$189</f>
        <v>3842700</v>
      </c>
      <c r="R59" s="10"/>
      <c r="S59" s="62">
        <f t="shared" ref="S59:S90" si="18">Q59+N59</f>
        <v>4098880</v>
      </c>
      <c r="T59" s="10"/>
      <c r="U59" s="64">
        <v>18.2</v>
      </c>
      <c r="V59" s="64">
        <v>19.38</v>
      </c>
      <c r="W59" s="10"/>
      <c r="X59" s="43">
        <v>691430000000</v>
      </c>
      <c r="Y59" s="36">
        <v>6.2E-2</v>
      </c>
      <c r="Z59" s="10"/>
      <c r="AA59" s="20">
        <v>15</v>
      </c>
      <c r="AB59" s="20">
        <v>17</v>
      </c>
      <c r="AC59" s="20">
        <v>8</v>
      </c>
      <c r="AD59" s="20">
        <v>59</v>
      </c>
      <c r="AE59" s="20">
        <v>1</v>
      </c>
      <c r="AF59" s="66">
        <f t="shared" ref="AF59:AF90" si="19">SUM(AA59:AE59)</f>
        <v>100</v>
      </c>
      <c r="AG59" s="10"/>
      <c r="AH59" s="36">
        <v>-2.9000000000000001E-2</v>
      </c>
      <c r="AI59" s="40">
        <v>17723</v>
      </c>
      <c r="AJ59" s="37">
        <v>0.72</v>
      </c>
      <c r="AK59" s="42" t="s">
        <v>213</v>
      </c>
      <c r="AL59" s="41">
        <v>990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50" ht="24" customHeight="1">
      <c r="A60" s="16"/>
      <c r="B60" s="17">
        <f t="shared" ref="B60:B113" si="23">B59+1</f>
        <v>2</v>
      </c>
      <c r="C60" s="10"/>
      <c r="D60" s="18" t="s">
        <v>83</v>
      </c>
      <c r="E60" s="10"/>
      <c r="F60" s="18" t="s">
        <v>22</v>
      </c>
      <c r="G60" s="18" t="s">
        <v>198</v>
      </c>
      <c r="H60" s="10"/>
      <c r="I60" s="19">
        <v>1324171392</v>
      </c>
      <c r="J60" s="19">
        <v>1680</v>
      </c>
      <c r="K60" s="17" t="s">
        <v>9</v>
      </c>
      <c r="L60" s="10"/>
      <c r="M60" s="60">
        <v>150785</v>
      </c>
      <c r="N60" s="60">
        <v>299091</v>
      </c>
      <c r="O60" s="60">
        <v>219670</v>
      </c>
      <c r="P60" s="10"/>
      <c r="Q60" s="60">
        <f t="shared" si="17"/>
        <v>4486365</v>
      </c>
      <c r="R60" s="10"/>
      <c r="S60" s="62">
        <f t="shared" si="18"/>
        <v>4785456</v>
      </c>
      <c r="T60" s="10"/>
      <c r="U60" s="64">
        <v>22.6</v>
      </c>
      <c r="V60" s="64">
        <v>16.100000000000001</v>
      </c>
      <c r="W60" s="10"/>
      <c r="X60" s="43">
        <v>172020000000</v>
      </c>
      <c r="Y60" s="36">
        <v>7.4999999999999997E-2</v>
      </c>
      <c r="Z60" s="10"/>
      <c r="AA60" s="20">
        <v>25</v>
      </c>
      <c r="AB60" s="20">
        <v>30</v>
      </c>
      <c r="AC60" s="20">
        <v>5</v>
      </c>
      <c r="AD60" s="20">
        <v>39</v>
      </c>
      <c r="AE60" s="20">
        <v>1</v>
      </c>
      <c r="AF60" s="66">
        <f t="shared" si="19"/>
        <v>100</v>
      </c>
      <c r="AG60" s="10"/>
      <c r="AH60" s="36">
        <v>-8.5000000000000006E-2</v>
      </c>
      <c r="AI60" s="40">
        <v>15861</v>
      </c>
      <c r="AJ60" s="37">
        <v>0.78</v>
      </c>
      <c r="AK60" s="42" t="s">
        <v>213</v>
      </c>
      <c r="AL60" s="41">
        <v>820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50" ht="24" customHeight="1">
      <c r="A61" s="16"/>
      <c r="B61" s="17">
        <f t="shared" si="23"/>
        <v>3</v>
      </c>
      <c r="C61" s="10"/>
      <c r="D61" s="18" t="s">
        <v>129</v>
      </c>
      <c r="E61" s="10"/>
      <c r="F61" s="18" t="s">
        <v>5</v>
      </c>
      <c r="G61" s="18" t="s">
        <v>198</v>
      </c>
      <c r="H61" s="10"/>
      <c r="I61" s="19">
        <v>193203472</v>
      </c>
      <c r="J61" s="19">
        <v>1510</v>
      </c>
      <c r="K61" s="17" t="s">
        <v>9</v>
      </c>
      <c r="L61" s="10"/>
      <c r="M61" s="60">
        <v>4448</v>
      </c>
      <c r="N61" s="60">
        <v>27582</v>
      </c>
      <c r="O61" s="60">
        <v>52708</v>
      </c>
      <c r="P61" s="10"/>
      <c r="Q61" s="60">
        <f t="shared" si="17"/>
        <v>413730</v>
      </c>
      <c r="R61" s="10"/>
      <c r="S61" s="62">
        <f t="shared" si="18"/>
        <v>441312</v>
      </c>
      <c r="T61" s="10"/>
      <c r="U61" s="64">
        <v>14.3</v>
      </c>
      <c r="V61" s="64">
        <v>25.16</v>
      </c>
      <c r="W61" s="10"/>
      <c r="X61" s="43">
        <v>13230000000</v>
      </c>
      <c r="Y61" s="36">
        <v>4.7E-2</v>
      </c>
      <c r="Z61" s="10"/>
      <c r="AA61" s="20">
        <v>21</v>
      </c>
      <c r="AB61" s="20">
        <v>20</v>
      </c>
      <c r="AC61" s="20">
        <v>8</v>
      </c>
      <c r="AD61" s="20">
        <v>50</v>
      </c>
      <c r="AE61" s="20">
        <v>1</v>
      </c>
      <c r="AF61" s="66">
        <f t="shared" si="19"/>
        <v>100</v>
      </c>
      <c r="AG61" s="10"/>
      <c r="AH61" s="36">
        <v>-3.1E-2</v>
      </c>
      <c r="AI61" s="40">
        <v>9499</v>
      </c>
      <c r="AJ61" s="37">
        <v>0.75</v>
      </c>
      <c r="AK61" s="42" t="s">
        <v>213</v>
      </c>
      <c r="AL61" s="41">
        <v>1461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50" ht="24" customHeight="1">
      <c r="A62" s="16"/>
      <c r="B62" s="17">
        <f t="shared" si="23"/>
        <v>4</v>
      </c>
      <c r="C62" s="10"/>
      <c r="D62" s="18" t="s">
        <v>32</v>
      </c>
      <c r="E62" s="10"/>
      <c r="F62" s="18" t="s">
        <v>13</v>
      </c>
      <c r="G62" s="18" t="s">
        <v>222</v>
      </c>
      <c r="H62" s="10"/>
      <c r="I62" s="19">
        <v>207652864</v>
      </c>
      <c r="J62" s="19">
        <v>8840</v>
      </c>
      <c r="K62" s="17" t="s">
        <v>9</v>
      </c>
      <c r="L62" s="10"/>
      <c r="M62" s="60">
        <v>38651</v>
      </c>
      <c r="N62" s="60">
        <v>41007</v>
      </c>
      <c r="O62" s="60">
        <v>46009</v>
      </c>
      <c r="P62" s="10"/>
      <c r="Q62" s="60">
        <f t="shared" si="17"/>
        <v>615105</v>
      </c>
      <c r="R62" s="10"/>
      <c r="S62" s="62">
        <f t="shared" si="18"/>
        <v>656112</v>
      </c>
      <c r="T62" s="10"/>
      <c r="U62" s="64">
        <v>19.7</v>
      </c>
      <c r="V62" s="64">
        <v>21.9</v>
      </c>
      <c r="W62" s="10"/>
      <c r="X62" s="43">
        <v>117950000000</v>
      </c>
      <c r="Y62" s="36">
        <v>6.6000000000000003E-2</v>
      </c>
      <c r="Z62" s="10"/>
      <c r="AA62" s="20">
        <v>32</v>
      </c>
      <c r="AB62" s="20">
        <v>38</v>
      </c>
      <c r="AC62" s="20">
        <v>2</v>
      </c>
      <c r="AD62" s="20">
        <v>27</v>
      </c>
      <c r="AE62" s="20">
        <v>1</v>
      </c>
      <c r="AF62" s="66">
        <f t="shared" si="19"/>
        <v>100</v>
      </c>
      <c r="AG62" s="10"/>
      <c r="AH62" s="36">
        <v>-7.1999999999999995E-2</v>
      </c>
      <c r="AI62" s="40">
        <v>45204</v>
      </c>
      <c r="AJ62" s="37">
        <v>0.82</v>
      </c>
      <c r="AK62" s="42" t="s">
        <v>210</v>
      </c>
      <c r="AL62" s="41">
        <v>1140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50" ht="24" customHeight="1">
      <c r="A63" s="16"/>
      <c r="B63" s="17">
        <f t="shared" si="23"/>
        <v>5</v>
      </c>
      <c r="C63" s="10"/>
      <c r="D63" s="18" t="s">
        <v>84</v>
      </c>
      <c r="E63" s="10"/>
      <c r="F63" s="18" t="s">
        <v>22</v>
      </c>
      <c r="G63" s="18" t="s">
        <v>224</v>
      </c>
      <c r="H63" s="10"/>
      <c r="I63" s="19">
        <v>261115456</v>
      </c>
      <c r="J63" s="19">
        <v>3400</v>
      </c>
      <c r="K63" s="17" t="s">
        <v>9</v>
      </c>
      <c r="L63" s="10"/>
      <c r="M63" s="60">
        <v>31282</v>
      </c>
      <c r="N63" s="60">
        <v>31726</v>
      </c>
      <c r="O63" s="60">
        <v>35692</v>
      </c>
      <c r="P63" s="10"/>
      <c r="Q63" s="60">
        <f t="shared" si="17"/>
        <v>475890</v>
      </c>
      <c r="R63" s="10"/>
      <c r="S63" s="62">
        <f t="shared" si="18"/>
        <v>507616</v>
      </c>
      <c r="T63" s="10"/>
      <c r="U63" s="64">
        <v>12.2</v>
      </c>
      <c r="V63" s="64">
        <v>13.94</v>
      </c>
      <c r="W63" s="10"/>
      <c r="X63" s="43">
        <v>37650000000</v>
      </c>
      <c r="Y63" s="36">
        <v>0.04</v>
      </c>
      <c r="Z63" s="10"/>
      <c r="AA63" s="20">
        <v>35</v>
      </c>
      <c r="AB63" s="20">
        <v>20</v>
      </c>
      <c r="AC63" s="20">
        <v>5</v>
      </c>
      <c r="AD63" s="20">
        <v>39</v>
      </c>
      <c r="AE63" s="20">
        <v>1</v>
      </c>
      <c r="AF63" s="66">
        <f t="shared" si="19"/>
        <v>100</v>
      </c>
      <c r="AG63" s="10"/>
      <c r="AH63" s="36">
        <v>-7.5999999999999998E-2</v>
      </c>
      <c r="AI63" s="40">
        <v>49173</v>
      </c>
      <c r="AJ63" s="37">
        <v>0.76</v>
      </c>
      <c r="AK63" s="42" t="s">
        <v>213</v>
      </c>
      <c r="AL63" s="41">
        <v>832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50" ht="24" customHeight="1">
      <c r="A64" s="16"/>
      <c r="B64" s="17">
        <f t="shared" si="23"/>
        <v>6</v>
      </c>
      <c r="C64" s="10"/>
      <c r="D64" s="18" t="s">
        <v>59</v>
      </c>
      <c r="E64" s="10"/>
      <c r="F64" s="18" t="s">
        <v>5</v>
      </c>
      <c r="G64" s="18" t="s">
        <v>226</v>
      </c>
      <c r="H64" s="10"/>
      <c r="I64" s="19">
        <v>95688680</v>
      </c>
      <c r="J64" s="19">
        <v>3460</v>
      </c>
      <c r="K64" s="17" t="s">
        <v>9</v>
      </c>
      <c r="L64" s="10"/>
      <c r="M64" s="60">
        <v>8211</v>
      </c>
      <c r="N64" s="60">
        <v>9287</v>
      </c>
      <c r="O64" s="60">
        <v>26925</v>
      </c>
      <c r="P64" s="10"/>
      <c r="Q64" s="60">
        <f t="shared" si="17"/>
        <v>139305</v>
      </c>
      <c r="R64" s="10"/>
      <c r="S64" s="62">
        <f t="shared" si="18"/>
        <v>148592</v>
      </c>
      <c r="T64" s="10"/>
      <c r="U64" s="64">
        <v>9.6999999999999993</v>
      </c>
      <c r="V64" s="64">
        <v>28.43</v>
      </c>
      <c r="W64" s="10"/>
      <c r="X64" s="43">
        <v>10740000000</v>
      </c>
      <c r="Y64" s="36">
        <v>3.2000000000000001E-2</v>
      </c>
      <c r="Z64" s="10"/>
      <c r="AA64" s="20">
        <v>61</v>
      </c>
      <c r="AB64" s="20">
        <v>10</v>
      </c>
      <c r="AC64" s="20">
        <v>1</v>
      </c>
      <c r="AD64" s="20">
        <v>27</v>
      </c>
      <c r="AE64" s="20">
        <v>1</v>
      </c>
      <c r="AF64" s="66">
        <f t="shared" si="19"/>
        <v>100</v>
      </c>
      <c r="AG64" s="10"/>
      <c r="AH64" s="36">
        <v>-4.7E-2</v>
      </c>
      <c r="AI64" s="40">
        <v>8792</v>
      </c>
      <c r="AJ64" s="37">
        <v>0.76</v>
      </c>
      <c r="AK64" s="42" t="s">
        <v>214</v>
      </c>
      <c r="AL64" s="41">
        <v>1580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140</v>
      </c>
      <c r="E65" s="10"/>
      <c r="F65" s="18" t="s">
        <v>8</v>
      </c>
      <c r="G65" s="18" t="s">
        <v>212</v>
      </c>
      <c r="H65" s="10"/>
      <c r="I65" s="19">
        <v>143964512</v>
      </c>
      <c r="J65" s="19">
        <v>9720</v>
      </c>
      <c r="K65" s="17" t="s">
        <v>9</v>
      </c>
      <c r="L65" s="10"/>
      <c r="M65" s="60">
        <v>20308</v>
      </c>
      <c r="N65" s="60">
        <v>25969</v>
      </c>
      <c r="O65" s="60">
        <v>24864</v>
      </c>
      <c r="P65" s="10"/>
      <c r="Q65" s="60">
        <f t="shared" si="17"/>
        <v>389535</v>
      </c>
      <c r="R65" s="10"/>
      <c r="S65" s="62">
        <f t="shared" si="18"/>
        <v>415504</v>
      </c>
      <c r="T65" s="10"/>
      <c r="U65" s="64">
        <v>18</v>
      </c>
      <c r="V65" s="64">
        <v>17.010000000000002</v>
      </c>
      <c r="W65" s="10"/>
      <c r="X65" s="43">
        <v>75510000000</v>
      </c>
      <c r="Y65" s="36">
        <v>5.8999999999999997E-2</v>
      </c>
      <c r="Z65" s="10"/>
      <c r="AA65" s="20">
        <v>59</v>
      </c>
      <c r="AB65" s="20">
        <v>6</v>
      </c>
      <c r="AC65" s="20">
        <v>2</v>
      </c>
      <c r="AD65" s="20">
        <v>32</v>
      </c>
      <c r="AE65" s="20">
        <v>1</v>
      </c>
      <c r="AF65" s="66">
        <f t="shared" si="19"/>
        <v>100</v>
      </c>
      <c r="AG65" s="10"/>
      <c r="AH65" s="36">
        <v>-0.14399999999999999</v>
      </c>
      <c r="AI65" s="40">
        <v>37519</v>
      </c>
      <c r="AJ65" s="37">
        <v>0.83</v>
      </c>
      <c r="AK65" s="42" t="s">
        <v>213</v>
      </c>
      <c r="AL65" s="41">
        <v>1024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184</v>
      </c>
      <c r="E66" s="10"/>
      <c r="F66" s="18" t="s">
        <v>18</v>
      </c>
      <c r="G66" s="18" t="s">
        <v>224</v>
      </c>
      <c r="H66" s="10"/>
      <c r="I66" s="19">
        <v>94569072</v>
      </c>
      <c r="J66" s="19">
        <v>2050</v>
      </c>
      <c r="K66" s="17" t="s">
        <v>9</v>
      </c>
      <c r="L66" s="10"/>
      <c r="M66" s="60">
        <v>8417</v>
      </c>
      <c r="N66" s="60">
        <v>24970</v>
      </c>
      <c r="O66" s="60">
        <v>21599</v>
      </c>
      <c r="P66" s="10"/>
      <c r="Q66" s="60">
        <f t="shared" si="17"/>
        <v>374550</v>
      </c>
      <c r="R66" s="10"/>
      <c r="S66" s="62">
        <f t="shared" si="18"/>
        <v>399520</v>
      </c>
      <c r="T66" s="10"/>
      <c r="U66" s="64">
        <v>26.4</v>
      </c>
      <c r="V66" s="64">
        <v>22.65</v>
      </c>
      <c r="W66" s="10"/>
      <c r="X66" s="43">
        <v>18020000000</v>
      </c>
      <c r="Y66" s="36">
        <v>8.7999999999999995E-2</v>
      </c>
      <c r="Z66" s="10"/>
      <c r="AA66" s="20">
        <v>30</v>
      </c>
      <c r="AB66" s="20">
        <v>20</v>
      </c>
      <c r="AC66" s="20">
        <v>2</v>
      </c>
      <c r="AD66" s="20">
        <v>47</v>
      </c>
      <c r="AE66" s="20">
        <v>1</v>
      </c>
      <c r="AF66" s="66">
        <f t="shared" si="19"/>
        <v>100</v>
      </c>
      <c r="AG66" s="10"/>
      <c r="AH66" s="36">
        <v>-4.2000000000000003E-2</v>
      </c>
      <c r="AI66" s="40">
        <v>53577</v>
      </c>
      <c r="AJ66" s="37">
        <v>0.82</v>
      </c>
      <c r="AK66" s="42" t="s">
        <v>213</v>
      </c>
      <c r="AL66" s="41">
        <v>1157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85</v>
      </c>
      <c r="E67" s="10"/>
      <c r="F67" s="18" t="s">
        <v>5</v>
      </c>
      <c r="G67" s="18" t="s">
        <v>226</v>
      </c>
      <c r="H67" s="10"/>
      <c r="I67" s="19">
        <v>80277424</v>
      </c>
      <c r="J67" s="19">
        <v>6530</v>
      </c>
      <c r="K67" s="17" t="s">
        <v>9</v>
      </c>
      <c r="L67" s="10"/>
      <c r="M67" s="60">
        <v>15932</v>
      </c>
      <c r="N67" s="60">
        <v>16426</v>
      </c>
      <c r="O67" s="60">
        <v>21397</v>
      </c>
      <c r="P67" s="10"/>
      <c r="Q67" s="60">
        <f t="shared" si="17"/>
        <v>246390</v>
      </c>
      <c r="R67" s="10"/>
      <c r="S67" s="62">
        <f t="shared" si="18"/>
        <v>262816</v>
      </c>
      <c r="T67" s="10"/>
      <c r="U67" s="64">
        <v>20.5</v>
      </c>
      <c r="V67" s="64">
        <v>26.27</v>
      </c>
      <c r="W67" s="10"/>
      <c r="X67" s="43">
        <v>28500000000</v>
      </c>
      <c r="Y67" s="36">
        <v>6.8000000000000005E-2</v>
      </c>
      <c r="Z67" s="10"/>
      <c r="AA67" s="20">
        <v>51</v>
      </c>
      <c r="AB67" s="20">
        <v>12</v>
      </c>
      <c r="AC67" s="20">
        <v>1</v>
      </c>
      <c r="AD67" s="20">
        <v>35</v>
      </c>
      <c r="AE67" s="20">
        <v>1</v>
      </c>
      <c r="AF67" s="66">
        <f t="shared" si="19"/>
        <v>100</v>
      </c>
      <c r="AG67" s="10"/>
      <c r="AH67" s="36">
        <v>-0.16</v>
      </c>
      <c r="AI67" s="40">
        <v>37840</v>
      </c>
      <c r="AJ67" s="37">
        <v>0.75</v>
      </c>
      <c r="AK67" s="42" t="s">
        <v>213</v>
      </c>
      <c r="AL67" s="41">
        <v>1436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126</v>
      </c>
      <c r="E68" s="10"/>
      <c r="F68" s="18" t="s">
        <v>11</v>
      </c>
      <c r="G68" s="18" t="s">
        <v>11</v>
      </c>
      <c r="H68" s="10"/>
      <c r="I68" s="19">
        <v>185989632</v>
      </c>
      <c r="J68" s="19">
        <v>2450</v>
      </c>
      <c r="K68" s="17" t="s">
        <v>9</v>
      </c>
      <c r="L68" s="10"/>
      <c r="M68" s="60">
        <v>5053</v>
      </c>
      <c r="N68" s="60">
        <v>39802</v>
      </c>
      <c r="O68" s="60">
        <v>19710</v>
      </c>
      <c r="P68" s="10"/>
      <c r="Q68" s="60">
        <f t="shared" si="17"/>
        <v>597030</v>
      </c>
      <c r="R68" s="10"/>
      <c r="S68" s="62">
        <f t="shared" si="18"/>
        <v>636832</v>
      </c>
      <c r="T68" s="10"/>
      <c r="U68" s="64">
        <v>21.4</v>
      </c>
      <c r="V68" s="64">
        <v>9.86</v>
      </c>
      <c r="W68" s="10"/>
      <c r="X68" s="43">
        <v>28790000000</v>
      </c>
      <c r="Y68" s="36">
        <v>7.0999999999999994E-2</v>
      </c>
      <c r="Z68" s="10"/>
      <c r="AA68" s="20">
        <v>52</v>
      </c>
      <c r="AB68" s="20">
        <v>8</v>
      </c>
      <c r="AC68" s="20">
        <v>2</v>
      </c>
      <c r="AD68" s="20">
        <v>37</v>
      </c>
      <c r="AE68" s="20">
        <v>1</v>
      </c>
      <c r="AF68" s="66">
        <f t="shared" si="19"/>
        <v>100</v>
      </c>
      <c r="AG68" s="10"/>
      <c r="AH68" s="36">
        <v>8.0000000000000002E-3</v>
      </c>
      <c r="AI68" s="40">
        <v>6309</v>
      </c>
      <c r="AJ68" s="37">
        <v>0.45</v>
      </c>
      <c r="AK68" s="42" t="s">
        <v>214</v>
      </c>
      <c r="AL68" s="41">
        <v>631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114</v>
      </c>
      <c r="E69" s="10"/>
      <c r="F69" s="18" t="s">
        <v>13</v>
      </c>
      <c r="G69" s="18" t="s">
        <v>222</v>
      </c>
      <c r="H69" s="10"/>
      <c r="I69" s="19">
        <v>127540424</v>
      </c>
      <c r="J69" s="19">
        <v>9040</v>
      </c>
      <c r="K69" s="17" t="s">
        <v>9</v>
      </c>
      <c r="L69" s="10"/>
      <c r="M69" s="60">
        <v>16039</v>
      </c>
      <c r="N69" s="60">
        <v>16725</v>
      </c>
      <c r="O69" s="60">
        <v>19676</v>
      </c>
      <c r="P69" s="10"/>
      <c r="Q69" s="60">
        <f t="shared" si="17"/>
        <v>250875</v>
      </c>
      <c r="R69" s="10"/>
      <c r="S69" s="62">
        <f t="shared" si="18"/>
        <v>267600</v>
      </c>
      <c r="T69" s="10"/>
      <c r="U69" s="64">
        <v>13.1</v>
      </c>
      <c r="V69" s="64">
        <v>15.73</v>
      </c>
      <c r="W69" s="10"/>
      <c r="X69" s="43">
        <v>46990000000</v>
      </c>
      <c r="Y69" s="36">
        <v>4.3999999999999997E-2</v>
      </c>
      <c r="Z69" s="10"/>
      <c r="AA69" s="20">
        <v>38</v>
      </c>
      <c r="AB69" s="20">
        <v>10</v>
      </c>
      <c r="AC69" s="20">
        <v>2</v>
      </c>
      <c r="AD69" s="20">
        <v>48</v>
      </c>
      <c r="AE69" s="20">
        <v>2</v>
      </c>
      <c r="AF69" s="66">
        <f t="shared" si="19"/>
        <v>100</v>
      </c>
      <c r="AG69" s="10"/>
      <c r="AH69" s="36">
        <v>-1.4E-2</v>
      </c>
      <c r="AI69" s="40">
        <v>31524</v>
      </c>
      <c r="AJ69" s="37">
        <v>0.78</v>
      </c>
      <c r="AK69" s="42" t="s">
        <v>213</v>
      </c>
      <c r="AL69" s="41">
        <v>847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165</v>
      </c>
      <c r="E70" s="10"/>
      <c r="F70" s="18" t="s">
        <v>22</v>
      </c>
      <c r="G70" s="18" t="s">
        <v>224</v>
      </c>
      <c r="H70" s="10"/>
      <c r="I70" s="19">
        <v>68863512</v>
      </c>
      <c r="J70" s="19">
        <v>5640</v>
      </c>
      <c r="K70" s="17" t="s">
        <v>9</v>
      </c>
      <c r="L70" s="10"/>
      <c r="M70" s="60">
        <v>21745</v>
      </c>
      <c r="N70" s="60">
        <v>22491</v>
      </c>
      <c r="O70" s="60">
        <v>19110</v>
      </c>
      <c r="P70" s="10"/>
      <c r="Q70" s="60">
        <f t="shared" si="17"/>
        <v>337365</v>
      </c>
      <c r="R70" s="10"/>
      <c r="S70" s="62">
        <f t="shared" si="18"/>
        <v>359856</v>
      </c>
      <c r="T70" s="10"/>
      <c r="U70" s="64">
        <v>32.700000000000003</v>
      </c>
      <c r="V70" s="64">
        <v>27.14</v>
      </c>
      <c r="W70" s="10"/>
      <c r="X70" s="43">
        <v>44710000000</v>
      </c>
      <c r="Y70" s="36">
        <v>0.109</v>
      </c>
      <c r="Z70" s="10"/>
      <c r="AA70" s="20">
        <v>30</v>
      </c>
      <c r="AB70" s="20">
        <v>50</v>
      </c>
      <c r="AC70" s="20">
        <v>2</v>
      </c>
      <c r="AD70" s="20">
        <v>17</v>
      </c>
      <c r="AE70" s="20">
        <v>1</v>
      </c>
      <c r="AF70" s="66">
        <f t="shared" si="19"/>
        <v>100</v>
      </c>
      <c r="AG70" s="10"/>
      <c r="AH70" s="36">
        <v>1.4999999999999999E-2</v>
      </c>
      <c r="AI70" s="40">
        <v>54220</v>
      </c>
      <c r="AJ70" s="37">
        <v>0.82</v>
      </c>
      <c r="AK70" s="42" t="s">
        <v>213</v>
      </c>
      <c r="AL70" s="41">
        <v>1494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155</v>
      </c>
      <c r="E71" s="10"/>
      <c r="F71" s="18" t="s">
        <v>11</v>
      </c>
      <c r="G71" s="18" t="s">
        <v>11</v>
      </c>
      <c r="H71" s="10"/>
      <c r="I71" s="19">
        <v>56015472</v>
      </c>
      <c r="J71" s="19">
        <v>5480</v>
      </c>
      <c r="K71" s="17" t="s">
        <v>9</v>
      </c>
      <c r="L71" s="10"/>
      <c r="M71" s="60">
        <v>14071</v>
      </c>
      <c r="N71" s="60">
        <v>14507</v>
      </c>
      <c r="O71" s="60">
        <v>15099</v>
      </c>
      <c r="P71" s="10"/>
      <c r="Q71" s="60">
        <f t="shared" si="17"/>
        <v>217605</v>
      </c>
      <c r="R71" s="10"/>
      <c r="S71" s="62">
        <f t="shared" si="18"/>
        <v>232112</v>
      </c>
      <c r="T71" s="10"/>
      <c r="U71" s="64">
        <v>25.9</v>
      </c>
      <c r="V71" s="64">
        <v>27.79</v>
      </c>
      <c r="W71" s="10"/>
      <c r="X71" s="43">
        <v>25470000000</v>
      </c>
      <c r="Y71" s="36">
        <v>8.5999999999999993E-2</v>
      </c>
      <c r="Z71" s="10"/>
      <c r="AA71" s="20">
        <v>67</v>
      </c>
      <c r="AB71" s="20">
        <v>2</v>
      </c>
      <c r="AC71" s="20">
        <v>1</v>
      </c>
      <c r="AD71" s="20">
        <v>29</v>
      </c>
      <c r="AE71" s="20">
        <v>1</v>
      </c>
      <c r="AF71" s="66">
        <f t="shared" si="19"/>
        <v>100</v>
      </c>
      <c r="AG71" s="10"/>
      <c r="AH71" s="36">
        <v>-4.7E-2</v>
      </c>
      <c r="AI71" s="40">
        <v>17691</v>
      </c>
      <c r="AJ71" s="37">
        <v>0.83</v>
      </c>
      <c r="AK71" s="42" t="s">
        <v>213</v>
      </c>
      <c r="AL71" s="41">
        <v>1509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21</v>
      </c>
      <c r="E72" s="10"/>
      <c r="F72" s="18" t="s">
        <v>22</v>
      </c>
      <c r="G72" s="18" t="s">
        <v>198</v>
      </c>
      <c r="H72" s="10"/>
      <c r="I72" s="19">
        <v>162951552</v>
      </c>
      <c r="J72" s="19">
        <v>1330</v>
      </c>
      <c r="K72" s="17" t="s">
        <v>9</v>
      </c>
      <c r="L72" s="10"/>
      <c r="M72" s="60">
        <v>2376</v>
      </c>
      <c r="N72" s="60">
        <v>24954</v>
      </c>
      <c r="O72" s="60">
        <v>11825</v>
      </c>
      <c r="P72" s="10"/>
      <c r="Q72" s="60">
        <f t="shared" si="17"/>
        <v>374310</v>
      </c>
      <c r="R72" s="10"/>
      <c r="S72" s="62">
        <f t="shared" si="18"/>
        <v>399264</v>
      </c>
      <c r="T72" s="10"/>
      <c r="U72" s="64">
        <v>15.3</v>
      </c>
      <c r="V72" s="64">
        <v>7.61</v>
      </c>
      <c r="W72" s="10"/>
      <c r="X72" s="43">
        <v>11270000000</v>
      </c>
      <c r="Y72" s="36">
        <v>5.0999999999999997E-2</v>
      </c>
      <c r="Z72" s="10"/>
      <c r="AA72" s="20">
        <v>18</v>
      </c>
      <c r="AB72" s="20">
        <v>33</v>
      </c>
      <c r="AC72" s="20">
        <v>12</v>
      </c>
      <c r="AD72" s="20">
        <v>32</v>
      </c>
      <c r="AE72" s="20">
        <v>5</v>
      </c>
      <c r="AF72" s="66">
        <f t="shared" si="19"/>
        <v>100</v>
      </c>
      <c r="AG72" s="10"/>
      <c r="AH72" s="36">
        <v>-4.3999999999999997E-2</v>
      </c>
      <c r="AI72" s="40">
        <v>1767</v>
      </c>
      <c r="AJ72" s="37">
        <v>0.67</v>
      </c>
      <c r="AK72" s="42" t="s">
        <v>223</v>
      </c>
      <c r="AL72" s="41">
        <v>417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s="2" customFormat="1" ht="24" customHeight="1">
      <c r="A73" s="16"/>
      <c r="B73" s="173">
        <f t="shared" si="23"/>
        <v>15</v>
      </c>
      <c r="C73" s="16"/>
      <c r="D73" s="174" t="s">
        <v>284</v>
      </c>
      <c r="E73" s="16"/>
      <c r="F73" s="174" t="s">
        <v>18</v>
      </c>
      <c r="G73" s="174" t="s">
        <v>224</v>
      </c>
      <c r="H73" s="16"/>
      <c r="I73" s="175">
        <v>103320224</v>
      </c>
      <c r="J73" s="175">
        <v>3580</v>
      </c>
      <c r="K73" s="173" t="s">
        <v>9</v>
      </c>
      <c r="L73" s="16"/>
      <c r="M73" s="176">
        <v>10012</v>
      </c>
      <c r="N73" s="176">
        <v>12690</v>
      </c>
      <c r="O73" s="176">
        <v>11089</v>
      </c>
      <c r="P73" s="16"/>
      <c r="Q73" s="176">
        <f t="shared" si="17"/>
        <v>190350</v>
      </c>
      <c r="R73" s="16"/>
      <c r="S73" s="177">
        <f t="shared" si="18"/>
        <v>203040</v>
      </c>
      <c r="T73" s="16"/>
      <c r="U73" s="178">
        <v>12.3</v>
      </c>
      <c r="V73" s="178">
        <v>10.83</v>
      </c>
      <c r="W73" s="16"/>
      <c r="X73" s="179">
        <v>12450000000</v>
      </c>
      <c r="Y73" s="180">
        <v>4.1000000000000002E-2</v>
      </c>
      <c r="Z73" s="16"/>
      <c r="AA73" s="181">
        <v>48</v>
      </c>
      <c r="AB73" s="181">
        <v>21</v>
      </c>
      <c r="AC73" s="181">
        <v>3</v>
      </c>
      <c r="AD73" s="181">
        <v>26</v>
      </c>
      <c r="AE73" s="181">
        <v>2</v>
      </c>
      <c r="AF73" s="182">
        <f t="shared" si="19"/>
        <v>100</v>
      </c>
      <c r="AG73" s="16"/>
      <c r="AH73" s="180">
        <v>1.4999999999999999E-2</v>
      </c>
      <c r="AI73" s="183">
        <v>8954</v>
      </c>
      <c r="AJ73" s="184">
        <v>0.77</v>
      </c>
      <c r="AK73" s="185" t="s">
        <v>213</v>
      </c>
      <c r="AL73" s="186">
        <v>635</v>
      </c>
      <c r="AN73" s="187"/>
      <c r="AO73" s="188"/>
      <c r="AP73" s="179">
        <f t="shared" si="20"/>
        <v>0</v>
      </c>
      <c r="AR73" s="187">
        <f t="shared" si="21"/>
        <v>0</v>
      </c>
      <c r="AS73" s="188"/>
      <c r="AT73" s="179">
        <f t="shared" si="22"/>
        <v>0</v>
      </c>
      <c r="AV73" s="179">
        <v>0</v>
      </c>
    </row>
    <row r="74" spans="1:48" ht="24" customHeight="1">
      <c r="A74" s="16"/>
      <c r="B74" s="17">
        <f t="shared" si="23"/>
        <v>16</v>
      </c>
      <c r="C74" s="10"/>
      <c r="D74" s="18" t="s">
        <v>120</v>
      </c>
      <c r="E74" s="10"/>
      <c r="F74" s="18" t="s">
        <v>22</v>
      </c>
      <c r="G74" s="18" t="s">
        <v>224</v>
      </c>
      <c r="H74" s="10"/>
      <c r="I74" s="19">
        <v>52885224</v>
      </c>
      <c r="J74" s="19">
        <v>1190</v>
      </c>
      <c r="K74" s="17" t="s">
        <v>9</v>
      </c>
      <c r="L74" s="10"/>
      <c r="M74" s="60">
        <v>4887</v>
      </c>
      <c r="N74" s="60">
        <v>10540</v>
      </c>
      <c r="O74" s="60">
        <v>11075</v>
      </c>
      <c r="P74" s="10"/>
      <c r="Q74" s="60">
        <f t="shared" si="17"/>
        <v>158100</v>
      </c>
      <c r="R74" s="10"/>
      <c r="S74" s="62">
        <f t="shared" si="18"/>
        <v>168640</v>
      </c>
      <c r="T74" s="10"/>
      <c r="U74" s="64">
        <v>19.899999999999999</v>
      </c>
      <c r="V74" s="64">
        <v>21.12</v>
      </c>
      <c r="W74" s="10"/>
      <c r="X74" s="43">
        <v>4190000000</v>
      </c>
      <c r="Y74" s="36">
        <v>6.6000000000000003E-2</v>
      </c>
      <c r="Z74" s="10"/>
      <c r="AA74" s="20">
        <v>30</v>
      </c>
      <c r="AB74" s="20">
        <v>21</v>
      </c>
      <c r="AC74" s="20">
        <v>2</v>
      </c>
      <c r="AD74" s="20">
        <v>45</v>
      </c>
      <c r="AE74" s="20">
        <v>2</v>
      </c>
      <c r="AF74" s="66">
        <f t="shared" si="19"/>
        <v>100</v>
      </c>
      <c r="AG74" s="10"/>
      <c r="AH74" s="36">
        <v>-7.0999999999999994E-2</v>
      </c>
      <c r="AI74" s="40">
        <v>12066</v>
      </c>
      <c r="AJ74" s="37">
        <v>0.83</v>
      </c>
      <c r="AK74" s="42" t="s">
        <v>214</v>
      </c>
      <c r="AL74" s="41">
        <v>1158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159</v>
      </c>
      <c r="E75" s="10"/>
      <c r="F75" s="18" t="s">
        <v>5</v>
      </c>
      <c r="G75" s="18" t="s">
        <v>11</v>
      </c>
      <c r="H75" s="10"/>
      <c r="I75" s="19">
        <v>39578828</v>
      </c>
      <c r="J75" s="19">
        <v>2140</v>
      </c>
      <c r="K75" s="17" t="s">
        <v>9</v>
      </c>
      <c r="L75" s="10"/>
      <c r="M75" s="60">
        <v>2311</v>
      </c>
      <c r="N75" s="60">
        <v>10178</v>
      </c>
      <c r="O75" s="60">
        <v>10798</v>
      </c>
      <c r="P75" s="10"/>
      <c r="Q75" s="60">
        <f t="shared" si="17"/>
        <v>152670</v>
      </c>
      <c r="R75" s="10"/>
      <c r="S75" s="62">
        <f t="shared" si="18"/>
        <v>162848</v>
      </c>
      <c r="T75" s="10"/>
      <c r="U75" s="64">
        <v>25.7</v>
      </c>
      <c r="V75" s="64">
        <v>27.41</v>
      </c>
      <c r="W75" s="10"/>
      <c r="X75" s="43">
        <v>8170000000</v>
      </c>
      <c r="Y75" s="36">
        <v>8.5999999999999993E-2</v>
      </c>
      <c r="Z75" s="10"/>
      <c r="AA75" s="20">
        <v>58</v>
      </c>
      <c r="AB75" s="20">
        <v>20</v>
      </c>
      <c r="AC75" s="20">
        <v>1</v>
      </c>
      <c r="AD75" s="20">
        <v>20</v>
      </c>
      <c r="AE75" s="20">
        <v>1</v>
      </c>
      <c r="AF75" s="66">
        <f t="shared" si="19"/>
        <v>100</v>
      </c>
      <c r="AG75" s="10"/>
      <c r="AH75" s="36">
        <v>-0.09</v>
      </c>
      <c r="AI75" s="40">
        <v>3165</v>
      </c>
      <c r="AJ75" s="37">
        <v>0.61</v>
      </c>
      <c r="AK75" s="42" t="s">
        <v>214</v>
      </c>
      <c r="AL75" s="41">
        <v>1749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18" t="s">
        <v>172</v>
      </c>
      <c r="E76" s="10"/>
      <c r="F76" s="18" t="s">
        <v>8</v>
      </c>
      <c r="G76" s="18" t="s">
        <v>212</v>
      </c>
      <c r="H76" s="10"/>
      <c r="I76" s="19">
        <v>79512424</v>
      </c>
      <c r="J76" s="19">
        <v>11180</v>
      </c>
      <c r="K76" s="17" t="s">
        <v>9</v>
      </c>
      <c r="L76" s="10"/>
      <c r="M76" s="60">
        <v>7300</v>
      </c>
      <c r="N76" s="60">
        <v>9782</v>
      </c>
      <c r="O76" s="60">
        <v>8727</v>
      </c>
      <c r="P76" s="10"/>
      <c r="Q76" s="60">
        <f t="shared" si="17"/>
        <v>146730</v>
      </c>
      <c r="R76" s="10"/>
      <c r="S76" s="62">
        <f t="shared" si="18"/>
        <v>156512</v>
      </c>
      <c r="T76" s="10"/>
      <c r="U76" s="64">
        <v>12.3</v>
      </c>
      <c r="V76" s="64">
        <v>10.96</v>
      </c>
      <c r="W76" s="10"/>
      <c r="X76" s="43">
        <v>35330000000</v>
      </c>
      <c r="Y76" s="36">
        <v>4.1000000000000002E-2</v>
      </c>
      <c r="Z76" s="10"/>
      <c r="AA76" s="20">
        <v>60</v>
      </c>
      <c r="AB76" s="20">
        <v>8</v>
      </c>
      <c r="AC76" s="20">
        <v>2</v>
      </c>
      <c r="AD76" s="20">
        <v>29</v>
      </c>
      <c r="AE76" s="20">
        <v>1</v>
      </c>
      <c r="AF76" s="66">
        <f t="shared" si="19"/>
        <v>100</v>
      </c>
      <c r="AG76" s="10"/>
      <c r="AH76" s="36">
        <v>3.1E-2</v>
      </c>
      <c r="AI76" s="40">
        <v>26525</v>
      </c>
      <c r="AJ76" s="37">
        <v>0.73</v>
      </c>
      <c r="AK76" s="42" t="s">
        <v>213</v>
      </c>
      <c r="AL76" s="41">
        <v>600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44</v>
      </c>
      <c r="E77" s="10"/>
      <c r="F77" s="18" t="s">
        <v>13</v>
      </c>
      <c r="G77" s="18" t="s">
        <v>222</v>
      </c>
      <c r="H77" s="10"/>
      <c r="I77" s="19">
        <v>48653420</v>
      </c>
      <c r="J77" s="19">
        <v>6320</v>
      </c>
      <c r="K77" s="17" t="s">
        <v>9</v>
      </c>
      <c r="L77" s="10"/>
      <c r="M77" s="60">
        <v>7158</v>
      </c>
      <c r="N77" s="60">
        <v>8987</v>
      </c>
      <c r="O77" s="60">
        <v>7447</v>
      </c>
      <c r="P77" s="10"/>
      <c r="Q77" s="60">
        <f t="shared" si="17"/>
        <v>134805</v>
      </c>
      <c r="R77" s="10"/>
      <c r="S77" s="62">
        <f t="shared" si="18"/>
        <v>143792</v>
      </c>
      <c r="T77" s="10"/>
      <c r="U77" s="64">
        <v>18.5</v>
      </c>
      <c r="V77" s="64">
        <v>14.88</v>
      </c>
      <c r="W77" s="10"/>
      <c r="X77" s="43">
        <v>17370000000</v>
      </c>
      <c r="Y77" s="36">
        <v>6.0999999999999999E-2</v>
      </c>
      <c r="Z77" s="10"/>
      <c r="AA77" s="20">
        <v>15</v>
      </c>
      <c r="AB77" s="20">
        <v>40</v>
      </c>
      <c r="AC77" s="20">
        <v>3</v>
      </c>
      <c r="AD77" s="20">
        <v>41</v>
      </c>
      <c r="AE77" s="20">
        <v>1</v>
      </c>
      <c r="AF77" s="66">
        <f t="shared" si="19"/>
        <v>100</v>
      </c>
      <c r="AG77" s="10"/>
      <c r="AH77" s="36">
        <v>2.8000000000000001E-2</v>
      </c>
      <c r="AI77" s="40">
        <v>27702</v>
      </c>
      <c r="AJ77" s="37">
        <v>0.76</v>
      </c>
      <c r="AK77" s="42" t="s">
        <v>210</v>
      </c>
      <c r="AL77" s="41">
        <v>753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118</v>
      </c>
      <c r="E78" s="10"/>
      <c r="F78" s="18" t="s">
        <v>5</v>
      </c>
      <c r="G78" s="18" t="s">
        <v>226</v>
      </c>
      <c r="H78" s="10"/>
      <c r="I78" s="19">
        <v>35276784</v>
      </c>
      <c r="J78" s="19">
        <v>2580</v>
      </c>
      <c r="K78" s="17" t="s">
        <v>9</v>
      </c>
      <c r="L78" s="10"/>
      <c r="M78" s="60">
        <v>3785</v>
      </c>
      <c r="N78" s="60">
        <v>6917</v>
      </c>
      <c r="O78" s="60">
        <v>7320</v>
      </c>
      <c r="P78" s="10"/>
      <c r="Q78" s="60">
        <f t="shared" si="17"/>
        <v>103755</v>
      </c>
      <c r="R78" s="10"/>
      <c r="S78" s="62">
        <f t="shared" si="18"/>
        <v>110672</v>
      </c>
      <c r="T78" s="10"/>
      <c r="U78" s="64">
        <v>19.600000000000001</v>
      </c>
      <c r="V78" s="64">
        <v>20.8</v>
      </c>
      <c r="W78" s="10"/>
      <c r="X78" s="43">
        <v>6640000000</v>
      </c>
      <c r="Y78" s="36">
        <v>6.4000000000000001E-2</v>
      </c>
      <c r="Z78" s="10"/>
      <c r="AA78" s="20">
        <v>63</v>
      </c>
      <c r="AB78" s="20">
        <v>10</v>
      </c>
      <c r="AC78" s="20">
        <v>1</v>
      </c>
      <c r="AD78" s="20">
        <v>25</v>
      </c>
      <c r="AE78" s="20">
        <v>1</v>
      </c>
      <c r="AF78" s="66">
        <f t="shared" si="19"/>
        <v>100</v>
      </c>
      <c r="AG78" s="10"/>
      <c r="AH78" s="36">
        <v>-0.04</v>
      </c>
      <c r="AI78" s="40">
        <v>10748</v>
      </c>
      <c r="AJ78" s="37">
        <v>0.75</v>
      </c>
      <c r="AK78" s="42" t="s">
        <v>223</v>
      </c>
      <c r="AL78" s="41">
        <v>1143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175</v>
      </c>
      <c r="E79" s="10"/>
      <c r="F79" s="18" t="s">
        <v>8</v>
      </c>
      <c r="G79" s="18" t="s">
        <v>212</v>
      </c>
      <c r="H79" s="10"/>
      <c r="I79" s="19">
        <v>44438624</v>
      </c>
      <c r="J79" s="19">
        <v>2310</v>
      </c>
      <c r="K79" s="17" t="s">
        <v>9</v>
      </c>
      <c r="L79" s="10"/>
      <c r="M79" s="60">
        <v>4687</v>
      </c>
      <c r="N79" s="60">
        <v>6089</v>
      </c>
      <c r="O79" s="60">
        <v>7308</v>
      </c>
      <c r="P79" s="10"/>
      <c r="Q79" s="60">
        <f t="shared" si="17"/>
        <v>91335</v>
      </c>
      <c r="R79" s="10"/>
      <c r="S79" s="62">
        <f t="shared" si="18"/>
        <v>97424</v>
      </c>
      <c r="T79" s="10"/>
      <c r="U79" s="64">
        <v>13.7</v>
      </c>
      <c r="V79" s="64">
        <v>16.25</v>
      </c>
      <c r="W79" s="10"/>
      <c r="X79" s="43">
        <v>4430000000</v>
      </c>
      <c r="Y79" s="36">
        <v>4.7E-2</v>
      </c>
      <c r="Z79" s="10"/>
      <c r="AA79" s="20">
        <v>50</v>
      </c>
      <c r="AB79" s="20">
        <v>8</v>
      </c>
      <c r="AC79" s="20">
        <v>2</v>
      </c>
      <c r="AD79" s="20">
        <v>39</v>
      </c>
      <c r="AE79" s="20">
        <v>1</v>
      </c>
      <c r="AF79" s="66">
        <f t="shared" si="19"/>
        <v>100</v>
      </c>
      <c r="AG79" s="10"/>
      <c r="AH79" s="36">
        <v>0.28899999999999998</v>
      </c>
      <c r="AI79" s="40">
        <v>32480</v>
      </c>
      <c r="AJ79" s="37">
        <v>0.86</v>
      </c>
      <c r="AK79" s="42" t="s">
        <v>210</v>
      </c>
      <c r="AL79" s="41">
        <v>1003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183</v>
      </c>
      <c r="E80" s="10"/>
      <c r="F80" s="18" t="s">
        <v>13</v>
      </c>
      <c r="G80" s="18" t="s">
        <v>222</v>
      </c>
      <c r="H80" s="10"/>
      <c r="I80" s="19">
        <v>31568180</v>
      </c>
      <c r="J80" s="19">
        <v>11760</v>
      </c>
      <c r="K80" s="17" t="s">
        <v>9</v>
      </c>
      <c r="L80" s="10"/>
      <c r="M80" s="60">
        <v>7028</v>
      </c>
      <c r="N80" s="60">
        <v>10640</v>
      </c>
      <c r="O80" s="60">
        <v>6881</v>
      </c>
      <c r="P80" s="10"/>
      <c r="Q80" s="60">
        <f t="shared" si="17"/>
        <v>159600</v>
      </c>
      <c r="R80" s="10"/>
      <c r="S80" s="62">
        <f t="shared" si="18"/>
        <v>170240</v>
      </c>
      <c r="T80" s="10"/>
      <c r="U80" s="64">
        <v>33.700000000000003</v>
      </c>
      <c r="V80" s="64">
        <v>22.62</v>
      </c>
      <c r="W80" s="10"/>
      <c r="X80" s="43">
        <v>55520000000</v>
      </c>
      <c r="Y80" s="36">
        <v>0.115</v>
      </c>
      <c r="Z80" s="10"/>
      <c r="AA80" s="20">
        <v>31</v>
      </c>
      <c r="AB80" s="20">
        <v>16</v>
      </c>
      <c r="AC80" s="20">
        <v>2</v>
      </c>
      <c r="AD80" s="20">
        <v>49</v>
      </c>
      <c r="AE80" s="20">
        <v>2</v>
      </c>
      <c r="AF80" s="66">
        <f t="shared" si="19"/>
        <v>100</v>
      </c>
      <c r="AG80" s="10"/>
      <c r="AH80" s="36">
        <v>-2.7E-2</v>
      </c>
      <c r="AI80" s="40">
        <v>25341</v>
      </c>
      <c r="AJ80" s="37">
        <v>0.84</v>
      </c>
      <c r="AK80" s="42" t="s">
        <v>213</v>
      </c>
      <c r="AL80" s="41">
        <v>1230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108</v>
      </c>
      <c r="E81" s="10"/>
      <c r="F81" s="18" t="s">
        <v>18</v>
      </c>
      <c r="G81" s="18" t="s">
        <v>224</v>
      </c>
      <c r="H81" s="10"/>
      <c r="I81" s="19">
        <v>31187264</v>
      </c>
      <c r="J81" s="19">
        <v>9850</v>
      </c>
      <c r="K81" s="17" t="s">
        <v>9</v>
      </c>
      <c r="L81" s="10"/>
      <c r="M81" s="60">
        <v>7152</v>
      </c>
      <c r="N81" s="60">
        <v>7374</v>
      </c>
      <c r="O81" s="60">
        <v>6809</v>
      </c>
      <c r="P81" s="10"/>
      <c r="Q81" s="60">
        <f t="shared" si="17"/>
        <v>110610</v>
      </c>
      <c r="R81" s="10"/>
      <c r="S81" s="62">
        <f t="shared" si="18"/>
        <v>117984</v>
      </c>
      <c r="T81" s="10"/>
      <c r="U81" s="64">
        <v>23.6</v>
      </c>
      <c r="V81" s="64">
        <v>22.48</v>
      </c>
      <c r="W81" s="10"/>
      <c r="X81" s="43">
        <v>23330000000</v>
      </c>
      <c r="Y81" s="36">
        <v>7.9000000000000001E-2</v>
      </c>
      <c r="Z81" s="10"/>
      <c r="AA81" s="20">
        <v>50</v>
      </c>
      <c r="AB81" s="20">
        <v>20</v>
      </c>
      <c r="AC81" s="20">
        <v>3</v>
      </c>
      <c r="AD81" s="20">
        <v>25</v>
      </c>
      <c r="AE81" s="20">
        <v>2</v>
      </c>
      <c r="AF81" s="66">
        <f t="shared" si="19"/>
        <v>100</v>
      </c>
      <c r="AG81" s="10"/>
      <c r="AH81" s="36">
        <v>5.5E-2</v>
      </c>
      <c r="AI81" s="40">
        <v>88540</v>
      </c>
      <c r="AJ81" s="37">
        <v>0.77</v>
      </c>
      <c r="AK81" s="42" t="s">
        <v>210</v>
      </c>
      <c r="AL81" s="41">
        <v>1209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21" t="s">
        <v>10</v>
      </c>
      <c r="E82" s="10"/>
      <c r="F82" s="18" t="s">
        <v>11</v>
      </c>
      <c r="G82" s="18" t="s">
        <v>11</v>
      </c>
      <c r="H82" s="10"/>
      <c r="I82" s="19">
        <v>28813464</v>
      </c>
      <c r="J82" s="19">
        <v>3440</v>
      </c>
      <c r="K82" s="17" t="s">
        <v>9</v>
      </c>
      <c r="L82" s="10"/>
      <c r="M82" s="60">
        <v>2845</v>
      </c>
      <c r="N82" s="60">
        <v>6797</v>
      </c>
      <c r="O82" s="60">
        <v>6769</v>
      </c>
      <c r="P82" s="10"/>
      <c r="Q82" s="60">
        <f t="shared" si="17"/>
        <v>101955</v>
      </c>
      <c r="R82" s="10"/>
      <c r="S82" s="62">
        <f t="shared" si="18"/>
        <v>108752</v>
      </c>
      <c r="T82" s="10"/>
      <c r="U82" s="64">
        <v>23.61</v>
      </c>
      <c r="V82" s="64">
        <v>24.82</v>
      </c>
      <c r="W82" s="10"/>
      <c r="X82" s="43">
        <v>7930000000</v>
      </c>
      <c r="Y82" s="36">
        <v>7.8E-2</v>
      </c>
      <c r="Z82" s="10"/>
      <c r="AA82" s="20">
        <v>51</v>
      </c>
      <c r="AB82" s="20">
        <v>3</v>
      </c>
      <c r="AC82" s="20">
        <v>1</v>
      </c>
      <c r="AD82" s="20">
        <v>44</v>
      </c>
      <c r="AE82" s="20">
        <v>1</v>
      </c>
      <c r="AF82" s="66">
        <f t="shared" si="19"/>
        <v>100</v>
      </c>
      <c r="AG82" s="10"/>
      <c r="AH82" s="36">
        <v>-0.159</v>
      </c>
      <c r="AI82" s="40">
        <v>2708</v>
      </c>
      <c r="AJ82" s="37">
        <v>0.64</v>
      </c>
      <c r="AK82" s="42" t="s">
        <v>214</v>
      </c>
      <c r="AL82" s="41">
        <v>1670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15</v>
      </c>
      <c r="E83" s="10"/>
      <c r="F83" s="18" t="s">
        <v>13</v>
      </c>
      <c r="G83" s="18" t="s">
        <v>222</v>
      </c>
      <c r="H83" s="10"/>
      <c r="I83" s="19">
        <v>43847432</v>
      </c>
      <c r="J83" s="19">
        <v>11960</v>
      </c>
      <c r="K83" s="17" t="s">
        <v>9</v>
      </c>
      <c r="L83" s="10"/>
      <c r="M83" s="60">
        <v>5530</v>
      </c>
      <c r="N83" s="60">
        <v>6119</v>
      </c>
      <c r="O83" s="60">
        <v>6508</v>
      </c>
      <c r="P83" s="10"/>
      <c r="Q83" s="60">
        <f t="shared" si="17"/>
        <v>91785</v>
      </c>
      <c r="R83" s="10"/>
      <c r="S83" s="62">
        <f t="shared" si="18"/>
        <v>97904</v>
      </c>
      <c r="T83" s="10"/>
      <c r="U83" s="64">
        <v>14</v>
      </c>
      <c r="V83" s="64">
        <v>14.85</v>
      </c>
      <c r="W83" s="10"/>
      <c r="X83" s="43">
        <v>25750000000</v>
      </c>
      <c r="Y83" s="36">
        <v>4.5999999999999999E-2</v>
      </c>
      <c r="Z83" s="10"/>
      <c r="AA83" s="20">
        <v>52</v>
      </c>
      <c r="AB83" s="20">
        <v>18</v>
      </c>
      <c r="AC83" s="20">
        <v>2</v>
      </c>
      <c r="AD83" s="20">
        <v>27</v>
      </c>
      <c r="AE83" s="20">
        <v>1</v>
      </c>
      <c r="AF83" s="66">
        <f t="shared" si="19"/>
        <v>100</v>
      </c>
      <c r="AG83" s="10"/>
      <c r="AH83" s="36">
        <v>-7.6999999999999999E-2</v>
      </c>
      <c r="AI83" s="40">
        <v>49338</v>
      </c>
      <c r="AJ83" s="37">
        <v>0.73</v>
      </c>
      <c r="AK83" s="42" t="s">
        <v>213</v>
      </c>
      <c r="AL83" s="41">
        <v>795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18" t="s">
        <v>94</v>
      </c>
      <c r="E84" s="10"/>
      <c r="F84" s="18" t="s">
        <v>11</v>
      </c>
      <c r="G84" s="18" t="s">
        <v>11</v>
      </c>
      <c r="H84" s="10"/>
      <c r="I84" s="19">
        <v>48461568</v>
      </c>
      <c r="J84" s="19">
        <v>1380</v>
      </c>
      <c r="K84" s="17" t="s">
        <v>9</v>
      </c>
      <c r="L84" s="10"/>
      <c r="M84" s="60">
        <v>2965</v>
      </c>
      <c r="N84" s="60">
        <v>13463</v>
      </c>
      <c r="O84" s="60">
        <v>5416</v>
      </c>
      <c r="P84" s="10"/>
      <c r="Q84" s="60">
        <f t="shared" si="17"/>
        <v>201945</v>
      </c>
      <c r="R84" s="10"/>
      <c r="S84" s="62">
        <f t="shared" si="18"/>
        <v>215408</v>
      </c>
      <c r="T84" s="10"/>
      <c r="U84" s="64">
        <v>27.8</v>
      </c>
      <c r="V84" s="64">
        <v>11.47</v>
      </c>
      <c r="W84" s="10"/>
      <c r="X84" s="43">
        <v>6550000000</v>
      </c>
      <c r="Y84" s="36">
        <v>9.1999999999999998E-2</v>
      </c>
      <c r="Z84" s="10"/>
      <c r="AA84" s="20">
        <v>49</v>
      </c>
      <c r="AB84" s="20">
        <v>6</v>
      </c>
      <c r="AC84" s="20">
        <v>6</v>
      </c>
      <c r="AD84" s="20">
        <v>38</v>
      </c>
      <c r="AE84" s="20">
        <v>1</v>
      </c>
      <c r="AF84" s="66">
        <f t="shared" si="19"/>
        <v>100</v>
      </c>
      <c r="AG84" s="10"/>
      <c r="AH84" s="36">
        <v>-6.7000000000000004E-2</v>
      </c>
      <c r="AI84" s="40">
        <v>4536</v>
      </c>
      <c r="AJ84" s="37">
        <v>0.67</v>
      </c>
      <c r="AK84" s="42" t="s">
        <v>213</v>
      </c>
      <c r="AL84" s="41">
        <v>636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18" t="s">
        <v>73</v>
      </c>
      <c r="E85" s="10"/>
      <c r="F85" s="18" t="s">
        <v>11</v>
      </c>
      <c r="G85" s="18" t="s">
        <v>11</v>
      </c>
      <c r="H85" s="10"/>
      <c r="I85" s="19">
        <v>28206728</v>
      </c>
      <c r="J85" s="19">
        <v>1380</v>
      </c>
      <c r="K85" s="17" t="s">
        <v>9</v>
      </c>
      <c r="L85" s="10"/>
      <c r="M85" s="60">
        <v>1802</v>
      </c>
      <c r="N85" s="60">
        <v>7018</v>
      </c>
      <c r="O85" s="60">
        <v>5387</v>
      </c>
      <c r="P85" s="10"/>
      <c r="Q85" s="60">
        <f t="shared" si="17"/>
        <v>105270</v>
      </c>
      <c r="R85" s="10"/>
      <c r="S85" s="62">
        <f t="shared" si="18"/>
        <v>112288</v>
      </c>
      <c r="T85" s="10"/>
      <c r="U85" s="64">
        <v>24.9</v>
      </c>
      <c r="V85" s="64">
        <v>18.29</v>
      </c>
      <c r="W85" s="10"/>
      <c r="X85" s="43">
        <v>4550000000</v>
      </c>
      <c r="Y85" s="36">
        <v>8.3000000000000004E-2</v>
      </c>
      <c r="Z85" s="10"/>
      <c r="AA85" s="20">
        <v>48</v>
      </c>
      <c r="AB85" s="20">
        <v>3</v>
      </c>
      <c r="AC85" s="20">
        <v>3</v>
      </c>
      <c r="AD85" s="20">
        <v>45</v>
      </c>
      <c r="AE85" s="20">
        <v>1</v>
      </c>
      <c r="AF85" s="66">
        <f t="shared" si="19"/>
        <v>100</v>
      </c>
      <c r="AG85" s="10"/>
      <c r="AH85" s="36">
        <v>1.0999999999999999E-2</v>
      </c>
      <c r="AI85" s="40">
        <v>7328</v>
      </c>
      <c r="AJ85" s="37">
        <v>0.7</v>
      </c>
      <c r="AK85" s="42" t="s">
        <v>213</v>
      </c>
      <c r="AL85" s="41">
        <v>976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133</v>
      </c>
      <c r="E86" s="10"/>
      <c r="F86" s="18" t="s">
        <v>13</v>
      </c>
      <c r="G86" s="18" t="s">
        <v>222</v>
      </c>
      <c r="H86" s="10"/>
      <c r="I86" s="19">
        <v>31773840</v>
      </c>
      <c r="J86" s="19">
        <v>5950</v>
      </c>
      <c r="K86" s="17" t="s">
        <v>9</v>
      </c>
      <c r="L86" s="10"/>
      <c r="M86" s="60">
        <v>2696</v>
      </c>
      <c r="N86" s="60">
        <v>4286</v>
      </c>
      <c r="O86" s="60">
        <v>4555</v>
      </c>
      <c r="P86" s="10"/>
      <c r="Q86" s="60">
        <f t="shared" si="17"/>
        <v>64290</v>
      </c>
      <c r="R86" s="10"/>
      <c r="S86" s="62">
        <f t="shared" si="18"/>
        <v>68576</v>
      </c>
      <c r="T86" s="10"/>
      <c r="U86" s="64">
        <v>13.5</v>
      </c>
      <c r="V86" s="64">
        <v>13.95</v>
      </c>
      <c r="W86" s="10"/>
      <c r="X86" s="43">
        <v>8600000000</v>
      </c>
      <c r="Y86" s="36">
        <v>4.4999999999999998E-2</v>
      </c>
      <c r="Z86" s="10"/>
      <c r="AA86" s="20">
        <v>40</v>
      </c>
      <c r="AB86" s="20">
        <v>7</v>
      </c>
      <c r="AC86" s="20">
        <v>3</v>
      </c>
      <c r="AD86" s="20">
        <v>49</v>
      </c>
      <c r="AE86" s="20">
        <v>1</v>
      </c>
      <c r="AF86" s="66">
        <f t="shared" si="19"/>
        <v>100</v>
      </c>
      <c r="AG86" s="10"/>
      <c r="AH86" s="36">
        <v>-0.127</v>
      </c>
      <c r="AI86" s="40">
        <v>17640</v>
      </c>
      <c r="AJ86" s="37">
        <v>0.71</v>
      </c>
      <c r="AK86" s="42" t="s">
        <v>213</v>
      </c>
      <c r="AL86" s="41">
        <v>697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58</v>
      </c>
      <c r="E87" s="10"/>
      <c r="F87" s="18" t="s">
        <v>13</v>
      </c>
      <c r="G87" s="18" t="s">
        <v>222</v>
      </c>
      <c r="H87" s="10"/>
      <c r="I87" s="19">
        <v>16385068</v>
      </c>
      <c r="J87" s="19">
        <v>5820</v>
      </c>
      <c r="K87" s="17" t="s">
        <v>9</v>
      </c>
      <c r="L87" s="10"/>
      <c r="M87" s="60">
        <v>2894</v>
      </c>
      <c r="N87" s="60">
        <v>3490</v>
      </c>
      <c r="O87" s="60">
        <v>4474</v>
      </c>
      <c r="P87" s="10"/>
      <c r="Q87" s="60">
        <f t="shared" si="17"/>
        <v>52350</v>
      </c>
      <c r="R87" s="10"/>
      <c r="S87" s="62">
        <f t="shared" si="18"/>
        <v>55840</v>
      </c>
      <c r="T87" s="10"/>
      <c r="U87" s="64">
        <v>21.3</v>
      </c>
      <c r="V87" s="64">
        <v>27.21</v>
      </c>
      <c r="W87" s="10"/>
      <c r="X87" s="43">
        <v>7080000000</v>
      </c>
      <c r="Y87" s="36">
        <v>7.0999999999999994E-2</v>
      </c>
      <c r="Z87" s="10"/>
      <c r="AA87" s="20">
        <v>32</v>
      </c>
      <c r="AB87" s="20">
        <v>18</v>
      </c>
      <c r="AC87" s="20">
        <v>2</v>
      </c>
      <c r="AD87" s="20">
        <v>47</v>
      </c>
      <c r="AE87" s="20">
        <v>1</v>
      </c>
      <c r="AF87" s="66">
        <f t="shared" si="19"/>
        <v>100</v>
      </c>
      <c r="AG87" s="10"/>
      <c r="AH87" s="36">
        <v>-9.0999999999999998E-2</v>
      </c>
      <c r="AI87" s="40">
        <v>11751</v>
      </c>
      <c r="AJ87" s="37">
        <v>0.75</v>
      </c>
      <c r="AK87" s="42" t="s">
        <v>213</v>
      </c>
      <c r="AL87" s="41">
        <v>1394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38</v>
      </c>
      <c r="E88" s="10"/>
      <c r="F88" s="18" t="s">
        <v>11</v>
      </c>
      <c r="G88" s="18" t="s">
        <v>11</v>
      </c>
      <c r="H88" s="10"/>
      <c r="I88" s="19">
        <v>23439188</v>
      </c>
      <c r="J88" s="19">
        <v>1200</v>
      </c>
      <c r="K88" s="17" t="s">
        <v>9</v>
      </c>
      <c r="L88" s="10"/>
      <c r="M88" s="60">
        <v>1879</v>
      </c>
      <c r="N88" s="60">
        <v>7066</v>
      </c>
      <c r="O88" s="60">
        <v>4120</v>
      </c>
      <c r="P88" s="10"/>
      <c r="Q88" s="60">
        <f t="shared" si="17"/>
        <v>105990</v>
      </c>
      <c r="R88" s="10"/>
      <c r="S88" s="62">
        <f t="shared" si="18"/>
        <v>113056</v>
      </c>
      <c r="T88" s="10"/>
      <c r="U88" s="64">
        <v>30.1</v>
      </c>
      <c r="V88" s="64">
        <v>15.27</v>
      </c>
      <c r="W88" s="10"/>
      <c r="X88" s="43">
        <v>3270000000</v>
      </c>
      <c r="Y88" s="36">
        <v>0.1</v>
      </c>
      <c r="Z88" s="10"/>
      <c r="AA88" s="20">
        <v>64</v>
      </c>
      <c r="AB88" s="20">
        <v>20</v>
      </c>
      <c r="AC88" s="20">
        <v>1</v>
      </c>
      <c r="AD88" s="20">
        <v>14</v>
      </c>
      <c r="AE88" s="20">
        <v>1</v>
      </c>
      <c r="AF88" s="66">
        <f t="shared" si="19"/>
        <v>100</v>
      </c>
      <c r="AG88" s="10"/>
      <c r="AH88" s="36">
        <v>-8.3000000000000004E-2</v>
      </c>
      <c r="AI88" s="40">
        <v>3235</v>
      </c>
      <c r="AJ88" s="37">
        <v>0.64</v>
      </c>
      <c r="AK88" s="42" t="s">
        <v>214</v>
      </c>
      <c r="AL88" s="41">
        <v>878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181</v>
      </c>
      <c r="E89" s="10"/>
      <c r="F89" s="18" t="s">
        <v>8</v>
      </c>
      <c r="G89" s="18" t="s">
        <v>212</v>
      </c>
      <c r="H89" s="10"/>
      <c r="I89" s="19">
        <v>31446796</v>
      </c>
      <c r="J89" s="19">
        <v>2220</v>
      </c>
      <c r="K89" s="17" t="s">
        <v>9</v>
      </c>
      <c r="L89" s="10"/>
      <c r="M89" s="60">
        <v>2496</v>
      </c>
      <c r="N89" s="60">
        <v>3617</v>
      </c>
      <c r="O89" s="60">
        <v>4015</v>
      </c>
      <c r="P89" s="10"/>
      <c r="Q89" s="60">
        <f t="shared" si="17"/>
        <v>54255</v>
      </c>
      <c r="R89" s="10"/>
      <c r="S89" s="62">
        <f t="shared" si="18"/>
        <v>57872</v>
      </c>
      <c r="T89" s="10"/>
      <c r="U89" s="64">
        <v>11.5</v>
      </c>
      <c r="V89" s="64">
        <v>12.63</v>
      </c>
      <c r="W89" s="10"/>
      <c r="X89" s="43">
        <v>2550000000</v>
      </c>
      <c r="Y89" s="36">
        <v>3.7999999999999999E-2</v>
      </c>
      <c r="Z89" s="10"/>
      <c r="AA89" s="20">
        <v>55</v>
      </c>
      <c r="AB89" s="20">
        <v>4</v>
      </c>
      <c r="AC89" s="20">
        <v>1</v>
      </c>
      <c r="AD89" s="20">
        <v>39</v>
      </c>
      <c r="AE89" s="20">
        <v>1</v>
      </c>
      <c r="AF89" s="66">
        <f t="shared" si="19"/>
        <v>100</v>
      </c>
      <c r="AG89" s="10"/>
      <c r="AH89" s="36">
        <v>-6.0999999999999999E-2</v>
      </c>
      <c r="AI89" s="40">
        <v>0</v>
      </c>
      <c r="AJ89" s="37">
        <v>0.84</v>
      </c>
      <c r="AK89" s="42" t="s">
        <v>210</v>
      </c>
      <c r="AL89" s="41">
        <v>760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37</v>
      </c>
      <c r="E90" s="10"/>
      <c r="F90" s="18" t="s">
        <v>18</v>
      </c>
      <c r="G90" s="18" t="s">
        <v>224</v>
      </c>
      <c r="H90" s="10"/>
      <c r="I90" s="19">
        <v>15762370</v>
      </c>
      <c r="J90" s="19">
        <v>1140</v>
      </c>
      <c r="K90" s="17" t="s">
        <v>9</v>
      </c>
      <c r="L90" s="10"/>
      <c r="M90" s="60">
        <v>1852</v>
      </c>
      <c r="N90" s="60">
        <v>2803</v>
      </c>
      <c r="O90" s="60">
        <v>3995</v>
      </c>
      <c r="P90" s="10"/>
      <c r="Q90" s="60">
        <f t="shared" si="17"/>
        <v>42045</v>
      </c>
      <c r="R90" s="10"/>
      <c r="S90" s="62">
        <f t="shared" si="18"/>
        <v>44848</v>
      </c>
      <c r="T90" s="10"/>
      <c r="U90" s="64">
        <v>17.8</v>
      </c>
      <c r="V90" s="64">
        <v>25.13</v>
      </c>
      <c r="W90" s="10"/>
      <c r="X90" s="43">
        <v>1180000000</v>
      </c>
      <c r="Y90" s="36">
        <v>5.8999999999999997E-2</v>
      </c>
      <c r="Z90" s="10"/>
      <c r="AA90" s="20">
        <v>29</v>
      </c>
      <c r="AB90" s="20">
        <v>20</v>
      </c>
      <c r="AC90" s="20">
        <v>2</v>
      </c>
      <c r="AD90" s="20">
        <v>48</v>
      </c>
      <c r="AE90" s="20">
        <v>1</v>
      </c>
      <c r="AF90" s="66">
        <f t="shared" si="19"/>
        <v>100</v>
      </c>
      <c r="AG90" s="10"/>
      <c r="AH90" s="36">
        <v>-3.5999999999999997E-2</v>
      </c>
      <c r="AI90" s="40">
        <v>23802</v>
      </c>
      <c r="AJ90" s="37">
        <v>0.78</v>
      </c>
      <c r="AK90" s="42" t="s">
        <v>213</v>
      </c>
      <c r="AL90" s="41">
        <v>1332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86</v>
      </c>
      <c r="E91" s="10"/>
      <c r="F91" s="18" t="s">
        <v>5</v>
      </c>
      <c r="G91" s="18" t="s">
        <v>226</v>
      </c>
      <c r="H91" s="10"/>
      <c r="I91" s="19">
        <v>37202572</v>
      </c>
      <c r="J91" s="19">
        <v>5430</v>
      </c>
      <c r="K91" s="17" t="s">
        <v>9</v>
      </c>
      <c r="L91" s="10"/>
      <c r="M91" s="60">
        <v>4134</v>
      </c>
      <c r="N91" s="60">
        <v>7686</v>
      </c>
      <c r="O91" s="60">
        <v>3733</v>
      </c>
      <c r="P91" s="10"/>
      <c r="Q91" s="60">
        <f t="shared" ref="Q91:Q122" si="24">N91*$Q$189</f>
        <v>115290</v>
      </c>
      <c r="R91" s="10"/>
      <c r="S91" s="62">
        <f t="shared" ref="S91:S122" si="25">Q91+N91</f>
        <v>122976</v>
      </c>
      <c r="T91" s="10"/>
      <c r="U91" s="64">
        <v>20.7</v>
      </c>
      <c r="V91" s="64">
        <v>8.85</v>
      </c>
      <c r="W91" s="10"/>
      <c r="X91" s="43">
        <v>11720000000</v>
      </c>
      <c r="Y91" s="36">
        <v>6.9000000000000006E-2</v>
      </c>
      <c r="Z91" s="10"/>
      <c r="AA91" s="20">
        <v>61</v>
      </c>
      <c r="AB91" s="20">
        <v>8</v>
      </c>
      <c r="AC91" s="20">
        <v>1</v>
      </c>
      <c r="AD91" s="20">
        <v>29</v>
      </c>
      <c r="AE91" s="20">
        <v>1</v>
      </c>
      <c r="AF91" s="66">
        <f t="shared" ref="AF91:AF122" si="26">SUM(AA91:AE91)</f>
        <v>100</v>
      </c>
      <c r="AG91" s="10"/>
      <c r="AH91" s="36">
        <v>-0.185</v>
      </c>
      <c r="AI91" s="40">
        <v>15525</v>
      </c>
      <c r="AJ91" s="37">
        <v>0.66</v>
      </c>
      <c r="AK91" s="42" t="s">
        <v>214</v>
      </c>
      <c r="AL91" s="41">
        <v>573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171</v>
      </c>
      <c r="E92" s="10"/>
      <c r="F92" s="18" t="s">
        <v>5</v>
      </c>
      <c r="G92" s="18" t="s">
        <v>226</v>
      </c>
      <c r="H92" s="10"/>
      <c r="I92" s="19">
        <v>11403248</v>
      </c>
      <c r="J92" s="19">
        <v>3690</v>
      </c>
      <c r="K92" s="17" t="s">
        <v>9</v>
      </c>
      <c r="L92" s="10"/>
      <c r="M92" s="60">
        <v>1443</v>
      </c>
      <c r="N92" s="60">
        <v>2595</v>
      </c>
      <c r="O92" s="60">
        <v>3681</v>
      </c>
      <c r="P92" s="10"/>
      <c r="Q92" s="60">
        <f t="shared" si="24"/>
        <v>38925</v>
      </c>
      <c r="R92" s="10"/>
      <c r="S92" s="62">
        <f t="shared" si="25"/>
        <v>41520</v>
      </c>
      <c r="T92" s="10"/>
      <c r="U92" s="64">
        <v>22.8</v>
      </c>
      <c r="V92" s="64">
        <v>32.39</v>
      </c>
      <c r="W92" s="10"/>
      <c r="X92" s="43">
        <v>3160000000</v>
      </c>
      <c r="Y92" s="36">
        <v>7.5999999999999998E-2</v>
      </c>
      <c r="Z92" s="10"/>
      <c r="AA92" s="20">
        <v>51</v>
      </c>
      <c r="AB92" s="20">
        <v>18</v>
      </c>
      <c r="AC92" s="20">
        <v>1</v>
      </c>
      <c r="AD92" s="20">
        <v>29</v>
      </c>
      <c r="AE92" s="20">
        <v>1</v>
      </c>
      <c r="AF92" s="66">
        <f t="shared" si="26"/>
        <v>100</v>
      </c>
      <c r="AG92" s="10"/>
      <c r="AH92" s="36">
        <v>-3.7999999999999999E-2</v>
      </c>
      <c r="AI92" s="40">
        <v>17676</v>
      </c>
      <c r="AJ92" s="37">
        <v>0.72</v>
      </c>
      <c r="AK92" s="42" t="s">
        <v>214</v>
      </c>
      <c r="AL92" s="41">
        <v>1418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49</v>
      </c>
      <c r="E93" s="10"/>
      <c r="F93" s="18" t="s">
        <v>11</v>
      </c>
      <c r="G93" s="18" t="s">
        <v>11</v>
      </c>
      <c r="H93" s="10"/>
      <c r="I93" s="19">
        <v>23695920</v>
      </c>
      <c r="J93" s="19">
        <v>1520</v>
      </c>
      <c r="K93" s="17" t="s">
        <v>9</v>
      </c>
      <c r="L93" s="10"/>
      <c r="M93" s="60">
        <v>991</v>
      </c>
      <c r="N93" s="60">
        <v>5582</v>
      </c>
      <c r="O93" s="60">
        <v>3670</v>
      </c>
      <c r="P93" s="10"/>
      <c r="Q93" s="60">
        <f t="shared" si="24"/>
        <v>83730</v>
      </c>
      <c r="R93" s="10"/>
      <c r="S93" s="62">
        <f t="shared" si="25"/>
        <v>89312</v>
      </c>
      <c r="T93" s="10"/>
      <c r="U93" s="64">
        <v>23.6</v>
      </c>
      <c r="V93" s="64">
        <v>15</v>
      </c>
      <c r="W93" s="10"/>
      <c r="X93" s="43">
        <v>2770000000</v>
      </c>
      <c r="Y93" s="36">
        <v>7.8E-2</v>
      </c>
      <c r="Z93" s="10"/>
      <c r="AA93" s="20">
        <v>51</v>
      </c>
      <c r="AB93" s="20">
        <v>10</v>
      </c>
      <c r="AC93" s="20">
        <v>1</v>
      </c>
      <c r="AD93" s="20">
        <v>37</v>
      </c>
      <c r="AE93" s="20">
        <v>1</v>
      </c>
      <c r="AF93" s="66">
        <f t="shared" si="26"/>
        <v>100</v>
      </c>
      <c r="AG93" s="10"/>
      <c r="AH93" s="36">
        <v>-0.05</v>
      </c>
      <c r="AI93" s="40">
        <v>3821</v>
      </c>
      <c r="AJ93" s="37">
        <v>0.63</v>
      </c>
      <c r="AK93" s="42" t="s">
        <v>213</v>
      </c>
      <c r="AL93" s="41">
        <v>865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57</v>
      </c>
      <c r="E94" s="10"/>
      <c r="F94" s="18" t="s">
        <v>13</v>
      </c>
      <c r="G94" s="18" t="s">
        <v>222</v>
      </c>
      <c r="H94" s="10"/>
      <c r="I94" s="19">
        <v>10648791</v>
      </c>
      <c r="J94" s="19">
        <v>6390</v>
      </c>
      <c r="K94" s="17" t="s">
        <v>9</v>
      </c>
      <c r="L94" s="10"/>
      <c r="M94" s="60">
        <v>3118</v>
      </c>
      <c r="N94" s="60">
        <v>3684</v>
      </c>
      <c r="O94" s="60">
        <v>3184</v>
      </c>
      <c r="P94" s="10"/>
      <c r="Q94" s="60">
        <f t="shared" si="24"/>
        <v>55260</v>
      </c>
      <c r="R94" s="10"/>
      <c r="S94" s="62">
        <f t="shared" si="25"/>
        <v>58944</v>
      </c>
      <c r="T94" s="10"/>
      <c r="U94" s="64">
        <v>34.6</v>
      </c>
      <c r="V94" s="64">
        <v>30.77</v>
      </c>
      <c r="W94" s="10"/>
      <c r="X94" s="43">
        <v>8320000000</v>
      </c>
      <c r="Y94" s="36">
        <v>0.115</v>
      </c>
      <c r="Z94" s="10"/>
      <c r="AA94" s="20">
        <v>73</v>
      </c>
      <c r="AB94" s="20">
        <v>16</v>
      </c>
      <c r="AC94" s="20">
        <v>1</v>
      </c>
      <c r="AD94" s="20">
        <v>9</v>
      </c>
      <c r="AE94" s="20">
        <v>1</v>
      </c>
      <c r="AF94" s="66">
        <f t="shared" si="26"/>
        <v>100</v>
      </c>
      <c r="AG94" s="10"/>
      <c r="AH94" s="36">
        <v>5.8999999999999997E-2</v>
      </c>
      <c r="AI94" s="40">
        <v>36192</v>
      </c>
      <c r="AJ94" s="37">
        <v>0.81</v>
      </c>
      <c r="AK94" s="42" t="s">
        <v>210</v>
      </c>
      <c r="AL94" s="41">
        <v>1563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158</v>
      </c>
      <c r="E95" s="10"/>
      <c r="F95" s="18" t="s">
        <v>22</v>
      </c>
      <c r="G95" s="18" t="s">
        <v>198</v>
      </c>
      <c r="H95" s="10"/>
      <c r="I95" s="19">
        <v>20798492</v>
      </c>
      <c r="J95" s="19">
        <v>3780</v>
      </c>
      <c r="K95" s="17" t="s">
        <v>9</v>
      </c>
      <c r="L95" s="10"/>
      <c r="M95" s="60">
        <v>3003</v>
      </c>
      <c r="N95" s="60">
        <v>3096</v>
      </c>
      <c r="O95" s="60">
        <v>2811</v>
      </c>
      <c r="P95" s="10"/>
      <c r="Q95" s="60">
        <f t="shared" si="24"/>
        <v>46440</v>
      </c>
      <c r="R95" s="10"/>
      <c r="S95" s="62">
        <f t="shared" si="25"/>
        <v>49536</v>
      </c>
      <c r="T95" s="10"/>
      <c r="U95" s="64">
        <v>14.9</v>
      </c>
      <c r="V95" s="64">
        <v>13.09</v>
      </c>
      <c r="W95" s="10"/>
      <c r="X95" s="43">
        <v>3970000000</v>
      </c>
      <c r="Y95" s="36">
        <v>4.9000000000000002E-2</v>
      </c>
      <c r="Z95" s="10"/>
      <c r="AA95" s="20">
        <v>38</v>
      </c>
      <c r="AB95" s="20">
        <v>20</v>
      </c>
      <c r="AC95" s="20">
        <v>3</v>
      </c>
      <c r="AD95" s="20">
        <v>38</v>
      </c>
      <c r="AE95" s="20">
        <v>1</v>
      </c>
      <c r="AF95" s="66">
        <f t="shared" si="26"/>
        <v>100</v>
      </c>
      <c r="AG95" s="10"/>
      <c r="AH95" s="36">
        <v>-4.8000000000000001E-2</v>
      </c>
      <c r="AI95" s="40">
        <v>32673</v>
      </c>
      <c r="AJ95" s="37">
        <v>0.63</v>
      </c>
      <c r="AK95" s="42" t="s">
        <v>213</v>
      </c>
      <c r="AL95" s="41">
        <v>598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131</v>
      </c>
      <c r="E96" s="10"/>
      <c r="F96" s="18" t="s">
        <v>18</v>
      </c>
      <c r="G96" s="18" t="s">
        <v>224</v>
      </c>
      <c r="H96" s="10"/>
      <c r="I96" s="19">
        <v>8084991</v>
      </c>
      <c r="J96" s="19">
        <v>2160</v>
      </c>
      <c r="K96" s="17" t="s">
        <v>9</v>
      </c>
      <c r="L96" s="10"/>
      <c r="M96" s="60">
        <v>158</v>
      </c>
      <c r="N96" s="60">
        <v>1145</v>
      </c>
      <c r="O96" s="60">
        <v>2788</v>
      </c>
      <c r="P96" s="10"/>
      <c r="Q96" s="60">
        <f t="shared" si="24"/>
        <v>17175</v>
      </c>
      <c r="R96" s="10"/>
      <c r="S96" s="62">
        <f t="shared" si="25"/>
        <v>18320</v>
      </c>
      <c r="T96" s="10"/>
      <c r="U96" s="64">
        <v>14.2</v>
      </c>
      <c r="V96" s="64">
        <v>31.06</v>
      </c>
      <c r="W96" s="10"/>
      <c r="X96" s="43">
        <v>896010000</v>
      </c>
      <c r="Y96" s="36">
        <v>4.7E-2</v>
      </c>
      <c r="Z96" s="10"/>
      <c r="AA96" s="20">
        <v>49</v>
      </c>
      <c r="AB96" s="20">
        <v>19</v>
      </c>
      <c r="AC96" s="20">
        <v>1</v>
      </c>
      <c r="AD96" s="20">
        <v>29</v>
      </c>
      <c r="AE96" s="20">
        <v>2</v>
      </c>
      <c r="AF96" s="66">
        <f t="shared" si="26"/>
        <v>100</v>
      </c>
      <c r="AG96" s="10"/>
      <c r="AH96" s="36">
        <v>-4.1000000000000002E-2</v>
      </c>
      <c r="AI96" s="40">
        <v>1249</v>
      </c>
      <c r="AJ96" s="37">
        <v>0.9</v>
      </c>
      <c r="AK96" s="42" t="s">
        <v>213</v>
      </c>
      <c r="AL96" s="41">
        <v>1777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93</v>
      </c>
      <c r="E97" s="10"/>
      <c r="F97" s="18" t="s">
        <v>8</v>
      </c>
      <c r="G97" s="18" t="s">
        <v>212</v>
      </c>
      <c r="H97" s="10"/>
      <c r="I97" s="19">
        <v>17987736</v>
      </c>
      <c r="J97" s="19">
        <v>8710</v>
      </c>
      <c r="K97" s="17" t="s">
        <v>9</v>
      </c>
      <c r="L97" s="10"/>
      <c r="M97" s="60">
        <v>2625</v>
      </c>
      <c r="N97" s="60">
        <v>3158</v>
      </c>
      <c r="O97" s="60">
        <v>2780</v>
      </c>
      <c r="P97" s="10"/>
      <c r="Q97" s="60">
        <f t="shared" si="24"/>
        <v>47370</v>
      </c>
      <c r="R97" s="10"/>
      <c r="S97" s="62">
        <f t="shared" si="25"/>
        <v>50528</v>
      </c>
      <c r="T97" s="10"/>
      <c r="U97" s="64">
        <v>17.600000000000001</v>
      </c>
      <c r="V97" s="64">
        <v>15.73</v>
      </c>
      <c r="W97" s="10"/>
      <c r="X97" s="43">
        <v>8100000000</v>
      </c>
      <c r="Y97" s="36">
        <v>5.8999999999999997E-2</v>
      </c>
      <c r="Z97" s="10"/>
      <c r="AA97" s="20">
        <v>61</v>
      </c>
      <c r="AB97" s="20">
        <v>5</v>
      </c>
      <c r="AC97" s="20">
        <v>1</v>
      </c>
      <c r="AD97" s="20">
        <v>32</v>
      </c>
      <c r="AE97" s="20">
        <v>1</v>
      </c>
      <c r="AF97" s="66">
        <f t="shared" si="26"/>
        <v>100</v>
      </c>
      <c r="AG97" s="10"/>
      <c r="AH97" s="36">
        <v>-0.17499999999999999</v>
      </c>
      <c r="AI97" s="40">
        <v>24367</v>
      </c>
      <c r="AJ97" s="37">
        <v>0.82</v>
      </c>
      <c r="AK97" s="42" t="s">
        <v>213</v>
      </c>
      <c r="AL97" s="41">
        <v>969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76</v>
      </c>
      <c r="E98" s="10"/>
      <c r="F98" s="18" t="s">
        <v>13</v>
      </c>
      <c r="G98" s="18" t="s">
        <v>222</v>
      </c>
      <c r="H98" s="10"/>
      <c r="I98" s="19">
        <v>16582469</v>
      </c>
      <c r="J98" s="19">
        <v>3790</v>
      </c>
      <c r="K98" s="17" t="s">
        <v>9</v>
      </c>
      <c r="L98" s="10"/>
      <c r="M98" s="60">
        <v>2058</v>
      </c>
      <c r="N98" s="60">
        <v>2758</v>
      </c>
      <c r="O98" s="60">
        <v>2635</v>
      </c>
      <c r="P98" s="10"/>
      <c r="Q98" s="60">
        <f t="shared" si="24"/>
        <v>41370</v>
      </c>
      <c r="R98" s="10"/>
      <c r="S98" s="62">
        <f t="shared" si="25"/>
        <v>44128</v>
      </c>
      <c r="T98" s="10"/>
      <c r="U98" s="64">
        <v>16.600000000000001</v>
      </c>
      <c r="V98" s="64">
        <v>15.92</v>
      </c>
      <c r="W98" s="10"/>
      <c r="X98" s="43">
        <v>3800000000</v>
      </c>
      <c r="Y98" s="36">
        <v>5.5E-2</v>
      </c>
      <c r="Z98" s="10"/>
      <c r="AA98" s="20">
        <v>38</v>
      </c>
      <c r="AB98" s="20">
        <v>14</v>
      </c>
      <c r="AC98" s="20">
        <v>2</v>
      </c>
      <c r="AD98" s="20">
        <v>45</v>
      </c>
      <c r="AE98" s="20">
        <v>1</v>
      </c>
      <c r="AF98" s="66">
        <f t="shared" si="26"/>
        <v>100</v>
      </c>
      <c r="AG98" s="10"/>
      <c r="AH98" s="36">
        <v>2.5999999999999999E-2</v>
      </c>
      <c r="AI98" s="40">
        <v>19600</v>
      </c>
      <c r="AJ98" s="37">
        <v>0.82</v>
      </c>
      <c r="AK98" s="42" t="s">
        <v>210</v>
      </c>
      <c r="AL98" s="41">
        <v>863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139</v>
      </c>
      <c r="E99" s="10"/>
      <c r="F99" s="18" t="s">
        <v>8</v>
      </c>
      <c r="G99" s="18" t="s">
        <v>212</v>
      </c>
      <c r="H99" s="10"/>
      <c r="I99" s="19">
        <v>19778084</v>
      </c>
      <c r="J99" s="19">
        <v>9470</v>
      </c>
      <c r="K99" s="17" t="s">
        <v>9</v>
      </c>
      <c r="L99" s="10"/>
      <c r="M99" s="60">
        <v>1913</v>
      </c>
      <c r="N99" s="60">
        <v>2044</v>
      </c>
      <c r="O99" s="60">
        <v>2208</v>
      </c>
      <c r="P99" s="10"/>
      <c r="Q99" s="60">
        <f t="shared" si="24"/>
        <v>30660</v>
      </c>
      <c r="R99" s="10"/>
      <c r="S99" s="62">
        <f t="shared" si="25"/>
        <v>32704</v>
      </c>
      <c r="T99" s="10"/>
      <c r="U99" s="64">
        <v>10.3</v>
      </c>
      <c r="V99" s="64">
        <v>11.28</v>
      </c>
      <c r="W99" s="10"/>
      <c r="X99" s="43">
        <v>6500000000</v>
      </c>
      <c r="Y99" s="36">
        <v>3.4000000000000002E-2</v>
      </c>
      <c r="Z99" s="10"/>
      <c r="AA99" s="20">
        <v>48</v>
      </c>
      <c r="AB99" s="20">
        <v>6</v>
      </c>
      <c r="AC99" s="20">
        <v>5</v>
      </c>
      <c r="AD99" s="20">
        <v>39</v>
      </c>
      <c r="AE99" s="20">
        <v>2</v>
      </c>
      <c r="AF99" s="66">
        <f t="shared" si="26"/>
        <v>100</v>
      </c>
      <c r="AG99" s="10"/>
      <c r="AH99" s="36">
        <v>-2.1000000000000001E-2</v>
      </c>
      <c r="AI99" s="40">
        <v>35467</v>
      </c>
      <c r="AJ99" s="37">
        <v>0.69</v>
      </c>
      <c r="AK99" s="42" t="s">
        <v>213</v>
      </c>
      <c r="AL99" s="41">
        <v>723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29</v>
      </c>
      <c r="E100" s="10"/>
      <c r="F100" s="18" t="s">
        <v>13</v>
      </c>
      <c r="G100" s="18" t="s">
        <v>222</v>
      </c>
      <c r="H100" s="10"/>
      <c r="I100" s="19">
        <v>10887882</v>
      </c>
      <c r="J100" s="19">
        <v>3070</v>
      </c>
      <c r="K100" s="17" t="s">
        <v>9</v>
      </c>
      <c r="L100" s="10"/>
      <c r="M100" s="60">
        <v>1259</v>
      </c>
      <c r="N100" s="60">
        <v>1687</v>
      </c>
      <c r="O100" s="60">
        <v>2120</v>
      </c>
      <c r="P100" s="10"/>
      <c r="Q100" s="60">
        <f t="shared" si="24"/>
        <v>25305</v>
      </c>
      <c r="R100" s="10"/>
      <c r="S100" s="62">
        <f t="shared" si="25"/>
        <v>26992</v>
      </c>
      <c r="T100" s="10"/>
      <c r="U100" s="64">
        <v>15.5</v>
      </c>
      <c r="V100" s="64">
        <v>18.7</v>
      </c>
      <c r="W100" s="10"/>
      <c r="X100" s="43">
        <v>1750000000</v>
      </c>
      <c r="Y100" s="36">
        <v>5.1999999999999998E-2</v>
      </c>
      <c r="Z100" s="10"/>
      <c r="AA100" s="20">
        <v>58</v>
      </c>
      <c r="AB100" s="20">
        <v>5</v>
      </c>
      <c r="AC100" s="20">
        <v>1</v>
      </c>
      <c r="AD100" s="20">
        <v>35</v>
      </c>
      <c r="AE100" s="20">
        <v>1</v>
      </c>
      <c r="AF100" s="66">
        <f t="shared" si="26"/>
        <v>100</v>
      </c>
      <c r="AG100" s="10"/>
      <c r="AH100" s="36">
        <v>-4.8000000000000001E-2</v>
      </c>
      <c r="AI100" s="40">
        <v>15715</v>
      </c>
      <c r="AJ100" s="37">
        <v>0.66</v>
      </c>
      <c r="AK100" s="42" t="s">
        <v>213</v>
      </c>
      <c r="AL100" s="41">
        <v>912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163</v>
      </c>
      <c r="E101" s="10"/>
      <c r="F101" s="18" t="s">
        <v>5</v>
      </c>
      <c r="G101" s="18" t="s">
        <v>226</v>
      </c>
      <c r="H101" s="10"/>
      <c r="I101" s="19">
        <v>18430452</v>
      </c>
      <c r="J101" s="19">
        <v>1840</v>
      </c>
      <c r="K101" s="17" t="s">
        <v>9</v>
      </c>
      <c r="L101" s="10"/>
      <c r="M101" s="60">
        <v>714</v>
      </c>
      <c r="N101" s="60">
        <v>4890</v>
      </c>
      <c r="O101" s="60">
        <v>1726</v>
      </c>
      <c r="P101" s="10"/>
      <c r="Q101" s="60">
        <f t="shared" si="24"/>
        <v>73350</v>
      </c>
      <c r="R101" s="10"/>
      <c r="S101" s="62">
        <f t="shared" si="25"/>
        <v>78240</v>
      </c>
      <c r="T101" s="10"/>
      <c r="U101" s="64">
        <v>26.5</v>
      </c>
      <c r="V101" s="64">
        <v>9.6</v>
      </c>
      <c r="W101" s="10"/>
      <c r="X101" s="43">
        <v>2280000000</v>
      </c>
      <c r="Y101" s="36">
        <v>4.4999999999999998E-2</v>
      </c>
      <c r="Z101" s="10"/>
      <c r="AA101" s="20">
        <v>57</v>
      </c>
      <c r="AB101" s="20">
        <v>4</v>
      </c>
      <c r="AC101" s="20">
        <v>1</v>
      </c>
      <c r="AD101" s="20">
        <v>37</v>
      </c>
      <c r="AE101" s="20">
        <v>1</v>
      </c>
      <c r="AF101" s="66">
        <f t="shared" si="26"/>
        <v>100</v>
      </c>
      <c r="AG101" s="10"/>
      <c r="AH101" s="36">
        <v>4.8000000000000001E-2</v>
      </c>
      <c r="AI101" s="40">
        <v>13003</v>
      </c>
      <c r="AJ101" s="37">
        <v>0.66</v>
      </c>
      <c r="AK101" s="42" t="s">
        <v>214</v>
      </c>
      <c r="AL101" s="41">
        <v>497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98</v>
      </c>
      <c r="E102" s="10"/>
      <c r="F102" s="18" t="s">
        <v>18</v>
      </c>
      <c r="G102" s="18" t="s">
        <v>224</v>
      </c>
      <c r="H102" s="10"/>
      <c r="I102" s="19">
        <v>6758353</v>
      </c>
      <c r="J102" s="19">
        <v>2150</v>
      </c>
      <c r="K102" s="17" t="s">
        <v>9</v>
      </c>
      <c r="L102" s="10"/>
      <c r="M102" s="60">
        <v>1086</v>
      </c>
      <c r="N102" s="60">
        <v>1120</v>
      </c>
      <c r="O102" s="60">
        <v>1717</v>
      </c>
      <c r="P102" s="10"/>
      <c r="Q102" s="60">
        <f t="shared" si="24"/>
        <v>16800</v>
      </c>
      <c r="R102" s="10"/>
      <c r="S102" s="62">
        <f t="shared" si="25"/>
        <v>17920</v>
      </c>
      <c r="T102" s="10"/>
      <c r="U102" s="64">
        <v>16.600000000000001</v>
      </c>
      <c r="V102" s="64">
        <v>24.96</v>
      </c>
      <c r="W102" s="10"/>
      <c r="X102" s="43">
        <v>870930000</v>
      </c>
      <c r="Y102" s="36">
        <v>5.5E-2</v>
      </c>
      <c r="Z102" s="10"/>
      <c r="AA102" s="20">
        <v>30</v>
      </c>
      <c r="AB102" s="20">
        <v>20</v>
      </c>
      <c r="AC102" s="20">
        <v>2</v>
      </c>
      <c r="AD102" s="20">
        <v>46</v>
      </c>
      <c r="AE102" s="20">
        <v>2</v>
      </c>
      <c r="AF102" s="66">
        <f t="shared" si="26"/>
        <v>100</v>
      </c>
      <c r="AG102" s="10"/>
      <c r="AH102" s="36">
        <v>-7.1999999999999995E-2</v>
      </c>
      <c r="AI102" s="40">
        <v>27374</v>
      </c>
      <c r="AJ102" s="37">
        <v>0.75</v>
      </c>
      <c r="AK102" s="42" t="s">
        <v>213</v>
      </c>
      <c r="AL102" s="41">
        <v>1502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103</v>
      </c>
      <c r="E103" s="10"/>
      <c r="F103" s="18" t="s">
        <v>5</v>
      </c>
      <c r="G103" s="18" t="s">
        <v>226</v>
      </c>
      <c r="H103" s="10"/>
      <c r="I103" s="19">
        <v>6293253</v>
      </c>
      <c r="J103" s="19">
        <v>4730</v>
      </c>
      <c r="K103" s="17" t="s">
        <v>9</v>
      </c>
      <c r="L103" s="10"/>
      <c r="M103" s="60">
        <v>2414</v>
      </c>
      <c r="N103" s="60">
        <v>1645</v>
      </c>
      <c r="O103" s="60">
        <v>1680</v>
      </c>
      <c r="P103" s="10"/>
      <c r="Q103" s="60">
        <f t="shared" si="24"/>
        <v>24675</v>
      </c>
      <c r="R103" s="10"/>
      <c r="S103" s="62">
        <f t="shared" si="25"/>
        <v>26320</v>
      </c>
      <c r="T103" s="10"/>
      <c r="U103" s="64">
        <v>26.1</v>
      </c>
      <c r="V103" s="64">
        <v>24.63</v>
      </c>
      <c r="W103" s="10"/>
      <c r="X103" s="43">
        <v>2280000000</v>
      </c>
      <c r="Y103" s="36">
        <v>8.6999999999999994E-2</v>
      </c>
      <c r="Z103" s="10"/>
      <c r="AA103" s="20">
        <v>69</v>
      </c>
      <c r="AB103" s="20">
        <v>11</v>
      </c>
      <c r="AC103" s="20">
        <v>1</v>
      </c>
      <c r="AD103" s="20">
        <v>18</v>
      </c>
      <c r="AE103" s="20">
        <v>1</v>
      </c>
      <c r="AF103" s="66">
        <f t="shared" si="26"/>
        <v>100</v>
      </c>
      <c r="AG103" s="10"/>
      <c r="AH103" s="36">
        <v>-3.6999999999999998E-2</v>
      </c>
      <c r="AI103" s="40">
        <v>56465</v>
      </c>
      <c r="AJ103" s="37">
        <v>0.83</v>
      </c>
      <c r="AK103" s="42" t="s">
        <v>213</v>
      </c>
      <c r="AL103" s="41">
        <v>1373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132</v>
      </c>
      <c r="E104" s="10"/>
      <c r="F104" s="18" t="s">
        <v>13</v>
      </c>
      <c r="G104" s="18" t="s">
        <v>222</v>
      </c>
      <c r="H104" s="10"/>
      <c r="I104" s="19">
        <v>6725308</v>
      </c>
      <c r="J104" s="19">
        <v>4070</v>
      </c>
      <c r="K104" s="17" t="s">
        <v>9</v>
      </c>
      <c r="L104" s="10"/>
      <c r="M104" s="60">
        <v>1202</v>
      </c>
      <c r="N104" s="60">
        <v>1529</v>
      </c>
      <c r="O104" s="60">
        <v>1494</v>
      </c>
      <c r="P104" s="10"/>
      <c r="Q104" s="60">
        <f t="shared" si="24"/>
        <v>22935</v>
      </c>
      <c r="R104" s="10"/>
      <c r="S104" s="62">
        <f t="shared" si="25"/>
        <v>24464</v>
      </c>
      <c r="T104" s="10"/>
      <c r="U104" s="64">
        <v>22.7</v>
      </c>
      <c r="V104" s="64">
        <v>21.9</v>
      </c>
      <c r="W104" s="10"/>
      <c r="X104" s="43">
        <v>2730000000</v>
      </c>
      <c r="Y104" s="36">
        <v>7.5999999999999998E-2</v>
      </c>
      <c r="Z104" s="10"/>
      <c r="AA104" s="20">
        <v>18</v>
      </c>
      <c r="AB104" s="20">
        <v>43</v>
      </c>
      <c r="AC104" s="20">
        <v>1</v>
      </c>
      <c r="AD104" s="20">
        <v>37</v>
      </c>
      <c r="AE104" s="20">
        <v>1</v>
      </c>
      <c r="AF104" s="66">
        <f t="shared" si="26"/>
        <v>100</v>
      </c>
      <c r="AG104" s="10"/>
      <c r="AH104" s="36">
        <v>-0.08</v>
      </c>
      <c r="AI104" s="40">
        <v>27834</v>
      </c>
      <c r="AJ104" s="37">
        <v>0.84</v>
      </c>
      <c r="AK104" s="42" t="s">
        <v>210</v>
      </c>
      <c r="AL104" s="41">
        <v>1167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60</v>
      </c>
      <c r="E105" s="10"/>
      <c r="F105" s="18" t="s">
        <v>13</v>
      </c>
      <c r="G105" s="18" t="s">
        <v>222</v>
      </c>
      <c r="H105" s="10"/>
      <c r="I105" s="19">
        <v>6344722</v>
      </c>
      <c r="J105" s="19">
        <v>3920</v>
      </c>
      <c r="K105" s="17" t="s">
        <v>9</v>
      </c>
      <c r="L105" s="10"/>
      <c r="M105" s="60">
        <v>1215</v>
      </c>
      <c r="N105" s="60">
        <v>1411</v>
      </c>
      <c r="O105" s="60">
        <v>1276</v>
      </c>
      <c r="P105" s="10"/>
      <c r="Q105" s="60">
        <f t="shared" si="24"/>
        <v>21165</v>
      </c>
      <c r="R105" s="10"/>
      <c r="S105" s="62">
        <f t="shared" si="25"/>
        <v>22576</v>
      </c>
      <c r="T105" s="10"/>
      <c r="U105" s="64">
        <v>22.2</v>
      </c>
      <c r="V105" s="64">
        <v>21.04</v>
      </c>
      <c r="W105" s="10"/>
      <c r="X105" s="43">
        <v>1770000000</v>
      </c>
      <c r="Y105" s="36">
        <v>7.3999999999999996E-2</v>
      </c>
      <c r="Z105" s="10"/>
      <c r="AA105" s="20">
        <v>30</v>
      </c>
      <c r="AB105" s="20">
        <v>3</v>
      </c>
      <c r="AC105" s="20">
        <v>1</v>
      </c>
      <c r="AD105" s="20">
        <v>65</v>
      </c>
      <c r="AE105" s="20">
        <v>1</v>
      </c>
      <c r="AF105" s="66">
        <f t="shared" si="26"/>
        <v>100</v>
      </c>
      <c r="AG105" s="10"/>
      <c r="AH105" s="36">
        <v>0.10299999999999999</v>
      </c>
      <c r="AI105" s="40">
        <v>15888</v>
      </c>
      <c r="AJ105" s="37">
        <v>0.71</v>
      </c>
      <c r="AK105" s="42" t="s">
        <v>213</v>
      </c>
      <c r="AL105" s="41">
        <v>929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80</v>
      </c>
      <c r="E106" s="10"/>
      <c r="F106" s="18" t="s">
        <v>13</v>
      </c>
      <c r="G106" s="18" t="s">
        <v>222</v>
      </c>
      <c r="H106" s="10"/>
      <c r="I106" s="19">
        <v>9112867</v>
      </c>
      <c r="J106" s="19">
        <v>2150</v>
      </c>
      <c r="K106" s="17" t="s">
        <v>9</v>
      </c>
      <c r="L106" s="10"/>
      <c r="M106" s="60">
        <v>1407</v>
      </c>
      <c r="N106" s="60">
        <v>1525</v>
      </c>
      <c r="O106" s="60">
        <v>1276</v>
      </c>
      <c r="P106" s="10"/>
      <c r="Q106" s="60">
        <f t="shared" si="24"/>
        <v>22875</v>
      </c>
      <c r="R106" s="10"/>
      <c r="S106" s="62">
        <f t="shared" si="25"/>
        <v>24400</v>
      </c>
      <c r="T106" s="10"/>
      <c r="U106" s="64">
        <v>16.7</v>
      </c>
      <c r="V106" s="64">
        <v>13.76</v>
      </c>
      <c r="W106" s="10"/>
      <c r="X106" s="43">
        <v>1200000000</v>
      </c>
      <c r="Y106" s="36">
        <v>5.6000000000000001E-2</v>
      </c>
      <c r="Z106" s="10"/>
      <c r="AA106" s="20">
        <v>31</v>
      </c>
      <c r="AB106" s="20">
        <v>9</v>
      </c>
      <c r="AC106" s="20">
        <v>2</v>
      </c>
      <c r="AD106" s="20">
        <v>56</v>
      </c>
      <c r="AE106" s="20">
        <v>2</v>
      </c>
      <c r="AF106" s="66">
        <f t="shared" si="26"/>
        <v>100</v>
      </c>
      <c r="AG106" s="10"/>
      <c r="AH106" s="36">
        <v>-1.2E-2</v>
      </c>
      <c r="AI106" s="40">
        <v>18595</v>
      </c>
      <c r="AJ106" s="37">
        <v>0.72</v>
      </c>
      <c r="AK106" s="42" t="s">
        <v>214</v>
      </c>
      <c r="AL106" s="41">
        <v>698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46</v>
      </c>
      <c r="E107" s="10"/>
      <c r="F107" s="18" t="s">
        <v>11</v>
      </c>
      <c r="G107" s="18" t="s">
        <v>11</v>
      </c>
      <c r="H107" s="10"/>
      <c r="I107" s="19">
        <v>5125821</v>
      </c>
      <c r="J107" s="19">
        <v>1710</v>
      </c>
      <c r="K107" s="17" t="s">
        <v>9</v>
      </c>
      <c r="L107" s="10"/>
      <c r="M107" s="60">
        <v>308</v>
      </c>
      <c r="N107" s="60">
        <v>1405</v>
      </c>
      <c r="O107" s="60">
        <v>1210</v>
      </c>
      <c r="P107" s="10"/>
      <c r="Q107" s="60">
        <f t="shared" si="24"/>
        <v>21075</v>
      </c>
      <c r="R107" s="10"/>
      <c r="S107" s="62">
        <f t="shared" si="25"/>
        <v>22480</v>
      </c>
      <c r="T107" s="10"/>
      <c r="U107" s="64">
        <v>27.4</v>
      </c>
      <c r="V107" s="64">
        <v>25.13</v>
      </c>
      <c r="W107" s="10"/>
      <c r="X107" s="43">
        <v>823520000</v>
      </c>
      <c r="Y107" s="36">
        <v>9.0999999999999998E-2</v>
      </c>
      <c r="Z107" s="10"/>
      <c r="AA107" s="20">
        <v>58</v>
      </c>
      <c r="AB107" s="20">
        <v>3</v>
      </c>
      <c r="AC107" s="20">
        <v>1</v>
      </c>
      <c r="AD107" s="20">
        <v>37</v>
      </c>
      <c r="AE107" s="20">
        <v>1</v>
      </c>
      <c r="AF107" s="66">
        <f t="shared" si="26"/>
        <v>100</v>
      </c>
      <c r="AG107" s="10"/>
      <c r="AH107" s="36">
        <v>-5.3999999999999999E-2</v>
      </c>
      <c r="AI107" s="40">
        <v>2483</v>
      </c>
      <c r="AJ107" s="37">
        <v>0.74</v>
      </c>
      <c r="AK107" s="42" t="s">
        <v>214</v>
      </c>
      <c r="AL107" s="41">
        <v>1557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51</v>
      </c>
      <c r="E108" s="10"/>
      <c r="F108" s="18" t="s">
        <v>13</v>
      </c>
      <c r="G108" s="18" t="s">
        <v>222</v>
      </c>
      <c r="H108" s="10"/>
      <c r="I108" s="19">
        <v>11475982</v>
      </c>
      <c r="J108" s="19">
        <v>6570</v>
      </c>
      <c r="K108" s="17" t="s">
        <v>9</v>
      </c>
      <c r="L108" s="10"/>
      <c r="M108" s="60">
        <v>750</v>
      </c>
      <c r="N108" s="60">
        <v>975</v>
      </c>
      <c r="O108" s="60">
        <v>1124</v>
      </c>
      <c r="P108" s="10"/>
      <c r="Q108" s="60">
        <f t="shared" si="24"/>
        <v>14625</v>
      </c>
      <c r="R108" s="10"/>
      <c r="S108" s="62">
        <f t="shared" si="25"/>
        <v>15600</v>
      </c>
      <c r="T108" s="10"/>
      <c r="U108" s="64">
        <v>8.5</v>
      </c>
      <c r="V108" s="64">
        <v>9.86</v>
      </c>
      <c r="W108" s="10"/>
      <c r="X108" s="43">
        <v>2580000000</v>
      </c>
      <c r="Y108" s="36">
        <v>2.8000000000000001E-2</v>
      </c>
      <c r="Z108" s="10"/>
      <c r="AA108" s="20">
        <v>30</v>
      </c>
      <c r="AB108" s="20">
        <v>12</v>
      </c>
      <c r="AC108" s="20">
        <v>16</v>
      </c>
      <c r="AD108" s="20">
        <v>38</v>
      </c>
      <c r="AE108" s="20">
        <v>4</v>
      </c>
      <c r="AF108" s="66">
        <f t="shared" si="26"/>
        <v>100</v>
      </c>
      <c r="AG108" s="10"/>
      <c r="AH108" s="36">
        <v>4.9000000000000002E-2</v>
      </c>
      <c r="AI108" s="40">
        <v>5519</v>
      </c>
      <c r="AJ108" s="37">
        <v>0.69</v>
      </c>
      <c r="AK108" s="42" t="s">
        <v>213</v>
      </c>
      <c r="AL108" s="41">
        <v>432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92</v>
      </c>
      <c r="E109" s="10"/>
      <c r="F109" s="18" t="s">
        <v>5</v>
      </c>
      <c r="G109" s="18" t="s">
        <v>226</v>
      </c>
      <c r="H109" s="10"/>
      <c r="I109" s="19">
        <v>9455802</v>
      </c>
      <c r="J109" s="19">
        <v>3920</v>
      </c>
      <c r="K109" s="17" t="s">
        <v>9</v>
      </c>
      <c r="L109" s="10"/>
      <c r="M109" s="60">
        <v>750</v>
      </c>
      <c r="N109" s="60">
        <v>2306</v>
      </c>
      <c r="O109" s="60">
        <v>1076</v>
      </c>
      <c r="P109" s="10"/>
      <c r="Q109" s="60">
        <f t="shared" si="24"/>
        <v>34590</v>
      </c>
      <c r="R109" s="10"/>
      <c r="S109" s="62">
        <f t="shared" si="25"/>
        <v>36896</v>
      </c>
      <c r="T109" s="10"/>
      <c r="U109" s="64">
        <v>24.4</v>
      </c>
      <c r="V109" s="64">
        <v>10.53</v>
      </c>
      <c r="W109" s="10"/>
      <c r="X109" s="43">
        <v>3130000000</v>
      </c>
      <c r="Y109" s="36">
        <v>8.1000000000000003E-2</v>
      </c>
      <c r="Z109" s="10"/>
      <c r="AA109" s="20">
        <v>58</v>
      </c>
      <c r="AB109" s="20">
        <v>7</v>
      </c>
      <c r="AC109" s="20">
        <v>1</v>
      </c>
      <c r="AD109" s="20">
        <v>33</v>
      </c>
      <c r="AE109" s="20">
        <v>1</v>
      </c>
      <c r="AF109" s="66">
        <f t="shared" si="26"/>
        <v>100</v>
      </c>
      <c r="AG109" s="10"/>
      <c r="AH109" s="36">
        <v>-3.5000000000000003E-2</v>
      </c>
      <c r="AI109" s="40">
        <v>15889</v>
      </c>
      <c r="AJ109" s="37">
        <v>0.68</v>
      </c>
      <c r="AK109" s="42" t="s">
        <v>213</v>
      </c>
      <c r="AL109" s="41">
        <v>656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24</v>
      </c>
      <c r="E110" s="10"/>
      <c r="F110" s="18" t="s">
        <v>8</v>
      </c>
      <c r="G110" s="18" t="s">
        <v>212</v>
      </c>
      <c r="H110" s="10"/>
      <c r="I110" s="19">
        <v>9480042</v>
      </c>
      <c r="J110" s="19">
        <v>5600</v>
      </c>
      <c r="K110" s="17" t="s">
        <v>9</v>
      </c>
      <c r="L110" s="10"/>
      <c r="M110" s="60">
        <v>588</v>
      </c>
      <c r="N110" s="60">
        <v>841</v>
      </c>
      <c r="O110" s="60">
        <v>995</v>
      </c>
      <c r="P110" s="10"/>
      <c r="Q110" s="60">
        <f t="shared" si="24"/>
        <v>12615</v>
      </c>
      <c r="R110" s="10"/>
      <c r="S110" s="62">
        <f t="shared" si="25"/>
        <v>13456</v>
      </c>
      <c r="T110" s="10"/>
      <c r="U110" s="64">
        <v>8.9</v>
      </c>
      <c r="V110" s="64">
        <v>10.46</v>
      </c>
      <c r="W110" s="10"/>
      <c r="X110" s="43">
        <v>1410000000</v>
      </c>
      <c r="Y110" s="36">
        <v>2.9000000000000001E-2</v>
      </c>
      <c r="Z110" s="10"/>
      <c r="AA110" s="20">
        <v>52</v>
      </c>
      <c r="AB110" s="20">
        <v>4</v>
      </c>
      <c r="AC110" s="20">
        <v>2</v>
      </c>
      <c r="AD110" s="20">
        <v>41</v>
      </c>
      <c r="AE110" s="20">
        <v>1</v>
      </c>
      <c r="AF110" s="66">
        <f t="shared" si="26"/>
        <v>100</v>
      </c>
      <c r="AG110" s="10"/>
      <c r="AH110" s="36">
        <v>-0.191</v>
      </c>
      <c r="AI110" s="40">
        <v>44222</v>
      </c>
      <c r="AJ110" s="37">
        <v>0.78</v>
      </c>
      <c r="AK110" s="42" t="s">
        <v>213</v>
      </c>
      <c r="AL110" s="41">
        <v>653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97</v>
      </c>
      <c r="E111" s="10"/>
      <c r="F111" s="18" t="s">
        <v>8</v>
      </c>
      <c r="G111" s="18" t="s">
        <v>212</v>
      </c>
      <c r="H111" s="10"/>
      <c r="I111" s="19">
        <v>5955734</v>
      </c>
      <c r="J111" s="19">
        <v>1100</v>
      </c>
      <c r="K111" s="17" t="s">
        <v>9</v>
      </c>
      <c r="L111" s="10"/>
      <c r="M111" s="60">
        <v>812</v>
      </c>
      <c r="N111" s="60">
        <v>916</v>
      </c>
      <c r="O111" s="60">
        <v>901</v>
      </c>
      <c r="P111" s="10"/>
      <c r="Q111" s="60">
        <f t="shared" si="24"/>
        <v>13740</v>
      </c>
      <c r="R111" s="10"/>
      <c r="S111" s="62">
        <f t="shared" si="25"/>
        <v>14656</v>
      </c>
      <c r="T111" s="10"/>
      <c r="U111" s="64">
        <v>15.4</v>
      </c>
      <c r="V111" s="64">
        <v>14.38</v>
      </c>
      <c r="W111" s="10"/>
      <c r="X111" s="43">
        <v>341320000</v>
      </c>
      <c r="Y111" s="36">
        <v>0.05</v>
      </c>
      <c r="Z111" s="10"/>
      <c r="AA111" s="20">
        <v>52</v>
      </c>
      <c r="AB111" s="20">
        <v>11</v>
      </c>
      <c r="AC111" s="20">
        <v>1</v>
      </c>
      <c r="AD111" s="20">
        <v>34</v>
      </c>
      <c r="AE111" s="20">
        <v>2</v>
      </c>
      <c r="AF111" s="66">
        <f t="shared" si="26"/>
        <v>100</v>
      </c>
      <c r="AG111" s="10"/>
      <c r="AH111" s="36">
        <v>-0.17599999999999999</v>
      </c>
      <c r="AI111" s="40">
        <v>17272</v>
      </c>
      <c r="AJ111" s="37">
        <v>0.84</v>
      </c>
      <c r="AK111" s="42" t="s">
        <v>213</v>
      </c>
      <c r="AL111" s="41">
        <v>844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101</v>
      </c>
      <c r="E112" s="10"/>
      <c r="F112" s="18" t="s">
        <v>11</v>
      </c>
      <c r="G112" s="18" t="s">
        <v>11</v>
      </c>
      <c r="H112" s="10"/>
      <c r="I112" s="19">
        <v>2203821</v>
      </c>
      <c r="J112" s="19">
        <v>1210</v>
      </c>
      <c r="K112" s="17" t="s">
        <v>9</v>
      </c>
      <c r="L112" s="10"/>
      <c r="M112" s="60">
        <v>318</v>
      </c>
      <c r="N112" s="60">
        <v>638</v>
      </c>
      <c r="O112" s="60">
        <v>831</v>
      </c>
      <c r="P112" s="10"/>
      <c r="Q112" s="60">
        <f t="shared" si="24"/>
        <v>9570</v>
      </c>
      <c r="R112" s="10"/>
      <c r="S112" s="62">
        <f t="shared" si="25"/>
        <v>10208</v>
      </c>
      <c r="T112" s="10"/>
      <c r="U112" s="64">
        <v>28.9</v>
      </c>
      <c r="V112" s="64">
        <v>42.86</v>
      </c>
      <c r="W112" s="10"/>
      <c r="X112" s="43">
        <v>223650000</v>
      </c>
      <c r="Y112" s="36">
        <v>9.6000000000000002E-2</v>
      </c>
      <c r="Z112" s="10"/>
      <c r="AA112" s="20">
        <v>60</v>
      </c>
      <c r="AB112" s="20">
        <v>4</v>
      </c>
      <c r="AC112" s="20">
        <v>1</v>
      </c>
      <c r="AD112" s="20">
        <v>34</v>
      </c>
      <c r="AE112" s="20">
        <v>1</v>
      </c>
      <c r="AF112" s="66">
        <f t="shared" si="26"/>
        <v>100</v>
      </c>
      <c r="AG112" s="10"/>
      <c r="AH112" s="36">
        <v>-5.8000000000000003E-2</v>
      </c>
      <c r="AI112" s="40">
        <v>5581</v>
      </c>
      <c r="AJ112" s="37">
        <v>0.81</v>
      </c>
      <c r="AK112" s="42" t="s">
        <v>210</v>
      </c>
      <c r="AL112" s="41">
        <v>2424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148</v>
      </c>
      <c r="E113" s="10"/>
      <c r="F113" s="18" t="s">
        <v>8</v>
      </c>
      <c r="G113" s="18" t="s">
        <v>212</v>
      </c>
      <c r="H113" s="10"/>
      <c r="I113" s="19">
        <v>8820083</v>
      </c>
      <c r="J113" s="19">
        <v>5280</v>
      </c>
      <c r="K113" s="17" t="s">
        <v>9</v>
      </c>
      <c r="L113" s="10"/>
      <c r="M113" s="60">
        <v>607</v>
      </c>
      <c r="N113" s="60">
        <v>649</v>
      </c>
      <c r="O113" s="60">
        <v>797</v>
      </c>
      <c r="P113" s="10"/>
      <c r="Q113" s="60">
        <f t="shared" si="24"/>
        <v>9735</v>
      </c>
      <c r="R113" s="10"/>
      <c r="S113" s="62">
        <f t="shared" si="25"/>
        <v>10384</v>
      </c>
      <c r="T113" s="10"/>
      <c r="U113" s="64">
        <v>7.4</v>
      </c>
      <c r="V113" s="64">
        <v>8.94</v>
      </c>
      <c r="W113" s="10"/>
      <c r="X113" s="43">
        <v>1170000000</v>
      </c>
      <c r="Y113" s="36">
        <v>3.1E-2</v>
      </c>
      <c r="Z113" s="10"/>
      <c r="AA113" s="20">
        <v>49</v>
      </c>
      <c r="AB113" s="20">
        <v>10</v>
      </c>
      <c r="AC113" s="20">
        <v>12</v>
      </c>
      <c r="AD113" s="20">
        <v>28</v>
      </c>
      <c r="AE113" s="20">
        <v>1</v>
      </c>
      <c r="AF113" s="66">
        <f t="shared" si="26"/>
        <v>100</v>
      </c>
      <c r="AG113" s="10"/>
      <c r="AH113" s="36">
        <v>-6.0999999999999999E-2</v>
      </c>
      <c r="AI113" s="40">
        <v>25877</v>
      </c>
      <c r="AJ113" s="37">
        <v>0.65</v>
      </c>
      <c r="AK113" s="42" t="s">
        <v>210</v>
      </c>
      <c r="AL113" s="41">
        <v>584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48</v>
      </c>
      <c r="E114" s="10"/>
      <c r="F114" s="18" t="s">
        <v>13</v>
      </c>
      <c r="G114" s="18" t="s">
        <v>222</v>
      </c>
      <c r="H114" s="10"/>
      <c r="I114" s="19">
        <v>4857274</v>
      </c>
      <c r="J114" s="19">
        <v>10840</v>
      </c>
      <c r="K114" s="17" t="s">
        <v>9</v>
      </c>
      <c r="L114" s="10"/>
      <c r="M114" s="60">
        <v>795</v>
      </c>
      <c r="N114" s="60">
        <v>812</v>
      </c>
      <c r="O114" s="60">
        <v>778</v>
      </c>
      <c r="P114" s="10"/>
      <c r="Q114" s="60">
        <f t="shared" si="24"/>
        <v>12180</v>
      </c>
      <c r="R114" s="10"/>
      <c r="S114" s="62">
        <f t="shared" si="25"/>
        <v>12992</v>
      </c>
      <c r="T114" s="10"/>
      <c r="U114" s="64">
        <v>16.7</v>
      </c>
      <c r="V114" s="64">
        <v>16.84</v>
      </c>
      <c r="W114" s="10"/>
      <c r="X114" s="43">
        <v>3180000000</v>
      </c>
      <c r="Y114" s="36">
        <v>5.6000000000000001E-2</v>
      </c>
      <c r="Z114" s="10"/>
      <c r="AA114" s="20">
        <v>22</v>
      </c>
      <c r="AB114" s="20">
        <v>11</v>
      </c>
      <c r="AC114" s="20">
        <v>1</v>
      </c>
      <c r="AD114" s="20">
        <v>65</v>
      </c>
      <c r="AE114" s="20">
        <v>1</v>
      </c>
      <c r="AF114" s="66">
        <f t="shared" si="26"/>
        <v>100</v>
      </c>
      <c r="AG114" s="10"/>
      <c r="AH114" s="36">
        <v>0.104</v>
      </c>
      <c r="AI114" s="40">
        <v>40998</v>
      </c>
      <c r="AJ114" s="37">
        <v>0.75</v>
      </c>
      <c r="AK114" s="42" t="s">
        <v>213</v>
      </c>
      <c r="AL114" s="41">
        <v>794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71</v>
      </c>
      <c r="E115" s="10"/>
      <c r="F115" s="18" t="s">
        <v>8</v>
      </c>
      <c r="G115" s="18" t="s">
        <v>212</v>
      </c>
      <c r="H115" s="10"/>
      <c r="I115" s="19">
        <v>3925405</v>
      </c>
      <c r="J115" s="19">
        <v>3810</v>
      </c>
      <c r="K115" s="17" t="s">
        <v>9</v>
      </c>
      <c r="L115" s="10"/>
      <c r="M115" s="60">
        <v>581</v>
      </c>
      <c r="N115" s="60">
        <v>599</v>
      </c>
      <c r="O115" s="60">
        <v>748</v>
      </c>
      <c r="P115" s="10"/>
      <c r="Q115" s="60">
        <f t="shared" si="24"/>
        <v>8985</v>
      </c>
      <c r="R115" s="10"/>
      <c r="S115" s="62">
        <f t="shared" si="25"/>
        <v>9584</v>
      </c>
      <c r="T115" s="10"/>
      <c r="U115" s="64">
        <v>15.3</v>
      </c>
      <c r="V115" s="64">
        <v>20.059999999999999</v>
      </c>
      <c r="W115" s="10"/>
      <c r="X115" s="43">
        <v>768240000</v>
      </c>
      <c r="Y115" s="36">
        <v>5.2999999999999999E-2</v>
      </c>
      <c r="Z115" s="10"/>
      <c r="AA115" s="20">
        <v>59</v>
      </c>
      <c r="AB115" s="20">
        <v>6</v>
      </c>
      <c r="AC115" s="20">
        <v>1</v>
      </c>
      <c r="AD115" s="20">
        <v>33</v>
      </c>
      <c r="AE115" s="20">
        <v>1</v>
      </c>
      <c r="AF115" s="66">
        <f t="shared" si="26"/>
        <v>100</v>
      </c>
      <c r="AG115" s="10"/>
      <c r="AH115" s="36">
        <v>8.2000000000000003E-2</v>
      </c>
      <c r="AI115" s="40">
        <v>28697</v>
      </c>
      <c r="AJ115" s="37">
        <v>0.79</v>
      </c>
      <c r="AK115" s="42" t="s">
        <v>210</v>
      </c>
      <c r="AL115" s="41">
        <v>1064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33</v>
      </c>
      <c r="E116" s="10"/>
      <c r="F116" s="18" t="s">
        <v>8</v>
      </c>
      <c r="G116" s="18" t="s">
        <v>212</v>
      </c>
      <c r="H116" s="10"/>
      <c r="I116" s="19">
        <v>7131494</v>
      </c>
      <c r="J116" s="19">
        <v>7470</v>
      </c>
      <c r="K116" s="17" t="s">
        <v>9</v>
      </c>
      <c r="L116" s="10"/>
      <c r="M116" s="60">
        <v>708</v>
      </c>
      <c r="N116" s="60">
        <v>730</v>
      </c>
      <c r="O116" s="60">
        <v>730</v>
      </c>
      <c r="P116" s="10"/>
      <c r="Q116" s="60">
        <f t="shared" si="24"/>
        <v>10950</v>
      </c>
      <c r="R116" s="10"/>
      <c r="S116" s="62">
        <f t="shared" si="25"/>
        <v>11680</v>
      </c>
      <c r="T116" s="10"/>
      <c r="U116" s="64">
        <v>10.199999999999999</v>
      </c>
      <c r="V116" s="64">
        <v>10.28</v>
      </c>
      <c r="W116" s="10"/>
      <c r="X116" s="43">
        <v>1810000000</v>
      </c>
      <c r="Y116" s="36">
        <v>3.4000000000000002E-2</v>
      </c>
      <c r="Z116" s="10"/>
      <c r="AA116" s="20">
        <v>58</v>
      </c>
      <c r="AB116" s="20">
        <v>5</v>
      </c>
      <c r="AC116" s="20">
        <v>3</v>
      </c>
      <c r="AD116" s="20">
        <v>33</v>
      </c>
      <c r="AE116" s="20">
        <v>1</v>
      </c>
      <c r="AF116" s="66">
        <f t="shared" si="26"/>
        <v>100</v>
      </c>
      <c r="AG116" s="10"/>
      <c r="AH116" s="36">
        <v>-3.6999999999999998E-2</v>
      </c>
      <c r="AI116" s="40">
        <v>56534</v>
      </c>
      <c r="AJ116" s="37">
        <v>0.7</v>
      </c>
      <c r="AK116" s="42" t="s">
        <v>213</v>
      </c>
      <c r="AL116" s="41">
        <v>707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112</v>
      </c>
      <c r="E117" s="10"/>
      <c r="F117" s="18" t="s">
        <v>11</v>
      </c>
      <c r="G117" s="18" t="s">
        <v>11</v>
      </c>
      <c r="H117" s="10"/>
      <c r="I117" s="19">
        <v>4301018</v>
      </c>
      <c r="J117" s="19">
        <v>1120</v>
      </c>
      <c r="K117" s="17" t="s">
        <v>9</v>
      </c>
      <c r="L117" s="10"/>
      <c r="M117" s="60">
        <v>184</v>
      </c>
      <c r="N117" s="60">
        <v>1064</v>
      </c>
      <c r="O117" s="60">
        <v>672</v>
      </c>
      <c r="P117" s="10"/>
      <c r="Q117" s="60">
        <f t="shared" si="24"/>
        <v>15960</v>
      </c>
      <c r="R117" s="10"/>
      <c r="S117" s="62">
        <f t="shared" si="25"/>
        <v>17024</v>
      </c>
      <c r="T117" s="10"/>
      <c r="U117" s="64">
        <v>24.7</v>
      </c>
      <c r="V117" s="64">
        <v>17.55</v>
      </c>
      <c r="W117" s="10"/>
      <c r="X117" s="43">
        <v>389830000</v>
      </c>
      <c r="Y117" s="36">
        <v>8.2000000000000003E-2</v>
      </c>
      <c r="Z117" s="10"/>
      <c r="AA117" s="20">
        <v>60</v>
      </c>
      <c r="AB117" s="20">
        <v>10</v>
      </c>
      <c r="AC117" s="20">
        <v>2</v>
      </c>
      <c r="AD117" s="20">
        <v>27</v>
      </c>
      <c r="AE117" s="20">
        <v>1</v>
      </c>
      <c r="AF117" s="66">
        <f t="shared" si="26"/>
        <v>100</v>
      </c>
      <c r="AG117" s="10"/>
      <c r="AH117" s="36">
        <v>-5.7000000000000002E-2</v>
      </c>
      <c r="AI117" s="40">
        <v>9677</v>
      </c>
      <c r="AJ117" s="37">
        <v>0.63</v>
      </c>
      <c r="AK117" s="42" t="s">
        <v>214</v>
      </c>
      <c r="AL117" s="41">
        <v>948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164</v>
      </c>
      <c r="E118" s="10"/>
      <c r="F118" s="18" t="s">
        <v>8</v>
      </c>
      <c r="G118" s="18" t="s">
        <v>212</v>
      </c>
      <c r="H118" s="10"/>
      <c r="I118" s="19">
        <v>8734951</v>
      </c>
      <c r="J118" s="19">
        <v>1110</v>
      </c>
      <c r="K118" s="17" t="s">
        <v>9</v>
      </c>
      <c r="L118" s="10"/>
      <c r="M118" s="60">
        <v>427</v>
      </c>
      <c r="N118" s="60">
        <v>1577</v>
      </c>
      <c r="O118" s="60">
        <v>648</v>
      </c>
      <c r="P118" s="10"/>
      <c r="Q118" s="60">
        <f t="shared" si="24"/>
        <v>23655</v>
      </c>
      <c r="R118" s="10"/>
      <c r="S118" s="62">
        <f t="shared" si="25"/>
        <v>25232</v>
      </c>
      <c r="T118" s="10"/>
      <c r="U118" s="64">
        <v>18.100000000000001</v>
      </c>
      <c r="V118" s="64">
        <v>7.18</v>
      </c>
      <c r="W118" s="10"/>
      <c r="X118" s="43">
        <v>417360000</v>
      </c>
      <c r="Y118" s="36">
        <v>0.06</v>
      </c>
      <c r="Z118" s="10"/>
      <c r="AA118" s="20">
        <v>69</v>
      </c>
      <c r="AB118" s="20">
        <v>9</v>
      </c>
      <c r="AC118" s="20">
        <v>1</v>
      </c>
      <c r="AD118" s="20">
        <v>20</v>
      </c>
      <c r="AE118" s="20">
        <v>1</v>
      </c>
      <c r="AF118" s="66">
        <f t="shared" si="26"/>
        <v>100</v>
      </c>
      <c r="AG118" s="10"/>
      <c r="AH118" s="36">
        <v>0.104</v>
      </c>
      <c r="AI118" s="40">
        <v>5037</v>
      </c>
      <c r="AJ118" s="37">
        <v>0.82</v>
      </c>
      <c r="AK118" s="42" t="s">
        <v>213</v>
      </c>
      <c r="AL118" s="41">
        <v>468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20</v>
      </c>
      <c r="E119" s="10"/>
      <c r="F119" s="18" t="s">
        <v>8</v>
      </c>
      <c r="G119" s="18" t="s">
        <v>212</v>
      </c>
      <c r="H119" s="10"/>
      <c r="I119" s="19">
        <v>9725376</v>
      </c>
      <c r="J119" s="19">
        <v>4760</v>
      </c>
      <c r="K119" s="17" t="s">
        <v>9</v>
      </c>
      <c r="L119" s="10"/>
      <c r="M119" s="60">
        <v>759</v>
      </c>
      <c r="N119" s="60">
        <v>845</v>
      </c>
      <c r="O119" s="60">
        <v>639</v>
      </c>
      <c r="P119" s="10"/>
      <c r="Q119" s="60">
        <f t="shared" si="24"/>
        <v>12675</v>
      </c>
      <c r="R119" s="10"/>
      <c r="S119" s="62">
        <f t="shared" si="25"/>
        <v>13520</v>
      </c>
      <c r="T119" s="10"/>
      <c r="U119" s="64">
        <v>8.6999999999999993</v>
      </c>
      <c r="V119" s="64">
        <v>6.32</v>
      </c>
      <c r="W119" s="10"/>
      <c r="X119" s="43">
        <v>1090000000</v>
      </c>
      <c r="Y119" s="36">
        <v>2.9000000000000001E-2</v>
      </c>
      <c r="Z119" s="10"/>
      <c r="AA119" s="20">
        <v>40</v>
      </c>
      <c r="AB119" s="20">
        <v>23</v>
      </c>
      <c r="AC119" s="20">
        <v>7</v>
      </c>
      <c r="AD119" s="20">
        <v>28</v>
      </c>
      <c r="AE119" s="20">
        <v>2</v>
      </c>
      <c r="AF119" s="66">
        <f t="shared" si="26"/>
        <v>100</v>
      </c>
      <c r="AG119" s="10"/>
      <c r="AH119" s="36">
        <v>-5.1999999999999998E-2</v>
      </c>
      <c r="AI119" s="40">
        <v>13681</v>
      </c>
      <c r="AJ119" s="37">
        <v>0.8</v>
      </c>
      <c r="AK119" s="42" t="s">
        <v>213</v>
      </c>
      <c r="AL119" s="41">
        <v>416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100</v>
      </c>
      <c r="E120" s="10"/>
      <c r="F120" s="18" t="s">
        <v>5</v>
      </c>
      <c r="G120" s="18" t="s">
        <v>226</v>
      </c>
      <c r="H120" s="10"/>
      <c r="I120" s="19">
        <v>6006668</v>
      </c>
      <c r="J120" s="19">
        <v>7680</v>
      </c>
      <c r="K120" s="17" t="s">
        <v>9</v>
      </c>
      <c r="L120" s="10"/>
      <c r="M120" s="60">
        <v>576</v>
      </c>
      <c r="N120" s="60">
        <v>1090</v>
      </c>
      <c r="O120" s="60">
        <v>559</v>
      </c>
      <c r="P120" s="10"/>
      <c r="Q120" s="60">
        <f t="shared" si="24"/>
        <v>16350</v>
      </c>
      <c r="R120" s="10"/>
      <c r="S120" s="62">
        <f t="shared" si="25"/>
        <v>17440</v>
      </c>
      <c r="T120" s="10"/>
      <c r="U120" s="64">
        <v>18.100000000000001</v>
      </c>
      <c r="V120" s="64">
        <v>6.68</v>
      </c>
      <c r="W120" s="10"/>
      <c r="X120" s="43">
        <v>3110000000</v>
      </c>
      <c r="Y120" s="36">
        <v>0.06</v>
      </c>
      <c r="Z120" s="10"/>
      <c r="AA120" s="20">
        <v>70</v>
      </c>
      <c r="AB120" s="20">
        <v>13</v>
      </c>
      <c r="AC120" s="20">
        <v>1</v>
      </c>
      <c r="AD120" s="20">
        <v>15</v>
      </c>
      <c r="AE120" s="20">
        <v>1</v>
      </c>
      <c r="AF120" s="66">
        <f t="shared" si="26"/>
        <v>100</v>
      </c>
      <c r="AG120" s="10"/>
      <c r="AH120" s="36">
        <v>-3.4000000000000002E-2</v>
      </c>
      <c r="AI120" s="40">
        <v>31072</v>
      </c>
      <c r="AJ120" s="37">
        <v>0.81</v>
      </c>
      <c r="AK120" s="42" t="s">
        <v>223</v>
      </c>
      <c r="AL120" s="41">
        <v>419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116</v>
      </c>
      <c r="E121" s="10"/>
      <c r="F121" s="18" t="s">
        <v>18</v>
      </c>
      <c r="G121" s="18" t="s">
        <v>224</v>
      </c>
      <c r="H121" s="10"/>
      <c r="I121" s="19">
        <v>3027398</v>
      </c>
      <c r="J121" s="19">
        <v>3550</v>
      </c>
      <c r="K121" s="17" t="s">
        <v>9</v>
      </c>
      <c r="L121" s="10"/>
      <c r="M121" s="60">
        <v>484</v>
      </c>
      <c r="N121" s="60">
        <v>499</v>
      </c>
      <c r="O121" s="60">
        <v>541</v>
      </c>
      <c r="P121" s="10"/>
      <c r="Q121" s="60">
        <f t="shared" si="24"/>
        <v>7485</v>
      </c>
      <c r="R121" s="10"/>
      <c r="S121" s="62">
        <f t="shared" si="25"/>
        <v>7984</v>
      </c>
      <c r="T121" s="10"/>
      <c r="U121" s="64">
        <v>16.5</v>
      </c>
      <c r="V121" s="64">
        <v>16.95</v>
      </c>
      <c r="W121" s="10"/>
      <c r="X121" s="43">
        <v>613090000</v>
      </c>
      <c r="Y121" s="36">
        <v>5.5E-2</v>
      </c>
      <c r="Z121" s="10"/>
      <c r="AA121" s="20">
        <v>50</v>
      </c>
      <c r="AB121" s="20">
        <v>20</v>
      </c>
      <c r="AC121" s="20">
        <v>1</v>
      </c>
      <c r="AD121" s="20">
        <v>27</v>
      </c>
      <c r="AE121" s="20">
        <v>2</v>
      </c>
      <c r="AF121" s="66">
        <f t="shared" si="26"/>
        <v>100</v>
      </c>
      <c r="AG121" s="10"/>
      <c r="AH121" s="36">
        <v>-0.05</v>
      </c>
      <c r="AI121" s="40">
        <v>27797</v>
      </c>
      <c r="AJ121" s="37">
        <v>0.84</v>
      </c>
      <c r="AK121" s="42" t="s">
        <v>213</v>
      </c>
      <c r="AL121" s="41">
        <v>1037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130</v>
      </c>
      <c r="E122" s="10"/>
      <c r="F122" s="18" t="s">
        <v>13</v>
      </c>
      <c r="G122" s="18" t="s">
        <v>222</v>
      </c>
      <c r="H122" s="10"/>
      <c r="I122" s="19">
        <v>4034119</v>
      </c>
      <c r="J122" s="19">
        <v>12140</v>
      </c>
      <c r="K122" s="17" t="s">
        <v>9</v>
      </c>
      <c r="L122" s="10"/>
      <c r="M122" s="60">
        <v>440</v>
      </c>
      <c r="N122" s="60">
        <v>575</v>
      </c>
      <c r="O122" s="60">
        <v>506</v>
      </c>
      <c r="P122" s="10"/>
      <c r="Q122" s="60">
        <f t="shared" si="24"/>
        <v>8625</v>
      </c>
      <c r="R122" s="10"/>
      <c r="S122" s="62">
        <f t="shared" si="25"/>
        <v>9200</v>
      </c>
      <c r="T122" s="10"/>
      <c r="U122" s="64">
        <v>14.3</v>
      </c>
      <c r="V122" s="64">
        <v>13.11</v>
      </c>
      <c r="W122" s="10"/>
      <c r="X122" s="43">
        <v>2750000000</v>
      </c>
      <c r="Y122" s="36">
        <v>4.7E-2</v>
      </c>
      <c r="Z122" s="10"/>
      <c r="AA122" s="20">
        <v>41</v>
      </c>
      <c r="AB122" s="20">
        <v>5</v>
      </c>
      <c r="AC122" s="20">
        <v>5</v>
      </c>
      <c r="AD122" s="20">
        <v>47</v>
      </c>
      <c r="AE122" s="20">
        <v>2</v>
      </c>
      <c r="AF122" s="66">
        <f t="shared" si="26"/>
        <v>100</v>
      </c>
      <c r="AG122" s="10"/>
      <c r="AH122" s="36">
        <v>-9.7000000000000003E-2</v>
      </c>
      <c r="AI122" s="40">
        <v>31942</v>
      </c>
      <c r="AJ122" s="37">
        <v>0.77</v>
      </c>
      <c r="AK122" s="42" t="s">
        <v>210</v>
      </c>
      <c r="AL122" s="41">
        <v>659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121</v>
      </c>
      <c r="E123" s="10"/>
      <c r="F123" s="18" t="s">
        <v>11</v>
      </c>
      <c r="G123" s="18" t="s">
        <v>11</v>
      </c>
      <c r="H123" s="10"/>
      <c r="I123" s="19">
        <v>2479713</v>
      </c>
      <c r="J123" s="19">
        <v>4620</v>
      </c>
      <c r="K123" s="17" t="s">
        <v>9</v>
      </c>
      <c r="L123" s="10"/>
      <c r="M123" s="60">
        <v>731</v>
      </c>
      <c r="N123" s="60">
        <v>754</v>
      </c>
      <c r="O123" s="60">
        <v>467</v>
      </c>
      <c r="P123" s="10"/>
      <c r="Q123" s="60">
        <f t="shared" ref="Q123:Q157" si="31">N123*$Q$189</f>
        <v>11310</v>
      </c>
      <c r="R123" s="10"/>
      <c r="S123" s="62">
        <f t="shared" ref="S123:S157" si="32">Q123+N123</f>
        <v>12064</v>
      </c>
      <c r="T123" s="10"/>
      <c r="U123" s="64">
        <v>30.4</v>
      </c>
      <c r="V123" s="64">
        <v>19.3</v>
      </c>
      <c r="W123" s="10"/>
      <c r="X123" s="43">
        <v>1140000000</v>
      </c>
      <c r="Y123" s="36">
        <v>0.10100000000000001</v>
      </c>
      <c r="Z123" s="10"/>
      <c r="AA123" s="20">
        <v>60</v>
      </c>
      <c r="AB123" s="20">
        <v>3</v>
      </c>
      <c r="AC123" s="20">
        <v>1</v>
      </c>
      <c r="AD123" s="20">
        <v>35</v>
      </c>
      <c r="AE123" s="20">
        <v>1</v>
      </c>
      <c r="AF123" s="66">
        <f t="shared" ref="AF123:AF154" si="33">SUM(AA123:AE123)</f>
        <v>100</v>
      </c>
      <c r="AG123" s="10"/>
      <c r="AH123" s="36">
        <v>-6.5000000000000002E-2</v>
      </c>
      <c r="AI123" s="40">
        <v>14973</v>
      </c>
      <c r="AJ123" s="37">
        <v>0.73</v>
      </c>
      <c r="AK123" s="42" t="s">
        <v>213</v>
      </c>
      <c r="AL123" s="41">
        <v>1127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138</v>
      </c>
      <c r="E124" s="10"/>
      <c r="F124" s="18" t="s">
        <v>8</v>
      </c>
      <c r="G124" s="18" t="s">
        <v>212</v>
      </c>
      <c r="H124" s="10"/>
      <c r="I124" s="19">
        <v>4059608</v>
      </c>
      <c r="J124" s="19">
        <v>2120</v>
      </c>
      <c r="K124" s="17" t="s">
        <v>9</v>
      </c>
      <c r="L124" s="10"/>
      <c r="M124" s="60">
        <v>346</v>
      </c>
      <c r="N124" s="60">
        <v>394</v>
      </c>
      <c r="O124" s="60">
        <v>465</v>
      </c>
      <c r="P124" s="10"/>
      <c r="Q124" s="60">
        <f t="shared" si="31"/>
        <v>5910</v>
      </c>
      <c r="R124" s="10"/>
      <c r="S124" s="62">
        <f t="shared" si="32"/>
        <v>6304</v>
      </c>
      <c r="T124" s="10"/>
      <c r="U124" s="64">
        <v>9.6999999999999993</v>
      </c>
      <c r="V124" s="64">
        <v>12.43</v>
      </c>
      <c r="W124" s="10"/>
      <c r="X124" s="43">
        <v>250640000</v>
      </c>
      <c r="Y124" s="36">
        <v>3.6999999999999998E-2</v>
      </c>
      <c r="Z124" s="10"/>
      <c r="AA124" s="20">
        <v>50</v>
      </c>
      <c r="AB124" s="20">
        <v>10</v>
      </c>
      <c r="AC124" s="20">
        <v>2</v>
      </c>
      <c r="AD124" s="20">
        <v>36</v>
      </c>
      <c r="AE124" s="20">
        <v>2</v>
      </c>
      <c r="AF124" s="66">
        <f t="shared" si="33"/>
        <v>100</v>
      </c>
      <c r="AG124" s="10"/>
      <c r="AH124" s="36">
        <v>-6.0999999999999999E-2</v>
      </c>
      <c r="AI124" s="40">
        <v>22028</v>
      </c>
      <c r="AJ124" s="37">
        <v>0.81</v>
      </c>
      <c r="AK124" s="42" t="s">
        <v>210</v>
      </c>
      <c r="AL124" s="41">
        <v>736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69</v>
      </c>
      <c r="E125" s="10"/>
      <c r="F125" s="18" t="s">
        <v>11</v>
      </c>
      <c r="G125" s="18" t="s">
        <v>11</v>
      </c>
      <c r="H125" s="10"/>
      <c r="I125" s="19">
        <v>1979786</v>
      </c>
      <c r="J125" s="19">
        <v>7210</v>
      </c>
      <c r="K125" s="17" t="s">
        <v>9</v>
      </c>
      <c r="L125" s="10"/>
      <c r="M125" s="60">
        <v>54</v>
      </c>
      <c r="N125" s="60">
        <v>460</v>
      </c>
      <c r="O125" s="60">
        <v>438</v>
      </c>
      <c r="P125" s="10"/>
      <c r="Q125" s="60">
        <f t="shared" si="31"/>
        <v>6900</v>
      </c>
      <c r="R125" s="10"/>
      <c r="S125" s="62">
        <f t="shared" si="32"/>
        <v>7360</v>
      </c>
      <c r="T125" s="10"/>
      <c r="U125" s="64">
        <v>23.2</v>
      </c>
      <c r="V125" s="64">
        <v>26.15</v>
      </c>
      <c r="W125" s="10"/>
      <c r="X125" s="43">
        <v>1080000000</v>
      </c>
      <c r="Y125" s="36">
        <v>7.6999999999999999E-2</v>
      </c>
      <c r="Z125" s="10"/>
      <c r="AA125" s="20">
        <v>55</v>
      </c>
      <c r="AB125" s="20">
        <v>4</v>
      </c>
      <c r="AC125" s="20">
        <v>1</v>
      </c>
      <c r="AD125" s="20">
        <v>39</v>
      </c>
      <c r="AE125" s="20">
        <v>1</v>
      </c>
      <c r="AF125" s="66">
        <f t="shared" si="33"/>
        <v>100</v>
      </c>
      <c r="AG125" s="10"/>
      <c r="AH125" s="36">
        <v>-5.1999999999999998E-2</v>
      </c>
      <c r="AI125" s="40">
        <v>9850</v>
      </c>
      <c r="AJ125" s="37">
        <v>0.76</v>
      </c>
      <c r="AK125" s="42" t="s">
        <v>213</v>
      </c>
      <c r="AL125" s="41">
        <v>1568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50</v>
      </c>
      <c r="E126" s="10"/>
      <c r="F126" s="18" t="s">
        <v>8</v>
      </c>
      <c r="G126" s="18" t="s">
        <v>212</v>
      </c>
      <c r="H126" s="10"/>
      <c r="I126" s="19">
        <v>4213265</v>
      </c>
      <c r="J126" s="19">
        <v>12110</v>
      </c>
      <c r="K126" s="17" t="s">
        <v>9</v>
      </c>
      <c r="L126" s="10"/>
      <c r="M126" s="60">
        <v>307</v>
      </c>
      <c r="N126" s="60">
        <v>340</v>
      </c>
      <c r="O126" s="60">
        <v>388</v>
      </c>
      <c r="P126" s="10"/>
      <c r="Q126" s="60">
        <f t="shared" si="31"/>
        <v>5100</v>
      </c>
      <c r="R126" s="10"/>
      <c r="S126" s="62">
        <f t="shared" si="32"/>
        <v>5440</v>
      </c>
      <c r="T126" s="10"/>
      <c r="U126" s="64">
        <v>8.1</v>
      </c>
      <c r="V126" s="64">
        <v>9.0399999999999991</v>
      </c>
      <c r="W126" s="10"/>
      <c r="X126" s="43">
        <v>1400000000</v>
      </c>
      <c r="Y126" s="36">
        <v>2.7E-2</v>
      </c>
      <c r="Z126" s="10"/>
      <c r="AA126" s="20">
        <v>48</v>
      </c>
      <c r="AB126" s="20">
        <v>12</v>
      </c>
      <c r="AC126" s="20">
        <v>10</v>
      </c>
      <c r="AD126" s="20">
        <v>29</v>
      </c>
      <c r="AE126" s="20">
        <v>1</v>
      </c>
      <c r="AF126" s="66">
        <f t="shared" si="33"/>
        <v>100</v>
      </c>
      <c r="AG126" s="10"/>
      <c r="AH126" s="36">
        <v>-7.3999999999999996E-2</v>
      </c>
      <c r="AI126" s="40">
        <v>47376</v>
      </c>
      <c r="AJ126" s="37">
        <v>0.66</v>
      </c>
      <c r="AK126" s="42" t="s">
        <v>210</v>
      </c>
      <c r="AL126" s="41">
        <v>702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64</v>
      </c>
      <c r="E127" s="10"/>
      <c r="F127" s="18" t="s">
        <v>11</v>
      </c>
      <c r="G127" s="18" t="s">
        <v>11</v>
      </c>
      <c r="H127" s="10"/>
      <c r="I127" s="19">
        <v>1343098</v>
      </c>
      <c r="J127" s="19">
        <v>2830</v>
      </c>
      <c r="K127" s="17" t="s">
        <v>9</v>
      </c>
      <c r="L127" s="10"/>
      <c r="M127" s="60">
        <v>203</v>
      </c>
      <c r="N127" s="60">
        <v>361</v>
      </c>
      <c r="O127" s="60">
        <v>386</v>
      </c>
      <c r="P127" s="10"/>
      <c r="Q127" s="60">
        <f t="shared" si="31"/>
        <v>5415</v>
      </c>
      <c r="R127" s="10"/>
      <c r="S127" s="62">
        <f t="shared" si="32"/>
        <v>5776</v>
      </c>
      <c r="T127" s="10"/>
      <c r="U127" s="64">
        <v>26.9</v>
      </c>
      <c r="V127" s="64">
        <v>34.68</v>
      </c>
      <c r="W127" s="10"/>
      <c r="X127" s="43">
        <v>341160000</v>
      </c>
      <c r="Y127" s="36">
        <v>8.8999999999999996E-2</v>
      </c>
      <c r="Z127" s="10"/>
      <c r="AA127" s="20">
        <v>61</v>
      </c>
      <c r="AB127" s="20">
        <v>4</v>
      </c>
      <c r="AC127" s="20">
        <v>1</v>
      </c>
      <c r="AD127" s="20">
        <v>33</v>
      </c>
      <c r="AE127" s="20">
        <v>1</v>
      </c>
      <c r="AF127" s="66">
        <f t="shared" si="33"/>
        <v>100</v>
      </c>
      <c r="AG127" s="10"/>
      <c r="AH127" s="36">
        <v>-0.13100000000000001</v>
      </c>
      <c r="AI127" s="40">
        <v>7433</v>
      </c>
      <c r="AJ127" s="37">
        <v>0.81</v>
      </c>
      <c r="AK127" s="42" t="s">
        <v>210</v>
      </c>
      <c r="AL127" s="41">
        <v>2042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173</v>
      </c>
      <c r="E128" s="10"/>
      <c r="F128" s="18" t="s">
        <v>8</v>
      </c>
      <c r="G128" s="18" t="s">
        <v>212</v>
      </c>
      <c r="H128" s="10"/>
      <c r="I128" s="19">
        <v>5662544</v>
      </c>
      <c r="J128" s="19">
        <v>6670</v>
      </c>
      <c r="K128" s="17" t="s">
        <v>9</v>
      </c>
      <c r="L128" s="10"/>
      <c r="M128" s="60">
        <v>543</v>
      </c>
      <c r="N128" s="60">
        <v>823</v>
      </c>
      <c r="O128" s="60">
        <v>326</v>
      </c>
      <c r="P128" s="10"/>
      <c r="Q128" s="60">
        <f t="shared" si="31"/>
        <v>12345</v>
      </c>
      <c r="R128" s="10"/>
      <c r="S128" s="62">
        <f t="shared" si="32"/>
        <v>13168</v>
      </c>
      <c r="T128" s="10"/>
      <c r="U128" s="64">
        <v>14.5</v>
      </c>
      <c r="V128" s="64">
        <v>6.62</v>
      </c>
      <c r="W128" s="10"/>
      <c r="X128" s="43">
        <v>1750000000</v>
      </c>
      <c r="Y128" s="36">
        <v>4.8000000000000001E-2</v>
      </c>
      <c r="Z128" s="10"/>
      <c r="AA128" s="20">
        <v>51</v>
      </c>
      <c r="AB128" s="20">
        <v>10</v>
      </c>
      <c r="AC128" s="20">
        <v>1</v>
      </c>
      <c r="AD128" s="20">
        <v>37</v>
      </c>
      <c r="AE128" s="20">
        <v>1</v>
      </c>
      <c r="AF128" s="66">
        <f t="shared" si="33"/>
        <v>100</v>
      </c>
      <c r="AG128" s="10"/>
      <c r="AH128" s="36">
        <v>-1.9E-2</v>
      </c>
      <c r="AI128" s="40">
        <v>14973</v>
      </c>
      <c r="AJ128" s="37">
        <v>0.86</v>
      </c>
      <c r="AK128" s="42" t="s">
        <v>210</v>
      </c>
      <c r="AL128" s="41">
        <v>466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31</v>
      </c>
      <c r="E129" s="10"/>
      <c r="F129" s="18" t="s">
        <v>11</v>
      </c>
      <c r="G129" s="18" t="s">
        <v>11</v>
      </c>
      <c r="H129" s="10"/>
      <c r="I129" s="19">
        <v>2250260</v>
      </c>
      <c r="J129" s="19">
        <v>6610</v>
      </c>
      <c r="K129" s="17" t="s">
        <v>9</v>
      </c>
      <c r="L129" s="10"/>
      <c r="M129" s="60">
        <v>450</v>
      </c>
      <c r="N129" s="60">
        <v>535</v>
      </c>
      <c r="O129" s="60">
        <v>299</v>
      </c>
      <c r="P129" s="10"/>
      <c r="Q129" s="60">
        <f t="shared" si="31"/>
        <v>8025</v>
      </c>
      <c r="R129" s="10"/>
      <c r="S129" s="62">
        <f t="shared" si="32"/>
        <v>8560</v>
      </c>
      <c r="T129" s="10"/>
      <c r="U129" s="64">
        <v>23.8</v>
      </c>
      <c r="V129" s="64">
        <v>13.33</v>
      </c>
      <c r="W129" s="10"/>
      <c r="X129" s="43">
        <v>1240000000</v>
      </c>
      <c r="Y129" s="36">
        <v>7.9000000000000001E-2</v>
      </c>
      <c r="Z129" s="10"/>
      <c r="AA129" s="20">
        <v>62</v>
      </c>
      <c r="AB129" s="20">
        <v>3</v>
      </c>
      <c r="AC129" s="20">
        <v>1</v>
      </c>
      <c r="AD129" s="20">
        <v>33</v>
      </c>
      <c r="AE129" s="20">
        <v>1</v>
      </c>
      <c r="AF129" s="66">
        <f t="shared" si="33"/>
        <v>100</v>
      </c>
      <c r="AG129" s="10"/>
      <c r="AH129" s="36">
        <v>-5.0999999999999997E-2</v>
      </c>
      <c r="AI129" s="40">
        <v>29031</v>
      </c>
      <c r="AJ129" s="37">
        <v>0.72</v>
      </c>
      <c r="AK129" s="42" t="s">
        <v>214</v>
      </c>
      <c r="AL129" s="41">
        <v>787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90</v>
      </c>
      <c r="E130" s="10"/>
      <c r="F130" s="18" t="s">
        <v>13</v>
      </c>
      <c r="G130" s="18" t="s">
        <v>222</v>
      </c>
      <c r="H130" s="10"/>
      <c r="I130" s="19">
        <v>2881355</v>
      </c>
      <c r="J130" s="19">
        <v>4660</v>
      </c>
      <c r="K130" s="17" t="s">
        <v>9</v>
      </c>
      <c r="L130" s="10"/>
      <c r="M130" s="60">
        <v>379</v>
      </c>
      <c r="N130" s="60">
        <v>391</v>
      </c>
      <c r="O130" s="60">
        <v>282</v>
      </c>
      <c r="P130" s="10"/>
      <c r="Q130" s="60">
        <f t="shared" si="31"/>
        <v>5865</v>
      </c>
      <c r="R130" s="10"/>
      <c r="S130" s="62">
        <f t="shared" si="32"/>
        <v>6256</v>
      </c>
      <c r="T130" s="10"/>
      <c r="U130" s="64">
        <v>13.6</v>
      </c>
      <c r="V130" s="64">
        <v>10.15</v>
      </c>
      <c r="W130" s="10"/>
      <c r="X130" s="43">
        <v>634940000</v>
      </c>
      <c r="Y130" s="36">
        <v>4.4999999999999998E-2</v>
      </c>
      <c r="Z130" s="10"/>
      <c r="AA130" s="20">
        <v>50</v>
      </c>
      <c r="AB130" s="20">
        <v>18</v>
      </c>
      <c r="AC130" s="20">
        <v>7</v>
      </c>
      <c r="AD130" s="20">
        <v>24</v>
      </c>
      <c r="AE130" s="20">
        <v>1</v>
      </c>
      <c r="AF130" s="66">
        <f t="shared" si="33"/>
        <v>100</v>
      </c>
      <c r="AG130" s="10"/>
      <c r="AH130" s="36">
        <v>-3.0000000000000001E-3</v>
      </c>
      <c r="AI130" s="40">
        <v>18787</v>
      </c>
      <c r="AJ130" s="37">
        <v>0.75</v>
      </c>
      <c r="AK130" s="42" t="s">
        <v>210</v>
      </c>
      <c r="AL130" s="41">
        <v>505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30</v>
      </c>
      <c r="E131" s="10"/>
      <c r="F131" s="18" t="s">
        <v>8</v>
      </c>
      <c r="G131" s="18" t="s">
        <v>212</v>
      </c>
      <c r="H131" s="10"/>
      <c r="I131" s="19">
        <v>3516816</v>
      </c>
      <c r="J131" s="19">
        <v>4880</v>
      </c>
      <c r="K131" s="17" t="s">
        <v>9</v>
      </c>
      <c r="L131" s="10"/>
      <c r="M131" s="60">
        <v>318</v>
      </c>
      <c r="N131" s="60">
        <v>552</v>
      </c>
      <c r="O131" s="60">
        <v>276</v>
      </c>
      <c r="P131" s="10"/>
      <c r="Q131" s="60">
        <f t="shared" si="31"/>
        <v>8280</v>
      </c>
      <c r="R131" s="10"/>
      <c r="S131" s="62">
        <f t="shared" si="32"/>
        <v>8832</v>
      </c>
      <c r="T131" s="10"/>
      <c r="U131" s="64">
        <v>15.7</v>
      </c>
      <c r="V131" s="64">
        <v>7.99</v>
      </c>
      <c r="W131" s="10"/>
      <c r="X131" s="43">
        <v>882580000</v>
      </c>
      <c r="Y131" s="36">
        <v>5.1999999999999998E-2</v>
      </c>
      <c r="Z131" s="10"/>
      <c r="AA131" s="20">
        <v>51</v>
      </c>
      <c r="AB131" s="20">
        <v>14</v>
      </c>
      <c r="AC131" s="20">
        <v>3</v>
      </c>
      <c r="AD131" s="20">
        <v>31</v>
      </c>
      <c r="AE131" s="20">
        <v>1</v>
      </c>
      <c r="AF131" s="66">
        <f t="shared" si="33"/>
        <v>100</v>
      </c>
      <c r="AG131" s="10"/>
      <c r="AH131" s="36">
        <v>4.1000000000000002E-2</v>
      </c>
      <c r="AI131" s="40">
        <v>27816</v>
      </c>
      <c r="AJ131" s="37">
        <v>0.65</v>
      </c>
      <c r="AK131" s="42" t="s">
        <v>210</v>
      </c>
      <c r="AL131" s="41">
        <v>555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7</v>
      </c>
      <c r="E132" s="10"/>
      <c r="F132" s="18" t="s">
        <v>8</v>
      </c>
      <c r="G132" s="18" t="s">
        <v>212</v>
      </c>
      <c r="H132" s="10"/>
      <c r="I132" s="19">
        <v>2926348</v>
      </c>
      <c r="J132" s="19">
        <v>4250</v>
      </c>
      <c r="K132" s="17" t="s">
        <v>9</v>
      </c>
      <c r="L132" s="10"/>
      <c r="M132" s="60">
        <v>269</v>
      </c>
      <c r="N132" s="60">
        <v>399</v>
      </c>
      <c r="O132" s="60">
        <v>251</v>
      </c>
      <c r="P132" s="10"/>
      <c r="Q132" s="60">
        <f t="shared" si="31"/>
        <v>5985</v>
      </c>
      <c r="R132" s="10"/>
      <c r="S132" s="62">
        <f t="shared" si="32"/>
        <v>6384</v>
      </c>
      <c r="T132" s="10"/>
      <c r="U132" s="64">
        <v>13.6</v>
      </c>
      <c r="V132" s="64">
        <v>9.0399999999999991</v>
      </c>
      <c r="W132" s="10"/>
      <c r="X132" s="43">
        <v>548170000</v>
      </c>
      <c r="Y132" s="36">
        <v>4.5999999999999999E-2</v>
      </c>
      <c r="Z132" s="10"/>
      <c r="AA132" s="20">
        <v>38</v>
      </c>
      <c r="AB132" s="20">
        <v>10</v>
      </c>
      <c r="AC132" s="20">
        <v>4</v>
      </c>
      <c r="AD132" s="20">
        <v>46</v>
      </c>
      <c r="AE132" s="20">
        <v>2</v>
      </c>
      <c r="AF132" s="66">
        <f t="shared" si="33"/>
        <v>100</v>
      </c>
      <c r="AG132" s="10"/>
      <c r="AH132" s="36">
        <v>-1.6E-2</v>
      </c>
      <c r="AI132" s="40">
        <v>19243</v>
      </c>
      <c r="AJ132" s="37">
        <v>0.73</v>
      </c>
      <c r="AK132" s="42" t="s">
        <v>213</v>
      </c>
      <c r="AL132" s="41">
        <v>645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16</v>
      </c>
      <c r="E133" s="10"/>
      <c r="F133" s="18" t="s">
        <v>8</v>
      </c>
      <c r="G133" s="18" t="s">
        <v>212</v>
      </c>
      <c r="H133" s="10"/>
      <c r="I133" s="19">
        <v>2924816</v>
      </c>
      <c r="J133" s="19">
        <v>3760</v>
      </c>
      <c r="K133" s="17" t="s">
        <v>9</v>
      </c>
      <c r="L133" s="10"/>
      <c r="M133" s="60">
        <v>267</v>
      </c>
      <c r="N133" s="60">
        <v>499</v>
      </c>
      <c r="O133" s="60">
        <v>248</v>
      </c>
      <c r="P133" s="10"/>
      <c r="Q133" s="60">
        <f t="shared" si="31"/>
        <v>7485</v>
      </c>
      <c r="R133" s="10"/>
      <c r="S133" s="62">
        <f t="shared" si="32"/>
        <v>7984</v>
      </c>
      <c r="T133" s="10"/>
      <c r="U133" s="64">
        <v>17.100000000000001</v>
      </c>
      <c r="V133" s="64">
        <v>8.18</v>
      </c>
      <c r="W133" s="10"/>
      <c r="X133" s="43">
        <v>598260000</v>
      </c>
      <c r="Y133" s="36">
        <v>5.7000000000000002E-2</v>
      </c>
      <c r="Z133" s="10"/>
      <c r="AA133" s="20">
        <v>48</v>
      </c>
      <c r="AB133" s="20">
        <v>11</v>
      </c>
      <c r="AC133" s="20">
        <v>1</v>
      </c>
      <c r="AD133" s="20">
        <v>39</v>
      </c>
      <c r="AE133" s="20">
        <v>1</v>
      </c>
      <c r="AF133" s="66">
        <f t="shared" si="33"/>
        <v>100</v>
      </c>
      <c r="AG133" s="10"/>
      <c r="AH133" s="36">
        <v>1.4E-2</v>
      </c>
      <c r="AI133" s="40">
        <v>0</v>
      </c>
      <c r="AJ133" s="37">
        <v>0.77</v>
      </c>
      <c r="AK133" s="42" t="s">
        <v>210</v>
      </c>
      <c r="AL133" s="41">
        <v>479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18" t="s">
        <v>61</v>
      </c>
      <c r="E134" s="10"/>
      <c r="F134" s="18" t="s">
        <v>11</v>
      </c>
      <c r="G134" s="18" t="s">
        <v>11</v>
      </c>
      <c r="H134" s="10"/>
      <c r="I134" s="19">
        <v>1221490</v>
      </c>
      <c r="J134" s="19">
        <v>6550</v>
      </c>
      <c r="K134" s="17" t="s">
        <v>9</v>
      </c>
      <c r="L134" s="10"/>
      <c r="M134" s="60">
        <v>41</v>
      </c>
      <c r="N134" s="60">
        <v>300</v>
      </c>
      <c r="O134" s="60">
        <v>217</v>
      </c>
      <c r="P134" s="10"/>
      <c r="Q134" s="60">
        <f t="shared" si="31"/>
        <v>4500</v>
      </c>
      <c r="R134" s="10"/>
      <c r="S134" s="62">
        <f t="shared" si="32"/>
        <v>4800</v>
      </c>
      <c r="T134" s="10"/>
      <c r="U134" s="64">
        <v>24.6</v>
      </c>
      <c r="V134" s="64">
        <v>16.690000000000001</v>
      </c>
      <c r="W134" s="10"/>
      <c r="X134" s="43">
        <v>919590000</v>
      </c>
      <c r="Y134" s="36">
        <v>8.2000000000000003E-2</v>
      </c>
      <c r="Z134" s="10"/>
      <c r="AA134" s="20">
        <v>48</v>
      </c>
      <c r="AB134" s="20">
        <v>3</v>
      </c>
      <c r="AC134" s="20">
        <v>1</v>
      </c>
      <c r="AD134" s="20">
        <v>47</v>
      </c>
      <c r="AE134" s="20">
        <v>1</v>
      </c>
      <c r="AF134" s="66">
        <f t="shared" si="33"/>
        <v>100</v>
      </c>
      <c r="AG134" s="10"/>
      <c r="AH134" s="36">
        <v>-3.0000000000000001E-3</v>
      </c>
      <c r="AI134" s="40">
        <v>11707</v>
      </c>
      <c r="AJ134" s="37">
        <v>0.73</v>
      </c>
      <c r="AK134" s="42" t="s">
        <v>213</v>
      </c>
      <c r="AL134" s="41">
        <v>1094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113</v>
      </c>
      <c r="E135" s="10"/>
      <c r="F135" s="18" t="s">
        <v>11</v>
      </c>
      <c r="G135" s="18" t="s">
        <v>11</v>
      </c>
      <c r="H135" s="10"/>
      <c r="I135" s="19">
        <v>1262132</v>
      </c>
      <c r="J135" s="19">
        <v>9760</v>
      </c>
      <c r="K135" s="17" t="s">
        <v>9</v>
      </c>
      <c r="L135" s="10"/>
      <c r="M135" s="60">
        <v>144</v>
      </c>
      <c r="N135" s="60">
        <v>173</v>
      </c>
      <c r="O135" s="60">
        <v>168</v>
      </c>
      <c r="P135" s="10"/>
      <c r="Q135" s="60">
        <f t="shared" si="31"/>
        <v>2595</v>
      </c>
      <c r="R135" s="10"/>
      <c r="S135" s="62">
        <f t="shared" si="32"/>
        <v>2768</v>
      </c>
      <c r="T135" s="10"/>
      <c r="U135" s="64">
        <v>13.7</v>
      </c>
      <c r="V135" s="64">
        <v>13.22</v>
      </c>
      <c r="W135" s="10"/>
      <c r="X135" s="43">
        <v>556910000</v>
      </c>
      <c r="Y135" s="36">
        <v>4.5999999999999999E-2</v>
      </c>
      <c r="Z135" s="10"/>
      <c r="AA135" s="20">
        <v>40</v>
      </c>
      <c r="AB135" s="20">
        <v>28</v>
      </c>
      <c r="AC135" s="20">
        <v>3</v>
      </c>
      <c r="AD135" s="20">
        <v>28</v>
      </c>
      <c r="AE135" s="20">
        <v>1</v>
      </c>
      <c r="AF135" s="66">
        <f t="shared" si="33"/>
        <v>100</v>
      </c>
      <c r="AG135" s="10"/>
      <c r="AH135" s="36">
        <v>4.3999999999999997E-2</v>
      </c>
      <c r="AI135" s="40">
        <v>40224</v>
      </c>
      <c r="AJ135" s="37">
        <v>0.8</v>
      </c>
      <c r="AK135" s="42" t="s">
        <v>223</v>
      </c>
      <c r="AL135" s="41">
        <v>727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26" t="s">
        <v>166</v>
      </c>
      <c r="E136" s="10"/>
      <c r="F136" s="18" t="s">
        <v>8</v>
      </c>
      <c r="G136" s="18" t="s">
        <v>212</v>
      </c>
      <c r="H136" s="10"/>
      <c r="I136" s="19">
        <v>2081206</v>
      </c>
      <c r="J136" s="19">
        <v>5100</v>
      </c>
      <c r="K136" s="17" t="s">
        <v>9</v>
      </c>
      <c r="L136" s="10"/>
      <c r="M136" s="60">
        <v>148</v>
      </c>
      <c r="N136" s="60">
        <v>134</v>
      </c>
      <c r="O136" s="60">
        <v>164</v>
      </c>
      <c r="P136" s="10"/>
      <c r="Q136" s="60">
        <f t="shared" si="31"/>
        <v>2010</v>
      </c>
      <c r="R136" s="10"/>
      <c r="S136" s="62">
        <f t="shared" si="32"/>
        <v>2144</v>
      </c>
      <c r="T136" s="10"/>
      <c r="U136" s="64">
        <v>6.4</v>
      </c>
      <c r="V136" s="64">
        <v>7.55</v>
      </c>
      <c r="W136" s="10"/>
      <c r="X136" s="43">
        <v>228480000</v>
      </c>
      <c r="Y136" s="36">
        <v>2.1000000000000001E-2</v>
      </c>
      <c r="Z136" s="10"/>
      <c r="AA136" s="20">
        <v>60</v>
      </c>
      <c r="AB136" s="20">
        <v>8</v>
      </c>
      <c r="AC136" s="20">
        <v>2</v>
      </c>
      <c r="AD136" s="20">
        <v>29</v>
      </c>
      <c r="AE136" s="20">
        <v>1</v>
      </c>
      <c r="AF136" s="66">
        <f t="shared" si="33"/>
        <v>100</v>
      </c>
      <c r="AG136" s="10"/>
      <c r="AH136" s="36">
        <v>5.8000000000000003E-2</v>
      </c>
      <c r="AI136" s="40">
        <v>21284</v>
      </c>
      <c r="AJ136" s="37">
        <v>0.73</v>
      </c>
      <c r="AK136" s="42" t="s">
        <v>213</v>
      </c>
      <c r="AL136" s="41">
        <v>568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18" t="s">
        <v>36</v>
      </c>
      <c r="E137" s="10"/>
      <c r="F137" s="18" t="s">
        <v>11</v>
      </c>
      <c r="G137" s="18" t="s">
        <v>11</v>
      </c>
      <c r="H137" s="10"/>
      <c r="I137" s="19">
        <v>539560</v>
      </c>
      <c r="J137" s="19">
        <v>2970</v>
      </c>
      <c r="K137" s="17" t="s">
        <v>9</v>
      </c>
      <c r="L137" s="10"/>
      <c r="M137" s="60">
        <v>41</v>
      </c>
      <c r="N137" s="60">
        <v>135</v>
      </c>
      <c r="O137" s="60">
        <v>135</v>
      </c>
      <c r="P137" s="10"/>
      <c r="Q137" s="60">
        <f t="shared" si="31"/>
        <v>2025</v>
      </c>
      <c r="R137" s="10"/>
      <c r="S137" s="62">
        <f t="shared" si="32"/>
        <v>2160</v>
      </c>
      <c r="T137" s="10"/>
      <c r="U137" s="64">
        <v>25</v>
      </c>
      <c r="V137" s="64">
        <v>25</v>
      </c>
      <c r="W137" s="10"/>
      <c r="X137" s="43">
        <f>AP137+AT137</f>
        <v>140541954.52500001</v>
      </c>
      <c r="Y137" s="36">
        <f>X137/AV137</f>
        <v>8.4511097128683113E-2</v>
      </c>
      <c r="Z137" s="10"/>
      <c r="AA137" s="20">
        <v>46.5</v>
      </c>
      <c r="AB137" s="20">
        <v>21.9</v>
      </c>
      <c r="AC137" s="20">
        <v>3.7</v>
      </c>
      <c r="AD137" s="20">
        <v>21.5</v>
      </c>
      <c r="AE137" s="20">
        <v>6.4</v>
      </c>
      <c r="AF137" s="66">
        <f t="shared" si="33"/>
        <v>100.00000000000001</v>
      </c>
      <c r="AG137" s="10"/>
      <c r="AH137" s="72"/>
      <c r="AI137" s="73"/>
      <c r="AJ137" s="74"/>
      <c r="AK137" s="75"/>
      <c r="AL137" s="76"/>
      <c r="AN137" s="57">
        <v>3130.982</v>
      </c>
      <c r="AO137" s="35">
        <v>70</v>
      </c>
      <c r="AP137" s="43">
        <f t="shared" si="34"/>
        <v>29587779.900000002</v>
      </c>
      <c r="AR137" s="57">
        <f t="shared" si="35"/>
        <v>3130.982</v>
      </c>
      <c r="AS137" s="35">
        <v>17.5</v>
      </c>
      <c r="AT137" s="43">
        <f t="shared" si="36"/>
        <v>110954174.625</v>
      </c>
      <c r="AV137" s="43">
        <v>1663000000</v>
      </c>
    </row>
    <row r="138" spans="1:48" ht="24" customHeight="1">
      <c r="A138" s="16"/>
      <c r="B138" s="17">
        <f t="shared" si="30"/>
        <v>80</v>
      </c>
      <c r="C138" s="10"/>
      <c r="D138" s="18" t="s">
        <v>79</v>
      </c>
      <c r="E138" s="10"/>
      <c r="F138" s="18" t="s">
        <v>13</v>
      </c>
      <c r="G138" s="18" t="s">
        <v>222</v>
      </c>
      <c r="H138" s="10"/>
      <c r="I138" s="19">
        <v>773303</v>
      </c>
      <c r="J138" s="19">
        <v>4250</v>
      </c>
      <c r="K138" s="17" t="s">
        <v>9</v>
      </c>
      <c r="L138" s="10"/>
      <c r="M138" s="60">
        <v>128</v>
      </c>
      <c r="N138" s="60">
        <v>190</v>
      </c>
      <c r="O138" s="60">
        <v>121</v>
      </c>
      <c r="P138" s="10"/>
      <c r="Q138" s="60">
        <f t="shared" si="31"/>
        <v>2850</v>
      </c>
      <c r="R138" s="10"/>
      <c r="S138" s="62">
        <f t="shared" si="32"/>
        <v>3040</v>
      </c>
      <c r="T138" s="10"/>
      <c r="U138" s="64">
        <v>24.6</v>
      </c>
      <c r="V138" s="64">
        <v>16.27</v>
      </c>
      <c r="W138" s="10"/>
      <c r="X138" s="43">
        <v>286260000</v>
      </c>
      <c r="Y138" s="36">
        <v>8.2000000000000003E-2</v>
      </c>
      <c r="Z138" s="10"/>
      <c r="AA138" s="20">
        <v>51</v>
      </c>
      <c r="AB138" s="20">
        <v>19</v>
      </c>
      <c r="AC138" s="20">
        <v>6</v>
      </c>
      <c r="AD138" s="20">
        <v>23</v>
      </c>
      <c r="AE138" s="20">
        <v>1</v>
      </c>
      <c r="AF138" s="66">
        <f t="shared" si="33"/>
        <v>100</v>
      </c>
      <c r="AG138" s="10"/>
      <c r="AH138" s="36">
        <v>-9.2999999999999999E-2</v>
      </c>
      <c r="AI138" s="40">
        <v>2029</v>
      </c>
      <c r="AJ138" s="37">
        <v>0.85</v>
      </c>
      <c r="AK138" s="42" t="s">
        <v>210</v>
      </c>
      <c r="AL138" s="41">
        <v>856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153</v>
      </c>
      <c r="E139" s="10"/>
      <c r="F139" s="18" t="s">
        <v>18</v>
      </c>
      <c r="G139" s="18" t="s">
        <v>224</v>
      </c>
      <c r="H139" s="10"/>
      <c r="I139" s="19">
        <v>599419</v>
      </c>
      <c r="J139" s="19">
        <v>1880</v>
      </c>
      <c r="K139" s="17" t="s">
        <v>9</v>
      </c>
      <c r="L139" s="10"/>
      <c r="M139" s="60">
        <v>11</v>
      </c>
      <c r="N139" s="60">
        <v>104</v>
      </c>
      <c r="O139" s="60">
        <v>116</v>
      </c>
      <c r="P139" s="10"/>
      <c r="Q139" s="60">
        <f t="shared" si="31"/>
        <v>1560</v>
      </c>
      <c r="R139" s="10"/>
      <c r="S139" s="62">
        <f t="shared" si="32"/>
        <v>1664</v>
      </c>
      <c r="T139" s="10"/>
      <c r="U139" s="64">
        <v>17.399999999999999</v>
      </c>
      <c r="V139" s="64">
        <v>18.579999999999998</v>
      </c>
      <c r="W139" s="10"/>
      <c r="X139" s="43">
        <v>71110000</v>
      </c>
      <c r="Y139" s="36">
        <v>5.8000000000000003E-2</v>
      </c>
      <c r="Z139" s="10"/>
      <c r="AA139" s="20">
        <v>29</v>
      </c>
      <c r="AB139" s="20">
        <v>12</v>
      </c>
      <c r="AC139" s="20">
        <v>1</v>
      </c>
      <c r="AD139" s="20">
        <v>57</v>
      </c>
      <c r="AE139" s="20">
        <v>1</v>
      </c>
      <c r="AF139" s="66">
        <f t="shared" si="33"/>
        <v>100</v>
      </c>
      <c r="AG139" s="10"/>
      <c r="AH139" s="36">
        <v>-2.9000000000000001E-2</v>
      </c>
      <c r="AI139" s="40">
        <v>7507</v>
      </c>
      <c r="AJ139" s="37">
        <v>0.8</v>
      </c>
      <c r="AK139" s="42" t="s">
        <v>214</v>
      </c>
      <c r="AL139" s="41">
        <v>1130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167</v>
      </c>
      <c r="E140" s="10"/>
      <c r="F140" s="18" t="s">
        <v>22</v>
      </c>
      <c r="G140" s="18" t="s">
        <v>224</v>
      </c>
      <c r="H140" s="10"/>
      <c r="I140" s="19">
        <v>1268671</v>
      </c>
      <c r="J140" s="19">
        <v>2180</v>
      </c>
      <c r="K140" s="17" t="s">
        <v>9</v>
      </c>
      <c r="L140" s="10"/>
      <c r="M140" s="60">
        <v>71</v>
      </c>
      <c r="N140" s="60">
        <v>161</v>
      </c>
      <c r="O140" s="60">
        <v>115</v>
      </c>
      <c r="P140" s="10"/>
      <c r="Q140" s="60">
        <f t="shared" si="31"/>
        <v>2415</v>
      </c>
      <c r="R140" s="10"/>
      <c r="S140" s="62">
        <f t="shared" si="32"/>
        <v>2576</v>
      </c>
      <c r="T140" s="10"/>
      <c r="U140" s="64">
        <v>12.7</v>
      </c>
      <c r="V140" s="64">
        <v>9.09</v>
      </c>
      <c r="W140" s="10"/>
      <c r="X140" s="43">
        <v>106380000</v>
      </c>
      <c r="Y140" s="36">
        <v>4.2000000000000003E-2</v>
      </c>
      <c r="Z140" s="10"/>
      <c r="AA140" s="20">
        <v>41</v>
      </c>
      <c r="AB140" s="20">
        <v>28</v>
      </c>
      <c r="AC140" s="20">
        <v>1</v>
      </c>
      <c r="AD140" s="20">
        <v>29</v>
      </c>
      <c r="AE140" s="20">
        <v>1</v>
      </c>
      <c r="AF140" s="66">
        <f t="shared" si="33"/>
        <v>100</v>
      </c>
      <c r="AG140" s="10"/>
      <c r="AH140" s="36">
        <v>2.7E-2</v>
      </c>
      <c r="AI140" s="40">
        <v>11555</v>
      </c>
      <c r="AJ140" s="37">
        <v>0.68</v>
      </c>
      <c r="AK140" s="42" t="s">
        <v>213</v>
      </c>
      <c r="AL140" s="41">
        <v>571</v>
      </c>
      <c r="AN140" s="86"/>
      <c r="AO140" s="87"/>
      <c r="AP140" s="88">
        <f t="shared" si="34"/>
        <v>0</v>
      </c>
      <c r="AR140" s="86">
        <f t="shared" si="35"/>
        <v>0</v>
      </c>
      <c r="AS140" s="87"/>
      <c r="AT140" s="88">
        <f t="shared" si="36"/>
        <v>0</v>
      </c>
      <c r="AV140" s="88">
        <v>0</v>
      </c>
    </row>
    <row r="141" spans="1:48" ht="24" customHeight="1">
      <c r="A141" s="16"/>
      <c r="B141" s="17">
        <f t="shared" si="30"/>
        <v>83</v>
      </c>
      <c r="C141" s="10"/>
      <c r="D141" s="18" t="s">
        <v>160</v>
      </c>
      <c r="E141" s="10"/>
      <c r="F141" s="18" t="s">
        <v>13</v>
      </c>
      <c r="G141" s="18" t="s">
        <v>222</v>
      </c>
      <c r="H141" s="10"/>
      <c r="I141" s="19">
        <v>558368</v>
      </c>
      <c r="J141" s="19">
        <v>7070</v>
      </c>
      <c r="K141" s="17" t="s">
        <v>9</v>
      </c>
      <c r="L141" s="10"/>
      <c r="M141" s="60">
        <v>74</v>
      </c>
      <c r="N141" s="60">
        <v>81</v>
      </c>
      <c r="O141" s="60">
        <v>98</v>
      </c>
      <c r="P141" s="10"/>
      <c r="Q141" s="60">
        <f t="shared" si="31"/>
        <v>1215</v>
      </c>
      <c r="R141" s="10"/>
      <c r="S141" s="62">
        <f t="shared" si="32"/>
        <v>1296</v>
      </c>
      <c r="T141" s="10"/>
      <c r="U141" s="64">
        <v>14.5</v>
      </c>
      <c r="V141" s="64">
        <v>17.149999999999999</v>
      </c>
      <c r="W141" s="10"/>
      <c r="X141" s="43">
        <v>152040000</v>
      </c>
      <c r="Y141" s="36">
        <v>4.8000000000000001E-2</v>
      </c>
      <c r="Z141" s="10"/>
      <c r="AA141" s="20">
        <v>53</v>
      </c>
      <c r="AB141" s="20">
        <v>19</v>
      </c>
      <c r="AC141" s="20">
        <v>6</v>
      </c>
      <c r="AD141" s="20">
        <v>21</v>
      </c>
      <c r="AE141" s="20">
        <v>1</v>
      </c>
      <c r="AF141" s="66">
        <f t="shared" si="33"/>
        <v>100</v>
      </c>
      <c r="AG141" s="10"/>
      <c r="AH141" s="36">
        <v>-2.5000000000000001E-2</v>
      </c>
      <c r="AI141" s="40">
        <v>40903</v>
      </c>
      <c r="AJ141" s="37">
        <v>0.8</v>
      </c>
      <c r="AK141" s="42" t="s">
        <v>213</v>
      </c>
      <c r="AL141" s="41">
        <v>882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18" t="s">
        <v>66</v>
      </c>
      <c r="E142" s="10"/>
      <c r="F142" s="18" t="s">
        <v>18</v>
      </c>
      <c r="G142" s="18" t="s">
        <v>224</v>
      </c>
      <c r="H142" s="10"/>
      <c r="I142" s="19">
        <v>898760</v>
      </c>
      <c r="J142" s="19">
        <v>4840</v>
      </c>
      <c r="K142" s="17" t="s">
        <v>9</v>
      </c>
      <c r="L142" s="10"/>
      <c r="M142" s="60">
        <v>60</v>
      </c>
      <c r="N142" s="60">
        <v>86</v>
      </c>
      <c r="O142" s="60">
        <v>85</v>
      </c>
      <c r="P142" s="10"/>
      <c r="Q142" s="60">
        <f t="shared" si="31"/>
        <v>1290</v>
      </c>
      <c r="R142" s="10"/>
      <c r="S142" s="62">
        <f t="shared" si="32"/>
        <v>1376</v>
      </c>
      <c r="T142" s="10"/>
      <c r="U142" s="64">
        <v>9.6</v>
      </c>
      <c r="V142" s="64">
        <v>9.3699999999999992</v>
      </c>
      <c r="W142" s="10"/>
      <c r="X142" s="43">
        <v>148620000</v>
      </c>
      <c r="Y142" s="36">
        <v>3.2000000000000001E-2</v>
      </c>
      <c r="Z142" s="10"/>
      <c r="AA142" s="20">
        <v>62</v>
      </c>
      <c r="AB142" s="20">
        <v>12</v>
      </c>
      <c r="AC142" s="20">
        <v>2</v>
      </c>
      <c r="AD142" s="20">
        <v>23</v>
      </c>
      <c r="AE142" s="20">
        <v>1</v>
      </c>
      <c r="AF142" s="66">
        <f t="shared" si="33"/>
        <v>100</v>
      </c>
      <c r="AG142" s="10"/>
      <c r="AH142" s="36">
        <v>-2.1999999999999999E-2</v>
      </c>
      <c r="AI142" s="40">
        <v>12324</v>
      </c>
      <c r="AJ142" s="37">
        <v>0.73</v>
      </c>
      <c r="AK142" s="42" t="s">
        <v>214</v>
      </c>
      <c r="AL142" s="41">
        <v>587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26</v>
      </c>
      <c r="E143" s="10"/>
      <c r="F143" s="18" t="s">
        <v>13</v>
      </c>
      <c r="G143" s="18" t="s">
        <v>222</v>
      </c>
      <c r="H143" s="10"/>
      <c r="I143" s="19">
        <v>366954</v>
      </c>
      <c r="J143" s="19">
        <v>4410</v>
      </c>
      <c r="K143" s="17" t="s">
        <v>9</v>
      </c>
      <c r="L143" s="10"/>
      <c r="M143" s="60">
        <v>101</v>
      </c>
      <c r="N143" s="60">
        <v>104</v>
      </c>
      <c r="O143" s="60">
        <v>71</v>
      </c>
      <c r="P143" s="10"/>
      <c r="Q143" s="60">
        <f t="shared" si="31"/>
        <v>1560</v>
      </c>
      <c r="R143" s="10"/>
      <c r="S143" s="62">
        <f t="shared" si="32"/>
        <v>1664</v>
      </c>
      <c r="T143" s="10"/>
      <c r="U143" s="64">
        <v>28.3</v>
      </c>
      <c r="V143" s="64">
        <v>18.309999999999999</v>
      </c>
      <c r="W143" s="10"/>
      <c r="X143" s="43">
        <v>170250000</v>
      </c>
      <c r="Y143" s="36">
        <v>9.4E-2</v>
      </c>
      <c r="Z143" s="10"/>
      <c r="AA143" s="20">
        <v>53</v>
      </c>
      <c r="AB143" s="20">
        <v>20</v>
      </c>
      <c r="AC143" s="20">
        <v>7</v>
      </c>
      <c r="AD143" s="20">
        <v>19</v>
      </c>
      <c r="AE143" s="20">
        <v>1</v>
      </c>
      <c r="AF143" s="66">
        <f t="shared" si="33"/>
        <v>100</v>
      </c>
      <c r="AG143" s="10"/>
      <c r="AH143" s="36">
        <v>2.5999999999999999E-2</v>
      </c>
      <c r="AI143" s="40">
        <v>15286</v>
      </c>
      <c r="AJ143" s="37">
        <v>0.86</v>
      </c>
      <c r="AK143" s="42" t="s">
        <v>210</v>
      </c>
      <c r="AL143" s="41">
        <v>1007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28</v>
      </c>
      <c r="E144" s="10"/>
      <c r="F144" s="18" t="s">
        <v>22</v>
      </c>
      <c r="G144" s="18" t="s">
        <v>198</v>
      </c>
      <c r="H144" s="10"/>
      <c r="I144" s="19">
        <v>797765</v>
      </c>
      <c r="J144" s="19">
        <v>2510</v>
      </c>
      <c r="K144" s="17" t="s">
        <v>9</v>
      </c>
      <c r="L144" s="10"/>
      <c r="M144" s="60">
        <v>125</v>
      </c>
      <c r="N144" s="60">
        <v>139</v>
      </c>
      <c r="O144" s="60">
        <v>71</v>
      </c>
      <c r="P144" s="10"/>
      <c r="Q144" s="60">
        <f t="shared" si="31"/>
        <v>2085</v>
      </c>
      <c r="R144" s="10"/>
      <c r="S144" s="62">
        <f t="shared" si="32"/>
        <v>2224</v>
      </c>
      <c r="T144" s="10"/>
      <c r="U144" s="64">
        <v>17.399999999999999</v>
      </c>
      <c r="V144" s="64">
        <v>7.51</v>
      </c>
      <c r="W144" s="10"/>
      <c r="X144" s="43">
        <v>128590000</v>
      </c>
      <c r="Y144" s="36">
        <v>5.8000000000000003E-2</v>
      </c>
      <c r="Z144" s="10"/>
      <c r="AA144" s="20">
        <v>30</v>
      </c>
      <c r="AB144" s="20">
        <v>30</v>
      </c>
      <c r="AC144" s="20">
        <v>4</v>
      </c>
      <c r="AD144" s="20">
        <v>35</v>
      </c>
      <c r="AE144" s="20">
        <v>1</v>
      </c>
      <c r="AF144" s="66">
        <f t="shared" si="33"/>
        <v>100</v>
      </c>
      <c r="AG144" s="10"/>
      <c r="AH144" s="36">
        <v>-5.8999999999999997E-2</v>
      </c>
      <c r="AI144" s="40">
        <v>10903</v>
      </c>
      <c r="AJ144" s="37">
        <v>0.79</v>
      </c>
      <c r="AK144" s="42" t="s">
        <v>213</v>
      </c>
      <c r="AL144" s="41">
        <v>456</v>
      </c>
      <c r="AN144" s="86"/>
      <c r="AO144" s="87"/>
      <c r="AP144" s="88">
        <f t="shared" si="34"/>
        <v>0</v>
      </c>
      <c r="AR144" s="86">
        <f t="shared" si="35"/>
        <v>0</v>
      </c>
      <c r="AS144" s="87"/>
      <c r="AT144" s="88">
        <f t="shared" si="36"/>
        <v>0</v>
      </c>
      <c r="AV144" s="88">
        <v>0</v>
      </c>
    </row>
    <row r="145" spans="1:50" ht="24" customHeight="1">
      <c r="A145" s="16"/>
      <c r="B145" s="17">
        <f t="shared" si="30"/>
        <v>87</v>
      </c>
      <c r="C145" s="10"/>
      <c r="D145" s="18" t="s">
        <v>117</v>
      </c>
      <c r="E145" s="10"/>
      <c r="F145" s="18" t="s">
        <v>8</v>
      </c>
      <c r="G145" s="18" t="s">
        <v>212</v>
      </c>
      <c r="H145" s="10"/>
      <c r="I145" s="19">
        <v>628615</v>
      </c>
      <c r="J145" s="19">
        <v>6970</v>
      </c>
      <c r="K145" s="17" t="s">
        <v>9</v>
      </c>
      <c r="L145" s="10"/>
      <c r="M145" s="60">
        <v>65</v>
      </c>
      <c r="N145" s="60">
        <v>67</v>
      </c>
      <c r="O145" s="60">
        <v>57</v>
      </c>
      <c r="P145" s="10"/>
      <c r="Q145" s="60">
        <f t="shared" si="31"/>
        <v>1005</v>
      </c>
      <c r="R145" s="10"/>
      <c r="S145" s="62">
        <f t="shared" si="32"/>
        <v>1072</v>
      </c>
      <c r="T145" s="10"/>
      <c r="U145" s="64">
        <v>10.7</v>
      </c>
      <c r="V145" s="64">
        <v>9.15</v>
      </c>
      <c r="W145" s="10"/>
      <c r="X145" s="43">
        <v>156590000</v>
      </c>
      <c r="Y145" s="36">
        <v>3.5999999999999997E-2</v>
      </c>
      <c r="Z145" s="10"/>
      <c r="AA145" s="20">
        <v>40</v>
      </c>
      <c r="AB145" s="20">
        <v>10</v>
      </c>
      <c r="AC145" s="20">
        <v>4</v>
      </c>
      <c r="AD145" s="20">
        <v>45</v>
      </c>
      <c r="AE145" s="20">
        <v>1</v>
      </c>
      <c r="AF145" s="66">
        <f t="shared" si="33"/>
        <v>100</v>
      </c>
      <c r="AG145" s="10"/>
      <c r="AH145" s="36">
        <v>-0.03</v>
      </c>
      <c r="AI145" s="40">
        <v>33601</v>
      </c>
      <c r="AJ145" s="37">
        <v>0.68</v>
      </c>
      <c r="AK145" s="42" t="s">
        <v>213</v>
      </c>
      <c r="AL145" s="41">
        <v>636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50" ht="24" customHeight="1">
      <c r="A146" s="16"/>
      <c r="B146" s="17">
        <f t="shared" si="30"/>
        <v>88</v>
      </c>
      <c r="C146" s="10"/>
      <c r="D146" s="18" t="s">
        <v>182</v>
      </c>
      <c r="E146" s="10"/>
      <c r="F146" s="18" t="s">
        <v>18</v>
      </c>
      <c r="G146" s="18" t="s">
        <v>224</v>
      </c>
      <c r="H146" s="10"/>
      <c r="I146" s="19">
        <v>270402</v>
      </c>
      <c r="J146" s="19">
        <v>3170</v>
      </c>
      <c r="K146" s="17" t="s">
        <v>9</v>
      </c>
      <c r="L146" s="10"/>
      <c r="M146" s="60">
        <v>9</v>
      </c>
      <c r="N146" s="60">
        <v>43</v>
      </c>
      <c r="O146" s="60">
        <v>51</v>
      </c>
      <c r="P146" s="10"/>
      <c r="Q146" s="60">
        <f t="shared" si="31"/>
        <v>645</v>
      </c>
      <c r="R146" s="10"/>
      <c r="S146" s="62">
        <f t="shared" si="32"/>
        <v>688</v>
      </c>
      <c r="T146" s="10"/>
      <c r="U146" s="64">
        <v>15.9</v>
      </c>
      <c r="V146" s="64">
        <v>18.16</v>
      </c>
      <c r="W146" s="10"/>
      <c r="X146" s="43">
        <v>41660000</v>
      </c>
      <c r="Y146" s="36">
        <v>5.2999999999999999E-2</v>
      </c>
      <c r="Z146" s="10"/>
      <c r="AA146" s="20">
        <v>40</v>
      </c>
      <c r="AB146" s="20">
        <v>13</v>
      </c>
      <c r="AC146" s="20">
        <v>1</v>
      </c>
      <c r="AD146" s="20">
        <v>45</v>
      </c>
      <c r="AE146" s="20">
        <v>1</v>
      </c>
      <c r="AF146" s="66">
        <f t="shared" si="33"/>
        <v>100</v>
      </c>
      <c r="AG146" s="10"/>
      <c r="AH146" s="36">
        <v>-4.0000000000000001E-3</v>
      </c>
      <c r="AI146" s="40">
        <v>5539</v>
      </c>
      <c r="AJ146" s="37">
        <v>0.77</v>
      </c>
      <c r="AK146" s="42" t="s">
        <v>214</v>
      </c>
      <c r="AL146" s="41">
        <v>1111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50" ht="24" customHeight="1">
      <c r="A147" s="16"/>
      <c r="B147" s="17">
        <f t="shared" si="30"/>
        <v>89</v>
      </c>
      <c r="C147" s="10"/>
      <c r="D147" s="18" t="s">
        <v>225</v>
      </c>
      <c r="E147" s="10"/>
      <c r="F147" s="18" t="s">
        <v>11</v>
      </c>
      <c r="G147" s="18" t="s">
        <v>11</v>
      </c>
      <c r="H147" s="10"/>
      <c r="I147" s="19">
        <v>539560</v>
      </c>
      <c r="J147" s="19"/>
      <c r="K147" s="17" t="s">
        <v>9</v>
      </c>
      <c r="L147" s="10"/>
      <c r="M147" s="60">
        <v>41</v>
      </c>
      <c r="N147" s="60">
        <v>135</v>
      </c>
      <c r="O147" s="60">
        <v>43</v>
      </c>
      <c r="P147" s="10"/>
      <c r="Q147" s="60">
        <f t="shared" si="31"/>
        <v>2025</v>
      </c>
      <c r="R147" s="10"/>
      <c r="S147" s="62">
        <f t="shared" si="32"/>
        <v>2160</v>
      </c>
      <c r="T147" s="10"/>
      <c r="U147" s="64">
        <v>25</v>
      </c>
      <c r="V147" s="64">
        <v>7.86</v>
      </c>
      <c r="W147" s="10"/>
      <c r="X147" s="43">
        <v>138350000</v>
      </c>
      <c r="Y147" s="36">
        <v>8.3000000000000004E-2</v>
      </c>
      <c r="Z147" s="10"/>
      <c r="AA147" s="20">
        <v>38</v>
      </c>
      <c r="AB147" s="20">
        <v>6</v>
      </c>
      <c r="AC147" s="20">
        <v>2</v>
      </c>
      <c r="AD147" s="20">
        <v>53</v>
      </c>
      <c r="AE147" s="20">
        <v>1</v>
      </c>
      <c r="AF147" s="66">
        <f t="shared" si="33"/>
        <v>100</v>
      </c>
      <c r="AG147" s="10"/>
      <c r="AH147" s="36">
        <v>-1E-3</v>
      </c>
      <c r="AI147" s="40">
        <v>12039</v>
      </c>
      <c r="AJ147" s="37">
        <v>0.67</v>
      </c>
      <c r="AK147" s="42" t="s">
        <v>213</v>
      </c>
      <c r="AL147" s="41">
        <v>417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50" ht="24" customHeight="1">
      <c r="A148" s="16"/>
      <c r="B148" s="17">
        <f t="shared" si="30"/>
        <v>90</v>
      </c>
      <c r="C148" s="10"/>
      <c r="D148" s="18" t="s">
        <v>109</v>
      </c>
      <c r="E148" s="10"/>
      <c r="F148" s="18" t="s">
        <v>22</v>
      </c>
      <c r="G148" s="18" t="s">
        <v>198</v>
      </c>
      <c r="H148" s="10"/>
      <c r="I148" s="19">
        <v>427756</v>
      </c>
      <c r="J148" s="19">
        <v>7430</v>
      </c>
      <c r="K148" s="17" t="s">
        <v>9</v>
      </c>
      <c r="L148" s="10"/>
      <c r="M148" s="60">
        <v>4</v>
      </c>
      <c r="N148" s="60">
        <v>4</v>
      </c>
      <c r="O148" s="60">
        <v>32</v>
      </c>
      <c r="P148" s="10"/>
      <c r="Q148" s="60">
        <f t="shared" si="31"/>
        <v>60</v>
      </c>
      <c r="R148" s="10"/>
      <c r="S148" s="62">
        <f t="shared" si="32"/>
        <v>64</v>
      </c>
      <c r="T148" s="10"/>
      <c r="U148" s="64">
        <v>0.9</v>
      </c>
      <c r="V148" s="64">
        <v>7.25</v>
      </c>
      <c r="W148" s="10"/>
      <c r="X148" s="43">
        <v>13720000</v>
      </c>
      <c r="Y148" s="36">
        <v>3.0000000000000001E-3</v>
      </c>
      <c r="Z148" s="10"/>
      <c r="AA148" s="20">
        <v>30</v>
      </c>
      <c r="AB148" s="20">
        <v>31</v>
      </c>
      <c r="AC148" s="20">
        <v>12</v>
      </c>
      <c r="AD148" s="20">
        <v>26</v>
      </c>
      <c r="AE148" s="20">
        <v>1</v>
      </c>
      <c r="AF148" s="66">
        <f t="shared" si="33"/>
        <v>100</v>
      </c>
      <c r="AG148" s="10"/>
      <c r="AH148" s="36">
        <v>-0.04</v>
      </c>
      <c r="AI148" s="40">
        <v>21737</v>
      </c>
      <c r="AJ148" s="37">
        <v>0.74</v>
      </c>
      <c r="AK148" s="42" t="s">
        <v>213</v>
      </c>
      <c r="AL148" s="41">
        <v>429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50" ht="24" customHeight="1">
      <c r="A149" s="16"/>
      <c r="B149" s="17">
        <f t="shared" si="30"/>
        <v>91</v>
      </c>
      <c r="C149" s="10"/>
      <c r="D149" s="18" t="s">
        <v>142</v>
      </c>
      <c r="E149" s="10"/>
      <c r="F149" s="18" t="s">
        <v>13</v>
      </c>
      <c r="G149" s="18" t="s">
        <v>222</v>
      </c>
      <c r="H149" s="10"/>
      <c r="I149" s="19">
        <v>178015</v>
      </c>
      <c r="J149" s="19">
        <v>7670</v>
      </c>
      <c r="K149" s="17" t="s">
        <v>9</v>
      </c>
      <c r="L149" s="10"/>
      <c r="M149" s="60">
        <v>15</v>
      </c>
      <c r="N149" s="60">
        <v>63</v>
      </c>
      <c r="O149" s="60">
        <v>25</v>
      </c>
      <c r="P149" s="10"/>
      <c r="Q149" s="60">
        <f t="shared" si="31"/>
        <v>945</v>
      </c>
      <c r="R149" s="10"/>
      <c r="S149" s="62">
        <f t="shared" si="32"/>
        <v>1008</v>
      </c>
      <c r="T149" s="10"/>
      <c r="U149" s="64">
        <v>35.4</v>
      </c>
      <c r="V149" s="64">
        <v>14.13</v>
      </c>
      <c r="W149" s="10"/>
      <c r="X149" s="43">
        <v>192470000</v>
      </c>
      <c r="Y149" s="36">
        <v>0.11799999999999999</v>
      </c>
      <c r="Z149" s="10"/>
      <c r="AA149" s="20">
        <v>58</v>
      </c>
      <c r="AB149" s="20">
        <v>15</v>
      </c>
      <c r="AC149" s="20">
        <v>4</v>
      </c>
      <c r="AD149" s="20">
        <v>22</v>
      </c>
      <c r="AE149" s="20">
        <v>1</v>
      </c>
      <c r="AF149" s="66">
        <f t="shared" si="33"/>
        <v>100</v>
      </c>
      <c r="AG149" s="10"/>
      <c r="AH149" s="36">
        <v>1.9E-2</v>
      </c>
      <c r="AI149" s="40">
        <v>20044</v>
      </c>
      <c r="AJ149" s="37">
        <v>0.8</v>
      </c>
      <c r="AK149" s="42" t="s">
        <v>213</v>
      </c>
      <c r="AL149" s="41">
        <v>700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50" ht="24" customHeight="1">
      <c r="A150" s="16"/>
      <c r="B150" s="17">
        <f t="shared" si="30"/>
        <v>92</v>
      </c>
      <c r="C150" s="10"/>
      <c r="D150" s="18" t="s">
        <v>145</v>
      </c>
      <c r="E150" s="10"/>
      <c r="F150" s="18" t="s">
        <v>11</v>
      </c>
      <c r="G150" s="18" t="s">
        <v>11</v>
      </c>
      <c r="H150" s="10"/>
      <c r="I150" s="19">
        <v>199910</v>
      </c>
      <c r="J150" s="19">
        <v>1730</v>
      </c>
      <c r="K150" s="17" t="s">
        <v>9</v>
      </c>
      <c r="L150" s="10"/>
      <c r="M150" s="60">
        <v>23</v>
      </c>
      <c r="N150" s="60">
        <v>55</v>
      </c>
      <c r="O150" s="60">
        <v>24</v>
      </c>
      <c r="P150" s="10"/>
      <c r="Q150" s="60">
        <f t="shared" si="31"/>
        <v>825</v>
      </c>
      <c r="R150" s="10"/>
      <c r="S150" s="62">
        <f t="shared" si="32"/>
        <v>880</v>
      </c>
      <c r="T150" s="10"/>
      <c r="U150" s="64">
        <v>27.5</v>
      </c>
      <c r="V150" s="64">
        <v>11.95</v>
      </c>
      <c r="W150" s="10"/>
      <c r="X150" s="43">
        <v>32410000</v>
      </c>
      <c r="Y150" s="36">
        <v>9.0999999999999998E-2</v>
      </c>
      <c r="Z150" s="10"/>
      <c r="AA150" s="20">
        <v>52</v>
      </c>
      <c r="AB150" s="20">
        <v>10</v>
      </c>
      <c r="AC150" s="20">
        <v>2</v>
      </c>
      <c r="AD150" s="20">
        <v>35</v>
      </c>
      <c r="AE150" s="20">
        <v>1</v>
      </c>
      <c r="AF150" s="66">
        <f t="shared" si="33"/>
        <v>100</v>
      </c>
      <c r="AG150" s="10"/>
      <c r="AH150" s="36">
        <v>-0.08</v>
      </c>
      <c r="AI150" s="40">
        <v>17033</v>
      </c>
      <c r="AJ150" s="37">
        <v>0.68</v>
      </c>
      <c r="AK150" s="42" t="s">
        <v>213</v>
      </c>
      <c r="AL150" s="41">
        <v>673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50" ht="24" customHeight="1">
      <c r="A151" s="16"/>
      <c r="B151" s="17">
        <f t="shared" si="30"/>
        <v>93</v>
      </c>
      <c r="C151" s="10"/>
      <c r="D151" s="18" t="s">
        <v>143</v>
      </c>
      <c r="E151" s="10"/>
      <c r="F151" s="18" t="s">
        <v>18</v>
      </c>
      <c r="G151" s="18" t="s">
        <v>224</v>
      </c>
      <c r="H151" s="10"/>
      <c r="I151" s="19">
        <v>195125</v>
      </c>
      <c r="J151" s="19">
        <v>4100</v>
      </c>
      <c r="K151" s="17" t="s">
        <v>9</v>
      </c>
      <c r="L151" s="10"/>
      <c r="M151" s="60">
        <v>17</v>
      </c>
      <c r="N151" s="60">
        <v>22</v>
      </c>
      <c r="O151" s="60">
        <v>18</v>
      </c>
      <c r="P151" s="10"/>
      <c r="Q151" s="60">
        <f t="shared" si="31"/>
        <v>330</v>
      </c>
      <c r="R151" s="10"/>
      <c r="S151" s="62">
        <f t="shared" si="32"/>
        <v>352</v>
      </c>
      <c r="T151" s="10"/>
      <c r="U151" s="64">
        <v>11.3</v>
      </c>
      <c r="V151" s="64">
        <v>9.1</v>
      </c>
      <c r="W151" s="10"/>
      <c r="X151" s="43">
        <v>29490000</v>
      </c>
      <c r="Y151" s="36">
        <v>3.6999999999999998E-2</v>
      </c>
      <c r="Z151" s="10"/>
      <c r="AA151" s="20">
        <v>50</v>
      </c>
      <c r="AB151" s="20">
        <v>12</v>
      </c>
      <c r="AC151" s="20">
        <v>2</v>
      </c>
      <c r="AD151" s="20">
        <v>35</v>
      </c>
      <c r="AE151" s="20">
        <v>1</v>
      </c>
      <c r="AF151" s="66">
        <f t="shared" si="33"/>
        <v>100</v>
      </c>
      <c r="AG151" s="10"/>
      <c r="AH151" s="36">
        <v>-1.7999999999999999E-2</v>
      </c>
      <c r="AI151" s="40">
        <v>12933</v>
      </c>
      <c r="AJ151" s="37">
        <v>0.71</v>
      </c>
      <c r="AK151" s="42" t="s">
        <v>214</v>
      </c>
      <c r="AL151" s="41">
        <v>551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50" ht="24" customHeight="1">
      <c r="A152" s="16"/>
      <c r="B152" s="17">
        <f t="shared" si="30"/>
        <v>94</v>
      </c>
      <c r="C152" s="10"/>
      <c r="D152" s="18" t="s">
        <v>115</v>
      </c>
      <c r="E152" s="10"/>
      <c r="F152" s="18" t="s">
        <v>18</v>
      </c>
      <c r="G152" s="18" t="s">
        <v>224</v>
      </c>
      <c r="H152" s="10"/>
      <c r="I152" s="19">
        <v>104937</v>
      </c>
      <c r="J152" s="19">
        <v>3680</v>
      </c>
      <c r="K152" s="17" t="s">
        <v>9</v>
      </c>
      <c r="L152" s="10"/>
      <c r="M152" s="60">
        <v>2</v>
      </c>
      <c r="N152" s="60">
        <v>2</v>
      </c>
      <c r="O152" s="60">
        <v>16</v>
      </c>
      <c r="P152" s="10"/>
      <c r="Q152" s="60">
        <f t="shared" si="31"/>
        <v>30</v>
      </c>
      <c r="R152" s="10"/>
      <c r="S152" s="62">
        <f t="shared" si="32"/>
        <v>32</v>
      </c>
      <c r="T152" s="10"/>
      <c r="U152" s="64">
        <v>1.9</v>
      </c>
      <c r="V152" s="64">
        <v>15.66</v>
      </c>
      <c r="W152" s="10"/>
      <c r="X152" s="43">
        <v>2090000</v>
      </c>
      <c r="Y152" s="36">
        <v>6.0000000000000001E-3</v>
      </c>
      <c r="Z152" s="10"/>
      <c r="AA152" s="20">
        <v>74</v>
      </c>
      <c r="AB152" s="20">
        <v>14</v>
      </c>
      <c r="AC152" s="20">
        <v>2</v>
      </c>
      <c r="AD152" s="20">
        <v>9</v>
      </c>
      <c r="AE152" s="20">
        <v>1</v>
      </c>
      <c r="AF152" s="66">
        <f t="shared" si="33"/>
        <v>100</v>
      </c>
      <c r="AG152" s="10"/>
      <c r="AH152" s="36">
        <v>-3.0000000000000001E-3</v>
      </c>
      <c r="AI152" s="40">
        <v>5406</v>
      </c>
      <c r="AJ152" s="37">
        <v>0.82</v>
      </c>
      <c r="AK152" s="42" t="s">
        <v>214</v>
      </c>
      <c r="AL152" s="41">
        <v>933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50" ht="24" customHeight="1">
      <c r="A153" s="16"/>
      <c r="B153" s="17">
        <f t="shared" si="30"/>
        <v>95</v>
      </c>
      <c r="C153" s="10"/>
      <c r="D153" s="18" t="s">
        <v>56</v>
      </c>
      <c r="E153" s="10"/>
      <c r="F153" s="18" t="s">
        <v>13</v>
      </c>
      <c r="G153" s="18" t="s">
        <v>222</v>
      </c>
      <c r="H153" s="10"/>
      <c r="I153" s="19">
        <v>73543</v>
      </c>
      <c r="J153" s="19">
        <v>6750</v>
      </c>
      <c r="K153" s="17" t="s">
        <v>9</v>
      </c>
      <c r="L153" s="10"/>
      <c r="M153" s="60">
        <v>10</v>
      </c>
      <c r="N153" s="60">
        <v>8</v>
      </c>
      <c r="O153" s="60">
        <v>12</v>
      </c>
      <c r="P153" s="10"/>
      <c r="Q153" s="60">
        <f t="shared" si="31"/>
        <v>120</v>
      </c>
      <c r="R153" s="10"/>
      <c r="S153" s="62">
        <f t="shared" si="32"/>
        <v>128</v>
      </c>
      <c r="T153" s="10"/>
      <c r="U153" s="64">
        <v>10.9</v>
      </c>
      <c r="V153" s="64">
        <v>16.809999999999999</v>
      </c>
      <c r="W153" s="10"/>
      <c r="X153" s="43">
        <v>20810000</v>
      </c>
      <c r="Y153" s="36">
        <v>3.5999999999999997E-2</v>
      </c>
      <c r="Z153" s="10"/>
      <c r="AA153" s="20">
        <v>48</v>
      </c>
      <c r="AB153" s="20">
        <v>22</v>
      </c>
      <c r="AC153" s="20">
        <v>3</v>
      </c>
      <c r="AD153" s="20">
        <v>26</v>
      </c>
      <c r="AE153" s="20">
        <v>1</v>
      </c>
      <c r="AF153" s="66">
        <f t="shared" si="33"/>
        <v>100</v>
      </c>
      <c r="AG153" s="10"/>
      <c r="AH153" s="36">
        <v>-7.0000000000000001E-3</v>
      </c>
      <c r="AI153" s="40">
        <v>48674</v>
      </c>
      <c r="AJ153" s="37">
        <v>0.75</v>
      </c>
      <c r="AK153" s="42" t="s">
        <v>213</v>
      </c>
      <c r="AL153" s="41">
        <v>857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50" ht="24" customHeight="1">
      <c r="A154" s="16"/>
      <c r="B154" s="17">
        <f t="shared" si="30"/>
        <v>96</v>
      </c>
      <c r="C154" s="10"/>
      <c r="D154" s="18" t="s">
        <v>75</v>
      </c>
      <c r="E154" s="10"/>
      <c r="F154" s="18" t="s">
        <v>13</v>
      </c>
      <c r="G154" s="18" t="s">
        <v>222</v>
      </c>
      <c r="H154" s="10"/>
      <c r="I154" s="19">
        <v>107317</v>
      </c>
      <c r="J154" s="19">
        <v>8830</v>
      </c>
      <c r="K154" s="17" t="s">
        <v>9</v>
      </c>
      <c r="L154" s="10"/>
      <c r="M154" s="60">
        <v>10</v>
      </c>
      <c r="N154" s="60">
        <v>10</v>
      </c>
      <c r="O154" s="60">
        <v>12</v>
      </c>
      <c r="P154" s="10"/>
      <c r="Q154" s="60">
        <f t="shared" si="31"/>
        <v>150</v>
      </c>
      <c r="R154" s="10"/>
      <c r="S154" s="62">
        <f t="shared" si="32"/>
        <v>160</v>
      </c>
      <c r="T154" s="10"/>
      <c r="U154" s="64">
        <v>9.3000000000000007</v>
      </c>
      <c r="V154" s="64">
        <v>10.65</v>
      </c>
      <c r="W154" s="10"/>
      <c r="X154" s="43">
        <v>32890000</v>
      </c>
      <c r="Y154" s="36">
        <v>3.1E-2</v>
      </c>
      <c r="Z154" s="10"/>
      <c r="AA154" s="20">
        <v>47</v>
      </c>
      <c r="AB154" s="20">
        <v>13</v>
      </c>
      <c r="AC154" s="20">
        <v>9</v>
      </c>
      <c r="AD154" s="20">
        <v>30</v>
      </c>
      <c r="AE154" s="20">
        <v>1</v>
      </c>
      <c r="AF154" s="66">
        <f t="shared" si="33"/>
        <v>100</v>
      </c>
      <c r="AG154" s="10"/>
      <c r="AH154" s="36">
        <v>4.4999999999999998E-2</v>
      </c>
      <c r="AI154" s="40">
        <v>25407</v>
      </c>
      <c r="AJ154" s="37">
        <v>0.75</v>
      </c>
      <c r="AK154" s="42" t="s">
        <v>210</v>
      </c>
      <c r="AL154" s="41">
        <v>507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50" ht="24" customHeight="1">
      <c r="A155" s="16"/>
      <c r="B155" s="17">
        <f t="shared" si="30"/>
        <v>97</v>
      </c>
      <c r="C155" s="10"/>
      <c r="D155" s="18" t="s">
        <v>95</v>
      </c>
      <c r="E155" s="10"/>
      <c r="F155" s="18" t="s">
        <v>18</v>
      </c>
      <c r="G155" s="18" t="s">
        <v>224</v>
      </c>
      <c r="H155" s="10"/>
      <c r="I155" s="19">
        <v>114395</v>
      </c>
      <c r="J155" s="19">
        <v>2380</v>
      </c>
      <c r="K155" s="17" t="s">
        <v>9</v>
      </c>
      <c r="L155" s="10"/>
      <c r="M155" s="60">
        <v>5</v>
      </c>
      <c r="N155" s="60">
        <v>5</v>
      </c>
      <c r="O155" s="60">
        <v>12</v>
      </c>
      <c r="P155" s="10"/>
      <c r="Q155" s="60">
        <f t="shared" si="31"/>
        <v>75</v>
      </c>
      <c r="R155" s="10"/>
      <c r="S155" s="62">
        <f t="shared" si="32"/>
        <v>80</v>
      </c>
      <c r="T155" s="10"/>
      <c r="U155" s="64">
        <v>4.4000000000000004</v>
      </c>
      <c r="V155" s="64">
        <v>10.4</v>
      </c>
      <c r="W155" s="10"/>
      <c r="X155" s="43">
        <v>2590000</v>
      </c>
      <c r="Y155" s="36">
        <v>1.4999999999999999E-2</v>
      </c>
      <c r="Z155" s="10"/>
      <c r="AA155" s="20">
        <v>53</v>
      </c>
      <c r="AB155" s="20">
        <v>32</v>
      </c>
      <c r="AC155" s="20">
        <v>2</v>
      </c>
      <c r="AD155" s="20">
        <v>11</v>
      </c>
      <c r="AE155" s="20">
        <v>2</v>
      </c>
      <c r="AF155" s="66">
        <f t="shared" ref="AF155:AF157" si="37">SUM(AA155:AE155)</f>
        <v>100</v>
      </c>
      <c r="AG155" s="10"/>
      <c r="AH155" s="36">
        <v>-5.1999999999999998E-2</v>
      </c>
      <c r="AI155" s="40">
        <v>3240</v>
      </c>
      <c r="AJ155" s="37">
        <v>0.81</v>
      </c>
      <c r="AK155" s="42" t="s">
        <v>210</v>
      </c>
      <c r="AL155" s="41">
        <v>666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50" ht="24" customHeight="1">
      <c r="A156" s="16"/>
      <c r="B156" s="17">
        <f t="shared" si="30"/>
        <v>98</v>
      </c>
      <c r="C156" s="10"/>
      <c r="D156" s="18" t="s">
        <v>169</v>
      </c>
      <c r="E156" s="10"/>
      <c r="F156" s="18" t="s">
        <v>18</v>
      </c>
      <c r="G156" s="18" t="s">
        <v>224</v>
      </c>
      <c r="H156" s="10"/>
      <c r="I156" s="19">
        <v>107122</v>
      </c>
      <c r="J156" s="19">
        <v>4020</v>
      </c>
      <c r="K156" s="17" t="s">
        <v>9</v>
      </c>
      <c r="L156" s="10"/>
      <c r="M156" s="60">
        <v>18</v>
      </c>
      <c r="N156" s="60">
        <v>18</v>
      </c>
      <c r="O156" s="60">
        <v>12</v>
      </c>
      <c r="P156" s="10"/>
      <c r="Q156" s="60">
        <f t="shared" si="31"/>
        <v>270</v>
      </c>
      <c r="R156" s="10"/>
      <c r="S156" s="62">
        <f t="shared" si="32"/>
        <v>288</v>
      </c>
      <c r="T156" s="10"/>
      <c r="U156" s="64">
        <v>16.8</v>
      </c>
      <c r="V156" s="64">
        <v>11.15</v>
      </c>
      <c r="W156" s="10"/>
      <c r="X156" s="43">
        <v>22410000</v>
      </c>
      <c r="Y156" s="36">
        <v>5.6000000000000001E-2</v>
      </c>
      <c r="Z156" s="10"/>
      <c r="AA156" s="20">
        <v>43</v>
      </c>
      <c r="AB156" s="20">
        <v>15</v>
      </c>
      <c r="AC156" s="20">
        <v>2</v>
      </c>
      <c r="AD156" s="20">
        <v>39</v>
      </c>
      <c r="AE156" s="20">
        <v>1</v>
      </c>
      <c r="AF156" s="66">
        <f t="shared" si="37"/>
        <v>100</v>
      </c>
      <c r="AG156" s="10"/>
      <c r="AH156" s="36">
        <v>-1.6E-2</v>
      </c>
      <c r="AI156" s="40">
        <v>7612</v>
      </c>
      <c r="AJ156" s="37">
        <v>0.69</v>
      </c>
      <c r="AK156" s="42" t="s">
        <v>213</v>
      </c>
      <c r="AL156" s="41">
        <v>658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50" ht="24" customHeight="1">
      <c r="A157" s="16"/>
      <c r="B157" s="17">
        <f>B156+1</f>
        <v>99</v>
      </c>
      <c r="C157" s="10"/>
      <c r="D157" s="18" t="s">
        <v>185</v>
      </c>
      <c r="E157" s="10"/>
      <c r="F157" s="18" t="s">
        <v>5</v>
      </c>
      <c r="G157" s="18" t="s">
        <v>226</v>
      </c>
      <c r="H157" s="10"/>
      <c r="I157" s="19">
        <v>4790705</v>
      </c>
      <c r="J157" s="19">
        <v>3230</v>
      </c>
      <c r="K157" s="17" t="s">
        <v>9</v>
      </c>
      <c r="L157" s="10"/>
      <c r="M157" s="60">
        <v>159</v>
      </c>
      <c r="N157" s="60">
        <v>252</v>
      </c>
      <c r="O157" s="60">
        <v>0</v>
      </c>
      <c r="P157" s="10"/>
      <c r="Q157" s="60">
        <f t="shared" si="31"/>
        <v>3780</v>
      </c>
      <c r="R157" s="10"/>
      <c r="S157" s="62">
        <f t="shared" si="32"/>
        <v>4032</v>
      </c>
      <c r="T157" s="10"/>
      <c r="U157" s="64">
        <v>5.3</v>
      </c>
      <c r="V157" s="64">
        <v>0</v>
      </c>
      <c r="W157" s="10"/>
      <c r="X157" s="43">
        <v>247150000</v>
      </c>
      <c r="Y157" s="36">
        <v>1.7999999999999999E-2</v>
      </c>
      <c r="Z157" s="10"/>
      <c r="AA157" s="20">
        <v>55</v>
      </c>
      <c r="AB157" s="20">
        <v>2</v>
      </c>
      <c r="AC157" s="20">
        <v>1</v>
      </c>
      <c r="AD157" s="20">
        <v>33</v>
      </c>
      <c r="AE157" s="20">
        <v>9</v>
      </c>
      <c r="AF157" s="66">
        <f t="shared" si="37"/>
        <v>100</v>
      </c>
      <c r="AG157" s="10"/>
      <c r="AH157" s="36">
        <v>-5.3999999999999999E-2</v>
      </c>
      <c r="AI157" s="40">
        <v>5602</v>
      </c>
      <c r="AJ157" s="37">
        <v>0.65</v>
      </c>
      <c r="AK157" s="42" t="s">
        <v>214</v>
      </c>
      <c r="AL157" s="41">
        <v>0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50" ht="24" customHeight="1">
      <c r="A158" s="16"/>
      <c r="B158" s="110"/>
      <c r="C158" s="111"/>
      <c r="D158" s="109"/>
      <c r="E158" s="111"/>
      <c r="F158" s="109"/>
      <c r="G158" s="109"/>
      <c r="H158" s="111"/>
      <c r="I158" s="112"/>
      <c r="J158" s="112"/>
      <c r="K158" s="110"/>
      <c r="L158" s="111"/>
      <c r="M158" s="113"/>
      <c r="N158" s="113"/>
      <c r="O158" s="113"/>
      <c r="P158" s="111"/>
      <c r="Q158" s="113"/>
      <c r="R158" s="111"/>
      <c r="S158" s="114"/>
      <c r="T158" s="111"/>
      <c r="U158" s="115"/>
      <c r="V158" s="115"/>
      <c r="W158" s="111"/>
      <c r="X158" s="116"/>
      <c r="Y158" s="117"/>
      <c r="Z158" s="111"/>
      <c r="AA158" s="118"/>
      <c r="AB158" s="118"/>
      <c r="AC158" s="118"/>
      <c r="AD158" s="118"/>
      <c r="AE158" s="118"/>
      <c r="AF158" s="119"/>
      <c r="AG158" s="111"/>
      <c r="AH158" s="117"/>
      <c r="AI158" s="120"/>
      <c r="AJ158" s="121"/>
      <c r="AK158" s="122"/>
      <c r="AL158" s="123"/>
      <c r="AM158" s="124"/>
      <c r="AN158" s="125"/>
      <c r="AO158" s="126"/>
      <c r="AP158" s="127"/>
      <c r="AQ158" s="124"/>
      <c r="AR158" s="125"/>
      <c r="AS158" s="126"/>
      <c r="AT158" s="127"/>
      <c r="AU158" s="124"/>
      <c r="AV158" s="127"/>
      <c r="AW158" s="15"/>
      <c r="AX158" s="15"/>
    </row>
    <row r="159" spans="1:50" ht="24" customHeight="1">
      <c r="A159" s="16"/>
      <c r="B159" s="17">
        <v>1</v>
      </c>
      <c r="C159" s="10"/>
      <c r="D159" s="18" t="s">
        <v>54</v>
      </c>
      <c r="E159" s="10"/>
      <c r="F159" s="18" t="s">
        <v>11</v>
      </c>
      <c r="G159" s="18" t="s">
        <v>11</v>
      </c>
      <c r="H159" s="10"/>
      <c r="I159" s="19">
        <v>78736152</v>
      </c>
      <c r="J159" s="19">
        <v>420</v>
      </c>
      <c r="K159" s="17" t="s">
        <v>6</v>
      </c>
      <c r="L159" s="10"/>
      <c r="M159" s="60">
        <v>385</v>
      </c>
      <c r="N159" s="60">
        <v>26529</v>
      </c>
      <c r="O159" s="60">
        <v>20521</v>
      </c>
      <c r="P159" s="10"/>
      <c r="Q159" s="60">
        <f t="shared" ref="Q159:Q180" si="40">N159*$Q$189</f>
        <v>397935</v>
      </c>
      <c r="R159" s="10"/>
      <c r="S159" s="62">
        <f t="shared" ref="S159:S186" si="41">Q159+N159</f>
        <v>424464</v>
      </c>
      <c r="T159" s="10"/>
      <c r="U159" s="64">
        <v>33.700000000000003</v>
      </c>
      <c r="V159" s="64">
        <v>26.06</v>
      </c>
      <c r="W159" s="10"/>
      <c r="X159" s="43">
        <v>4160000000</v>
      </c>
      <c r="Y159" s="36">
        <v>0.112</v>
      </c>
      <c r="Z159" s="10"/>
      <c r="AA159" s="20">
        <v>53</v>
      </c>
      <c r="AB159" s="20">
        <v>3</v>
      </c>
      <c r="AC159" s="20">
        <v>1</v>
      </c>
      <c r="AD159" s="20">
        <v>42</v>
      </c>
      <c r="AE159" s="20">
        <v>1</v>
      </c>
      <c r="AF159" s="66">
        <f t="shared" ref="AF159:AF186" si="42">SUM(AA159:AE159)</f>
        <v>100</v>
      </c>
      <c r="AG159" s="10"/>
      <c r="AH159" s="36">
        <v>-7.6999999999999999E-2</v>
      </c>
      <c r="AI159" s="40">
        <v>518</v>
      </c>
      <c r="AJ159" s="37">
        <v>0.62</v>
      </c>
      <c r="AK159" s="42" t="s">
        <v>213</v>
      </c>
      <c r="AL159" s="41">
        <v>1728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50" ht="24" customHeight="1">
      <c r="A160" s="16"/>
      <c r="B160" s="17">
        <f t="shared" ref="B160:B186" si="46">B159+1</f>
        <v>2</v>
      </c>
      <c r="C160" s="10"/>
      <c r="D160" s="18" t="s">
        <v>65</v>
      </c>
      <c r="E160" s="10"/>
      <c r="F160" s="18" t="s">
        <v>11</v>
      </c>
      <c r="G160" s="18" t="s">
        <v>11</v>
      </c>
      <c r="H160" s="10"/>
      <c r="I160" s="19">
        <v>102403200</v>
      </c>
      <c r="J160" s="19">
        <v>660</v>
      </c>
      <c r="K160" s="17" t="s">
        <v>6</v>
      </c>
      <c r="L160" s="10"/>
      <c r="M160" s="60">
        <v>4352</v>
      </c>
      <c r="N160" s="60">
        <v>27326</v>
      </c>
      <c r="O160" s="60">
        <v>9639</v>
      </c>
      <c r="P160" s="10"/>
      <c r="Q160" s="60">
        <f t="shared" si="40"/>
        <v>409890</v>
      </c>
      <c r="R160" s="10"/>
      <c r="S160" s="62">
        <f t="shared" si="41"/>
        <v>437216</v>
      </c>
      <c r="T160" s="10"/>
      <c r="U160" s="64">
        <v>26.7</v>
      </c>
      <c r="V160" s="64">
        <v>9.6</v>
      </c>
      <c r="W160" s="10"/>
      <c r="X160" s="43">
        <v>6480000000</v>
      </c>
      <c r="Y160" s="36">
        <v>8.8999999999999996E-2</v>
      </c>
      <c r="Z160" s="10"/>
      <c r="AA160" s="20">
        <v>48</v>
      </c>
      <c r="AB160" s="20">
        <v>5</v>
      </c>
      <c r="AC160" s="20">
        <v>3</v>
      </c>
      <c r="AD160" s="20">
        <v>43</v>
      </c>
      <c r="AE160" s="20">
        <v>1</v>
      </c>
      <c r="AF160" s="66">
        <f t="shared" si="42"/>
        <v>100</v>
      </c>
      <c r="AG160" s="10"/>
      <c r="AH160" s="36">
        <v>-0.1</v>
      </c>
      <c r="AI160" s="40">
        <v>692</v>
      </c>
      <c r="AJ160" s="37">
        <v>0.6</v>
      </c>
      <c r="AK160" s="42" t="s">
        <v>214</v>
      </c>
      <c r="AL160" s="41">
        <v>550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4</v>
      </c>
      <c r="E161" s="10"/>
      <c r="F161" s="18" t="s">
        <v>5</v>
      </c>
      <c r="G161" s="18" t="s">
        <v>198</v>
      </c>
      <c r="H161" s="10"/>
      <c r="I161" s="19">
        <v>34656032</v>
      </c>
      <c r="J161" s="19">
        <v>580</v>
      </c>
      <c r="K161" s="17" t="s">
        <v>6</v>
      </c>
      <c r="L161" s="10"/>
      <c r="M161" s="60">
        <v>1565</v>
      </c>
      <c r="N161" s="60">
        <v>5230</v>
      </c>
      <c r="O161" s="60">
        <v>8507</v>
      </c>
      <c r="P161" s="10"/>
      <c r="Q161" s="60">
        <f t="shared" si="40"/>
        <v>78450</v>
      </c>
      <c r="R161" s="10"/>
      <c r="S161" s="62">
        <f t="shared" si="41"/>
        <v>83680</v>
      </c>
      <c r="T161" s="10"/>
      <c r="U161" s="64">
        <v>15.1</v>
      </c>
      <c r="V161" s="64">
        <v>26.77</v>
      </c>
      <c r="W161" s="10"/>
      <c r="X161" s="43">
        <v>955710000</v>
      </c>
      <c r="Y161" s="36">
        <v>0.05</v>
      </c>
      <c r="Z161" s="10"/>
      <c r="AA161" s="20">
        <v>52</v>
      </c>
      <c r="AB161" s="20">
        <v>10</v>
      </c>
      <c r="AC161" s="20">
        <v>1</v>
      </c>
      <c r="AD161" s="20">
        <v>36</v>
      </c>
      <c r="AE161" s="20">
        <v>1</v>
      </c>
      <c r="AF161" s="66">
        <f t="shared" si="42"/>
        <v>100</v>
      </c>
      <c r="AG161" s="10"/>
      <c r="AH161" s="36">
        <v>-4.8000000000000001E-2</v>
      </c>
      <c r="AI161" s="40">
        <v>1891</v>
      </c>
      <c r="AJ161" s="37">
        <v>0.8</v>
      </c>
      <c r="AK161" s="42" t="s">
        <v>210</v>
      </c>
      <c r="AL161" s="41">
        <v>1636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s="25" customFormat="1" ht="24" customHeight="1">
      <c r="A162" s="224"/>
      <c r="B162" s="14">
        <f t="shared" si="46"/>
        <v>4</v>
      </c>
      <c r="C162" s="24"/>
      <c r="D162" s="22" t="s">
        <v>122</v>
      </c>
      <c r="E162" s="24"/>
      <c r="F162" s="22" t="s">
        <v>22</v>
      </c>
      <c r="G162" s="22" t="s">
        <v>198</v>
      </c>
      <c r="H162" s="24"/>
      <c r="I162" s="23">
        <v>28982772</v>
      </c>
      <c r="J162" s="23">
        <v>730</v>
      </c>
      <c r="K162" s="14" t="s">
        <v>6</v>
      </c>
      <c r="L162" s="24"/>
      <c r="M162" s="61">
        <v>2006</v>
      </c>
      <c r="N162" s="61">
        <v>4622</v>
      </c>
      <c r="O162" s="61">
        <v>6765</v>
      </c>
      <c r="P162" s="24"/>
      <c r="Q162" s="61">
        <f t="shared" si="40"/>
        <v>69330</v>
      </c>
      <c r="R162" s="24"/>
      <c r="S162" s="63">
        <f t="shared" si="41"/>
        <v>73952</v>
      </c>
      <c r="T162" s="24"/>
      <c r="U162" s="223">
        <v>15.9</v>
      </c>
      <c r="V162" s="223">
        <v>22.88</v>
      </c>
      <c r="W162" s="24"/>
      <c r="X162" s="49">
        <v>1120000000</v>
      </c>
      <c r="Y162" s="50">
        <v>5.2999999999999999E-2</v>
      </c>
      <c r="Z162" s="24"/>
      <c r="AA162" s="13">
        <v>20</v>
      </c>
      <c r="AB162" s="13">
        <v>20</v>
      </c>
      <c r="AC162" s="13">
        <v>6</v>
      </c>
      <c r="AD162" s="13">
        <v>53</v>
      </c>
      <c r="AE162" s="13">
        <v>1</v>
      </c>
      <c r="AF162" s="67">
        <f t="shared" si="42"/>
        <v>100</v>
      </c>
      <c r="AG162" s="24"/>
      <c r="AH162" s="50">
        <v>-6.0000000000000001E-3</v>
      </c>
      <c r="AI162" s="51">
        <v>8071</v>
      </c>
      <c r="AJ162" s="52">
        <v>0.72</v>
      </c>
      <c r="AK162" s="53" t="s">
        <v>213</v>
      </c>
      <c r="AL162" s="54">
        <v>1084</v>
      </c>
      <c r="AN162" s="90"/>
      <c r="AO162" s="91"/>
      <c r="AP162" s="92">
        <f t="shared" si="43"/>
        <v>0</v>
      </c>
      <c r="AR162" s="90">
        <f t="shared" si="44"/>
        <v>0</v>
      </c>
      <c r="AS162" s="91"/>
      <c r="AT162" s="92">
        <f t="shared" si="45"/>
        <v>0</v>
      </c>
      <c r="AV162" s="92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174</v>
      </c>
      <c r="E163" s="10"/>
      <c r="F163" s="18" t="s">
        <v>11</v>
      </c>
      <c r="G163" s="18" t="s">
        <v>11</v>
      </c>
      <c r="H163" s="10"/>
      <c r="I163" s="19">
        <v>41487964</v>
      </c>
      <c r="J163" s="19">
        <v>660</v>
      </c>
      <c r="K163" s="17" t="s">
        <v>6</v>
      </c>
      <c r="L163" s="10"/>
      <c r="M163" s="60">
        <v>3503</v>
      </c>
      <c r="N163" s="60">
        <v>12036</v>
      </c>
      <c r="O163" s="60">
        <v>5769</v>
      </c>
      <c r="P163" s="10"/>
      <c r="Q163" s="60">
        <f t="shared" si="40"/>
        <v>180540</v>
      </c>
      <c r="R163" s="10"/>
      <c r="S163" s="62">
        <f t="shared" si="41"/>
        <v>192576</v>
      </c>
      <c r="T163" s="10"/>
      <c r="U163" s="64">
        <v>29</v>
      </c>
      <c r="V163" s="64">
        <v>15.15</v>
      </c>
      <c r="W163" s="10"/>
      <c r="X163" s="43">
        <v>2330000000</v>
      </c>
      <c r="Y163" s="36">
        <v>9.6000000000000002E-2</v>
      </c>
      <c r="Z163" s="10"/>
      <c r="AA163" s="20">
        <v>50</v>
      </c>
      <c r="AB163" s="20">
        <v>8</v>
      </c>
      <c r="AC163" s="20">
        <v>13</v>
      </c>
      <c r="AD163" s="20">
        <v>28</v>
      </c>
      <c r="AE163" s="20">
        <v>1</v>
      </c>
      <c r="AF163" s="66">
        <f t="shared" si="42"/>
        <v>100</v>
      </c>
      <c r="AG163" s="10"/>
      <c r="AH163" s="36">
        <v>-0.10199999999999999</v>
      </c>
      <c r="AI163" s="40">
        <v>3844</v>
      </c>
      <c r="AJ163" s="37">
        <v>0.61</v>
      </c>
      <c r="AK163" s="42" t="s">
        <v>213</v>
      </c>
      <c r="AL163" s="41">
        <v>869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178</v>
      </c>
      <c r="E164" s="10"/>
      <c r="F164" s="18" t="s">
        <v>11</v>
      </c>
      <c r="G164" s="18" t="s">
        <v>11</v>
      </c>
      <c r="H164" s="10"/>
      <c r="I164" s="19">
        <v>55572200</v>
      </c>
      <c r="J164" s="19">
        <v>900</v>
      </c>
      <c r="K164" s="17" t="s">
        <v>6</v>
      </c>
      <c r="L164" s="10"/>
      <c r="M164" s="60">
        <v>3256</v>
      </c>
      <c r="N164" s="60">
        <v>16252</v>
      </c>
      <c r="O164" s="60">
        <v>5496</v>
      </c>
      <c r="P164" s="10"/>
      <c r="Q164" s="60">
        <f t="shared" si="40"/>
        <v>243780</v>
      </c>
      <c r="R164" s="10"/>
      <c r="S164" s="62">
        <f t="shared" si="41"/>
        <v>260032</v>
      </c>
      <c r="T164" s="10"/>
      <c r="U164" s="64">
        <v>29.2</v>
      </c>
      <c r="V164" s="64">
        <v>10.46</v>
      </c>
      <c r="W164" s="10"/>
      <c r="X164" s="43">
        <v>4990000000</v>
      </c>
      <c r="Y164" s="36">
        <v>0.1</v>
      </c>
      <c r="Z164" s="10"/>
      <c r="AA164" s="20">
        <v>49</v>
      </c>
      <c r="AB164" s="20">
        <v>5</v>
      </c>
      <c r="AC164" s="20">
        <v>5</v>
      </c>
      <c r="AD164" s="20">
        <v>40</v>
      </c>
      <c r="AE164" s="20">
        <v>1</v>
      </c>
      <c r="AF164" s="66">
        <f t="shared" si="42"/>
        <v>100</v>
      </c>
      <c r="AG164" s="10"/>
      <c r="AH164" s="36">
        <v>-3.5999999999999997E-2</v>
      </c>
      <c r="AI164" s="40">
        <v>3893</v>
      </c>
      <c r="AJ164" s="37">
        <v>0.56999999999999995</v>
      </c>
      <c r="AK164" s="42" t="s">
        <v>214</v>
      </c>
      <c r="AL164" s="41">
        <v>605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ht="24" customHeight="1">
      <c r="A165" s="16"/>
      <c r="B165" s="17">
        <f t="shared" si="46"/>
        <v>7</v>
      </c>
      <c r="C165" s="10"/>
      <c r="D165" s="18" t="s">
        <v>154</v>
      </c>
      <c r="E165" s="10"/>
      <c r="F165" s="18" t="s">
        <v>5</v>
      </c>
      <c r="G165" s="18" t="s">
        <v>11</v>
      </c>
      <c r="H165" s="10"/>
      <c r="I165" s="19">
        <v>14317996</v>
      </c>
      <c r="J165" s="19">
        <v>0</v>
      </c>
      <c r="K165" s="17" t="s">
        <v>6</v>
      </c>
      <c r="L165" s="10"/>
      <c r="M165" s="60">
        <v>165</v>
      </c>
      <c r="N165" s="60">
        <v>3884</v>
      </c>
      <c r="O165" s="60">
        <v>5101</v>
      </c>
      <c r="P165" s="10"/>
      <c r="Q165" s="60">
        <f t="shared" si="40"/>
        <v>58260</v>
      </c>
      <c r="R165" s="10"/>
      <c r="S165" s="62">
        <f t="shared" si="41"/>
        <v>62144</v>
      </c>
      <c r="T165" s="10"/>
      <c r="U165" s="64">
        <v>27.1</v>
      </c>
      <c r="V165" s="64">
        <v>31.2</v>
      </c>
      <c r="W165" s="10"/>
      <c r="X165" s="43">
        <v>609910000</v>
      </c>
      <c r="Y165" s="36">
        <v>0.09</v>
      </c>
      <c r="Z165" s="10"/>
      <c r="AA165" s="20">
        <v>49</v>
      </c>
      <c r="AB165" s="20">
        <v>5</v>
      </c>
      <c r="AC165" s="20">
        <v>5</v>
      </c>
      <c r="AD165" s="20">
        <v>40</v>
      </c>
      <c r="AE165" s="20">
        <v>1</v>
      </c>
      <c r="AF165" s="66">
        <f t="shared" si="42"/>
        <v>100</v>
      </c>
      <c r="AG165" s="10"/>
      <c r="AH165" s="36">
        <v>-7.6999999999999999E-2</v>
      </c>
      <c r="AI165" s="40">
        <v>415</v>
      </c>
      <c r="AJ165" s="37">
        <v>0.63</v>
      </c>
      <c r="AK165" s="42" t="s">
        <v>213</v>
      </c>
      <c r="AL165" s="41">
        <v>1732</v>
      </c>
      <c r="AN165" s="86"/>
      <c r="AO165" s="87"/>
      <c r="AP165" s="88">
        <f t="shared" si="43"/>
        <v>0</v>
      </c>
      <c r="AR165" s="86">
        <f t="shared" si="44"/>
        <v>0</v>
      </c>
      <c r="AS165" s="87"/>
      <c r="AT165" s="88">
        <f t="shared" si="45"/>
        <v>0</v>
      </c>
      <c r="AV165" s="88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119</v>
      </c>
      <c r="E166" s="10"/>
      <c r="F166" s="18" t="s">
        <v>11</v>
      </c>
      <c r="G166" s="18" t="s">
        <v>11</v>
      </c>
      <c r="H166" s="10"/>
      <c r="I166" s="19">
        <v>28829476</v>
      </c>
      <c r="J166" s="19">
        <v>480</v>
      </c>
      <c r="K166" s="17" t="s">
        <v>6</v>
      </c>
      <c r="L166" s="10"/>
      <c r="M166" s="60">
        <v>1379</v>
      </c>
      <c r="N166" s="60">
        <v>8665</v>
      </c>
      <c r="O166" s="60">
        <v>5054</v>
      </c>
      <c r="P166" s="10"/>
      <c r="Q166" s="60">
        <f t="shared" si="40"/>
        <v>129975</v>
      </c>
      <c r="R166" s="10"/>
      <c r="S166" s="62">
        <f t="shared" si="41"/>
        <v>138640</v>
      </c>
      <c r="T166" s="10"/>
      <c r="U166" s="64">
        <v>30.1</v>
      </c>
      <c r="V166" s="64">
        <v>17.420000000000002</v>
      </c>
      <c r="W166" s="10"/>
      <c r="X166" s="43">
        <v>1100000000</v>
      </c>
      <c r="Y166" s="36">
        <v>0.1</v>
      </c>
      <c r="Z166" s="10"/>
      <c r="AA166" s="20">
        <v>30</v>
      </c>
      <c r="AB166" s="20">
        <v>9</v>
      </c>
      <c r="AC166" s="20">
        <v>6</v>
      </c>
      <c r="AD166" s="20">
        <v>54</v>
      </c>
      <c r="AE166" s="20">
        <v>1</v>
      </c>
      <c r="AF166" s="66">
        <f t="shared" si="42"/>
        <v>100</v>
      </c>
      <c r="AG166" s="10"/>
      <c r="AH166" s="36">
        <v>-5.6000000000000001E-2</v>
      </c>
      <c r="AI166" s="40">
        <v>2424</v>
      </c>
      <c r="AJ166" s="37">
        <v>0.73</v>
      </c>
      <c r="AK166" s="42" t="s">
        <v>213</v>
      </c>
      <c r="AL166" s="41">
        <v>970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40</v>
      </c>
      <c r="E167" s="10"/>
      <c r="F167" s="18" t="s">
        <v>11</v>
      </c>
      <c r="G167" s="18" t="s">
        <v>11</v>
      </c>
      <c r="H167" s="10"/>
      <c r="I167" s="19">
        <v>4594621</v>
      </c>
      <c r="J167" s="19">
        <v>370</v>
      </c>
      <c r="K167" s="17" t="s">
        <v>6</v>
      </c>
      <c r="L167" s="10"/>
      <c r="M167" s="60">
        <v>193</v>
      </c>
      <c r="N167" s="60">
        <v>1546</v>
      </c>
      <c r="O167" s="60">
        <v>3470</v>
      </c>
      <c r="P167" s="10"/>
      <c r="Q167" s="60">
        <f t="shared" si="40"/>
        <v>23190</v>
      </c>
      <c r="R167" s="10"/>
      <c r="S167" s="62">
        <f t="shared" si="41"/>
        <v>24736</v>
      </c>
      <c r="T167" s="10"/>
      <c r="U167" s="64">
        <v>33.6</v>
      </c>
      <c r="V167" s="64">
        <v>76.459999999999994</v>
      </c>
      <c r="W167" s="10"/>
      <c r="X167" s="43">
        <v>196400000</v>
      </c>
      <c r="Y167" s="36">
        <v>0.112</v>
      </c>
      <c r="Z167" s="10"/>
      <c r="AA167" s="20">
        <v>39</v>
      </c>
      <c r="AB167" s="20">
        <v>2</v>
      </c>
      <c r="AC167" s="20">
        <v>1</v>
      </c>
      <c r="AD167" s="20">
        <v>57</v>
      </c>
      <c r="AE167" s="20">
        <v>1</v>
      </c>
      <c r="AF167" s="66">
        <f t="shared" si="42"/>
        <v>100</v>
      </c>
      <c r="AG167" s="10"/>
      <c r="AH167" s="36">
        <v>-3.7999999999999999E-2</v>
      </c>
      <c r="AI167" s="40">
        <v>816</v>
      </c>
      <c r="AJ167" s="37">
        <v>0.68</v>
      </c>
      <c r="AK167" s="42" t="s">
        <v>213</v>
      </c>
      <c r="AL167" s="41">
        <v>4713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34</v>
      </c>
      <c r="E168" s="10"/>
      <c r="F168" s="18" t="s">
        <v>11</v>
      </c>
      <c r="G168" s="18" t="s">
        <v>11</v>
      </c>
      <c r="H168" s="10"/>
      <c r="I168" s="19">
        <v>18646432</v>
      </c>
      <c r="J168" s="19">
        <v>640</v>
      </c>
      <c r="K168" s="17" t="s">
        <v>6</v>
      </c>
      <c r="L168" s="10"/>
      <c r="M168" s="60">
        <v>878</v>
      </c>
      <c r="N168" s="60">
        <v>5686</v>
      </c>
      <c r="O168" s="60">
        <v>3464</v>
      </c>
      <c r="P168" s="10"/>
      <c r="Q168" s="60">
        <f t="shared" si="40"/>
        <v>85290</v>
      </c>
      <c r="R168" s="10"/>
      <c r="S168" s="62">
        <f t="shared" si="41"/>
        <v>90976</v>
      </c>
      <c r="T168" s="10"/>
      <c r="U168" s="64">
        <v>30.5</v>
      </c>
      <c r="V168" s="64">
        <v>16.93</v>
      </c>
      <c r="W168" s="10"/>
      <c r="X168" s="43">
        <v>1100000000</v>
      </c>
      <c r="Y168" s="36">
        <v>0.10100000000000001</v>
      </c>
      <c r="Z168" s="10"/>
      <c r="AA168" s="20">
        <v>51</v>
      </c>
      <c r="AB168" s="20">
        <v>5</v>
      </c>
      <c r="AC168" s="20">
        <v>2</v>
      </c>
      <c r="AD168" s="20">
        <v>41</v>
      </c>
      <c r="AE168" s="20">
        <v>1</v>
      </c>
      <c r="AF168" s="66">
        <f t="shared" si="42"/>
        <v>100</v>
      </c>
      <c r="AG168" s="10"/>
      <c r="AH168" s="36">
        <v>-8.9999999999999993E-3</v>
      </c>
      <c r="AI168" s="40">
        <v>11296</v>
      </c>
      <c r="AJ168" s="37">
        <v>0.54</v>
      </c>
      <c r="AK168" s="42" t="s">
        <v>214</v>
      </c>
      <c r="AL168" s="41">
        <v>969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106</v>
      </c>
      <c r="E169" s="10"/>
      <c r="F169" s="18" t="s">
        <v>11</v>
      </c>
      <c r="G169" s="18" t="s">
        <v>11</v>
      </c>
      <c r="H169" s="10"/>
      <c r="I169" s="19">
        <v>24894552</v>
      </c>
      <c r="J169" s="19">
        <v>400</v>
      </c>
      <c r="K169" s="17" t="s">
        <v>6</v>
      </c>
      <c r="L169" s="10"/>
      <c r="M169" s="60">
        <v>340</v>
      </c>
      <c r="N169" s="60">
        <v>7108</v>
      </c>
      <c r="O169" s="60">
        <v>3416</v>
      </c>
      <c r="P169" s="10"/>
      <c r="Q169" s="60">
        <f t="shared" si="40"/>
        <v>106620</v>
      </c>
      <c r="R169" s="10"/>
      <c r="S169" s="62">
        <f t="shared" si="41"/>
        <v>113728</v>
      </c>
      <c r="T169" s="10"/>
      <c r="U169" s="64">
        <v>28.6</v>
      </c>
      <c r="V169" s="64">
        <v>13.46</v>
      </c>
      <c r="W169" s="10"/>
      <c r="X169" s="43">
        <v>949480000</v>
      </c>
      <c r="Y169" s="36">
        <v>9.5000000000000001E-2</v>
      </c>
      <c r="Z169" s="10"/>
      <c r="AA169" s="20">
        <v>48</v>
      </c>
      <c r="AB169" s="20">
        <v>5</v>
      </c>
      <c r="AC169" s="20">
        <v>4</v>
      </c>
      <c r="AD169" s="20">
        <v>39</v>
      </c>
      <c r="AE169" s="20">
        <v>4</v>
      </c>
      <c r="AF169" s="66">
        <f t="shared" si="42"/>
        <v>100</v>
      </c>
      <c r="AG169" s="10"/>
      <c r="AH169" s="36">
        <v>-3.1E-2</v>
      </c>
      <c r="AI169" s="40">
        <v>952</v>
      </c>
      <c r="AJ169" s="37">
        <v>0.69</v>
      </c>
      <c r="AK169" s="42" t="s">
        <v>213</v>
      </c>
      <c r="AL169" s="41">
        <v>786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ht="24" customHeight="1">
      <c r="A170" s="16"/>
      <c r="B170" s="17">
        <f t="shared" si="46"/>
        <v>12</v>
      </c>
      <c r="C170" s="10"/>
      <c r="D170" s="18" t="s">
        <v>27</v>
      </c>
      <c r="E170" s="10"/>
      <c r="F170" s="18" t="s">
        <v>11</v>
      </c>
      <c r="G170" s="18" t="s">
        <v>11</v>
      </c>
      <c r="H170" s="10"/>
      <c r="I170" s="19">
        <v>10872298</v>
      </c>
      <c r="J170" s="19">
        <v>820</v>
      </c>
      <c r="K170" s="17" t="s">
        <v>6</v>
      </c>
      <c r="L170" s="10"/>
      <c r="M170" s="60">
        <v>637</v>
      </c>
      <c r="N170" s="60">
        <v>2986</v>
      </c>
      <c r="O170" s="60">
        <v>3098</v>
      </c>
      <c r="P170" s="10"/>
      <c r="Q170" s="60">
        <f t="shared" si="40"/>
        <v>44790</v>
      </c>
      <c r="R170" s="10"/>
      <c r="S170" s="62">
        <f t="shared" si="41"/>
        <v>47776</v>
      </c>
      <c r="T170" s="10"/>
      <c r="U170" s="64">
        <v>27.5</v>
      </c>
      <c r="V170" s="64">
        <v>27.55</v>
      </c>
      <c r="W170" s="10"/>
      <c r="X170" s="43">
        <v>782890000</v>
      </c>
      <c r="Y170" s="36">
        <v>9.0999999999999998E-2</v>
      </c>
      <c r="Z170" s="10"/>
      <c r="AA170" s="20">
        <v>39</v>
      </c>
      <c r="AB170" s="20">
        <v>3</v>
      </c>
      <c r="AC170" s="20">
        <v>2</v>
      </c>
      <c r="AD170" s="20">
        <v>54</v>
      </c>
      <c r="AE170" s="20">
        <v>2</v>
      </c>
      <c r="AF170" s="66">
        <f t="shared" si="42"/>
        <v>100</v>
      </c>
      <c r="AG170" s="10"/>
      <c r="AH170" s="36">
        <v>-8.3000000000000004E-2</v>
      </c>
      <c r="AI170" s="40">
        <v>4321</v>
      </c>
      <c r="AJ170" s="37">
        <v>0.57999999999999996</v>
      </c>
      <c r="AK170" s="42" t="s">
        <v>214</v>
      </c>
      <c r="AL170" s="41">
        <v>1546</v>
      </c>
      <c r="AN170" s="86"/>
      <c r="AO170" s="87"/>
      <c r="AP170" s="88">
        <f t="shared" si="43"/>
        <v>0</v>
      </c>
      <c r="AR170" s="86">
        <f t="shared" si="44"/>
        <v>0</v>
      </c>
      <c r="AS170" s="87"/>
      <c r="AT170" s="88">
        <f t="shared" si="45"/>
        <v>0</v>
      </c>
      <c r="AV170" s="88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110</v>
      </c>
      <c r="E171" s="10"/>
      <c r="F171" s="18" t="s">
        <v>11</v>
      </c>
      <c r="G171" s="18" t="s">
        <v>11</v>
      </c>
      <c r="H171" s="10"/>
      <c r="I171" s="19">
        <v>17994836</v>
      </c>
      <c r="J171" s="19">
        <v>750</v>
      </c>
      <c r="K171" s="17" t="s">
        <v>6</v>
      </c>
      <c r="L171" s="10"/>
      <c r="M171" s="60">
        <v>541</v>
      </c>
      <c r="N171" s="60">
        <v>4159</v>
      </c>
      <c r="O171" s="60">
        <v>3090</v>
      </c>
      <c r="P171" s="10"/>
      <c r="Q171" s="60">
        <f t="shared" si="40"/>
        <v>62385</v>
      </c>
      <c r="R171" s="10"/>
      <c r="S171" s="62">
        <f t="shared" si="41"/>
        <v>66544</v>
      </c>
      <c r="T171" s="10"/>
      <c r="U171" s="64">
        <v>23.1</v>
      </c>
      <c r="V171" s="64">
        <v>15.82</v>
      </c>
      <c r="W171" s="10"/>
      <c r="X171" s="43">
        <v>1080000000</v>
      </c>
      <c r="Y171" s="36">
        <v>7.6999999999999999E-2</v>
      </c>
      <c r="Z171" s="10"/>
      <c r="AA171" s="20">
        <v>50</v>
      </c>
      <c r="AB171" s="20">
        <v>8</v>
      </c>
      <c r="AC171" s="20">
        <v>1</v>
      </c>
      <c r="AD171" s="20">
        <v>39</v>
      </c>
      <c r="AE171" s="20">
        <v>2</v>
      </c>
      <c r="AF171" s="66">
        <f t="shared" si="42"/>
        <v>100</v>
      </c>
      <c r="AG171" s="10"/>
      <c r="AH171" s="36">
        <v>3.6999999999999998E-2</v>
      </c>
      <c r="AI171" s="40">
        <v>1914</v>
      </c>
      <c r="AJ171" s="37">
        <v>0.42</v>
      </c>
      <c r="AK171" s="42" t="s">
        <v>214</v>
      </c>
      <c r="AL171" s="41">
        <v>1026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186</v>
      </c>
      <c r="E172" s="10"/>
      <c r="F172" s="18" t="s">
        <v>11</v>
      </c>
      <c r="G172" s="18" t="s">
        <v>11</v>
      </c>
      <c r="H172" s="10"/>
      <c r="I172" s="19">
        <v>16150362</v>
      </c>
      <c r="J172" s="19">
        <v>940</v>
      </c>
      <c r="K172" s="17" t="s">
        <v>6</v>
      </c>
      <c r="L172" s="10"/>
      <c r="M172" s="60">
        <v>1721</v>
      </c>
      <c r="N172" s="60">
        <v>5601</v>
      </c>
      <c r="O172" s="60">
        <v>2731</v>
      </c>
      <c r="P172" s="10"/>
      <c r="Q172" s="60">
        <f t="shared" si="40"/>
        <v>84015</v>
      </c>
      <c r="R172" s="10"/>
      <c r="S172" s="62">
        <f t="shared" si="41"/>
        <v>89616</v>
      </c>
      <c r="T172" s="10"/>
      <c r="U172" s="64">
        <v>34.700000000000003</v>
      </c>
      <c r="V172" s="64">
        <v>18.91</v>
      </c>
      <c r="W172" s="10"/>
      <c r="X172" s="43">
        <v>2370000000</v>
      </c>
      <c r="Y172" s="36">
        <v>0.115</v>
      </c>
      <c r="Z172" s="10"/>
      <c r="AA172" s="20">
        <v>55</v>
      </c>
      <c r="AB172" s="20">
        <v>7</v>
      </c>
      <c r="AC172" s="20">
        <v>3</v>
      </c>
      <c r="AD172" s="20">
        <v>32</v>
      </c>
      <c r="AE172" s="20">
        <v>3</v>
      </c>
      <c r="AF172" s="66">
        <f t="shared" si="42"/>
        <v>100</v>
      </c>
      <c r="AG172" s="10"/>
      <c r="AH172" s="36">
        <v>-6.7000000000000004E-2</v>
      </c>
      <c r="AI172" s="40">
        <v>7421</v>
      </c>
      <c r="AJ172" s="37">
        <v>0.77</v>
      </c>
      <c r="AK172" s="42" t="s">
        <v>210</v>
      </c>
      <c r="AL172" s="41">
        <v>1044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141</v>
      </c>
      <c r="E173" s="10"/>
      <c r="F173" s="18" t="s">
        <v>11</v>
      </c>
      <c r="G173" s="18" t="s">
        <v>11</v>
      </c>
      <c r="H173" s="10"/>
      <c r="I173" s="19">
        <v>11917508</v>
      </c>
      <c r="J173" s="19">
        <v>700</v>
      </c>
      <c r="K173" s="17" t="s">
        <v>6</v>
      </c>
      <c r="L173" s="10"/>
      <c r="M173" s="60">
        <v>593</v>
      </c>
      <c r="N173" s="60">
        <v>3535</v>
      </c>
      <c r="O173" s="60">
        <v>2623</v>
      </c>
      <c r="P173" s="10"/>
      <c r="Q173" s="60">
        <f t="shared" si="40"/>
        <v>53025</v>
      </c>
      <c r="R173" s="10"/>
      <c r="S173" s="62">
        <f t="shared" si="41"/>
        <v>56560</v>
      </c>
      <c r="T173" s="10"/>
      <c r="U173" s="64">
        <v>29.7</v>
      </c>
      <c r="V173" s="64">
        <v>21.48</v>
      </c>
      <c r="W173" s="10"/>
      <c r="X173" s="43">
        <v>835930000</v>
      </c>
      <c r="Y173" s="36">
        <v>9.9000000000000005E-2</v>
      </c>
      <c r="Z173" s="10"/>
      <c r="AA173" s="20">
        <v>21</v>
      </c>
      <c r="AB173" s="20">
        <v>20</v>
      </c>
      <c r="AC173" s="20">
        <v>10</v>
      </c>
      <c r="AD173" s="20">
        <v>48</v>
      </c>
      <c r="AE173" s="20">
        <v>1</v>
      </c>
      <c r="AF173" s="66">
        <f t="shared" si="42"/>
        <v>100</v>
      </c>
      <c r="AG173" s="10"/>
      <c r="AH173" s="36">
        <v>-5.6000000000000001E-2</v>
      </c>
      <c r="AI173" s="40">
        <v>1512</v>
      </c>
      <c r="AJ173" s="37">
        <v>0.62</v>
      </c>
      <c r="AK173" s="42" t="s">
        <v>213</v>
      </c>
      <c r="AL173" s="41">
        <v>1138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41</v>
      </c>
      <c r="E174" s="10"/>
      <c r="F174" s="18" t="s">
        <v>11</v>
      </c>
      <c r="G174" s="18" t="s">
        <v>11</v>
      </c>
      <c r="H174" s="10"/>
      <c r="I174" s="19">
        <v>14452543</v>
      </c>
      <c r="J174" s="19">
        <v>720</v>
      </c>
      <c r="K174" s="17" t="s">
        <v>6</v>
      </c>
      <c r="L174" s="10"/>
      <c r="M174" s="60">
        <v>1122</v>
      </c>
      <c r="N174" s="60">
        <v>3990</v>
      </c>
      <c r="O174" s="60">
        <v>2565</v>
      </c>
      <c r="P174" s="10"/>
      <c r="Q174" s="60">
        <f t="shared" si="40"/>
        <v>59850</v>
      </c>
      <c r="R174" s="10"/>
      <c r="S174" s="62">
        <f t="shared" si="41"/>
        <v>63840</v>
      </c>
      <c r="T174" s="10"/>
      <c r="U174" s="64">
        <v>27.6</v>
      </c>
      <c r="V174" s="64">
        <v>17.47</v>
      </c>
      <c r="W174" s="10"/>
      <c r="X174" s="43">
        <v>926300000</v>
      </c>
      <c r="Y174" s="36">
        <v>9.1999999999999998E-2</v>
      </c>
      <c r="Z174" s="10"/>
      <c r="AA174" s="20">
        <v>45</v>
      </c>
      <c r="AB174" s="20">
        <v>5</v>
      </c>
      <c r="AC174" s="20">
        <v>1</v>
      </c>
      <c r="AD174" s="20">
        <v>48</v>
      </c>
      <c r="AE174" s="20">
        <v>1</v>
      </c>
      <c r="AF174" s="66">
        <f t="shared" si="42"/>
        <v>100</v>
      </c>
      <c r="AG174" s="10"/>
      <c r="AH174" s="36">
        <v>-5.5E-2</v>
      </c>
      <c r="AI174" s="40">
        <v>7777</v>
      </c>
      <c r="AJ174" s="37">
        <v>0.49</v>
      </c>
      <c r="AK174" s="42" t="s">
        <v>214</v>
      </c>
      <c r="AL174" s="41">
        <v>1076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125</v>
      </c>
      <c r="E175" s="10"/>
      <c r="F175" s="18" t="s">
        <v>11</v>
      </c>
      <c r="G175" s="18" t="s">
        <v>11</v>
      </c>
      <c r="H175" s="10"/>
      <c r="I175" s="19">
        <v>20672988</v>
      </c>
      <c r="J175" s="19">
        <v>370</v>
      </c>
      <c r="K175" s="17" t="s">
        <v>6</v>
      </c>
      <c r="L175" s="10"/>
      <c r="M175" s="60">
        <v>978</v>
      </c>
      <c r="N175" s="60">
        <v>5414</v>
      </c>
      <c r="O175" s="60">
        <v>2514</v>
      </c>
      <c r="P175" s="10"/>
      <c r="Q175" s="60">
        <f t="shared" si="40"/>
        <v>81210</v>
      </c>
      <c r="R175" s="10"/>
      <c r="S175" s="62">
        <f t="shared" si="41"/>
        <v>86624</v>
      </c>
      <c r="T175" s="10"/>
      <c r="U175" s="64">
        <v>26.2</v>
      </c>
      <c r="V175" s="64">
        <v>12.21</v>
      </c>
      <c r="W175" s="10"/>
      <c r="X175" s="43">
        <v>655550000</v>
      </c>
      <c r="Y175" s="36">
        <v>8.6999999999999994E-2</v>
      </c>
      <c r="Z175" s="10"/>
      <c r="AA175" s="20">
        <v>58</v>
      </c>
      <c r="AB175" s="20">
        <v>11</v>
      </c>
      <c r="AC175" s="20">
        <v>1</v>
      </c>
      <c r="AD175" s="20">
        <v>28</v>
      </c>
      <c r="AE175" s="20">
        <v>2</v>
      </c>
      <c r="AF175" s="66">
        <f t="shared" si="42"/>
        <v>100</v>
      </c>
      <c r="AG175" s="10"/>
      <c r="AH175" s="36">
        <v>-5.0000000000000001E-3</v>
      </c>
      <c r="AI175" s="40">
        <v>2111</v>
      </c>
      <c r="AJ175" s="37">
        <v>0.5</v>
      </c>
      <c r="AK175" s="42" t="s">
        <v>214</v>
      </c>
      <c r="AL175" s="41">
        <v>776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35</v>
      </c>
      <c r="E176" s="10"/>
      <c r="F176" s="18" t="s">
        <v>11</v>
      </c>
      <c r="G176" s="18" t="s">
        <v>11</v>
      </c>
      <c r="H176" s="10"/>
      <c r="I176" s="19">
        <v>10524117</v>
      </c>
      <c r="J176" s="19">
        <v>280</v>
      </c>
      <c r="K176" s="17" t="s">
        <v>6</v>
      </c>
      <c r="L176" s="10"/>
      <c r="M176" s="60">
        <v>112</v>
      </c>
      <c r="N176" s="60">
        <v>3651</v>
      </c>
      <c r="O176" s="60">
        <v>2228</v>
      </c>
      <c r="P176" s="10"/>
      <c r="Q176" s="60">
        <f t="shared" si="40"/>
        <v>54765</v>
      </c>
      <c r="R176" s="10"/>
      <c r="S176" s="62">
        <f t="shared" si="41"/>
        <v>58416</v>
      </c>
      <c r="T176" s="10"/>
      <c r="U176" s="64">
        <v>34.700000000000003</v>
      </c>
      <c r="V176" s="64">
        <v>21.12</v>
      </c>
      <c r="W176" s="10"/>
      <c r="X176" s="43">
        <v>341340000</v>
      </c>
      <c r="Y176" s="36">
        <v>0.115</v>
      </c>
      <c r="Z176" s="10"/>
      <c r="AA176" s="20">
        <v>43</v>
      </c>
      <c r="AB176" s="20">
        <v>3</v>
      </c>
      <c r="AC176" s="20">
        <v>2</v>
      </c>
      <c r="AD176" s="20">
        <v>51</v>
      </c>
      <c r="AE176" s="20">
        <v>1</v>
      </c>
      <c r="AF176" s="66">
        <f t="shared" si="42"/>
        <v>100</v>
      </c>
      <c r="AG176" s="10"/>
      <c r="AH176" s="36">
        <v>-4.4999999999999998E-2</v>
      </c>
      <c r="AI176" s="40">
        <v>1057</v>
      </c>
      <c r="AJ176" s="37">
        <v>0.65</v>
      </c>
      <c r="AK176" s="42" t="s">
        <v>214</v>
      </c>
      <c r="AL176" s="41">
        <v>1176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107</v>
      </c>
      <c r="E177" s="10"/>
      <c r="F177" s="18" t="s">
        <v>11</v>
      </c>
      <c r="G177" s="18" t="s">
        <v>11</v>
      </c>
      <c r="H177" s="10"/>
      <c r="I177" s="19">
        <v>18091576</v>
      </c>
      <c r="J177" s="19">
        <v>320</v>
      </c>
      <c r="K177" s="17" t="s">
        <v>6</v>
      </c>
      <c r="L177" s="10"/>
      <c r="M177" s="60">
        <v>1122</v>
      </c>
      <c r="N177" s="60">
        <v>5601</v>
      </c>
      <c r="O177" s="60">
        <v>2217</v>
      </c>
      <c r="P177" s="10"/>
      <c r="Q177" s="60">
        <f t="shared" si="40"/>
        <v>84015</v>
      </c>
      <c r="R177" s="10"/>
      <c r="S177" s="62">
        <f t="shared" si="41"/>
        <v>89616</v>
      </c>
      <c r="T177" s="10"/>
      <c r="U177" s="64">
        <v>31</v>
      </c>
      <c r="V177" s="64">
        <v>13.23</v>
      </c>
      <c r="W177" s="10"/>
      <c r="X177" s="43">
        <v>559270000</v>
      </c>
      <c r="Y177" s="36">
        <v>0.10299999999999999</v>
      </c>
      <c r="Z177" s="10"/>
      <c r="AA177" s="20">
        <v>49</v>
      </c>
      <c r="AB177" s="20">
        <v>5</v>
      </c>
      <c r="AC177" s="20">
        <v>4</v>
      </c>
      <c r="AD177" s="20">
        <v>41</v>
      </c>
      <c r="AE177" s="20">
        <v>1</v>
      </c>
      <c r="AF177" s="66">
        <f t="shared" si="42"/>
        <v>100</v>
      </c>
      <c r="AG177" s="10"/>
      <c r="AH177" s="36">
        <v>-4.7E-2</v>
      </c>
      <c r="AI177" s="40">
        <v>2673</v>
      </c>
      <c r="AJ177" s="37">
        <v>0.62</v>
      </c>
      <c r="AK177" s="42" t="s">
        <v>213</v>
      </c>
      <c r="AL177" s="41">
        <v>726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77</v>
      </c>
      <c r="E178" s="10"/>
      <c r="F178" s="18" t="s">
        <v>11</v>
      </c>
      <c r="G178" s="18" t="s">
        <v>11</v>
      </c>
      <c r="H178" s="10"/>
      <c r="I178" s="19">
        <v>12395924</v>
      </c>
      <c r="J178" s="19">
        <v>490</v>
      </c>
      <c r="K178" s="17" t="s">
        <v>6</v>
      </c>
      <c r="L178" s="10"/>
      <c r="M178" s="60">
        <v>458</v>
      </c>
      <c r="N178" s="60">
        <v>3490</v>
      </c>
      <c r="O178" s="60">
        <v>1985</v>
      </c>
      <c r="P178" s="10"/>
      <c r="Q178" s="60">
        <f t="shared" si="40"/>
        <v>52350</v>
      </c>
      <c r="R178" s="10"/>
      <c r="S178" s="62">
        <f t="shared" si="41"/>
        <v>55840</v>
      </c>
      <c r="T178" s="10"/>
      <c r="U178" s="64">
        <v>28.2</v>
      </c>
      <c r="V178" s="64">
        <v>17.22</v>
      </c>
      <c r="W178" s="10"/>
      <c r="X178" s="43">
        <v>813910000</v>
      </c>
      <c r="Y178" s="36">
        <v>9.4E-2</v>
      </c>
      <c r="Z178" s="10"/>
      <c r="AA178" s="20">
        <v>50</v>
      </c>
      <c r="AB178" s="20">
        <v>9</v>
      </c>
      <c r="AC178" s="20">
        <v>1</v>
      </c>
      <c r="AD178" s="20">
        <v>39</v>
      </c>
      <c r="AE178" s="20">
        <v>1</v>
      </c>
      <c r="AF178" s="66">
        <f t="shared" si="42"/>
        <v>100</v>
      </c>
      <c r="AG178" s="10"/>
      <c r="AH178" s="36">
        <v>-5.5E-2</v>
      </c>
      <c r="AI178" s="40">
        <v>2095</v>
      </c>
      <c r="AJ178" s="37">
        <v>0.55000000000000004</v>
      </c>
      <c r="AK178" s="42" t="s">
        <v>214</v>
      </c>
      <c r="AL178" s="41">
        <v>956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147</v>
      </c>
      <c r="E179" s="10"/>
      <c r="F179" s="18" t="s">
        <v>11</v>
      </c>
      <c r="G179" s="18" t="s">
        <v>11</v>
      </c>
      <c r="H179" s="10"/>
      <c r="I179" s="19">
        <v>15411614</v>
      </c>
      <c r="J179" s="19">
        <v>950</v>
      </c>
      <c r="K179" s="17" t="s">
        <v>6</v>
      </c>
      <c r="L179" s="10"/>
      <c r="M179" s="60">
        <v>604</v>
      </c>
      <c r="N179" s="60">
        <v>3609</v>
      </c>
      <c r="O179" s="60">
        <v>1775</v>
      </c>
      <c r="P179" s="10"/>
      <c r="Q179" s="60">
        <f t="shared" si="40"/>
        <v>54135</v>
      </c>
      <c r="R179" s="10"/>
      <c r="S179" s="62">
        <f t="shared" si="41"/>
        <v>57744</v>
      </c>
      <c r="T179" s="10"/>
      <c r="U179" s="64">
        <v>23.4</v>
      </c>
      <c r="V179" s="64">
        <v>12.36</v>
      </c>
      <c r="W179" s="10"/>
      <c r="X179" s="43">
        <v>1480000000</v>
      </c>
      <c r="Y179" s="36">
        <v>7.8E-2</v>
      </c>
      <c r="Z179" s="10"/>
      <c r="AA179" s="20">
        <v>58</v>
      </c>
      <c r="AB179" s="20">
        <v>10</v>
      </c>
      <c r="AC179" s="20">
        <v>1</v>
      </c>
      <c r="AD179" s="20">
        <v>30</v>
      </c>
      <c r="AE179" s="20">
        <v>1</v>
      </c>
      <c r="AF179" s="66">
        <f t="shared" si="42"/>
        <v>100</v>
      </c>
      <c r="AG179" s="10"/>
      <c r="AH179" s="36">
        <v>-8.9999999999999993E-3</v>
      </c>
      <c r="AI179" s="40">
        <v>3037</v>
      </c>
      <c r="AJ179" s="37">
        <v>0.6</v>
      </c>
      <c r="AK179" s="42" t="s">
        <v>213</v>
      </c>
      <c r="AL179" s="41">
        <v>669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156</v>
      </c>
      <c r="E180" s="10"/>
      <c r="F180" s="18" t="s">
        <v>11</v>
      </c>
      <c r="G180" s="18" t="s">
        <v>11</v>
      </c>
      <c r="H180" s="10"/>
      <c r="I180" s="19">
        <v>12230730</v>
      </c>
      <c r="J180" s="19">
        <v>820</v>
      </c>
      <c r="K180" s="17" t="s">
        <v>6</v>
      </c>
      <c r="L180" s="10"/>
      <c r="M180" s="60">
        <v>130</v>
      </c>
      <c r="N180" s="60">
        <v>3661</v>
      </c>
      <c r="O180" s="60">
        <v>1745</v>
      </c>
      <c r="P180" s="10"/>
      <c r="Q180" s="60">
        <f t="shared" si="40"/>
        <v>54915</v>
      </c>
      <c r="R180" s="10"/>
      <c r="S180" s="62">
        <f t="shared" si="41"/>
        <v>58576</v>
      </c>
      <c r="T180" s="10"/>
      <c r="U180" s="64">
        <v>29.9</v>
      </c>
      <c r="V180" s="64">
        <v>18.010000000000002</v>
      </c>
      <c r="W180" s="10"/>
      <c r="X180" s="43">
        <v>289040000</v>
      </c>
      <c r="Y180" s="36">
        <v>0.1</v>
      </c>
      <c r="Z180" s="10"/>
      <c r="AA180" s="20">
        <v>40</v>
      </c>
      <c r="AB180" s="20">
        <v>7</v>
      </c>
      <c r="AC180" s="20">
        <v>3</v>
      </c>
      <c r="AD180" s="20">
        <v>49</v>
      </c>
      <c r="AE180" s="20">
        <v>1</v>
      </c>
      <c r="AF180" s="66">
        <f t="shared" si="42"/>
        <v>100</v>
      </c>
      <c r="AG180" s="10"/>
      <c r="AH180" s="36">
        <v>0.01</v>
      </c>
      <c r="AI180" s="40">
        <v>569</v>
      </c>
      <c r="AJ180" s="37">
        <v>0.59</v>
      </c>
      <c r="AK180" s="42" t="s">
        <v>213</v>
      </c>
      <c r="AL180" s="41">
        <v>1072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62</v>
      </c>
      <c r="E181" s="10"/>
      <c r="F181" s="18" t="s">
        <v>11</v>
      </c>
      <c r="G181" s="18" t="s">
        <v>11</v>
      </c>
      <c r="H181" s="10"/>
      <c r="I181" s="19">
        <v>4954645</v>
      </c>
      <c r="J181" s="19">
        <v>520</v>
      </c>
      <c r="K181" s="17" t="s">
        <v>6</v>
      </c>
      <c r="L181" s="10"/>
      <c r="M181" s="60">
        <v>130</v>
      </c>
      <c r="N181" s="60">
        <v>1255</v>
      </c>
      <c r="O181" s="60">
        <v>1255</v>
      </c>
      <c r="P181" s="10"/>
      <c r="Q181" s="60">
        <f>N181*$Q$188</f>
        <v>12550</v>
      </c>
      <c r="R181" s="10"/>
      <c r="S181" s="62">
        <f t="shared" si="41"/>
        <v>13805</v>
      </c>
      <c r="T181" s="10"/>
      <c r="U181" s="64">
        <v>25.3</v>
      </c>
      <c r="V181" s="64">
        <v>25.3</v>
      </c>
      <c r="W181" s="10"/>
      <c r="X181" s="43">
        <f>AP181+AT181</f>
        <v>183289838.39999998</v>
      </c>
      <c r="Y181" s="36">
        <f>X181/AV181</f>
        <v>7.0279846012269928E-2</v>
      </c>
      <c r="Z181" s="10"/>
      <c r="AA181" s="20">
        <v>36.200000000000003</v>
      </c>
      <c r="AB181" s="20">
        <v>1.5</v>
      </c>
      <c r="AC181" s="20">
        <v>9.1999999999999993</v>
      </c>
      <c r="AD181" s="20">
        <v>25.4</v>
      </c>
      <c r="AE181" s="20">
        <v>27.7</v>
      </c>
      <c r="AF181" s="66">
        <f t="shared" si="42"/>
        <v>100.00000000000001</v>
      </c>
      <c r="AG181" s="10"/>
      <c r="AH181" s="72"/>
      <c r="AI181" s="73"/>
      <c r="AJ181" s="74"/>
      <c r="AK181" s="75"/>
      <c r="AL181" s="76"/>
      <c r="AN181" s="57">
        <v>811.37599999999998</v>
      </c>
      <c r="AO181" s="35">
        <v>60</v>
      </c>
      <c r="AP181" s="43">
        <f t="shared" si="43"/>
        <v>61096612.799999997</v>
      </c>
      <c r="AR181" s="57">
        <f t="shared" si="44"/>
        <v>811.37599999999998</v>
      </c>
      <c r="AS181" s="35">
        <v>12</v>
      </c>
      <c r="AT181" s="43">
        <f t="shared" si="45"/>
        <v>122193225.59999999</v>
      </c>
      <c r="AV181" s="43">
        <v>2608000000</v>
      </c>
    </row>
    <row r="182" spans="1:48" ht="24" customHeight="1">
      <c r="A182" s="16"/>
      <c r="B182" s="17">
        <f t="shared" si="46"/>
        <v>24</v>
      </c>
      <c r="C182" s="10"/>
      <c r="D182" s="18" t="s">
        <v>168</v>
      </c>
      <c r="E182" s="10"/>
      <c r="F182" s="18" t="s">
        <v>11</v>
      </c>
      <c r="G182" s="18" t="s">
        <v>11</v>
      </c>
      <c r="H182" s="10"/>
      <c r="I182" s="19">
        <v>7606374</v>
      </c>
      <c r="J182" s="19">
        <v>540</v>
      </c>
      <c r="K182" s="17" t="s">
        <v>6</v>
      </c>
      <c r="L182" s="10"/>
      <c r="M182" s="60">
        <v>514</v>
      </c>
      <c r="N182" s="60">
        <v>2224</v>
      </c>
      <c r="O182" s="60">
        <v>1130</v>
      </c>
      <c r="P182" s="10"/>
      <c r="Q182" s="60">
        <f>N182*$Q$189</f>
        <v>33360</v>
      </c>
      <c r="R182" s="10"/>
      <c r="S182" s="62">
        <f t="shared" si="41"/>
        <v>35584</v>
      </c>
      <c r="T182" s="10"/>
      <c r="U182" s="64">
        <v>29.2</v>
      </c>
      <c r="V182" s="64">
        <v>15.36</v>
      </c>
      <c r="W182" s="10"/>
      <c r="X182" s="43">
        <v>433370000</v>
      </c>
      <c r="Y182" s="36">
        <v>9.7000000000000003E-2</v>
      </c>
      <c r="Z182" s="10"/>
      <c r="AA182" s="20">
        <v>48</v>
      </c>
      <c r="AB182" s="20">
        <v>7</v>
      </c>
      <c r="AC182" s="20">
        <v>2</v>
      </c>
      <c r="AD182" s="20">
        <v>42</v>
      </c>
      <c r="AE182" s="20">
        <v>1</v>
      </c>
      <c r="AF182" s="66">
        <f t="shared" si="42"/>
        <v>100</v>
      </c>
      <c r="AG182" s="10"/>
      <c r="AH182" s="36">
        <v>-7.0000000000000007E-2</v>
      </c>
      <c r="AI182" s="40">
        <v>843</v>
      </c>
      <c r="AJ182" s="37">
        <v>0.71</v>
      </c>
      <c r="AK182" s="42" t="s">
        <v>214</v>
      </c>
      <c r="AL182" s="41">
        <v>829</v>
      </c>
      <c r="AN182" s="86"/>
      <c r="AO182" s="87"/>
      <c r="AP182" s="88">
        <f t="shared" si="43"/>
        <v>0</v>
      </c>
      <c r="AR182" s="86">
        <f t="shared" si="44"/>
        <v>0</v>
      </c>
      <c r="AS182" s="87"/>
      <c r="AT182" s="88">
        <f t="shared" si="45"/>
        <v>0</v>
      </c>
      <c r="AV182" s="88">
        <v>0</v>
      </c>
    </row>
    <row r="183" spans="1:48" ht="24" customHeight="1">
      <c r="A183" s="16"/>
      <c r="B183" s="17">
        <f t="shared" si="46"/>
        <v>25</v>
      </c>
      <c r="C183" s="10"/>
      <c r="D183" s="18" t="s">
        <v>102</v>
      </c>
      <c r="E183" s="10"/>
      <c r="F183" s="18" t="s">
        <v>11</v>
      </c>
      <c r="G183" s="18" t="s">
        <v>11</v>
      </c>
      <c r="H183" s="10"/>
      <c r="I183" s="19">
        <v>4613823</v>
      </c>
      <c r="J183" s="19">
        <v>370</v>
      </c>
      <c r="K183" s="17" t="s">
        <v>6</v>
      </c>
      <c r="L183" s="10"/>
      <c r="M183" s="60">
        <v>175</v>
      </c>
      <c r="N183" s="60">
        <v>1657</v>
      </c>
      <c r="O183" s="60">
        <v>502</v>
      </c>
      <c r="P183" s="10"/>
      <c r="Q183" s="60">
        <f>N183*$Q$189</f>
        <v>24855</v>
      </c>
      <c r="R183" s="10"/>
      <c r="S183" s="62">
        <f t="shared" si="41"/>
        <v>26512</v>
      </c>
      <c r="T183" s="10"/>
      <c r="U183" s="64">
        <v>35.9</v>
      </c>
      <c r="V183" s="64">
        <v>10.86</v>
      </c>
      <c r="W183" s="10"/>
      <c r="X183" s="43">
        <v>391420000</v>
      </c>
      <c r="Y183" s="36">
        <v>0.11899999999999999</v>
      </c>
      <c r="Z183" s="10"/>
      <c r="AA183" s="20">
        <v>55</v>
      </c>
      <c r="AB183" s="20">
        <v>10</v>
      </c>
      <c r="AC183" s="20">
        <v>1</v>
      </c>
      <c r="AD183" s="20">
        <v>33</v>
      </c>
      <c r="AE183" s="20">
        <v>1</v>
      </c>
      <c r="AF183" s="66">
        <f t="shared" si="42"/>
        <v>100</v>
      </c>
      <c r="AG183" s="10"/>
      <c r="AH183" s="36">
        <v>-8.7999999999999995E-2</v>
      </c>
      <c r="AI183" s="40">
        <v>23518</v>
      </c>
      <c r="AJ183" s="37">
        <v>0.61</v>
      </c>
      <c r="AK183" s="42" t="s">
        <v>213</v>
      </c>
      <c r="AL183" s="41">
        <v>626</v>
      </c>
      <c r="AN183" s="86"/>
      <c r="AO183" s="87"/>
      <c r="AP183" s="88">
        <f t="shared" si="43"/>
        <v>0</v>
      </c>
      <c r="AR183" s="86">
        <f t="shared" si="44"/>
        <v>0</v>
      </c>
      <c r="AS183" s="87"/>
      <c r="AT183" s="88">
        <f t="shared" si="45"/>
        <v>0</v>
      </c>
      <c r="AV183" s="88">
        <v>0</v>
      </c>
    </row>
    <row r="184" spans="1:48" ht="24" customHeight="1">
      <c r="A184" s="16"/>
      <c r="B184" s="17">
        <f t="shared" si="46"/>
        <v>26</v>
      </c>
      <c r="C184" s="10"/>
      <c r="D184" s="18" t="s">
        <v>78</v>
      </c>
      <c r="E184" s="10"/>
      <c r="F184" s="18" t="s">
        <v>11</v>
      </c>
      <c r="G184" s="18" t="s">
        <v>11</v>
      </c>
      <c r="H184" s="10"/>
      <c r="I184" s="19">
        <v>1815698</v>
      </c>
      <c r="J184" s="19">
        <v>620</v>
      </c>
      <c r="K184" s="17" t="s">
        <v>6</v>
      </c>
      <c r="L184" s="10"/>
      <c r="M184" s="60">
        <v>122</v>
      </c>
      <c r="N184" s="60">
        <v>565</v>
      </c>
      <c r="O184" s="60">
        <v>390</v>
      </c>
      <c r="P184" s="10"/>
      <c r="Q184" s="60">
        <f>N184*$Q$189</f>
        <v>8475</v>
      </c>
      <c r="R184" s="10"/>
      <c r="S184" s="62">
        <f t="shared" si="41"/>
        <v>9040</v>
      </c>
      <c r="T184" s="10"/>
      <c r="U184" s="64">
        <v>31.1</v>
      </c>
      <c r="V184" s="64">
        <v>21.5</v>
      </c>
      <c r="W184" s="10"/>
      <c r="X184" s="43">
        <v>121900000</v>
      </c>
      <c r="Y184" s="36">
        <v>0.10299999999999999</v>
      </c>
      <c r="Z184" s="10"/>
      <c r="AA184" s="20">
        <v>50</v>
      </c>
      <c r="AB184" s="20">
        <v>10</v>
      </c>
      <c r="AC184" s="20">
        <v>1</v>
      </c>
      <c r="AD184" s="20">
        <v>38</v>
      </c>
      <c r="AE184" s="20">
        <v>1</v>
      </c>
      <c r="AF184" s="66">
        <f t="shared" si="42"/>
        <v>100</v>
      </c>
      <c r="AG184" s="10"/>
      <c r="AH184" s="36">
        <v>-5.7000000000000002E-2</v>
      </c>
      <c r="AI184" s="40">
        <v>3428</v>
      </c>
      <c r="AJ184" s="37">
        <v>0.72</v>
      </c>
      <c r="AK184" s="42" t="s">
        <v>214</v>
      </c>
      <c r="AL184" s="41">
        <v>1202</v>
      </c>
      <c r="AN184" s="86"/>
      <c r="AO184" s="87"/>
      <c r="AP184" s="88">
        <f t="shared" si="43"/>
        <v>0</v>
      </c>
      <c r="AR184" s="86">
        <f t="shared" si="44"/>
        <v>0</v>
      </c>
      <c r="AS184" s="87"/>
      <c r="AT184" s="88">
        <f t="shared" si="45"/>
        <v>0</v>
      </c>
      <c r="AV184" s="88">
        <v>0</v>
      </c>
    </row>
    <row r="185" spans="1:48" ht="24" customHeight="1">
      <c r="A185" s="16"/>
      <c r="B185" s="17">
        <f t="shared" si="46"/>
        <v>27</v>
      </c>
      <c r="C185" s="10"/>
      <c r="D185" s="18" t="s">
        <v>70</v>
      </c>
      <c r="E185" s="10"/>
      <c r="F185" s="18" t="s">
        <v>11</v>
      </c>
      <c r="G185" s="18" t="s">
        <v>11</v>
      </c>
      <c r="H185" s="10"/>
      <c r="I185" s="19">
        <v>2038501</v>
      </c>
      <c r="J185" s="19">
        <v>440</v>
      </c>
      <c r="K185" s="17" t="s">
        <v>6</v>
      </c>
      <c r="L185" s="10"/>
      <c r="M185" s="60">
        <v>139</v>
      </c>
      <c r="N185" s="60">
        <v>605</v>
      </c>
      <c r="O185" s="60">
        <v>282</v>
      </c>
      <c r="P185" s="10"/>
      <c r="Q185" s="60">
        <f>N185*$Q$189</f>
        <v>9075</v>
      </c>
      <c r="R185" s="10"/>
      <c r="S185" s="62">
        <f t="shared" si="41"/>
        <v>9680</v>
      </c>
      <c r="T185" s="10"/>
      <c r="U185" s="64">
        <v>29.7</v>
      </c>
      <c r="V185" s="64">
        <v>13.55</v>
      </c>
      <c r="W185" s="10"/>
      <c r="X185" s="43">
        <v>142330000</v>
      </c>
      <c r="Y185" s="36">
        <v>9.9000000000000005E-2</v>
      </c>
      <c r="Z185" s="10"/>
      <c r="AA185" s="20">
        <v>50</v>
      </c>
      <c r="AB185" s="20">
        <v>8</v>
      </c>
      <c r="AC185" s="20">
        <v>2</v>
      </c>
      <c r="AD185" s="20">
        <v>39</v>
      </c>
      <c r="AE185" s="20">
        <v>1</v>
      </c>
      <c r="AF185" s="66">
        <f t="shared" si="42"/>
        <v>100</v>
      </c>
      <c r="AG185" s="10"/>
      <c r="AH185" s="36">
        <v>-0.04</v>
      </c>
      <c r="AI185" s="40">
        <v>4168</v>
      </c>
      <c r="AJ185" s="37">
        <v>0.6</v>
      </c>
      <c r="AK185" s="42" t="s">
        <v>214</v>
      </c>
      <c r="AL185" s="41">
        <v>713</v>
      </c>
      <c r="AN185" s="86"/>
      <c r="AO185" s="87"/>
      <c r="AP185" s="88">
        <f t="shared" si="43"/>
        <v>0</v>
      </c>
      <c r="AR185" s="86">
        <f t="shared" si="44"/>
        <v>0</v>
      </c>
      <c r="AS185" s="87"/>
      <c r="AT185" s="88">
        <f t="shared" si="45"/>
        <v>0</v>
      </c>
      <c r="AV185" s="88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45</v>
      </c>
      <c r="E186" s="10"/>
      <c r="F186" s="18" t="s">
        <v>11</v>
      </c>
      <c r="G186" s="18" t="s">
        <v>11</v>
      </c>
      <c r="H186" s="10"/>
      <c r="I186" s="19">
        <v>795601</v>
      </c>
      <c r="J186" s="19">
        <v>760</v>
      </c>
      <c r="K186" s="17" t="s">
        <v>6</v>
      </c>
      <c r="L186" s="10"/>
      <c r="M186" s="60">
        <v>23</v>
      </c>
      <c r="N186" s="60">
        <v>211</v>
      </c>
      <c r="O186" s="60">
        <v>112</v>
      </c>
      <c r="P186" s="10"/>
      <c r="Q186" s="60">
        <f>N186*$Q$189</f>
        <v>3165</v>
      </c>
      <c r="R186" s="10"/>
      <c r="S186" s="62">
        <f t="shared" si="41"/>
        <v>3376</v>
      </c>
      <c r="T186" s="10"/>
      <c r="U186" s="64">
        <v>26.5</v>
      </c>
      <c r="V186" s="64">
        <v>15.79</v>
      </c>
      <c r="W186" s="10"/>
      <c r="X186" s="43">
        <v>90320000</v>
      </c>
      <c r="Y186" s="36">
        <v>8.7999999999999995E-2</v>
      </c>
      <c r="Z186" s="10"/>
      <c r="AA186" s="20">
        <v>70</v>
      </c>
      <c r="AB186" s="20">
        <v>8</v>
      </c>
      <c r="AC186" s="20">
        <v>3</v>
      </c>
      <c r="AD186" s="20">
        <v>18</v>
      </c>
      <c r="AE186" s="20">
        <v>1</v>
      </c>
      <c r="AF186" s="66">
        <f t="shared" si="42"/>
        <v>100</v>
      </c>
      <c r="AG186" s="10"/>
      <c r="AH186" s="36">
        <v>-2.5999999999999999E-2</v>
      </c>
      <c r="AI186" s="40">
        <v>4386</v>
      </c>
      <c r="AJ186" s="37">
        <v>0.62</v>
      </c>
      <c r="AK186" s="42" t="s">
        <v>213</v>
      </c>
      <c r="AL186" s="41">
        <v>812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94"/>
      <c r="AB189" s="94"/>
      <c r="AC189" s="94"/>
      <c r="AD189" s="94"/>
      <c r="AE189" s="94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94"/>
      <c r="AD193" s="94"/>
      <c r="AE193" s="94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94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94"/>
      <c r="AB196" s="94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94"/>
      <c r="AB204" s="94"/>
      <c r="AC204" s="94"/>
      <c r="AD204" s="94"/>
      <c r="AE204" s="94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B170</f>
        <v>12</v>
      </c>
      <c r="K5" s="169">
        <f>B186</f>
        <v>28</v>
      </c>
      <c r="M5" s="220"/>
      <c r="N5" s="221"/>
      <c r="O5" s="222"/>
    </row>
    <row r="6" spans="1:48" ht="30" customHeight="1">
      <c r="I6" s="10" t="s">
        <v>256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179</v>
      </c>
      <c r="E9" s="10"/>
      <c r="F9" s="18" t="s">
        <v>13</v>
      </c>
      <c r="G9" s="18" t="s">
        <v>222</v>
      </c>
      <c r="H9" s="10"/>
      <c r="I9" s="19">
        <v>322179616</v>
      </c>
      <c r="J9" s="19">
        <v>56180</v>
      </c>
      <c r="K9" s="17" t="s">
        <v>14</v>
      </c>
      <c r="L9" s="10"/>
      <c r="M9" s="60">
        <v>35092</v>
      </c>
      <c r="N9" s="60">
        <v>39888</v>
      </c>
      <c r="O9" s="60">
        <v>39888</v>
      </c>
      <c r="P9" s="10"/>
      <c r="Q9" s="60">
        <f t="shared" ref="Q9:Q40" si="0">N9*$Q$190</f>
        <v>1196640</v>
      </c>
      <c r="R9" s="10"/>
      <c r="S9" s="62">
        <f t="shared" ref="S9:S40" si="1">Q9+N9</f>
        <v>1236528</v>
      </c>
      <c r="T9" s="10"/>
      <c r="U9" s="64">
        <v>12.4</v>
      </c>
      <c r="V9" s="64">
        <v>12.4</v>
      </c>
      <c r="W9" s="10"/>
      <c r="X9" s="43">
        <f t="shared" ref="X9:X40" si="2">AP9+AT9</f>
        <v>1847746247500.8</v>
      </c>
      <c r="Y9" s="36">
        <f t="shared" ref="Y9:Y40" si="3">X9/AV9</f>
        <v>9.8772985914406378E-2</v>
      </c>
      <c r="Z9" s="10"/>
      <c r="AA9" s="20">
        <v>63.9</v>
      </c>
      <c r="AB9" s="20">
        <v>14.2</v>
      </c>
      <c r="AC9" s="20">
        <v>2.2999999999999998</v>
      </c>
      <c r="AD9" s="20">
        <v>15.3</v>
      </c>
      <c r="AE9" s="20">
        <v>4.3</v>
      </c>
      <c r="AF9" s="66">
        <f t="shared" ref="AF9:AF40" si="4">SUM(AA9:AE9)</f>
        <v>99.999999999999986</v>
      </c>
      <c r="AG9" s="10"/>
      <c r="AH9" s="72"/>
      <c r="AI9" s="73"/>
      <c r="AJ9" s="74"/>
      <c r="AK9" s="75"/>
      <c r="AL9" s="76"/>
      <c r="AN9" s="57">
        <v>57904.201999999997</v>
      </c>
      <c r="AO9" s="35">
        <v>80</v>
      </c>
      <c r="AP9" s="43">
        <f t="shared" ref="AP9:AP40" si="5">N9*AN9*AO9</f>
        <v>184774624750.07999</v>
      </c>
      <c r="AR9" s="57">
        <f t="shared" ref="AR9:AR40" si="6">AN9</f>
        <v>57904.201999999997</v>
      </c>
      <c r="AS9" s="35">
        <v>24</v>
      </c>
      <c r="AT9" s="43">
        <f t="shared" ref="AT9:AT40" si="7">Q9*AR9*AS9</f>
        <v>1662971622750.72</v>
      </c>
      <c r="AV9" s="43">
        <v>18707000000000</v>
      </c>
    </row>
    <row r="10" spans="1:48" ht="24" customHeight="1">
      <c r="A10" s="16"/>
      <c r="B10" s="17">
        <f>B9+1</f>
        <v>2</v>
      </c>
      <c r="C10" s="10"/>
      <c r="D10" s="18" t="s">
        <v>146</v>
      </c>
      <c r="E10" s="10"/>
      <c r="F10" s="18" t="s">
        <v>5</v>
      </c>
      <c r="G10" s="18" t="s">
        <v>212</v>
      </c>
      <c r="H10" s="10"/>
      <c r="I10" s="19">
        <v>32275688</v>
      </c>
      <c r="J10" s="19">
        <v>21750</v>
      </c>
      <c r="K10" s="17" t="s">
        <v>14</v>
      </c>
      <c r="L10" s="10"/>
      <c r="M10" s="60">
        <v>9031</v>
      </c>
      <c r="N10" s="60">
        <v>9311</v>
      </c>
      <c r="O10" s="60">
        <v>9311</v>
      </c>
      <c r="P10" s="10"/>
      <c r="Q10" s="60">
        <f t="shared" si="0"/>
        <v>279330</v>
      </c>
      <c r="R10" s="10"/>
      <c r="S10" s="62">
        <f t="shared" si="1"/>
        <v>288641</v>
      </c>
      <c r="T10" s="10"/>
      <c r="U10" s="64">
        <v>28.8</v>
      </c>
      <c r="V10" s="64">
        <v>28.8</v>
      </c>
      <c r="W10" s="10"/>
      <c r="X10" s="43">
        <f t="shared" si="2"/>
        <v>148076914942.39999</v>
      </c>
      <c r="Y10" s="36">
        <f t="shared" si="3"/>
        <v>0.22959939426919879</v>
      </c>
      <c r="Z10" s="10"/>
      <c r="AA10" s="20">
        <v>51</v>
      </c>
      <c r="AB10" s="20">
        <v>12</v>
      </c>
      <c r="AC10" s="20">
        <v>1</v>
      </c>
      <c r="AD10" s="20">
        <v>35</v>
      </c>
      <c r="AE10" s="20">
        <v>1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19879.297999999999</v>
      </c>
      <c r="AO10" s="35">
        <v>80</v>
      </c>
      <c r="AP10" s="43">
        <f t="shared" si="5"/>
        <v>14807691494.24</v>
      </c>
      <c r="AR10" s="57">
        <f t="shared" si="6"/>
        <v>19879.297999999999</v>
      </c>
      <c r="AS10" s="35">
        <v>24</v>
      </c>
      <c r="AT10" s="43">
        <f t="shared" si="7"/>
        <v>133269223448.16</v>
      </c>
      <c r="AV10" s="43">
        <v>644936000000</v>
      </c>
    </row>
    <row r="11" spans="1:48" ht="24" customHeight="1">
      <c r="A11" s="16"/>
      <c r="B11" s="17">
        <f>B10+1</f>
        <v>3</v>
      </c>
      <c r="C11" s="10"/>
      <c r="D11" s="18" t="s">
        <v>91</v>
      </c>
      <c r="E11" s="10"/>
      <c r="F11" s="18" t="s">
        <v>18</v>
      </c>
      <c r="G11" s="18" t="s">
        <v>224</v>
      </c>
      <c r="H11" s="10"/>
      <c r="I11" s="19">
        <v>127748512</v>
      </c>
      <c r="J11" s="19">
        <v>38000</v>
      </c>
      <c r="K11" s="17" t="s">
        <v>14</v>
      </c>
      <c r="L11" s="10"/>
      <c r="M11" s="60">
        <v>4682</v>
      </c>
      <c r="N11" s="60">
        <v>5224</v>
      </c>
      <c r="O11" s="60">
        <v>5224</v>
      </c>
      <c r="P11" s="10"/>
      <c r="Q11" s="60">
        <f t="shared" si="0"/>
        <v>156720</v>
      </c>
      <c r="R11" s="10"/>
      <c r="S11" s="62">
        <f t="shared" si="1"/>
        <v>161944</v>
      </c>
      <c r="T11" s="10"/>
      <c r="U11" s="64">
        <v>4.0999999999999996</v>
      </c>
      <c r="V11" s="64">
        <v>4.0999999999999996</v>
      </c>
      <c r="W11" s="10"/>
      <c r="X11" s="43">
        <f t="shared" si="2"/>
        <v>162129268115.19998</v>
      </c>
      <c r="Y11" s="36">
        <f t="shared" si="3"/>
        <v>3.2906285389730054E-2</v>
      </c>
      <c r="Z11" s="10"/>
      <c r="AA11" s="20">
        <v>32.4</v>
      </c>
      <c r="AB11" s="20">
        <v>17.2</v>
      </c>
      <c r="AC11" s="20">
        <v>15.1</v>
      </c>
      <c r="AD11" s="20">
        <v>35</v>
      </c>
      <c r="AE11" s="20">
        <v>0.3</v>
      </c>
      <c r="AF11" s="66">
        <f t="shared" si="4"/>
        <v>99.999999999999986</v>
      </c>
      <c r="AG11" s="10"/>
      <c r="AH11" s="72"/>
      <c r="AI11" s="73"/>
      <c r="AJ11" s="74"/>
      <c r="AK11" s="75"/>
      <c r="AL11" s="76"/>
      <c r="AN11" s="57">
        <v>38794.330999999998</v>
      </c>
      <c r="AO11" s="35">
        <v>80</v>
      </c>
      <c r="AP11" s="43">
        <f t="shared" si="5"/>
        <v>16212926811.52</v>
      </c>
      <c r="AR11" s="57">
        <f t="shared" si="6"/>
        <v>38794.330999999998</v>
      </c>
      <c r="AS11" s="35">
        <v>24</v>
      </c>
      <c r="AT11" s="43">
        <f t="shared" si="7"/>
        <v>145916341303.67999</v>
      </c>
      <c r="AV11" s="43">
        <v>4927000000000</v>
      </c>
    </row>
    <row r="12" spans="1:48" ht="24" customHeight="1">
      <c r="A12" s="16"/>
      <c r="B12" s="17">
        <f>B11+1</f>
        <v>4</v>
      </c>
      <c r="C12" s="10"/>
      <c r="D12" s="18" t="s">
        <v>137</v>
      </c>
      <c r="E12" s="10"/>
      <c r="F12" s="18" t="s">
        <v>18</v>
      </c>
      <c r="G12" s="18" t="s">
        <v>224</v>
      </c>
      <c r="H12" s="10"/>
      <c r="I12" s="19">
        <v>50791920</v>
      </c>
      <c r="J12" s="19">
        <v>27600</v>
      </c>
      <c r="K12" s="17" t="s">
        <v>14</v>
      </c>
      <c r="L12" s="10"/>
      <c r="M12" s="60">
        <v>4292</v>
      </c>
      <c r="N12" s="60">
        <v>4990</v>
      </c>
      <c r="O12" s="60">
        <v>4990</v>
      </c>
      <c r="P12" s="10"/>
      <c r="Q12" s="60">
        <f t="shared" si="0"/>
        <v>149700</v>
      </c>
      <c r="R12" s="10"/>
      <c r="S12" s="62">
        <f t="shared" si="1"/>
        <v>154690</v>
      </c>
      <c r="T12" s="10"/>
      <c r="U12" s="64">
        <v>9.8000000000000007</v>
      </c>
      <c r="V12" s="64">
        <v>9.8000000000000007</v>
      </c>
      <c r="W12" s="10"/>
      <c r="X12" s="43">
        <f t="shared" si="2"/>
        <v>110212122024</v>
      </c>
      <c r="Y12" s="36">
        <f t="shared" si="3"/>
        <v>7.7888425458657248E-2</v>
      </c>
      <c r="Z12" s="10"/>
      <c r="AA12" s="20">
        <v>0</v>
      </c>
      <c r="AB12" s="20">
        <v>20.5</v>
      </c>
      <c r="AC12" s="20">
        <v>5.9</v>
      </c>
      <c r="AD12" s="20">
        <v>39.9</v>
      </c>
      <c r="AE12" s="20">
        <v>33.700000000000003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27608.246999999999</v>
      </c>
      <c r="AO12" s="35">
        <v>80</v>
      </c>
      <c r="AP12" s="43">
        <f t="shared" si="5"/>
        <v>11021212202.4</v>
      </c>
      <c r="AR12" s="57">
        <f t="shared" si="6"/>
        <v>27608.246999999999</v>
      </c>
      <c r="AS12" s="35">
        <v>24</v>
      </c>
      <c r="AT12" s="43">
        <f t="shared" si="7"/>
        <v>99190909821.600006</v>
      </c>
      <c r="AV12" s="43">
        <v>1415000000000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134</v>
      </c>
      <c r="E13" s="10"/>
      <c r="F13" s="18" t="s">
        <v>8</v>
      </c>
      <c r="G13" s="18" t="s">
        <v>212</v>
      </c>
      <c r="H13" s="10"/>
      <c r="I13" s="19">
        <v>38224408</v>
      </c>
      <c r="J13" s="19">
        <v>12680</v>
      </c>
      <c r="K13" s="17" t="s">
        <v>14</v>
      </c>
      <c r="L13" s="10"/>
      <c r="M13" s="60">
        <v>3026</v>
      </c>
      <c r="N13" s="60">
        <v>3698</v>
      </c>
      <c r="O13" s="60">
        <v>3698</v>
      </c>
      <c r="P13" s="10"/>
      <c r="Q13" s="60">
        <f t="shared" si="0"/>
        <v>110940</v>
      </c>
      <c r="R13" s="10"/>
      <c r="S13" s="62">
        <f t="shared" si="1"/>
        <v>114638</v>
      </c>
      <c r="T13" s="10"/>
      <c r="U13" s="64">
        <v>9.6999999999999993</v>
      </c>
      <c r="V13" s="64">
        <v>9.6999999999999993</v>
      </c>
      <c r="W13" s="10"/>
      <c r="X13" s="43">
        <f t="shared" si="2"/>
        <v>36777571480</v>
      </c>
      <c r="Y13" s="36">
        <f t="shared" si="3"/>
        <v>7.7913961629394859E-2</v>
      </c>
      <c r="Z13" s="10"/>
      <c r="AA13" s="20">
        <v>46.8</v>
      </c>
      <c r="AB13" s="20">
        <v>11.2</v>
      </c>
      <c r="AC13" s="20">
        <v>9</v>
      </c>
      <c r="AD13" s="20">
        <v>28.7</v>
      </c>
      <c r="AE13" s="20">
        <v>4.3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12431.575000000001</v>
      </c>
      <c r="AO13" s="35">
        <v>80</v>
      </c>
      <c r="AP13" s="43">
        <f t="shared" si="5"/>
        <v>3677757148</v>
      </c>
      <c r="AR13" s="57">
        <f t="shared" si="6"/>
        <v>12431.575000000001</v>
      </c>
      <c r="AS13" s="35">
        <v>24</v>
      </c>
      <c r="AT13" s="43">
        <f t="shared" si="7"/>
        <v>33099814332</v>
      </c>
      <c r="AV13" s="43">
        <v>472028000000</v>
      </c>
    </row>
    <row r="14" spans="1:48" ht="24" customHeight="1">
      <c r="A14" s="16"/>
      <c r="B14" s="17">
        <f t="shared" si="8"/>
        <v>6</v>
      </c>
      <c r="C14" s="10"/>
      <c r="D14" s="18" t="s">
        <v>68</v>
      </c>
      <c r="E14" s="10"/>
      <c r="F14" s="18" t="s">
        <v>8</v>
      </c>
      <c r="G14" s="18" t="s">
        <v>212</v>
      </c>
      <c r="H14" s="10"/>
      <c r="I14" s="19">
        <v>64720688</v>
      </c>
      <c r="J14" s="19">
        <v>38950</v>
      </c>
      <c r="K14" s="17" t="s">
        <v>14</v>
      </c>
      <c r="L14" s="10"/>
      <c r="M14" s="60">
        <v>3477</v>
      </c>
      <c r="N14" s="60">
        <v>3585</v>
      </c>
      <c r="O14" s="60">
        <v>3585</v>
      </c>
      <c r="P14" s="10"/>
      <c r="Q14" s="60">
        <f t="shared" si="0"/>
        <v>107550</v>
      </c>
      <c r="R14" s="10"/>
      <c r="S14" s="62">
        <f t="shared" si="1"/>
        <v>111135</v>
      </c>
      <c r="T14" s="10"/>
      <c r="U14" s="64">
        <v>5.5</v>
      </c>
      <c r="V14" s="64">
        <v>5.5</v>
      </c>
      <c r="W14" s="10"/>
      <c r="X14" s="43">
        <f t="shared" si="2"/>
        <v>106007652696.00002</v>
      </c>
      <c r="Y14" s="36">
        <f t="shared" si="3"/>
        <v>4.2900709306353708E-2</v>
      </c>
      <c r="Z14" s="10"/>
      <c r="AA14" s="20">
        <v>54.4</v>
      </c>
      <c r="AB14" s="20">
        <v>21.1</v>
      </c>
      <c r="AC14" s="20">
        <v>4.7</v>
      </c>
      <c r="AD14" s="20">
        <v>16.100000000000001</v>
      </c>
      <c r="AE14" s="20">
        <v>3.7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36962.222000000002</v>
      </c>
      <c r="AO14" s="35">
        <v>80</v>
      </c>
      <c r="AP14" s="43">
        <f t="shared" si="5"/>
        <v>10600765269.6</v>
      </c>
      <c r="AR14" s="57">
        <f t="shared" si="6"/>
        <v>36962.222000000002</v>
      </c>
      <c r="AS14" s="35">
        <v>24</v>
      </c>
      <c r="AT14" s="43">
        <f t="shared" si="7"/>
        <v>95406887426.400009</v>
      </c>
      <c r="AV14" s="43">
        <v>2471000000000</v>
      </c>
    </row>
    <row r="15" spans="1:48" ht="24" customHeight="1">
      <c r="A15" s="16"/>
      <c r="B15" s="17">
        <f t="shared" si="8"/>
        <v>7</v>
      </c>
      <c r="C15" s="10"/>
      <c r="D15" s="18" t="s">
        <v>89</v>
      </c>
      <c r="E15" s="10"/>
      <c r="F15" s="18" t="s">
        <v>8</v>
      </c>
      <c r="G15" s="18" t="s">
        <v>212</v>
      </c>
      <c r="H15" s="10"/>
      <c r="I15" s="19">
        <v>59429936</v>
      </c>
      <c r="J15" s="19">
        <v>31590</v>
      </c>
      <c r="K15" s="17" t="s">
        <v>14</v>
      </c>
      <c r="L15" s="10"/>
      <c r="M15" s="60">
        <v>3428</v>
      </c>
      <c r="N15" s="60">
        <v>3333</v>
      </c>
      <c r="O15" s="60">
        <v>3333</v>
      </c>
      <c r="P15" s="10"/>
      <c r="Q15" s="60">
        <f t="shared" si="0"/>
        <v>99990</v>
      </c>
      <c r="R15" s="10"/>
      <c r="S15" s="62">
        <f t="shared" si="1"/>
        <v>103323</v>
      </c>
      <c r="T15" s="10"/>
      <c r="U15" s="64">
        <v>5.6</v>
      </c>
      <c r="V15" s="64">
        <v>5.6</v>
      </c>
      <c r="W15" s="10"/>
      <c r="X15" s="43">
        <f t="shared" si="2"/>
        <v>82488083700</v>
      </c>
      <c r="Y15" s="36">
        <f t="shared" si="3"/>
        <v>4.3970193869936038E-2</v>
      </c>
      <c r="Z15" s="10"/>
      <c r="AA15" s="20">
        <v>42.8</v>
      </c>
      <c r="AB15" s="20">
        <v>25.6</v>
      </c>
      <c r="AC15" s="20">
        <v>7.3</v>
      </c>
      <c r="AD15" s="20">
        <v>17.600000000000001</v>
      </c>
      <c r="AE15" s="20">
        <v>6.7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30936.125</v>
      </c>
      <c r="AO15" s="35">
        <v>80</v>
      </c>
      <c r="AP15" s="43">
        <f t="shared" si="5"/>
        <v>8248808370</v>
      </c>
      <c r="AR15" s="57">
        <f t="shared" si="6"/>
        <v>30936.125</v>
      </c>
      <c r="AS15" s="35">
        <v>24</v>
      </c>
      <c r="AT15" s="43">
        <f t="shared" si="7"/>
        <v>74239275330</v>
      </c>
      <c r="AV15" s="43">
        <v>1876000000000</v>
      </c>
    </row>
    <row r="16" spans="1:48" ht="24" customHeight="1">
      <c r="A16" s="16"/>
      <c r="B16" s="17">
        <f t="shared" si="8"/>
        <v>8</v>
      </c>
      <c r="C16" s="10"/>
      <c r="D16" s="18" t="s">
        <v>72</v>
      </c>
      <c r="E16" s="10"/>
      <c r="F16" s="18" t="s">
        <v>8</v>
      </c>
      <c r="G16" s="18" t="s">
        <v>212</v>
      </c>
      <c r="H16" s="10"/>
      <c r="I16" s="19">
        <v>81914672</v>
      </c>
      <c r="J16" s="19">
        <v>43660</v>
      </c>
      <c r="K16" s="17" t="s">
        <v>14</v>
      </c>
      <c r="L16" s="10"/>
      <c r="M16" s="60">
        <v>3206</v>
      </c>
      <c r="N16" s="60">
        <v>3327</v>
      </c>
      <c r="O16" s="60">
        <v>3327</v>
      </c>
      <c r="P16" s="10"/>
      <c r="Q16" s="60">
        <f t="shared" si="0"/>
        <v>99810</v>
      </c>
      <c r="R16" s="10"/>
      <c r="S16" s="62">
        <f t="shared" si="1"/>
        <v>103137</v>
      </c>
      <c r="T16" s="10"/>
      <c r="U16" s="64">
        <v>4.0999999999999996</v>
      </c>
      <c r="V16" s="64">
        <v>4.0999999999999996</v>
      </c>
      <c r="W16" s="10"/>
      <c r="X16" s="43">
        <f t="shared" si="2"/>
        <v>112050485471.99998</v>
      </c>
      <c r="Y16" s="36">
        <f t="shared" si="3"/>
        <v>3.2319147814248626E-2</v>
      </c>
      <c r="Z16" s="10"/>
      <c r="AA16" s="20">
        <v>47.8</v>
      </c>
      <c r="AB16" s="20">
        <v>18.8</v>
      </c>
      <c r="AC16" s="20">
        <v>12.3</v>
      </c>
      <c r="AD16" s="20">
        <v>15.3</v>
      </c>
      <c r="AE16" s="20">
        <v>5.8</v>
      </c>
      <c r="AF16" s="66">
        <f t="shared" si="4"/>
        <v>99.999999999999986</v>
      </c>
      <c r="AG16" s="10"/>
      <c r="AH16" s="72"/>
      <c r="AI16" s="73"/>
      <c r="AJ16" s="74"/>
      <c r="AK16" s="75"/>
      <c r="AL16" s="76"/>
      <c r="AN16" s="57">
        <v>42098.92</v>
      </c>
      <c r="AO16" s="35">
        <v>80</v>
      </c>
      <c r="AP16" s="43">
        <f t="shared" si="5"/>
        <v>11205048547.200001</v>
      </c>
      <c r="AR16" s="57">
        <f t="shared" si="6"/>
        <v>42098.92</v>
      </c>
      <c r="AS16" s="35">
        <v>24</v>
      </c>
      <c r="AT16" s="43">
        <f t="shared" si="7"/>
        <v>100845436924.79999</v>
      </c>
      <c r="AV16" s="43">
        <v>3467000000000</v>
      </c>
    </row>
    <row r="17" spans="1:48" ht="24" customHeight="1">
      <c r="A17" s="16"/>
      <c r="B17" s="17">
        <f t="shared" si="8"/>
        <v>9</v>
      </c>
      <c r="C17" s="10"/>
      <c r="D17" s="18" t="s">
        <v>42</v>
      </c>
      <c r="E17" s="10"/>
      <c r="F17" s="18" t="s">
        <v>13</v>
      </c>
      <c r="G17" s="18" t="s">
        <v>222</v>
      </c>
      <c r="H17" s="10"/>
      <c r="I17" s="19">
        <v>17909754</v>
      </c>
      <c r="J17" s="19">
        <v>13530</v>
      </c>
      <c r="K17" s="17" t="s">
        <v>14</v>
      </c>
      <c r="L17" s="10"/>
      <c r="M17" s="60">
        <v>1675</v>
      </c>
      <c r="N17" s="60">
        <v>2245</v>
      </c>
      <c r="O17" s="60">
        <v>2245</v>
      </c>
      <c r="P17" s="10"/>
      <c r="Q17" s="60">
        <f t="shared" si="0"/>
        <v>67350</v>
      </c>
      <c r="R17" s="10"/>
      <c r="S17" s="62">
        <f t="shared" si="1"/>
        <v>69595</v>
      </c>
      <c r="T17" s="10"/>
      <c r="U17" s="64">
        <v>12.5</v>
      </c>
      <c r="V17" s="64">
        <v>12.5</v>
      </c>
      <c r="W17" s="10"/>
      <c r="X17" s="43">
        <f t="shared" si="2"/>
        <v>24691566047.999996</v>
      </c>
      <c r="Y17" s="36">
        <f t="shared" si="3"/>
        <v>9.8632124502676347E-2</v>
      </c>
      <c r="Z17" s="10"/>
      <c r="AA17" s="20">
        <v>42</v>
      </c>
      <c r="AB17" s="20">
        <v>8.6999999999999993</v>
      </c>
      <c r="AC17" s="20">
        <v>5.7</v>
      </c>
      <c r="AD17" s="20">
        <v>36</v>
      </c>
      <c r="AE17" s="20">
        <v>7.6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13748.088</v>
      </c>
      <c r="AO17" s="35">
        <v>80</v>
      </c>
      <c r="AP17" s="43">
        <f t="shared" si="5"/>
        <v>2469156604.7999997</v>
      </c>
      <c r="AR17" s="57">
        <f t="shared" si="6"/>
        <v>13748.088</v>
      </c>
      <c r="AS17" s="35">
        <v>24</v>
      </c>
      <c r="AT17" s="43">
        <f t="shared" si="7"/>
        <v>22222409443.199997</v>
      </c>
      <c r="AV17" s="43">
        <v>250340000000</v>
      </c>
    </row>
    <row r="18" spans="1:48" ht="24" customHeight="1">
      <c r="A18" s="16"/>
      <c r="B18" s="17">
        <f t="shared" si="8"/>
        <v>10</v>
      </c>
      <c r="C18" s="10"/>
      <c r="D18" s="18" t="s">
        <v>39</v>
      </c>
      <c r="E18" s="10"/>
      <c r="F18" s="18" t="s">
        <v>13</v>
      </c>
      <c r="G18" s="18" t="s">
        <v>222</v>
      </c>
      <c r="H18" s="10"/>
      <c r="I18" s="19">
        <v>36289824</v>
      </c>
      <c r="J18" s="19">
        <v>43660</v>
      </c>
      <c r="K18" s="17" t="s">
        <v>14</v>
      </c>
      <c r="L18" s="10"/>
      <c r="M18" s="60">
        <v>1858</v>
      </c>
      <c r="N18" s="60">
        <v>2118</v>
      </c>
      <c r="O18" s="60">
        <v>2118</v>
      </c>
      <c r="P18" s="10"/>
      <c r="Q18" s="60">
        <f t="shared" si="0"/>
        <v>63540</v>
      </c>
      <c r="R18" s="10"/>
      <c r="S18" s="62">
        <f t="shared" si="1"/>
        <v>65658</v>
      </c>
      <c r="T18" s="10"/>
      <c r="U18" s="64">
        <v>5.8</v>
      </c>
      <c r="V18" s="64">
        <v>5.8</v>
      </c>
      <c r="W18" s="10"/>
      <c r="X18" s="43">
        <f t="shared" si="2"/>
        <v>71639064254.399994</v>
      </c>
      <c r="Y18" s="36">
        <f t="shared" si="3"/>
        <v>4.691490782868369E-2</v>
      </c>
      <c r="Z18" s="10"/>
      <c r="AA18" s="20">
        <v>64.3</v>
      </c>
      <c r="AB18" s="20">
        <v>10.8</v>
      </c>
      <c r="AC18" s="20">
        <v>2.5</v>
      </c>
      <c r="AD18" s="20">
        <v>15.2</v>
      </c>
      <c r="AE18" s="20">
        <v>7.2</v>
      </c>
      <c r="AF18" s="66">
        <f t="shared" si="4"/>
        <v>100</v>
      </c>
      <c r="AG18" s="10"/>
      <c r="AH18" s="72"/>
      <c r="AI18" s="73"/>
      <c r="AJ18" s="74"/>
      <c r="AK18" s="75"/>
      <c r="AL18" s="76"/>
      <c r="AN18" s="57">
        <v>42279.900999999998</v>
      </c>
      <c r="AO18" s="35">
        <v>80</v>
      </c>
      <c r="AP18" s="43">
        <f t="shared" si="5"/>
        <v>7163906425.4399986</v>
      </c>
      <c r="AR18" s="57">
        <f t="shared" si="6"/>
        <v>42279.900999999998</v>
      </c>
      <c r="AS18" s="35">
        <v>24</v>
      </c>
      <c r="AT18" s="43">
        <f t="shared" si="7"/>
        <v>64475157828.959999</v>
      </c>
      <c r="AV18" s="43">
        <v>1527000000000</v>
      </c>
    </row>
    <row r="19" spans="1:48" ht="24" customHeight="1">
      <c r="A19" s="16"/>
      <c r="B19" s="17">
        <f t="shared" si="8"/>
        <v>11</v>
      </c>
      <c r="C19" s="10"/>
      <c r="D19" s="18" t="s">
        <v>177</v>
      </c>
      <c r="E19" s="10"/>
      <c r="F19" s="18" t="s">
        <v>8</v>
      </c>
      <c r="G19" s="18" t="s">
        <v>212</v>
      </c>
      <c r="H19" s="10"/>
      <c r="I19" s="19">
        <v>65788572</v>
      </c>
      <c r="J19" s="19">
        <v>42390</v>
      </c>
      <c r="K19" s="17" t="s">
        <v>14</v>
      </c>
      <c r="L19" s="10"/>
      <c r="M19" s="60">
        <v>1804</v>
      </c>
      <c r="N19" s="60">
        <v>2019</v>
      </c>
      <c r="O19" s="60">
        <v>2019</v>
      </c>
      <c r="P19" s="10"/>
      <c r="Q19" s="60">
        <f t="shared" si="0"/>
        <v>60570</v>
      </c>
      <c r="R19" s="10"/>
      <c r="S19" s="62">
        <f t="shared" si="1"/>
        <v>62589</v>
      </c>
      <c r="T19" s="10"/>
      <c r="U19" s="64">
        <v>3.1</v>
      </c>
      <c r="V19" s="64">
        <v>3.1</v>
      </c>
      <c r="W19" s="10"/>
      <c r="X19" s="43">
        <f t="shared" si="2"/>
        <v>66342994538.399994</v>
      </c>
      <c r="Y19" s="36">
        <f t="shared" si="3"/>
        <v>2.4626204357238304E-2</v>
      </c>
      <c r="Z19" s="10"/>
      <c r="AA19" s="20">
        <v>46.2</v>
      </c>
      <c r="AB19" s="20">
        <v>20.5</v>
      </c>
      <c r="AC19" s="20">
        <v>5.5</v>
      </c>
      <c r="AD19" s="20">
        <v>23.7</v>
      </c>
      <c r="AE19" s="20">
        <v>4.0999999999999996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41074.167000000001</v>
      </c>
      <c r="AO19" s="35">
        <v>80</v>
      </c>
      <c r="AP19" s="43">
        <f t="shared" si="5"/>
        <v>6634299453.8400002</v>
      </c>
      <c r="AR19" s="57">
        <f t="shared" si="6"/>
        <v>41074.167000000001</v>
      </c>
      <c r="AS19" s="35">
        <v>24</v>
      </c>
      <c r="AT19" s="43">
        <f t="shared" si="7"/>
        <v>59708695084.559998</v>
      </c>
      <c r="AV19" s="43">
        <v>2694000000000</v>
      </c>
    </row>
    <row r="20" spans="1:48" ht="24" customHeight="1">
      <c r="A20" s="16"/>
      <c r="B20" s="17">
        <f t="shared" si="8"/>
        <v>12</v>
      </c>
      <c r="C20" s="10"/>
      <c r="D20" s="18" t="s">
        <v>157</v>
      </c>
      <c r="E20" s="10"/>
      <c r="F20" s="18" t="s">
        <v>8</v>
      </c>
      <c r="G20" s="18" t="s">
        <v>212</v>
      </c>
      <c r="H20" s="10"/>
      <c r="I20" s="19">
        <v>46347576</v>
      </c>
      <c r="J20" s="19">
        <v>27520</v>
      </c>
      <c r="K20" s="17" t="s">
        <v>14</v>
      </c>
      <c r="L20" s="10"/>
      <c r="M20" s="60">
        <v>1810</v>
      </c>
      <c r="N20" s="60">
        <v>1922</v>
      </c>
      <c r="O20" s="60">
        <v>1922</v>
      </c>
      <c r="P20" s="10"/>
      <c r="Q20" s="60">
        <f t="shared" si="0"/>
        <v>57660</v>
      </c>
      <c r="R20" s="10"/>
      <c r="S20" s="62">
        <f t="shared" si="1"/>
        <v>59582</v>
      </c>
      <c r="T20" s="10"/>
      <c r="U20" s="64">
        <v>4.0999999999999996</v>
      </c>
      <c r="V20" s="64">
        <v>4.0999999999999996</v>
      </c>
      <c r="W20" s="10"/>
      <c r="X20" s="43">
        <f t="shared" si="2"/>
        <v>40755047462.399994</v>
      </c>
      <c r="Y20" s="36">
        <f t="shared" si="3"/>
        <v>3.3080395667532465E-2</v>
      </c>
      <c r="Z20" s="10"/>
      <c r="AA20" s="20">
        <v>46.5</v>
      </c>
      <c r="AB20" s="20">
        <v>21.9</v>
      </c>
      <c r="AC20" s="20">
        <v>3.7</v>
      </c>
      <c r="AD20" s="20">
        <v>21.5</v>
      </c>
      <c r="AE20" s="20">
        <v>6.4</v>
      </c>
      <c r="AF20" s="66">
        <f t="shared" si="4"/>
        <v>100.00000000000001</v>
      </c>
      <c r="AG20" s="10"/>
      <c r="AH20" s="72"/>
      <c r="AI20" s="73"/>
      <c r="AJ20" s="74"/>
      <c r="AK20" s="75"/>
      <c r="AL20" s="76"/>
      <c r="AN20" s="57">
        <v>26505.624</v>
      </c>
      <c r="AO20" s="35">
        <v>80</v>
      </c>
      <c r="AP20" s="43">
        <f t="shared" si="5"/>
        <v>4075504746.2400002</v>
      </c>
      <c r="AR20" s="57">
        <f t="shared" si="6"/>
        <v>26505.624</v>
      </c>
      <c r="AS20" s="35">
        <v>24</v>
      </c>
      <c r="AT20" s="43">
        <f t="shared" si="7"/>
        <v>36679542716.159996</v>
      </c>
      <c r="AV20" s="43">
        <v>1232000000000</v>
      </c>
    </row>
    <row r="21" spans="1:48" ht="24" customHeight="1">
      <c r="A21" s="16"/>
      <c r="B21" s="17">
        <f t="shared" si="8"/>
        <v>13</v>
      </c>
      <c r="C21" s="10"/>
      <c r="D21" s="18" t="s">
        <v>176</v>
      </c>
      <c r="E21" s="10"/>
      <c r="F21" s="18" t="s">
        <v>5</v>
      </c>
      <c r="G21" s="18" t="s">
        <v>226</v>
      </c>
      <c r="H21" s="10"/>
      <c r="I21" s="19">
        <v>9269612</v>
      </c>
      <c r="J21" s="19">
        <v>40480</v>
      </c>
      <c r="K21" s="17" t="s">
        <v>14</v>
      </c>
      <c r="L21" s="10"/>
      <c r="M21" s="60">
        <v>725</v>
      </c>
      <c r="N21" s="60">
        <v>1678</v>
      </c>
      <c r="O21" s="60">
        <v>1678</v>
      </c>
      <c r="P21" s="10"/>
      <c r="Q21" s="60">
        <f t="shared" si="0"/>
        <v>50340</v>
      </c>
      <c r="R21" s="10"/>
      <c r="S21" s="62">
        <f t="shared" si="1"/>
        <v>52018</v>
      </c>
      <c r="T21" s="10"/>
      <c r="U21" s="64">
        <v>18.100000000000001</v>
      </c>
      <c r="V21" s="64">
        <v>18.100000000000001</v>
      </c>
      <c r="W21" s="10"/>
      <c r="X21" s="43">
        <f t="shared" si="2"/>
        <v>51201615412.800003</v>
      </c>
      <c r="Y21" s="36">
        <f t="shared" si="3"/>
        <v>0.14340381580136957</v>
      </c>
      <c r="Z21" s="10"/>
      <c r="AA21" s="20">
        <v>54.5</v>
      </c>
      <c r="AB21" s="20">
        <v>5.5</v>
      </c>
      <c r="AC21" s="20">
        <v>1.5</v>
      </c>
      <c r="AD21" s="20">
        <v>24.3</v>
      </c>
      <c r="AE21" s="20">
        <v>14.2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38141.847000000002</v>
      </c>
      <c r="AO21" s="35">
        <v>80</v>
      </c>
      <c r="AP21" s="43">
        <f t="shared" si="5"/>
        <v>5120161541.2800007</v>
      </c>
      <c r="AR21" s="57">
        <f t="shared" si="6"/>
        <v>38141.847000000002</v>
      </c>
      <c r="AS21" s="35">
        <v>24</v>
      </c>
      <c r="AT21" s="43">
        <f t="shared" si="7"/>
        <v>46081453871.520004</v>
      </c>
      <c r="AV21" s="43">
        <v>357045000000</v>
      </c>
    </row>
    <row r="22" spans="1:48" ht="24" customHeight="1">
      <c r="A22" s="16"/>
      <c r="B22" s="17">
        <f t="shared" si="8"/>
        <v>14</v>
      </c>
      <c r="C22" s="10"/>
      <c r="D22" s="18" t="s">
        <v>17</v>
      </c>
      <c r="E22" s="10"/>
      <c r="F22" s="18" t="s">
        <v>18</v>
      </c>
      <c r="G22" s="18" t="s">
        <v>224</v>
      </c>
      <c r="H22" s="10"/>
      <c r="I22" s="19">
        <v>24125848</v>
      </c>
      <c r="J22" s="19">
        <v>54420</v>
      </c>
      <c r="K22" s="17" t="s">
        <v>14</v>
      </c>
      <c r="L22" s="10"/>
      <c r="M22" s="60">
        <v>1296</v>
      </c>
      <c r="N22" s="60">
        <v>1351</v>
      </c>
      <c r="O22" s="60">
        <v>1351</v>
      </c>
      <c r="P22" s="10"/>
      <c r="Q22" s="60">
        <f t="shared" si="0"/>
        <v>40530</v>
      </c>
      <c r="R22" s="10"/>
      <c r="S22" s="62">
        <f t="shared" si="1"/>
        <v>41881</v>
      </c>
      <c r="T22" s="10"/>
      <c r="U22" s="64">
        <v>5.6</v>
      </c>
      <c r="V22" s="64">
        <v>5.6</v>
      </c>
      <c r="W22" s="10"/>
      <c r="X22" s="43">
        <f t="shared" si="2"/>
        <v>54008798384.800003</v>
      </c>
      <c r="Y22" s="36">
        <f t="shared" si="3"/>
        <v>4.4672289813730358E-2</v>
      </c>
      <c r="Z22" s="10"/>
      <c r="AA22" s="20">
        <v>60.9</v>
      </c>
      <c r="AB22" s="20">
        <v>19.3</v>
      </c>
      <c r="AC22" s="20">
        <v>2.2000000000000002</v>
      </c>
      <c r="AD22" s="20">
        <v>14</v>
      </c>
      <c r="AE22" s="20">
        <v>3.6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49971.131000000001</v>
      </c>
      <c r="AO22" s="35">
        <v>80</v>
      </c>
      <c r="AP22" s="43">
        <f t="shared" si="5"/>
        <v>5400879838.4800005</v>
      </c>
      <c r="AR22" s="57">
        <f t="shared" si="6"/>
        <v>49971.131000000001</v>
      </c>
      <c r="AS22" s="35">
        <v>24</v>
      </c>
      <c r="AT22" s="43">
        <f t="shared" si="7"/>
        <v>48607918546.32</v>
      </c>
      <c r="AV22" s="43">
        <v>1209000000000</v>
      </c>
    </row>
    <row r="23" spans="1:48" ht="24" customHeight="1">
      <c r="A23" s="16"/>
      <c r="B23" s="17">
        <f t="shared" si="8"/>
        <v>15</v>
      </c>
      <c r="C23" s="10"/>
      <c r="D23" s="18" t="s">
        <v>74</v>
      </c>
      <c r="E23" s="10"/>
      <c r="F23" s="18" t="s">
        <v>8</v>
      </c>
      <c r="G23" s="18" t="s">
        <v>212</v>
      </c>
      <c r="H23" s="10"/>
      <c r="I23" s="19">
        <v>11183716</v>
      </c>
      <c r="J23" s="19">
        <v>18960</v>
      </c>
      <c r="K23" s="17" t="s">
        <v>14</v>
      </c>
      <c r="L23" s="10"/>
      <c r="M23" s="60">
        <v>824</v>
      </c>
      <c r="N23" s="60">
        <v>1026</v>
      </c>
      <c r="O23" s="60">
        <v>1026</v>
      </c>
      <c r="P23" s="10"/>
      <c r="Q23" s="60">
        <f t="shared" si="0"/>
        <v>30780</v>
      </c>
      <c r="R23" s="10"/>
      <c r="S23" s="62">
        <f t="shared" si="1"/>
        <v>31806</v>
      </c>
      <c r="T23" s="10"/>
      <c r="U23" s="64">
        <v>9.1999999999999993</v>
      </c>
      <c r="V23" s="64">
        <v>9.1999999999999993</v>
      </c>
      <c r="W23" s="10"/>
      <c r="X23" s="43">
        <f t="shared" si="2"/>
        <v>14869990368</v>
      </c>
      <c r="Y23" s="36">
        <f t="shared" si="3"/>
        <v>7.6169644650705345E-2</v>
      </c>
      <c r="Z23" s="10"/>
      <c r="AA23" s="20">
        <v>40.299999999999997</v>
      </c>
      <c r="AB23" s="20">
        <v>32.4</v>
      </c>
      <c r="AC23" s="20">
        <v>2.2000000000000002</v>
      </c>
      <c r="AD23" s="20">
        <v>18.100000000000001</v>
      </c>
      <c r="AE23" s="20">
        <v>7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18116.46</v>
      </c>
      <c r="AO23" s="35">
        <v>80</v>
      </c>
      <c r="AP23" s="43">
        <f t="shared" si="5"/>
        <v>1486999036.8000002</v>
      </c>
      <c r="AR23" s="57">
        <f t="shared" si="6"/>
        <v>18116.46</v>
      </c>
      <c r="AS23" s="35">
        <v>24</v>
      </c>
      <c r="AT23" s="43">
        <f t="shared" si="7"/>
        <v>13382991331.199999</v>
      </c>
      <c r="AV23" s="43">
        <v>195222000000</v>
      </c>
    </row>
    <row r="24" spans="1:48" ht="24" customHeight="1">
      <c r="A24" s="16"/>
      <c r="B24" s="17">
        <f t="shared" si="8"/>
        <v>16</v>
      </c>
      <c r="C24" s="10"/>
      <c r="D24" s="18" t="s">
        <v>135</v>
      </c>
      <c r="E24" s="10"/>
      <c r="F24" s="18" t="s">
        <v>8</v>
      </c>
      <c r="G24" s="18" t="s">
        <v>212</v>
      </c>
      <c r="H24" s="10"/>
      <c r="I24" s="19">
        <v>10371627</v>
      </c>
      <c r="J24" s="19">
        <v>19850</v>
      </c>
      <c r="K24" s="17" t="s">
        <v>14</v>
      </c>
      <c r="L24" s="10"/>
      <c r="M24" s="60">
        <v>563</v>
      </c>
      <c r="N24" s="60">
        <v>768</v>
      </c>
      <c r="O24" s="60">
        <v>768</v>
      </c>
      <c r="P24" s="10"/>
      <c r="Q24" s="60">
        <f t="shared" si="0"/>
        <v>23040</v>
      </c>
      <c r="R24" s="10"/>
      <c r="S24" s="62">
        <f t="shared" si="1"/>
        <v>23808</v>
      </c>
      <c r="T24" s="10"/>
      <c r="U24" s="64">
        <v>7.4</v>
      </c>
      <c r="V24" s="64">
        <v>7.4</v>
      </c>
      <c r="W24" s="10"/>
      <c r="X24" s="43">
        <f t="shared" si="2"/>
        <v>12274729574.400002</v>
      </c>
      <c r="Y24" s="36">
        <f t="shared" si="3"/>
        <v>5.9503454303248896E-2</v>
      </c>
      <c r="Z24" s="10"/>
      <c r="AA24" s="20">
        <v>47.6</v>
      </c>
      <c r="AB24" s="20">
        <v>18.3</v>
      </c>
      <c r="AC24" s="20">
        <v>5.9</v>
      </c>
      <c r="AD24" s="20">
        <v>21.8</v>
      </c>
      <c r="AE24" s="20">
        <v>6.4</v>
      </c>
      <c r="AF24" s="66">
        <f t="shared" si="4"/>
        <v>100.00000000000001</v>
      </c>
      <c r="AG24" s="10"/>
      <c r="AH24" s="72"/>
      <c r="AI24" s="73"/>
      <c r="AJ24" s="74"/>
      <c r="AK24" s="75"/>
      <c r="AL24" s="76"/>
      <c r="AN24" s="57">
        <v>19978.401000000002</v>
      </c>
      <c r="AO24" s="35">
        <v>80</v>
      </c>
      <c r="AP24" s="43">
        <f t="shared" si="5"/>
        <v>1227472957.4400001</v>
      </c>
      <c r="AR24" s="57">
        <f t="shared" si="6"/>
        <v>19978.401000000002</v>
      </c>
      <c r="AS24" s="35">
        <v>24</v>
      </c>
      <c r="AT24" s="43">
        <f t="shared" si="7"/>
        <v>11047256616.960001</v>
      </c>
      <c r="AV24" s="43">
        <v>206286000000</v>
      </c>
    </row>
    <row r="25" spans="1:48" ht="24" customHeight="1">
      <c r="A25" s="16"/>
      <c r="B25" s="17">
        <f t="shared" si="8"/>
        <v>17</v>
      </c>
      <c r="C25" s="10"/>
      <c r="D25" s="18" t="s">
        <v>81</v>
      </c>
      <c r="E25" s="10"/>
      <c r="F25" s="18" t="s">
        <v>8</v>
      </c>
      <c r="G25" s="18" t="s">
        <v>212</v>
      </c>
      <c r="H25" s="10"/>
      <c r="I25" s="19">
        <v>9753281</v>
      </c>
      <c r="J25" s="19">
        <v>12570</v>
      </c>
      <c r="K25" s="17" t="s">
        <v>14</v>
      </c>
      <c r="L25" s="10"/>
      <c r="M25" s="60">
        <v>607</v>
      </c>
      <c r="N25" s="60">
        <v>756</v>
      </c>
      <c r="O25" s="60">
        <v>756</v>
      </c>
      <c r="P25" s="10"/>
      <c r="Q25" s="60">
        <f t="shared" si="0"/>
        <v>22680</v>
      </c>
      <c r="R25" s="10"/>
      <c r="S25" s="62">
        <f t="shared" si="1"/>
        <v>23436</v>
      </c>
      <c r="T25" s="10"/>
      <c r="U25" s="64">
        <v>7.8</v>
      </c>
      <c r="V25" s="64">
        <v>7.8</v>
      </c>
      <c r="W25" s="10"/>
      <c r="X25" s="43">
        <f t="shared" si="2"/>
        <v>7857789004.7999992</v>
      </c>
      <c r="Y25" s="36">
        <f t="shared" si="3"/>
        <v>6.1626334278118061E-2</v>
      </c>
      <c r="Z25" s="10"/>
      <c r="AA25" s="20">
        <v>44.3</v>
      </c>
      <c r="AB25" s="20">
        <v>10.5</v>
      </c>
      <c r="AC25" s="20">
        <v>12</v>
      </c>
      <c r="AD25" s="20">
        <v>25</v>
      </c>
      <c r="AE25" s="20">
        <v>8.1999999999999993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12992.376</v>
      </c>
      <c r="AO25" s="35">
        <v>80</v>
      </c>
      <c r="AP25" s="43">
        <f t="shared" si="5"/>
        <v>785778900.48000002</v>
      </c>
      <c r="AR25" s="57">
        <f t="shared" si="6"/>
        <v>12992.376</v>
      </c>
      <c r="AS25" s="35">
        <v>24</v>
      </c>
      <c r="AT25" s="43">
        <f t="shared" si="7"/>
        <v>7072010104.3199997</v>
      </c>
      <c r="AV25" s="43">
        <v>127507000000</v>
      </c>
    </row>
    <row r="26" spans="1:48" ht="24" customHeight="1">
      <c r="A26" s="16"/>
      <c r="B26" s="17">
        <f t="shared" si="8"/>
        <v>18</v>
      </c>
      <c r="C26" s="10"/>
      <c r="D26" s="18" t="s">
        <v>96</v>
      </c>
      <c r="E26" s="10"/>
      <c r="F26" s="18" t="s">
        <v>5</v>
      </c>
      <c r="G26" s="18" t="s">
        <v>226</v>
      </c>
      <c r="H26" s="10"/>
      <c r="I26" s="19">
        <v>4052584</v>
      </c>
      <c r="J26" s="19">
        <v>41680</v>
      </c>
      <c r="K26" s="17" t="s">
        <v>14</v>
      </c>
      <c r="L26" s="10"/>
      <c r="M26" s="60">
        <v>424</v>
      </c>
      <c r="N26" s="60">
        <v>715</v>
      </c>
      <c r="O26" s="60">
        <v>715</v>
      </c>
      <c r="P26" s="10"/>
      <c r="Q26" s="60">
        <f t="shared" si="0"/>
        <v>21450</v>
      </c>
      <c r="R26" s="10"/>
      <c r="S26" s="62">
        <f t="shared" si="1"/>
        <v>22165</v>
      </c>
      <c r="T26" s="10"/>
      <c r="U26" s="64">
        <v>17.600000000000001</v>
      </c>
      <c r="V26" s="64">
        <v>17.600000000000001</v>
      </c>
      <c r="W26" s="10"/>
      <c r="X26" s="43">
        <f t="shared" si="2"/>
        <v>15817609808</v>
      </c>
      <c r="Y26" s="36">
        <f t="shared" si="3"/>
        <v>0.14455867124840066</v>
      </c>
      <c r="Z26" s="10"/>
      <c r="AA26" s="20">
        <v>51</v>
      </c>
      <c r="AB26" s="20">
        <v>12</v>
      </c>
      <c r="AC26" s="20">
        <v>1</v>
      </c>
      <c r="AD26" s="20">
        <v>35</v>
      </c>
      <c r="AE26" s="20">
        <v>1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27653.164000000001</v>
      </c>
      <c r="AO26" s="35">
        <v>80</v>
      </c>
      <c r="AP26" s="43">
        <f t="shared" si="5"/>
        <v>1581760980.8000002</v>
      </c>
      <c r="AR26" s="57">
        <f t="shared" si="6"/>
        <v>27653.164000000001</v>
      </c>
      <c r="AS26" s="35">
        <v>24</v>
      </c>
      <c r="AT26" s="43">
        <f t="shared" si="7"/>
        <v>14235848827.200001</v>
      </c>
      <c r="AV26" s="43">
        <v>109420000000</v>
      </c>
    </row>
    <row r="27" spans="1:48" ht="24" customHeight="1">
      <c r="A27" s="16"/>
      <c r="B27" s="17">
        <f t="shared" si="8"/>
        <v>19</v>
      </c>
      <c r="C27" s="10"/>
      <c r="D27" s="18" t="s">
        <v>128</v>
      </c>
      <c r="E27" s="10"/>
      <c r="F27" s="18" t="s">
        <v>5</v>
      </c>
      <c r="G27" s="18" t="s">
        <v>226</v>
      </c>
      <c r="H27" s="10"/>
      <c r="I27" s="19">
        <v>4424762</v>
      </c>
      <c r="J27" s="19">
        <v>18080</v>
      </c>
      <c r="K27" s="17" t="s">
        <v>14</v>
      </c>
      <c r="L27" s="10"/>
      <c r="M27" s="60">
        <v>692</v>
      </c>
      <c r="N27" s="60">
        <v>713</v>
      </c>
      <c r="O27" s="60">
        <v>713</v>
      </c>
      <c r="P27" s="10"/>
      <c r="Q27" s="60">
        <f t="shared" si="0"/>
        <v>21390</v>
      </c>
      <c r="R27" s="10"/>
      <c r="S27" s="62">
        <f t="shared" si="1"/>
        <v>22103</v>
      </c>
      <c r="T27" s="10"/>
      <c r="U27" s="64">
        <v>16.100000000000001</v>
      </c>
      <c r="V27" s="64">
        <v>16.100000000000001</v>
      </c>
      <c r="W27" s="10"/>
      <c r="X27" s="43">
        <f t="shared" si="2"/>
        <v>8397227448.8000011</v>
      </c>
      <c r="Y27" s="36">
        <f t="shared" si="3"/>
        <v>0.12734455723753055</v>
      </c>
      <c r="Z27" s="10"/>
      <c r="AA27" s="20">
        <v>64.7</v>
      </c>
      <c r="AB27" s="20">
        <v>3.9</v>
      </c>
      <c r="AC27" s="20">
        <v>0.7</v>
      </c>
      <c r="AD27" s="20">
        <v>22.5</v>
      </c>
      <c r="AE27" s="20">
        <v>8.1999999999999993</v>
      </c>
      <c r="AF27" s="66">
        <f t="shared" si="4"/>
        <v>100.00000000000001</v>
      </c>
      <c r="AG27" s="10"/>
      <c r="AH27" s="72"/>
      <c r="AI27" s="73"/>
      <c r="AJ27" s="74"/>
      <c r="AK27" s="75"/>
      <c r="AL27" s="76"/>
      <c r="AN27" s="57">
        <v>14721.647000000001</v>
      </c>
      <c r="AO27" s="35">
        <v>80</v>
      </c>
      <c r="AP27" s="43">
        <f t="shared" si="5"/>
        <v>839722744.88000011</v>
      </c>
      <c r="AR27" s="57">
        <f t="shared" si="6"/>
        <v>14721.647000000001</v>
      </c>
      <c r="AS27" s="35">
        <v>24</v>
      </c>
      <c r="AT27" s="43">
        <f t="shared" si="7"/>
        <v>7557504703.920001</v>
      </c>
      <c r="AV27" s="43">
        <v>65941000000</v>
      </c>
    </row>
    <row r="28" spans="1:48" ht="24" customHeight="1">
      <c r="A28" s="16"/>
      <c r="B28" s="17">
        <f t="shared" si="8"/>
        <v>20</v>
      </c>
      <c r="C28" s="10"/>
      <c r="D28" s="18" t="s">
        <v>25</v>
      </c>
      <c r="E28" s="10"/>
      <c r="F28" s="18" t="s">
        <v>8</v>
      </c>
      <c r="G28" s="18" t="s">
        <v>212</v>
      </c>
      <c r="H28" s="10"/>
      <c r="I28" s="19">
        <v>11358379</v>
      </c>
      <c r="J28" s="19">
        <v>41860</v>
      </c>
      <c r="K28" s="17" t="s">
        <v>14</v>
      </c>
      <c r="L28" s="10"/>
      <c r="M28" s="60">
        <v>637</v>
      </c>
      <c r="N28" s="60">
        <v>657</v>
      </c>
      <c r="O28" s="60">
        <v>657</v>
      </c>
      <c r="P28" s="10"/>
      <c r="Q28" s="60">
        <f t="shared" si="0"/>
        <v>19710</v>
      </c>
      <c r="R28" s="10"/>
      <c r="S28" s="62">
        <f t="shared" si="1"/>
        <v>20367</v>
      </c>
      <c r="T28" s="10"/>
      <c r="U28" s="64">
        <v>5.8</v>
      </c>
      <c r="V28" s="64">
        <v>5.8</v>
      </c>
      <c r="W28" s="10"/>
      <c r="X28" s="43">
        <f t="shared" si="2"/>
        <v>22081559760</v>
      </c>
      <c r="Y28" s="36">
        <f t="shared" si="3"/>
        <v>4.6384277008845579E-2</v>
      </c>
      <c r="Z28" s="10"/>
      <c r="AA28" s="20">
        <v>57.1</v>
      </c>
      <c r="AB28" s="20">
        <v>14.4</v>
      </c>
      <c r="AC28" s="20">
        <v>11.1</v>
      </c>
      <c r="AD28" s="20">
        <v>12.2</v>
      </c>
      <c r="AE28" s="20">
        <v>5.2</v>
      </c>
      <c r="AF28" s="66">
        <f t="shared" si="4"/>
        <v>100</v>
      </c>
      <c r="AG28" s="10"/>
      <c r="AH28" s="72"/>
      <c r="AI28" s="73"/>
      <c r="AJ28" s="74"/>
      <c r="AK28" s="75"/>
      <c r="AL28" s="76"/>
      <c r="AN28" s="57">
        <v>42012.1</v>
      </c>
      <c r="AO28" s="35">
        <v>80</v>
      </c>
      <c r="AP28" s="43">
        <f t="shared" si="5"/>
        <v>2208155976</v>
      </c>
      <c r="AR28" s="57">
        <f t="shared" si="6"/>
        <v>42012.1</v>
      </c>
      <c r="AS28" s="35">
        <v>24</v>
      </c>
      <c r="AT28" s="43">
        <f t="shared" si="7"/>
        <v>19873403784</v>
      </c>
      <c r="AV28" s="43">
        <v>476057000000</v>
      </c>
    </row>
    <row r="29" spans="1:48" ht="24" customHeight="1">
      <c r="A29" s="16"/>
      <c r="B29" s="17">
        <f t="shared" si="8"/>
        <v>21</v>
      </c>
      <c r="C29" s="10"/>
      <c r="D29" s="18" t="s">
        <v>123</v>
      </c>
      <c r="E29" s="10"/>
      <c r="F29" s="18" t="s">
        <v>8</v>
      </c>
      <c r="G29" s="18" t="s">
        <v>212</v>
      </c>
      <c r="H29" s="10"/>
      <c r="I29" s="19">
        <v>16987330</v>
      </c>
      <c r="J29" s="19">
        <v>46310</v>
      </c>
      <c r="K29" s="17" t="s">
        <v>14</v>
      </c>
      <c r="L29" s="10"/>
      <c r="M29" s="60">
        <v>621</v>
      </c>
      <c r="N29" s="60">
        <v>648</v>
      </c>
      <c r="O29" s="60">
        <v>648</v>
      </c>
      <c r="P29" s="10"/>
      <c r="Q29" s="60">
        <f t="shared" si="0"/>
        <v>19440</v>
      </c>
      <c r="R29" s="10"/>
      <c r="S29" s="62">
        <f t="shared" si="1"/>
        <v>20088</v>
      </c>
      <c r="T29" s="10"/>
      <c r="U29" s="64">
        <v>3.8</v>
      </c>
      <c r="V29" s="64">
        <v>3.8</v>
      </c>
      <c r="W29" s="10"/>
      <c r="X29" s="43">
        <f t="shared" si="2"/>
        <v>23850470995.200001</v>
      </c>
      <c r="Y29" s="36">
        <f t="shared" si="3"/>
        <v>3.0439845155757039E-2</v>
      </c>
      <c r="Z29" s="10"/>
      <c r="AA29" s="20">
        <v>38</v>
      </c>
      <c r="AB29" s="20">
        <v>21.4</v>
      </c>
      <c r="AC29" s="20">
        <v>29.8</v>
      </c>
      <c r="AD29" s="20">
        <v>9.1999999999999993</v>
      </c>
      <c r="AE29" s="20">
        <v>1.6</v>
      </c>
      <c r="AF29" s="66">
        <f t="shared" si="4"/>
        <v>100</v>
      </c>
      <c r="AG29" s="10"/>
      <c r="AH29" s="72"/>
      <c r="AI29" s="73"/>
      <c r="AJ29" s="74"/>
      <c r="AK29" s="75"/>
      <c r="AL29" s="76"/>
      <c r="AN29" s="57">
        <v>46007.853000000003</v>
      </c>
      <c r="AO29" s="35">
        <v>80</v>
      </c>
      <c r="AP29" s="43">
        <f t="shared" si="5"/>
        <v>2385047099.5200005</v>
      </c>
      <c r="AR29" s="57">
        <f t="shared" si="6"/>
        <v>46007.853000000003</v>
      </c>
      <c r="AS29" s="35">
        <v>24</v>
      </c>
      <c r="AT29" s="43">
        <f t="shared" si="7"/>
        <v>21465423895.68</v>
      </c>
      <c r="AV29" s="43">
        <v>783528000000</v>
      </c>
    </row>
    <row r="30" spans="1:48" ht="24" customHeight="1">
      <c r="A30" s="16"/>
      <c r="B30" s="17">
        <f t="shared" si="8"/>
        <v>22</v>
      </c>
      <c r="C30" s="10"/>
      <c r="D30" s="18" t="s">
        <v>53</v>
      </c>
      <c r="E30" s="10"/>
      <c r="F30" s="18" t="s">
        <v>8</v>
      </c>
      <c r="G30" s="18" t="s">
        <v>212</v>
      </c>
      <c r="H30" s="10"/>
      <c r="I30" s="19">
        <v>10610947</v>
      </c>
      <c r="J30" s="19">
        <v>17570</v>
      </c>
      <c r="K30" s="17" t="s">
        <v>14</v>
      </c>
      <c r="L30" s="10"/>
      <c r="M30" s="60">
        <v>611</v>
      </c>
      <c r="N30" s="60">
        <v>630</v>
      </c>
      <c r="O30" s="60">
        <v>630</v>
      </c>
      <c r="P30" s="10"/>
      <c r="Q30" s="60">
        <f t="shared" si="0"/>
        <v>18900</v>
      </c>
      <c r="R30" s="10"/>
      <c r="S30" s="62">
        <f t="shared" si="1"/>
        <v>19530</v>
      </c>
      <c r="T30" s="10"/>
      <c r="U30" s="64">
        <v>5.9</v>
      </c>
      <c r="V30" s="64">
        <v>5.9</v>
      </c>
      <c r="W30" s="10"/>
      <c r="X30" s="43">
        <f t="shared" si="2"/>
        <v>9305547047.9999981</v>
      </c>
      <c r="Y30" s="36">
        <f t="shared" si="3"/>
        <v>4.7698739289558659E-2</v>
      </c>
      <c r="Z30" s="10"/>
      <c r="AA30" s="20">
        <v>53.7</v>
      </c>
      <c r="AB30" s="20">
        <v>10.3</v>
      </c>
      <c r="AC30" s="20">
        <v>8.6999999999999993</v>
      </c>
      <c r="AD30" s="20">
        <v>21.3</v>
      </c>
      <c r="AE30" s="20">
        <v>6</v>
      </c>
      <c r="AF30" s="66">
        <f t="shared" si="4"/>
        <v>100</v>
      </c>
      <c r="AG30" s="10"/>
      <c r="AH30" s="72"/>
      <c r="AI30" s="73"/>
      <c r="AJ30" s="74"/>
      <c r="AK30" s="75"/>
      <c r="AL30" s="76"/>
      <c r="AN30" s="57">
        <v>18463.386999999999</v>
      </c>
      <c r="AO30" s="35">
        <v>80</v>
      </c>
      <c r="AP30" s="43">
        <f t="shared" si="5"/>
        <v>930554704.79999995</v>
      </c>
      <c r="AR30" s="57">
        <f t="shared" si="6"/>
        <v>18463.386999999999</v>
      </c>
      <c r="AS30" s="35">
        <v>24</v>
      </c>
      <c r="AT30" s="43">
        <f t="shared" si="7"/>
        <v>8374992343.1999989</v>
      </c>
      <c r="AV30" s="43">
        <v>195090000000</v>
      </c>
    </row>
    <row r="31" spans="1:48" ht="24" customHeight="1">
      <c r="A31" s="16"/>
      <c r="B31" s="17">
        <f t="shared" si="8"/>
        <v>23</v>
      </c>
      <c r="C31" s="10"/>
      <c r="D31" s="18" t="s">
        <v>180</v>
      </c>
      <c r="E31" s="10"/>
      <c r="F31" s="18" t="s">
        <v>13</v>
      </c>
      <c r="G31" s="18" t="s">
        <v>222</v>
      </c>
      <c r="H31" s="10"/>
      <c r="I31" s="19">
        <v>3444006</v>
      </c>
      <c r="J31" s="19">
        <v>15230</v>
      </c>
      <c r="K31" s="17" t="s">
        <v>14</v>
      </c>
      <c r="L31" s="10"/>
      <c r="M31" s="60">
        <v>446</v>
      </c>
      <c r="N31" s="60">
        <v>460</v>
      </c>
      <c r="O31" s="60">
        <v>460</v>
      </c>
      <c r="P31" s="10"/>
      <c r="Q31" s="60">
        <f t="shared" si="0"/>
        <v>13800</v>
      </c>
      <c r="R31" s="10"/>
      <c r="S31" s="62">
        <f t="shared" si="1"/>
        <v>14260</v>
      </c>
      <c r="T31" s="10"/>
      <c r="U31" s="64">
        <v>13.4</v>
      </c>
      <c r="V31" s="64">
        <v>13.4</v>
      </c>
      <c r="W31" s="10"/>
      <c r="X31" s="43">
        <f t="shared" si="2"/>
        <v>5662468992</v>
      </c>
      <c r="Y31" s="36">
        <f t="shared" si="3"/>
        <v>0.1074717011843304</v>
      </c>
      <c r="Z31" s="10"/>
      <c r="AA31" s="20">
        <v>30.7</v>
      </c>
      <c r="AB31" s="20">
        <v>45.7</v>
      </c>
      <c r="AC31" s="20">
        <v>7</v>
      </c>
      <c r="AD31" s="20">
        <v>16.600000000000001</v>
      </c>
      <c r="AE31" s="20">
        <v>0</v>
      </c>
      <c r="AF31" s="66">
        <f t="shared" si="4"/>
        <v>100</v>
      </c>
      <c r="AG31" s="10"/>
      <c r="AH31" s="72"/>
      <c r="AI31" s="73"/>
      <c r="AJ31" s="74"/>
      <c r="AK31" s="75"/>
      <c r="AL31" s="76"/>
      <c r="AN31" s="57">
        <v>15387.144</v>
      </c>
      <c r="AO31" s="35">
        <v>80</v>
      </c>
      <c r="AP31" s="43">
        <f t="shared" si="5"/>
        <v>566246899.20000005</v>
      </c>
      <c r="AR31" s="57">
        <f t="shared" si="6"/>
        <v>15387.144</v>
      </c>
      <c r="AS31" s="35">
        <v>24</v>
      </c>
      <c r="AT31" s="43">
        <f t="shared" si="7"/>
        <v>5096222092.8000002</v>
      </c>
      <c r="AV31" s="43">
        <v>52688000000</v>
      </c>
    </row>
    <row r="32" spans="1:48" ht="24" customHeight="1">
      <c r="A32" s="16"/>
      <c r="B32" s="17">
        <f t="shared" si="8"/>
        <v>24</v>
      </c>
      <c r="C32" s="10"/>
      <c r="D32" s="18" t="s">
        <v>19</v>
      </c>
      <c r="E32" s="10"/>
      <c r="F32" s="18" t="s">
        <v>8</v>
      </c>
      <c r="G32" s="18" t="s">
        <v>212</v>
      </c>
      <c r="H32" s="10"/>
      <c r="I32" s="19">
        <v>8712137</v>
      </c>
      <c r="J32" s="19">
        <v>45230</v>
      </c>
      <c r="K32" s="17" t="s">
        <v>14</v>
      </c>
      <c r="L32" s="10"/>
      <c r="M32" s="60">
        <v>432</v>
      </c>
      <c r="N32" s="60">
        <v>452</v>
      </c>
      <c r="O32" s="60">
        <v>452</v>
      </c>
      <c r="P32" s="10"/>
      <c r="Q32" s="60">
        <f t="shared" si="0"/>
        <v>13560</v>
      </c>
      <c r="R32" s="10"/>
      <c r="S32" s="62">
        <f t="shared" si="1"/>
        <v>14012</v>
      </c>
      <c r="T32" s="10"/>
      <c r="U32" s="64">
        <v>5.2</v>
      </c>
      <c r="V32" s="64">
        <v>5.2</v>
      </c>
      <c r="W32" s="10"/>
      <c r="X32" s="43">
        <f t="shared" si="2"/>
        <v>16357990287.999998</v>
      </c>
      <c r="Y32" s="36">
        <f t="shared" si="3"/>
        <v>4.1388743429109268E-2</v>
      </c>
      <c r="Z32" s="10"/>
      <c r="AA32" s="20">
        <v>43.8</v>
      </c>
      <c r="AB32" s="20">
        <v>22</v>
      </c>
      <c r="AC32" s="20">
        <v>11.1</v>
      </c>
      <c r="AD32" s="20">
        <v>16.899999999999999</v>
      </c>
      <c r="AE32" s="20">
        <v>6.2</v>
      </c>
      <c r="AF32" s="66">
        <f t="shared" si="4"/>
        <v>99.999999999999986</v>
      </c>
      <c r="AG32" s="10"/>
      <c r="AH32" s="72"/>
      <c r="AI32" s="73"/>
      <c r="AJ32" s="74"/>
      <c r="AK32" s="75"/>
      <c r="AL32" s="76"/>
      <c r="AN32" s="57">
        <v>45237.805</v>
      </c>
      <c r="AO32" s="35">
        <v>80</v>
      </c>
      <c r="AP32" s="43">
        <f t="shared" si="5"/>
        <v>1635799028.8</v>
      </c>
      <c r="AR32" s="57">
        <f t="shared" si="6"/>
        <v>45237.805</v>
      </c>
      <c r="AS32" s="35">
        <v>24</v>
      </c>
      <c r="AT32" s="43">
        <f t="shared" si="7"/>
        <v>14722191259.199999</v>
      </c>
      <c r="AV32" s="43">
        <v>395228000000</v>
      </c>
    </row>
    <row r="33" spans="1:48" ht="24" customHeight="1">
      <c r="A33" s="16"/>
      <c r="B33" s="17">
        <f t="shared" si="8"/>
        <v>25</v>
      </c>
      <c r="C33" s="10"/>
      <c r="D33" s="18" t="s">
        <v>124</v>
      </c>
      <c r="E33" s="10"/>
      <c r="F33" s="18" t="s">
        <v>18</v>
      </c>
      <c r="G33" s="18" t="s">
        <v>224</v>
      </c>
      <c r="H33" s="10"/>
      <c r="I33" s="19">
        <v>4660833</v>
      </c>
      <c r="J33" s="19">
        <v>39070</v>
      </c>
      <c r="K33" s="17" t="s">
        <v>14</v>
      </c>
      <c r="L33" s="10"/>
      <c r="M33" s="60">
        <v>327</v>
      </c>
      <c r="N33" s="60">
        <v>364</v>
      </c>
      <c r="O33" s="60">
        <v>364</v>
      </c>
      <c r="P33" s="10"/>
      <c r="Q33" s="60">
        <f t="shared" si="0"/>
        <v>10920</v>
      </c>
      <c r="R33" s="10"/>
      <c r="S33" s="62">
        <f t="shared" si="1"/>
        <v>11284</v>
      </c>
      <c r="T33" s="10"/>
      <c r="U33" s="64">
        <v>7.8</v>
      </c>
      <c r="V33" s="64">
        <v>7.8</v>
      </c>
      <c r="W33" s="10"/>
      <c r="X33" s="43">
        <f t="shared" si="2"/>
        <v>11655819302.4</v>
      </c>
      <c r="Y33" s="36">
        <f t="shared" si="3"/>
        <v>6.2047224453032672E-2</v>
      </c>
      <c r="Z33" s="10"/>
      <c r="AA33" s="20">
        <v>68.5</v>
      </c>
      <c r="AB33" s="20">
        <v>15.9</v>
      </c>
      <c r="AC33" s="20">
        <v>1.5</v>
      </c>
      <c r="AD33" s="20">
        <v>7.6</v>
      </c>
      <c r="AE33" s="20">
        <v>6.5</v>
      </c>
      <c r="AF33" s="66">
        <f t="shared" si="4"/>
        <v>100</v>
      </c>
      <c r="AG33" s="10"/>
      <c r="AH33" s="72"/>
      <c r="AI33" s="73"/>
      <c r="AJ33" s="74"/>
      <c r="AK33" s="75"/>
      <c r="AL33" s="76"/>
      <c r="AN33" s="57">
        <v>40026.851999999999</v>
      </c>
      <c r="AO33" s="35">
        <v>80</v>
      </c>
      <c r="AP33" s="43">
        <f t="shared" si="5"/>
        <v>1165581930.24</v>
      </c>
      <c r="AR33" s="57">
        <f t="shared" si="6"/>
        <v>40026.851999999999</v>
      </c>
      <c r="AS33" s="35">
        <v>24</v>
      </c>
      <c r="AT33" s="43">
        <f t="shared" si="7"/>
        <v>10490237372.16</v>
      </c>
      <c r="AV33" s="43">
        <v>187854000000</v>
      </c>
    </row>
    <row r="34" spans="1:48" ht="24" customHeight="1">
      <c r="A34" s="16"/>
      <c r="B34" s="17">
        <f t="shared" si="8"/>
        <v>26</v>
      </c>
      <c r="C34" s="10"/>
      <c r="D34" s="18" t="s">
        <v>88</v>
      </c>
      <c r="E34" s="10"/>
      <c r="F34" s="18" t="s">
        <v>8</v>
      </c>
      <c r="G34" s="18" t="s">
        <v>212</v>
      </c>
      <c r="H34" s="10"/>
      <c r="I34" s="19">
        <v>8191828</v>
      </c>
      <c r="J34" s="19">
        <v>36190</v>
      </c>
      <c r="K34" s="17" t="s">
        <v>14</v>
      </c>
      <c r="L34" s="10"/>
      <c r="M34" s="60">
        <v>335</v>
      </c>
      <c r="N34" s="60">
        <v>345</v>
      </c>
      <c r="O34" s="60">
        <v>345</v>
      </c>
      <c r="P34" s="10"/>
      <c r="Q34" s="60">
        <f t="shared" si="0"/>
        <v>10350</v>
      </c>
      <c r="R34" s="10"/>
      <c r="S34" s="62">
        <f t="shared" si="1"/>
        <v>10695</v>
      </c>
      <c r="T34" s="10"/>
      <c r="U34" s="64">
        <v>4.2</v>
      </c>
      <c r="V34" s="64">
        <v>4.2</v>
      </c>
      <c r="W34" s="10"/>
      <c r="X34" s="43">
        <f t="shared" si="2"/>
        <v>10300768224</v>
      </c>
      <c r="Y34" s="36">
        <f t="shared" si="3"/>
        <v>3.2295770271922646E-2</v>
      </c>
      <c r="Z34" s="10"/>
      <c r="AA34" s="20">
        <v>46.3</v>
      </c>
      <c r="AB34" s="20">
        <v>12.2</v>
      </c>
      <c r="AC34" s="20">
        <v>2.7</v>
      </c>
      <c r="AD34" s="20">
        <v>28.7</v>
      </c>
      <c r="AE34" s="20">
        <v>10.1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37321.624000000003</v>
      </c>
      <c r="AO34" s="35">
        <v>80</v>
      </c>
      <c r="AP34" s="43">
        <f t="shared" si="5"/>
        <v>1030076822.4000001</v>
      </c>
      <c r="AR34" s="57">
        <f t="shared" si="6"/>
        <v>37321.624000000003</v>
      </c>
      <c r="AS34" s="35">
        <v>24</v>
      </c>
      <c r="AT34" s="43">
        <f t="shared" si="7"/>
        <v>9270691401.6000004</v>
      </c>
      <c r="AV34" s="43">
        <v>318951000000</v>
      </c>
    </row>
    <row r="35" spans="1:48" ht="24" customHeight="1">
      <c r="A35" s="16"/>
      <c r="B35" s="17">
        <f t="shared" si="8"/>
        <v>27</v>
      </c>
      <c r="C35" s="10"/>
      <c r="D35" s="18" t="s">
        <v>151</v>
      </c>
      <c r="E35" s="10"/>
      <c r="F35" s="18" t="s">
        <v>8</v>
      </c>
      <c r="G35" s="18" t="s">
        <v>212</v>
      </c>
      <c r="H35" s="10"/>
      <c r="I35" s="19">
        <v>5444218</v>
      </c>
      <c r="J35" s="19">
        <v>16810</v>
      </c>
      <c r="K35" s="17" t="s">
        <v>14</v>
      </c>
      <c r="L35" s="10"/>
      <c r="M35" s="60">
        <v>275</v>
      </c>
      <c r="N35" s="60">
        <v>330</v>
      </c>
      <c r="O35" s="60">
        <v>330</v>
      </c>
      <c r="P35" s="10"/>
      <c r="Q35" s="60">
        <f t="shared" si="0"/>
        <v>9900</v>
      </c>
      <c r="R35" s="10"/>
      <c r="S35" s="62">
        <f t="shared" si="1"/>
        <v>10230</v>
      </c>
      <c r="T35" s="10"/>
      <c r="U35" s="64">
        <v>6.1</v>
      </c>
      <c r="V35" s="64">
        <v>6.1</v>
      </c>
      <c r="W35" s="10"/>
      <c r="X35" s="43">
        <f t="shared" si="2"/>
        <v>4357583472</v>
      </c>
      <c r="Y35" s="36">
        <f t="shared" si="3"/>
        <v>4.8611500005577804E-2</v>
      </c>
      <c r="Z35" s="10"/>
      <c r="AA35" s="20">
        <v>50.2</v>
      </c>
      <c r="AB35" s="20">
        <v>8.6999999999999993</v>
      </c>
      <c r="AC35" s="20">
        <v>7.6</v>
      </c>
      <c r="AD35" s="20">
        <v>29.1</v>
      </c>
      <c r="AE35" s="20">
        <v>4.4000000000000004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16505.998</v>
      </c>
      <c r="AO35" s="35">
        <v>80</v>
      </c>
      <c r="AP35" s="43">
        <f t="shared" si="5"/>
        <v>435758347.19999999</v>
      </c>
      <c r="AR35" s="57">
        <f t="shared" si="6"/>
        <v>16505.998</v>
      </c>
      <c r="AS35" s="35">
        <v>24</v>
      </c>
      <c r="AT35" s="43">
        <f t="shared" si="7"/>
        <v>3921825124.7999997</v>
      </c>
      <c r="AV35" s="43">
        <v>89641000000</v>
      </c>
    </row>
    <row r="36" spans="1:48" ht="24" customHeight="1">
      <c r="A36" s="16"/>
      <c r="B36" s="17">
        <f t="shared" si="8"/>
        <v>28</v>
      </c>
      <c r="C36" s="10"/>
      <c r="D36" s="18" t="s">
        <v>161</v>
      </c>
      <c r="E36" s="10"/>
      <c r="F36" s="18" t="s">
        <v>8</v>
      </c>
      <c r="G36" s="18" t="s">
        <v>212</v>
      </c>
      <c r="H36" s="10"/>
      <c r="I36" s="19">
        <v>9837533</v>
      </c>
      <c r="J36" s="19">
        <v>54630</v>
      </c>
      <c r="K36" s="17" t="s">
        <v>14</v>
      </c>
      <c r="L36" s="10"/>
      <c r="M36" s="60">
        <v>270</v>
      </c>
      <c r="N36" s="60">
        <v>278</v>
      </c>
      <c r="O36" s="60">
        <v>278</v>
      </c>
      <c r="P36" s="10"/>
      <c r="Q36" s="60">
        <f t="shared" si="0"/>
        <v>8340</v>
      </c>
      <c r="R36" s="10"/>
      <c r="S36" s="62">
        <f t="shared" si="1"/>
        <v>8618</v>
      </c>
      <c r="T36" s="10"/>
      <c r="U36" s="64">
        <v>2.8</v>
      </c>
      <c r="V36" s="64">
        <v>2.8</v>
      </c>
      <c r="W36" s="10"/>
      <c r="X36" s="43">
        <f t="shared" si="2"/>
        <v>11559061412.800001</v>
      </c>
      <c r="Y36" s="36">
        <f t="shared" si="3"/>
        <v>2.2412401138549361E-2</v>
      </c>
      <c r="Z36" s="10"/>
      <c r="AA36" s="20">
        <v>53.7</v>
      </c>
      <c r="AB36" s="20">
        <v>16.3</v>
      </c>
      <c r="AC36" s="20">
        <v>8.1</v>
      </c>
      <c r="AD36" s="20">
        <v>15.6</v>
      </c>
      <c r="AE36" s="20">
        <v>6.3</v>
      </c>
      <c r="AF36" s="66">
        <f t="shared" si="4"/>
        <v>99.999999999999986</v>
      </c>
      <c r="AG36" s="10"/>
      <c r="AH36" s="72"/>
      <c r="AI36" s="73"/>
      <c r="AJ36" s="74"/>
      <c r="AK36" s="75"/>
      <c r="AL36" s="76"/>
      <c r="AN36" s="57">
        <v>51974.197</v>
      </c>
      <c r="AO36" s="35">
        <v>80</v>
      </c>
      <c r="AP36" s="43">
        <f t="shared" si="5"/>
        <v>1155906141.28</v>
      </c>
      <c r="AR36" s="57">
        <f t="shared" si="6"/>
        <v>51974.197</v>
      </c>
      <c r="AS36" s="35">
        <v>24</v>
      </c>
      <c r="AT36" s="43">
        <f t="shared" si="7"/>
        <v>10403155271.52</v>
      </c>
      <c r="AV36" s="43">
        <v>515744000000</v>
      </c>
    </row>
    <row r="37" spans="1:48" ht="24" customHeight="1">
      <c r="A37" s="16"/>
      <c r="B37" s="17">
        <f t="shared" si="8"/>
        <v>29</v>
      </c>
      <c r="C37" s="10"/>
      <c r="D37" s="18" t="s">
        <v>67</v>
      </c>
      <c r="E37" s="10"/>
      <c r="F37" s="18" t="s">
        <v>8</v>
      </c>
      <c r="G37" s="18" t="s">
        <v>212</v>
      </c>
      <c r="H37" s="10"/>
      <c r="I37" s="19">
        <v>5503132</v>
      </c>
      <c r="J37" s="19">
        <v>44730</v>
      </c>
      <c r="K37" s="17" t="s">
        <v>14</v>
      </c>
      <c r="L37" s="10"/>
      <c r="M37" s="60">
        <v>252</v>
      </c>
      <c r="N37" s="60">
        <v>260</v>
      </c>
      <c r="O37" s="60">
        <v>260</v>
      </c>
      <c r="P37" s="10"/>
      <c r="Q37" s="60">
        <f t="shared" si="0"/>
        <v>7800</v>
      </c>
      <c r="R37" s="10"/>
      <c r="S37" s="62">
        <f t="shared" si="1"/>
        <v>8060</v>
      </c>
      <c r="T37" s="10"/>
      <c r="U37" s="64">
        <v>4.7</v>
      </c>
      <c r="V37" s="64">
        <v>4.7</v>
      </c>
      <c r="W37" s="10"/>
      <c r="X37" s="43">
        <f t="shared" si="2"/>
        <v>9105707520</v>
      </c>
      <c r="Y37" s="36">
        <f t="shared" si="3"/>
        <v>3.785055293677516E-2</v>
      </c>
      <c r="Z37" s="10"/>
      <c r="AA37" s="20">
        <v>64.7</v>
      </c>
      <c r="AB37" s="20">
        <v>8.6999999999999993</v>
      </c>
      <c r="AC37" s="20">
        <v>9.5</v>
      </c>
      <c r="AD37" s="20">
        <v>10.7</v>
      </c>
      <c r="AE37" s="20">
        <v>6.4</v>
      </c>
      <c r="AF37" s="66">
        <f t="shared" si="4"/>
        <v>100.00000000000001</v>
      </c>
      <c r="AG37" s="10"/>
      <c r="AH37" s="72"/>
      <c r="AI37" s="73"/>
      <c r="AJ37" s="74"/>
      <c r="AK37" s="75"/>
      <c r="AL37" s="76"/>
      <c r="AN37" s="57">
        <v>43777.440000000002</v>
      </c>
      <c r="AO37" s="35">
        <v>80</v>
      </c>
      <c r="AP37" s="43">
        <f t="shared" si="5"/>
        <v>910570752</v>
      </c>
      <c r="AR37" s="57">
        <f t="shared" si="6"/>
        <v>43777.440000000002</v>
      </c>
      <c r="AS37" s="35">
        <v>24</v>
      </c>
      <c r="AT37" s="43">
        <f t="shared" si="7"/>
        <v>8195136768</v>
      </c>
      <c r="AV37" s="43">
        <v>240570000000</v>
      </c>
    </row>
    <row r="38" spans="1:48" ht="24" customHeight="1">
      <c r="A38" s="16"/>
      <c r="B38" s="17">
        <f t="shared" si="8"/>
        <v>30</v>
      </c>
      <c r="C38" s="10"/>
      <c r="D38" s="18" t="s">
        <v>136</v>
      </c>
      <c r="E38" s="10"/>
      <c r="F38" s="18" t="s">
        <v>5</v>
      </c>
      <c r="G38" s="18" t="s">
        <v>226</v>
      </c>
      <c r="H38" s="10"/>
      <c r="I38" s="19">
        <v>2569804</v>
      </c>
      <c r="J38" s="19">
        <v>75660</v>
      </c>
      <c r="K38" s="17" t="s">
        <v>14</v>
      </c>
      <c r="L38" s="10"/>
      <c r="M38" s="60">
        <v>178</v>
      </c>
      <c r="N38" s="60">
        <v>239</v>
      </c>
      <c r="O38" s="60">
        <v>239</v>
      </c>
      <c r="P38" s="10"/>
      <c r="Q38" s="60">
        <f t="shared" si="0"/>
        <v>7170</v>
      </c>
      <c r="R38" s="10"/>
      <c r="S38" s="62">
        <f t="shared" si="1"/>
        <v>7409</v>
      </c>
      <c r="T38" s="10"/>
      <c r="U38" s="64">
        <v>9.3000000000000007</v>
      </c>
      <c r="V38" s="64">
        <v>9.3000000000000007</v>
      </c>
      <c r="W38" s="10"/>
      <c r="X38" s="43">
        <f t="shared" si="2"/>
        <v>10929577263.200001</v>
      </c>
      <c r="Y38" s="36">
        <f t="shared" si="3"/>
        <v>7.2032117570453177E-2</v>
      </c>
      <c r="Z38" s="10"/>
      <c r="AA38" s="20">
        <v>48.3</v>
      </c>
      <c r="AB38" s="20">
        <v>2.2000000000000002</v>
      </c>
      <c r="AC38" s="20">
        <v>2.8</v>
      </c>
      <c r="AD38" s="20">
        <v>32</v>
      </c>
      <c r="AE38" s="20">
        <v>14.7</v>
      </c>
      <c r="AF38" s="66">
        <f t="shared" si="4"/>
        <v>100</v>
      </c>
      <c r="AG38" s="10"/>
      <c r="AH38" s="72"/>
      <c r="AI38" s="73"/>
      <c r="AJ38" s="74"/>
      <c r="AK38" s="75"/>
      <c r="AL38" s="76"/>
      <c r="AN38" s="57">
        <v>57163.061000000002</v>
      </c>
      <c r="AO38" s="35">
        <v>80</v>
      </c>
      <c r="AP38" s="43">
        <f t="shared" si="5"/>
        <v>1092957726.3199999</v>
      </c>
      <c r="AR38" s="57">
        <f t="shared" si="6"/>
        <v>57163.061000000002</v>
      </c>
      <c r="AS38" s="35">
        <v>24</v>
      </c>
      <c r="AT38" s="43">
        <f t="shared" si="7"/>
        <v>9836619536.8800011</v>
      </c>
      <c r="AV38" s="43">
        <v>151732000000</v>
      </c>
    </row>
    <row r="39" spans="1:48" ht="24" customHeight="1">
      <c r="A39" s="16"/>
      <c r="B39" s="17">
        <f t="shared" si="8"/>
        <v>31</v>
      </c>
      <c r="C39" s="10"/>
      <c r="D39" s="18" t="s">
        <v>104</v>
      </c>
      <c r="E39" s="10"/>
      <c r="F39" s="18" t="s">
        <v>8</v>
      </c>
      <c r="G39" s="18" t="s">
        <v>212</v>
      </c>
      <c r="H39" s="10"/>
      <c r="I39" s="19">
        <v>2908249</v>
      </c>
      <c r="J39" s="19">
        <v>14770</v>
      </c>
      <c r="K39" s="17" t="s">
        <v>14</v>
      </c>
      <c r="L39" s="10"/>
      <c r="M39" s="60">
        <v>192</v>
      </c>
      <c r="N39" s="60">
        <v>234</v>
      </c>
      <c r="O39" s="60">
        <v>234</v>
      </c>
      <c r="P39" s="10"/>
      <c r="Q39" s="60">
        <f t="shared" si="0"/>
        <v>7020</v>
      </c>
      <c r="R39" s="10"/>
      <c r="S39" s="62">
        <f t="shared" si="1"/>
        <v>7254</v>
      </c>
      <c r="T39" s="10"/>
      <c r="U39" s="64">
        <v>8</v>
      </c>
      <c r="V39" s="64">
        <v>8</v>
      </c>
      <c r="W39" s="10"/>
      <c r="X39" s="43">
        <f t="shared" si="2"/>
        <v>2807902655.9999995</v>
      </c>
      <c r="Y39" s="36">
        <f t="shared" si="3"/>
        <v>6.5266669517921053E-2</v>
      </c>
      <c r="Z39" s="10"/>
      <c r="AA39" s="20">
        <v>46.4</v>
      </c>
      <c r="AB39" s="20">
        <v>5.7</v>
      </c>
      <c r="AC39" s="20">
        <v>8.9</v>
      </c>
      <c r="AD39" s="20">
        <v>38</v>
      </c>
      <c r="AE39" s="20">
        <v>1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14999.48</v>
      </c>
      <c r="AO39" s="35">
        <v>80</v>
      </c>
      <c r="AP39" s="43">
        <f t="shared" si="5"/>
        <v>280790265.59999996</v>
      </c>
      <c r="AR39" s="57">
        <f t="shared" si="6"/>
        <v>14999.48</v>
      </c>
      <c r="AS39" s="35">
        <v>24</v>
      </c>
      <c r="AT39" s="43">
        <f t="shared" si="7"/>
        <v>2527112390.3999996</v>
      </c>
      <c r="AV39" s="43">
        <v>43022000000</v>
      </c>
    </row>
    <row r="40" spans="1:48" ht="24" customHeight="1">
      <c r="A40" s="16"/>
      <c r="B40" s="17">
        <f t="shared" si="8"/>
        <v>32</v>
      </c>
      <c r="C40" s="10"/>
      <c r="D40" s="18" t="s">
        <v>55</v>
      </c>
      <c r="E40" s="10"/>
      <c r="F40" s="18" t="s">
        <v>8</v>
      </c>
      <c r="G40" s="18" t="s">
        <v>212</v>
      </c>
      <c r="H40" s="10"/>
      <c r="I40" s="19">
        <v>5711870</v>
      </c>
      <c r="J40" s="19">
        <v>56730</v>
      </c>
      <c r="K40" s="17" t="s">
        <v>14</v>
      </c>
      <c r="L40" s="10"/>
      <c r="M40" s="60">
        <v>211</v>
      </c>
      <c r="N40" s="60">
        <v>227</v>
      </c>
      <c r="O40" s="60">
        <v>227</v>
      </c>
      <c r="P40" s="10"/>
      <c r="Q40" s="60">
        <f t="shared" si="0"/>
        <v>6810</v>
      </c>
      <c r="R40" s="10"/>
      <c r="S40" s="62">
        <f t="shared" si="1"/>
        <v>7037</v>
      </c>
      <c r="T40" s="10"/>
      <c r="U40" s="64">
        <v>4</v>
      </c>
      <c r="V40" s="64">
        <v>4</v>
      </c>
      <c r="W40" s="10"/>
      <c r="X40" s="43">
        <f t="shared" si="2"/>
        <v>9926982036.7999992</v>
      </c>
      <c r="Y40" s="36">
        <f t="shared" si="3"/>
        <v>3.1703847892793721E-2</v>
      </c>
      <c r="Z40" s="10"/>
      <c r="AA40" s="20">
        <v>48.3</v>
      </c>
      <c r="AB40" s="20">
        <v>16.100000000000001</v>
      </c>
      <c r="AC40" s="20">
        <v>14.7</v>
      </c>
      <c r="AD40" s="20">
        <v>17.100000000000001</v>
      </c>
      <c r="AE40" s="20">
        <v>3.8</v>
      </c>
      <c r="AF40" s="66">
        <f t="shared" si="4"/>
        <v>100.00000000000001</v>
      </c>
      <c r="AG40" s="10"/>
      <c r="AH40" s="72"/>
      <c r="AI40" s="73"/>
      <c r="AJ40" s="74"/>
      <c r="AK40" s="75"/>
      <c r="AL40" s="76"/>
      <c r="AN40" s="57">
        <v>54663.998</v>
      </c>
      <c r="AO40" s="35">
        <v>80</v>
      </c>
      <c r="AP40" s="43">
        <f t="shared" si="5"/>
        <v>992698203.68000007</v>
      </c>
      <c r="AR40" s="57">
        <f t="shared" si="6"/>
        <v>54663.998</v>
      </c>
      <c r="AS40" s="35">
        <v>24</v>
      </c>
      <c r="AT40" s="43">
        <f t="shared" si="7"/>
        <v>8934283833.1199989</v>
      </c>
      <c r="AV40" s="43">
        <v>313116000000</v>
      </c>
    </row>
    <row r="41" spans="1:48" ht="24" customHeight="1">
      <c r="A41" s="16"/>
      <c r="B41" s="17">
        <f t="shared" si="8"/>
        <v>33</v>
      </c>
      <c r="C41" s="10"/>
      <c r="D41" s="18" t="s">
        <v>162</v>
      </c>
      <c r="E41" s="10"/>
      <c r="F41" s="18" t="s">
        <v>8</v>
      </c>
      <c r="G41" s="18" t="s">
        <v>212</v>
      </c>
      <c r="H41" s="10"/>
      <c r="I41" s="19">
        <v>8401739</v>
      </c>
      <c r="J41" s="19">
        <v>81240</v>
      </c>
      <c r="K41" s="17" t="s">
        <v>14</v>
      </c>
      <c r="L41" s="10"/>
      <c r="M41" s="60">
        <v>216</v>
      </c>
      <c r="N41" s="60">
        <v>223</v>
      </c>
      <c r="O41" s="60">
        <v>223</v>
      </c>
      <c r="P41" s="10"/>
      <c r="Q41" s="60">
        <f t="shared" ref="Q41:Q57" si="9">N41*$Q$190</f>
        <v>6690</v>
      </c>
      <c r="R41" s="10"/>
      <c r="S41" s="62">
        <f t="shared" ref="S41:S57" si="10">Q41+N41</f>
        <v>6913</v>
      </c>
      <c r="T41" s="10"/>
      <c r="U41" s="64">
        <v>2.7</v>
      </c>
      <c r="V41" s="64">
        <v>2.7</v>
      </c>
      <c r="W41" s="10"/>
      <c r="X41" s="43">
        <f t="shared" ref="X41:X57" si="11">AP41+AT41</f>
        <v>14302719231.200001</v>
      </c>
      <c r="Y41" s="36">
        <f t="shared" ref="Y41:Y57" si="12">X41/AV41</f>
        <v>2.1305716490021734E-2</v>
      </c>
      <c r="Z41" s="10"/>
      <c r="AA41" s="20">
        <v>34.700000000000003</v>
      </c>
      <c r="AB41" s="20">
        <v>22.7</v>
      </c>
      <c r="AC41" s="20">
        <v>15.3</v>
      </c>
      <c r="AD41" s="20">
        <v>23.1</v>
      </c>
      <c r="AE41" s="20">
        <v>4.2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80172.192999999999</v>
      </c>
      <c r="AO41" s="35">
        <v>80</v>
      </c>
      <c r="AP41" s="43">
        <f t="shared" ref="AP41:AP57" si="14">N41*AN41*AO41</f>
        <v>1430271923.1200001</v>
      </c>
      <c r="AR41" s="57">
        <f t="shared" ref="AR41:AR57" si="15">AN41</f>
        <v>80172.192999999999</v>
      </c>
      <c r="AS41" s="35">
        <v>24</v>
      </c>
      <c r="AT41" s="43">
        <f t="shared" ref="AT41:AT57" si="16">Q41*AR41*AS41</f>
        <v>12872447308.08</v>
      </c>
      <c r="AV41" s="43">
        <v>671309000000</v>
      </c>
    </row>
    <row r="42" spans="1:48" ht="24" customHeight="1">
      <c r="A42" s="16"/>
      <c r="B42" s="17">
        <f t="shared" si="8"/>
        <v>34</v>
      </c>
      <c r="C42" s="10"/>
      <c r="D42" s="18" t="s">
        <v>87</v>
      </c>
      <c r="E42" s="10"/>
      <c r="F42" s="18" t="s">
        <v>8</v>
      </c>
      <c r="G42" s="18" t="s">
        <v>212</v>
      </c>
      <c r="H42" s="10"/>
      <c r="I42" s="19">
        <v>4726078</v>
      </c>
      <c r="J42" s="19">
        <v>52560</v>
      </c>
      <c r="K42" s="17" t="s">
        <v>14</v>
      </c>
      <c r="L42" s="10"/>
      <c r="M42" s="60">
        <v>188</v>
      </c>
      <c r="N42" s="60">
        <v>194</v>
      </c>
      <c r="O42" s="60">
        <v>194</v>
      </c>
      <c r="P42" s="10"/>
      <c r="Q42" s="60">
        <f t="shared" si="9"/>
        <v>5820</v>
      </c>
      <c r="R42" s="10"/>
      <c r="S42" s="62">
        <f t="shared" si="10"/>
        <v>6014</v>
      </c>
      <c r="T42" s="10"/>
      <c r="U42" s="64">
        <v>4.0999999999999996</v>
      </c>
      <c r="V42" s="64">
        <v>4.0999999999999996</v>
      </c>
      <c r="W42" s="10"/>
      <c r="X42" s="43">
        <f t="shared" si="11"/>
        <v>9808187126.3999996</v>
      </c>
      <c r="Y42" s="36">
        <f t="shared" si="12"/>
        <v>3.2637059813724736E-2</v>
      </c>
      <c r="Z42" s="10"/>
      <c r="AA42" s="20">
        <v>62.2</v>
      </c>
      <c r="AB42" s="20">
        <v>11.7</v>
      </c>
      <c r="AC42" s="20">
        <v>5.3</v>
      </c>
      <c r="AD42" s="20">
        <v>18.600000000000001</v>
      </c>
      <c r="AE42" s="20">
        <v>2.2000000000000002</v>
      </c>
      <c r="AF42" s="66">
        <f t="shared" si="13"/>
        <v>100.00000000000001</v>
      </c>
      <c r="AG42" s="10"/>
      <c r="AH42" s="72"/>
      <c r="AI42" s="73"/>
      <c r="AJ42" s="74"/>
      <c r="AK42" s="75"/>
      <c r="AL42" s="76"/>
      <c r="AN42" s="57">
        <v>63197.082000000002</v>
      </c>
      <c r="AO42" s="35">
        <v>80</v>
      </c>
      <c r="AP42" s="43">
        <f t="shared" si="14"/>
        <v>980818712.63999999</v>
      </c>
      <c r="AR42" s="57">
        <f t="shared" si="15"/>
        <v>63197.082000000002</v>
      </c>
      <c r="AS42" s="35">
        <v>24</v>
      </c>
      <c r="AT42" s="43">
        <f t="shared" si="16"/>
        <v>8827368413.7600002</v>
      </c>
      <c r="AV42" s="43">
        <v>300523000000</v>
      </c>
    </row>
    <row r="43" spans="1:48" ht="24" customHeight="1">
      <c r="A43" s="16"/>
      <c r="B43" s="17">
        <f t="shared" si="8"/>
        <v>35</v>
      </c>
      <c r="C43" s="10"/>
      <c r="D43" s="18" t="s">
        <v>99</v>
      </c>
      <c r="E43" s="10"/>
      <c r="F43" s="18" t="s">
        <v>8</v>
      </c>
      <c r="G43" s="18" t="s">
        <v>212</v>
      </c>
      <c r="H43" s="10"/>
      <c r="I43" s="19">
        <v>1970530</v>
      </c>
      <c r="J43" s="19">
        <v>14630</v>
      </c>
      <c r="K43" s="17" t="s">
        <v>14</v>
      </c>
      <c r="L43" s="10"/>
      <c r="M43" s="60">
        <v>158</v>
      </c>
      <c r="N43" s="60">
        <v>184</v>
      </c>
      <c r="O43" s="60">
        <v>184</v>
      </c>
      <c r="P43" s="10"/>
      <c r="Q43" s="60">
        <f t="shared" si="9"/>
        <v>5520</v>
      </c>
      <c r="R43" s="10"/>
      <c r="S43" s="62">
        <f t="shared" si="10"/>
        <v>5704</v>
      </c>
      <c r="T43" s="10"/>
      <c r="U43" s="64">
        <v>9.3000000000000007</v>
      </c>
      <c r="V43" s="64">
        <v>9.3000000000000007</v>
      </c>
      <c r="W43" s="10"/>
      <c r="X43" s="43">
        <f t="shared" si="11"/>
        <v>2083382688.0000002</v>
      </c>
      <c r="Y43" s="36">
        <f t="shared" si="12"/>
        <v>7.5120166149852174E-2</v>
      </c>
      <c r="Z43" s="10"/>
      <c r="AA43" s="20">
        <v>44.9</v>
      </c>
      <c r="AB43" s="20">
        <v>12</v>
      </c>
      <c r="AC43" s="20">
        <v>4.4000000000000004</v>
      </c>
      <c r="AD43" s="20">
        <v>34.799999999999997</v>
      </c>
      <c r="AE43" s="20">
        <v>3.9</v>
      </c>
      <c r="AF43" s="66">
        <f t="shared" si="13"/>
        <v>100</v>
      </c>
      <c r="AG43" s="10"/>
      <c r="AH43" s="72"/>
      <c r="AI43" s="73"/>
      <c r="AJ43" s="74"/>
      <c r="AK43" s="75"/>
      <c r="AL43" s="76"/>
      <c r="AN43" s="57">
        <v>14153.415000000001</v>
      </c>
      <c r="AO43" s="35">
        <v>80</v>
      </c>
      <c r="AP43" s="43">
        <f t="shared" si="14"/>
        <v>208338268.80000001</v>
      </c>
      <c r="AR43" s="57">
        <f t="shared" si="15"/>
        <v>14153.415000000001</v>
      </c>
      <c r="AS43" s="35">
        <v>24</v>
      </c>
      <c r="AT43" s="43">
        <f t="shared" si="16"/>
        <v>1875044419.2000003</v>
      </c>
      <c r="AV43" s="43">
        <v>27734000000</v>
      </c>
    </row>
    <row r="44" spans="1:48" ht="24" customHeight="1">
      <c r="A44" s="16"/>
      <c r="B44" s="17">
        <f t="shared" si="8"/>
        <v>36</v>
      </c>
      <c r="C44" s="10"/>
      <c r="D44" s="18" t="s">
        <v>170</v>
      </c>
      <c r="E44" s="10"/>
      <c r="F44" s="18" t="s">
        <v>13</v>
      </c>
      <c r="G44" s="18" t="s">
        <v>222</v>
      </c>
      <c r="H44" s="10"/>
      <c r="I44" s="19">
        <v>1364962</v>
      </c>
      <c r="J44" s="19">
        <v>15680</v>
      </c>
      <c r="K44" s="17" t="s">
        <v>14</v>
      </c>
      <c r="L44" s="10"/>
      <c r="M44" s="60">
        <v>135</v>
      </c>
      <c r="N44" s="60">
        <v>165</v>
      </c>
      <c r="O44" s="60">
        <v>165</v>
      </c>
      <c r="P44" s="10"/>
      <c r="Q44" s="60">
        <f t="shared" si="9"/>
        <v>4950</v>
      </c>
      <c r="R44" s="10"/>
      <c r="S44" s="62">
        <f t="shared" si="10"/>
        <v>5115</v>
      </c>
      <c r="T44" s="10"/>
      <c r="U44" s="64">
        <v>12.1</v>
      </c>
      <c r="V44" s="64">
        <v>12.1</v>
      </c>
      <c r="W44" s="10"/>
      <c r="X44" s="43">
        <f t="shared" si="11"/>
        <v>2135357004</v>
      </c>
      <c r="Y44" s="36">
        <f t="shared" si="12"/>
        <v>9.5820372627327802E-2</v>
      </c>
      <c r="Z44" s="10"/>
      <c r="AA44" s="20">
        <v>57.8</v>
      </c>
      <c r="AB44" s="20">
        <v>2.2000000000000002</v>
      </c>
      <c r="AC44" s="20">
        <v>0.7</v>
      </c>
      <c r="AD44" s="20">
        <v>31.1</v>
      </c>
      <c r="AE44" s="20">
        <v>8.1999999999999993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16176.947</v>
      </c>
      <c r="AO44" s="35">
        <v>80</v>
      </c>
      <c r="AP44" s="43">
        <f t="shared" si="14"/>
        <v>213535700.39999998</v>
      </c>
      <c r="AR44" s="57">
        <f t="shared" si="15"/>
        <v>16176.947</v>
      </c>
      <c r="AS44" s="35">
        <v>24</v>
      </c>
      <c r="AT44" s="43">
        <f t="shared" si="16"/>
        <v>1921821303.6000001</v>
      </c>
      <c r="AV44" s="43">
        <v>22285000000</v>
      </c>
    </row>
    <row r="45" spans="1:48" ht="24" customHeight="1">
      <c r="A45" s="16"/>
      <c r="B45" s="17">
        <f t="shared" si="8"/>
        <v>37</v>
      </c>
      <c r="C45" s="10"/>
      <c r="D45" s="18" t="s">
        <v>150</v>
      </c>
      <c r="E45" s="10"/>
      <c r="F45" s="18" t="s">
        <v>18</v>
      </c>
      <c r="G45" s="18" t="s">
        <v>224</v>
      </c>
      <c r="H45" s="10"/>
      <c r="I45" s="19">
        <v>5622455</v>
      </c>
      <c r="J45" s="19">
        <v>51880</v>
      </c>
      <c r="K45" s="17" t="s">
        <v>14</v>
      </c>
      <c r="L45" s="10"/>
      <c r="M45" s="60">
        <v>141</v>
      </c>
      <c r="N45" s="60">
        <v>155</v>
      </c>
      <c r="O45" s="60">
        <v>155</v>
      </c>
      <c r="P45" s="10"/>
      <c r="Q45" s="60">
        <f t="shared" si="9"/>
        <v>4650</v>
      </c>
      <c r="R45" s="10"/>
      <c r="S45" s="62">
        <f t="shared" si="10"/>
        <v>4805</v>
      </c>
      <c r="T45" s="10"/>
      <c r="U45" s="64">
        <v>2.8</v>
      </c>
      <c r="V45" s="64">
        <v>2.8</v>
      </c>
      <c r="W45" s="10"/>
      <c r="X45" s="43">
        <f t="shared" si="11"/>
        <v>7033797080</v>
      </c>
      <c r="Y45" s="36">
        <f t="shared" si="12"/>
        <v>2.2114129934479421E-2</v>
      </c>
      <c r="Z45" s="10"/>
      <c r="AA45" s="20">
        <v>7.8</v>
      </c>
      <c r="AB45" s="20">
        <v>44</v>
      </c>
      <c r="AC45" s="20">
        <v>14.2</v>
      </c>
      <c r="AD45" s="20">
        <v>33.299999999999997</v>
      </c>
      <c r="AE45" s="20">
        <v>0.7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56724.17</v>
      </c>
      <c r="AO45" s="35">
        <v>80</v>
      </c>
      <c r="AP45" s="43">
        <f t="shared" si="14"/>
        <v>703379708</v>
      </c>
      <c r="AR45" s="57">
        <f t="shared" si="15"/>
        <v>56724.17</v>
      </c>
      <c r="AS45" s="35">
        <v>24</v>
      </c>
      <c r="AT45" s="43">
        <f t="shared" si="16"/>
        <v>6330417372</v>
      </c>
      <c r="AV45" s="43">
        <v>318068000000</v>
      </c>
    </row>
    <row r="46" spans="1:48" ht="24" customHeight="1">
      <c r="A46" s="16"/>
      <c r="B46" s="17">
        <f t="shared" si="8"/>
        <v>38</v>
      </c>
      <c r="C46" s="10"/>
      <c r="D46" s="18" t="s">
        <v>127</v>
      </c>
      <c r="E46" s="10"/>
      <c r="F46" s="18" t="s">
        <v>8</v>
      </c>
      <c r="G46" s="18" t="s">
        <v>212</v>
      </c>
      <c r="H46" s="10"/>
      <c r="I46" s="19">
        <v>5254694</v>
      </c>
      <c r="J46" s="19">
        <v>82330</v>
      </c>
      <c r="K46" s="17" t="s">
        <v>14</v>
      </c>
      <c r="L46" s="10"/>
      <c r="M46" s="60">
        <v>135</v>
      </c>
      <c r="N46" s="60">
        <v>143</v>
      </c>
      <c r="O46" s="60">
        <v>143</v>
      </c>
      <c r="P46" s="10"/>
      <c r="Q46" s="60">
        <f t="shared" si="9"/>
        <v>4290</v>
      </c>
      <c r="R46" s="10"/>
      <c r="S46" s="62">
        <f t="shared" si="10"/>
        <v>4433</v>
      </c>
      <c r="T46" s="10"/>
      <c r="U46" s="64">
        <v>2.7</v>
      </c>
      <c r="V46" s="64">
        <v>2.7</v>
      </c>
      <c r="W46" s="10"/>
      <c r="X46" s="43">
        <f t="shared" si="11"/>
        <v>8060688178.3999996</v>
      </c>
      <c r="Y46" s="36">
        <f t="shared" si="12"/>
        <v>2.185492975948073E-2</v>
      </c>
      <c r="Z46" s="10"/>
      <c r="AA46" s="20">
        <v>49.6</v>
      </c>
      <c r="AB46" s="20">
        <v>17</v>
      </c>
      <c r="AC46" s="20">
        <v>8.9</v>
      </c>
      <c r="AD46" s="20">
        <v>11.9</v>
      </c>
      <c r="AE46" s="20">
        <v>12.6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70460.561000000002</v>
      </c>
      <c r="AO46" s="35">
        <v>80</v>
      </c>
      <c r="AP46" s="43">
        <f t="shared" si="14"/>
        <v>806068817.83999991</v>
      </c>
      <c r="AR46" s="57">
        <f t="shared" si="15"/>
        <v>70460.561000000002</v>
      </c>
      <c r="AS46" s="35">
        <v>24</v>
      </c>
      <c r="AT46" s="43">
        <f t="shared" si="16"/>
        <v>7254619360.5599995</v>
      </c>
      <c r="AV46" s="43">
        <v>368827000000</v>
      </c>
    </row>
    <row r="47" spans="1:48" ht="24" customHeight="1">
      <c r="A47" s="16"/>
      <c r="B47" s="17">
        <f t="shared" si="8"/>
        <v>39</v>
      </c>
      <c r="C47" s="10"/>
      <c r="D47" s="18" t="s">
        <v>152</v>
      </c>
      <c r="E47" s="10"/>
      <c r="F47" s="18" t="s">
        <v>8</v>
      </c>
      <c r="G47" s="18" t="s">
        <v>212</v>
      </c>
      <c r="H47" s="10"/>
      <c r="I47" s="19">
        <v>2077862</v>
      </c>
      <c r="J47" s="19">
        <v>21660</v>
      </c>
      <c r="K47" s="17" t="s">
        <v>14</v>
      </c>
      <c r="L47" s="10"/>
      <c r="M47" s="60">
        <v>130</v>
      </c>
      <c r="N47" s="60">
        <v>134</v>
      </c>
      <c r="O47" s="60">
        <v>134</v>
      </c>
      <c r="P47" s="10"/>
      <c r="Q47" s="60">
        <f t="shared" si="9"/>
        <v>4020</v>
      </c>
      <c r="R47" s="10"/>
      <c r="S47" s="62">
        <f t="shared" si="10"/>
        <v>4154</v>
      </c>
      <c r="T47" s="10"/>
      <c r="U47" s="64">
        <v>6.4</v>
      </c>
      <c r="V47" s="64">
        <v>6.4</v>
      </c>
      <c r="W47" s="10"/>
      <c r="X47" s="43">
        <f t="shared" si="11"/>
        <v>2317940683.1999998</v>
      </c>
      <c r="Y47" s="36">
        <f t="shared" si="12"/>
        <v>5.1911239881752211E-2</v>
      </c>
      <c r="Z47" s="10"/>
      <c r="AA47" s="20">
        <v>46.9</v>
      </c>
      <c r="AB47" s="20">
        <v>19.2</v>
      </c>
      <c r="AC47" s="20">
        <v>10</v>
      </c>
      <c r="AD47" s="20">
        <v>16.899999999999999</v>
      </c>
      <c r="AE47" s="20">
        <v>7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21622.580999999998</v>
      </c>
      <c r="AO47" s="35">
        <v>80</v>
      </c>
      <c r="AP47" s="43">
        <f t="shared" si="14"/>
        <v>231794068.31999999</v>
      </c>
      <c r="AR47" s="57">
        <f t="shared" si="15"/>
        <v>21622.580999999998</v>
      </c>
      <c r="AS47" s="35">
        <v>24</v>
      </c>
      <c r="AT47" s="43">
        <f t="shared" si="16"/>
        <v>2086146614.8799996</v>
      </c>
      <c r="AV47" s="43">
        <v>44652000000</v>
      </c>
    </row>
    <row r="48" spans="1:48" ht="24" customHeight="1">
      <c r="A48" s="16"/>
      <c r="B48" s="17">
        <f t="shared" si="8"/>
        <v>40</v>
      </c>
      <c r="C48" s="10"/>
      <c r="D48" s="18" t="s">
        <v>63</v>
      </c>
      <c r="E48" s="10"/>
      <c r="F48" s="18" t="s">
        <v>8</v>
      </c>
      <c r="G48" s="18" t="s">
        <v>212</v>
      </c>
      <c r="H48" s="10"/>
      <c r="I48" s="19">
        <v>1312442</v>
      </c>
      <c r="J48" s="19">
        <v>17750</v>
      </c>
      <c r="K48" s="17" t="s">
        <v>14</v>
      </c>
      <c r="L48" s="10"/>
      <c r="M48" s="60">
        <v>71</v>
      </c>
      <c r="N48" s="60">
        <v>80</v>
      </c>
      <c r="O48" s="60">
        <v>80</v>
      </c>
      <c r="P48" s="10"/>
      <c r="Q48" s="60">
        <f t="shared" si="9"/>
        <v>2400</v>
      </c>
      <c r="R48" s="10"/>
      <c r="S48" s="62">
        <f t="shared" si="10"/>
        <v>2480</v>
      </c>
      <c r="T48" s="10"/>
      <c r="U48" s="64">
        <v>6.1</v>
      </c>
      <c r="V48" s="64">
        <v>6.1</v>
      </c>
      <c r="W48" s="10"/>
      <c r="X48" s="43">
        <f t="shared" si="11"/>
        <v>1167186944</v>
      </c>
      <c r="Y48" s="36">
        <f t="shared" si="12"/>
        <v>4.8640896149358223E-2</v>
      </c>
      <c r="Z48" s="10"/>
      <c r="AA48" s="20">
        <v>52.1</v>
      </c>
      <c r="AB48" s="20">
        <v>1.4</v>
      </c>
      <c r="AC48" s="20">
        <v>7</v>
      </c>
      <c r="AD48" s="20">
        <v>31</v>
      </c>
      <c r="AE48" s="20">
        <v>8.5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18237.295999999998</v>
      </c>
      <c r="AO48" s="35">
        <v>80</v>
      </c>
      <c r="AP48" s="43">
        <f t="shared" si="14"/>
        <v>116718694.39999999</v>
      </c>
      <c r="AR48" s="57">
        <f t="shared" si="15"/>
        <v>18237.295999999998</v>
      </c>
      <c r="AS48" s="35">
        <v>24</v>
      </c>
      <c r="AT48" s="43">
        <f t="shared" si="16"/>
        <v>1050468249.5999999</v>
      </c>
      <c r="AV48" s="43">
        <v>23996000000</v>
      </c>
    </row>
    <row r="49" spans="1:48" ht="24" customHeight="1">
      <c r="A49" s="16"/>
      <c r="B49" s="17">
        <f t="shared" si="8"/>
        <v>41</v>
      </c>
      <c r="C49" s="10"/>
      <c r="D49" s="18" t="s">
        <v>52</v>
      </c>
      <c r="E49" s="10"/>
      <c r="F49" s="18" t="s">
        <v>8</v>
      </c>
      <c r="G49" s="18" t="s">
        <v>212</v>
      </c>
      <c r="H49" s="10"/>
      <c r="I49" s="19">
        <v>1170125</v>
      </c>
      <c r="J49" s="19">
        <v>23680</v>
      </c>
      <c r="K49" s="17" t="s">
        <v>14</v>
      </c>
      <c r="L49" s="10"/>
      <c r="M49" s="60">
        <v>46</v>
      </c>
      <c r="N49" s="60">
        <v>60</v>
      </c>
      <c r="O49" s="60">
        <v>60</v>
      </c>
      <c r="P49" s="10"/>
      <c r="Q49" s="60">
        <f t="shared" si="9"/>
        <v>1800</v>
      </c>
      <c r="R49" s="10"/>
      <c r="S49" s="62">
        <f t="shared" si="10"/>
        <v>1860</v>
      </c>
      <c r="T49" s="10"/>
      <c r="U49" s="64">
        <v>5.0999999999999996</v>
      </c>
      <c r="V49" s="64">
        <v>5.0999999999999996</v>
      </c>
      <c r="W49" s="10"/>
      <c r="X49" s="43">
        <f t="shared" si="11"/>
        <v>1152918624</v>
      </c>
      <c r="Y49" s="36">
        <f t="shared" si="12"/>
        <v>5.5187335407591784E-2</v>
      </c>
      <c r="Z49" s="10"/>
      <c r="AA49" s="20">
        <v>34.799999999999997</v>
      </c>
      <c r="AB49" s="20">
        <v>21.7</v>
      </c>
      <c r="AC49" s="20">
        <v>4.3</v>
      </c>
      <c r="AD49" s="20">
        <v>30.4</v>
      </c>
      <c r="AE49" s="20">
        <v>8.8000000000000007</v>
      </c>
      <c r="AF49" s="66">
        <f t="shared" si="13"/>
        <v>99.999999999999986</v>
      </c>
      <c r="AG49" s="10"/>
      <c r="AH49" s="72"/>
      <c r="AI49" s="73"/>
      <c r="AJ49" s="74"/>
      <c r="AK49" s="75"/>
      <c r="AL49" s="76"/>
      <c r="AN49" s="57">
        <v>24019.137999999999</v>
      </c>
      <c r="AO49" s="35">
        <v>80</v>
      </c>
      <c r="AP49" s="43">
        <f t="shared" si="14"/>
        <v>115291862.40000001</v>
      </c>
      <c r="AR49" s="57">
        <f t="shared" si="15"/>
        <v>24019.137999999999</v>
      </c>
      <c r="AS49" s="35">
        <v>24</v>
      </c>
      <c r="AT49" s="43">
        <f t="shared" si="16"/>
        <v>1037626761.5999999</v>
      </c>
      <c r="AV49" s="43">
        <v>20891000000</v>
      </c>
    </row>
    <row r="50" spans="1:48" ht="24" customHeight="1">
      <c r="A50" s="16"/>
      <c r="B50" s="17">
        <f t="shared" si="8"/>
        <v>42</v>
      </c>
      <c r="C50" s="10"/>
      <c r="D50" s="18" t="s">
        <v>105</v>
      </c>
      <c r="E50" s="10"/>
      <c r="F50" s="18" t="s">
        <v>8</v>
      </c>
      <c r="G50" s="18" t="s">
        <v>212</v>
      </c>
      <c r="H50" s="10"/>
      <c r="I50" s="19">
        <v>575747</v>
      </c>
      <c r="J50" s="19">
        <v>76660</v>
      </c>
      <c r="K50" s="17" t="s">
        <v>14</v>
      </c>
      <c r="L50" s="10"/>
      <c r="M50" s="60">
        <v>32</v>
      </c>
      <c r="N50" s="60">
        <v>36</v>
      </c>
      <c r="O50" s="60">
        <v>36</v>
      </c>
      <c r="P50" s="10"/>
      <c r="Q50" s="60">
        <f t="shared" si="9"/>
        <v>1080</v>
      </c>
      <c r="R50" s="10"/>
      <c r="S50" s="62">
        <f t="shared" si="10"/>
        <v>1116</v>
      </c>
      <c r="T50" s="10"/>
      <c r="U50" s="64">
        <v>6.9</v>
      </c>
      <c r="V50" s="64">
        <v>6.9</v>
      </c>
      <c r="W50" s="10"/>
      <c r="X50" s="43">
        <f t="shared" si="11"/>
        <v>3003217660.8000002</v>
      </c>
      <c r="Y50" s="36">
        <f t="shared" si="12"/>
        <v>4.9483739941671753E-2</v>
      </c>
      <c r="Z50" s="10"/>
      <c r="AA50" s="20">
        <v>62.5</v>
      </c>
      <c r="AB50" s="20">
        <v>9.4</v>
      </c>
      <c r="AC50" s="20">
        <v>3.1</v>
      </c>
      <c r="AD50" s="20">
        <v>25</v>
      </c>
      <c r="AE50" s="20">
        <v>0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104278.391</v>
      </c>
      <c r="AO50" s="35">
        <v>80</v>
      </c>
      <c r="AP50" s="43">
        <f t="shared" si="14"/>
        <v>300321766.08000004</v>
      </c>
      <c r="AR50" s="57">
        <f t="shared" si="15"/>
        <v>104278.391</v>
      </c>
      <c r="AS50" s="35">
        <v>24</v>
      </c>
      <c r="AT50" s="43">
        <f t="shared" si="16"/>
        <v>2702895894.7200003</v>
      </c>
      <c r="AV50" s="43">
        <v>60691000000</v>
      </c>
    </row>
    <row r="51" spans="1:48" ht="24" customHeight="1">
      <c r="A51" s="16"/>
      <c r="B51" s="17">
        <f t="shared" si="8"/>
        <v>43</v>
      </c>
      <c r="C51" s="10"/>
      <c r="D51" s="18" t="s">
        <v>111</v>
      </c>
      <c r="E51" s="10"/>
      <c r="F51" s="18" t="s">
        <v>8</v>
      </c>
      <c r="G51" s="18" t="s">
        <v>212</v>
      </c>
      <c r="H51" s="10"/>
      <c r="I51" s="19">
        <v>429362</v>
      </c>
      <c r="J51" s="19">
        <v>24140</v>
      </c>
      <c r="K51" s="17" t="s">
        <v>14</v>
      </c>
      <c r="L51" s="10"/>
      <c r="M51" s="60">
        <v>22</v>
      </c>
      <c r="N51" s="60">
        <v>26</v>
      </c>
      <c r="O51" s="60">
        <v>26</v>
      </c>
      <c r="P51" s="10"/>
      <c r="Q51" s="60">
        <f t="shared" si="9"/>
        <v>780</v>
      </c>
      <c r="R51" s="10"/>
      <c r="S51" s="62">
        <f t="shared" si="10"/>
        <v>806</v>
      </c>
      <c r="T51" s="10"/>
      <c r="U51" s="64">
        <v>6.1</v>
      </c>
      <c r="V51" s="64">
        <v>6.1</v>
      </c>
      <c r="W51" s="10"/>
      <c r="X51" s="43">
        <f t="shared" si="11"/>
        <v>523151616.00000006</v>
      </c>
      <c r="Y51" s="36">
        <f t="shared" si="12"/>
        <v>4.5678129398410899E-2</v>
      </c>
      <c r="Z51" s="10"/>
      <c r="AA51" s="20">
        <v>18.2</v>
      </c>
      <c r="AB51" s="20">
        <v>40.9</v>
      </c>
      <c r="AC51" s="20">
        <v>4.5</v>
      </c>
      <c r="AD51" s="20">
        <v>27.3</v>
      </c>
      <c r="AE51" s="20">
        <v>9.1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25151.52</v>
      </c>
      <c r="AO51" s="35">
        <v>80</v>
      </c>
      <c r="AP51" s="43">
        <f t="shared" si="14"/>
        <v>52315161.600000001</v>
      </c>
      <c r="AR51" s="57">
        <f t="shared" si="15"/>
        <v>25151.52</v>
      </c>
      <c r="AS51" s="35">
        <v>24</v>
      </c>
      <c r="AT51" s="43">
        <f t="shared" si="16"/>
        <v>470836454.40000004</v>
      </c>
      <c r="AV51" s="43">
        <v>11453000000</v>
      </c>
    </row>
    <row r="52" spans="1:48" ht="24" customHeight="1">
      <c r="A52" s="16"/>
      <c r="B52" s="17">
        <f t="shared" si="8"/>
        <v>44</v>
      </c>
      <c r="C52" s="10"/>
      <c r="D52" s="18" t="s">
        <v>82</v>
      </c>
      <c r="E52" s="10"/>
      <c r="F52" s="18" t="s">
        <v>8</v>
      </c>
      <c r="G52" s="18" t="s">
        <v>212</v>
      </c>
      <c r="H52" s="10"/>
      <c r="I52" s="19">
        <v>332474</v>
      </c>
      <c r="J52" s="19">
        <v>56990</v>
      </c>
      <c r="K52" s="17" t="s">
        <v>14</v>
      </c>
      <c r="L52" s="10"/>
      <c r="M52" s="60">
        <v>18</v>
      </c>
      <c r="N52" s="60">
        <v>22</v>
      </c>
      <c r="O52" s="60">
        <v>22</v>
      </c>
      <c r="P52" s="10"/>
      <c r="Q52" s="60">
        <f t="shared" si="9"/>
        <v>660</v>
      </c>
      <c r="R52" s="10"/>
      <c r="S52" s="62">
        <f t="shared" si="10"/>
        <v>682</v>
      </c>
      <c r="T52" s="10"/>
      <c r="U52" s="64">
        <v>6.6</v>
      </c>
      <c r="V52" s="64">
        <v>6.6</v>
      </c>
      <c r="W52" s="10"/>
      <c r="X52" s="43">
        <f t="shared" si="11"/>
        <v>1086939902.4000001</v>
      </c>
      <c r="Y52" s="36">
        <f t="shared" si="12"/>
        <v>5.2468618575014489E-2</v>
      </c>
      <c r="Z52" s="10"/>
      <c r="AA52" s="20">
        <v>72.2</v>
      </c>
      <c r="AB52" s="20">
        <v>11.1</v>
      </c>
      <c r="AC52" s="20">
        <v>0</v>
      </c>
      <c r="AD52" s="20">
        <v>11.1</v>
      </c>
      <c r="AE52" s="20">
        <v>5.6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61757.949000000001</v>
      </c>
      <c r="AO52" s="35">
        <v>80</v>
      </c>
      <c r="AP52" s="43">
        <f t="shared" si="14"/>
        <v>108693990.24000001</v>
      </c>
      <c r="AR52" s="57">
        <f t="shared" si="15"/>
        <v>61757.949000000001</v>
      </c>
      <c r="AS52" s="35">
        <v>24</v>
      </c>
      <c r="AT52" s="43">
        <f t="shared" si="16"/>
        <v>978245912.16000009</v>
      </c>
      <c r="AV52" s="43">
        <v>20716000000</v>
      </c>
    </row>
    <row r="53" spans="1:48" ht="24" customHeight="1">
      <c r="A53" s="16"/>
      <c r="B53" s="17">
        <f t="shared" si="8"/>
        <v>45</v>
      </c>
      <c r="C53" s="10"/>
      <c r="D53" s="18" t="s">
        <v>23</v>
      </c>
      <c r="E53" s="10"/>
      <c r="F53" s="18" t="s">
        <v>13</v>
      </c>
      <c r="G53" s="18" t="s">
        <v>222</v>
      </c>
      <c r="H53" s="10"/>
      <c r="I53" s="19">
        <v>284996</v>
      </c>
      <c r="J53" s="19">
        <v>14830</v>
      </c>
      <c r="K53" s="17" t="s">
        <v>14</v>
      </c>
      <c r="L53" s="10"/>
      <c r="M53" s="60">
        <v>9</v>
      </c>
      <c r="N53" s="60">
        <v>16</v>
      </c>
      <c r="O53" s="60">
        <v>16</v>
      </c>
      <c r="P53" s="10"/>
      <c r="Q53" s="60">
        <f t="shared" si="9"/>
        <v>480</v>
      </c>
      <c r="R53" s="10"/>
      <c r="S53" s="62">
        <f t="shared" si="10"/>
        <v>496</v>
      </c>
      <c r="T53" s="10"/>
      <c r="U53" s="64">
        <v>5.6</v>
      </c>
      <c r="V53" s="64">
        <v>5.6</v>
      </c>
      <c r="W53" s="10"/>
      <c r="X53" s="43">
        <f t="shared" si="11"/>
        <v>216792396.80000001</v>
      </c>
      <c r="Y53" s="36">
        <f t="shared" si="12"/>
        <v>4.4791817520661158E-2</v>
      </c>
      <c r="Z53" s="10"/>
      <c r="AA53" s="20">
        <v>33.299999999999997</v>
      </c>
      <c r="AB53" s="20">
        <v>33.299999999999997</v>
      </c>
      <c r="AC53" s="20">
        <v>0</v>
      </c>
      <c r="AD53" s="20">
        <v>22.2</v>
      </c>
      <c r="AE53" s="20">
        <v>11.2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16936.905999999999</v>
      </c>
      <c r="AO53" s="35">
        <v>80</v>
      </c>
      <c r="AP53" s="43">
        <f t="shared" si="14"/>
        <v>21679239.68</v>
      </c>
      <c r="AR53" s="57">
        <f t="shared" si="15"/>
        <v>16936.905999999999</v>
      </c>
      <c r="AS53" s="35">
        <v>24</v>
      </c>
      <c r="AT53" s="43">
        <f t="shared" si="16"/>
        <v>195113157.12</v>
      </c>
      <c r="AV53" s="43">
        <v>4840000000</v>
      </c>
    </row>
    <row r="54" spans="1:48" ht="24" customHeight="1">
      <c r="A54" s="16"/>
      <c r="B54" s="17">
        <f t="shared" si="8"/>
        <v>46</v>
      </c>
      <c r="C54" s="10"/>
      <c r="D54" s="18" t="s">
        <v>149</v>
      </c>
      <c r="E54" s="10"/>
      <c r="F54" s="18" t="s">
        <v>11</v>
      </c>
      <c r="G54" s="18" t="s">
        <v>11</v>
      </c>
      <c r="H54" s="10"/>
      <c r="I54" s="19">
        <v>94228</v>
      </c>
      <c r="J54" s="19">
        <v>15410</v>
      </c>
      <c r="K54" s="17" t="s">
        <v>14</v>
      </c>
      <c r="L54" s="10"/>
      <c r="M54" s="60">
        <v>15</v>
      </c>
      <c r="N54" s="60">
        <v>15</v>
      </c>
      <c r="O54" s="60">
        <v>15</v>
      </c>
      <c r="P54" s="10"/>
      <c r="Q54" s="60">
        <f t="shared" si="9"/>
        <v>450</v>
      </c>
      <c r="R54" s="10"/>
      <c r="S54" s="62">
        <f t="shared" si="10"/>
        <v>465</v>
      </c>
      <c r="T54" s="10"/>
      <c r="U54" s="64">
        <v>15.9</v>
      </c>
      <c r="V54" s="64">
        <v>15.9</v>
      </c>
      <c r="W54" s="10"/>
      <c r="X54" s="43">
        <f t="shared" si="11"/>
        <v>180934068</v>
      </c>
      <c r="Y54" s="36">
        <f t="shared" si="12"/>
        <v>0.12670452941176472</v>
      </c>
      <c r="Z54" s="10"/>
      <c r="AA54" s="20">
        <v>46.7</v>
      </c>
      <c r="AB54" s="20">
        <v>20</v>
      </c>
      <c r="AC54" s="20">
        <v>6.7</v>
      </c>
      <c r="AD54" s="20">
        <v>20</v>
      </c>
      <c r="AE54" s="20">
        <v>6.6</v>
      </c>
      <c r="AF54" s="66">
        <f t="shared" si="13"/>
        <v>100</v>
      </c>
      <c r="AG54" s="10"/>
      <c r="AH54" s="72"/>
      <c r="AI54" s="73"/>
      <c r="AJ54" s="74"/>
      <c r="AK54" s="75"/>
      <c r="AL54" s="76"/>
      <c r="AN54" s="57">
        <v>15077.839</v>
      </c>
      <c r="AO54" s="35">
        <v>80</v>
      </c>
      <c r="AP54" s="43">
        <f t="shared" si="14"/>
        <v>18093406.800000001</v>
      </c>
      <c r="AR54" s="57">
        <f t="shared" si="15"/>
        <v>15077.839</v>
      </c>
      <c r="AS54" s="35">
        <v>24</v>
      </c>
      <c r="AT54" s="43">
        <f t="shared" si="16"/>
        <v>162840661.19999999</v>
      </c>
      <c r="AV54" s="43">
        <v>1428000000</v>
      </c>
    </row>
    <row r="55" spans="1:48" ht="24" customHeight="1">
      <c r="A55" s="16"/>
      <c r="B55" s="17">
        <f t="shared" si="8"/>
        <v>47</v>
      </c>
      <c r="C55" s="10"/>
      <c r="D55" s="18" t="s">
        <v>12</v>
      </c>
      <c r="E55" s="10"/>
      <c r="F55" s="18" t="s">
        <v>13</v>
      </c>
      <c r="G55" s="18" t="s">
        <v>222</v>
      </c>
      <c r="H55" s="10"/>
      <c r="I55" s="19">
        <v>100963</v>
      </c>
      <c r="J55" s="19">
        <v>13400</v>
      </c>
      <c r="K55" s="17" t="s">
        <v>14</v>
      </c>
      <c r="L55" s="10"/>
      <c r="M55" s="60">
        <v>8</v>
      </c>
      <c r="N55" s="60">
        <v>8</v>
      </c>
      <c r="O55" s="60">
        <v>8</v>
      </c>
      <c r="P55" s="10"/>
      <c r="Q55" s="60">
        <f t="shared" si="9"/>
        <v>240</v>
      </c>
      <c r="R55" s="10"/>
      <c r="S55" s="62">
        <f t="shared" si="10"/>
        <v>248</v>
      </c>
      <c r="T55" s="10"/>
      <c r="U55" s="64">
        <v>7.9</v>
      </c>
      <c r="V55" s="64">
        <v>7.9</v>
      </c>
      <c r="W55" s="10"/>
      <c r="X55" s="43">
        <f t="shared" si="11"/>
        <v>97265094.400000006</v>
      </c>
      <c r="Y55" s="36">
        <f t="shared" si="12"/>
        <v>6.76862173973556E-2</v>
      </c>
      <c r="Z55" s="10"/>
      <c r="AA55" s="20">
        <v>62.5</v>
      </c>
      <c r="AB55" s="20">
        <v>0</v>
      </c>
      <c r="AC55" s="20">
        <v>12.5</v>
      </c>
      <c r="AD55" s="20">
        <v>25</v>
      </c>
      <c r="AE55" s="20">
        <v>0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15197.671</v>
      </c>
      <c r="AO55" s="35">
        <v>80</v>
      </c>
      <c r="AP55" s="43">
        <f t="shared" si="14"/>
        <v>9726509.4399999995</v>
      </c>
      <c r="AR55" s="57">
        <f t="shared" si="15"/>
        <v>15197.671</v>
      </c>
      <c r="AS55" s="35">
        <v>24</v>
      </c>
      <c r="AT55" s="43">
        <f t="shared" si="16"/>
        <v>87538584.960000008</v>
      </c>
      <c r="AV55" s="43">
        <v>1437000000</v>
      </c>
    </row>
    <row r="56" spans="1:48" ht="24" customHeight="1">
      <c r="A56" s="16"/>
      <c r="B56" s="17">
        <f t="shared" si="8"/>
        <v>48</v>
      </c>
      <c r="C56" s="10"/>
      <c r="D56" s="18" t="s">
        <v>47</v>
      </c>
      <c r="E56" s="10"/>
      <c r="F56" s="18" t="s">
        <v>18</v>
      </c>
      <c r="G56" s="18" t="s">
        <v>224</v>
      </c>
      <c r="H56" s="10"/>
      <c r="I56" s="19">
        <v>17379</v>
      </c>
      <c r="J56" s="19">
        <v>0</v>
      </c>
      <c r="K56" s="17" t="s">
        <v>14</v>
      </c>
      <c r="L56" s="10"/>
      <c r="M56" s="60">
        <v>5</v>
      </c>
      <c r="N56" s="60">
        <v>3</v>
      </c>
      <c r="O56" s="60">
        <v>3</v>
      </c>
      <c r="P56" s="10"/>
      <c r="Q56" s="60">
        <f t="shared" si="9"/>
        <v>90</v>
      </c>
      <c r="R56" s="10"/>
      <c r="S56" s="62">
        <f t="shared" si="10"/>
        <v>93</v>
      </c>
      <c r="T56" s="10"/>
      <c r="U56" s="64">
        <v>17.3</v>
      </c>
      <c r="V56" s="64">
        <v>17.3</v>
      </c>
      <c r="W56" s="10"/>
      <c r="X56" s="43">
        <f t="shared" si="11"/>
        <v>189973300.80000001</v>
      </c>
      <c r="Y56" s="36">
        <f t="shared" si="12"/>
        <v>2.8814394175640832E-2</v>
      </c>
      <c r="Z56" s="10"/>
      <c r="AA56" s="20">
        <v>20</v>
      </c>
      <c r="AB56" s="20">
        <v>80</v>
      </c>
      <c r="AC56" s="20">
        <v>0</v>
      </c>
      <c r="AD56" s="20">
        <v>0</v>
      </c>
      <c r="AE56" s="20">
        <v>0</v>
      </c>
      <c r="AF56" s="66">
        <f t="shared" si="13"/>
        <v>100</v>
      </c>
      <c r="AG56" s="10"/>
      <c r="AH56" s="72"/>
      <c r="AI56" s="73"/>
      <c r="AJ56" s="74"/>
      <c r="AK56" s="75"/>
      <c r="AL56" s="76"/>
      <c r="AN56" s="57">
        <v>79155.542000000001</v>
      </c>
      <c r="AO56" s="35">
        <v>80</v>
      </c>
      <c r="AP56" s="43">
        <f t="shared" si="14"/>
        <v>18997330.079999998</v>
      </c>
      <c r="AR56" s="57">
        <f t="shared" si="15"/>
        <v>79155.542000000001</v>
      </c>
      <c r="AS56" s="35">
        <v>24</v>
      </c>
      <c r="AT56" s="43">
        <f t="shared" si="16"/>
        <v>170975970.72</v>
      </c>
      <c r="AV56" s="43">
        <v>6593000000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B58" s="110"/>
      <c r="C58" s="111"/>
      <c r="D58" s="109"/>
      <c r="E58" s="111"/>
      <c r="F58" s="109"/>
      <c r="G58" s="109"/>
      <c r="H58" s="111"/>
      <c r="I58" s="112"/>
      <c r="J58" s="112"/>
      <c r="K58" s="110"/>
      <c r="L58" s="111"/>
      <c r="M58" s="113"/>
      <c r="N58" s="113"/>
      <c r="O58" s="113"/>
      <c r="P58" s="111"/>
      <c r="Q58" s="113"/>
      <c r="R58" s="111"/>
      <c r="S58" s="114"/>
      <c r="T58" s="111"/>
      <c r="U58" s="115"/>
      <c r="V58" s="115"/>
      <c r="W58" s="111"/>
      <c r="X58" s="116"/>
      <c r="Y58" s="117"/>
      <c r="Z58" s="111"/>
      <c r="AA58" s="118"/>
      <c r="AB58" s="118"/>
      <c r="AC58" s="118"/>
      <c r="AD58" s="118"/>
      <c r="AE58" s="118"/>
      <c r="AF58" s="119"/>
      <c r="AG58" s="111"/>
      <c r="AH58" s="117"/>
      <c r="AI58" s="120"/>
      <c r="AJ58" s="121"/>
      <c r="AK58" s="122"/>
      <c r="AL58" s="123"/>
      <c r="AM58" s="124"/>
      <c r="AN58" s="125"/>
      <c r="AO58" s="126"/>
      <c r="AP58" s="127"/>
      <c r="AQ58" s="124"/>
      <c r="AR58" s="125"/>
      <c r="AS58" s="126"/>
      <c r="AT58" s="127"/>
      <c r="AU58" s="124"/>
      <c r="AV58" s="127"/>
    </row>
    <row r="59" spans="1:48" ht="24" customHeight="1">
      <c r="A59" s="16"/>
      <c r="B59" s="17">
        <v>1</v>
      </c>
      <c r="C59" s="10"/>
      <c r="D59" s="18" t="s">
        <v>83</v>
      </c>
      <c r="E59" s="10"/>
      <c r="F59" s="18" t="s">
        <v>22</v>
      </c>
      <c r="G59" s="18" t="s">
        <v>198</v>
      </c>
      <c r="H59" s="10"/>
      <c r="I59" s="19">
        <v>1324171392</v>
      </c>
      <c r="J59" s="19">
        <v>1680</v>
      </c>
      <c r="K59" s="17" t="s">
        <v>9</v>
      </c>
      <c r="L59" s="10"/>
      <c r="M59" s="60">
        <v>150785</v>
      </c>
      <c r="N59" s="60">
        <v>299091</v>
      </c>
      <c r="O59" s="60">
        <v>219670</v>
      </c>
      <c r="P59" s="10"/>
      <c r="Q59" s="60">
        <f t="shared" ref="Q59:Q90" si="17">N59*$Q$189</f>
        <v>4486365</v>
      </c>
      <c r="R59" s="10"/>
      <c r="S59" s="62">
        <f t="shared" ref="S59:S90" si="18">Q59+N59</f>
        <v>4785456</v>
      </c>
      <c r="T59" s="10"/>
      <c r="U59" s="64">
        <v>22.6</v>
      </c>
      <c r="V59" s="64">
        <v>16.100000000000001</v>
      </c>
      <c r="W59" s="10"/>
      <c r="X59" s="43">
        <v>172020000000</v>
      </c>
      <c r="Y59" s="36">
        <v>7.4999999999999997E-2</v>
      </c>
      <c r="Z59" s="10"/>
      <c r="AA59" s="20">
        <v>25</v>
      </c>
      <c r="AB59" s="20">
        <v>30</v>
      </c>
      <c r="AC59" s="20">
        <v>5</v>
      </c>
      <c r="AD59" s="20">
        <v>39</v>
      </c>
      <c r="AE59" s="20">
        <v>1</v>
      </c>
      <c r="AF59" s="66">
        <f t="shared" ref="AF59:AF90" si="19">SUM(AA59:AE59)</f>
        <v>100</v>
      </c>
      <c r="AG59" s="10"/>
      <c r="AH59" s="36">
        <v>-8.5000000000000006E-2</v>
      </c>
      <c r="AI59" s="40">
        <v>15861</v>
      </c>
      <c r="AJ59" s="37">
        <v>0.78</v>
      </c>
      <c r="AK59" s="42" t="s">
        <v>213</v>
      </c>
      <c r="AL59" s="41">
        <v>820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13" si="23">B59+1</f>
        <v>2</v>
      </c>
      <c r="C60" s="10"/>
      <c r="D60" s="18" t="s">
        <v>43</v>
      </c>
      <c r="E60" s="10"/>
      <c r="F60" s="18" t="s">
        <v>18</v>
      </c>
      <c r="G60" s="18" t="s">
        <v>224</v>
      </c>
      <c r="H60" s="10"/>
      <c r="I60" s="19">
        <v>1411415375</v>
      </c>
      <c r="J60" s="19">
        <v>8260</v>
      </c>
      <c r="K60" s="17" t="s">
        <v>9</v>
      </c>
      <c r="L60" s="10"/>
      <c r="M60" s="60">
        <v>58022</v>
      </c>
      <c r="N60" s="60">
        <v>256180</v>
      </c>
      <c r="O60" s="60">
        <v>272069</v>
      </c>
      <c r="P60" s="10"/>
      <c r="Q60" s="60">
        <f t="shared" si="17"/>
        <v>3842700</v>
      </c>
      <c r="R60" s="10"/>
      <c r="S60" s="62">
        <f t="shared" si="18"/>
        <v>4098880</v>
      </c>
      <c r="T60" s="10"/>
      <c r="U60" s="64">
        <v>18.2</v>
      </c>
      <c r="V60" s="64">
        <v>19.38</v>
      </c>
      <c r="W60" s="10"/>
      <c r="X60" s="43">
        <v>691430000000</v>
      </c>
      <c r="Y60" s="36">
        <v>6.2E-2</v>
      </c>
      <c r="Z60" s="10"/>
      <c r="AA60" s="20">
        <v>15</v>
      </c>
      <c r="AB60" s="20">
        <v>17</v>
      </c>
      <c r="AC60" s="20">
        <v>8</v>
      </c>
      <c r="AD60" s="20">
        <v>59</v>
      </c>
      <c r="AE60" s="20">
        <v>1</v>
      </c>
      <c r="AF60" s="66">
        <f t="shared" si="19"/>
        <v>100</v>
      </c>
      <c r="AG60" s="10"/>
      <c r="AH60" s="36">
        <v>-2.9000000000000001E-2</v>
      </c>
      <c r="AI60" s="40">
        <v>17723</v>
      </c>
      <c r="AJ60" s="37">
        <v>0.72</v>
      </c>
      <c r="AK60" s="42" t="s">
        <v>213</v>
      </c>
      <c r="AL60" s="41">
        <v>990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32</v>
      </c>
      <c r="E61" s="10"/>
      <c r="F61" s="18" t="s">
        <v>13</v>
      </c>
      <c r="G61" s="18" t="s">
        <v>222</v>
      </c>
      <c r="H61" s="10"/>
      <c r="I61" s="19">
        <v>207652864</v>
      </c>
      <c r="J61" s="19">
        <v>8840</v>
      </c>
      <c r="K61" s="17" t="s">
        <v>9</v>
      </c>
      <c r="L61" s="10"/>
      <c r="M61" s="60">
        <v>38651</v>
      </c>
      <c r="N61" s="60">
        <v>41007</v>
      </c>
      <c r="O61" s="60">
        <v>46009</v>
      </c>
      <c r="P61" s="10"/>
      <c r="Q61" s="60">
        <f t="shared" si="17"/>
        <v>615105</v>
      </c>
      <c r="R61" s="10"/>
      <c r="S61" s="62">
        <f t="shared" si="18"/>
        <v>656112</v>
      </c>
      <c r="T61" s="10"/>
      <c r="U61" s="64">
        <v>19.7</v>
      </c>
      <c r="V61" s="64">
        <v>21.9</v>
      </c>
      <c r="W61" s="10"/>
      <c r="X61" s="43">
        <v>117950000000</v>
      </c>
      <c r="Y61" s="36">
        <v>6.6000000000000003E-2</v>
      </c>
      <c r="Z61" s="10"/>
      <c r="AA61" s="20">
        <v>32</v>
      </c>
      <c r="AB61" s="20">
        <v>38</v>
      </c>
      <c r="AC61" s="20">
        <v>2</v>
      </c>
      <c r="AD61" s="20">
        <v>27</v>
      </c>
      <c r="AE61" s="20">
        <v>1</v>
      </c>
      <c r="AF61" s="66">
        <f t="shared" si="19"/>
        <v>100</v>
      </c>
      <c r="AG61" s="10"/>
      <c r="AH61" s="36">
        <v>-7.1999999999999995E-2</v>
      </c>
      <c r="AI61" s="40">
        <v>45204</v>
      </c>
      <c r="AJ61" s="37">
        <v>0.82</v>
      </c>
      <c r="AK61" s="42" t="s">
        <v>210</v>
      </c>
      <c r="AL61" s="41">
        <v>1140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126</v>
      </c>
      <c r="E62" s="10"/>
      <c r="F62" s="18" t="s">
        <v>11</v>
      </c>
      <c r="G62" s="18" t="s">
        <v>11</v>
      </c>
      <c r="H62" s="10"/>
      <c r="I62" s="19">
        <v>185989632</v>
      </c>
      <c r="J62" s="19">
        <v>2450</v>
      </c>
      <c r="K62" s="17" t="s">
        <v>9</v>
      </c>
      <c r="L62" s="10"/>
      <c r="M62" s="60">
        <v>5053</v>
      </c>
      <c r="N62" s="60">
        <v>39802</v>
      </c>
      <c r="O62" s="60">
        <v>19710</v>
      </c>
      <c r="P62" s="10"/>
      <c r="Q62" s="60">
        <f t="shared" si="17"/>
        <v>597030</v>
      </c>
      <c r="R62" s="10"/>
      <c r="S62" s="62">
        <f t="shared" si="18"/>
        <v>636832</v>
      </c>
      <c r="T62" s="10"/>
      <c r="U62" s="64">
        <v>21.4</v>
      </c>
      <c r="V62" s="64">
        <v>9.86</v>
      </c>
      <c r="W62" s="10"/>
      <c r="X62" s="43">
        <v>28790000000</v>
      </c>
      <c r="Y62" s="36">
        <v>7.0999999999999994E-2</v>
      </c>
      <c r="Z62" s="10"/>
      <c r="AA62" s="20">
        <v>52</v>
      </c>
      <c r="AB62" s="20">
        <v>8</v>
      </c>
      <c r="AC62" s="20">
        <v>2</v>
      </c>
      <c r="AD62" s="20">
        <v>37</v>
      </c>
      <c r="AE62" s="20">
        <v>1</v>
      </c>
      <c r="AF62" s="66">
        <f t="shared" si="19"/>
        <v>100</v>
      </c>
      <c r="AG62" s="10"/>
      <c r="AH62" s="36">
        <v>8.0000000000000002E-3</v>
      </c>
      <c r="AI62" s="40">
        <v>6309</v>
      </c>
      <c r="AJ62" s="37">
        <v>0.45</v>
      </c>
      <c r="AK62" s="42" t="s">
        <v>214</v>
      </c>
      <c r="AL62" s="41">
        <v>631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84</v>
      </c>
      <c r="E63" s="10"/>
      <c r="F63" s="18" t="s">
        <v>22</v>
      </c>
      <c r="G63" s="18" t="s">
        <v>224</v>
      </c>
      <c r="H63" s="10"/>
      <c r="I63" s="19">
        <v>261115456</v>
      </c>
      <c r="J63" s="19">
        <v>3400</v>
      </c>
      <c r="K63" s="17" t="s">
        <v>9</v>
      </c>
      <c r="L63" s="10"/>
      <c r="M63" s="60">
        <v>31282</v>
      </c>
      <c r="N63" s="60">
        <v>31726</v>
      </c>
      <c r="O63" s="60">
        <v>35692</v>
      </c>
      <c r="P63" s="10"/>
      <c r="Q63" s="60">
        <f t="shared" si="17"/>
        <v>475890</v>
      </c>
      <c r="R63" s="10"/>
      <c r="S63" s="62">
        <f t="shared" si="18"/>
        <v>507616</v>
      </c>
      <c r="T63" s="10"/>
      <c r="U63" s="64">
        <v>12.2</v>
      </c>
      <c r="V63" s="64">
        <v>13.94</v>
      </c>
      <c r="W63" s="10"/>
      <c r="X63" s="43">
        <v>37650000000</v>
      </c>
      <c r="Y63" s="36">
        <v>0.04</v>
      </c>
      <c r="Z63" s="10"/>
      <c r="AA63" s="20">
        <v>35</v>
      </c>
      <c r="AB63" s="20">
        <v>20</v>
      </c>
      <c r="AC63" s="20">
        <v>5</v>
      </c>
      <c r="AD63" s="20">
        <v>39</v>
      </c>
      <c r="AE63" s="20">
        <v>1</v>
      </c>
      <c r="AF63" s="66">
        <f t="shared" si="19"/>
        <v>100</v>
      </c>
      <c r="AG63" s="10"/>
      <c r="AH63" s="36">
        <v>-7.5999999999999998E-2</v>
      </c>
      <c r="AI63" s="40">
        <v>49173</v>
      </c>
      <c r="AJ63" s="37">
        <v>0.76</v>
      </c>
      <c r="AK63" s="42" t="s">
        <v>213</v>
      </c>
      <c r="AL63" s="41">
        <v>832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129</v>
      </c>
      <c r="E64" s="10"/>
      <c r="F64" s="18" t="s">
        <v>5</v>
      </c>
      <c r="G64" s="18" t="s">
        <v>198</v>
      </c>
      <c r="H64" s="10"/>
      <c r="I64" s="19">
        <v>193203472</v>
      </c>
      <c r="J64" s="19">
        <v>1510</v>
      </c>
      <c r="K64" s="17" t="s">
        <v>9</v>
      </c>
      <c r="L64" s="10"/>
      <c r="M64" s="60">
        <v>4448</v>
      </c>
      <c r="N64" s="60">
        <v>27582</v>
      </c>
      <c r="O64" s="60">
        <v>52708</v>
      </c>
      <c r="P64" s="10"/>
      <c r="Q64" s="60">
        <f t="shared" si="17"/>
        <v>413730</v>
      </c>
      <c r="R64" s="10"/>
      <c r="S64" s="62">
        <f t="shared" si="18"/>
        <v>441312</v>
      </c>
      <c r="T64" s="10"/>
      <c r="U64" s="64">
        <v>14.3</v>
      </c>
      <c r="V64" s="64">
        <v>25.16</v>
      </c>
      <c r="W64" s="10"/>
      <c r="X64" s="43">
        <v>13230000000</v>
      </c>
      <c r="Y64" s="36">
        <v>4.7E-2</v>
      </c>
      <c r="Z64" s="10"/>
      <c r="AA64" s="20">
        <v>21</v>
      </c>
      <c r="AB64" s="20">
        <v>20</v>
      </c>
      <c r="AC64" s="20">
        <v>8</v>
      </c>
      <c r="AD64" s="20">
        <v>50</v>
      </c>
      <c r="AE64" s="20">
        <v>1</v>
      </c>
      <c r="AF64" s="66">
        <f t="shared" si="19"/>
        <v>100</v>
      </c>
      <c r="AG64" s="10"/>
      <c r="AH64" s="36">
        <v>-3.1E-2</v>
      </c>
      <c r="AI64" s="40">
        <v>9499</v>
      </c>
      <c r="AJ64" s="37">
        <v>0.75</v>
      </c>
      <c r="AK64" s="42" t="s">
        <v>213</v>
      </c>
      <c r="AL64" s="41">
        <v>1461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140</v>
      </c>
      <c r="E65" s="10"/>
      <c r="F65" s="18" t="s">
        <v>8</v>
      </c>
      <c r="G65" s="18" t="s">
        <v>212</v>
      </c>
      <c r="H65" s="10"/>
      <c r="I65" s="19">
        <v>143964512</v>
      </c>
      <c r="J65" s="19">
        <v>9720</v>
      </c>
      <c r="K65" s="17" t="s">
        <v>9</v>
      </c>
      <c r="L65" s="10"/>
      <c r="M65" s="60">
        <v>20308</v>
      </c>
      <c r="N65" s="60">
        <v>25969</v>
      </c>
      <c r="O65" s="60">
        <v>24864</v>
      </c>
      <c r="P65" s="10"/>
      <c r="Q65" s="60">
        <f t="shared" si="17"/>
        <v>389535</v>
      </c>
      <c r="R65" s="10"/>
      <c r="S65" s="62">
        <f t="shared" si="18"/>
        <v>415504</v>
      </c>
      <c r="T65" s="10"/>
      <c r="U65" s="64">
        <v>18</v>
      </c>
      <c r="V65" s="64">
        <v>17.010000000000002</v>
      </c>
      <c r="W65" s="10"/>
      <c r="X65" s="43">
        <v>75510000000</v>
      </c>
      <c r="Y65" s="36">
        <v>5.8999999999999997E-2</v>
      </c>
      <c r="Z65" s="10"/>
      <c r="AA65" s="20">
        <v>59</v>
      </c>
      <c r="AB65" s="20">
        <v>6</v>
      </c>
      <c r="AC65" s="20">
        <v>2</v>
      </c>
      <c r="AD65" s="20">
        <v>32</v>
      </c>
      <c r="AE65" s="20">
        <v>1</v>
      </c>
      <c r="AF65" s="66">
        <f t="shared" si="19"/>
        <v>100</v>
      </c>
      <c r="AG65" s="10"/>
      <c r="AH65" s="36">
        <v>-0.14399999999999999</v>
      </c>
      <c r="AI65" s="40">
        <v>37519</v>
      </c>
      <c r="AJ65" s="37">
        <v>0.83</v>
      </c>
      <c r="AK65" s="42" t="s">
        <v>213</v>
      </c>
      <c r="AL65" s="41">
        <v>1024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184</v>
      </c>
      <c r="E66" s="10"/>
      <c r="F66" s="18" t="s">
        <v>18</v>
      </c>
      <c r="G66" s="18" t="s">
        <v>224</v>
      </c>
      <c r="H66" s="10"/>
      <c r="I66" s="19">
        <v>94569072</v>
      </c>
      <c r="J66" s="19">
        <v>2050</v>
      </c>
      <c r="K66" s="17" t="s">
        <v>9</v>
      </c>
      <c r="L66" s="10"/>
      <c r="M66" s="60">
        <v>8417</v>
      </c>
      <c r="N66" s="60">
        <v>24970</v>
      </c>
      <c r="O66" s="60">
        <v>21599</v>
      </c>
      <c r="P66" s="10"/>
      <c r="Q66" s="60">
        <f t="shared" si="17"/>
        <v>374550</v>
      </c>
      <c r="R66" s="10"/>
      <c r="S66" s="62">
        <f t="shared" si="18"/>
        <v>399520</v>
      </c>
      <c r="T66" s="10"/>
      <c r="U66" s="64">
        <v>26.4</v>
      </c>
      <c r="V66" s="64">
        <v>22.65</v>
      </c>
      <c r="W66" s="10"/>
      <c r="X66" s="43">
        <v>18020000000</v>
      </c>
      <c r="Y66" s="36">
        <v>8.7999999999999995E-2</v>
      </c>
      <c r="Z66" s="10"/>
      <c r="AA66" s="20">
        <v>30</v>
      </c>
      <c r="AB66" s="20">
        <v>20</v>
      </c>
      <c r="AC66" s="20">
        <v>2</v>
      </c>
      <c r="AD66" s="20">
        <v>47</v>
      </c>
      <c r="AE66" s="20">
        <v>1</v>
      </c>
      <c r="AF66" s="66">
        <f t="shared" si="19"/>
        <v>100</v>
      </c>
      <c r="AG66" s="10"/>
      <c r="AH66" s="36">
        <v>-4.2000000000000003E-2</v>
      </c>
      <c r="AI66" s="40">
        <v>53577</v>
      </c>
      <c r="AJ66" s="37">
        <v>0.82</v>
      </c>
      <c r="AK66" s="42" t="s">
        <v>213</v>
      </c>
      <c r="AL66" s="41">
        <v>1157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21</v>
      </c>
      <c r="E67" s="10"/>
      <c r="F67" s="18" t="s">
        <v>22</v>
      </c>
      <c r="G67" s="18" t="s">
        <v>198</v>
      </c>
      <c r="H67" s="10"/>
      <c r="I67" s="19">
        <v>162951552</v>
      </c>
      <c r="J67" s="19">
        <v>1330</v>
      </c>
      <c r="K67" s="17" t="s">
        <v>9</v>
      </c>
      <c r="L67" s="10"/>
      <c r="M67" s="60">
        <v>2376</v>
      </c>
      <c r="N67" s="60">
        <v>24954</v>
      </c>
      <c r="O67" s="60">
        <v>11825</v>
      </c>
      <c r="P67" s="10"/>
      <c r="Q67" s="60">
        <f t="shared" si="17"/>
        <v>374310</v>
      </c>
      <c r="R67" s="10"/>
      <c r="S67" s="62">
        <f t="shared" si="18"/>
        <v>399264</v>
      </c>
      <c r="T67" s="10"/>
      <c r="U67" s="64">
        <v>15.3</v>
      </c>
      <c r="V67" s="64">
        <v>7.61</v>
      </c>
      <c r="W67" s="10"/>
      <c r="X67" s="43">
        <v>11270000000</v>
      </c>
      <c r="Y67" s="36">
        <v>5.0999999999999997E-2</v>
      </c>
      <c r="Z67" s="10"/>
      <c r="AA67" s="20">
        <v>18</v>
      </c>
      <c r="AB67" s="20">
        <v>33</v>
      </c>
      <c r="AC67" s="20">
        <v>12</v>
      </c>
      <c r="AD67" s="20">
        <v>32</v>
      </c>
      <c r="AE67" s="20">
        <v>5</v>
      </c>
      <c r="AF67" s="66">
        <f t="shared" si="19"/>
        <v>100</v>
      </c>
      <c r="AG67" s="10"/>
      <c r="AH67" s="36">
        <v>-4.3999999999999997E-2</v>
      </c>
      <c r="AI67" s="40">
        <v>1767</v>
      </c>
      <c r="AJ67" s="37">
        <v>0.67</v>
      </c>
      <c r="AK67" s="42" t="s">
        <v>223</v>
      </c>
      <c r="AL67" s="41">
        <v>417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165</v>
      </c>
      <c r="E68" s="10"/>
      <c r="F68" s="18" t="s">
        <v>22</v>
      </c>
      <c r="G68" s="18" t="s">
        <v>224</v>
      </c>
      <c r="H68" s="10"/>
      <c r="I68" s="19">
        <v>68863512</v>
      </c>
      <c r="J68" s="19">
        <v>5640</v>
      </c>
      <c r="K68" s="17" t="s">
        <v>9</v>
      </c>
      <c r="L68" s="10"/>
      <c r="M68" s="60">
        <v>21745</v>
      </c>
      <c r="N68" s="60">
        <v>22491</v>
      </c>
      <c r="O68" s="60">
        <v>19110</v>
      </c>
      <c r="P68" s="10"/>
      <c r="Q68" s="60">
        <f t="shared" si="17"/>
        <v>337365</v>
      </c>
      <c r="R68" s="10"/>
      <c r="S68" s="62">
        <f t="shared" si="18"/>
        <v>359856</v>
      </c>
      <c r="T68" s="10"/>
      <c r="U68" s="64">
        <v>32.700000000000003</v>
      </c>
      <c r="V68" s="64">
        <v>27.14</v>
      </c>
      <c r="W68" s="10"/>
      <c r="X68" s="43">
        <v>44710000000</v>
      </c>
      <c r="Y68" s="36">
        <v>0.109</v>
      </c>
      <c r="Z68" s="10"/>
      <c r="AA68" s="20">
        <v>30</v>
      </c>
      <c r="AB68" s="20">
        <v>50</v>
      </c>
      <c r="AC68" s="20">
        <v>2</v>
      </c>
      <c r="AD68" s="20">
        <v>17</v>
      </c>
      <c r="AE68" s="20">
        <v>1</v>
      </c>
      <c r="AF68" s="66">
        <f t="shared" si="19"/>
        <v>100</v>
      </c>
      <c r="AG68" s="10"/>
      <c r="AH68" s="36">
        <v>1.4999999999999999E-2</v>
      </c>
      <c r="AI68" s="40">
        <v>54220</v>
      </c>
      <c r="AJ68" s="37">
        <v>0.82</v>
      </c>
      <c r="AK68" s="42" t="s">
        <v>213</v>
      </c>
      <c r="AL68" s="41">
        <v>1494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114</v>
      </c>
      <c r="E69" s="10"/>
      <c r="F69" s="18" t="s">
        <v>13</v>
      </c>
      <c r="G69" s="18" t="s">
        <v>222</v>
      </c>
      <c r="H69" s="10"/>
      <c r="I69" s="19">
        <v>127540424</v>
      </c>
      <c r="J69" s="19">
        <v>9040</v>
      </c>
      <c r="K69" s="17" t="s">
        <v>9</v>
      </c>
      <c r="L69" s="10"/>
      <c r="M69" s="60">
        <v>16039</v>
      </c>
      <c r="N69" s="60">
        <v>16725</v>
      </c>
      <c r="O69" s="60">
        <v>19676</v>
      </c>
      <c r="P69" s="10"/>
      <c r="Q69" s="60">
        <f t="shared" si="17"/>
        <v>250875</v>
      </c>
      <c r="R69" s="10"/>
      <c r="S69" s="62">
        <f t="shared" si="18"/>
        <v>267600</v>
      </c>
      <c r="T69" s="10"/>
      <c r="U69" s="64">
        <v>13.1</v>
      </c>
      <c r="V69" s="64">
        <v>15.73</v>
      </c>
      <c r="W69" s="10"/>
      <c r="X69" s="43">
        <v>46990000000</v>
      </c>
      <c r="Y69" s="36">
        <v>4.3999999999999997E-2</v>
      </c>
      <c r="Z69" s="10"/>
      <c r="AA69" s="20">
        <v>38</v>
      </c>
      <c r="AB69" s="20">
        <v>10</v>
      </c>
      <c r="AC69" s="20">
        <v>2</v>
      </c>
      <c r="AD69" s="20">
        <v>48</v>
      </c>
      <c r="AE69" s="20">
        <v>2</v>
      </c>
      <c r="AF69" s="66">
        <f t="shared" si="19"/>
        <v>100</v>
      </c>
      <c r="AG69" s="10"/>
      <c r="AH69" s="36">
        <v>-1.4E-2</v>
      </c>
      <c r="AI69" s="40">
        <v>31524</v>
      </c>
      <c r="AJ69" s="37">
        <v>0.78</v>
      </c>
      <c r="AK69" s="42" t="s">
        <v>213</v>
      </c>
      <c r="AL69" s="41">
        <v>847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85</v>
      </c>
      <c r="E70" s="10"/>
      <c r="F70" s="18" t="s">
        <v>5</v>
      </c>
      <c r="G70" s="18" t="s">
        <v>226</v>
      </c>
      <c r="H70" s="10"/>
      <c r="I70" s="19">
        <v>80277424</v>
      </c>
      <c r="J70" s="19">
        <v>6530</v>
      </c>
      <c r="K70" s="17" t="s">
        <v>9</v>
      </c>
      <c r="L70" s="10"/>
      <c r="M70" s="60">
        <v>15932</v>
      </c>
      <c r="N70" s="60">
        <v>16426</v>
      </c>
      <c r="O70" s="60">
        <v>21397</v>
      </c>
      <c r="P70" s="10"/>
      <c r="Q70" s="60">
        <f t="shared" si="17"/>
        <v>246390</v>
      </c>
      <c r="R70" s="10"/>
      <c r="S70" s="62">
        <f t="shared" si="18"/>
        <v>262816</v>
      </c>
      <c r="T70" s="10"/>
      <c r="U70" s="64">
        <v>20.5</v>
      </c>
      <c r="V70" s="64">
        <v>26.27</v>
      </c>
      <c r="W70" s="10"/>
      <c r="X70" s="43">
        <v>28500000000</v>
      </c>
      <c r="Y70" s="36">
        <v>6.8000000000000005E-2</v>
      </c>
      <c r="Z70" s="10"/>
      <c r="AA70" s="20">
        <v>51</v>
      </c>
      <c r="AB70" s="20">
        <v>12</v>
      </c>
      <c r="AC70" s="20">
        <v>1</v>
      </c>
      <c r="AD70" s="20">
        <v>35</v>
      </c>
      <c r="AE70" s="20">
        <v>1</v>
      </c>
      <c r="AF70" s="66">
        <f t="shared" si="19"/>
        <v>100</v>
      </c>
      <c r="AG70" s="10"/>
      <c r="AH70" s="36">
        <v>-0.16</v>
      </c>
      <c r="AI70" s="40">
        <v>37840</v>
      </c>
      <c r="AJ70" s="37">
        <v>0.75</v>
      </c>
      <c r="AK70" s="42" t="s">
        <v>213</v>
      </c>
      <c r="AL70" s="41">
        <v>1436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155</v>
      </c>
      <c r="E71" s="10"/>
      <c r="F71" s="18" t="s">
        <v>11</v>
      </c>
      <c r="G71" s="18" t="s">
        <v>11</v>
      </c>
      <c r="H71" s="10"/>
      <c r="I71" s="19">
        <v>56015472</v>
      </c>
      <c r="J71" s="19">
        <v>5480</v>
      </c>
      <c r="K71" s="17" t="s">
        <v>9</v>
      </c>
      <c r="L71" s="10"/>
      <c r="M71" s="60">
        <v>14071</v>
      </c>
      <c r="N71" s="60">
        <v>14507</v>
      </c>
      <c r="O71" s="60">
        <v>15099</v>
      </c>
      <c r="P71" s="10"/>
      <c r="Q71" s="60">
        <f t="shared" si="17"/>
        <v>217605</v>
      </c>
      <c r="R71" s="10"/>
      <c r="S71" s="62">
        <f t="shared" si="18"/>
        <v>232112</v>
      </c>
      <c r="T71" s="10"/>
      <c r="U71" s="64">
        <v>25.9</v>
      </c>
      <c r="V71" s="64">
        <v>27.79</v>
      </c>
      <c r="W71" s="10"/>
      <c r="X71" s="43">
        <v>25470000000</v>
      </c>
      <c r="Y71" s="36">
        <v>8.5999999999999993E-2</v>
      </c>
      <c r="Z71" s="10"/>
      <c r="AA71" s="20">
        <v>67</v>
      </c>
      <c r="AB71" s="20">
        <v>2</v>
      </c>
      <c r="AC71" s="20">
        <v>1</v>
      </c>
      <c r="AD71" s="20">
        <v>29</v>
      </c>
      <c r="AE71" s="20">
        <v>1</v>
      </c>
      <c r="AF71" s="66">
        <f t="shared" si="19"/>
        <v>100</v>
      </c>
      <c r="AG71" s="10"/>
      <c r="AH71" s="36">
        <v>-4.7E-2</v>
      </c>
      <c r="AI71" s="40">
        <v>17691</v>
      </c>
      <c r="AJ71" s="37">
        <v>0.83</v>
      </c>
      <c r="AK71" s="42" t="s">
        <v>213</v>
      </c>
      <c r="AL71" s="41">
        <v>1509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94</v>
      </c>
      <c r="E72" s="10"/>
      <c r="F72" s="18" t="s">
        <v>11</v>
      </c>
      <c r="G72" s="18" t="s">
        <v>11</v>
      </c>
      <c r="H72" s="10"/>
      <c r="I72" s="19">
        <v>48461568</v>
      </c>
      <c r="J72" s="19">
        <v>1380</v>
      </c>
      <c r="K72" s="17" t="s">
        <v>9</v>
      </c>
      <c r="L72" s="10"/>
      <c r="M72" s="60">
        <v>2965</v>
      </c>
      <c r="N72" s="60">
        <v>13463</v>
      </c>
      <c r="O72" s="60">
        <v>5416</v>
      </c>
      <c r="P72" s="10"/>
      <c r="Q72" s="60">
        <f t="shared" si="17"/>
        <v>201945</v>
      </c>
      <c r="R72" s="10"/>
      <c r="S72" s="62">
        <f t="shared" si="18"/>
        <v>215408</v>
      </c>
      <c r="T72" s="10"/>
      <c r="U72" s="64">
        <v>27.8</v>
      </c>
      <c r="V72" s="64">
        <v>11.47</v>
      </c>
      <c r="W72" s="10"/>
      <c r="X72" s="43">
        <v>6550000000</v>
      </c>
      <c r="Y72" s="36">
        <v>9.1999999999999998E-2</v>
      </c>
      <c r="Z72" s="10"/>
      <c r="AA72" s="20">
        <v>49</v>
      </c>
      <c r="AB72" s="20">
        <v>6</v>
      </c>
      <c r="AC72" s="20">
        <v>6</v>
      </c>
      <c r="AD72" s="20">
        <v>38</v>
      </c>
      <c r="AE72" s="20">
        <v>1</v>
      </c>
      <c r="AF72" s="66">
        <f t="shared" si="19"/>
        <v>100</v>
      </c>
      <c r="AG72" s="10"/>
      <c r="AH72" s="36">
        <v>-6.7000000000000004E-2</v>
      </c>
      <c r="AI72" s="40">
        <v>4536</v>
      </c>
      <c r="AJ72" s="37">
        <v>0.67</v>
      </c>
      <c r="AK72" s="42" t="s">
        <v>213</v>
      </c>
      <c r="AL72" s="41">
        <v>636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s="2" customFormat="1" ht="24" customHeight="1">
      <c r="A73" s="16"/>
      <c r="B73" s="173">
        <f t="shared" si="23"/>
        <v>15</v>
      </c>
      <c r="C73" s="16"/>
      <c r="D73" s="174" t="s">
        <v>284</v>
      </c>
      <c r="E73" s="16"/>
      <c r="F73" s="174" t="s">
        <v>18</v>
      </c>
      <c r="G73" s="174" t="s">
        <v>224</v>
      </c>
      <c r="H73" s="16"/>
      <c r="I73" s="175">
        <v>103320224</v>
      </c>
      <c r="J73" s="175">
        <v>3580</v>
      </c>
      <c r="K73" s="173" t="s">
        <v>9</v>
      </c>
      <c r="L73" s="16"/>
      <c r="M73" s="176">
        <v>10012</v>
      </c>
      <c r="N73" s="176">
        <v>12690</v>
      </c>
      <c r="O73" s="176">
        <v>11089</v>
      </c>
      <c r="P73" s="16"/>
      <c r="Q73" s="176">
        <f t="shared" si="17"/>
        <v>190350</v>
      </c>
      <c r="R73" s="16"/>
      <c r="S73" s="177">
        <f t="shared" si="18"/>
        <v>203040</v>
      </c>
      <c r="T73" s="16"/>
      <c r="U73" s="178">
        <v>12.3</v>
      </c>
      <c r="V73" s="178">
        <v>10.83</v>
      </c>
      <c r="W73" s="16"/>
      <c r="X73" s="179">
        <v>12450000000</v>
      </c>
      <c r="Y73" s="180">
        <v>4.1000000000000002E-2</v>
      </c>
      <c r="Z73" s="16"/>
      <c r="AA73" s="181">
        <v>48</v>
      </c>
      <c r="AB73" s="181">
        <v>21</v>
      </c>
      <c r="AC73" s="181">
        <v>3</v>
      </c>
      <c r="AD73" s="181">
        <v>26</v>
      </c>
      <c r="AE73" s="181">
        <v>2</v>
      </c>
      <c r="AF73" s="182">
        <f t="shared" si="19"/>
        <v>100</v>
      </c>
      <c r="AG73" s="16"/>
      <c r="AH73" s="180">
        <v>1.4999999999999999E-2</v>
      </c>
      <c r="AI73" s="183">
        <v>8954</v>
      </c>
      <c r="AJ73" s="184">
        <v>0.77</v>
      </c>
      <c r="AK73" s="185" t="s">
        <v>213</v>
      </c>
      <c r="AL73" s="186">
        <v>635</v>
      </c>
      <c r="AN73" s="187"/>
      <c r="AO73" s="188"/>
      <c r="AP73" s="179">
        <f t="shared" si="20"/>
        <v>0</v>
      </c>
      <c r="AR73" s="187">
        <f t="shared" si="21"/>
        <v>0</v>
      </c>
      <c r="AS73" s="188"/>
      <c r="AT73" s="179">
        <f t="shared" si="22"/>
        <v>0</v>
      </c>
      <c r="AV73" s="179">
        <v>0</v>
      </c>
    </row>
    <row r="74" spans="1:48" ht="24" customHeight="1">
      <c r="A74" s="16"/>
      <c r="B74" s="17">
        <f t="shared" si="23"/>
        <v>16</v>
      </c>
      <c r="C74" s="10"/>
      <c r="D74" s="18" t="s">
        <v>183</v>
      </c>
      <c r="E74" s="10"/>
      <c r="F74" s="18" t="s">
        <v>13</v>
      </c>
      <c r="G74" s="18" t="s">
        <v>222</v>
      </c>
      <c r="H74" s="10"/>
      <c r="I74" s="19">
        <v>31568180</v>
      </c>
      <c r="J74" s="19">
        <v>11760</v>
      </c>
      <c r="K74" s="17" t="s">
        <v>9</v>
      </c>
      <c r="L74" s="10"/>
      <c r="M74" s="60">
        <v>7028</v>
      </c>
      <c r="N74" s="60">
        <v>10640</v>
      </c>
      <c r="O74" s="60">
        <v>6881</v>
      </c>
      <c r="P74" s="10"/>
      <c r="Q74" s="60">
        <f t="shared" si="17"/>
        <v>159600</v>
      </c>
      <c r="R74" s="10"/>
      <c r="S74" s="62">
        <f t="shared" si="18"/>
        <v>170240</v>
      </c>
      <c r="T74" s="10"/>
      <c r="U74" s="64">
        <v>33.700000000000003</v>
      </c>
      <c r="V74" s="64">
        <v>22.62</v>
      </c>
      <c r="W74" s="10"/>
      <c r="X74" s="43">
        <v>55520000000</v>
      </c>
      <c r="Y74" s="36">
        <v>0.115</v>
      </c>
      <c r="Z74" s="10"/>
      <c r="AA74" s="20">
        <v>31</v>
      </c>
      <c r="AB74" s="20">
        <v>16</v>
      </c>
      <c r="AC74" s="20">
        <v>2</v>
      </c>
      <c r="AD74" s="20">
        <v>49</v>
      </c>
      <c r="AE74" s="20">
        <v>2</v>
      </c>
      <c r="AF74" s="66">
        <f t="shared" si="19"/>
        <v>100</v>
      </c>
      <c r="AG74" s="10"/>
      <c r="AH74" s="36">
        <v>-2.7E-2</v>
      </c>
      <c r="AI74" s="40">
        <v>25341</v>
      </c>
      <c r="AJ74" s="37">
        <v>0.84</v>
      </c>
      <c r="AK74" s="42" t="s">
        <v>213</v>
      </c>
      <c r="AL74" s="41">
        <v>1230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120</v>
      </c>
      <c r="E75" s="10"/>
      <c r="F75" s="18" t="s">
        <v>22</v>
      </c>
      <c r="G75" s="18" t="s">
        <v>224</v>
      </c>
      <c r="H75" s="10"/>
      <c r="I75" s="19">
        <v>52885224</v>
      </c>
      <c r="J75" s="19">
        <v>1190</v>
      </c>
      <c r="K75" s="17" t="s">
        <v>9</v>
      </c>
      <c r="L75" s="10"/>
      <c r="M75" s="60">
        <v>4887</v>
      </c>
      <c r="N75" s="60">
        <v>10540</v>
      </c>
      <c r="O75" s="60">
        <v>11075</v>
      </c>
      <c r="P75" s="10"/>
      <c r="Q75" s="60">
        <f t="shared" si="17"/>
        <v>158100</v>
      </c>
      <c r="R75" s="10"/>
      <c r="S75" s="62">
        <f t="shared" si="18"/>
        <v>168640</v>
      </c>
      <c r="T75" s="10"/>
      <c r="U75" s="64">
        <v>19.899999999999999</v>
      </c>
      <c r="V75" s="64">
        <v>21.12</v>
      </c>
      <c r="W75" s="10"/>
      <c r="X75" s="43">
        <v>4190000000</v>
      </c>
      <c r="Y75" s="36">
        <v>6.6000000000000003E-2</v>
      </c>
      <c r="Z75" s="10"/>
      <c r="AA75" s="20">
        <v>30</v>
      </c>
      <c r="AB75" s="20">
        <v>21</v>
      </c>
      <c r="AC75" s="20">
        <v>2</v>
      </c>
      <c r="AD75" s="20">
        <v>45</v>
      </c>
      <c r="AE75" s="20">
        <v>2</v>
      </c>
      <c r="AF75" s="66">
        <f t="shared" si="19"/>
        <v>100</v>
      </c>
      <c r="AG75" s="10"/>
      <c r="AH75" s="36">
        <v>-7.0999999999999994E-2</v>
      </c>
      <c r="AI75" s="40">
        <v>12066</v>
      </c>
      <c r="AJ75" s="37">
        <v>0.83</v>
      </c>
      <c r="AK75" s="42" t="s">
        <v>214</v>
      </c>
      <c r="AL75" s="41">
        <v>1158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18" t="s">
        <v>159</v>
      </c>
      <c r="E76" s="10"/>
      <c r="F76" s="18" t="s">
        <v>5</v>
      </c>
      <c r="G76" s="18" t="s">
        <v>11</v>
      </c>
      <c r="H76" s="10"/>
      <c r="I76" s="19">
        <v>39578828</v>
      </c>
      <c r="J76" s="19">
        <v>2140</v>
      </c>
      <c r="K76" s="17" t="s">
        <v>9</v>
      </c>
      <c r="L76" s="10"/>
      <c r="M76" s="60">
        <v>2311</v>
      </c>
      <c r="N76" s="60">
        <v>10178</v>
      </c>
      <c r="O76" s="60">
        <v>10798</v>
      </c>
      <c r="P76" s="10"/>
      <c r="Q76" s="60">
        <f t="shared" si="17"/>
        <v>152670</v>
      </c>
      <c r="R76" s="10"/>
      <c r="S76" s="62">
        <f t="shared" si="18"/>
        <v>162848</v>
      </c>
      <c r="T76" s="10"/>
      <c r="U76" s="64">
        <v>25.7</v>
      </c>
      <c r="V76" s="64">
        <v>27.41</v>
      </c>
      <c r="W76" s="10"/>
      <c r="X76" s="43">
        <v>8170000000</v>
      </c>
      <c r="Y76" s="36">
        <v>8.5999999999999993E-2</v>
      </c>
      <c r="Z76" s="10"/>
      <c r="AA76" s="20">
        <v>58</v>
      </c>
      <c r="AB76" s="20">
        <v>20</v>
      </c>
      <c r="AC76" s="20">
        <v>1</v>
      </c>
      <c r="AD76" s="20">
        <v>20</v>
      </c>
      <c r="AE76" s="20">
        <v>1</v>
      </c>
      <c r="AF76" s="66">
        <f t="shared" si="19"/>
        <v>100</v>
      </c>
      <c r="AG76" s="10"/>
      <c r="AH76" s="36">
        <v>-0.09</v>
      </c>
      <c r="AI76" s="40">
        <v>3165</v>
      </c>
      <c r="AJ76" s="37">
        <v>0.61</v>
      </c>
      <c r="AK76" s="42" t="s">
        <v>214</v>
      </c>
      <c r="AL76" s="41">
        <v>1749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172</v>
      </c>
      <c r="E77" s="10"/>
      <c r="F77" s="18" t="s">
        <v>8</v>
      </c>
      <c r="G77" s="18" t="s">
        <v>212</v>
      </c>
      <c r="H77" s="10"/>
      <c r="I77" s="19">
        <v>79512424</v>
      </c>
      <c r="J77" s="19">
        <v>11180</v>
      </c>
      <c r="K77" s="17" t="s">
        <v>9</v>
      </c>
      <c r="L77" s="10"/>
      <c r="M77" s="60">
        <v>7300</v>
      </c>
      <c r="N77" s="60">
        <v>9782</v>
      </c>
      <c r="O77" s="60">
        <v>8727</v>
      </c>
      <c r="P77" s="10"/>
      <c r="Q77" s="60">
        <f t="shared" si="17"/>
        <v>146730</v>
      </c>
      <c r="R77" s="10"/>
      <c r="S77" s="62">
        <f t="shared" si="18"/>
        <v>156512</v>
      </c>
      <c r="T77" s="10"/>
      <c r="U77" s="64">
        <v>12.3</v>
      </c>
      <c r="V77" s="64">
        <v>10.96</v>
      </c>
      <c r="W77" s="10"/>
      <c r="X77" s="43">
        <v>35330000000</v>
      </c>
      <c r="Y77" s="36">
        <v>4.1000000000000002E-2</v>
      </c>
      <c r="Z77" s="10"/>
      <c r="AA77" s="20">
        <v>60</v>
      </c>
      <c r="AB77" s="20">
        <v>8</v>
      </c>
      <c r="AC77" s="20">
        <v>2</v>
      </c>
      <c r="AD77" s="20">
        <v>29</v>
      </c>
      <c r="AE77" s="20">
        <v>1</v>
      </c>
      <c r="AF77" s="66">
        <f t="shared" si="19"/>
        <v>100</v>
      </c>
      <c r="AG77" s="10"/>
      <c r="AH77" s="36">
        <v>3.1E-2</v>
      </c>
      <c r="AI77" s="40">
        <v>26525</v>
      </c>
      <c r="AJ77" s="37">
        <v>0.73</v>
      </c>
      <c r="AK77" s="42" t="s">
        <v>213</v>
      </c>
      <c r="AL77" s="41">
        <v>600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59</v>
      </c>
      <c r="E78" s="10"/>
      <c r="F78" s="18" t="s">
        <v>5</v>
      </c>
      <c r="G78" s="18" t="s">
        <v>226</v>
      </c>
      <c r="H78" s="10"/>
      <c r="I78" s="19">
        <v>95688680</v>
      </c>
      <c r="J78" s="19">
        <v>3460</v>
      </c>
      <c r="K78" s="17" t="s">
        <v>9</v>
      </c>
      <c r="L78" s="10"/>
      <c r="M78" s="60">
        <v>8211</v>
      </c>
      <c r="N78" s="60">
        <v>9287</v>
      </c>
      <c r="O78" s="60">
        <v>26925</v>
      </c>
      <c r="P78" s="10"/>
      <c r="Q78" s="60">
        <f t="shared" si="17"/>
        <v>139305</v>
      </c>
      <c r="R78" s="10"/>
      <c r="S78" s="62">
        <f t="shared" si="18"/>
        <v>148592</v>
      </c>
      <c r="T78" s="10"/>
      <c r="U78" s="64">
        <v>9.6999999999999993</v>
      </c>
      <c r="V78" s="64">
        <v>28.43</v>
      </c>
      <c r="W78" s="10"/>
      <c r="X78" s="43">
        <v>10740000000</v>
      </c>
      <c r="Y78" s="36">
        <v>3.2000000000000001E-2</v>
      </c>
      <c r="Z78" s="10"/>
      <c r="AA78" s="20">
        <v>61</v>
      </c>
      <c r="AB78" s="20">
        <v>10</v>
      </c>
      <c r="AC78" s="20">
        <v>1</v>
      </c>
      <c r="AD78" s="20">
        <v>27</v>
      </c>
      <c r="AE78" s="20">
        <v>1</v>
      </c>
      <c r="AF78" s="66">
        <f t="shared" si="19"/>
        <v>100</v>
      </c>
      <c r="AG78" s="10"/>
      <c r="AH78" s="36">
        <v>-4.7E-2</v>
      </c>
      <c r="AI78" s="40">
        <v>8792</v>
      </c>
      <c r="AJ78" s="37">
        <v>0.76</v>
      </c>
      <c r="AK78" s="42" t="s">
        <v>214</v>
      </c>
      <c r="AL78" s="41">
        <v>1580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44</v>
      </c>
      <c r="E79" s="10"/>
      <c r="F79" s="18" t="s">
        <v>13</v>
      </c>
      <c r="G79" s="18" t="s">
        <v>222</v>
      </c>
      <c r="H79" s="10"/>
      <c r="I79" s="19">
        <v>48653420</v>
      </c>
      <c r="J79" s="19">
        <v>6320</v>
      </c>
      <c r="K79" s="17" t="s">
        <v>9</v>
      </c>
      <c r="L79" s="10"/>
      <c r="M79" s="60">
        <v>7158</v>
      </c>
      <c r="N79" s="60">
        <v>8987</v>
      </c>
      <c r="O79" s="60">
        <v>7447</v>
      </c>
      <c r="P79" s="10"/>
      <c r="Q79" s="60">
        <f t="shared" si="17"/>
        <v>134805</v>
      </c>
      <c r="R79" s="10"/>
      <c r="S79" s="62">
        <f t="shared" si="18"/>
        <v>143792</v>
      </c>
      <c r="T79" s="10"/>
      <c r="U79" s="64">
        <v>18.5</v>
      </c>
      <c r="V79" s="64">
        <v>14.88</v>
      </c>
      <c r="W79" s="10"/>
      <c r="X79" s="43">
        <v>17370000000</v>
      </c>
      <c r="Y79" s="36">
        <v>6.0999999999999999E-2</v>
      </c>
      <c r="Z79" s="10"/>
      <c r="AA79" s="20">
        <v>15</v>
      </c>
      <c r="AB79" s="20">
        <v>40</v>
      </c>
      <c r="AC79" s="20">
        <v>3</v>
      </c>
      <c r="AD79" s="20">
        <v>41</v>
      </c>
      <c r="AE79" s="20">
        <v>1</v>
      </c>
      <c r="AF79" s="66">
        <f t="shared" si="19"/>
        <v>100</v>
      </c>
      <c r="AG79" s="10"/>
      <c r="AH79" s="36">
        <v>2.8000000000000001E-2</v>
      </c>
      <c r="AI79" s="40">
        <v>27702</v>
      </c>
      <c r="AJ79" s="37">
        <v>0.76</v>
      </c>
      <c r="AK79" s="42" t="s">
        <v>210</v>
      </c>
      <c r="AL79" s="41">
        <v>753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86</v>
      </c>
      <c r="E80" s="10"/>
      <c r="F80" s="18" t="s">
        <v>5</v>
      </c>
      <c r="G80" s="18" t="s">
        <v>226</v>
      </c>
      <c r="H80" s="10"/>
      <c r="I80" s="19">
        <v>37202572</v>
      </c>
      <c r="J80" s="19">
        <v>5430</v>
      </c>
      <c r="K80" s="17" t="s">
        <v>9</v>
      </c>
      <c r="L80" s="10"/>
      <c r="M80" s="60">
        <v>4134</v>
      </c>
      <c r="N80" s="60">
        <v>7686</v>
      </c>
      <c r="O80" s="60">
        <v>3733</v>
      </c>
      <c r="P80" s="10"/>
      <c r="Q80" s="60">
        <f t="shared" si="17"/>
        <v>115290</v>
      </c>
      <c r="R80" s="10"/>
      <c r="S80" s="62">
        <f t="shared" si="18"/>
        <v>122976</v>
      </c>
      <c r="T80" s="10"/>
      <c r="U80" s="64">
        <v>20.7</v>
      </c>
      <c r="V80" s="64">
        <v>8.85</v>
      </c>
      <c r="W80" s="10"/>
      <c r="X80" s="43">
        <v>11720000000</v>
      </c>
      <c r="Y80" s="36">
        <v>6.9000000000000006E-2</v>
      </c>
      <c r="Z80" s="10"/>
      <c r="AA80" s="20">
        <v>61</v>
      </c>
      <c r="AB80" s="20">
        <v>8</v>
      </c>
      <c r="AC80" s="20">
        <v>1</v>
      </c>
      <c r="AD80" s="20">
        <v>29</v>
      </c>
      <c r="AE80" s="20">
        <v>1</v>
      </c>
      <c r="AF80" s="66">
        <f t="shared" si="19"/>
        <v>100</v>
      </c>
      <c r="AG80" s="10"/>
      <c r="AH80" s="36">
        <v>-0.185</v>
      </c>
      <c r="AI80" s="40">
        <v>15525</v>
      </c>
      <c r="AJ80" s="37">
        <v>0.66</v>
      </c>
      <c r="AK80" s="42" t="s">
        <v>214</v>
      </c>
      <c r="AL80" s="41">
        <v>573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108</v>
      </c>
      <c r="E81" s="10"/>
      <c r="F81" s="18" t="s">
        <v>18</v>
      </c>
      <c r="G81" s="18" t="s">
        <v>224</v>
      </c>
      <c r="H81" s="10"/>
      <c r="I81" s="19">
        <v>31187264</v>
      </c>
      <c r="J81" s="19">
        <v>9850</v>
      </c>
      <c r="K81" s="17" t="s">
        <v>9</v>
      </c>
      <c r="L81" s="10"/>
      <c r="M81" s="60">
        <v>7152</v>
      </c>
      <c r="N81" s="60">
        <v>7374</v>
      </c>
      <c r="O81" s="60">
        <v>6809</v>
      </c>
      <c r="P81" s="10"/>
      <c r="Q81" s="60">
        <f t="shared" si="17"/>
        <v>110610</v>
      </c>
      <c r="R81" s="10"/>
      <c r="S81" s="62">
        <f t="shared" si="18"/>
        <v>117984</v>
      </c>
      <c r="T81" s="10"/>
      <c r="U81" s="64">
        <v>23.6</v>
      </c>
      <c r="V81" s="64">
        <v>22.48</v>
      </c>
      <c r="W81" s="10"/>
      <c r="X81" s="43">
        <v>23330000000</v>
      </c>
      <c r="Y81" s="36">
        <v>7.9000000000000001E-2</v>
      </c>
      <c r="Z81" s="10"/>
      <c r="AA81" s="20">
        <v>50</v>
      </c>
      <c r="AB81" s="20">
        <v>20</v>
      </c>
      <c r="AC81" s="20">
        <v>3</v>
      </c>
      <c r="AD81" s="20">
        <v>25</v>
      </c>
      <c r="AE81" s="20">
        <v>2</v>
      </c>
      <c r="AF81" s="66">
        <f t="shared" si="19"/>
        <v>100</v>
      </c>
      <c r="AG81" s="10"/>
      <c r="AH81" s="36">
        <v>5.5E-2</v>
      </c>
      <c r="AI81" s="40">
        <v>88540</v>
      </c>
      <c r="AJ81" s="37">
        <v>0.77</v>
      </c>
      <c r="AK81" s="42" t="s">
        <v>210</v>
      </c>
      <c r="AL81" s="41">
        <v>1209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38</v>
      </c>
      <c r="E82" s="10"/>
      <c r="F82" s="18" t="s">
        <v>11</v>
      </c>
      <c r="G82" s="18" t="s">
        <v>11</v>
      </c>
      <c r="H82" s="10"/>
      <c r="I82" s="19">
        <v>23439188</v>
      </c>
      <c r="J82" s="19">
        <v>1200</v>
      </c>
      <c r="K82" s="17" t="s">
        <v>9</v>
      </c>
      <c r="L82" s="10"/>
      <c r="M82" s="60">
        <v>1879</v>
      </c>
      <c r="N82" s="60">
        <v>7066</v>
      </c>
      <c r="O82" s="60">
        <v>4120</v>
      </c>
      <c r="P82" s="10"/>
      <c r="Q82" s="60">
        <f t="shared" si="17"/>
        <v>105990</v>
      </c>
      <c r="R82" s="10"/>
      <c r="S82" s="62">
        <f t="shared" si="18"/>
        <v>113056</v>
      </c>
      <c r="T82" s="10"/>
      <c r="U82" s="64">
        <v>30.1</v>
      </c>
      <c r="V82" s="64">
        <v>15.27</v>
      </c>
      <c r="W82" s="10"/>
      <c r="X82" s="43">
        <v>3270000000</v>
      </c>
      <c r="Y82" s="36">
        <v>0.1</v>
      </c>
      <c r="Z82" s="10"/>
      <c r="AA82" s="20">
        <v>64</v>
      </c>
      <c r="AB82" s="20">
        <v>20</v>
      </c>
      <c r="AC82" s="20">
        <v>1</v>
      </c>
      <c r="AD82" s="20">
        <v>14</v>
      </c>
      <c r="AE82" s="20">
        <v>1</v>
      </c>
      <c r="AF82" s="66">
        <f t="shared" si="19"/>
        <v>100</v>
      </c>
      <c r="AG82" s="10"/>
      <c r="AH82" s="36">
        <v>-8.3000000000000004E-2</v>
      </c>
      <c r="AI82" s="40">
        <v>3235</v>
      </c>
      <c r="AJ82" s="37">
        <v>0.64</v>
      </c>
      <c r="AK82" s="42" t="s">
        <v>214</v>
      </c>
      <c r="AL82" s="41">
        <v>878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73</v>
      </c>
      <c r="E83" s="10"/>
      <c r="F83" s="18" t="s">
        <v>11</v>
      </c>
      <c r="G83" s="18" t="s">
        <v>11</v>
      </c>
      <c r="H83" s="10"/>
      <c r="I83" s="19">
        <v>28206728</v>
      </c>
      <c r="J83" s="19">
        <v>1380</v>
      </c>
      <c r="K83" s="17" t="s">
        <v>9</v>
      </c>
      <c r="L83" s="10"/>
      <c r="M83" s="60">
        <v>1802</v>
      </c>
      <c r="N83" s="60">
        <v>7018</v>
      </c>
      <c r="O83" s="60">
        <v>5387</v>
      </c>
      <c r="P83" s="10"/>
      <c r="Q83" s="60">
        <f t="shared" si="17"/>
        <v>105270</v>
      </c>
      <c r="R83" s="10"/>
      <c r="S83" s="62">
        <f t="shared" si="18"/>
        <v>112288</v>
      </c>
      <c r="T83" s="10"/>
      <c r="U83" s="64">
        <v>24.9</v>
      </c>
      <c r="V83" s="64">
        <v>18.29</v>
      </c>
      <c r="W83" s="10"/>
      <c r="X83" s="43">
        <v>4550000000</v>
      </c>
      <c r="Y83" s="36">
        <v>8.3000000000000004E-2</v>
      </c>
      <c r="Z83" s="10"/>
      <c r="AA83" s="20">
        <v>48</v>
      </c>
      <c r="AB83" s="20">
        <v>3</v>
      </c>
      <c r="AC83" s="20">
        <v>3</v>
      </c>
      <c r="AD83" s="20">
        <v>45</v>
      </c>
      <c r="AE83" s="20">
        <v>1</v>
      </c>
      <c r="AF83" s="66">
        <f t="shared" si="19"/>
        <v>100</v>
      </c>
      <c r="AG83" s="10"/>
      <c r="AH83" s="36">
        <v>1.0999999999999999E-2</v>
      </c>
      <c r="AI83" s="40">
        <v>7328</v>
      </c>
      <c r="AJ83" s="37">
        <v>0.7</v>
      </c>
      <c r="AK83" s="42" t="s">
        <v>213</v>
      </c>
      <c r="AL83" s="41">
        <v>976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18" t="s">
        <v>118</v>
      </c>
      <c r="E84" s="10"/>
      <c r="F84" s="18" t="s">
        <v>5</v>
      </c>
      <c r="G84" s="18" t="s">
        <v>226</v>
      </c>
      <c r="H84" s="10"/>
      <c r="I84" s="19">
        <v>35276784</v>
      </c>
      <c r="J84" s="19">
        <v>2580</v>
      </c>
      <c r="K84" s="17" t="s">
        <v>9</v>
      </c>
      <c r="L84" s="10"/>
      <c r="M84" s="60">
        <v>3785</v>
      </c>
      <c r="N84" s="60">
        <v>6917</v>
      </c>
      <c r="O84" s="60">
        <v>7320</v>
      </c>
      <c r="P84" s="10"/>
      <c r="Q84" s="60">
        <f t="shared" si="17"/>
        <v>103755</v>
      </c>
      <c r="R84" s="10"/>
      <c r="S84" s="62">
        <f t="shared" si="18"/>
        <v>110672</v>
      </c>
      <c r="T84" s="10"/>
      <c r="U84" s="64">
        <v>19.600000000000001</v>
      </c>
      <c r="V84" s="64">
        <v>20.8</v>
      </c>
      <c r="W84" s="10"/>
      <c r="X84" s="43">
        <v>6640000000</v>
      </c>
      <c r="Y84" s="36">
        <v>6.4000000000000001E-2</v>
      </c>
      <c r="Z84" s="10"/>
      <c r="AA84" s="20">
        <v>63</v>
      </c>
      <c r="AB84" s="20">
        <v>10</v>
      </c>
      <c r="AC84" s="20">
        <v>1</v>
      </c>
      <c r="AD84" s="20">
        <v>25</v>
      </c>
      <c r="AE84" s="20">
        <v>1</v>
      </c>
      <c r="AF84" s="66">
        <f t="shared" si="19"/>
        <v>100</v>
      </c>
      <c r="AG84" s="10"/>
      <c r="AH84" s="36">
        <v>-0.04</v>
      </c>
      <c r="AI84" s="40">
        <v>10748</v>
      </c>
      <c r="AJ84" s="37">
        <v>0.75</v>
      </c>
      <c r="AK84" s="42" t="s">
        <v>223</v>
      </c>
      <c r="AL84" s="41">
        <v>1143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21" t="s">
        <v>10</v>
      </c>
      <c r="E85" s="10"/>
      <c r="F85" s="18" t="s">
        <v>11</v>
      </c>
      <c r="G85" s="18" t="s">
        <v>11</v>
      </c>
      <c r="H85" s="10"/>
      <c r="I85" s="19">
        <v>28813464</v>
      </c>
      <c r="J85" s="19">
        <v>3440</v>
      </c>
      <c r="K85" s="17" t="s">
        <v>9</v>
      </c>
      <c r="L85" s="10"/>
      <c r="M85" s="60">
        <v>2845</v>
      </c>
      <c r="N85" s="60">
        <v>6797</v>
      </c>
      <c r="O85" s="60">
        <v>6769</v>
      </c>
      <c r="P85" s="10"/>
      <c r="Q85" s="60">
        <f t="shared" si="17"/>
        <v>101955</v>
      </c>
      <c r="R85" s="10"/>
      <c r="S85" s="62">
        <f t="shared" si="18"/>
        <v>108752</v>
      </c>
      <c r="T85" s="10"/>
      <c r="U85" s="64">
        <v>23.61</v>
      </c>
      <c r="V85" s="64">
        <v>24.82</v>
      </c>
      <c r="W85" s="10"/>
      <c r="X85" s="43">
        <v>7930000000</v>
      </c>
      <c r="Y85" s="36">
        <v>7.8E-2</v>
      </c>
      <c r="Z85" s="10"/>
      <c r="AA85" s="20">
        <v>51</v>
      </c>
      <c r="AB85" s="20">
        <v>3</v>
      </c>
      <c r="AC85" s="20">
        <v>1</v>
      </c>
      <c r="AD85" s="20">
        <v>44</v>
      </c>
      <c r="AE85" s="20">
        <v>1</v>
      </c>
      <c r="AF85" s="66">
        <f t="shared" si="19"/>
        <v>100</v>
      </c>
      <c r="AG85" s="10"/>
      <c r="AH85" s="36">
        <v>-0.159</v>
      </c>
      <c r="AI85" s="40">
        <v>2708</v>
      </c>
      <c r="AJ85" s="37">
        <v>0.64</v>
      </c>
      <c r="AK85" s="42" t="s">
        <v>214</v>
      </c>
      <c r="AL85" s="41">
        <v>1670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15</v>
      </c>
      <c r="E86" s="10"/>
      <c r="F86" s="18" t="s">
        <v>13</v>
      </c>
      <c r="G86" s="18" t="s">
        <v>222</v>
      </c>
      <c r="H86" s="10"/>
      <c r="I86" s="19">
        <v>43847432</v>
      </c>
      <c r="J86" s="19">
        <v>11960</v>
      </c>
      <c r="K86" s="17" t="s">
        <v>9</v>
      </c>
      <c r="L86" s="10"/>
      <c r="M86" s="60">
        <v>5530</v>
      </c>
      <c r="N86" s="60">
        <v>6119</v>
      </c>
      <c r="O86" s="60">
        <v>6508</v>
      </c>
      <c r="P86" s="10"/>
      <c r="Q86" s="60">
        <f t="shared" si="17"/>
        <v>91785</v>
      </c>
      <c r="R86" s="10"/>
      <c r="S86" s="62">
        <f t="shared" si="18"/>
        <v>97904</v>
      </c>
      <c r="T86" s="10"/>
      <c r="U86" s="64">
        <v>14</v>
      </c>
      <c r="V86" s="64">
        <v>14.85</v>
      </c>
      <c r="W86" s="10"/>
      <c r="X86" s="43">
        <v>25750000000</v>
      </c>
      <c r="Y86" s="36">
        <v>4.5999999999999999E-2</v>
      </c>
      <c r="Z86" s="10"/>
      <c r="AA86" s="20">
        <v>52</v>
      </c>
      <c r="AB86" s="20">
        <v>18</v>
      </c>
      <c r="AC86" s="20">
        <v>2</v>
      </c>
      <c r="AD86" s="20">
        <v>27</v>
      </c>
      <c r="AE86" s="20">
        <v>1</v>
      </c>
      <c r="AF86" s="66">
        <f t="shared" si="19"/>
        <v>100</v>
      </c>
      <c r="AG86" s="10"/>
      <c r="AH86" s="36">
        <v>-7.6999999999999999E-2</v>
      </c>
      <c r="AI86" s="40">
        <v>49338</v>
      </c>
      <c r="AJ86" s="37">
        <v>0.73</v>
      </c>
      <c r="AK86" s="42" t="s">
        <v>213</v>
      </c>
      <c r="AL86" s="41">
        <v>795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175</v>
      </c>
      <c r="E87" s="10"/>
      <c r="F87" s="18" t="s">
        <v>8</v>
      </c>
      <c r="G87" s="18" t="s">
        <v>212</v>
      </c>
      <c r="H87" s="10"/>
      <c r="I87" s="19">
        <v>44438624</v>
      </c>
      <c r="J87" s="19">
        <v>2310</v>
      </c>
      <c r="K87" s="17" t="s">
        <v>9</v>
      </c>
      <c r="L87" s="10"/>
      <c r="M87" s="60">
        <v>4687</v>
      </c>
      <c r="N87" s="60">
        <v>6089</v>
      </c>
      <c r="O87" s="60">
        <v>7308</v>
      </c>
      <c r="P87" s="10"/>
      <c r="Q87" s="60">
        <f t="shared" si="17"/>
        <v>91335</v>
      </c>
      <c r="R87" s="10"/>
      <c r="S87" s="62">
        <f t="shared" si="18"/>
        <v>97424</v>
      </c>
      <c r="T87" s="10"/>
      <c r="U87" s="64">
        <v>13.7</v>
      </c>
      <c r="V87" s="64">
        <v>16.25</v>
      </c>
      <c r="W87" s="10"/>
      <c r="X87" s="43">
        <v>4430000000</v>
      </c>
      <c r="Y87" s="36">
        <v>4.7E-2</v>
      </c>
      <c r="Z87" s="10"/>
      <c r="AA87" s="20">
        <v>50</v>
      </c>
      <c r="AB87" s="20">
        <v>8</v>
      </c>
      <c r="AC87" s="20">
        <v>2</v>
      </c>
      <c r="AD87" s="20">
        <v>39</v>
      </c>
      <c r="AE87" s="20">
        <v>1</v>
      </c>
      <c r="AF87" s="66">
        <f t="shared" si="19"/>
        <v>100</v>
      </c>
      <c r="AG87" s="10"/>
      <c r="AH87" s="36">
        <v>0.28899999999999998</v>
      </c>
      <c r="AI87" s="40">
        <v>32480</v>
      </c>
      <c r="AJ87" s="37">
        <v>0.86</v>
      </c>
      <c r="AK87" s="42" t="s">
        <v>210</v>
      </c>
      <c r="AL87" s="41">
        <v>1003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49</v>
      </c>
      <c r="E88" s="10"/>
      <c r="F88" s="18" t="s">
        <v>11</v>
      </c>
      <c r="G88" s="18" t="s">
        <v>11</v>
      </c>
      <c r="H88" s="10"/>
      <c r="I88" s="19">
        <v>23695920</v>
      </c>
      <c r="J88" s="19">
        <v>1520</v>
      </c>
      <c r="K88" s="17" t="s">
        <v>9</v>
      </c>
      <c r="L88" s="10"/>
      <c r="M88" s="60">
        <v>991</v>
      </c>
      <c r="N88" s="60">
        <v>5582</v>
      </c>
      <c r="O88" s="60">
        <v>3670</v>
      </c>
      <c r="P88" s="10"/>
      <c r="Q88" s="60">
        <f t="shared" si="17"/>
        <v>83730</v>
      </c>
      <c r="R88" s="10"/>
      <c r="S88" s="62">
        <f t="shared" si="18"/>
        <v>89312</v>
      </c>
      <c r="T88" s="10"/>
      <c r="U88" s="64">
        <v>23.6</v>
      </c>
      <c r="V88" s="64">
        <v>15</v>
      </c>
      <c r="W88" s="10"/>
      <c r="X88" s="43">
        <v>2770000000</v>
      </c>
      <c r="Y88" s="36">
        <v>7.8E-2</v>
      </c>
      <c r="Z88" s="10"/>
      <c r="AA88" s="20">
        <v>51</v>
      </c>
      <c r="AB88" s="20">
        <v>10</v>
      </c>
      <c r="AC88" s="20">
        <v>1</v>
      </c>
      <c r="AD88" s="20">
        <v>37</v>
      </c>
      <c r="AE88" s="20">
        <v>1</v>
      </c>
      <c r="AF88" s="66">
        <f t="shared" si="19"/>
        <v>100</v>
      </c>
      <c r="AG88" s="10"/>
      <c r="AH88" s="36">
        <v>-0.05</v>
      </c>
      <c r="AI88" s="40">
        <v>3821</v>
      </c>
      <c r="AJ88" s="37">
        <v>0.63</v>
      </c>
      <c r="AK88" s="42" t="s">
        <v>213</v>
      </c>
      <c r="AL88" s="41">
        <v>865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163</v>
      </c>
      <c r="E89" s="10"/>
      <c r="F89" s="18" t="s">
        <v>5</v>
      </c>
      <c r="G89" s="18" t="s">
        <v>226</v>
      </c>
      <c r="H89" s="10"/>
      <c r="I89" s="19">
        <v>18430452</v>
      </c>
      <c r="J89" s="19">
        <v>1840</v>
      </c>
      <c r="K89" s="17" t="s">
        <v>9</v>
      </c>
      <c r="L89" s="10"/>
      <c r="M89" s="60">
        <v>714</v>
      </c>
      <c r="N89" s="60">
        <v>4890</v>
      </c>
      <c r="O89" s="60">
        <v>1726</v>
      </c>
      <c r="P89" s="10"/>
      <c r="Q89" s="60">
        <f t="shared" si="17"/>
        <v>73350</v>
      </c>
      <c r="R89" s="10"/>
      <c r="S89" s="62">
        <f t="shared" si="18"/>
        <v>78240</v>
      </c>
      <c r="T89" s="10"/>
      <c r="U89" s="64">
        <v>26.5</v>
      </c>
      <c r="V89" s="64">
        <v>9.6</v>
      </c>
      <c r="W89" s="10"/>
      <c r="X89" s="43">
        <v>2280000000</v>
      </c>
      <c r="Y89" s="36">
        <v>4.4999999999999998E-2</v>
      </c>
      <c r="Z89" s="10"/>
      <c r="AA89" s="20">
        <v>57</v>
      </c>
      <c r="AB89" s="20">
        <v>4</v>
      </c>
      <c r="AC89" s="20">
        <v>1</v>
      </c>
      <c r="AD89" s="20">
        <v>37</v>
      </c>
      <c r="AE89" s="20">
        <v>1</v>
      </c>
      <c r="AF89" s="66">
        <f t="shared" si="19"/>
        <v>100</v>
      </c>
      <c r="AG89" s="10"/>
      <c r="AH89" s="36">
        <v>4.8000000000000001E-2</v>
      </c>
      <c r="AI89" s="40">
        <v>13003</v>
      </c>
      <c r="AJ89" s="37">
        <v>0.66</v>
      </c>
      <c r="AK89" s="42" t="s">
        <v>214</v>
      </c>
      <c r="AL89" s="41">
        <v>497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133</v>
      </c>
      <c r="E90" s="10"/>
      <c r="F90" s="18" t="s">
        <v>13</v>
      </c>
      <c r="G90" s="18" t="s">
        <v>222</v>
      </c>
      <c r="H90" s="10"/>
      <c r="I90" s="19">
        <v>31773840</v>
      </c>
      <c r="J90" s="19">
        <v>5950</v>
      </c>
      <c r="K90" s="17" t="s">
        <v>9</v>
      </c>
      <c r="L90" s="10"/>
      <c r="M90" s="60">
        <v>2696</v>
      </c>
      <c r="N90" s="60">
        <v>4286</v>
      </c>
      <c r="O90" s="60">
        <v>4555</v>
      </c>
      <c r="P90" s="10"/>
      <c r="Q90" s="60">
        <f t="shared" si="17"/>
        <v>64290</v>
      </c>
      <c r="R90" s="10"/>
      <c r="S90" s="62">
        <f t="shared" si="18"/>
        <v>68576</v>
      </c>
      <c r="T90" s="10"/>
      <c r="U90" s="64">
        <v>13.5</v>
      </c>
      <c r="V90" s="64">
        <v>13.95</v>
      </c>
      <c r="W90" s="10"/>
      <c r="X90" s="43">
        <v>8600000000</v>
      </c>
      <c r="Y90" s="36">
        <v>4.4999999999999998E-2</v>
      </c>
      <c r="Z90" s="10"/>
      <c r="AA90" s="20">
        <v>40</v>
      </c>
      <c r="AB90" s="20">
        <v>7</v>
      </c>
      <c r="AC90" s="20">
        <v>3</v>
      </c>
      <c r="AD90" s="20">
        <v>49</v>
      </c>
      <c r="AE90" s="20">
        <v>1</v>
      </c>
      <c r="AF90" s="66">
        <f t="shared" si="19"/>
        <v>100</v>
      </c>
      <c r="AG90" s="10"/>
      <c r="AH90" s="36">
        <v>-0.127</v>
      </c>
      <c r="AI90" s="40">
        <v>17640</v>
      </c>
      <c r="AJ90" s="37">
        <v>0.71</v>
      </c>
      <c r="AK90" s="42" t="s">
        <v>213</v>
      </c>
      <c r="AL90" s="41">
        <v>697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57</v>
      </c>
      <c r="E91" s="10"/>
      <c r="F91" s="18" t="s">
        <v>13</v>
      </c>
      <c r="G91" s="18" t="s">
        <v>222</v>
      </c>
      <c r="H91" s="10"/>
      <c r="I91" s="19">
        <v>10648791</v>
      </c>
      <c r="J91" s="19">
        <v>6390</v>
      </c>
      <c r="K91" s="17" t="s">
        <v>9</v>
      </c>
      <c r="L91" s="10"/>
      <c r="M91" s="60">
        <v>3118</v>
      </c>
      <c r="N91" s="60">
        <v>3684</v>
      </c>
      <c r="O91" s="60">
        <v>3184</v>
      </c>
      <c r="P91" s="10"/>
      <c r="Q91" s="60">
        <f t="shared" ref="Q91:Q122" si="24">N91*$Q$189</f>
        <v>55260</v>
      </c>
      <c r="R91" s="10"/>
      <c r="S91" s="62">
        <f t="shared" ref="S91:S122" si="25">Q91+N91</f>
        <v>58944</v>
      </c>
      <c r="T91" s="10"/>
      <c r="U91" s="64">
        <v>34.6</v>
      </c>
      <c r="V91" s="64">
        <v>30.77</v>
      </c>
      <c r="W91" s="10"/>
      <c r="X91" s="43">
        <v>8320000000</v>
      </c>
      <c r="Y91" s="36">
        <v>0.115</v>
      </c>
      <c r="Z91" s="10"/>
      <c r="AA91" s="20">
        <v>73</v>
      </c>
      <c r="AB91" s="20">
        <v>16</v>
      </c>
      <c r="AC91" s="20">
        <v>1</v>
      </c>
      <c r="AD91" s="20">
        <v>9</v>
      </c>
      <c r="AE91" s="20">
        <v>1</v>
      </c>
      <c r="AF91" s="66">
        <f t="shared" ref="AF91:AF122" si="26">SUM(AA91:AE91)</f>
        <v>100</v>
      </c>
      <c r="AG91" s="10"/>
      <c r="AH91" s="36">
        <v>5.8999999999999997E-2</v>
      </c>
      <c r="AI91" s="40">
        <v>36192</v>
      </c>
      <c r="AJ91" s="37">
        <v>0.81</v>
      </c>
      <c r="AK91" s="42" t="s">
        <v>210</v>
      </c>
      <c r="AL91" s="41">
        <v>1563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181</v>
      </c>
      <c r="E92" s="10"/>
      <c r="F92" s="18" t="s">
        <v>8</v>
      </c>
      <c r="G92" s="18" t="s">
        <v>212</v>
      </c>
      <c r="H92" s="10"/>
      <c r="I92" s="19">
        <v>31446796</v>
      </c>
      <c r="J92" s="19">
        <v>2220</v>
      </c>
      <c r="K92" s="17" t="s">
        <v>9</v>
      </c>
      <c r="L92" s="10"/>
      <c r="M92" s="60">
        <v>2496</v>
      </c>
      <c r="N92" s="60">
        <v>3617</v>
      </c>
      <c r="O92" s="60">
        <v>4015</v>
      </c>
      <c r="P92" s="10"/>
      <c r="Q92" s="60">
        <f t="shared" si="24"/>
        <v>54255</v>
      </c>
      <c r="R92" s="10"/>
      <c r="S92" s="62">
        <f t="shared" si="25"/>
        <v>57872</v>
      </c>
      <c r="T92" s="10"/>
      <c r="U92" s="64">
        <v>11.5</v>
      </c>
      <c r="V92" s="64">
        <v>12.63</v>
      </c>
      <c r="W92" s="10"/>
      <c r="X92" s="43">
        <v>2550000000</v>
      </c>
      <c r="Y92" s="36">
        <v>3.7999999999999999E-2</v>
      </c>
      <c r="Z92" s="10"/>
      <c r="AA92" s="20">
        <v>55</v>
      </c>
      <c r="AB92" s="20">
        <v>4</v>
      </c>
      <c r="AC92" s="20">
        <v>1</v>
      </c>
      <c r="AD92" s="20">
        <v>39</v>
      </c>
      <c r="AE92" s="20">
        <v>1</v>
      </c>
      <c r="AF92" s="66">
        <f t="shared" si="26"/>
        <v>100</v>
      </c>
      <c r="AG92" s="10"/>
      <c r="AH92" s="36">
        <v>-6.0999999999999999E-2</v>
      </c>
      <c r="AI92" s="40">
        <v>0</v>
      </c>
      <c r="AJ92" s="37">
        <v>0.84</v>
      </c>
      <c r="AK92" s="42" t="s">
        <v>210</v>
      </c>
      <c r="AL92" s="41">
        <v>760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58</v>
      </c>
      <c r="E93" s="10"/>
      <c r="F93" s="18" t="s">
        <v>13</v>
      </c>
      <c r="G93" s="18" t="s">
        <v>222</v>
      </c>
      <c r="H93" s="10"/>
      <c r="I93" s="19">
        <v>16385068</v>
      </c>
      <c r="J93" s="19">
        <v>5820</v>
      </c>
      <c r="K93" s="17" t="s">
        <v>9</v>
      </c>
      <c r="L93" s="10"/>
      <c r="M93" s="60">
        <v>2894</v>
      </c>
      <c r="N93" s="60">
        <v>3490</v>
      </c>
      <c r="O93" s="60">
        <v>4474</v>
      </c>
      <c r="P93" s="10"/>
      <c r="Q93" s="60">
        <f t="shared" si="24"/>
        <v>52350</v>
      </c>
      <c r="R93" s="10"/>
      <c r="S93" s="62">
        <f t="shared" si="25"/>
        <v>55840</v>
      </c>
      <c r="T93" s="10"/>
      <c r="U93" s="64">
        <v>21.3</v>
      </c>
      <c r="V93" s="64">
        <v>27.21</v>
      </c>
      <c r="W93" s="10"/>
      <c r="X93" s="43">
        <v>7080000000</v>
      </c>
      <c r="Y93" s="36">
        <v>7.0999999999999994E-2</v>
      </c>
      <c r="Z93" s="10"/>
      <c r="AA93" s="20">
        <v>32</v>
      </c>
      <c r="AB93" s="20">
        <v>18</v>
      </c>
      <c r="AC93" s="20">
        <v>2</v>
      </c>
      <c r="AD93" s="20">
        <v>47</v>
      </c>
      <c r="AE93" s="20">
        <v>1</v>
      </c>
      <c r="AF93" s="66">
        <f t="shared" si="26"/>
        <v>100</v>
      </c>
      <c r="AG93" s="10"/>
      <c r="AH93" s="36">
        <v>-9.0999999999999998E-2</v>
      </c>
      <c r="AI93" s="40">
        <v>11751</v>
      </c>
      <c r="AJ93" s="37">
        <v>0.75</v>
      </c>
      <c r="AK93" s="42" t="s">
        <v>213</v>
      </c>
      <c r="AL93" s="41">
        <v>1394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93</v>
      </c>
      <c r="E94" s="10"/>
      <c r="F94" s="18" t="s">
        <v>8</v>
      </c>
      <c r="G94" s="18" t="s">
        <v>212</v>
      </c>
      <c r="H94" s="10"/>
      <c r="I94" s="19">
        <v>17987736</v>
      </c>
      <c r="J94" s="19">
        <v>8710</v>
      </c>
      <c r="K94" s="17" t="s">
        <v>9</v>
      </c>
      <c r="L94" s="10"/>
      <c r="M94" s="60">
        <v>2625</v>
      </c>
      <c r="N94" s="60">
        <v>3158</v>
      </c>
      <c r="O94" s="60">
        <v>2780</v>
      </c>
      <c r="P94" s="10"/>
      <c r="Q94" s="60">
        <f t="shared" si="24"/>
        <v>47370</v>
      </c>
      <c r="R94" s="10"/>
      <c r="S94" s="62">
        <f t="shared" si="25"/>
        <v>50528</v>
      </c>
      <c r="T94" s="10"/>
      <c r="U94" s="64">
        <v>17.600000000000001</v>
      </c>
      <c r="V94" s="64">
        <v>15.73</v>
      </c>
      <c r="W94" s="10"/>
      <c r="X94" s="43">
        <v>8100000000</v>
      </c>
      <c r="Y94" s="36">
        <v>5.8999999999999997E-2</v>
      </c>
      <c r="Z94" s="10"/>
      <c r="AA94" s="20">
        <v>61</v>
      </c>
      <c r="AB94" s="20">
        <v>5</v>
      </c>
      <c r="AC94" s="20">
        <v>1</v>
      </c>
      <c r="AD94" s="20">
        <v>32</v>
      </c>
      <c r="AE94" s="20">
        <v>1</v>
      </c>
      <c r="AF94" s="66">
        <f t="shared" si="26"/>
        <v>100</v>
      </c>
      <c r="AG94" s="10"/>
      <c r="AH94" s="36">
        <v>-0.17499999999999999</v>
      </c>
      <c r="AI94" s="40">
        <v>24367</v>
      </c>
      <c r="AJ94" s="37">
        <v>0.82</v>
      </c>
      <c r="AK94" s="42" t="s">
        <v>213</v>
      </c>
      <c r="AL94" s="41">
        <v>969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158</v>
      </c>
      <c r="E95" s="10"/>
      <c r="F95" s="18" t="s">
        <v>22</v>
      </c>
      <c r="G95" s="18" t="s">
        <v>198</v>
      </c>
      <c r="H95" s="10"/>
      <c r="I95" s="19">
        <v>20798492</v>
      </c>
      <c r="J95" s="19">
        <v>3780</v>
      </c>
      <c r="K95" s="17" t="s">
        <v>9</v>
      </c>
      <c r="L95" s="10"/>
      <c r="M95" s="60">
        <v>3003</v>
      </c>
      <c r="N95" s="60">
        <v>3096</v>
      </c>
      <c r="O95" s="60">
        <v>2811</v>
      </c>
      <c r="P95" s="10"/>
      <c r="Q95" s="60">
        <f t="shared" si="24"/>
        <v>46440</v>
      </c>
      <c r="R95" s="10"/>
      <c r="S95" s="62">
        <f t="shared" si="25"/>
        <v>49536</v>
      </c>
      <c r="T95" s="10"/>
      <c r="U95" s="64">
        <v>14.9</v>
      </c>
      <c r="V95" s="64">
        <v>13.09</v>
      </c>
      <c r="W95" s="10"/>
      <c r="X95" s="43">
        <v>3970000000</v>
      </c>
      <c r="Y95" s="36">
        <v>4.9000000000000002E-2</v>
      </c>
      <c r="Z95" s="10"/>
      <c r="AA95" s="20">
        <v>38</v>
      </c>
      <c r="AB95" s="20">
        <v>20</v>
      </c>
      <c r="AC95" s="20">
        <v>3</v>
      </c>
      <c r="AD95" s="20">
        <v>38</v>
      </c>
      <c r="AE95" s="20">
        <v>1</v>
      </c>
      <c r="AF95" s="66">
        <f t="shared" si="26"/>
        <v>100</v>
      </c>
      <c r="AG95" s="10"/>
      <c r="AH95" s="36">
        <v>-4.8000000000000001E-2</v>
      </c>
      <c r="AI95" s="40">
        <v>32673</v>
      </c>
      <c r="AJ95" s="37">
        <v>0.63</v>
      </c>
      <c r="AK95" s="42" t="s">
        <v>213</v>
      </c>
      <c r="AL95" s="41">
        <v>598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37</v>
      </c>
      <c r="E96" s="10"/>
      <c r="F96" s="18" t="s">
        <v>18</v>
      </c>
      <c r="G96" s="18" t="s">
        <v>224</v>
      </c>
      <c r="H96" s="10"/>
      <c r="I96" s="19">
        <v>15762370</v>
      </c>
      <c r="J96" s="19">
        <v>1140</v>
      </c>
      <c r="K96" s="17" t="s">
        <v>9</v>
      </c>
      <c r="L96" s="10"/>
      <c r="M96" s="60">
        <v>1852</v>
      </c>
      <c r="N96" s="60">
        <v>2803</v>
      </c>
      <c r="O96" s="60">
        <v>3995</v>
      </c>
      <c r="P96" s="10"/>
      <c r="Q96" s="60">
        <f t="shared" si="24"/>
        <v>42045</v>
      </c>
      <c r="R96" s="10"/>
      <c r="S96" s="62">
        <f t="shared" si="25"/>
        <v>44848</v>
      </c>
      <c r="T96" s="10"/>
      <c r="U96" s="64">
        <v>17.8</v>
      </c>
      <c r="V96" s="64">
        <v>25.13</v>
      </c>
      <c r="W96" s="10"/>
      <c r="X96" s="43">
        <v>1180000000</v>
      </c>
      <c r="Y96" s="36">
        <v>5.8999999999999997E-2</v>
      </c>
      <c r="Z96" s="10"/>
      <c r="AA96" s="20">
        <v>29</v>
      </c>
      <c r="AB96" s="20">
        <v>20</v>
      </c>
      <c r="AC96" s="20">
        <v>2</v>
      </c>
      <c r="AD96" s="20">
        <v>48</v>
      </c>
      <c r="AE96" s="20">
        <v>1</v>
      </c>
      <c r="AF96" s="66">
        <f t="shared" si="26"/>
        <v>100</v>
      </c>
      <c r="AG96" s="10"/>
      <c r="AH96" s="36">
        <v>-3.5999999999999997E-2</v>
      </c>
      <c r="AI96" s="40">
        <v>23802</v>
      </c>
      <c r="AJ96" s="37">
        <v>0.78</v>
      </c>
      <c r="AK96" s="42" t="s">
        <v>213</v>
      </c>
      <c r="AL96" s="41">
        <v>1332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76</v>
      </c>
      <c r="E97" s="10"/>
      <c r="F97" s="18" t="s">
        <v>13</v>
      </c>
      <c r="G97" s="18" t="s">
        <v>222</v>
      </c>
      <c r="H97" s="10"/>
      <c r="I97" s="19">
        <v>16582469</v>
      </c>
      <c r="J97" s="19">
        <v>3790</v>
      </c>
      <c r="K97" s="17" t="s">
        <v>9</v>
      </c>
      <c r="L97" s="10"/>
      <c r="M97" s="60">
        <v>2058</v>
      </c>
      <c r="N97" s="60">
        <v>2758</v>
      </c>
      <c r="O97" s="60">
        <v>2635</v>
      </c>
      <c r="P97" s="10"/>
      <c r="Q97" s="60">
        <f t="shared" si="24"/>
        <v>41370</v>
      </c>
      <c r="R97" s="10"/>
      <c r="S97" s="62">
        <f t="shared" si="25"/>
        <v>44128</v>
      </c>
      <c r="T97" s="10"/>
      <c r="U97" s="64">
        <v>16.600000000000001</v>
      </c>
      <c r="V97" s="64">
        <v>15.92</v>
      </c>
      <c r="W97" s="10"/>
      <c r="X97" s="43">
        <v>3800000000</v>
      </c>
      <c r="Y97" s="36">
        <v>5.5E-2</v>
      </c>
      <c r="Z97" s="10"/>
      <c r="AA97" s="20">
        <v>38</v>
      </c>
      <c r="AB97" s="20">
        <v>14</v>
      </c>
      <c r="AC97" s="20">
        <v>2</v>
      </c>
      <c r="AD97" s="20">
        <v>45</v>
      </c>
      <c r="AE97" s="20">
        <v>1</v>
      </c>
      <c r="AF97" s="66">
        <f t="shared" si="26"/>
        <v>100</v>
      </c>
      <c r="AG97" s="10"/>
      <c r="AH97" s="36">
        <v>2.5999999999999999E-2</v>
      </c>
      <c r="AI97" s="40">
        <v>19600</v>
      </c>
      <c r="AJ97" s="37">
        <v>0.82</v>
      </c>
      <c r="AK97" s="42" t="s">
        <v>210</v>
      </c>
      <c r="AL97" s="41">
        <v>863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171</v>
      </c>
      <c r="E98" s="10"/>
      <c r="F98" s="18" t="s">
        <v>5</v>
      </c>
      <c r="G98" s="18" t="s">
        <v>226</v>
      </c>
      <c r="H98" s="10"/>
      <c r="I98" s="19">
        <v>11403248</v>
      </c>
      <c r="J98" s="19">
        <v>3690</v>
      </c>
      <c r="K98" s="17" t="s">
        <v>9</v>
      </c>
      <c r="L98" s="10"/>
      <c r="M98" s="60">
        <v>1443</v>
      </c>
      <c r="N98" s="60">
        <v>2595</v>
      </c>
      <c r="O98" s="60">
        <v>3681</v>
      </c>
      <c r="P98" s="10"/>
      <c r="Q98" s="60">
        <f t="shared" si="24"/>
        <v>38925</v>
      </c>
      <c r="R98" s="10"/>
      <c r="S98" s="62">
        <f t="shared" si="25"/>
        <v>41520</v>
      </c>
      <c r="T98" s="10"/>
      <c r="U98" s="64">
        <v>22.8</v>
      </c>
      <c r="V98" s="64">
        <v>32.39</v>
      </c>
      <c r="W98" s="10"/>
      <c r="X98" s="43">
        <v>3160000000</v>
      </c>
      <c r="Y98" s="36">
        <v>7.5999999999999998E-2</v>
      </c>
      <c r="Z98" s="10"/>
      <c r="AA98" s="20">
        <v>51</v>
      </c>
      <c r="AB98" s="20">
        <v>18</v>
      </c>
      <c r="AC98" s="20">
        <v>1</v>
      </c>
      <c r="AD98" s="20">
        <v>29</v>
      </c>
      <c r="AE98" s="20">
        <v>1</v>
      </c>
      <c r="AF98" s="66">
        <f t="shared" si="26"/>
        <v>100</v>
      </c>
      <c r="AG98" s="10"/>
      <c r="AH98" s="36">
        <v>-3.7999999999999999E-2</v>
      </c>
      <c r="AI98" s="40">
        <v>17676</v>
      </c>
      <c r="AJ98" s="37">
        <v>0.72</v>
      </c>
      <c r="AK98" s="42" t="s">
        <v>214</v>
      </c>
      <c r="AL98" s="41">
        <v>1418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92</v>
      </c>
      <c r="E99" s="10"/>
      <c r="F99" s="18" t="s">
        <v>5</v>
      </c>
      <c r="G99" s="18" t="s">
        <v>226</v>
      </c>
      <c r="H99" s="10"/>
      <c r="I99" s="19">
        <v>9455802</v>
      </c>
      <c r="J99" s="19">
        <v>3920</v>
      </c>
      <c r="K99" s="17" t="s">
        <v>9</v>
      </c>
      <c r="L99" s="10"/>
      <c r="M99" s="60">
        <v>750</v>
      </c>
      <c r="N99" s="60">
        <v>2306</v>
      </c>
      <c r="O99" s="60">
        <v>1076</v>
      </c>
      <c r="P99" s="10"/>
      <c r="Q99" s="60">
        <f t="shared" si="24"/>
        <v>34590</v>
      </c>
      <c r="R99" s="10"/>
      <c r="S99" s="62">
        <f t="shared" si="25"/>
        <v>36896</v>
      </c>
      <c r="T99" s="10"/>
      <c r="U99" s="64">
        <v>24.4</v>
      </c>
      <c r="V99" s="64">
        <v>10.53</v>
      </c>
      <c r="W99" s="10"/>
      <c r="X99" s="43">
        <v>3130000000</v>
      </c>
      <c r="Y99" s="36">
        <v>8.1000000000000003E-2</v>
      </c>
      <c r="Z99" s="10"/>
      <c r="AA99" s="20">
        <v>58</v>
      </c>
      <c r="AB99" s="20">
        <v>7</v>
      </c>
      <c r="AC99" s="20">
        <v>1</v>
      </c>
      <c r="AD99" s="20">
        <v>33</v>
      </c>
      <c r="AE99" s="20">
        <v>1</v>
      </c>
      <c r="AF99" s="66">
        <f t="shared" si="26"/>
        <v>100</v>
      </c>
      <c r="AG99" s="10"/>
      <c r="AH99" s="36">
        <v>-3.5000000000000003E-2</v>
      </c>
      <c r="AI99" s="40">
        <v>15889</v>
      </c>
      <c r="AJ99" s="37">
        <v>0.68</v>
      </c>
      <c r="AK99" s="42" t="s">
        <v>213</v>
      </c>
      <c r="AL99" s="41">
        <v>656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139</v>
      </c>
      <c r="E100" s="10"/>
      <c r="F100" s="18" t="s">
        <v>8</v>
      </c>
      <c r="G100" s="18" t="s">
        <v>212</v>
      </c>
      <c r="H100" s="10"/>
      <c r="I100" s="19">
        <v>19778084</v>
      </c>
      <c r="J100" s="19">
        <v>9470</v>
      </c>
      <c r="K100" s="17" t="s">
        <v>9</v>
      </c>
      <c r="L100" s="10"/>
      <c r="M100" s="60">
        <v>1913</v>
      </c>
      <c r="N100" s="60">
        <v>2044</v>
      </c>
      <c r="O100" s="60">
        <v>2208</v>
      </c>
      <c r="P100" s="10"/>
      <c r="Q100" s="60">
        <f t="shared" si="24"/>
        <v>30660</v>
      </c>
      <c r="R100" s="10"/>
      <c r="S100" s="62">
        <f t="shared" si="25"/>
        <v>32704</v>
      </c>
      <c r="T100" s="10"/>
      <c r="U100" s="64">
        <v>10.3</v>
      </c>
      <c r="V100" s="64">
        <v>11.28</v>
      </c>
      <c r="W100" s="10"/>
      <c r="X100" s="43">
        <v>6500000000</v>
      </c>
      <c r="Y100" s="36">
        <v>3.4000000000000002E-2</v>
      </c>
      <c r="Z100" s="10"/>
      <c r="AA100" s="20">
        <v>48</v>
      </c>
      <c r="AB100" s="20">
        <v>6</v>
      </c>
      <c r="AC100" s="20">
        <v>5</v>
      </c>
      <c r="AD100" s="20">
        <v>39</v>
      </c>
      <c r="AE100" s="20">
        <v>2</v>
      </c>
      <c r="AF100" s="66">
        <f t="shared" si="26"/>
        <v>100</v>
      </c>
      <c r="AG100" s="10"/>
      <c r="AH100" s="36">
        <v>-2.1000000000000001E-2</v>
      </c>
      <c r="AI100" s="40">
        <v>35467</v>
      </c>
      <c r="AJ100" s="37">
        <v>0.69</v>
      </c>
      <c r="AK100" s="42" t="s">
        <v>213</v>
      </c>
      <c r="AL100" s="41">
        <v>723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29</v>
      </c>
      <c r="E101" s="10"/>
      <c r="F101" s="18" t="s">
        <v>13</v>
      </c>
      <c r="G101" s="18" t="s">
        <v>222</v>
      </c>
      <c r="H101" s="10"/>
      <c r="I101" s="19">
        <v>10887882</v>
      </c>
      <c r="J101" s="19">
        <v>3070</v>
      </c>
      <c r="K101" s="17" t="s">
        <v>9</v>
      </c>
      <c r="L101" s="10"/>
      <c r="M101" s="60">
        <v>1259</v>
      </c>
      <c r="N101" s="60">
        <v>1687</v>
      </c>
      <c r="O101" s="60">
        <v>2120</v>
      </c>
      <c r="P101" s="10"/>
      <c r="Q101" s="60">
        <f t="shared" si="24"/>
        <v>25305</v>
      </c>
      <c r="R101" s="10"/>
      <c r="S101" s="62">
        <f t="shared" si="25"/>
        <v>26992</v>
      </c>
      <c r="T101" s="10"/>
      <c r="U101" s="64">
        <v>15.5</v>
      </c>
      <c r="V101" s="64">
        <v>18.7</v>
      </c>
      <c r="W101" s="10"/>
      <c r="X101" s="43">
        <v>1750000000</v>
      </c>
      <c r="Y101" s="36">
        <v>5.1999999999999998E-2</v>
      </c>
      <c r="Z101" s="10"/>
      <c r="AA101" s="20">
        <v>58</v>
      </c>
      <c r="AB101" s="20">
        <v>5</v>
      </c>
      <c r="AC101" s="20">
        <v>1</v>
      </c>
      <c r="AD101" s="20">
        <v>35</v>
      </c>
      <c r="AE101" s="20">
        <v>1</v>
      </c>
      <c r="AF101" s="66">
        <f t="shared" si="26"/>
        <v>100</v>
      </c>
      <c r="AG101" s="10"/>
      <c r="AH101" s="36">
        <v>-4.8000000000000001E-2</v>
      </c>
      <c r="AI101" s="40">
        <v>15715</v>
      </c>
      <c r="AJ101" s="37">
        <v>0.66</v>
      </c>
      <c r="AK101" s="42" t="s">
        <v>213</v>
      </c>
      <c r="AL101" s="41">
        <v>912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103</v>
      </c>
      <c r="E102" s="10"/>
      <c r="F102" s="18" t="s">
        <v>5</v>
      </c>
      <c r="G102" s="18" t="s">
        <v>226</v>
      </c>
      <c r="H102" s="10"/>
      <c r="I102" s="19">
        <v>6293253</v>
      </c>
      <c r="J102" s="19">
        <v>4730</v>
      </c>
      <c r="K102" s="17" t="s">
        <v>9</v>
      </c>
      <c r="L102" s="10"/>
      <c r="M102" s="60">
        <v>2414</v>
      </c>
      <c r="N102" s="60">
        <v>1645</v>
      </c>
      <c r="O102" s="60">
        <v>1680</v>
      </c>
      <c r="P102" s="10"/>
      <c r="Q102" s="60">
        <f t="shared" si="24"/>
        <v>24675</v>
      </c>
      <c r="R102" s="10"/>
      <c r="S102" s="62">
        <f t="shared" si="25"/>
        <v>26320</v>
      </c>
      <c r="T102" s="10"/>
      <c r="U102" s="64">
        <v>26.1</v>
      </c>
      <c r="V102" s="64">
        <v>24.63</v>
      </c>
      <c r="W102" s="10"/>
      <c r="X102" s="43">
        <v>2280000000</v>
      </c>
      <c r="Y102" s="36">
        <v>8.6999999999999994E-2</v>
      </c>
      <c r="Z102" s="10"/>
      <c r="AA102" s="20">
        <v>69</v>
      </c>
      <c r="AB102" s="20">
        <v>11</v>
      </c>
      <c r="AC102" s="20">
        <v>1</v>
      </c>
      <c r="AD102" s="20">
        <v>18</v>
      </c>
      <c r="AE102" s="20">
        <v>1</v>
      </c>
      <c r="AF102" s="66">
        <f t="shared" si="26"/>
        <v>100</v>
      </c>
      <c r="AG102" s="10"/>
      <c r="AH102" s="36">
        <v>-3.6999999999999998E-2</v>
      </c>
      <c r="AI102" s="40">
        <v>56465</v>
      </c>
      <c r="AJ102" s="37">
        <v>0.83</v>
      </c>
      <c r="AK102" s="42" t="s">
        <v>213</v>
      </c>
      <c r="AL102" s="41">
        <v>1373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164</v>
      </c>
      <c r="E103" s="10"/>
      <c r="F103" s="18" t="s">
        <v>8</v>
      </c>
      <c r="G103" s="18" t="s">
        <v>212</v>
      </c>
      <c r="H103" s="10"/>
      <c r="I103" s="19">
        <v>8734951</v>
      </c>
      <c r="J103" s="19">
        <v>1110</v>
      </c>
      <c r="K103" s="17" t="s">
        <v>9</v>
      </c>
      <c r="L103" s="10"/>
      <c r="M103" s="60">
        <v>427</v>
      </c>
      <c r="N103" s="60">
        <v>1577</v>
      </c>
      <c r="O103" s="60">
        <v>648</v>
      </c>
      <c r="P103" s="10"/>
      <c r="Q103" s="60">
        <f t="shared" si="24"/>
        <v>23655</v>
      </c>
      <c r="R103" s="10"/>
      <c r="S103" s="62">
        <f t="shared" si="25"/>
        <v>25232</v>
      </c>
      <c r="T103" s="10"/>
      <c r="U103" s="64">
        <v>18.100000000000001</v>
      </c>
      <c r="V103" s="64">
        <v>7.18</v>
      </c>
      <c r="W103" s="10"/>
      <c r="X103" s="43">
        <v>417360000</v>
      </c>
      <c r="Y103" s="36">
        <v>0.06</v>
      </c>
      <c r="Z103" s="10"/>
      <c r="AA103" s="20">
        <v>69</v>
      </c>
      <c r="AB103" s="20">
        <v>9</v>
      </c>
      <c r="AC103" s="20">
        <v>1</v>
      </c>
      <c r="AD103" s="20">
        <v>20</v>
      </c>
      <c r="AE103" s="20">
        <v>1</v>
      </c>
      <c r="AF103" s="66">
        <f t="shared" si="26"/>
        <v>100</v>
      </c>
      <c r="AG103" s="10"/>
      <c r="AH103" s="36">
        <v>0.104</v>
      </c>
      <c r="AI103" s="40">
        <v>5037</v>
      </c>
      <c r="AJ103" s="37">
        <v>0.82</v>
      </c>
      <c r="AK103" s="42" t="s">
        <v>213</v>
      </c>
      <c r="AL103" s="41">
        <v>468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132</v>
      </c>
      <c r="E104" s="10"/>
      <c r="F104" s="18" t="s">
        <v>13</v>
      </c>
      <c r="G104" s="18" t="s">
        <v>222</v>
      </c>
      <c r="H104" s="10"/>
      <c r="I104" s="19">
        <v>6725308</v>
      </c>
      <c r="J104" s="19">
        <v>4070</v>
      </c>
      <c r="K104" s="17" t="s">
        <v>9</v>
      </c>
      <c r="L104" s="10"/>
      <c r="M104" s="60">
        <v>1202</v>
      </c>
      <c r="N104" s="60">
        <v>1529</v>
      </c>
      <c r="O104" s="60">
        <v>1494</v>
      </c>
      <c r="P104" s="10"/>
      <c r="Q104" s="60">
        <f t="shared" si="24"/>
        <v>22935</v>
      </c>
      <c r="R104" s="10"/>
      <c r="S104" s="62">
        <f t="shared" si="25"/>
        <v>24464</v>
      </c>
      <c r="T104" s="10"/>
      <c r="U104" s="64">
        <v>22.7</v>
      </c>
      <c r="V104" s="64">
        <v>21.9</v>
      </c>
      <c r="W104" s="10"/>
      <c r="X104" s="43">
        <v>2730000000</v>
      </c>
      <c r="Y104" s="36">
        <v>7.5999999999999998E-2</v>
      </c>
      <c r="Z104" s="10"/>
      <c r="AA104" s="20">
        <v>18</v>
      </c>
      <c r="AB104" s="20">
        <v>43</v>
      </c>
      <c r="AC104" s="20">
        <v>1</v>
      </c>
      <c r="AD104" s="20">
        <v>37</v>
      </c>
      <c r="AE104" s="20">
        <v>1</v>
      </c>
      <c r="AF104" s="66">
        <f t="shared" si="26"/>
        <v>100</v>
      </c>
      <c r="AG104" s="10"/>
      <c r="AH104" s="36">
        <v>-0.08</v>
      </c>
      <c r="AI104" s="40">
        <v>27834</v>
      </c>
      <c r="AJ104" s="37">
        <v>0.84</v>
      </c>
      <c r="AK104" s="42" t="s">
        <v>210</v>
      </c>
      <c r="AL104" s="41">
        <v>1167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80</v>
      </c>
      <c r="E105" s="10"/>
      <c r="F105" s="18" t="s">
        <v>13</v>
      </c>
      <c r="G105" s="18" t="s">
        <v>222</v>
      </c>
      <c r="H105" s="10"/>
      <c r="I105" s="19">
        <v>9112867</v>
      </c>
      <c r="J105" s="19">
        <v>2150</v>
      </c>
      <c r="K105" s="17" t="s">
        <v>9</v>
      </c>
      <c r="L105" s="10"/>
      <c r="M105" s="60">
        <v>1407</v>
      </c>
      <c r="N105" s="60">
        <v>1525</v>
      </c>
      <c r="O105" s="60">
        <v>1276</v>
      </c>
      <c r="P105" s="10"/>
      <c r="Q105" s="60">
        <f t="shared" si="24"/>
        <v>22875</v>
      </c>
      <c r="R105" s="10"/>
      <c r="S105" s="62">
        <f t="shared" si="25"/>
        <v>24400</v>
      </c>
      <c r="T105" s="10"/>
      <c r="U105" s="64">
        <v>16.7</v>
      </c>
      <c r="V105" s="64">
        <v>13.76</v>
      </c>
      <c r="W105" s="10"/>
      <c r="X105" s="43">
        <v>1200000000</v>
      </c>
      <c r="Y105" s="36">
        <v>5.6000000000000001E-2</v>
      </c>
      <c r="Z105" s="10"/>
      <c r="AA105" s="20">
        <v>31</v>
      </c>
      <c r="AB105" s="20">
        <v>9</v>
      </c>
      <c r="AC105" s="20">
        <v>2</v>
      </c>
      <c r="AD105" s="20">
        <v>56</v>
      </c>
      <c r="AE105" s="20">
        <v>2</v>
      </c>
      <c r="AF105" s="66">
        <f t="shared" si="26"/>
        <v>100</v>
      </c>
      <c r="AG105" s="10"/>
      <c r="AH105" s="36">
        <v>-1.2E-2</v>
      </c>
      <c r="AI105" s="40">
        <v>18595</v>
      </c>
      <c r="AJ105" s="37">
        <v>0.72</v>
      </c>
      <c r="AK105" s="42" t="s">
        <v>214</v>
      </c>
      <c r="AL105" s="41">
        <v>698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60</v>
      </c>
      <c r="E106" s="10"/>
      <c r="F106" s="18" t="s">
        <v>13</v>
      </c>
      <c r="G106" s="18" t="s">
        <v>222</v>
      </c>
      <c r="H106" s="10"/>
      <c r="I106" s="19">
        <v>6344722</v>
      </c>
      <c r="J106" s="19">
        <v>3920</v>
      </c>
      <c r="K106" s="17" t="s">
        <v>9</v>
      </c>
      <c r="L106" s="10"/>
      <c r="M106" s="60">
        <v>1215</v>
      </c>
      <c r="N106" s="60">
        <v>1411</v>
      </c>
      <c r="O106" s="60">
        <v>1276</v>
      </c>
      <c r="P106" s="10"/>
      <c r="Q106" s="60">
        <f t="shared" si="24"/>
        <v>21165</v>
      </c>
      <c r="R106" s="10"/>
      <c r="S106" s="62">
        <f t="shared" si="25"/>
        <v>22576</v>
      </c>
      <c r="T106" s="10"/>
      <c r="U106" s="64">
        <v>22.2</v>
      </c>
      <c r="V106" s="64">
        <v>21.04</v>
      </c>
      <c r="W106" s="10"/>
      <c r="X106" s="43">
        <v>1770000000</v>
      </c>
      <c r="Y106" s="36">
        <v>7.3999999999999996E-2</v>
      </c>
      <c r="Z106" s="10"/>
      <c r="AA106" s="20">
        <v>30</v>
      </c>
      <c r="AB106" s="20">
        <v>3</v>
      </c>
      <c r="AC106" s="20">
        <v>1</v>
      </c>
      <c r="AD106" s="20">
        <v>65</v>
      </c>
      <c r="AE106" s="20">
        <v>1</v>
      </c>
      <c r="AF106" s="66">
        <f t="shared" si="26"/>
        <v>100</v>
      </c>
      <c r="AG106" s="10"/>
      <c r="AH106" s="36">
        <v>0.10299999999999999</v>
      </c>
      <c r="AI106" s="40">
        <v>15888</v>
      </c>
      <c r="AJ106" s="37">
        <v>0.71</v>
      </c>
      <c r="AK106" s="42" t="s">
        <v>213</v>
      </c>
      <c r="AL106" s="41">
        <v>929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46</v>
      </c>
      <c r="E107" s="10"/>
      <c r="F107" s="18" t="s">
        <v>11</v>
      </c>
      <c r="G107" s="18" t="s">
        <v>11</v>
      </c>
      <c r="H107" s="10"/>
      <c r="I107" s="19">
        <v>5125821</v>
      </c>
      <c r="J107" s="19">
        <v>1710</v>
      </c>
      <c r="K107" s="17" t="s">
        <v>9</v>
      </c>
      <c r="L107" s="10"/>
      <c r="M107" s="60">
        <v>308</v>
      </c>
      <c r="N107" s="60">
        <v>1405</v>
      </c>
      <c r="O107" s="60">
        <v>1210</v>
      </c>
      <c r="P107" s="10"/>
      <c r="Q107" s="60">
        <f t="shared" si="24"/>
        <v>21075</v>
      </c>
      <c r="R107" s="10"/>
      <c r="S107" s="62">
        <f t="shared" si="25"/>
        <v>22480</v>
      </c>
      <c r="T107" s="10"/>
      <c r="U107" s="64">
        <v>27.4</v>
      </c>
      <c r="V107" s="64">
        <v>25.13</v>
      </c>
      <c r="W107" s="10"/>
      <c r="X107" s="43">
        <v>823520000</v>
      </c>
      <c r="Y107" s="36">
        <v>9.0999999999999998E-2</v>
      </c>
      <c r="Z107" s="10"/>
      <c r="AA107" s="20">
        <v>58</v>
      </c>
      <c r="AB107" s="20">
        <v>3</v>
      </c>
      <c r="AC107" s="20">
        <v>1</v>
      </c>
      <c r="AD107" s="20">
        <v>37</v>
      </c>
      <c r="AE107" s="20">
        <v>1</v>
      </c>
      <c r="AF107" s="66">
        <f t="shared" si="26"/>
        <v>100</v>
      </c>
      <c r="AG107" s="10"/>
      <c r="AH107" s="36">
        <v>-5.3999999999999999E-2</v>
      </c>
      <c r="AI107" s="40">
        <v>2483</v>
      </c>
      <c r="AJ107" s="37">
        <v>0.74</v>
      </c>
      <c r="AK107" s="42" t="s">
        <v>214</v>
      </c>
      <c r="AL107" s="41">
        <v>1557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131</v>
      </c>
      <c r="E108" s="10"/>
      <c r="F108" s="18" t="s">
        <v>18</v>
      </c>
      <c r="G108" s="18" t="s">
        <v>224</v>
      </c>
      <c r="H108" s="10"/>
      <c r="I108" s="19">
        <v>8084991</v>
      </c>
      <c r="J108" s="19">
        <v>2160</v>
      </c>
      <c r="K108" s="17" t="s">
        <v>9</v>
      </c>
      <c r="L108" s="10"/>
      <c r="M108" s="60">
        <v>158</v>
      </c>
      <c r="N108" s="60">
        <v>1145</v>
      </c>
      <c r="O108" s="60">
        <v>2788</v>
      </c>
      <c r="P108" s="10"/>
      <c r="Q108" s="60">
        <f t="shared" si="24"/>
        <v>17175</v>
      </c>
      <c r="R108" s="10"/>
      <c r="S108" s="62">
        <f t="shared" si="25"/>
        <v>18320</v>
      </c>
      <c r="T108" s="10"/>
      <c r="U108" s="64">
        <v>14.2</v>
      </c>
      <c r="V108" s="64">
        <v>31.06</v>
      </c>
      <c r="W108" s="10"/>
      <c r="X108" s="43">
        <v>896010000</v>
      </c>
      <c r="Y108" s="36">
        <v>4.7E-2</v>
      </c>
      <c r="Z108" s="10"/>
      <c r="AA108" s="20">
        <v>49</v>
      </c>
      <c r="AB108" s="20">
        <v>19</v>
      </c>
      <c r="AC108" s="20">
        <v>1</v>
      </c>
      <c r="AD108" s="20">
        <v>29</v>
      </c>
      <c r="AE108" s="20">
        <v>2</v>
      </c>
      <c r="AF108" s="66">
        <f t="shared" si="26"/>
        <v>100</v>
      </c>
      <c r="AG108" s="10"/>
      <c r="AH108" s="36">
        <v>-4.1000000000000002E-2</v>
      </c>
      <c r="AI108" s="40">
        <v>1249</v>
      </c>
      <c r="AJ108" s="37">
        <v>0.9</v>
      </c>
      <c r="AK108" s="42" t="s">
        <v>213</v>
      </c>
      <c r="AL108" s="41">
        <v>1777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98</v>
      </c>
      <c r="E109" s="10"/>
      <c r="F109" s="18" t="s">
        <v>18</v>
      </c>
      <c r="G109" s="18" t="s">
        <v>224</v>
      </c>
      <c r="H109" s="10"/>
      <c r="I109" s="19">
        <v>6758353</v>
      </c>
      <c r="J109" s="19">
        <v>2150</v>
      </c>
      <c r="K109" s="17" t="s">
        <v>9</v>
      </c>
      <c r="L109" s="10"/>
      <c r="M109" s="60">
        <v>1086</v>
      </c>
      <c r="N109" s="60">
        <v>1120</v>
      </c>
      <c r="O109" s="60">
        <v>1717</v>
      </c>
      <c r="P109" s="10"/>
      <c r="Q109" s="60">
        <f t="shared" si="24"/>
        <v>16800</v>
      </c>
      <c r="R109" s="10"/>
      <c r="S109" s="62">
        <f t="shared" si="25"/>
        <v>17920</v>
      </c>
      <c r="T109" s="10"/>
      <c r="U109" s="64">
        <v>16.600000000000001</v>
      </c>
      <c r="V109" s="64">
        <v>24.96</v>
      </c>
      <c r="W109" s="10"/>
      <c r="X109" s="43">
        <v>870930000</v>
      </c>
      <c r="Y109" s="36">
        <v>5.5E-2</v>
      </c>
      <c r="Z109" s="10"/>
      <c r="AA109" s="20">
        <v>30</v>
      </c>
      <c r="AB109" s="20">
        <v>20</v>
      </c>
      <c r="AC109" s="20">
        <v>2</v>
      </c>
      <c r="AD109" s="20">
        <v>46</v>
      </c>
      <c r="AE109" s="20">
        <v>2</v>
      </c>
      <c r="AF109" s="66">
        <f t="shared" si="26"/>
        <v>100</v>
      </c>
      <c r="AG109" s="10"/>
      <c r="AH109" s="36">
        <v>-7.1999999999999995E-2</v>
      </c>
      <c r="AI109" s="40">
        <v>27374</v>
      </c>
      <c r="AJ109" s="37">
        <v>0.75</v>
      </c>
      <c r="AK109" s="42" t="s">
        <v>213</v>
      </c>
      <c r="AL109" s="41">
        <v>1502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100</v>
      </c>
      <c r="E110" s="10"/>
      <c r="F110" s="18" t="s">
        <v>5</v>
      </c>
      <c r="G110" s="18" t="s">
        <v>226</v>
      </c>
      <c r="H110" s="10"/>
      <c r="I110" s="19">
        <v>6006668</v>
      </c>
      <c r="J110" s="19">
        <v>7680</v>
      </c>
      <c r="K110" s="17" t="s">
        <v>9</v>
      </c>
      <c r="L110" s="10"/>
      <c r="M110" s="60">
        <v>576</v>
      </c>
      <c r="N110" s="60">
        <v>1090</v>
      </c>
      <c r="O110" s="60">
        <v>559</v>
      </c>
      <c r="P110" s="10"/>
      <c r="Q110" s="60">
        <f t="shared" si="24"/>
        <v>16350</v>
      </c>
      <c r="R110" s="10"/>
      <c r="S110" s="62">
        <f t="shared" si="25"/>
        <v>17440</v>
      </c>
      <c r="T110" s="10"/>
      <c r="U110" s="64">
        <v>18.100000000000001</v>
      </c>
      <c r="V110" s="64">
        <v>6.68</v>
      </c>
      <c r="W110" s="10"/>
      <c r="X110" s="43">
        <v>3110000000</v>
      </c>
      <c r="Y110" s="36">
        <v>0.06</v>
      </c>
      <c r="Z110" s="10"/>
      <c r="AA110" s="20">
        <v>70</v>
      </c>
      <c r="AB110" s="20">
        <v>13</v>
      </c>
      <c r="AC110" s="20">
        <v>1</v>
      </c>
      <c r="AD110" s="20">
        <v>15</v>
      </c>
      <c r="AE110" s="20">
        <v>1</v>
      </c>
      <c r="AF110" s="66">
        <f t="shared" si="26"/>
        <v>100</v>
      </c>
      <c r="AG110" s="10"/>
      <c r="AH110" s="36">
        <v>-3.4000000000000002E-2</v>
      </c>
      <c r="AI110" s="40">
        <v>31072</v>
      </c>
      <c r="AJ110" s="37">
        <v>0.81</v>
      </c>
      <c r="AK110" s="42" t="s">
        <v>223</v>
      </c>
      <c r="AL110" s="41">
        <v>419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112</v>
      </c>
      <c r="E111" s="10"/>
      <c r="F111" s="18" t="s">
        <v>11</v>
      </c>
      <c r="G111" s="18" t="s">
        <v>11</v>
      </c>
      <c r="H111" s="10"/>
      <c r="I111" s="19">
        <v>4301018</v>
      </c>
      <c r="J111" s="19">
        <v>1120</v>
      </c>
      <c r="K111" s="17" t="s">
        <v>9</v>
      </c>
      <c r="L111" s="10"/>
      <c r="M111" s="60">
        <v>184</v>
      </c>
      <c r="N111" s="60">
        <v>1064</v>
      </c>
      <c r="O111" s="60">
        <v>672</v>
      </c>
      <c r="P111" s="10"/>
      <c r="Q111" s="60">
        <f t="shared" si="24"/>
        <v>15960</v>
      </c>
      <c r="R111" s="10"/>
      <c r="S111" s="62">
        <f t="shared" si="25"/>
        <v>17024</v>
      </c>
      <c r="T111" s="10"/>
      <c r="U111" s="64">
        <v>24.7</v>
      </c>
      <c r="V111" s="64">
        <v>17.55</v>
      </c>
      <c r="W111" s="10"/>
      <c r="X111" s="43">
        <v>389830000</v>
      </c>
      <c r="Y111" s="36">
        <v>8.2000000000000003E-2</v>
      </c>
      <c r="Z111" s="10"/>
      <c r="AA111" s="20">
        <v>60</v>
      </c>
      <c r="AB111" s="20">
        <v>10</v>
      </c>
      <c r="AC111" s="20">
        <v>2</v>
      </c>
      <c r="AD111" s="20">
        <v>27</v>
      </c>
      <c r="AE111" s="20">
        <v>1</v>
      </c>
      <c r="AF111" s="66">
        <f t="shared" si="26"/>
        <v>100</v>
      </c>
      <c r="AG111" s="10"/>
      <c r="AH111" s="36">
        <v>-5.7000000000000002E-2</v>
      </c>
      <c r="AI111" s="40">
        <v>9677</v>
      </c>
      <c r="AJ111" s="37">
        <v>0.63</v>
      </c>
      <c r="AK111" s="42" t="s">
        <v>214</v>
      </c>
      <c r="AL111" s="41">
        <v>948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51</v>
      </c>
      <c r="E112" s="10"/>
      <c r="F112" s="18" t="s">
        <v>13</v>
      </c>
      <c r="G112" s="18" t="s">
        <v>222</v>
      </c>
      <c r="H112" s="10"/>
      <c r="I112" s="19">
        <v>11475982</v>
      </c>
      <c r="J112" s="19">
        <v>6570</v>
      </c>
      <c r="K112" s="17" t="s">
        <v>9</v>
      </c>
      <c r="L112" s="10"/>
      <c r="M112" s="60">
        <v>750</v>
      </c>
      <c r="N112" s="60">
        <v>975</v>
      </c>
      <c r="O112" s="60">
        <v>1124</v>
      </c>
      <c r="P112" s="10"/>
      <c r="Q112" s="60">
        <f t="shared" si="24"/>
        <v>14625</v>
      </c>
      <c r="R112" s="10"/>
      <c r="S112" s="62">
        <f t="shared" si="25"/>
        <v>15600</v>
      </c>
      <c r="T112" s="10"/>
      <c r="U112" s="64">
        <v>8.5</v>
      </c>
      <c r="V112" s="64">
        <v>9.86</v>
      </c>
      <c r="W112" s="10"/>
      <c r="X112" s="43">
        <v>2580000000</v>
      </c>
      <c r="Y112" s="36">
        <v>2.8000000000000001E-2</v>
      </c>
      <c r="Z112" s="10"/>
      <c r="AA112" s="20">
        <v>30</v>
      </c>
      <c r="AB112" s="20">
        <v>12</v>
      </c>
      <c r="AC112" s="20">
        <v>16</v>
      </c>
      <c r="AD112" s="20">
        <v>38</v>
      </c>
      <c r="AE112" s="20">
        <v>4</v>
      </c>
      <c r="AF112" s="66">
        <f t="shared" si="26"/>
        <v>100</v>
      </c>
      <c r="AG112" s="10"/>
      <c r="AH112" s="36">
        <v>4.9000000000000002E-2</v>
      </c>
      <c r="AI112" s="40">
        <v>5519</v>
      </c>
      <c r="AJ112" s="37">
        <v>0.69</v>
      </c>
      <c r="AK112" s="42" t="s">
        <v>213</v>
      </c>
      <c r="AL112" s="41">
        <v>432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97</v>
      </c>
      <c r="E113" s="10"/>
      <c r="F113" s="18" t="s">
        <v>8</v>
      </c>
      <c r="G113" s="18" t="s">
        <v>212</v>
      </c>
      <c r="H113" s="10"/>
      <c r="I113" s="19">
        <v>5955734</v>
      </c>
      <c r="J113" s="19">
        <v>1100</v>
      </c>
      <c r="K113" s="17" t="s">
        <v>9</v>
      </c>
      <c r="L113" s="10"/>
      <c r="M113" s="60">
        <v>812</v>
      </c>
      <c r="N113" s="60">
        <v>916</v>
      </c>
      <c r="O113" s="60">
        <v>901</v>
      </c>
      <c r="P113" s="10"/>
      <c r="Q113" s="60">
        <f t="shared" si="24"/>
        <v>13740</v>
      </c>
      <c r="R113" s="10"/>
      <c r="S113" s="62">
        <f t="shared" si="25"/>
        <v>14656</v>
      </c>
      <c r="T113" s="10"/>
      <c r="U113" s="64">
        <v>15.4</v>
      </c>
      <c r="V113" s="64">
        <v>14.38</v>
      </c>
      <c r="W113" s="10"/>
      <c r="X113" s="43">
        <v>341320000</v>
      </c>
      <c r="Y113" s="36">
        <v>0.05</v>
      </c>
      <c r="Z113" s="10"/>
      <c r="AA113" s="20">
        <v>52</v>
      </c>
      <c r="AB113" s="20">
        <v>11</v>
      </c>
      <c r="AC113" s="20">
        <v>1</v>
      </c>
      <c r="AD113" s="20">
        <v>34</v>
      </c>
      <c r="AE113" s="20">
        <v>2</v>
      </c>
      <c r="AF113" s="66">
        <f t="shared" si="26"/>
        <v>100</v>
      </c>
      <c r="AG113" s="10"/>
      <c r="AH113" s="36">
        <v>-0.17599999999999999</v>
      </c>
      <c r="AI113" s="40">
        <v>17272</v>
      </c>
      <c r="AJ113" s="37">
        <v>0.84</v>
      </c>
      <c r="AK113" s="42" t="s">
        <v>213</v>
      </c>
      <c r="AL113" s="41">
        <v>844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20</v>
      </c>
      <c r="E114" s="10"/>
      <c r="F114" s="18" t="s">
        <v>8</v>
      </c>
      <c r="G114" s="18" t="s">
        <v>212</v>
      </c>
      <c r="H114" s="10"/>
      <c r="I114" s="19">
        <v>9725376</v>
      </c>
      <c r="J114" s="19">
        <v>4760</v>
      </c>
      <c r="K114" s="17" t="s">
        <v>9</v>
      </c>
      <c r="L114" s="10"/>
      <c r="M114" s="60">
        <v>759</v>
      </c>
      <c r="N114" s="60">
        <v>845</v>
      </c>
      <c r="O114" s="60">
        <v>639</v>
      </c>
      <c r="P114" s="10"/>
      <c r="Q114" s="60">
        <f t="shared" si="24"/>
        <v>12675</v>
      </c>
      <c r="R114" s="10"/>
      <c r="S114" s="62">
        <f t="shared" si="25"/>
        <v>13520</v>
      </c>
      <c r="T114" s="10"/>
      <c r="U114" s="64">
        <v>8.6999999999999993</v>
      </c>
      <c r="V114" s="64">
        <v>6.32</v>
      </c>
      <c r="W114" s="10"/>
      <c r="X114" s="43">
        <v>1090000000</v>
      </c>
      <c r="Y114" s="36">
        <v>2.9000000000000001E-2</v>
      </c>
      <c r="Z114" s="10"/>
      <c r="AA114" s="20">
        <v>40</v>
      </c>
      <c r="AB114" s="20">
        <v>23</v>
      </c>
      <c r="AC114" s="20">
        <v>7</v>
      </c>
      <c r="AD114" s="20">
        <v>28</v>
      </c>
      <c r="AE114" s="20">
        <v>2</v>
      </c>
      <c r="AF114" s="66">
        <f t="shared" si="26"/>
        <v>100</v>
      </c>
      <c r="AG114" s="10"/>
      <c r="AH114" s="36">
        <v>-5.1999999999999998E-2</v>
      </c>
      <c r="AI114" s="40">
        <v>13681</v>
      </c>
      <c r="AJ114" s="37">
        <v>0.8</v>
      </c>
      <c r="AK114" s="42" t="s">
        <v>213</v>
      </c>
      <c r="AL114" s="41">
        <v>416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24</v>
      </c>
      <c r="E115" s="10"/>
      <c r="F115" s="18" t="s">
        <v>8</v>
      </c>
      <c r="G115" s="18" t="s">
        <v>212</v>
      </c>
      <c r="H115" s="10"/>
      <c r="I115" s="19">
        <v>9480042</v>
      </c>
      <c r="J115" s="19">
        <v>5600</v>
      </c>
      <c r="K115" s="17" t="s">
        <v>9</v>
      </c>
      <c r="L115" s="10"/>
      <c r="M115" s="60">
        <v>588</v>
      </c>
      <c r="N115" s="60">
        <v>841</v>
      </c>
      <c r="O115" s="60">
        <v>995</v>
      </c>
      <c r="P115" s="10"/>
      <c r="Q115" s="60">
        <f t="shared" si="24"/>
        <v>12615</v>
      </c>
      <c r="R115" s="10"/>
      <c r="S115" s="62">
        <f t="shared" si="25"/>
        <v>13456</v>
      </c>
      <c r="T115" s="10"/>
      <c r="U115" s="64">
        <v>8.9</v>
      </c>
      <c r="V115" s="64">
        <v>10.46</v>
      </c>
      <c r="W115" s="10"/>
      <c r="X115" s="43">
        <v>1410000000</v>
      </c>
      <c r="Y115" s="36">
        <v>2.9000000000000001E-2</v>
      </c>
      <c r="Z115" s="10"/>
      <c r="AA115" s="20">
        <v>52</v>
      </c>
      <c r="AB115" s="20">
        <v>4</v>
      </c>
      <c r="AC115" s="20">
        <v>2</v>
      </c>
      <c r="AD115" s="20">
        <v>41</v>
      </c>
      <c r="AE115" s="20">
        <v>1</v>
      </c>
      <c r="AF115" s="66">
        <f t="shared" si="26"/>
        <v>100</v>
      </c>
      <c r="AG115" s="10"/>
      <c r="AH115" s="36">
        <v>-0.191</v>
      </c>
      <c r="AI115" s="40">
        <v>44222</v>
      </c>
      <c r="AJ115" s="37">
        <v>0.78</v>
      </c>
      <c r="AK115" s="42" t="s">
        <v>213</v>
      </c>
      <c r="AL115" s="41">
        <v>653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173</v>
      </c>
      <c r="E116" s="10"/>
      <c r="F116" s="18" t="s">
        <v>8</v>
      </c>
      <c r="G116" s="18" t="s">
        <v>212</v>
      </c>
      <c r="H116" s="10"/>
      <c r="I116" s="19">
        <v>5662544</v>
      </c>
      <c r="J116" s="19">
        <v>6670</v>
      </c>
      <c r="K116" s="17" t="s">
        <v>9</v>
      </c>
      <c r="L116" s="10"/>
      <c r="M116" s="60">
        <v>543</v>
      </c>
      <c r="N116" s="60">
        <v>823</v>
      </c>
      <c r="O116" s="60">
        <v>326</v>
      </c>
      <c r="P116" s="10"/>
      <c r="Q116" s="60">
        <f t="shared" si="24"/>
        <v>12345</v>
      </c>
      <c r="R116" s="10"/>
      <c r="S116" s="62">
        <f t="shared" si="25"/>
        <v>13168</v>
      </c>
      <c r="T116" s="10"/>
      <c r="U116" s="64">
        <v>14.5</v>
      </c>
      <c r="V116" s="64">
        <v>6.62</v>
      </c>
      <c r="W116" s="10"/>
      <c r="X116" s="43">
        <v>1750000000</v>
      </c>
      <c r="Y116" s="36">
        <v>4.8000000000000001E-2</v>
      </c>
      <c r="Z116" s="10"/>
      <c r="AA116" s="20">
        <v>51</v>
      </c>
      <c r="AB116" s="20">
        <v>10</v>
      </c>
      <c r="AC116" s="20">
        <v>1</v>
      </c>
      <c r="AD116" s="20">
        <v>37</v>
      </c>
      <c r="AE116" s="20">
        <v>1</v>
      </c>
      <c r="AF116" s="66">
        <f t="shared" si="26"/>
        <v>100</v>
      </c>
      <c r="AG116" s="10"/>
      <c r="AH116" s="36">
        <v>-1.9E-2</v>
      </c>
      <c r="AI116" s="40">
        <v>14973</v>
      </c>
      <c r="AJ116" s="37">
        <v>0.86</v>
      </c>
      <c r="AK116" s="42" t="s">
        <v>210</v>
      </c>
      <c r="AL116" s="41">
        <v>466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48</v>
      </c>
      <c r="E117" s="10"/>
      <c r="F117" s="18" t="s">
        <v>13</v>
      </c>
      <c r="G117" s="18" t="s">
        <v>222</v>
      </c>
      <c r="H117" s="10"/>
      <c r="I117" s="19">
        <v>4857274</v>
      </c>
      <c r="J117" s="19">
        <v>10840</v>
      </c>
      <c r="K117" s="17" t="s">
        <v>9</v>
      </c>
      <c r="L117" s="10"/>
      <c r="M117" s="60">
        <v>795</v>
      </c>
      <c r="N117" s="60">
        <v>812</v>
      </c>
      <c r="O117" s="60">
        <v>778</v>
      </c>
      <c r="P117" s="10"/>
      <c r="Q117" s="60">
        <f t="shared" si="24"/>
        <v>12180</v>
      </c>
      <c r="R117" s="10"/>
      <c r="S117" s="62">
        <f t="shared" si="25"/>
        <v>12992</v>
      </c>
      <c r="T117" s="10"/>
      <c r="U117" s="64">
        <v>16.7</v>
      </c>
      <c r="V117" s="64">
        <v>16.84</v>
      </c>
      <c r="W117" s="10"/>
      <c r="X117" s="43">
        <v>3180000000</v>
      </c>
      <c r="Y117" s="36">
        <v>5.6000000000000001E-2</v>
      </c>
      <c r="Z117" s="10"/>
      <c r="AA117" s="20">
        <v>22</v>
      </c>
      <c r="AB117" s="20">
        <v>11</v>
      </c>
      <c r="AC117" s="20">
        <v>1</v>
      </c>
      <c r="AD117" s="20">
        <v>65</v>
      </c>
      <c r="AE117" s="20">
        <v>1</v>
      </c>
      <c r="AF117" s="66">
        <f t="shared" si="26"/>
        <v>100</v>
      </c>
      <c r="AG117" s="10"/>
      <c r="AH117" s="36">
        <v>0.104</v>
      </c>
      <c r="AI117" s="40">
        <v>40998</v>
      </c>
      <c r="AJ117" s="37">
        <v>0.75</v>
      </c>
      <c r="AK117" s="42" t="s">
        <v>213</v>
      </c>
      <c r="AL117" s="41">
        <v>794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121</v>
      </c>
      <c r="E118" s="10"/>
      <c r="F118" s="18" t="s">
        <v>11</v>
      </c>
      <c r="G118" s="18" t="s">
        <v>11</v>
      </c>
      <c r="H118" s="10"/>
      <c r="I118" s="19">
        <v>2479713</v>
      </c>
      <c r="J118" s="19">
        <v>4620</v>
      </c>
      <c r="K118" s="17" t="s">
        <v>9</v>
      </c>
      <c r="L118" s="10"/>
      <c r="M118" s="60">
        <v>731</v>
      </c>
      <c r="N118" s="60">
        <v>754</v>
      </c>
      <c r="O118" s="60">
        <v>467</v>
      </c>
      <c r="P118" s="10"/>
      <c r="Q118" s="60">
        <f t="shared" si="24"/>
        <v>11310</v>
      </c>
      <c r="R118" s="10"/>
      <c r="S118" s="62">
        <f t="shared" si="25"/>
        <v>12064</v>
      </c>
      <c r="T118" s="10"/>
      <c r="U118" s="64">
        <v>30.4</v>
      </c>
      <c r="V118" s="64">
        <v>19.3</v>
      </c>
      <c r="W118" s="10"/>
      <c r="X118" s="43">
        <v>1140000000</v>
      </c>
      <c r="Y118" s="36">
        <v>0.10100000000000001</v>
      </c>
      <c r="Z118" s="10"/>
      <c r="AA118" s="20">
        <v>60</v>
      </c>
      <c r="AB118" s="20">
        <v>3</v>
      </c>
      <c r="AC118" s="20">
        <v>1</v>
      </c>
      <c r="AD118" s="20">
        <v>35</v>
      </c>
      <c r="AE118" s="20">
        <v>1</v>
      </c>
      <c r="AF118" s="66">
        <f t="shared" si="26"/>
        <v>100</v>
      </c>
      <c r="AG118" s="10"/>
      <c r="AH118" s="36">
        <v>-6.5000000000000002E-2</v>
      </c>
      <c r="AI118" s="40">
        <v>14973</v>
      </c>
      <c r="AJ118" s="37">
        <v>0.73</v>
      </c>
      <c r="AK118" s="42" t="s">
        <v>213</v>
      </c>
      <c r="AL118" s="41">
        <v>1127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33</v>
      </c>
      <c r="E119" s="10"/>
      <c r="F119" s="18" t="s">
        <v>8</v>
      </c>
      <c r="G119" s="18" t="s">
        <v>212</v>
      </c>
      <c r="H119" s="10"/>
      <c r="I119" s="19">
        <v>7131494</v>
      </c>
      <c r="J119" s="19">
        <v>7470</v>
      </c>
      <c r="K119" s="17" t="s">
        <v>9</v>
      </c>
      <c r="L119" s="10"/>
      <c r="M119" s="60">
        <v>708</v>
      </c>
      <c r="N119" s="60">
        <v>730</v>
      </c>
      <c r="O119" s="60">
        <v>730</v>
      </c>
      <c r="P119" s="10"/>
      <c r="Q119" s="60">
        <f t="shared" si="24"/>
        <v>10950</v>
      </c>
      <c r="R119" s="10"/>
      <c r="S119" s="62">
        <f t="shared" si="25"/>
        <v>11680</v>
      </c>
      <c r="T119" s="10"/>
      <c r="U119" s="64">
        <v>10.199999999999999</v>
      </c>
      <c r="V119" s="64">
        <v>10.28</v>
      </c>
      <c r="W119" s="10"/>
      <c r="X119" s="43">
        <v>1810000000</v>
      </c>
      <c r="Y119" s="36">
        <v>3.4000000000000002E-2</v>
      </c>
      <c r="Z119" s="10"/>
      <c r="AA119" s="20">
        <v>58</v>
      </c>
      <c r="AB119" s="20">
        <v>5</v>
      </c>
      <c r="AC119" s="20">
        <v>3</v>
      </c>
      <c r="AD119" s="20">
        <v>33</v>
      </c>
      <c r="AE119" s="20">
        <v>1</v>
      </c>
      <c r="AF119" s="66">
        <f t="shared" si="26"/>
        <v>100</v>
      </c>
      <c r="AG119" s="10"/>
      <c r="AH119" s="36">
        <v>-3.6999999999999998E-2</v>
      </c>
      <c r="AI119" s="40">
        <v>56534</v>
      </c>
      <c r="AJ119" s="37">
        <v>0.7</v>
      </c>
      <c r="AK119" s="42" t="s">
        <v>213</v>
      </c>
      <c r="AL119" s="41">
        <v>707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148</v>
      </c>
      <c r="E120" s="10"/>
      <c r="F120" s="18" t="s">
        <v>8</v>
      </c>
      <c r="G120" s="18" t="s">
        <v>212</v>
      </c>
      <c r="H120" s="10"/>
      <c r="I120" s="19">
        <v>8820083</v>
      </c>
      <c r="J120" s="19">
        <v>5280</v>
      </c>
      <c r="K120" s="17" t="s">
        <v>9</v>
      </c>
      <c r="L120" s="10"/>
      <c r="M120" s="60">
        <v>607</v>
      </c>
      <c r="N120" s="60">
        <v>649</v>
      </c>
      <c r="O120" s="60">
        <v>797</v>
      </c>
      <c r="P120" s="10"/>
      <c r="Q120" s="60">
        <f t="shared" si="24"/>
        <v>9735</v>
      </c>
      <c r="R120" s="10"/>
      <c r="S120" s="62">
        <f t="shared" si="25"/>
        <v>10384</v>
      </c>
      <c r="T120" s="10"/>
      <c r="U120" s="64">
        <v>7.4</v>
      </c>
      <c r="V120" s="64">
        <v>8.94</v>
      </c>
      <c r="W120" s="10"/>
      <c r="X120" s="43">
        <v>1170000000</v>
      </c>
      <c r="Y120" s="36">
        <v>3.1E-2</v>
      </c>
      <c r="Z120" s="10"/>
      <c r="AA120" s="20">
        <v>49</v>
      </c>
      <c r="AB120" s="20">
        <v>10</v>
      </c>
      <c r="AC120" s="20">
        <v>12</v>
      </c>
      <c r="AD120" s="20">
        <v>28</v>
      </c>
      <c r="AE120" s="20">
        <v>1</v>
      </c>
      <c r="AF120" s="66">
        <f t="shared" si="26"/>
        <v>100</v>
      </c>
      <c r="AG120" s="10"/>
      <c r="AH120" s="36">
        <v>-6.0999999999999999E-2</v>
      </c>
      <c r="AI120" s="40">
        <v>25877</v>
      </c>
      <c r="AJ120" s="37">
        <v>0.65</v>
      </c>
      <c r="AK120" s="42" t="s">
        <v>210</v>
      </c>
      <c r="AL120" s="41">
        <v>584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101</v>
      </c>
      <c r="E121" s="10"/>
      <c r="F121" s="18" t="s">
        <v>11</v>
      </c>
      <c r="G121" s="18" t="s">
        <v>11</v>
      </c>
      <c r="H121" s="10"/>
      <c r="I121" s="19">
        <v>2203821</v>
      </c>
      <c r="J121" s="19">
        <v>1210</v>
      </c>
      <c r="K121" s="17" t="s">
        <v>9</v>
      </c>
      <c r="L121" s="10"/>
      <c r="M121" s="60">
        <v>318</v>
      </c>
      <c r="N121" s="60">
        <v>638</v>
      </c>
      <c r="O121" s="60">
        <v>831</v>
      </c>
      <c r="P121" s="10"/>
      <c r="Q121" s="60">
        <f t="shared" si="24"/>
        <v>9570</v>
      </c>
      <c r="R121" s="10"/>
      <c r="S121" s="62">
        <f t="shared" si="25"/>
        <v>10208</v>
      </c>
      <c r="T121" s="10"/>
      <c r="U121" s="64">
        <v>28.9</v>
      </c>
      <c r="V121" s="64">
        <v>42.86</v>
      </c>
      <c r="W121" s="10"/>
      <c r="X121" s="43">
        <v>223650000</v>
      </c>
      <c r="Y121" s="36">
        <v>9.6000000000000002E-2</v>
      </c>
      <c r="Z121" s="10"/>
      <c r="AA121" s="20">
        <v>60</v>
      </c>
      <c r="AB121" s="20">
        <v>4</v>
      </c>
      <c r="AC121" s="20">
        <v>1</v>
      </c>
      <c r="AD121" s="20">
        <v>34</v>
      </c>
      <c r="AE121" s="20">
        <v>1</v>
      </c>
      <c r="AF121" s="66">
        <f t="shared" si="26"/>
        <v>100</v>
      </c>
      <c r="AG121" s="10"/>
      <c r="AH121" s="36">
        <v>-5.8000000000000003E-2</v>
      </c>
      <c r="AI121" s="40">
        <v>5581</v>
      </c>
      <c r="AJ121" s="37">
        <v>0.81</v>
      </c>
      <c r="AK121" s="42" t="s">
        <v>210</v>
      </c>
      <c r="AL121" s="41">
        <v>2424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71</v>
      </c>
      <c r="E122" s="10"/>
      <c r="F122" s="18" t="s">
        <v>8</v>
      </c>
      <c r="G122" s="18" t="s">
        <v>212</v>
      </c>
      <c r="H122" s="10"/>
      <c r="I122" s="19">
        <v>3925405</v>
      </c>
      <c r="J122" s="19">
        <v>3810</v>
      </c>
      <c r="K122" s="17" t="s">
        <v>9</v>
      </c>
      <c r="L122" s="10"/>
      <c r="M122" s="60">
        <v>581</v>
      </c>
      <c r="N122" s="60">
        <v>599</v>
      </c>
      <c r="O122" s="60">
        <v>748</v>
      </c>
      <c r="P122" s="10"/>
      <c r="Q122" s="60">
        <f t="shared" si="24"/>
        <v>8985</v>
      </c>
      <c r="R122" s="10"/>
      <c r="S122" s="62">
        <f t="shared" si="25"/>
        <v>9584</v>
      </c>
      <c r="T122" s="10"/>
      <c r="U122" s="64">
        <v>15.3</v>
      </c>
      <c r="V122" s="64">
        <v>20.059999999999999</v>
      </c>
      <c r="W122" s="10"/>
      <c r="X122" s="43">
        <v>768240000</v>
      </c>
      <c r="Y122" s="36">
        <v>5.2999999999999999E-2</v>
      </c>
      <c r="Z122" s="10"/>
      <c r="AA122" s="20">
        <v>59</v>
      </c>
      <c r="AB122" s="20">
        <v>6</v>
      </c>
      <c r="AC122" s="20">
        <v>1</v>
      </c>
      <c r="AD122" s="20">
        <v>33</v>
      </c>
      <c r="AE122" s="20">
        <v>1</v>
      </c>
      <c r="AF122" s="66">
        <f t="shared" si="26"/>
        <v>100</v>
      </c>
      <c r="AG122" s="10"/>
      <c r="AH122" s="36">
        <v>8.2000000000000003E-2</v>
      </c>
      <c r="AI122" s="40">
        <v>28697</v>
      </c>
      <c r="AJ122" s="37">
        <v>0.79</v>
      </c>
      <c r="AK122" s="42" t="s">
        <v>210</v>
      </c>
      <c r="AL122" s="41">
        <v>1064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130</v>
      </c>
      <c r="E123" s="10"/>
      <c r="F123" s="18" t="s">
        <v>13</v>
      </c>
      <c r="G123" s="18" t="s">
        <v>222</v>
      </c>
      <c r="H123" s="10"/>
      <c r="I123" s="19">
        <v>4034119</v>
      </c>
      <c r="J123" s="19">
        <v>12140</v>
      </c>
      <c r="K123" s="17" t="s">
        <v>9</v>
      </c>
      <c r="L123" s="10"/>
      <c r="M123" s="60">
        <v>440</v>
      </c>
      <c r="N123" s="60">
        <v>575</v>
      </c>
      <c r="O123" s="60">
        <v>506</v>
      </c>
      <c r="P123" s="10"/>
      <c r="Q123" s="60">
        <f t="shared" ref="Q123:Q157" si="31">N123*$Q$189</f>
        <v>8625</v>
      </c>
      <c r="R123" s="10"/>
      <c r="S123" s="62">
        <f t="shared" ref="S123:S157" si="32">Q123+N123</f>
        <v>9200</v>
      </c>
      <c r="T123" s="10"/>
      <c r="U123" s="64">
        <v>14.3</v>
      </c>
      <c r="V123" s="64">
        <v>13.11</v>
      </c>
      <c r="W123" s="10"/>
      <c r="X123" s="43">
        <v>2750000000</v>
      </c>
      <c r="Y123" s="36">
        <v>4.7E-2</v>
      </c>
      <c r="Z123" s="10"/>
      <c r="AA123" s="20">
        <v>41</v>
      </c>
      <c r="AB123" s="20">
        <v>5</v>
      </c>
      <c r="AC123" s="20">
        <v>5</v>
      </c>
      <c r="AD123" s="20">
        <v>47</v>
      </c>
      <c r="AE123" s="20">
        <v>2</v>
      </c>
      <c r="AF123" s="66">
        <f t="shared" ref="AF123:AF154" si="33">SUM(AA123:AE123)</f>
        <v>100</v>
      </c>
      <c r="AG123" s="10"/>
      <c r="AH123" s="36">
        <v>-9.7000000000000003E-2</v>
      </c>
      <c r="AI123" s="40">
        <v>31942</v>
      </c>
      <c r="AJ123" s="37">
        <v>0.77</v>
      </c>
      <c r="AK123" s="42" t="s">
        <v>210</v>
      </c>
      <c r="AL123" s="41">
        <v>659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30</v>
      </c>
      <c r="E124" s="10"/>
      <c r="F124" s="18" t="s">
        <v>8</v>
      </c>
      <c r="G124" s="18" t="s">
        <v>212</v>
      </c>
      <c r="H124" s="10"/>
      <c r="I124" s="19">
        <v>3516816</v>
      </c>
      <c r="J124" s="19">
        <v>4880</v>
      </c>
      <c r="K124" s="17" t="s">
        <v>9</v>
      </c>
      <c r="L124" s="10"/>
      <c r="M124" s="60">
        <v>318</v>
      </c>
      <c r="N124" s="60">
        <v>552</v>
      </c>
      <c r="O124" s="60">
        <v>276</v>
      </c>
      <c r="P124" s="10"/>
      <c r="Q124" s="60">
        <f t="shared" si="31"/>
        <v>8280</v>
      </c>
      <c r="R124" s="10"/>
      <c r="S124" s="62">
        <f t="shared" si="32"/>
        <v>8832</v>
      </c>
      <c r="T124" s="10"/>
      <c r="U124" s="64">
        <v>15.7</v>
      </c>
      <c r="V124" s="64">
        <v>7.99</v>
      </c>
      <c r="W124" s="10"/>
      <c r="X124" s="43">
        <v>882580000</v>
      </c>
      <c r="Y124" s="36">
        <v>5.1999999999999998E-2</v>
      </c>
      <c r="Z124" s="10"/>
      <c r="AA124" s="20">
        <v>51</v>
      </c>
      <c r="AB124" s="20">
        <v>14</v>
      </c>
      <c r="AC124" s="20">
        <v>3</v>
      </c>
      <c r="AD124" s="20">
        <v>31</v>
      </c>
      <c r="AE124" s="20">
        <v>1</v>
      </c>
      <c r="AF124" s="66">
        <f t="shared" si="33"/>
        <v>100</v>
      </c>
      <c r="AG124" s="10"/>
      <c r="AH124" s="36">
        <v>4.1000000000000002E-2</v>
      </c>
      <c r="AI124" s="40">
        <v>27816</v>
      </c>
      <c r="AJ124" s="37">
        <v>0.65</v>
      </c>
      <c r="AK124" s="42" t="s">
        <v>210</v>
      </c>
      <c r="AL124" s="41">
        <v>555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31</v>
      </c>
      <c r="E125" s="10"/>
      <c r="F125" s="18" t="s">
        <v>11</v>
      </c>
      <c r="G125" s="18" t="s">
        <v>11</v>
      </c>
      <c r="H125" s="10"/>
      <c r="I125" s="19">
        <v>2250260</v>
      </c>
      <c r="J125" s="19">
        <v>6610</v>
      </c>
      <c r="K125" s="17" t="s">
        <v>9</v>
      </c>
      <c r="L125" s="10"/>
      <c r="M125" s="60">
        <v>450</v>
      </c>
      <c r="N125" s="60">
        <v>535</v>
      </c>
      <c r="O125" s="60">
        <v>299</v>
      </c>
      <c r="P125" s="10"/>
      <c r="Q125" s="60">
        <f t="shared" si="31"/>
        <v>8025</v>
      </c>
      <c r="R125" s="10"/>
      <c r="S125" s="62">
        <f t="shared" si="32"/>
        <v>8560</v>
      </c>
      <c r="T125" s="10"/>
      <c r="U125" s="64">
        <v>23.8</v>
      </c>
      <c r="V125" s="64">
        <v>13.33</v>
      </c>
      <c r="W125" s="10"/>
      <c r="X125" s="43">
        <v>1240000000</v>
      </c>
      <c r="Y125" s="36">
        <v>7.9000000000000001E-2</v>
      </c>
      <c r="Z125" s="10"/>
      <c r="AA125" s="20">
        <v>62</v>
      </c>
      <c r="AB125" s="20">
        <v>3</v>
      </c>
      <c r="AC125" s="20">
        <v>1</v>
      </c>
      <c r="AD125" s="20">
        <v>33</v>
      </c>
      <c r="AE125" s="20">
        <v>1</v>
      </c>
      <c r="AF125" s="66">
        <f t="shared" si="33"/>
        <v>100</v>
      </c>
      <c r="AG125" s="10"/>
      <c r="AH125" s="36">
        <v>-5.0999999999999997E-2</v>
      </c>
      <c r="AI125" s="40">
        <v>29031</v>
      </c>
      <c r="AJ125" s="37">
        <v>0.72</v>
      </c>
      <c r="AK125" s="42" t="s">
        <v>214</v>
      </c>
      <c r="AL125" s="41">
        <v>787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16</v>
      </c>
      <c r="E126" s="10"/>
      <c r="F126" s="18" t="s">
        <v>8</v>
      </c>
      <c r="G126" s="18" t="s">
        <v>212</v>
      </c>
      <c r="H126" s="10"/>
      <c r="I126" s="19">
        <v>2924816</v>
      </c>
      <c r="J126" s="19">
        <v>3760</v>
      </c>
      <c r="K126" s="17" t="s">
        <v>9</v>
      </c>
      <c r="L126" s="10"/>
      <c r="M126" s="60">
        <v>267</v>
      </c>
      <c r="N126" s="60">
        <v>499</v>
      </c>
      <c r="O126" s="60">
        <v>248</v>
      </c>
      <c r="P126" s="10"/>
      <c r="Q126" s="60">
        <f t="shared" si="31"/>
        <v>7485</v>
      </c>
      <c r="R126" s="10"/>
      <c r="S126" s="62">
        <f t="shared" si="32"/>
        <v>7984</v>
      </c>
      <c r="T126" s="10"/>
      <c r="U126" s="64">
        <v>17.100000000000001</v>
      </c>
      <c r="V126" s="64">
        <v>8.18</v>
      </c>
      <c r="W126" s="10"/>
      <c r="X126" s="43">
        <v>598260000</v>
      </c>
      <c r="Y126" s="36">
        <v>5.7000000000000002E-2</v>
      </c>
      <c r="Z126" s="10"/>
      <c r="AA126" s="20">
        <v>48</v>
      </c>
      <c r="AB126" s="20">
        <v>11</v>
      </c>
      <c r="AC126" s="20">
        <v>1</v>
      </c>
      <c r="AD126" s="20">
        <v>39</v>
      </c>
      <c r="AE126" s="20">
        <v>1</v>
      </c>
      <c r="AF126" s="66">
        <f t="shared" si="33"/>
        <v>100</v>
      </c>
      <c r="AG126" s="10"/>
      <c r="AH126" s="36">
        <v>1.4E-2</v>
      </c>
      <c r="AI126" s="40">
        <v>0</v>
      </c>
      <c r="AJ126" s="37">
        <v>0.77</v>
      </c>
      <c r="AK126" s="42" t="s">
        <v>210</v>
      </c>
      <c r="AL126" s="41">
        <v>479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116</v>
      </c>
      <c r="E127" s="10"/>
      <c r="F127" s="18" t="s">
        <v>18</v>
      </c>
      <c r="G127" s="18" t="s">
        <v>224</v>
      </c>
      <c r="H127" s="10"/>
      <c r="I127" s="19">
        <v>3027398</v>
      </c>
      <c r="J127" s="19">
        <v>3550</v>
      </c>
      <c r="K127" s="17" t="s">
        <v>9</v>
      </c>
      <c r="L127" s="10"/>
      <c r="M127" s="60">
        <v>484</v>
      </c>
      <c r="N127" s="60">
        <v>499</v>
      </c>
      <c r="O127" s="60">
        <v>541</v>
      </c>
      <c r="P127" s="10"/>
      <c r="Q127" s="60">
        <f t="shared" si="31"/>
        <v>7485</v>
      </c>
      <c r="R127" s="10"/>
      <c r="S127" s="62">
        <f t="shared" si="32"/>
        <v>7984</v>
      </c>
      <c r="T127" s="10"/>
      <c r="U127" s="64">
        <v>16.5</v>
      </c>
      <c r="V127" s="64">
        <v>16.95</v>
      </c>
      <c r="W127" s="10"/>
      <c r="X127" s="43">
        <v>613090000</v>
      </c>
      <c r="Y127" s="36">
        <v>5.5E-2</v>
      </c>
      <c r="Z127" s="10"/>
      <c r="AA127" s="20">
        <v>50</v>
      </c>
      <c r="AB127" s="20">
        <v>20</v>
      </c>
      <c r="AC127" s="20">
        <v>1</v>
      </c>
      <c r="AD127" s="20">
        <v>27</v>
      </c>
      <c r="AE127" s="20">
        <v>2</v>
      </c>
      <c r="AF127" s="66">
        <f t="shared" si="33"/>
        <v>100</v>
      </c>
      <c r="AG127" s="10"/>
      <c r="AH127" s="36">
        <v>-0.05</v>
      </c>
      <c r="AI127" s="40">
        <v>27797</v>
      </c>
      <c r="AJ127" s="37">
        <v>0.84</v>
      </c>
      <c r="AK127" s="42" t="s">
        <v>213</v>
      </c>
      <c r="AL127" s="41">
        <v>1037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69</v>
      </c>
      <c r="E128" s="10"/>
      <c r="F128" s="18" t="s">
        <v>11</v>
      </c>
      <c r="G128" s="18" t="s">
        <v>11</v>
      </c>
      <c r="H128" s="10"/>
      <c r="I128" s="19">
        <v>1979786</v>
      </c>
      <c r="J128" s="19">
        <v>7210</v>
      </c>
      <c r="K128" s="17" t="s">
        <v>9</v>
      </c>
      <c r="L128" s="10"/>
      <c r="M128" s="60">
        <v>54</v>
      </c>
      <c r="N128" s="60">
        <v>460</v>
      </c>
      <c r="O128" s="60">
        <v>438</v>
      </c>
      <c r="P128" s="10"/>
      <c r="Q128" s="60">
        <f t="shared" si="31"/>
        <v>6900</v>
      </c>
      <c r="R128" s="10"/>
      <c r="S128" s="62">
        <f t="shared" si="32"/>
        <v>7360</v>
      </c>
      <c r="T128" s="10"/>
      <c r="U128" s="64">
        <v>23.2</v>
      </c>
      <c r="V128" s="64">
        <v>26.15</v>
      </c>
      <c r="W128" s="10"/>
      <c r="X128" s="43">
        <v>1080000000</v>
      </c>
      <c r="Y128" s="36">
        <v>7.6999999999999999E-2</v>
      </c>
      <c r="Z128" s="10"/>
      <c r="AA128" s="20">
        <v>55</v>
      </c>
      <c r="AB128" s="20">
        <v>4</v>
      </c>
      <c r="AC128" s="20">
        <v>1</v>
      </c>
      <c r="AD128" s="20">
        <v>39</v>
      </c>
      <c r="AE128" s="20">
        <v>1</v>
      </c>
      <c r="AF128" s="66">
        <f t="shared" si="33"/>
        <v>100</v>
      </c>
      <c r="AG128" s="10"/>
      <c r="AH128" s="36">
        <v>-5.1999999999999998E-2</v>
      </c>
      <c r="AI128" s="40">
        <v>9850</v>
      </c>
      <c r="AJ128" s="37">
        <v>0.76</v>
      </c>
      <c r="AK128" s="42" t="s">
        <v>213</v>
      </c>
      <c r="AL128" s="41">
        <v>1568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7</v>
      </c>
      <c r="E129" s="10"/>
      <c r="F129" s="18" t="s">
        <v>8</v>
      </c>
      <c r="G129" s="18" t="s">
        <v>212</v>
      </c>
      <c r="H129" s="10"/>
      <c r="I129" s="19">
        <v>2926348</v>
      </c>
      <c r="J129" s="19">
        <v>4250</v>
      </c>
      <c r="K129" s="17" t="s">
        <v>9</v>
      </c>
      <c r="L129" s="10"/>
      <c r="M129" s="60">
        <v>269</v>
      </c>
      <c r="N129" s="60">
        <v>399</v>
      </c>
      <c r="O129" s="60">
        <v>251</v>
      </c>
      <c r="P129" s="10"/>
      <c r="Q129" s="60">
        <f t="shared" si="31"/>
        <v>5985</v>
      </c>
      <c r="R129" s="10"/>
      <c r="S129" s="62">
        <f t="shared" si="32"/>
        <v>6384</v>
      </c>
      <c r="T129" s="10"/>
      <c r="U129" s="64">
        <v>13.6</v>
      </c>
      <c r="V129" s="64">
        <v>9.0399999999999991</v>
      </c>
      <c r="W129" s="10"/>
      <c r="X129" s="43">
        <v>548170000</v>
      </c>
      <c r="Y129" s="36">
        <v>4.5999999999999999E-2</v>
      </c>
      <c r="Z129" s="10"/>
      <c r="AA129" s="20">
        <v>38</v>
      </c>
      <c r="AB129" s="20">
        <v>10</v>
      </c>
      <c r="AC129" s="20">
        <v>4</v>
      </c>
      <c r="AD129" s="20">
        <v>46</v>
      </c>
      <c r="AE129" s="20">
        <v>2</v>
      </c>
      <c r="AF129" s="66">
        <f t="shared" si="33"/>
        <v>100</v>
      </c>
      <c r="AG129" s="10"/>
      <c r="AH129" s="36">
        <v>-1.6E-2</v>
      </c>
      <c r="AI129" s="40">
        <v>19243</v>
      </c>
      <c r="AJ129" s="37">
        <v>0.73</v>
      </c>
      <c r="AK129" s="42" t="s">
        <v>213</v>
      </c>
      <c r="AL129" s="41">
        <v>645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138</v>
      </c>
      <c r="E130" s="10"/>
      <c r="F130" s="18" t="s">
        <v>8</v>
      </c>
      <c r="G130" s="18" t="s">
        <v>212</v>
      </c>
      <c r="H130" s="10"/>
      <c r="I130" s="19">
        <v>4059608</v>
      </c>
      <c r="J130" s="19">
        <v>2120</v>
      </c>
      <c r="K130" s="17" t="s">
        <v>9</v>
      </c>
      <c r="L130" s="10"/>
      <c r="M130" s="60">
        <v>346</v>
      </c>
      <c r="N130" s="60">
        <v>394</v>
      </c>
      <c r="O130" s="60">
        <v>465</v>
      </c>
      <c r="P130" s="10"/>
      <c r="Q130" s="60">
        <f t="shared" si="31"/>
        <v>5910</v>
      </c>
      <c r="R130" s="10"/>
      <c r="S130" s="62">
        <f t="shared" si="32"/>
        <v>6304</v>
      </c>
      <c r="T130" s="10"/>
      <c r="U130" s="64">
        <v>9.6999999999999993</v>
      </c>
      <c r="V130" s="64">
        <v>12.43</v>
      </c>
      <c r="W130" s="10"/>
      <c r="X130" s="43">
        <v>250640000</v>
      </c>
      <c r="Y130" s="36">
        <v>3.6999999999999998E-2</v>
      </c>
      <c r="Z130" s="10"/>
      <c r="AA130" s="20">
        <v>50</v>
      </c>
      <c r="AB130" s="20">
        <v>10</v>
      </c>
      <c r="AC130" s="20">
        <v>2</v>
      </c>
      <c r="AD130" s="20">
        <v>36</v>
      </c>
      <c r="AE130" s="20">
        <v>2</v>
      </c>
      <c r="AF130" s="66">
        <f t="shared" si="33"/>
        <v>100</v>
      </c>
      <c r="AG130" s="10"/>
      <c r="AH130" s="36">
        <v>-6.0999999999999999E-2</v>
      </c>
      <c r="AI130" s="40">
        <v>22028</v>
      </c>
      <c r="AJ130" s="37">
        <v>0.81</v>
      </c>
      <c r="AK130" s="42" t="s">
        <v>210</v>
      </c>
      <c r="AL130" s="41">
        <v>736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90</v>
      </c>
      <c r="E131" s="10"/>
      <c r="F131" s="18" t="s">
        <v>13</v>
      </c>
      <c r="G131" s="18" t="s">
        <v>222</v>
      </c>
      <c r="H131" s="10"/>
      <c r="I131" s="19">
        <v>2881355</v>
      </c>
      <c r="J131" s="19">
        <v>4660</v>
      </c>
      <c r="K131" s="17" t="s">
        <v>9</v>
      </c>
      <c r="L131" s="10"/>
      <c r="M131" s="60">
        <v>379</v>
      </c>
      <c r="N131" s="60">
        <v>391</v>
      </c>
      <c r="O131" s="60">
        <v>282</v>
      </c>
      <c r="P131" s="10"/>
      <c r="Q131" s="60">
        <f t="shared" si="31"/>
        <v>5865</v>
      </c>
      <c r="R131" s="10"/>
      <c r="S131" s="62">
        <f t="shared" si="32"/>
        <v>6256</v>
      </c>
      <c r="T131" s="10"/>
      <c r="U131" s="64">
        <v>13.6</v>
      </c>
      <c r="V131" s="64">
        <v>10.15</v>
      </c>
      <c r="W131" s="10"/>
      <c r="X131" s="43">
        <v>634940000</v>
      </c>
      <c r="Y131" s="36">
        <v>4.4999999999999998E-2</v>
      </c>
      <c r="Z131" s="10"/>
      <c r="AA131" s="20">
        <v>50</v>
      </c>
      <c r="AB131" s="20">
        <v>18</v>
      </c>
      <c r="AC131" s="20">
        <v>7</v>
      </c>
      <c r="AD131" s="20">
        <v>24</v>
      </c>
      <c r="AE131" s="20">
        <v>1</v>
      </c>
      <c r="AF131" s="66">
        <f t="shared" si="33"/>
        <v>100</v>
      </c>
      <c r="AG131" s="10"/>
      <c r="AH131" s="36">
        <v>-3.0000000000000001E-3</v>
      </c>
      <c r="AI131" s="40">
        <v>18787</v>
      </c>
      <c r="AJ131" s="37">
        <v>0.75</v>
      </c>
      <c r="AK131" s="42" t="s">
        <v>210</v>
      </c>
      <c r="AL131" s="41">
        <v>505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64</v>
      </c>
      <c r="E132" s="10"/>
      <c r="F132" s="18" t="s">
        <v>11</v>
      </c>
      <c r="G132" s="18" t="s">
        <v>11</v>
      </c>
      <c r="H132" s="10"/>
      <c r="I132" s="19">
        <v>1343098</v>
      </c>
      <c r="J132" s="19">
        <v>2830</v>
      </c>
      <c r="K132" s="17" t="s">
        <v>9</v>
      </c>
      <c r="L132" s="10"/>
      <c r="M132" s="60">
        <v>203</v>
      </c>
      <c r="N132" s="60">
        <v>361</v>
      </c>
      <c r="O132" s="60">
        <v>386</v>
      </c>
      <c r="P132" s="10"/>
      <c r="Q132" s="60">
        <f t="shared" si="31"/>
        <v>5415</v>
      </c>
      <c r="R132" s="10"/>
      <c r="S132" s="62">
        <f t="shared" si="32"/>
        <v>5776</v>
      </c>
      <c r="T132" s="10"/>
      <c r="U132" s="64">
        <v>26.9</v>
      </c>
      <c r="V132" s="64">
        <v>34.68</v>
      </c>
      <c r="W132" s="10"/>
      <c r="X132" s="43">
        <v>341160000</v>
      </c>
      <c r="Y132" s="36">
        <v>8.8999999999999996E-2</v>
      </c>
      <c r="Z132" s="10"/>
      <c r="AA132" s="20">
        <v>61</v>
      </c>
      <c r="AB132" s="20">
        <v>4</v>
      </c>
      <c r="AC132" s="20">
        <v>1</v>
      </c>
      <c r="AD132" s="20">
        <v>33</v>
      </c>
      <c r="AE132" s="20">
        <v>1</v>
      </c>
      <c r="AF132" s="66">
        <f t="shared" si="33"/>
        <v>100</v>
      </c>
      <c r="AG132" s="10"/>
      <c r="AH132" s="36">
        <v>-0.13100000000000001</v>
      </c>
      <c r="AI132" s="40">
        <v>7433</v>
      </c>
      <c r="AJ132" s="37">
        <v>0.81</v>
      </c>
      <c r="AK132" s="42" t="s">
        <v>210</v>
      </c>
      <c r="AL132" s="41">
        <v>2042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50</v>
      </c>
      <c r="E133" s="10"/>
      <c r="F133" s="18" t="s">
        <v>8</v>
      </c>
      <c r="G133" s="18" t="s">
        <v>212</v>
      </c>
      <c r="H133" s="10"/>
      <c r="I133" s="19">
        <v>4213265</v>
      </c>
      <c r="J133" s="19">
        <v>12110</v>
      </c>
      <c r="K133" s="17" t="s">
        <v>9</v>
      </c>
      <c r="L133" s="10"/>
      <c r="M133" s="60">
        <v>307</v>
      </c>
      <c r="N133" s="60">
        <v>340</v>
      </c>
      <c r="O133" s="60">
        <v>388</v>
      </c>
      <c r="P133" s="10"/>
      <c r="Q133" s="60">
        <f t="shared" si="31"/>
        <v>5100</v>
      </c>
      <c r="R133" s="10"/>
      <c r="S133" s="62">
        <f t="shared" si="32"/>
        <v>5440</v>
      </c>
      <c r="T133" s="10"/>
      <c r="U133" s="64">
        <v>8.1</v>
      </c>
      <c r="V133" s="64">
        <v>9.0399999999999991</v>
      </c>
      <c r="W133" s="10"/>
      <c r="X133" s="43">
        <v>1400000000</v>
      </c>
      <c r="Y133" s="36">
        <v>2.7E-2</v>
      </c>
      <c r="Z133" s="10"/>
      <c r="AA133" s="20">
        <v>48</v>
      </c>
      <c r="AB133" s="20">
        <v>12</v>
      </c>
      <c r="AC133" s="20">
        <v>10</v>
      </c>
      <c r="AD133" s="20">
        <v>29</v>
      </c>
      <c r="AE133" s="20">
        <v>1</v>
      </c>
      <c r="AF133" s="66">
        <f t="shared" si="33"/>
        <v>100</v>
      </c>
      <c r="AG133" s="10"/>
      <c r="AH133" s="36">
        <v>-7.3999999999999996E-2</v>
      </c>
      <c r="AI133" s="40">
        <v>47376</v>
      </c>
      <c r="AJ133" s="37">
        <v>0.66</v>
      </c>
      <c r="AK133" s="42" t="s">
        <v>210</v>
      </c>
      <c r="AL133" s="41">
        <v>702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18" t="s">
        <v>61</v>
      </c>
      <c r="E134" s="10"/>
      <c r="F134" s="18" t="s">
        <v>11</v>
      </c>
      <c r="G134" s="18" t="s">
        <v>11</v>
      </c>
      <c r="H134" s="10"/>
      <c r="I134" s="19">
        <v>1221490</v>
      </c>
      <c r="J134" s="19">
        <v>6550</v>
      </c>
      <c r="K134" s="17" t="s">
        <v>9</v>
      </c>
      <c r="L134" s="10"/>
      <c r="M134" s="60">
        <v>41</v>
      </c>
      <c r="N134" s="60">
        <v>300</v>
      </c>
      <c r="O134" s="60">
        <v>217</v>
      </c>
      <c r="P134" s="10"/>
      <c r="Q134" s="60">
        <f t="shared" si="31"/>
        <v>4500</v>
      </c>
      <c r="R134" s="10"/>
      <c r="S134" s="62">
        <f t="shared" si="32"/>
        <v>4800</v>
      </c>
      <c r="T134" s="10"/>
      <c r="U134" s="64">
        <v>24.6</v>
      </c>
      <c r="V134" s="64">
        <v>16.690000000000001</v>
      </c>
      <c r="W134" s="10"/>
      <c r="X134" s="43">
        <v>919590000</v>
      </c>
      <c r="Y134" s="36">
        <v>8.2000000000000003E-2</v>
      </c>
      <c r="Z134" s="10"/>
      <c r="AA134" s="20">
        <v>48</v>
      </c>
      <c r="AB134" s="20">
        <v>3</v>
      </c>
      <c r="AC134" s="20">
        <v>1</v>
      </c>
      <c r="AD134" s="20">
        <v>47</v>
      </c>
      <c r="AE134" s="20">
        <v>1</v>
      </c>
      <c r="AF134" s="66">
        <f t="shared" si="33"/>
        <v>100</v>
      </c>
      <c r="AG134" s="10"/>
      <c r="AH134" s="36">
        <v>-3.0000000000000001E-3</v>
      </c>
      <c r="AI134" s="40">
        <v>11707</v>
      </c>
      <c r="AJ134" s="37">
        <v>0.73</v>
      </c>
      <c r="AK134" s="42" t="s">
        <v>213</v>
      </c>
      <c r="AL134" s="41">
        <v>1094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185</v>
      </c>
      <c r="E135" s="10"/>
      <c r="F135" s="18" t="s">
        <v>5</v>
      </c>
      <c r="G135" s="18" t="s">
        <v>226</v>
      </c>
      <c r="H135" s="10"/>
      <c r="I135" s="19">
        <v>4790705</v>
      </c>
      <c r="J135" s="19">
        <v>3230</v>
      </c>
      <c r="K135" s="17" t="s">
        <v>9</v>
      </c>
      <c r="L135" s="10"/>
      <c r="M135" s="60">
        <v>159</v>
      </c>
      <c r="N135" s="60">
        <v>252</v>
      </c>
      <c r="O135" s="60">
        <v>0</v>
      </c>
      <c r="P135" s="10"/>
      <c r="Q135" s="60">
        <f t="shared" si="31"/>
        <v>3780</v>
      </c>
      <c r="R135" s="10"/>
      <c r="S135" s="62">
        <f t="shared" si="32"/>
        <v>4032</v>
      </c>
      <c r="T135" s="10"/>
      <c r="U135" s="64">
        <v>5.3</v>
      </c>
      <c r="V135" s="64">
        <v>0</v>
      </c>
      <c r="W135" s="10"/>
      <c r="X135" s="43">
        <v>247150000</v>
      </c>
      <c r="Y135" s="36">
        <v>1.7999999999999999E-2</v>
      </c>
      <c r="Z135" s="10"/>
      <c r="AA135" s="20">
        <v>55</v>
      </c>
      <c r="AB135" s="20">
        <v>2</v>
      </c>
      <c r="AC135" s="20">
        <v>1</v>
      </c>
      <c r="AD135" s="20">
        <v>33</v>
      </c>
      <c r="AE135" s="20">
        <v>9</v>
      </c>
      <c r="AF135" s="66">
        <f t="shared" si="33"/>
        <v>100</v>
      </c>
      <c r="AG135" s="10"/>
      <c r="AH135" s="36">
        <v>-5.3999999999999999E-2</v>
      </c>
      <c r="AI135" s="40">
        <v>5602</v>
      </c>
      <c r="AJ135" s="37">
        <v>0.65</v>
      </c>
      <c r="AK135" s="42" t="s">
        <v>214</v>
      </c>
      <c r="AL135" s="41">
        <v>0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18" t="s">
        <v>79</v>
      </c>
      <c r="E136" s="10"/>
      <c r="F136" s="18" t="s">
        <v>13</v>
      </c>
      <c r="G136" s="18" t="s">
        <v>222</v>
      </c>
      <c r="H136" s="10"/>
      <c r="I136" s="19">
        <v>773303</v>
      </c>
      <c r="J136" s="19">
        <v>4250</v>
      </c>
      <c r="K136" s="17" t="s">
        <v>9</v>
      </c>
      <c r="L136" s="10"/>
      <c r="M136" s="60">
        <v>128</v>
      </c>
      <c r="N136" s="60">
        <v>190</v>
      </c>
      <c r="O136" s="60">
        <v>121</v>
      </c>
      <c r="P136" s="10"/>
      <c r="Q136" s="60">
        <f t="shared" si="31"/>
        <v>2850</v>
      </c>
      <c r="R136" s="10"/>
      <c r="S136" s="62">
        <f t="shared" si="32"/>
        <v>3040</v>
      </c>
      <c r="T136" s="10"/>
      <c r="U136" s="64">
        <v>24.6</v>
      </c>
      <c r="V136" s="64">
        <v>16.27</v>
      </c>
      <c r="W136" s="10"/>
      <c r="X136" s="43">
        <v>286260000</v>
      </c>
      <c r="Y136" s="36">
        <v>8.2000000000000003E-2</v>
      </c>
      <c r="Z136" s="10"/>
      <c r="AA136" s="20">
        <v>51</v>
      </c>
      <c r="AB136" s="20">
        <v>19</v>
      </c>
      <c r="AC136" s="20">
        <v>6</v>
      </c>
      <c r="AD136" s="20">
        <v>23</v>
      </c>
      <c r="AE136" s="20">
        <v>1</v>
      </c>
      <c r="AF136" s="66">
        <f t="shared" si="33"/>
        <v>100</v>
      </c>
      <c r="AG136" s="10"/>
      <c r="AH136" s="36">
        <v>-9.2999999999999999E-2</v>
      </c>
      <c r="AI136" s="40">
        <v>2029</v>
      </c>
      <c r="AJ136" s="37">
        <v>0.85</v>
      </c>
      <c r="AK136" s="42" t="s">
        <v>210</v>
      </c>
      <c r="AL136" s="41">
        <v>856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18" t="s">
        <v>113</v>
      </c>
      <c r="E137" s="10"/>
      <c r="F137" s="18" t="s">
        <v>11</v>
      </c>
      <c r="G137" s="18" t="s">
        <v>11</v>
      </c>
      <c r="H137" s="10"/>
      <c r="I137" s="19">
        <v>1262132</v>
      </c>
      <c r="J137" s="19">
        <v>9760</v>
      </c>
      <c r="K137" s="17" t="s">
        <v>9</v>
      </c>
      <c r="L137" s="10"/>
      <c r="M137" s="60">
        <v>144</v>
      </c>
      <c r="N137" s="60">
        <v>173</v>
      </c>
      <c r="O137" s="60">
        <v>168</v>
      </c>
      <c r="P137" s="10"/>
      <c r="Q137" s="60">
        <f t="shared" si="31"/>
        <v>2595</v>
      </c>
      <c r="R137" s="10"/>
      <c r="S137" s="62">
        <f t="shared" si="32"/>
        <v>2768</v>
      </c>
      <c r="T137" s="10"/>
      <c r="U137" s="64">
        <v>13.7</v>
      </c>
      <c r="V137" s="64">
        <v>13.22</v>
      </c>
      <c r="W137" s="10"/>
      <c r="X137" s="43">
        <v>556910000</v>
      </c>
      <c r="Y137" s="36">
        <v>4.5999999999999999E-2</v>
      </c>
      <c r="Z137" s="10"/>
      <c r="AA137" s="20">
        <v>40</v>
      </c>
      <c r="AB137" s="20">
        <v>28</v>
      </c>
      <c r="AC137" s="20">
        <v>3</v>
      </c>
      <c r="AD137" s="20">
        <v>28</v>
      </c>
      <c r="AE137" s="20">
        <v>1</v>
      </c>
      <c r="AF137" s="66">
        <f t="shared" si="33"/>
        <v>100</v>
      </c>
      <c r="AG137" s="10"/>
      <c r="AH137" s="36">
        <v>4.3999999999999997E-2</v>
      </c>
      <c r="AI137" s="40">
        <v>40224</v>
      </c>
      <c r="AJ137" s="37">
        <v>0.8</v>
      </c>
      <c r="AK137" s="42" t="s">
        <v>223</v>
      </c>
      <c r="AL137" s="41">
        <v>727</v>
      </c>
      <c r="AN137" s="86"/>
      <c r="AO137" s="87"/>
      <c r="AP137" s="88">
        <f t="shared" si="34"/>
        <v>0</v>
      </c>
      <c r="AR137" s="86">
        <f t="shared" si="35"/>
        <v>0</v>
      </c>
      <c r="AS137" s="87"/>
      <c r="AT137" s="88">
        <f t="shared" si="36"/>
        <v>0</v>
      </c>
      <c r="AV137" s="88">
        <v>0</v>
      </c>
    </row>
    <row r="138" spans="1:48" ht="24" customHeight="1">
      <c r="A138" s="16"/>
      <c r="B138" s="17">
        <f t="shared" si="30"/>
        <v>80</v>
      </c>
      <c r="C138" s="10"/>
      <c r="D138" s="18" t="s">
        <v>167</v>
      </c>
      <c r="E138" s="10"/>
      <c r="F138" s="18" t="s">
        <v>22</v>
      </c>
      <c r="G138" s="18" t="s">
        <v>224</v>
      </c>
      <c r="H138" s="10"/>
      <c r="I138" s="19">
        <v>1268671</v>
      </c>
      <c r="J138" s="19">
        <v>2180</v>
      </c>
      <c r="K138" s="17" t="s">
        <v>9</v>
      </c>
      <c r="L138" s="10"/>
      <c r="M138" s="60">
        <v>71</v>
      </c>
      <c r="N138" s="60">
        <v>161</v>
      </c>
      <c r="O138" s="60">
        <v>115</v>
      </c>
      <c r="P138" s="10"/>
      <c r="Q138" s="60">
        <f t="shared" si="31"/>
        <v>2415</v>
      </c>
      <c r="R138" s="10"/>
      <c r="S138" s="62">
        <f t="shared" si="32"/>
        <v>2576</v>
      </c>
      <c r="T138" s="10"/>
      <c r="U138" s="64">
        <v>12.7</v>
      </c>
      <c r="V138" s="64">
        <v>9.09</v>
      </c>
      <c r="W138" s="10"/>
      <c r="X138" s="43">
        <v>106380000</v>
      </c>
      <c r="Y138" s="36">
        <v>4.2000000000000003E-2</v>
      </c>
      <c r="Z138" s="10"/>
      <c r="AA138" s="20">
        <v>41</v>
      </c>
      <c r="AB138" s="20">
        <v>28</v>
      </c>
      <c r="AC138" s="20">
        <v>1</v>
      </c>
      <c r="AD138" s="20">
        <v>29</v>
      </c>
      <c r="AE138" s="20">
        <v>1</v>
      </c>
      <c r="AF138" s="66">
        <f t="shared" si="33"/>
        <v>100</v>
      </c>
      <c r="AG138" s="10"/>
      <c r="AH138" s="36">
        <v>2.7E-2</v>
      </c>
      <c r="AI138" s="40">
        <v>11555</v>
      </c>
      <c r="AJ138" s="37">
        <v>0.68</v>
      </c>
      <c r="AK138" s="42" t="s">
        <v>213</v>
      </c>
      <c r="AL138" s="41">
        <v>571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28</v>
      </c>
      <c r="E139" s="10"/>
      <c r="F139" s="18" t="s">
        <v>22</v>
      </c>
      <c r="G139" s="18" t="s">
        <v>198</v>
      </c>
      <c r="H139" s="10"/>
      <c r="I139" s="19">
        <v>797765</v>
      </c>
      <c r="J139" s="19">
        <v>2510</v>
      </c>
      <c r="K139" s="17" t="s">
        <v>9</v>
      </c>
      <c r="L139" s="10"/>
      <c r="M139" s="60">
        <v>125</v>
      </c>
      <c r="N139" s="60">
        <v>139</v>
      </c>
      <c r="O139" s="60">
        <v>71</v>
      </c>
      <c r="P139" s="10"/>
      <c r="Q139" s="60">
        <f t="shared" si="31"/>
        <v>2085</v>
      </c>
      <c r="R139" s="10"/>
      <c r="S139" s="62">
        <f t="shared" si="32"/>
        <v>2224</v>
      </c>
      <c r="T139" s="10"/>
      <c r="U139" s="64">
        <v>17.399999999999999</v>
      </c>
      <c r="V139" s="64">
        <v>7.51</v>
      </c>
      <c r="W139" s="10"/>
      <c r="X139" s="43">
        <v>128590000</v>
      </c>
      <c r="Y139" s="36">
        <v>5.8000000000000003E-2</v>
      </c>
      <c r="Z139" s="10"/>
      <c r="AA139" s="20">
        <v>30</v>
      </c>
      <c r="AB139" s="20">
        <v>30</v>
      </c>
      <c r="AC139" s="20">
        <v>4</v>
      </c>
      <c r="AD139" s="20">
        <v>35</v>
      </c>
      <c r="AE139" s="20">
        <v>1</v>
      </c>
      <c r="AF139" s="66">
        <f t="shared" si="33"/>
        <v>100</v>
      </c>
      <c r="AG139" s="10"/>
      <c r="AH139" s="36">
        <v>-5.8999999999999997E-2</v>
      </c>
      <c r="AI139" s="40">
        <v>10903</v>
      </c>
      <c r="AJ139" s="37">
        <v>0.79</v>
      </c>
      <c r="AK139" s="42" t="s">
        <v>213</v>
      </c>
      <c r="AL139" s="41">
        <v>456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36</v>
      </c>
      <c r="E140" s="10"/>
      <c r="F140" s="18" t="s">
        <v>11</v>
      </c>
      <c r="G140" s="18" t="s">
        <v>11</v>
      </c>
      <c r="H140" s="10"/>
      <c r="I140" s="19">
        <v>539560</v>
      </c>
      <c r="J140" s="19">
        <v>2970</v>
      </c>
      <c r="K140" s="17" t="s">
        <v>9</v>
      </c>
      <c r="L140" s="10"/>
      <c r="M140" s="60">
        <v>41</v>
      </c>
      <c r="N140" s="60">
        <v>135</v>
      </c>
      <c r="O140" s="60">
        <v>135</v>
      </c>
      <c r="P140" s="10"/>
      <c r="Q140" s="60">
        <f t="shared" si="31"/>
        <v>2025</v>
      </c>
      <c r="R140" s="10"/>
      <c r="S140" s="62">
        <f t="shared" si="32"/>
        <v>2160</v>
      </c>
      <c r="T140" s="10"/>
      <c r="U140" s="64">
        <v>25</v>
      </c>
      <c r="V140" s="64">
        <v>25</v>
      </c>
      <c r="W140" s="10"/>
      <c r="X140" s="43">
        <f>AP140+AT140</f>
        <v>140541954.52500001</v>
      </c>
      <c r="Y140" s="36">
        <f>X140/AV140</f>
        <v>8.4511097128683113E-2</v>
      </c>
      <c r="Z140" s="10"/>
      <c r="AA140" s="20">
        <v>46.5</v>
      </c>
      <c r="AB140" s="20">
        <v>21.9</v>
      </c>
      <c r="AC140" s="20">
        <v>3.7</v>
      </c>
      <c r="AD140" s="20">
        <v>21.5</v>
      </c>
      <c r="AE140" s="20">
        <v>6.4</v>
      </c>
      <c r="AF140" s="66">
        <f t="shared" si="33"/>
        <v>100.00000000000001</v>
      </c>
      <c r="AG140" s="10"/>
      <c r="AH140" s="72"/>
      <c r="AI140" s="73"/>
      <c r="AJ140" s="74"/>
      <c r="AK140" s="75"/>
      <c r="AL140" s="76"/>
      <c r="AN140" s="57">
        <v>3130.982</v>
      </c>
      <c r="AO140" s="35">
        <v>70</v>
      </c>
      <c r="AP140" s="43">
        <f t="shared" si="34"/>
        <v>29587779.900000002</v>
      </c>
      <c r="AR140" s="57">
        <f t="shared" si="35"/>
        <v>3130.982</v>
      </c>
      <c r="AS140" s="35">
        <v>17.5</v>
      </c>
      <c r="AT140" s="43">
        <f t="shared" si="36"/>
        <v>110954174.625</v>
      </c>
      <c r="AV140" s="43">
        <v>1663000000</v>
      </c>
    </row>
    <row r="141" spans="1:48" ht="24" customHeight="1">
      <c r="A141" s="16"/>
      <c r="B141" s="17">
        <f t="shared" si="30"/>
        <v>83</v>
      </c>
      <c r="C141" s="10"/>
      <c r="D141" s="18" t="s">
        <v>225</v>
      </c>
      <c r="E141" s="10"/>
      <c r="F141" s="18" t="s">
        <v>11</v>
      </c>
      <c r="G141" s="18" t="s">
        <v>11</v>
      </c>
      <c r="H141" s="10"/>
      <c r="I141" s="19">
        <v>539560</v>
      </c>
      <c r="J141" s="19"/>
      <c r="K141" s="17" t="s">
        <v>9</v>
      </c>
      <c r="L141" s="10"/>
      <c r="M141" s="60">
        <v>41</v>
      </c>
      <c r="N141" s="60">
        <v>135</v>
      </c>
      <c r="O141" s="60">
        <v>43</v>
      </c>
      <c r="P141" s="10"/>
      <c r="Q141" s="60">
        <f t="shared" si="31"/>
        <v>2025</v>
      </c>
      <c r="R141" s="10"/>
      <c r="S141" s="62">
        <f t="shared" si="32"/>
        <v>2160</v>
      </c>
      <c r="T141" s="10"/>
      <c r="U141" s="64">
        <v>25</v>
      </c>
      <c r="V141" s="64">
        <v>7.86</v>
      </c>
      <c r="W141" s="10"/>
      <c r="X141" s="43">
        <v>138350000</v>
      </c>
      <c r="Y141" s="36">
        <v>8.3000000000000004E-2</v>
      </c>
      <c r="Z141" s="10"/>
      <c r="AA141" s="20">
        <v>38</v>
      </c>
      <c r="AB141" s="20">
        <v>6</v>
      </c>
      <c r="AC141" s="20">
        <v>2</v>
      </c>
      <c r="AD141" s="20">
        <v>53</v>
      </c>
      <c r="AE141" s="20">
        <v>1</v>
      </c>
      <c r="AF141" s="66">
        <f t="shared" si="33"/>
        <v>100</v>
      </c>
      <c r="AG141" s="10"/>
      <c r="AH141" s="36">
        <v>-1E-3</v>
      </c>
      <c r="AI141" s="40">
        <v>12039</v>
      </c>
      <c r="AJ141" s="37">
        <v>0.67</v>
      </c>
      <c r="AK141" s="42" t="s">
        <v>213</v>
      </c>
      <c r="AL141" s="41">
        <v>417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26" t="s">
        <v>166</v>
      </c>
      <c r="E142" s="10"/>
      <c r="F142" s="18" t="s">
        <v>8</v>
      </c>
      <c r="G142" s="18" t="s">
        <v>212</v>
      </c>
      <c r="H142" s="10"/>
      <c r="I142" s="19">
        <v>2081206</v>
      </c>
      <c r="J142" s="19">
        <v>5100</v>
      </c>
      <c r="K142" s="17" t="s">
        <v>9</v>
      </c>
      <c r="L142" s="10"/>
      <c r="M142" s="60">
        <v>148</v>
      </c>
      <c r="N142" s="60">
        <v>134</v>
      </c>
      <c r="O142" s="60">
        <v>164</v>
      </c>
      <c r="P142" s="10"/>
      <c r="Q142" s="60">
        <f t="shared" si="31"/>
        <v>2010</v>
      </c>
      <c r="R142" s="10"/>
      <c r="S142" s="62">
        <f t="shared" si="32"/>
        <v>2144</v>
      </c>
      <c r="T142" s="10"/>
      <c r="U142" s="64">
        <v>6.4</v>
      </c>
      <c r="V142" s="64">
        <v>7.55</v>
      </c>
      <c r="W142" s="10"/>
      <c r="X142" s="43">
        <v>228480000</v>
      </c>
      <c r="Y142" s="36">
        <v>2.1000000000000001E-2</v>
      </c>
      <c r="Z142" s="10"/>
      <c r="AA142" s="20">
        <v>60</v>
      </c>
      <c r="AB142" s="20">
        <v>8</v>
      </c>
      <c r="AC142" s="20">
        <v>2</v>
      </c>
      <c r="AD142" s="20">
        <v>29</v>
      </c>
      <c r="AE142" s="20">
        <v>1</v>
      </c>
      <c r="AF142" s="66">
        <f t="shared" si="33"/>
        <v>100</v>
      </c>
      <c r="AG142" s="10"/>
      <c r="AH142" s="36">
        <v>5.8000000000000003E-2</v>
      </c>
      <c r="AI142" s="40">
        <v>21284</v>
      </c>
      <c r="AJ142" s="37">
        <v>0.73</v>
      </c>
      <c r="AK142" s="42" t="s">
        <v>213</v>
      </c>
      <c r="AL142" s="41">
        <v>568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26</v>
      </c>
      <c r="E143" s="10"/>
      <c r="F143" s="18" t="s">
        <v>13</v>
      </c>
      <c r="G143" s="18" t="s">
        <v>222</v>
      </c>
      <c r="H143" s="10"/>
      <c r="I143" s="19">
        <v>366954</v>
      </c>
      <c r="J143" s="19">
        <v>4410</v>
      </c>
      <c r="K143" s="17" t="s">
        <v>9</v>
      </c>
      <c r="L143" s="10"/>
      <c r="M143" s="60">
        <v>101</v>
      </c>
      <c r="N143" s="60">
        <v>104</v>
      </c>
      <c r="O143" s="60">
        <v>71</v>
      </c>
      <c r="P143" s="10"/>
      <c r="Q143" s="60">
        <f t="shared" si="31"/>
        <v>1560</v>
      </c>
      <c r="R143" s="10"/>
      <c r="S143" s="62">
        <f t="shared" si="32"/>
        <v>1664</v>
      </c>
      <c r="T143" s="10"/>
      <c r="U143" s="64">
        <v>28.3</v>
      </c>
      <c r="V143" s="64">
        <v>18.309999999999999</v>
      </c>
      <c r="W143" s="10"/>
      <c r="X143" s="43">
        <v>170250000</v>
      </c>
      <c r="Y143" s="36">
        <v>9.4E-2</v>
      </c>
      <c r="Z143" s="10"/>
      <c r="AA143" s="20">
        <v>53</v>
      </c>
      <c r="AB143" s="20">
        <v>20</v>
      </c>
      <c r="AC143" s="20">
        <v>7</v>
      </c>
      <c r="AD143" s="20">
        <v>19</v>
      </c>
      <c r="AE143" s="20">
        <v>1</v>
      </c>
      <c r="AF143" s="66">
        <f t="shared" si="33"/>
        <v>100</v>
      </c>
      <c r="AG143" s="10"/>
      <c r="AH143" s="36">
        <v>2.5999999999999999E-2</v>
      </c>
      <c r="AI143" s="40">
        <v>15286</v>
      </c>
      <c r="AJ143" s="37">
        <v>0.86</v>
      </c>
      <c r="AK143" s="42" t="s">
        <v>210</v>
      </c>
      <c r="AL143" s="41">
        <v>1007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153</v>
      </c>
      <c r="E144" s="10"/>
      <c r="F144" s="18" t="s">
        <v>18</v>
      </c>
      <c r="G144" s="18" t="s">
        <v>224</v>
      </c>
      <c r="H144" s="10"/>
      <c r="I144" s="19">
        <v>599419</v>
      </c>
      <c r="J144" s="19">
        <v>1880</v>
      </c>
      <c r="K144" s="17" t="s">
        <v>9</v>
      </c>
      <c r="L144" s="10"/>
      <c r="M144" s="60">
        <v>11</v>
      </c>
      <c r="N144" s="60">
        <v>104</v>
      </c>
      <c r="O144" s="60">
        <v>116</v>
      </c>
      <c r="P144" s="10"/>
      <c r="Q144" s="60">
        <f t="shared" si="31"/>
        <v>1560</v>
      </c>
      <c r="R144" s="10"/>
      <c r="S144" s="62">
        <f t="shared" si="32"/>
        <v>1664</v>
      </c>
      <c r="T144" s="10"/>
      <c r="U144" s="64">
        <v>17.399999999999999</v>
      </c>
      <c r="V144" s="64">
        <v>18.579999999999998</v>
      </c>
      <c r="W144" s="10"/>
      <c r="X144" s="43">
        <v>71110000</v>
      </c>
      <c r="Y144" s="36">
        <v>5.8000000000000003E-2</v>
      </c>
      <c r="Z144" s="10"/>
      <c r="AA144" s="20">
        <v>29</v>
      </c>
      <c r="AB144" s="20">
        <v>12</v>
      </c>
      <c r="AC144" s="20">
        <v>1</v>
      </c>
      <c r="AD144" s="20">
        <v>57</v>
      </c>
      <c r="AE144" s="20">
        <v>1</v>
      </c>
      <c r="AF144" s="66">
        <f t="shared" si="33"/>
        <v>100</v>
      </c>
      <c r="AG144" s="10"/>
      <c r="AH144" s="36">
        <v>-2.9000000000000001E-2</v>
      </c>
      <c r="AI144" s="40">
        <v>7507</v>
      </c>
      <c r="AJ144" s="37">
        <v>0.8</v>
      </c>
      <c r="AK144" s="42" t="s">
        <v>214</v>
      </c>
      <c r="AL144" s="41">
        <v>1130</v>
      </c>
      <c r="AN144" s="86"/>
      <c r="AO144" s="87"/>
      <c r="AP144" s="88">
        <f t="shared" si="34"/>
        <v>0</v>
      </c>
      <c r="AR144" s="86">
        <f t="shared" si="35"/>
        <v>0</v>
      </c>
      <c r="AS144" s="87"/>
      <c r="AT144" s="88">
        <f t="shared" si="36"/>
        <v>0</v>
      </c>
      <c r="AV144" s="88">
        <v>0</v>
      </c>
    </row>
    <row r="145" spans="1:48" ht="24" customHeight="1">
      <c r="A145" s="16"/>
      <c r="B145" s="17">
        <f t="shared" si="30"/>
        <v>87</v>
      </c>
      <c r="C145" s="10"/>
      <c r="D145" s="18" t="s">
        <v>66</v>
      </c>
      <c r="E145" s="10"/>
      <c r="F145" s="18" t="s">
        <v>18</v>
      </c>
      <c r="G145" s="18" t="s">
        <v>224</v>
      </c>
      <c r="H145" s="10"/>
      <c r="I145" s="19">
        <v>898760</v>
      </c>
      <c r="J145" s="19">
        <v>4840</v>
      </c>
      <c r="K145" s="17" t="s">
        <v>9</v>
      </c>
      <c r="L145" s="10"/>
      <c r="M145" s="60">
        <v>60</v>
      </c>
      <c r="N145" s="60">
        <v>86</v>
      </c>
      <c r="O145" s="60">
        <v>85</v>
      </c>
      <c r="P145" s="10"/>
      <c r="Q145" s="60">
        <f t="shared" si="31"/>
        <v>1290</v>
      </c>
      <c r="R145" s="10"/>
      <c r="S145" s="62">
        <f t="shared" si="32"/>
        <v>1376</v>
      </c>
      <c r="T145" s="10"/>
      <c r="U145" s="64">
        <v>9.6</v>
      </c>
      <c r="V145" s="64">
        <v>9.3699999999999992</v>
      </c>
      <c r="W145" s="10"/>
      <c r="X145" s="43">
        <v>148620000</v>
      </c>
      <c r="Y145" s="36">
        <v>3.2000000000000001E-2</v>
      </c>
      <c r="Z145" s="10"/>
      <c r="AA145" s="20">
        <v>62</v>
      </c>
      <c r="AB145" s="20">
        <v>12</v>
      </c>
      <c r="AC145" s="20">
        <v>2</v>
      </c>
      <c r="AD145" s="20">
        <v>23</v>
      </c>
      <c r="AE145" s="20">
        <v>1</v>
      </c>
      <c r="AF145" s="66">
        <f t="shared" si="33"/>
        <v>100</v>
      </c>
      <c r="AG145" s="10"/>
      <c r="AH145" s="36">
        <v>-2.1999999999999999E-2</v>
      </c>
      <c r="AI145" s="40">
        <v>12324</v>
      </c>
      <c r="AJ145" s="37">
        <v>0.73</v>
      </c>
      <c r="AK145" s="42" t="s">
        <v>214</v>
      </c>
      <c r="AL145" s="41">
        <v>587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48" ht="24" customHeight="1">
      <c r="A146" s="16"/>
      <c r="B146" s="17">
        <f t="shared" si="30"/>
        <v>88</v>
      </c>
      <c r="C146" s="10"/>
      <c r="D146" s="18" t="s">
        <v>160</v>
      </c>
      <c r="E146" s="10"/>
      <c r="F146" s="18" t="s">
        <v>13</v>
      </c>
      <c r="G146" s="18" t="s">
        <v>222</v>
      </c>
      <c r="H146" s="10"/>
      <c r="I146" s="19">
        <v>558368</v>
      </c>
      <c r="J146" s="19">
        <v>7070</v>
      </c>
      <c r="K146" s="17" t="s">
        <v>9</v>
      </c>
      <c r="L146" s="10"/>
      <c r="M146" s="60">
        <v>74</v>
      </c>
      <c r="N146" s="60">
        <v>81</v>
      </c>
      <c r="O146" s="60">
        <v>98</v>
      </c>
      <c r="P146" s="10"/>
      <c r="Q146" s="60">
        <f t="shared" si="31"/>
        <v>1215</v>
      </c>
      <c r="R146" s="10"/>
      <c r="S146" s="62">
        <f t="shared" si="32"/>
        <v>1296</v>
      </c>
      <c r="T146" s="10"/>
      <c r="U146" s="64">
        <v>14.5</v>
      </c>
      <c r="V146" s="64">
        <v>17.149999999999999</v>
      </c>
      <c r="W146" s="10"/>
      <c r="X146" s="43">
        <v>152040000</v>
      </c>
      <c r="Y146" s="36">
        <v>4.8000000000000001E-2</v>
      </c>
      <c r="Z146" s="10"/>
      <c r="AA146" s="20">
        <v>53</v>
      </c>
      <c r="AB146" s="20">
        <v>19</v>
      </c>
      <c r="AC146" s="20">
        <v>6</v>
      </c>
      <c r="AD146" s="20">
        <v>21</v>
      </c>
      <c r="AE146" s="20">
        <v>1</v>
      </c>
      <c r="AF146" s="66">
        <f t="shared" si="33"/>
        <v>100</v>
      </c>
      <c r="AG146" s="10"/>
      <c r="AH146" s="36">
        <v>-2.5000000000000001E-2</v>
      </c>
      <c r="AI146" s="40">
        <v>40903</v>
      </c>
      <c r="AJ146" s="37">
        <v>0.8</v>
      </c>
      <c r="AK146" s="42" t="s">
        <v>213</v>
      </c>
      <c r="AL146" s="41">
        <v>882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48" ht="24" customHeight="1">
      <c r="A147" s="16"/>
      <c r="B147" s="17">
        <f t="shared" si="30"/>
        <v>89</v>
      </c>
      <c r="C147" s="10"/>
      <c r="D147" s="18" t="s">
        <v>117</v>
      </c>
      <c r="E147" s="10"/>
      <c r="F147" s="18" t="s">
        <v>8</v>
      </c>
      <c r="G147" s="18" t="s">
        <v>212</v>
      </c>
      <c r="H147" s="10"/>
      <c r="I147" s="19">
        <v>628615</v>
      </c>
      <c r="J147" s="19">
        <v>6970</v>
      </c>
      <c r="K147" s="17" t="s">
        <v>9</v>
      </c>
      <c r="L147" s="10"/>
      <c r="M147" s="60">
        <v>65</v>
      </c>
      <c r="N147" s="60">
        <v>67</v>
      </c>
      <c r="O147" s="60">
        <v>57</v>
      </c>
      <c r="P147" s="10"/>
      <c r="Q147" s="60">
        <f t="shared" si="31"/>
        <v>1005</v>
      </c>
      <c r="R147" s="10"/>
      <c r="S147" s="62">
        <f t="shared" si="32"/>
        <v>1072</v>
      </c>
      <c r="T147" s="10"/>
      <c r="U147" s="64">
        <v>10.7</v>
      </c>
      <c r="V147" s="64">
        <v>9.15</v>
      </c>
      <c r="W147" s="10"/>
      <c r="X147" s="43">
        <v>156590000</v>
      </c>
      <c r="Y147" s="36">
        <v>3.5999999999999997E-2</v>
      </c>
      <c r="Z147" s="10"/>
      <c r="AA147" s="20">
        <v>40</v>
      </c>
      <c r="AB147" s="20">
        <v>10</v>
      </c>
      <c r="AC147" s="20">
        <v>4</v>
      </c>
      <c r="AD147" s="20">
        <v>45</v>
      </c>
      <c r="AE147" s="20">
        <v>1</v>
      </c>
      <c r="AF147" s="66">
        <f t="shared" si="33"/>
        <v>100</v>
      </c>
      <c r="AG147" s="10"/>
      <c r="AH147" s="36">
        <v>-0.03</v>
      </c>
      <c r="AI147" s="40">
        <v>33601</v>
      </c>
      <c r="AJ147" s="37">
        <v>0.68</v>
      </c>
      <c r="AK147" s="42" t="s">
        <v>213</v>
      </c>
      <c r="AL147" s="41">
        <v>636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48" ht="24" customHeight="1">
      <c r="A148" s="16"/>
      <c r="B148" s="17">
        <f t="shared" si="30"/>
        <v>90</v>
      </c>
      <c r="C148" s="10"/>
      <c r="D148" s="18" t="s">
        <v>142</v>
      </c>
      <c r="E148" s="10"/>
      <c r="F148" s="18" t="s">
        <v>13</v>
      </c>
      <c r="G148" s="18" t="s">
        <v>222</v>
      </c>
      <c r="H148" s="10"/>
      <c r="I148" s="19">
        <v>178015</v>
      </c>
      <c r="J148" s="19">
        <v>7670</v>
      </c>
      <c r="K148" s="17" t="s">
        <v>9</v>
      </c>
      <c r="L148" s="10"/>
      <c r="M148" s="60">
        <v>15</v>
      </c>
      <c r="N148" s="60">
        <v>63</v>
      </c>
      <c r="O148" s="60">
        <v>25</v>
      </c>
      <c r="P148" s="10"/>
      <c r="Q148" s="60">
        <f t="shared" si="31"/>
        <v>945</v>
      </c>
      <c r="R148" s="10"/>
      <c r="S148" s="62">
        <f t="shared" si="32"/>
        <v>1008</v>
      </c>
      <c r="T148" s="10"/>
      <c r="U148" s="64">
        <v>35.4</v>
      </c>
      <c r="V148" s="64">
        <v>14.13</v>
      </c>
      <c r="W148" s="10"/>
      <c r="X148" s="43">
        <v>192470000</v>
      </c>
      <c r="Y148" s="36">
        <v>0.11799999999999999</v>
      </c>
      <c r="Z148" s="10"/>
      <c r="AA148" s="20">
        <v>58</v>
      </c>
      <c r="AB148" s="20">
        <v>15</v>
      </c>
      <c r="AC148" s="20">
        <v>4</v>
      </c>
      <c r="AD148" s="20">
        <v>22</v>
      </c>
      <c r="AE148" s="20">
        <v>1</v>
      </c>
      <c r="AF148" s="66">
        <f t="shared" si="33"/>
        <v>100</v>
      </c>
      <c r="AG148" s="10"/>
      <c r="AH148" s="36">
        <v>1.9E-2</v>
      </c>
      <c r="AI148" s="40">
        <v>20044</v>
      </c>
      <c r="AJ148" s="37">
        <v>0.8</v>
      </c>
      <c r="AK148" s="42" t="s">
        <v>213</v>
      </c>
      <c r="AL148" s="41">
        <v>700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48" ht="24" customHeight="1">
      <c r="A149" s="16"/>
      <c r="B149" s="17">
        <f t="shared" si="30"/>
        <v>91</v>
      </c>
      <c r="C149" s="10"/>
      <c r="D149" s="18" t="s">
        <v>145</v>
      </c>
      <c r="E149" s="10"/>
      <c r="F149" s="18" t="s">
        <v>11</v>
      </c>
      <c r="G149" s="18" t="s">
        <v>11</v>
      </c>
      <c r="H149" s="10"/>
      <c r="I149" s="19">
        <v>199910</v>
      </c>
      <c r="J149" s="19">
        <v>1730</v>
      </c>
      <c r="K149" s="17" t="s">
        <v>9</v>
      </c>
      <c r="L149" s="10"/>
      <c r="M149" s="60">
        <v>23</v>
      </c>
      <c r="N149" s="60">
        <v>55</v>
      </c>
      <c r="O149" s="60">
        <v>24</v>
      </c>
      <c r="P149" s="10"/>
      <c r="Q149" s="60">
        <f t="shared" si="31"/>
        <v>825</v>
      </c>
      <c r="R149" s="10"/>
      <c r="S149" s="62">
        <f t="shared" si="32"/>
        <v>880</v>
      </c>
      <c r="T149" s="10"/>
      <c r="U149" s="64">
        <v>27.5</v>
      </c>
      <c r="V149" s="64">
        <v>11.95</v>
      </c>
      <c r="W149" s="10"/>
      <c r="X149" s="43">
        <v>32410000</v>
      </c>
      <c r="Y149" s="36">
        <v>9.0999999999999998E-2</v>
      </c>
      <c r="Z149" s="10"/>
      <c r="AA149" s="20">
        <v>52</v>
      </c>
      <c r="AB149" s="20">
        <v>10</v>
      </c>
      <c r="AC149" s="20">
        <v>2</v>
      </c>
      <c r="AD149" s="20">
        <v>35</v>
      </c>
      <c r="AE149" s="20">
        <v>1</v>
      </c>
      <c r="AF149" s="66">
        <f t="shared" si="33"/>
        <v>100</v>
      </c>
      <c r="AG149" s="10"/>
      <c r="AH149" s="36">
        <v>-0.08</v>
      </c>
      <c r="AI149" s="40">
        <v>17033</v>
      </c>
      <c r="AJ149" s="37">
        <v>0.68</v>
      </c>
      <c r="AK149" s="42" t="s">
        <v>213</v>
      </c>
      <c r="AL149" s="41">
        <v>673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48" ht="24" customHeight="1">
      <c r="A150" s="16"/>
      <c r="B150" s="17">
        <f t="shared" si="30"/>
        <v>92</v>
      </c>
      <c r="C150" s="10"/>
      <c r="D150" s="18" t="s">
        <v>182</v>
      </c>
      <c r="E150" s="10"/>
      <c r="F150" s="18" t="s">
        <v>18</v>
      </c>
      <c r="G150" s="18" t="s">
        <v>224</v>
      </c>
      <c r="H150" s="10"/>
      <c r="I150" s="19">
        <v>270402</v>
      </c>
      <c r="J150" s="19">
        <v>3170</v>
      </c>
      <c r="K150" s="17" t="s">
        <v>9</v>
      </c>
      <c r="L150" s="10"/>
      <c r="M150" s="60">
        <v>9</v>
      </c>
      <c r="N150" s="60">
        <v>43</v>
      </c>
      <c r="O150" s="60">
        <v>51</v>
      </c>
      <c r="P150" s="10"/>
      <c r="Q150" s="60">
        <f t="shared" si="31"/>
        <v>645</v>
      </c>
      <c r="R150" s="10"/>
      <c r="S150" s="62">
        <f t="shared" si="32"/>
        <v>688</v>
      </c>
      <c r="T150" s="10"/>
      <c r="U150" s="64">
        <v>15.9</v>
      </c>
      <c r="V150" s="64">
        <v>18.16</v>
      </c>
      <c r="W150" s="10"/>
      <c r="X150" s="43">
        <v>41660000</v>
      </c>
      <c r="Y150" s="36">
        <v>5.2999999999999999E-2</v>
      </c>
      <c r="Z150" s="10"/>
      <c r="AA150" s="20">
        <v>40</v>
      </c>
      <c r="AB150" s="20">
        <v>13</v>
      </c>
      <c r="AC150" s="20">
        <v>1</v>
      </c>
      <c r="AD150" s="20">
        <v>45</v>
      </c>
      <c r="AE150" s="20">
        <v>1</v>
      </c>
      <c r="AF150" s="66">
        <f t="shared" si="33"/>
        <v>100</v>
      </c>
      <c r="AG150" s="10"/>
      <c r="AH150" s="36">
        <v>-4.0000000000000001E-3</v>
      </c>
      <c r="AI150" s="40">
        <v>5539</v>
      </c>
      <c r="AJ150" s="37">
        <v>0.77</v>
      </c>
      <c r="AK150" s="42" t="s">
        <v>214</v>
      </c>
      <c r="AL150" s="41">
        <v>1111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48" ht="24" customHeight="1">
      <c r="A151" s="16"/>
      <c r="B151" s="17">
        <f t="shared" si="30"/>
        <v>93</v>
      </c>
      <c r="C151" s="10"/>
      <c r="D151" s="18" t="s">
        <v>143</v>
      </c>
      <c r="E151" s="10"/>
      <c r="F151" s="18" t="s">
        <v>18</v>
      </c>
      <c r="G151" s="18" t="s">
        <v>224</v>
      </c>
      <c r="H151" s="10"/>
      <c r="I151" s="19">
        <v>195125</v>
      </c>
      <c r="J151" s="19">
        <v>4100</v>
      </c>
      <c r="K151" s="17" t="s">
        <v>9</v>
      </c>
      <c r="L151" s="10"/>
      <c r="M151" s="60">
        <v>17</v>
      </c>
      <c r="N151" s="60">
        <v>22</v>
      </c>
      <c r="O151" s="60">
        <v>18</v>
      </c>
      <c r="P151" s="10"/>
      <c r="Q151" s="60">
        <f t="shared" si="31"/>
        <v>330</v>
      </c>
      <c r="R151" s="10"/>
      <c r="S151" s="62">
        <f t="shared" si="32"/>
        <v>352</v>
      </c>
      <c r="T151" s="10"/>
      <c r="U151" s="64">
        <v>11.3</v>
      </c>
      <c r="V151" s="64">
        <v>9.1</v>
      </c>
      <c r="W151" s="10"/>
      <c r="X151" s="43">
        <v>29490000</v>
      </c>
      <c r="Y151" s="36">
        <v>3.6999999999999998E-2</v>
      </c>
      <c r="Z151" s="10"/>
      <c r="AA151" s="20">
        <v>50</v>
      </c>
      <c r="AB151" s="20">
        <v>12</v>
      </c>
      <c r="AC151" s="20">
        <v>2</v>
      </c>
      <c r="AD151" s="20">
        <v>35</v>
      </c>
      <c r="AE151" s="20">
        <v>1</v>
      </c>
      <c r="AF151" s="66">
        <f t="shared" si="33"/>
        <v>100</v>
      </c>
      <c r="AG151" s="10"/>
      <c r="AH151" s="36">
        <v>-1.7999999999999999E-2</v>
      </c>
      <c r="AI151" s="40">
        <v>12933</v>
      </c>
      <c r="AJ151" s="37">
        <v>0.71</v>
      </c>
      <c r="AK151" s="42" t="s">
        <v>214</v>
      </c>
      <c r="AL151" s="41">
        <v>551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48" ht="24" customHeight="1">
      <c r="A152" s="16"/>
      <c r="B152" s="17">
        <f t="shared" si="30"/>
        <v>94</v>
      </c>
      <c r="C152" s="10"/>
      <c r="D152" s="18" t="s">
        <v>169</v>
      </c>
      <c r="E152" s="10"/>
      <c r="F152" s="18" t="s">
        <v>18</v>
      </c>
      <c r="G152" s="18" t="s">
        <v>224</v>
      </c>
      <c r="H152" s="10"/>
      <c r="I152" s="19">
        <v>107122</v>
      </c>
      <c r="J152" s="19">
        <v>4020</v>
      </c>
      <c r="K152" s="17" t="s">
        <v>9</v>
      </c>
      <c r="L152" s="10"/>
      <c r="M152" s="60">
        <v>18</v>
      </c>
      <c r="N152" s="60">
        <v>18</v>
      </c>
      <c r="O152" s="60">
        <v>12</v>
      </c>
      <c r="P152" s="10"/>
      <c r="Q152" s="60">
        <f t="shared" si="31"/>
        <v>270</v>
      </c>
      <c r="R152" s="10"/>
      <c r="S152" s="62">
        <f t="shared" si="32"/>
        <v>288</v>
      </c>
      <c r="T152" s="10"/>
      <c r="U152" s="64">
        <v>16.8</v>
      </c>
      <c r="V152" s="64">
        <v>11.15</v>
      </c>
      <c r="W152" s="10"/>
      <c r="X152" s="43">
        <v>22410000</v>
      </c>
      <c r="Y152" s="36">
        <v>5.6000000000000001E-2</v>
      </c>
      <c r="Z152" s="10"/>
      <c r="AA152" s="20">
        <v>43</v>
      </c>
      <c r="AB152" s="20">
        <v>15</v>
      </c>
      <c r="AC152" s="20">
        <v>2</v>
      </c>
      <c r="AD152" s="20">
        <v>39</v>
      </c>
      <c r="AE152" s="20">
        <v>1</v>
      </c>
      <c r="AF152" s="66">
        <f t="shared" si="33"/>
        <v>100</v>
      </c>
      <c r="AG152" s="10"/>
      <c r="AH152" s="36">
        <v>-1.6E-2</v>
      </c>
      <c r="AI152" s="40">
        <v>7612</v>
      </c>
      <c r="AJ152" s="37">
        <v>0.69</v>
      </c>
      <c r="AK152" s="42" t="s">
        <v>213</v>
      </c>
      <c r="AL152" s="41">
        <v>658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48" ht="24" customHeight="1">
      <c r="A153" s="16"/>
      <c r="B153" s="17">
        <f t="shared" si="30"/>
        <v>95</v>
      </c>
      <c r="C153" s="10"/>
      <c r="D153" s="18" t="s">
        <v>75</v>
      </c>
      <c r="E153" s="10"/>
      <c r="F153" s="18" t="s">
        <v>13</v>
      </c>
      <c r="G153" s="18" t="s">
        <v>222</v>
      </c>
      <c r="H153" s="10"/>
      <c r="I153" s="19">
        <v>107317</v>
      </c>
      <c r="J153" s="19">
        <v>8830</v>
      </c>
      <c r="K153" s="17" t="s">
        <v>9</v>
      </c>
      <c r="L153" s="10"/>
      <c r="M153" s="60">
        <v>10</v>
      </c>
      <c r="N153" s="60">
        <v>10</v>
      </c>
      <c r="O153" s="60">
        <v>12</v>
      </c>
      <c r="P153" s="10"/>
      <c r="Q153" s="60">
        <f t="shared" si="31"/>
        <v>150</v>
      </c>
      <c r="R153" s="10"/>
      <c r="S153" s="62">
        <f t="shared" si="32"/>
        <v>160</v>
      </c>
      <c r="T153" s="10"/>
      <c r="U153" s="64">
        <v>9.3000000000000007</v>
      </c>
      <c r="V153" s="64">
        <v>10.65</v>
      </c>
      <c r="W153" s="10"/>
      <c r="X153" s="43">
        <v>32890000</v>
      </c>
      <c r="Y153" s="36">
        <v>3.1E-2</v>
      </c>
      <c r="Z153" s="10"/>
      <c r="AA153" s="20">
        <v>47</v>
      </c>
      <c r="AB153" s="20">
        <v>13</v>
      </c>
      <c r="AC153" s="20">
        <v>9</v>
      </c>
      <c r="AD153" s="20">
        <v>30</v>
      </c>
      <c r="AE153" s="20">
        <v>1</v>
      </c>
      <c r="AF153" s="66">
        <f t="shared" si="33"/>
        <v>100</v>
      </c>
      <c r="AG153" s="10"/>
      <c r="AH153" s="36">
        <v>4.4999999999999998E-2</v>
      </c>
      <c r="AI153" s="40">
        <v>25407</v>
      </c>
      <c r="AJ153" s="37">
        <v>0.75</v>
      </c>
      <c r="AK153" s="42" t="s">
        <v>210</v>
      </c>
      <c r="AL153" s="41">
        <v>507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48" ht="24" customHeight="1">
      <c r="A154" s="16"/>
      <c r="B154" s="17">
        <f t="shared" si="30"/>
        <v>96</v>
      </c>
      <c r="C154" s="10"/>
      <c r="D154" s="18" t="s">
        <v>56</v>
      </c>
      <c r="E154" s="10"/>
      <c r="F154" s="18" t="s">
        <v>13</v>
      </c>
      <c r="G154" s="18" t="s">
        <v>222</v>
      </c>
      <c r="H154" s="10"/>
      <c r="I154" s="19">
        <v>73543</v>
      </c>
      <c r="J154" s="19">
        <v>6750</v>
      </c>
      <c r="K154" s="17" t="s">
        <v>9</v>
      </c>
      <c r="L154" s="10"/>
      <c r="M154" s="60">
        <v>10</v>
      </c>
      <c r="N154" s="60">
        <v>8</v>
      </c>
      <c r="O154" s="60">
        <v>12</v>
      </c>
      <c r="P154" s="10"/>
      <c r="Q154" s="60">
        <f t="shared" si="31"/>
        <v>120</v>
      </c>
      <c r="R154" s="10"/>
      <c r="S154" s="62">
        <f t="shared" si="32"/>
        <v>128</v>
      </c>
      <c r="T154" s="10"/>
      <c r="U154" s="64">
        <v>10.9</v>
      </c>
      <c r="V154" s="64">
        <v>16.809999999999999</v>
      </c>
      <c r="W154" s="10"/>
      <c r="X154" s="43">
        <v>20810000</v>
      </c>
      <c r="Y154" s="36">
        <v>3.5999999999999997E-2</v>
      </c>
      <c r="Z154" s="10"/>
      <c r="AA154" s="20">
        <v>48</v>
      </c>
      <c r="AB154" s="20">
        <v>22</v>
      </c>
      <c r="AC154" s="20">
        <v>3</v>
      </c>
      <c r="AD154" s="20">
        <v>26</v>
      </c>
      <c r="AE154" s="20">
        <v>1</v>
      </c>
      <c r="AF154" s="66">
        <f t="shared" si="33"/>
        <v>100</v>
      </c>
      <c r="AG154" s="10"/>
      <c r="AH154" s="36">
        <v>-7.0000000000000001E-3</v>
      </c>
      <c r="AI154" s="40">
        <v>48674</v>
      </c>
      <c r="AJ154" s="37">
        <v>0.75</v>
      </c>
      <c r="AK154" s="42" t="s">
        <v>213</v>
      </c>
      <c r="AL154" s="41">
        <v>857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48" ht="24" customHeight="1">
      <c r="A155" s="16"/>
      <c r="B155" s="17">
        <f t="shared" si="30"/>
        <v>97</v>
      </c>
      <c r="C155" s="10"/>
      <c r="D155" s="18" t="s">
        <v>95</v>
      </c>
      <c r="E155" s="10"/>
      <c r="F155" s="18" t="s">
        <v>18</v>
      </c>
      <c r="G155" s="18" t="s">
        <v>224</v>
      </c>
      <c r="H155" s="10"/>
      <c r="I155" s="19">
        <v>114395</v>
      </c>
      <c r="J155" s="19">
        <v>2380</v>
      </c>
      <c r="K155" s="17" t="s">
        <v>9</v>
      </c>
      <c r="L155" s="10"/>
      <c r="M155" s="60">
        <v>5</v>
      </c>
      <c r="N155" s="60">
        <v>5</v>
      </c>
      <c r="O155" s="60">
        <v>12</v>
      </c>
      <c r="P155" s="10"/>
      <c r="Q155" s="60">
        <f t="shared" si="31"/>
        <v>75</v>
      </c>
      <c r="R155" s="10"/>
      <c r="S155" s="62">
        <f t="shared" si="32"/>
        <v>80</v>
      </c>
      <c r="T155" s="10"/>
      <c r="U155" s="64">
        <v>4.4000000000000004</v>
      </c>
      <c r="V155" s="64">
        <v>10.4</v>
      </c>
      <c r="W155" s="10"/>
      <c r="X155" s="43">
        <v>2590000</v>
      </c>
      <c r="Y155" s="36">
        <v>1.4999999999999999E-2</v>
      </c>
      <c r="Z155" s="10"/>
      <c r="AA155" s="20">
        <v>53</v>
      </c>
      <c r="AB155" s="20">
        <v>32</v>
      </c>
      <c r="AC155" s="20">
        <v>2</v>
      </c>
      <c r="AD155" s="20">
        <v>11</v>
      </c>
      <c r="AE155" s="20">
        <v>2</v>
      </c>
      <c r="AF155" s="66">
        <f t="shared" ref="AF155:AF157" si="37">SUM(AA155:AE155)</f>
        <v>100</v>
      </c>
      <c r="AG155" s="10"/>
      <c r="AH155" s="36">
        <v>-5.1999999999999998E-2</v>
      </c>
      <c r="AI155" s="40">
        <v>3240</v>
      </c>
      <c r="AJ155" s="37">
        <v>0.81</v>
      </c>
      <c r="AK155" s="42" t="s">
        <v>210</v>
      </c>
      <c r="AL155" s="41">
        <v>666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0"/>
        <v>98</v>
      </c>
      <c r="C156" s="10"/>
      <c r="D156" s="18" t="s">
        <v>109</v>
      </c>
      <c r="E156" s="10"/>
      <c r="F156" s="18" t="s">
        <v>22</v>
      </c>
      <c r="G156" s="18" t="s">
        <v>198</v>
      </c>
      <c r="H156" s="10"/>
      <c r="I156" s="19">
        <v>427756</v>
      </c>
      <c r="J156" s="19">
        <v>7430</v>
      </c>
      <c r="K156" s="17" t="s">
        <v>9</v>
      </c>
      <c r="L156" s="10"/>
      <c r="M156" s="60">
        <v>4</v>
      </c>
      <c r="N156" s="60">
        <v>4</v>
      </c>
      <c r="O156" s="60">
        <v>32</v>
      </c>
      <c r="P156" s="10"/>
      <c r="Q156" s="60">
        <f t="shared" si="31"/>
        <v>60</v>
      </c>
      <c r="R156" s="10"/>
      <c r="S156" s="62">
        <f t="shared" si="32"/>
        <v>64</v>
      </c>
      <c r="T156" s="10"/>
      <c r="U156" s="64">
        <v>0.9</v>
      </c>
      <c r="V156" s="64">
        <v>7.25</v>
      </c>
      <c r="W156" s="10"/>
      <c r="X156" s="43">
        <v>13720000</v>
      </c>
      <c r="Y156" s="36">
        <v>3.0000000000000001E-3</v>
      </c>
      <c r="Z156" s="10"/>
      <c r="AA156" s="20">
        <v>30</v>
      </c>
      <c r="AB156" s="20">
        <v>31</v>
      </c>
      <c r="AC156" s="20">
        <v>12</v>
      </c>
      <c r="AD156" s="20">
        <v>26</v>
      </c>
      <c r="AE156" s="20">
        <v>1</v>
      </c>
      <c r="AF156" s="66">
        <f t="shared" si="37"/>
        <v>100</v>
      </c>
      <c r="AG156" s="10"/>
      <c r="AH156" s="36">
        <v>-0.04</v>
      </c>
      <c r="AI156" s="40">
        <v>21737</v>
      </c>
      <c r="AJ156" s="37">
        <v>0.74</v>
      </c>
      <c r="AK156" s="42" t="s">
        <v>213</v>
      </c>
      <c r="AL156" s="41">
        <v>429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115</v>
      </c>
      <c r="E157" s="10"/>
      <c r="F157" s="18" t="s">
        <v>18</v>
      </c>
      <c r="G157" s="18" t="s">
        <v>224</v>
      </c>
      <c r="H157" s="10"/>
      <c r="I157" s="19">
        <v>104937</v>
      </c>
      <c r="J157" s="19">
        <v>3680</v>
      </c>
      <c r="K157" s="17" t="s">
        <v>9</v>
      </c>
      <c r="L157" s="10"/>
      <c r="M157" s="60">
        <v>2</v>
      </c>
      <c r="N157" s="60">
        <v>2</v>
      </c>
      <c r="O157" s="60">
        <v>16</v>
      </c>
      <c r="P157" s="10"/>
      <c r="Q157" s="60">
        <f t="shared" si="31"/>
        <v>30</v>
      </c>
      <c r="R157" s="10"/>
      <c r="S157" s="62">
        <f t="shared" si="32"/>
        <v>32</v>
      </c>
      <c r="T157" s="10"/>
      <c r="U157" s="64">
        <v>1.9</v>
      </c>
      <c r="V157" s="64">
        <v>15.66</v>
      </c>
      <c r="W157" s="10"/>
      <c r="X157" s="43">
        <v>2090000</v>
      </c>
      <c r="Y157" s="36">
        <v>6.0000000000000001E-3</v>
      </c>
      <c r="Z157" s="10"/>
      <c r="AA157" s="20">
        <v>74</v>
      </c>
      <c r="AB157" s="20">
        <v>14</v>
      </c>
      <c r="AC157" s="20">
        <v>2</v>
      </c>
      <c r="AD157" s="20">
        <v>9</v>
      </c>
      <c r="AE157" s="20">
        <v>1</v>
      </c>
      <c r="AF157" s="66">
        <f t="shared" si="37"/>
        <v>100</v>
      </c>
      <c r="AG157" s="10"/>
      <c r="AH157" s="36">
        <v>-3.0000000000000001E-3</v>
      </c>
      <c r="AI157" s="40">
        <v>5406</v>
      </c>
      <c r="AJ157" s="37">
        <v>0.82</v>
      </c>
      <c r="AK157" s="42" t="s">
        <v>214</v>
      </c>
      <c r="AL157" s="41">
        <v>933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11"/>
      <c r="D158" s="109"/>
      <c r="E158" s="111"/>
      <c r="F158" s="109"/>
      <c r="G158" s="109"/>
      <c r="H158" s="111"/>
      <c r="I158" s="112"/>
      <c r="J158" s="112"/>
      <c r="K158" s="110"/>
      <c r="L158" s="111"/>
      <c r="M158" s="113"/>
      <c r="N158" s="113"/>
      <c r="O158" s="113"/>
      <c r="P158" s="111"/>
      <c r="Q158" s="113"/>
      <c r="R158" s="111"/>
      <c r="S158" s="114"/>
      <c r="T158" s="111"/>
      <c r="U158" s="115"/>
      <c r="V158" s="115"/>
      <c r="W158" s="111"/>
      <c r="X158" s="116"/>
      <c r="Y158" s="117"/>
      <c r="Z158" s="111"/>
      <c r="AA158" s="118"/>
      <c r="AB158" s="118"/>
      <c r="AC158" s="118"/>
      <c r="AD158" s="118"/>
      <c r="AE158" s="118"/>
      <c r="AF158" s="119"/>
      <c r="AG158" s="111"/>
      <c r="AH158" s="117"/>
      <c r="AI158" s="120"/>
      <c r="AJ158" s="121"/>
      <c r="AK158" s="122"/>
      <c r="AL158" s="123"/>
      <c r="AM158" s="124"/>
      <c r="AN158" s="125"/>
      <c r="AO158" s="126"/>
      <c r="AP158" s="127"/>
      <c r="AQ158" s="124"/>
      <c r="AR158" s="125"/>
      <c r="AS158" s="126"/>
      <c r="AT158" s="127"/>
      <c r="AU158" s="124"/>
      <c r="AV158" s="127"/>
    </row>
    <row r="159" spans="1:48" ht="24" customHeight="1">
      <c r="A159" s="16"/>
      <c r="B159" s="17">
        <v>1</v>
      </c>
      <c r="C159" s="10"/>
      <c r="D159" s="18" t="s">
        <v>65</v>
      </c>
      <c r="E159" s="10"/>
      <c r="F159" s="18" t="s">
        <v>11</v>
      </c>
      <c r="G159" s="18" t="s">
        <v>11</v>
      </c>
      <c r="H159" s="10"/>
      <c r="I159" s="19">
        <v>102403200</v>
      </c>
      <c r="J159" s="19">
        <v>660</v>
      </c>
      <c r="K159" s="17" t="s">
        <v>6</v>
      </c>
      <c r="L159" s="10"/>
      <c r="M159" s="60">
        <v>4352</v>
      </c>
      <c r="N159" s="60">
        <v>27326</v>
      </c>
      <c r="O159" s="60">
        <v>9639</v>
      </c>
      <c r="P159" s="10"/>
      <c r="Q159" s="60">
        <f t="shared" ref="Q159:Q182" si="40">N159*$Q$189</f>
        <v>409890</v>
      </c>
      <c r="R159" s="10"/>
      <c r="S159" s="62">
        <f t="shared" ref="S159:S186" si="41">Q159+N159</f>
        <v>437216</v>
      </c>
      <c r="T159" s="10"/>
      <c r="U159" s="64">
        <v>26.7</v>
      </c>
      <c r="V159" s="64">
        <v>9.6</v>
      </c>
      <c r="W159" s="10"/>
      <c r="X159" s="43">
        <v>6480000000</v>
      </c>
      <c r="Y159" s="36">
        <v>8.8999999999999996E-2</v>
      </c>
      <c r="Z159" s="10"/>
      <c r="AA159" s="20">
        <v>48</v>
      </c>
      <c r="AB159" s="20">
        <v>5</v>
      </c>
      <c r="AC159" s="20">
        <v>3</v>
      </c>
      <c r="AD159" s="20">
        <v>43</v>
      </c>
      <c r="AE159" s="20">
        <v>1</v>
      </c>
      <c r="AF159" s="66">
        <f t="shared" ref="AF159:AF186" si="42">SUM(AA159:AE159)</f>
        <v>100</v>
      </c>
      <c r="AG159" s="10"/>
      <c r="AH159" s="36">
        <v>-0.1</v>
      </c>
      <c r="AI159" s="40">
        <v>692</v>
      </c>
      <c r="AJ159" s="37">
        <v>0.6</v>
      </c>
      <c r="AK159" s="42" t="s">
        <v>214</v>
      </c>
      <c r="AL159" s="41">
        <v>550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48" ht="24" customHeight="1">
      <c r="A160" s="16"/>
      <c r="B160" s="17">
        <f t="shared" ref="B160:B186" si="46">B159+1</f>
        <v>2</v>
      </c>
      <c r="C160" s="10"/>
      <c r="D160" s="18" t="s">
        <v>54</v>
      </c>
      <c r="E160" s="10"/>
      <c r="F160" s="18" t="s">
        <v>11</v>
      </c>
      <c r="G160" s="18" t="s">
        <v>11</v>
      </c>
      <c r="H160" s="10"/>
      <c r="I160" s="19">
        <v>78736152</v>
      </c>
      <c r="J160" s="19">
        <v>420</v>
      </c>
      <c r="K160" s="17" t="s">
        <v>6</v>
      </c>
      <c r="L160" s="10"/>
      <c r="M160" s="60">
        <v>385</v>
      </c>
      <c r="N160" s="60">
        <v>26529</v>
      </c>
      <c r="O160" s="60">
        <v>20521</v>
      </c>
      <c r="P160" s="10"/>
      <c r="Q160" s="60">
        <f t="shared" si="40"/>
        <v>397935</v>
      </c>
      <c r="R160" s="10"/>
      <c r="S160" s="62">
        <f t="shared" si="41"/>
        <v>424464</v>
      </c>
      <c r="T160" s="10"/>
      <c r="U160" s="64">
        <v>33.700000000000003</v>
      </c>
      <c r="V160" s="64">
        <v>26.06</v>
      </c>
      <c r="W160" s="10"/>
      <c r="X160" s="43">
        <v>4160000000</v>
      </c>
      <c r="Y160" s="36">
        <v>0.112</v>
      </c>
      <c r="Z160" s="10"/>
      <c r="AA160" s="20">
        <v>53</v>
      </c>
      <c r="AB160" s="20">
        <v>3</v>
      </c>
      <c r="AC160" s="20">
        <v>1</v>
      </c>
      <c r="AD160" s="20">
        <v>42</v>
      </c>
      <c r="AE160" s="20">
        <v>1</v>
      </c>
      <c r="AF160" s="66">
        <f t="shared" si="42"/>
        <v>100</v>
      </c>
      <c r="AG160" s="10"/>
      <c r="AH160" s="36">
        <v>-7.6999999999999999E-2</v>
      </c>
      <c r="AI160" s="40">
        <v>518</v>
      </c>
      <c r="AJ160" s="37">
        <v>0.62</v>
      </c>
      <c r="AK160" s="42" t="s">
        <v>213</v>
      </c>
      <c r="AL160" s="41">
        <v>1728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178</v>
      </c>
      <c r="E161" s="10"/>
      <c r="F161" s="18" t="s">
        <v>11</v>
      </c>
      <c r="G161" s="18" t="s">
        <v>11</v>
      </c>
      <c r="H161" s="10"/>
      <c r="I161" s="19">
        <v>55572200</v>
      </c>
      <c r="J161" s="19">
        <v>900</v>
      </c>
      <c r="K161" s="17" t="s">
        <v>6</v>
      </c>
      <c r="L161" s="10"/>
      <c r="M161" s="60">
        <v>3256</v>
      </c>
      <c r="N161" s="60">
        <v>16252</v>
      </c>
      <c r="O161" s="60">
        <v>5496</v>
      </c>
      <c r="P161" s="10"/>
      <c r="Q161" s="60">
        <f t="shared" si="40"/>
        <v>243780</v>
      </c>
      <c r="R161" s="10"/>
      <c r="S161" s="62">
        <f t="shared" si="41"/>
        <v>260032</v>
      </c>
      <c r="T161" s="10"/>
      <c r="U161" s="64">
        <v>29.2</v>
      </c>
      <c r="V161" s="64">
        <v>10.46</v>
      </c>
      <c r="W161" s="10"/>
      <c r="X161" s="43">
        <v>4990000000</v>
      </c>
      <c r="Y161" s="36">
        <v>0.1</v>
      </c>
      <c r="Z161" s="10"/>
      <c r="AA161" s="20">
        <v>49</v>
      </c>
      <c r="AB161" s="20">
        <v>5</v>
      </c>
      <c r="AC161" s="20">
        <v>5</v>
      </c>
      <c r="AD161" s="20">
        <v>40</v>
      </c>
      <c r="AE161" s="20">
        <v>1</v>
      </c>
      <c r="AF161" s="66">
        <f t="shared" si="42"/>
        <v>100</v>
      </c>
      <c r="AG161" s="10"/>
      <c r="AH161" s="36">
        <v>-3.5999999999999997E-2</v>
      </c>
      <c r="AI161" s="40">
        <v>3893</v>
      </c>
      <c r="AJ161" s="37">
        <v>0.56999999999999995</v>
      </c>
      <c r="AK161" s="42" t="s">
        <v>214</v>
      </c>
      <c r="AL161" s="41">
        <v>605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ht="24" customHeight="1">
      <c r="A162" s="16"/>
      <c r="B162" s="17">
        <f t="shared" si="46"/>
        <v>4</v>
      </c>
      <c r="C162" s="10"/>
      <c r="D162" s="18" t="s">
        <v>174</v>
      </c>
      <c r="E162" s="10"/>
      <c r="F162" s="18" t="s">
        <v>11</v>
      </c>
      <c r="G162" s="18" t="s">
        <v>11</v>
      </c>
      <c r="H162" s="10"/>
      <c r="I162" s="19">
        <v>41487964</v>
      </c>
      <c r="J162" s="19">
        <v>660</v>
      </c>
      <c r="K162" s="17" t="s">
        <v>6</v>
      </c>
      <c r="L162" s="10"/>
      <c r="M162" s="60">
        <v>3503</v>
      </c>
      <c r="N162" s="60">
        <v>12036</v>
      </c>
      <c r="O162" s="60">
        <v>5769</v>
      </c>
      <c r="P162" s="10"/>
      <c r="Q162" s="60">
        <f t="shared" si="40"/>
        <v>180540</v>
      </c>
      <c r="R162" s="10"/>
      <c r="S162" s="62">
        <f t="shared" si="41"/>
        <v>192576</v>
      </c>
      <c r="T162" s="10"/>
      <c r="U162" s="64">
        <v>29</v>
      </c>
      <c r="V162" s="64">
        <v>15.15</v>
      </c>
      <c r="W162" s="10"/>
      <c r="X162" s="43">
        <v>2330000000</v>
      </c>
      <c r="Y162" s="36">
        <v>9.6000000000000002E-2</v>
      </c>
      <c r="Z162" s="10"/>
      <c r="AA162" s="20">
        <v>50</v>
      </c>
      <c r="AB162" s="20">
        <v>8</v>
      </c>
      <c r="AC162" s="20">
        <v>13</v>
      </c>
      <c r="AD162" s="20">
        <v>28</v>
      </c>
      <c r="AE162" s="20">
        <v>1</v>
      </c>
      <c r="AF162" s="66">
        <f t="shared" si="42"/>
        <v>100</v>
      </c>
      <c r="AG162" s="10"/>
      <c r="AH162" s="36">
        <v>-0.10199999999999999</v>
      </c>
      <c r="AI162" s="40">
        <v>3844</v>
      </c>
      <c r="AJ162" s="37">
        <v>0.61</v>
      </c>
      <c r="AK162" s="42" t="s">
        <v>213</v>
      </c>
      <c r="AL162" s="41">
        <v>869</v>
      </c>
      <c r="AN162" s="86"/>
      <c r="AO162" s="87"/>
      <c r="AP162" s="88">
        <f t="shared" si="43"/>
        <v>0</v>
      </c>
      <c r="AR162" s="86">
        <f t="shared" si="44"/>
        <v>0</v>
      </c>
      <c r="AS162" s="87"/>
      <c r="AT162" s="88">
        <f t="shared" si="45"/>
        <v>0</v>
      </c>
      <c r="AV162" s="88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119</v>
      </c>
      <c r="E163" s="10"/>
      <c r="F163" s="18" t="s">
        <v>11</v>
      </c>
      <c r="G163" s="18" t="s">
        <v>11</v>
      </c>
      <c r="H163" s="10"/>
      <c r="I163" s="19">
        <v>28829476</v>
      </c>
      <c r="J163" s="19">
        <v>480</v>
      </c>
      <c r="K163" s="17" t="s">
        <v>6</v>
      </c>
      <c r="L163" s="10"/>
      <c r="M163" s="60">
        <v>1379</v>
      </c>
      <c r="N163" s="60">
        <v>8665</v>
      </c>
      <c r="O163" s="60">
        <v>5054</v>
      </c>
      <c r="P163" s="10"/>
      <c r="Q163" s="60">
        <f t="shared" si="40"/>
        <v>129975</v>
      </c>
      <c r="R163" s="10"/>
      <c r="S163" s="62">
        <f t="shared" si="41"/>
        <v>138640</v>
      </c>
      <c r="T163" s="10"/>
      <c r="U163" s="64">
        <v>30.1</v>
      </c>
      <c r="V163" s="64">
        <v>17.420000000000002</v>
      </c>
      <c r="W163" s="10"/>
      <c r="X163" s="43">
        <v>1100000000</v>
      </c>
      <c r="Y163" s="36">
        <v>0.1</v>
      </c>
      <c r="Z163" s="10"/>
      <c r="AA163" s="20">
        <v>30</v>
      </c>
      <c r="AB163" s="20">
        <v>9</v>
      </c>
      <c r="AC163" s="20">
        <v>6</v>
      </c>
      <c r="AD163" s="20">
        <v>54</v>
      </c>
      <c r="AE163" s="20">
        <v>1</v>
      </c>
      <c r="AF163" s="66">
        <f t="shared" si="42"/>
        <v>100</v>
      </c>
      <c r="AG163" s="10"/>
      <c r="AH163" s="36">
        <v>-5.6000000000000001E-2</v>
      </c>
      <c r="AI163" s="40">
        <v>2424</v>
      </c>
      <c r="AJ163" s="37">
        <v>0.73</v>
      </c>
      <c r="AK163" s="42" t="s">
        <v>213</v>
      </c>
      <c r="AL163" s="41">
        <v>970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106</v>
      </c>
      <c r="E164" s="10"/>
      <c r="F164" s="18" t="s">
        <v>11</v>
      </c>
      <c r="G164" s="18" t="s">
        <v>11</v>
      </c>
      <c r="H164" s="10"/>
      <c r="I164" s="19">
        <v>24894552</v>
      </c>
      <c r="J164" s="19">
        <v>400</v>
      </c>
      <c r="K164" s="17" t="s">
        <v>6</v>
      </c>
      <c r="L164" s="10"/>
      <c r="M164" s="60">
        <v>340</v>
      </c>
      <c r="N164" s="60">
        <v>7108</v>
      </c>
      <c r="O164" s="60">
        <v>3416</v>
      </c>
      <c r="P164" s="10"/>
      <c r="Q164" s="60">
        <f t="shared" si="40"/>
        <v>106620</v>
      </c>
      <c r="R164" s="10"/>
      <c r="S164" s="62">
        <f t="shared" si="41"/>
        <v>113728</v>
      </c>
      <c r="T164" s="10"/>
      <c r="U164" s="64">
        <v>28.6</v>
      </c>
      <c r="V164" s="64">
        <v>13.46</v>
      </c>
      <c r="W164" s="10"/>
      <c r="X164" s="43">
        <v>949480000</v>
      </c>
      <c r="Y164" s="36">
        <v>9.5000000000000001E-2</v>
      </c>
      <c r="Z164" s="10"/>
      <c r="AA164" s="20">
        <v>48</v>
      </c>
      <c r="AB164" s="20">
        <v>5</v>
      </c>
      <c r="AC164" s="20">
        <v>4</v>
      </c>
      <c r="AD164" s="20">
        <v>39</v>
      </c>
      <c r="AE164" s="20">
        <v>4</v>
      </c>
      <c r="AF164" s="66">
        <f t="shared" si="42"/>
        <v>100</v>
      </c>
      <c r="AG164" s="10"/>
      <c r="AH164" s="36">
        <v>-3.1E-2</v>
      </c>
      <c r="AI164" s="40">
        <v>952</v>
      </c>
      <c r="AJ164" s="37">
        <v>0.69</v>
      </c>
      <c r="AK164" s="42" t="s">
        <v>213</v>
      </c>
      <c r="AL164" s="41">
        <v>786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ht="24" customHeight="1">
      <c r="A165" s="16"/>
      <c r="B165" s="17">
        <f t="shared" si="46"/>
        <v>7</v>
      </c>
      <c r="C165" s="10"/>
      <c r="D165" s="18" t="s">
        <v>34</v>
      </c>
      <c r="E165" s="10"/>
      <c r="F165" s="18" t="s">
        <v>11</v>
      </c>
      <c r="G165" s="18" t="s">
        <v>11</v>
      </c>
      <c r="H165" s="10"/>
      <c r="I165" s="19">
        <v>18646432</v>
      </c>
      <c r="J165" s="19">
        <v>640</v>
      </c>
      <c r="K165" s="17" t="s">
        <v>6</v>
      </c>
      <c r="L165" s="10"/>
      <c r="M165" s="60">
        <v>878</v>
      </c>
      <c r="N165" s="60">
        <v>5686</v>
      </c>
      <c r="O165" s="60">
        <v>3464</v>
      </c>
      <c r="P165" s="10"/>
      <c r="Q165" s="60">
        <f t="shared" si="40"/>
        <v>85290</v>
      </c>
      <c r="R165" s="10"/>
      <c r="S165" s="62">
        <f t="shared" si="41"/>
        <v>90976</v>
      </c>
      <c r="T165" s="10"/>
      <c r="U165" s="64">
        <v>30.5</v>
      </c>
      <c r="V165" s="64">
        <v>16.93</v>
      </c>
      <c r="W165" s="10"/>
      <c r="X165" s="43">
        <v>1100000000</v>
      </c>
      <c r="Y165" s="36">
        <v>0.10100000000000001</v>
      </c>
      <c r="Z165" s="10"/>
      <c r="AA165" s="20">
        <v>51</v>
      </c>
      <c r="AB165" s="20">
        <v>5</v>
      </c>
      <c r="AC165" s="20">
        <v>2</v>
      </c>
      <c r="AD165" s="20">
        <v>41</v>
      </c>
      <c r="AE165" s="20">
        <v>1</v>
      </c>
      <c r="AF165" s="66">
        <f t="shared" si="42"/>
        <v>100</v>
      </c>
      <c r="AG165" s="10"/>
      <c r="AH165" s="36">
        <v>-8.9999999999999993E-3</v>
      </c>
      <c r="AI165" s="40">
        <v>11296</v>
      </c>
      <c r="AJ165" s="37">
        <v>0.54</v>
      </c>
      <c r="AK165" s="42" t="s">
        <v>214</v>
      </c>
      <c r="AL165" s="41">
        <v>969</v>
      </c>
      <c r="AN165" s="86"/>
      <c r="AO165" s="87"/>
      <c r="AP165" s="88">
        <f t="shared" si="43"/>
        <v>0</v>
      </c>
      <c r="AR165" s="86">
        <f t="shared" si="44"/>
        <v>0</v>
      </c>
      <c r="AS165" s="87"/>
      <c r="AT165" s="88">
        <f t="shared" si="45"/>
        <v>0</v>
      </c>
      <c r="AV165" s="88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107</v>
      </c>
      <c r="E166" s="10"/>
      <c r="F166" s="18" t="s">
        <v>11</v>
      </c>
      <c r="G166" s="18" t="s">
        <v>11</v>
      </c>
      <c r="H166" s="10"/>
      <c r="I166" s="19">
        <v>18091576</v>
      </c>
      <c r="J166" s="19">
        <v>320</v>
      </c>
      <c r="K166" s="17" t="s">
        <v>6</v>
      </c>
      <c r="L166" s="10"/>
      <c r="M166" s="60">
        <v>1122</v>
      </c>
      <c r="N166" s="60">
        <v>5601</v>
      </c>
      <c r="O166" s="60">
        <v>2217</v>
      </c>
      <c r="P166" s="10"/>
      <c r="Q166" s="60">
        <f t="shared" si="40"/>
        <v>84015</v>
      </c>
      <c r="R166" s="10"/>
      <c r="S166" s="62">
        <f t="shared" si="41"/>
        <v>89616</v>
      </c>
      <c r="T166" s="10"/>
      <c r="U166" s="64">
        <v>31</v>
      </c>
      <c r="V166" s="64">
        <v>13.23</v>
      </c>
      <c r="W166" s="10"/>
      <c r="X166" s="43">
        <v>559270000</v>
      </c>
      <c r="Y166" s="36">
        <v>0.10299999999999999</v>
      </c>
      <c r="Z166" s="10"/>
      <c r="AA166" s="20">
        <v>49</v>
      </c>
      <c r="AB166" s="20">
        <v>5</v>
      </c>
      <c r="AC166" s="20">
        <v>4</v>
      </c>
      <c r="AD166" s="20">
        <v>41</v>
      </c>
      <c r="AE166" s="20">
        <v>1</v>
      </c>
      <c r="AF166" s="66">
        <f t="shared" si="42"/>
        <v>100</v>
      </c>
      <c r="AG166" s="10"/>
      <c r="AH166" s="36">
        <v>-4.7E-2</v>
      </c>
      <c r="AI166" s="40">
        <v>2673</v>
      </c>
      <c r="AJ166" s="37">
        <v>0.62</v>
      </c>
      <c r="AK166" s="42" t="s">
        <v>213</v>
      </c>
      <c r="AL166" s="41">
        <v>726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186</v>
      </c>
      <c r="E167" s="10"/>
      <c r="F167" s="18" t="s">
        <v>11</v>
      </c>
      <c r="G167" s="18" t="s">
        <v>11</v>
      </c>
      <c r="H167" s="10"/>
      <c r="I167" s="19">
        <v>16150362</v>
      </c>
      <c r="J167" s="19">
        <v>940</v>
      </c>
      <c r="K167" s="17" t="s">
        <v>6</v>
      </c>
      <c r="L167" s="10"/>
      <c r="M167" s="60">
        <v>1721</v>
      </c>
      <c r="N167" s="60">
        <v>5601</v>
      </c>
      <c r="O167" s="60">
        <v>2731</v>
      </c>
      <c r="P167" s="10"/>
      <c r="Q167" s="60">
        <f t="shared" si="40"/>
        <v>84015</v>
      </c>
      <c r="R167" s="10"/>
      <c r="S167" s="62">
        <f t="shared" si="41"/>
        <v>89616</v>
      </c>
      <c r="T167" s="10"/>
      <c r="U167" s="64">
        <v>34.700000000000003</v>
      </c>
      <c r="V167" s="64">
        <v>18.91</v>
      </c>
      <c r="W167" s="10"/>
      <c r="X167" s="43">
        <v>2370000000</v>
      </c>
      <c r="Y167" s="36">
        <v>0.115</v>
      </c>
      <c r="Z167" s="10"/>
      <c r="AA167" s="20">
        <v>55</v>
      </c>
      <c r="AB167" s="20">
        <v>7</v>
      </c>
      <c r="AC167" s="20">
        <v>3</v>
      </c>
      <c r="AD167" s="20">
        <v>32</v>
      </c>
      <c r="AE167" s="20">
        <v>3</v>
      </c>
      <c r="AF167" s="66">
        <f t="shared" si="42"/>
        <v>100</v>
      </c>
      <c r="AG167" s="10"/>
      <c r="AH167" s="36">
        <v>-6.7000000000000004E-2</v>
      </c>
      <c r="AI167" s="40">
        <v>7421</v>
      </c>
      <c r="AJ167" s="37">
        <v>0.77</v>
      </c>
      <c r="AK167" s="42" t="s">
        <v>210</v>
      </c>
      <c r="AL167" s="41">
        <v>1044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125</v>
      </c>
      <c r="E168" s="10"/>
      <c r="F168" s="18" t="s">
        <v>11</v>
      </c>
      <c r="G168" s="18" t="s">
        <v>11</v>
      </c>
      <c r="H168" s="10"/>
      <c r="I168" s="19">
        <v>20672988</v>
      </c>
      <c r="J168" s="19">
        <v>370</v>
      </c>
      <c r="K168" s="17" t="s">
        <v>6</v>
      </c>
      <c r="L168" s="10"/>
      <c r="M168" s="60">
        <v>978</v>
      </c>
      <c r="N168" s="60">
        <v>5414</v>
      </c>
      <c r="O168" s="60">
        <v>2514</v>
      </c>
      <c r="P168" s="10"/>
      <c r="Q168" s="60">
        <f t="shared" si="40"/>
        <v>81210</v>
      </c>
      <c r="R168" s="10"/>
      <c r="S168" s="62">
        <f t="shared" si="41"/>
        <v>86624</v>
      </c>
      <c r="T168" s="10"/>
      <c r="U168" s="64">
        <v>26.2</v>
      </c>
      <c r="V168" s="64">
        <v>12.21</v>
      </c>
      <c r="W168" s="10"/>
      <c r="X168" s="43">
        <v>655550000</v>
      </c>
      <c r="Y168" s="36">
        <v>8.6999999999999994E-2</v>
      </c>
      <c r="Z168" s="10"/>
      <c r="AA168" s="20">
        <v>58</v>
      </c>
      <c r="AB168" s="20">
        <v>11</v>
      </c>
      <c r="AC168" s="20">
        <v>1</v>
      </c>
      <c r="AD168" s="20">
        <v>28</v>
      </c>
      <c r="AE168" s="20">
        <v>2</v>
      </c>
      <c r="AF168" s="66">
        <f t="shared" si="42"/>
        <v>100</v>
      </c>
      <c r="AG168" s="10"/>
      <c r="AH168" s="36">
        <v>-5.0000000000000001E-3</v>
      </c>
      <c r="AI168" s="40">
        <v>2111</v>
      </c>
      <c r="AJ168" s="37">
        <v>0.5</v>
      </c>
      <c r="AK168" s="42" t="s">
        <v>214</v>
      </c>
      <c r="AL168" s="41">
        <v>776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4</v>
      </c>
      <c r="E169" s="10"/>
      <c r="F169" s="18" t="s">
        <v>5</v>
      </c>
      <c r="G169" s="18" t="s">
        <v>198</v>
      </c>
      <c r="H169" s="10"/>
      <c r="I169" s="19">
        <v>34656032</v>
      </c>
      <c r="J169" s="19">
        <v>580</v>
      </c>
      <c r="K169" s="17" t="s">
        <v>6</v>
      </c>
      <c r="L169" s="10"/>
      <c r="M169" s="60">
        <v>1565</v>
      </c>
      <c r="N169" s="60">
        <v>5230</v>
      </c>
      <c r="O169" s="60">
        <v>8507</v>
      </c>
      <c r="P169" s="10"/>
      <c r="Q169" s="60">
        <f t="shared" si="40"/>
        <v>78450</v>
      </c>
      <c r="R169" s="10"/>
      <c r="S169" s="62">
        <f t="shared" si="41"/>
        <v>83680</v>
      </c>
      <c r="T169" s="10"/>
      <c r="U169" s="64">
        <v>15.1</v>
      </c>
      <c r="V169" s="64">
        <v>26.77</v>
      </c>
      <c r="W169" s="10"/>
      <c r="X169" s="43">
        <v>955710000</v>
      </c>
      <c r="Y169" s="36">
        <v>0.05</v>
      </c>
      <c r="Z169" s="10"/>
      <c r="AA169" s="20">
        <v>52</v>
      </c>
      <c r="AB169" s="20">
        <v>10</v>
      </c>
      <c r="AC169" s="20">
        <v>1</v>
      </c>
      <c r="AD169" s="20">
        <v>36</v>
      </c>
      <c r="AE169" s="20">
        <v>1</v>
      </c>
      <c r="AF169" s="66">
        <f t="shared" si="42"/>
        <v>100</v>
      </c>
      <c r="AG169" s="10"/>
      <c r="AH169" s="36">
        <v>-4.8000000000000001E-2</v>
      </c>
      <c r="AI169" s="40">
        <v>1891</v>
      </c>
      <c r="AJ169" s="37">
        <v>0.8</v>
      </c>
      <c r="AK169" s="42" t="s">
        <v>210</v>
      </c>
      <c r="AL169" s="41">
        <v>1636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s="25" customFormat="1" ht="24" customHeight="1">
      <c r="A170" s="224"/>
      <c r="B170" s="14">
        <f t="shared" si="46"/>
        <v>12</v>
      </c>
      <c r="C170" s="24"/>
      <c r="D170" s="22" t="s">
        <v>122</v>
      </c>
      <c r="E170" s="24"/>
      <c r="F170" s="22" t="s">
        <v>22</v>
      </c>
      <c r="G170" s="22" t="s">
        <v>198</v>
      </c>
      <c r="H170" s="24"/>
      <c r="I170" s="23">
        <v>28982772</v>
      </c>
      <c r="J170" s="23">
        <v>730</v>
      </c>
      <c r="K170" s="14" t="s">
        <v>6</v>
      </c>
      <c r="L170" s="24"/>
      <c r="M170" s="61">
        <v>2006</v>
      </c>
      <c r="N170" s="61">
        <v>4622</v>
      </c>
      <c r="O170" s="61">
        <v>6765</v>
      </c>
      <c r="P170" s="24"/>
      <c r="Q170" s="61">
        <f t="shared" si="40"/>
        <v>69330</v>
      </c>
      <c r="R170" s="24"/>
      <c r="S170" s="63">
        <f t="shared" si="41"/>
        <v>73952</v>
      </c>
      <c r="T170" s="24"/>
      <c r="U170" s="223">
        <v>15.9</v>
      </c>
      <c r="V170" s="223">
        <v>22.88</v>
      </c>
      <c r="W170" s="24"/>
      <c r="X170" s="49">
        <v>1120000000</v>
      </c>
      <c r="Y170" s="50">
        <v>5.2999999999999999E-2</v>
      </c>
      <c r="Z170" s="24"/>
      <c r="AA170" s="13">
        <v>20</v>
      </c>
      <c r="AB170" s="13">
        <v>20</v>
      </c>
      <c r="AC170" s="13">
        <v>6</v>
      </c>
      <c r="AD170" s="13">
        <v>53</v>
      </c>
      <c r="AE170" s="13">
        <v>1</v>
      </c>
      <c r="AF170" s="67">
        <f t="shared" si="42"/>
        <v>100</v>
      </c>
      <c r="AG170" s="24"/>
      <c r="AH170" s="50">
        <v>-6.0000000000000001E-3</v>
      </c>
      <c r="AI170" s="51">
        <v>8071</v>
      </c>
      <c r="AJ170" s="52">
        <v>0.72</v>
      </c>
      <c r="AK170" s="53" t="s">
        <v>213</v>
      </c>
      <c r="AL170" s="54">
        <v>1084</v>
      </c>
      <c r="AN170" s="90"/>
      <c r="AO170" s="91"/>
      <c r="AP170" s="92">
        <f t="shared" si="43"/>
        <v>0</v>
      </c>
      <c r="AR170" s="90">
        <f t="shared" si="44"/>
        <v>0</v>
      </c>
      <c r="AS170" s="91"/>
      <c r="AT170" s="92">
        <f t="shared" si="45"/>
        <v>0</v>
      </c>
      <c r="AV170" s="92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110</v>
      </c>
      <c r="E171" s="10"/>
      <c r="F171" s="18" t="s">
        <v>11</v>
      </c>
      <c r="G171" s="18" t="s">
        <v>11</v>
      </c>
      <c r="H171" s="10"/>
      <c r="I171" s="19">
        <v>17994836</v>
      </c>
      <c r="J171" s="19">
        <v>750</v>
      </c>
      <c r="K171" s="17" t="s">
        <v>6</v>
      </c>
      <c r="L171" s="10"/>
      <c r="M171" s="60">
        <v>541</v>
      </c>
      <c r="N171" s="60">
        <v>4159</v>
      </c>
      <c r="O171" s="60">
        <v>3090</v>
      </c>
      <c r="P171" s="10"/>
      <c r="Q171" s="60">
        <f t="shared" si="40"/>
        <v>62385</v>
      </c>
      <c r="R171" s="10"/>
      <c r="S171" s="62">
        <f t="shared" si="41"/>
        <v>66544</v>
      </c>
      <c r="T171" s="10"/>
      <c r="U171" s="64">
        <v>23.1</v>
      </c>
      <c r="V171" s="64">
        <v>15.82</v>
      </c>
      <c r="W171" s="10"/>
      <c r="X171" s="43">
        <v>1080000000</v>
      </c>
      <c r="Y171" s="36">
        <v>7.6999999999999999E-2</v>
      </c>
      <c r="Z171" s="10"/>
      <c r="AA171" s="20">
        <v>50</v>
      </c>
      <c r="AB171" s="20">
        <v>8</v>
      </c>
      <c r="AC171" s="20">
        <v>1</v>
      </c>
      <c r="AD171" s="20">
        <v>39</v>
      </c>
      <c r="AE171" s="20">
        <v>2</v>
      </c>
      <c r="AF171" s="66">
        <f t="shared" si="42"/>
        <v>100</v>
      </c>
      <c r="AG171" s="10"/>
      <c r="AH171" s="36">
        <v>3.6999999999999998E-2</v>
      </c>
      <c r="AI171" s="40">
        <v>1914</v>
      </c>
      <c r="AJ171" s="37">
        <v>0.42</v>
      </c>
      <c r="AK171" s="42" t="s">
        <v>214</v>
      </c>
      <c r="AL171" s="41">
        <v>1026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41</v>
      </c>
      <c r="E172" s="10"/>
      <c r="F172" s="18" t="s">
        <v>11</v>
      </c>
      <c r="G172" s="18" t="s">
        <v>11</v>
      </c>
      <c r="H172" s="10"/>
      <c r="I172" s="19">
        <v>14452543</v>
      </c>
      <c r="J172" s="19">
        <v>720</v>
      </c>
      <c r="K172" s="17" t="s">
        <v>6</v>
      </c>
      <c r="L172" s="10"/>
      <c r="M172" s="60">
        <v>1122</v>
      </c>
      <c r="N172" s="60">
        <v>3990</v>
      </c>
      <c r="O172" s="60">
        <v>2565</v>
      </c>
      <c r="P172" s="10"/>
      <c r="Q172" s="60">
        <f t="shared" si="40"/>
        <v>59850</v>
      </c>
      <c r="R172" s="10"/>
      <c r="S172" s="62">
        <f t="shared" si="41"/>
        <v>63840</v>
      </c>
      <c r="T172" s="10"/>
      <c r="U172" s="64">
        <v>27.6</v>
      </c>
      <c r="V172" s="64">
        <v>17.47</v>
      </c>
      <c r="W172" s="10"/>
      <c r="X172" s="43">
        <v>926300000</v>
      </c>
      <c r="Y172" s="36">
        <v>9.1999999999999998E-2</v>
      </c>
      <c r="Z172" s="10"/>
      <c r="AA172" s="20">
        <v>45</v>
      </c>
      <c r="AB172" s="20">
        <v>5</v>
      </c>
      <c r="AC172" s="20">
        <v>1</v>
      </c>
      <c r="AD172" s="20">
        <v>48</v>
      </c>
      <c r="AE172" s="20">
        <v>1</v>
      </c>
      <c r="AF172" s="66">
        <f t="shared" si="42"/>
        <v>100</v>
      </c>
      <c r="AG172" s="10"/>
      <c r="AH172" s="36">
        <v>-5.5E-2</v>
      </c>
      <c r="AI172" s="40">
        <v>7777</v>
      </c>
      <c r="AJ172" s="37">
        <v>0.49</v>
      </c>
      <c r="AK172" s="42" t="s">
        <v>214</v>
      </c>
      <c r="AL172" s="41">
        <v>1076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154</v>
      </c>
      <c r="E173" s="10"/>
      <c r="F173" s="18" t="s">
        <v>5</v>
      </c>
      <c r="G173" s="18" t="s">
        <v>11</v>
      </c>
      <c r="H173" s="10"/>
      <c r="I173" s="19">
        <v>14317996</v>
      </c>
      <c r="J173" s="19">
        <v>0</v>
      </c>
      <c r="K173" s="17" t="s">
        <v>6</v>
      </c>
      <c r="L173" s="10"/>
      <c r="M173" s="60">
        <v>165</v>
      </c>
      <c r="N173" s="60">
        <v>3884</v>
      </c>
      <c r="O173" s="60">
        <v>5101</v>
      </c>
      <c r="P173" s="10"/>
      <c r="Q173" s="60">
        <f t="shared" si="40"/>
        <v>58260</v>
      </c>
      <c r="R173" s="10"/>
      <c r="S173" s="62">
        <f t="shared" si="41"/>
        <v>62144</v>
      </c>
      <c r="T173" s="10"/>
      <c r="U173" s="64">
        <v>27.1</v>
      </c>
      <c r="V173" s="64">
        <v>31.2</v>
      </c>
      <c r="W173" s="10"/>
      <c r="X173" s="43">
        <v>609910000</v>
      </c>
      <c r="Y173" s="36">
        <v>0.09</v>
      </c>
      <c r="Z173" s="10"/>
      <c r="AA173" s="20">
        <v>49</v>
      </c>
      <c r="AB173" s="20">
        <v>5</v>
      </c>
      <c r="AC173" s="20">
        <v>5</v>
      </c>
      <c r="AD173" s="20">
        <v>40</v>
      </c>
      <c r="AE173" s="20">
        <v>1</v>
      </c>
      <c r="AF173" s="66">
        <f t="shared" si="42"/>
        <v>100</v>
      </c>
      <c r="AG173" s="10"/>
      <c r="AH173" s="36">
        <v>-7.6999999999999999E-2</v>
      </c>
      <c r="AI173" s="40">
        <v>415</v>
      </c>
      <c r="AJ173" s="37">
        <v>0.63</v>
      </c>
      <c r="AK173" s="42" t="s">
        <v>213</v>
      </c>
      <c r="AL173" s="41">
        <v>1732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156</v>
      </c>
      <c r="E174" s="10"/>
      <c r="F174" s="18" t="s">
        <v>11</v>
      </c>
      <c r="G174" s="18" t="s">
        <v>11</v>
      </c>
      <c r="H174" s="10"/>
      <c r="I174" s="19">
        <v>12230730</v>
      </c>
      <c r="J174" s="19">
        <v>820</v>
      </c>
      <c r="K174" s="17" t="s">
        <v>6</v>
      </c>
      <c r="L174" s="10"/>
      <c r="M174" s="60">
        <v>130</v>
      </c>
      <c r="N174" s="60">
        <v>3661</v>
      </c>
      <c r="O174" s="60">
        <v>1745</v>
      </c>
      <c r="P174" s="10"/>
      <c r="Q174" s="60">
        <f t="shared" si="40"/>
        <v>54915</v>
      </c>
      <c r="R174" s="10"/>
      <c r="S174" s="62">
        <f t="shared" si="41"/>
        <v>58576</v>
      </c>
      <c r="T174" s="10"/>
      <c r="U174" s="64">
        <v>29.9</v>
      </c>
      <c r="V174" s="64">
        <v>18.010000000000002</v>
      </c>
      <c r="W174" s="10"/>
      <c r="X174" s="43">
        <v>289040000</v>
      </c>
      <c r="Y174" s="36">
        <v>0.1</v>
      </c>
      <c r="Z174" s="10"/>
      <c r="AA174" s="20">
        <v>40</v>
      </c>
      <c r="AB174" s="20">
        <v>7</v>
      </c>
      <c r="AC174" s="20">
        <v>3</v>
      </c>
      <c r="AD174" s="20">
        <v>49</v>
      </c>
      <c r="AE174" s="20">
        <v>1</v>
      </c>
      <c r="AF174" s="66">
        <f t="shared" si="42"/>
        <v>100</v>
      </c>
      <c r="AG174" s="10"/>
      <c r="AH174" s="36">
        <v>0.01</v>
      </c>
      <c r="AI174" s="40">
        <v>569</v>
      </c>
      <c r="AJ174" s="37">
        <v>0.59</v>
      </c>
      <c r="AK174" s="42" t="s">
        <v>213</v>
      </c>
      <c r="AL174" s="41">
        <v>1072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35</v>
      </c>
      <c r="E175" s="10"/>
      <c r="F175" s="18" t="s">
        <v>11</v>
      </c>
      <c r="G175" s="18" t="s">
        <v>11</v>
      </c>
      <c r="H175" s="10"/>
      <c r="I175" s="19">
        <v>10524117</v>
      </c>
      <c r="J175" s="19">
        <v>280</v>
      </c>
      <c r="K175" s="17" t="s">
        <v>6</v>
      </c>
      <c r="L175" s="10"/>
      <c r="M175" s="60">
        <v>112</v>
      </c>
      <c r="N175" s="60">
        <v>3651</v>
      </c>
      <c r="O175" s="60">
        <v>2228</v>
      </c>
      <c r="P175" s="10"/>
      <c r="Q175" s="60">
        <f t="shared" si="40"/>
        <v>54765</v>
      </c>
      <c r="R175" s="10"/>
      <c r="S175" s="62">
        <f t="shared" si="41"/>
        <v>58416</v>
      </c>
      <c r="T175" s="10"/>
      <c r="U175" s="64">
        <v>34.700000000000003</v>
      </c>
      <c r="V175" s="64">
        <v>21.12</v>
      </c>
      <c r="W175" s="10"/>
      <c r="X175" s="43">
        <v>341340000</v>
      </c>
      <c r="Y175" s="36">
        <v>0.115</v>
      </c>
      <c r="Z175" s="10"/>
      <c r="AA175" s="20">
        <v>43</v>
      </c>
      <c r="AB175" s="20">
        <v>3</v>
      </c>
      <c r="AC175" s="20">
        <v>2</v>
      </c>
      <c r="AD175" s="20">
        <v>51</v>
      </c>
      <c r="AE175" s="20">
        <v>1</v>
      </c>
      <c r="AF175" s="66">
        <f t="shared" si="42"/>
        <v>100</v>
      </c>
      <c r="AG175" s="10"/>
      <c r="AH175" s="36">
        <v>-4.4999999999999998E-2</v>
      </c>
      <c r="AI175" s="40">
        <v>1057</v>
      </c>
      <c r="AJ175" s="37">
        <v>0.65</v>
      </c>
      <c r="AK175" s="42" t="s">
        <v>214</v>
      </c>
      <c r="AL175" s="41">
        <v>1176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147</v>
      </c>
      <c r="E176" s="10"/>
      <c r="F176" s="18" t="s">
        <v>11</v>
      </c>
      <c r="G176" s="18" t="s">
        <v>11</v>
      </c>
      <c r="H176" s="10"/>
      <c r="I176" s="19">
        <v>15411614</v>
      </c>
      <c r="J176" s="19">
        <v>950</v>
      </c>
      <c r="K176" s="17" t="s">
        <v>6</v>
      </c>
      <c r="L176" s="10"/>
      <c r="M176" s="60">
        <v>604</v>
      </c>
      <c r="N176" s="60">
        <v>3609</v>
      </c>
      <c r="O176" s="60">
        <v>1775</v>
      </c>
      <c r="P176" s="10"/>
      <c r="Q176" s="60">
        <f t="shared" si="40"/>
        <v>54135</v>
      </c>
      <c r="R176" s="10"/>
      <c r="S176" s="62">
        <f t="shared" si="41"/>
        <v>57744</v>
      </c>
      <c r="T176" s="10"/>
      <c r="U176" s="64">
        <v>23.4</v>
      </c>
      <c r="V176" s="64">
        <v>12.36</v>
      </c>
      <c r="W176" s="10"/>
      <c r="X176" s="43">
        <v>1480000000</v>
      </c>
      <c r="Y176" s="36">
        <v>7.8E-2</v>
      </c>
      <c r="Z176" s="10"/>
      <c r="AA176" s="20">
        <v>58</v>
      </c>
      <c r="AB176" s="20">
        <v>10</v>
      </c>
      <c r="AC176" s="20">
        <v>1</v>
      </c>
      <c r="AD176" s="20">
        <v>30</v>
      </c>
      <c r="AE176" s="20">
        <v>1</v>
      </c>
      <c r="AF176" s="66">
        <f t="shared" si="42"/>
        <v>100</v>
      </c>
      <c r="AG176" s="10"/>
      <c r="AH176" s="36">
        <v>-8.9999999999999993E-3</v>
      </c>
      <c r="AI176" s="40">
        <v>3037</v>
      </c>
      <c r="AJ176" s="37">
        <v>0.6</v>
      </c>
      <c r="AK176" s="42" t="s">
        <v>213</v>
      </c>
      <c r="AL176" s="41">
        <v>669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141</v>
      </c>
      <c r="E177" s="10"/>
      <c r="F177" s="18" t="s">
        <v>11</v>
      </c>
      <c r="G177" s="18" t="s">
        <v>11</v>
      </c>
      <c r="H177" s="10"/>
      <c r="I177" s="19">
        <v>11917508</v>
      </c>
      <c r="J177" s="19">
        <v>700</v>
      </c>
      <c r="K177" s="17" t="s">
        <v>6</v>
      </c>
      <c r="L177" s="10"/>
      <c r="M177" s="60">
        <v>593</v>
      </c>
      <c r="N177" s="60">
        <v>3535</v>
      </c>
      <c r="O177" s="60">
        <v>2623</v>
      </c>
      <c r="P177" s="10"/>
      <c r="Q177" s="60">
        <f t="shared" si="40"/>
        <v>53025</v>
      </c>
      <c r="R177" s="10"/>
      <c r="S177" s="62">
        <f t="shared" si="41"/>
        <v>56560</v>
      </c>
      <c r="T177" s="10"/>
      <c r="U177" s="64">
        <v>29.7</v>
      </c>
      <c r="V177" s="64">
        <v>21.48</v>
      </c>
      <c r="W177" s="10"/>
      <c r="X177" s="43">
        <v>835930000</v>
      </c>
      <c r="Y177" s="36">
        <v>9.9000000000000005E-2</v>
      </c>
      <c r="Z177" s="10"/>
      <c r="AA177" s="20">
        <v>21</v>
      </c>
      <c r="AB177" s="20">
        <v>20</v>
      </c>
      <c r="AC177" s="20">
        <v>10</v>
      </c>
      <c r="AD177" s="20">
        <v>48</v>
      </c>
      <c r="AE177" s="20">
        <v>1</v>
      </c>
      <c r="AF177" s="66">
        <f t="shared" si="42"/>
        <v>100</v>
      </c>
      <c r="AG177" s="10"/>
      <c r="AH177" s="36">
        <v>-5.6000000000000001E-2</v>
      </c>
      <c r="AI177" s="40">
        <v>1512</v>
      </c>
      <c r="AJ177" s="37">
        <v>0.62</v>
      </c>
      <c r="AK177" s="42" t="s">
        <v>213</v>
      </c>
      <c r="AL177" s="41">
        <v>1138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77</v>
      </c>
      <c r="E178" s="10"/>
      <c r="F178" s="18" t="s">
        <v>11</v>
      </c>
      <c r="G178" s="18" t="s">
        <v>11</v>
      </c>
      <c r="H178" s="10"/>
      <c r="I178" s="19">
        <v>12395924</v>
      </c>
      <c r="J178" s="19">
        <v>490</v>
      </c>
      <c r="K178" s="17" t="s">
        <v>6</v>
      </c>
      <c r="L178" s="10"/>
      <c r="M178" s="60">
        <v>458</v>
      </c>
      <c r="N178" s="60">
        <v>3490</v>
      </c>
      <c r="O178" s="60">
        <v>1985</v>
      </c>
      <c r="P178" s="10"/>
      <c r="Q178" s="60">
        <f t="shared" si="40"/>
        <v>52350</v>
      </c>
      <c r="R178" s="10"/>
      <c r="S178" s="62">
        <f t="shared" si="41"/>
        <v>55840</v>
      </c>
      <c r="T178" s="10"/>
      <c r="U178" s="64">
        <v>28.2</v>
      </c>
      <c r="V178" s="64">
        <v>17.22</v>
      </c>
      <c r="W178" s="10"/>
      <c r="X178" s="43">
        <v>813910000</v>
      </c>
      <c r="Y178" s="36">
        <v>9.4E-2</v>
      </c>
      <c r="Z178" s="10"/>
      <c r="AA178" s="20">
        <v>50</v>
      </c>
      <c r="AB178" s="20">
        <v>9</v>
      </c>
      <c r="AC178" s="20">
        <v>1</v>
      </c>
      <c r="AD178" s="20">
        <v>39</v>
      </c>
      <c r="AE178" s="20">
        <v>1</v>
      </c>
      <c r="AF178" s="66">
        <f t="shared" si="42"/>
        <v>100</v>
      </c>
      <c r="AG178" s="10"/>
      <c r="AH178" s="36">
        <v>-5.5E-2</v>
      </c>
      <c r="AI178" s="40">
        <v>2095</v>
      </c>
      <c r="AJ178" s="37">
        <v>0.55000000000000004</v>
      </c>
      <c r="AK178" s="42" t="s">
        <v>214</v>
      </c>
      <c r="AL178" s="41">
        <v>956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27</v>
      </c>
      <c r="E179" s="10"/>
      <c r="F179" s="18" t="s">
        <v>11</v>
      </c>
      <c r="G179" s="18" t="s">
        <v>11</v>
      </c>
      <c r="H179" s="10"/>
      <c r="I179" s="19">
        <v>10872298</v>
      </c>
      <c r="J179" s="19">
        <v>820</v>
      </c>
      <c r="K179" s="17" t="s">
        <v>6</v>
      </c>
      <c r="L179" s="10"/>
      <c r="M179" s="60">
        <v>637</v>
      </c>
      <c r="N179" s="60">
        <v>2986</v>
      </c>
      <c r="O179" s="60">
        <v>3098</v>
      </c>
      <c r="P179" s="10"/>
      <c r="Q179" s="60">
        <f t="shared" si="40"/>
        <v>44790</v>
      </c>
      <c r="R179" s="10"/>
      <c r="S179" s="62">
        <f t="shared" si="41"/>
        <v>47776</v>
      </c>
      <c r="T179" s="10"/>
      <c r="U179" s="64">
        <v>27.5</v>
      </c>
      <c r="V179" s="64">
        <v>27.55</v>
      </c>
      <c r="W179" s="10"/>
      <c r="X179" s="43">
        <v>782890000</v>
      </c>
      <c r="Y179" s="36">
        <v>9.0999999999999998E-2</v>
      </c>
      <c r="Z179" s="10"/>
      <c r="AA179" s="20">
        <v>39</v>
      </c>
      <c r="AB179" s="20">
        <v>3</v>
      </c>
      <c r="AC179" s="20">
        <v>2</v>
      </c>
      <c r="AD179" s="20">
        <v>54</v>
      </c>
      <c r="AE179" s="20">
        <v>2</v>
      </c>
      <c r="AF179" s="66">
        <f t="shared" si="42"/>
        <v>100</v>
      </c>
      <c r="AG179" s="10"/>
      <c r="AH179" s="36">
        <v>-8.3000000000000004E-2</v>
      </c>
      <c r="AI179" s="40">
        <v>4321</v>
      </c>
      <c r="AJ179" s="37">
        <v>0.57999999999999996</v>
      </c>
      <c r="AK179" s="42" t="s">
        <v>214</v>
      </c>
      <c r="AL179" s="41">
        <v>1546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168</v>
      </c>
      <c r="E180" s="10"/>
      <c r="F180" s="18" t="s">
        <v>11</v>
      </c>
      <c r="G180" s="18" t="s">
        <v>11</v>
      </c>
      <c r="H180" s="10"/>
      <c r="I180" s="19">
        <v>7606374</v>
      </c>
      <c r="J180" s="19">
        <v>540</v>
      </c>
      <c r="K180" s="17" t="s">
        <v>6</v>
      </c>
      <c r="L180" s="10"/>
      <c r="M180" s="60">
        <v>514</v>
      </c>
      <c r="N180" s="60">
        <v>2224</v>
      </c>
      <c r="O180" s="60">
        <v>1130</v>
      </c>
      <c r="P180" s="10"/>
      <c r="Q180" s="60">
        <f t="shared" si="40"/>
        <v>33360</v>
      </c>
      <c r="R180" s="10"/>
      <c r="S180" s="62">
        <f t="shared" si="41"/>
        <v>35584</v>
      </c>
      <c r="T180" s="10"/>
      <c r="U180" s="64">
        <v>29.2</v>
      </c>
      <c r="V180" s="64">
        <v>15.36</v>
      </c>
      <c r="W180" s="10"/>
      <c r="X180" s="43">
        <v>433370000</v>
      </c>
      <c r="Y180" s="36">
        <v>9.7000000000000003E-2</v>
      </c>
      <c r="Z180" s="10"/>
      <c r="AA180" s="20">
        <v>48</v>
      </c>
      <c r="AB180" s="20">
        <v>7</v>
      </c>
      <c r="AC180" s="20">
        <v>2</v>
      </c>
      <c r="AD180" s="20">
        <v>42</v>
      </c>
      <c r="AE180" s="20">
        <v>1</v>
      </c>
      <c r="AF180" s="66">
        <f t="shared" si="42"/>
        <v>100</v>
      </c>
      <c r="AG180" s="10"/>
      <c r="AH180" s="36">
        <v>-7.0000000000000007E-2</v>
      </c>
      <c r="AI180" s="40">
        <v>843</v>
      </c>
      <c r="AJ180" s="37">
        <v>0.71</v>
      </c>
      <c r="AK180" s="42" t="s">
        <v>214</v>
      </c>
      <c r="AL180" s="41">
        <v>829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102</v>
      </c>
      <c r="E181" s="10"/>
      <c r="F181" s="18" t="s">
        <v>11</v>
      </c>
      <c r="G181" s="18" t="s">
        <v>11</v>
      </c>
      <c r="H181" s="10"/>
      <c r="I181" s="19">
        <v>4613823</v>
      </c>
      <c r="J181" s="19">
        <v>370</v>
      </c>
      <c r="K181" s="17" t="s">
        <v>6</v>
      </c>
      <c r="L181" s="10"/>
      <c r="M181" s="60">
        <v>175</v>
      </c>
      <c r="N181" s="60">
        <v>1657</v>
      </c>
      <c r="O181" s="60">
        <v>502</v>
      </c>
      <c r="P181" s="10"/>
      <c r="Q181" s="60">
        <f t="shared" si="40"/>
        <v>24855</v>
      </c>
      <c r="R181" s="10"/>
      <c r="S181" s="62">
        <f t="shared" si="41"/>
        <v>26512</v>
      </c>
      <c r="T181" s="10"/>
      <c r="U181" s="64">
        <v>35.9</v>
      </c>
      <c r="V181" s="64">
        <v>10.86</v>
      </c>
      <c r="W181" s="10"/>
      <c r="X181" s="43">
        <v>391420000</v>
      </c>
      <c r="Y181" s="36">
        <v>0.11899999999999999</v>
      </c>
      <c r="Z181" s="10"/>
      <c r="AA181" s="20">
        <v>55</v>
      </c>
      <c r="AB181" s="20">
        <v>10</v>
      </c>
      <c r="AC181" s="20">
        <v>1</v>
      </c>
      <c r="AD181" s="20">
        <v>33</v>
      </c>
      <c r="AE181" s="20">
        <v>1</v>
      </c>
      <c r="AF181" s="66">
        <f t="shared" si="42"/>
        <v>100</v>
      </c>
      <c r="AG181" s="10"/>
      <c r="AH181" s="36">
        <v>-8.7999999999999995E-2</v>
      </c>
      <c r="AI181" s="40">
        <v>23518</v>
      </c>
      <c r="AJ181" s="37">
        <v>0.61</v>
      </c>
      <c r="AK181" s="42" t="s">
        <v>213</v>
      </c>
      <c r="AL181" s="41">
        <v>626</v>
      </c>
      <c r="AN181" s="86"/>
      <c r="AO181" s="87"/>
      <c r="AP181" s="88">
        <f t="shared" si="43"/>
        <v>0</v>
      </c>
      <c r="AR181" s="86">
        <f t="shared" si="44"/>
        <v>0</v>
      </c>
      <c r="AS181" s="87"/>
      <c r="AT181" s="88">
        <f t="shared" si="45"/>
        <v>0</v>
      </c>
      <c r="AV181" s="88">
        <v>0</v>
      </c>
    </row>
    <row r="182" spans="1:48" ht="24" customHeight="1">
      <c r="A182" s="16"/>
      <c r="B182" s="17">
        <f t="shared" si="46"/>
        <v>24</v>
      </c>
      <c r="C182" s="10"/>
      <c r="D182" s="18" t="s">
        <v>40</v>
      </c>
      <c r="E182" s="10"/>
      <c r="F182" s="18" t="s">
        <v>11</v>
      </c>
      <c r="G182" s="18" t="s">
        <v>11</v>
      </c>
      <c r="H182" s="10"/>
      <c r="I182" s="19">
        <v>4594621</v>
      </c>
      <c r="J182" s="19">
        <v>370</v>
      </c>
      <c r="K182" s="17" t="s">
        <v>6</v>
      </c>
      <c r="L182" s="10"/>
      <c r="M182" s="60">
        <v>193</v>
      </c>
      <c r="N182" s="60">
        <v>1546</v>
      </c>
      <c r="O182" s="60">
        <v>3470</v>
      </c>
      <c r="P182" s="10"/>
      <c r="Q182" s="60">
        <f t="shared" si="40"/>
        <v>23190</v>
      </c>
      <c r="R182" s="10"/>
      <c r="S182" s="62">
        <f t="shared" si="41"/>
        <v>24736</v>
      </c>
      <c r="T182" s="10"/>
      <c r="U182" s="64">
        <v>33.6</v>
      </c>
      <c r="V182" s="64">
        <v>76.459999999999994</v>
      </c>
      <c r="W182" s="10"/>
      <c r="X182" s="43">
        <v>196400000</v>
      </c>
      <c r="Y182" s="36">
        <v>0.112</v>
      </c>
      <c r="Z182" s="10"/>
      <c r="AA182" s="20">
        <v>39</v>
      </c>
      <c r="AB182" s="20">
        <v>2</v>
      </c>
      <c r="AC182" s="20">
        <v>1</v>
      </c>
      <c r="AD182" s="20">
        <v>57</v>
      </c>
      <c r="AE182" s="20">
        <v>1</v>
      </c>
      <c r="AF182" s="66">
        <f t="shared" si="42"/>
        <v>100</v>
      </c>
      <c r="AG182" s="10"/>
      <c r="AH182" s="36">
        <v>-3.7999999999999999E-2</v>
      </c>
      <c r="AI182" s="40">
        <v>816</v>
      </c>
      <c r="AJ182" s="37">
        <v>0.68</v>
      </c>
      <c r="AK182" s="42" t="s">
        <v>213</v>
      </c>
      <c r="AL182" s="41">
        <v>4713</v>
      </c>
      <c r="AN182" s="86"/>
      <c r="AO182" s="87"/>
      <c r="AP182" s="88">
        <f t="shared" si="43"/>
        <v>0</v>
      </c>
      <c r="AR182" s="86">
        <f t="shared" si="44"/>
        <v>0</v>
      </c>
      <c r="AS182" s="87"/>
      <c r="AT182" s="88">
        <f t="shared" si="45"/>
        <v>0</v>
      </c>
      <c r="AV182" s="88">
        <v>0</v>
      </c>
    </row>
    <row r="183" spans="1:48" ht="24" customHeight="1">
      <c r="A183" s="16"/>
      <c r="B183" s="17">
        <f t="shared" si="46"/>
        <v>25</v>
      </c>
      <c r="C183" s="10"/>
      <c r="D183" s="18" t="s">
        <v>62</v>
      </c>
      <c r="E183" s="10"/>
      <c r="F183" s="18" t="s">
        <v>11</v>
      </c>
      <c r="G183" s="18" t="s">
        <v>11</v>
      </c>
      <c r="H183" s="10"/>
      <c r="I183" s="19">
        <v>4954645</v>
      </c>
      <c r="J183" s="19">
        <v>520</v>
      </c>
      <c r="K183" s="17" t="s">
        <v>6</v>
      </c>
      <c r="L183" s="10"/>
      <c r="M183" s="60">
        <v>130</v>
      </c>
      <c r="N183" s="60">
        <v>1255</v>
      </c>
      <c r="O183" s="60">
        <v>1255</v>
      </c>
      <c r="P183" s="10"/>
      <c r="Q183" s="60">
        <f>N183*$Q$188</f>
        <v>12550</v>
      </c>
      <c r="R183" s="10"/>
      <c r="S183" s="62">
        <f t="shared" si="41"/>
        <v>13805</v>
      </c>
      <c r="T183" s="10"/>
      <c r="U183" s="64">
        <v>25.3</v>
      </c>
      <c r="V183" s="64">
        <v>25.3</v>
      </c>
      <c r="W183" s="10"/>
      <c r="X183" s="43">
        <f>AP183+AT183</f>
        <v>183289838.39999998</v>
      </c>
      <c r="Y183" s="36">
        <f>X183/AV183</f>
        <v>7.0279846012269928E-2</v>
      </c>
      <c r="Z183" s="10"/>
      <c r="AA183" s="20">
        <v>36.200000000000003</v>
      </c>
      <c r="AB183" s="20">
        <v>1.5</v>
      </c>
      <c r="AC183" s="20">
        <v>9.1999999999999993</v>
      </c>
      <c r="AD183" s="20">
        <v>25.4</v>
      </c>
      <c r="AE183" s="20">
        <v>27.7</v>
      </c>
      <c r="AF183" s="66">
        <f t="shared" si="42"/>
        <v>100.00000000000001</v>
      </c>
      <c r="AG183" s="10"/>
      <c r="AH183" s="72"/>
      <c r="AI183" s="73"/>
      <c r="AJ183" s="74"/>
      <c r="AK183" s="75"/>
      <c r="AL183" s="76"/>
      <c r="AN183" s="57">
        <v>811.37599999999998</v>
      </c>
      <c r="AO183" s="35">
        <v>60</v>
      </c>
      <c r="AP183" s="43">
        <f t="shared" si="43"/>
        <v>61096612.799999997</v>
      </c>
      <c r="AR183" s="57">
        <f t="shared" si="44"/>
        <v>811.37599999999998</v>
      </c>
      <c r="AS183" s="35">
        <v>12</v>
      </c>
      <c r="AT183" s="43">
        <f t="shared" si="45"/>
        <v>122193225.59999999</v>
      </c>
      <c r="AV183" s="43">
        <v>2608000000</v>
      </c>
    </row>
    <row r="184" spans="1:48" ht="24" customHeight="1">
      <c r="A184" s="16"/>
      <c r="B184" s="17">
        <f t="shared" si="46"/>
        <v>26</v>
      </c>
      <c r="C184" s="10"/>
      <c r="D184" s="18" t="s">
        <v>70</v>
      </c>
      <c r="E184" s="10"/>
      <c r="F184" s="18" t="s">
        <v>11</v>
      </c>
      <c r="G184" s="18" t="s">
        <v>11</v>
      </c>
      <c r="H184" s="10"/>
      <c r="I184" s="19">
        <v>2038501</v>
      </c>
      <c r="J184" s="19">
        <v>440</v>
      </c>
      <c r="K184" s="17" t="s">
        <v>6</v>
      </c>
      <c r="L184" s="10"/>
      <c r="M184" s="60">
        <v>139</v>
      </c>
      <c r="N184" s="60">
        <v>605</v>
      </c>
      <c r="O184" s="60">
        <v>282</v>
      </c>
      <c r="P184" s="10"/>
      <c r="Q184" s="60">
        <f>N184*$Q$189</f>
        <v>9075</v>
      </c>
      <c r="R184" s="10"/>
      <c r="S184" s="62">
        <f t="shared" si="41"/>
        <v>9680</v>
      </c>
      <c r="T184" s="10"/>
      <c r="U184" s="64">
        <v>29.7</v>
      </c>
      <c r="V184" s="64">
        <v>13.55</v>
      </c>
      <c r="W184" s="10"/>
      <c r="X184" s="43">
        <v>142330000</v>
      </c>
      <c r="Y184" s="36">
        <v>9.9000000000000005E-2</v>
      </c>
      <c r="Z184" s="10"/>
      <c r="AA184" s="20">
        <v>50</v>
      </c>
      <c r="AB184" s="20">
        <v>8</v>
      </c>
      <c r="AC184" s="20">
        <v>2</v>
      </c>
      <c r="AD184" s="20">
        <v>39</v>
      </c>
      <c r="AE184" s="20">
        <v>1</v>
      </c>
      <c r="AF184" s="66">
        <f t="shared" si="42"/>
        <v>100</v>
      </c>
      <c r="AG184" s="10"/>
      <c r="AH184" s="36">
        <v>-0.04</v>
      </c>
      <c r="AI184" s="40">
        <v>4168</v>
      </c>
      <c r="AJ184" s="37">
        <v>0.6</v>
      </c>
      <c r="AK184" s="42" t="s">
        <v>214</v>
      </c>
      <c r="AL184" s="41">
        <v>713</v>
      </c>
      <c r="AN184" s="86"/>
      <c r="AO184" s="87"/>
      <c r="AP184" s="88">
        <f t="shared" si="43"/>
        <v>0</v>
      </c>
      <c r="AR184" s="86">
        <f t="shared" si="44"/>
        <v>0</v>
      </c>
      <c r="AS184" s="87"/>
      <c r="AT184" s="88">
        <f t="shared" si="45"/>
        <v>0</v>
      </c>
      <c r="AV184" s="88">
        <v>0</v>
      </c>
    </row>
    <row r="185" spans="1:48" ht="24" customHeight="1">
      <c r="A185" s="16"/>
      <c r="B185" s="17">
        <f t="shared" si="46"/>
        <v>27</v>
      </c>
      <c r="C185" s="10"/>
      <c r="D185" s="18" t="s">
        <v>78</v>
      </c>
      <c r="E185" s="10"/>
      <c r="F185" s="18" t="s">
        <v>11</v>
      </c>
      <c r="G185" s="18" t="s">
        <v>11</v>
      </c>
      <c r="H185" s="10"/>
      <c r="I185" s="19">
        <v>1815698</v>
      </c>
      <c r="J185" s="19">
        <v>620</v>
      </c>
      <c r="K185" s="17" t="s">
        <v>6</v>
      </c>
      <c r="L185" s="10"/>
      <c r="M185" s="60">
        <v>122</v>
      </c>
      <c r="N185" s="60">
        <v>565</v>
      </c>
      <c r="O185" s="60">
        <v>390</v>
      </c>
      <c r="P185" s="10"/>
      <c r="Q185" s="60">
        <f>N185*$Q$189</f>
        <v>8475</v>
      </c>
      <c r="R185" s="10"/>
      <c r="S185" s="62">
        <f t="shared" si="41"/>
        <v>9040</v>
      </c>
      <c r="T185" s="10"/>
      <c r="U185" s="64">
        <v>31.1</v>
      </c>
      <c r="V185" s="64">
        <v>21.5</v>
      </c>
      <c r="W185" s="10"/>
      <c r="X185" s="43">
        <v>121900000</v>
      </c>
      <c r="Y185" s="36">
        <v>0.10299999999999999</v>
      </c>
      <c r="Z185" s="10"/>
      <c r="AA185" s="20">
        <v>50</v>
      </c>
      <c r="AB185" s="20">
        <v>10</v>
      </c>
      <c r="AC185" s="20">
        <v>1</v>
      </c>
      <c r="AD185" s="20">
        <v>38</v>
      </c>
      <c r="AE185" s="20">
        <v>1</v>
      </c>
      <c r="AF185" s="66">
        <f t="shared" si="42"/>
        <v>100</v>
      </c>
      <c r="AG185" s="10"/>
      <c r="AH185" s="36">
        <v>-5.7000000000000002E-2</v>
      </c>
      <c r="AI185" s="40">
        <v>3428</v>
      </c>
      <c r="AJ185" s="37">
        <v>0.72</v>
      </c>
      <c r="AK185" s="42" t="s">
        <v>214</v>
      </c>
      <c r="AL185" s="41">
        <v>1202</v>
      </c>
      <c r="AN185" s="86"/>
      <c r="AO185" s="87"/>
      <c r="AP185" s="88">
        <f t="shared" si="43"/>
        <v>0</v>
      </c>
      <c r="AR185" s="86">
        <f t="shared" si="44"/>
        <v>0</v>
      </c>
      <c r="AS185" s="87"/>
      <c r="AT185" s="88">
        <f t="shared" si="45"/>
        <v>0</v>
      </c>
      <c r="AV185" s="88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45</v>
      </c>
      <c r="E186" s="10"/>
      <c r="F186" s="18" t="s">
        <v>11</v>
      </c>
      <c r="G186" s="18" t="s">
        <v>11</v>
      </c>
      <c r="H186" s="10"/>
      <c r="I186" s="19">
        <v>795601</v>
      </c>
      <c r="J186" s="19">
        <v>760</v>
      </c>
      <c r="K186" s="17" t="s">
        <v>6</v>
      </c>
      <c r="L186" s="10"/>
      <c r="M186" s="60">
        <v>23</v>
      </c>
      <c r="N186" s="60">
        <v>211</v>
      </c>
      <c r="O186" s="60">
        <v>112</v>
      </c>
      <c r="P186" s="10"/>
      <c r="Q186" s="60">
        <f>N186*$Q$189</f>
        <v>3165</v>
      </c>
      <c r="R186" s="10"/>
      <c r="S186" s="62">
        <f t="shared" si="41"/>
        <v>3376</v>
      </c>
      <c r="T186" s="10"/>
      <c r="U186" s="64">
        <v>26.5</v>
      </c>
      <c r="V186" s="64">
        <v>15.79</v>
      </c>
      <c r="W186" s="10"/>
      <c r="X186" s="43">
        <v>90320000</v>
      </c>
      <c r="Y186" s="36">
        <v>8.7999999999999995E-2</v>
      </c>
      <c r="Z186" s="10"/>
      <c r="AA186" s="20">
        <v>70</v>
      </c>
      <c r="AB186" s="20">
        <v>8</v>
      </c>
      <c r="AC186" s="20">
        <v>3</v>
      </c>
      <c r="AD186" s="20">
        <v>18</v>
      </c>
      <c r="AE186" s="20">
        <v>1</v>
      </c>
      <c r="AF186" s="66">
        <f t="shared" si="42"/>
        <v>100</v>
      </c>
      <c r="AG186" s="10"/>
      <c r="AH186" s="36">
        <v>-2.5999999999999999E-2</v>
      </c>
      <c r="AI186" s="40">
        <v>4386</v>
      </c>
      <c r="AJ186" s="37">
        <v>0.62</v>
      </c>
      <c r="AK186" s="42" t="s">
        <v>213</v>
      </c>
      <c r="AL186" s="41">
        <v>812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94"/>
      <c r="AB189" s="94"/>
      <c r="AC189" s="94"/>
      <c r="AD189" s="94"/>
      <c r="AE189" s="94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94"/>
      <c r="AD193" s="94"/>
      <c r="AE193" s="94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94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94"/>
      <c r="AB196" s="94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94"/>
      <c r="AB204" s="94"/>
      <c r="AC204" s="94"/>
      <c r="AD204" s="94"/>
      <c r="AE204" s="94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2:AX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B170</f>
        <v>12</v>
      </c>
      <c r="K5" s="169">
        <f>B186</f>
        <v>28</v>
      </c>
      <c r="M5" s="220"/>
      <c r="N5" s="221"/>
      <c r="O5" s="222"/>
    </row>
    <row r="6" spans="1:48" ht="30" customHeight="1">
      <c r="I6" s="10" t="s">
        <v>257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179</v>
      </c>
      <c r="E9" s="10"/>
      <c r="F9" s="18" t="s">
        <v>13</v>
      </c>
      <c r="G9" s="18" t="s">
        <v>222</v>
      </c>
      <c r="H9" s="10"/>
      <c r="I9" s="19">
        <v>322179616</v>
      </c>
      <c r="J9" s="19">
        <v>56180</v>
      </c>
      <c r="K9" s="17" t="s">
        <v>14</v>
      </c>
      <c r="L9" s="10"/>
      <c r="M9" s="60">
        <v>35092</v>
      </c>
      <c r="N9" s="60">
        <v>39888</v>
      </c>
      <c r="O9" s="60">
        <v>39888</v>
      </c>
      <c r="P9" s="10"/>
      <c r="Q9" s="60">
        <f t="shared" ref="Q9:Q40" si="0">N9*$Q$190</f>
        <v>1196640</v>
      </c>
      <c r="R9" s="10"/>
      <c r="S9" s="62">
        <f t="shared" ref="S9:S40" si="1">Q9+N9</f>
        <v>1236528</v>
      </c>
      <c r="T9" s="10"/>
      <c r="U9" s="64">
        <v>12.4</v>
      </c>
      <c r="V9" s="64">
        <v>12.4</v>
      </c>
      <c r="W9" s="10"/>
      <c r="X9" s="43">
        <f t="shared" ref="X9:X40" si="2">AP9+AT9</f>
        <v>1847746247500.8</v>
      </c>
      <c r="Y9" s="36">
        <f t="shared" ref="Y9:Y40" si="3">X9/AV9</f>
        <v>9.8772985914406378E-2</v>
      </c>
      <c r="Z9" s="10"/>
      <c r="AA9" s="20">
        <v>63.9</v>
      </c>
      <c r="AB9" s="20">
        <v>14.2</v>
      </c>
      <c r="AC9" s="20">
        <v>2.2999999999999998</v>
      </c>
      <c r="AD9" s="20">
        <v>15.3</v>
      </c>
      <c r="AE9" s="20">
        <v>4.3</v>
      </c>
      <c r="AF9" s="66">
        <f t="shared" ref="AF9:AF40" si="4">SUM(AA9:AE9)</f>
        <v>99.999999999999986</v>
      </c>
      <c r="AG9" s="10"/>
      <c r="AH9" s="72"/>
      <c r="AI9" s="73"/>
      <c r="AJ9" s="74"/>
      <c r="AK9" s="75"/>
      <c r="AL9" s="76"/>
      <c r="AN9" s="57">
        <v>57904.201999999997</v>
      </c>
      <c r="AO9" s="35">
        <v>80</v>
      </c>
      <c r="AP9" s="43">
        <f t="shared" ref="AP9:AP40" si="5">N9*AN9*AO9</f>
        <v>184774624750.07999</v>
      </c>
      <c r="AR9" s="57">
        <f t="shared" ref="AR9:AR40" si="6">AN9</f>
        <v>57904.201999999997</v>
      </c>
      <c r="AS9" s="35">
        <v>24</v>
      </c>
      <c r="AT9" s="43">
        <f t="shared" ref="AT9:AT40" si="7">Q9*AR9*AS9</f>
        <v>1662971622750.72</v>
      </c>
      <c r="AV9" s="43">
        <v>18707000000000</v>
      </c>
    </row>
    <row r="10" spans="1:48" ht="24" customHeight="1">
      <c r="A10" s="16"/>
      <c r="B10" s="17">
        <f>B9+1</f>
        <v>2</v>
      </c>
      <c r="C10" s="10"/>
      <c r="D10" s="18" t="s">
        <v>146</v>
      </c>
      <c r="E10" s="10"/>
      <c r="F10" s="18" t="s">
        <v>5</v>
      </c>
      <c r="G10" s="18" t="s">
        <v>212</v>
      </c>
      <c r="H10" s="10"/>
      <c r="I10" s="19">
        <v>32275688</v>
      </c>
      <c r="J10" s="19">
        <v>21750</v>
      </c>
      <c r="K10" s="17" t="s">
        <v>14</v>
      </c>
      <c r="L10" s="10"/>
      <c r="M10" s="60">
        <v>9031</v>
      </c>
      <c r="N10" s="60">
        <v>9311</v>
      </c>
      <c r="O10" s="60">
        <v>9311</v>
      </c>
      <c r="P10" s="10"/>
      <c r="Q10" s="60">
        <f t="shared" si="0"/>
        <v>279330</v>
      </c>
      <c r="R10" s="10"/>
      <c r="S10" s="62">
        <f t="shared" si="1"/>
        <v>288641</v>
      </c>
      <c r="T10" s="10"/>
      <c r="U10" s="64">
        <v>28.8</v>
      </c>
      <c r="V10" s="64">
        <v>28.8</v>
      </c>
      <c r="W10" s="10"/>
      <c r="X10" s="43">
        <f t="shared" si="2"/>
        <v>148076914942.39999</v>
      </c>
      <c r="Y10" s="36">
        <f t="shared" si="3"/>
        <v>0.22959939426919879</v>
      </c>
      <c r="Z10" s="10"/>
      <c r="AA10" s="20">
        <v>51</v>
      </c>
      <c r="AB10" s="20">
        <v>12</v>
      </c>
      <c r="AC10" s="20">
        <v>1</v>
      </c>
      <c r="AD10" s="20">
        <v>35</v>
      </c>
      <c r="AE10" s="20">
        <v>1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19879.297999999999</v>
      </c>
      <c r="AO10" s="35">
        <v>80</v>
      </c>
      <c r="AP10" s="43">
        <f t="shared" si="5"/>
        <v>14807691494.24</v>
      </c>
      <c r="AR10" s="57">
        <f t="shared" si="6"/>
        <v>19879.297999999999</v>
      </c>
      <c r="AS10" s="35">
        <v>24</v>
      </c>
      <c r="AT10" s="43">
        <f t="shared" si="7"/>
        <v>133269223448.16</v>
      </c>
      <c r="AV10" s="43">
        <v>644936000000</v>
      </c>
    </row>
    <row r="11" spans="1:48" ht="24" customHeight="1">
      <c r="A11" s="16"/>
      <c r="B11" s="17">
        <f>B10+1</f>
        <v>3</v>
      </c>
      <c r="C11" s="10"/>
      <c r="D11" s="18" t="s">
        <v>91</v>
      </c>
      <c r="E11" s="10"/>
      <c r="F11" s="18" t="s">
        <v>18</v>
      </c>
      <c r="G11" s="18" t="s">
        <v>224</v>
      </c>
      <c r="H11" s="10"/>
      <c r="I11" s="19">
        <v>127748512</v>
      </c>
      <c r="J11" s="19">
        <v>38000</v>
      </c>
      <c r="K11" s="17" t="s">
        <v>14</v>
      </c>
      <c r="L11" s="10"/>
      <c r="M11" s="60">
        <v>4682</v>
      </c>
      <c r="N11" s="60">
        <v>5224</v>
      </c>
      <c r="O11" s="60">
        <v>5224</v>
      </c>
      <c r="P11" s="10"/>
      <c r="Q11" s="60">
        <f t="shared" si="0"/>
        <v>156720</v>
      </c>
      <c r="R11" s="10"/>
      <c r="S11" s="62">
        <f t="shared" si="1"/>
        <v>161944</v>
      </c>
      <c r="T11" s="10"/>
      <c r="U11" s="64">
        <v>4.0999999999999996</v>
      </c>
      <c r="V11" s="64">
        <v>4.0999999999999996</v>
      </c>
      <c r="W11" s="10"/>
      <c r="X11" s="43">
        <f t="shared" si="2"/>
        <v>162129268115.19998</v>
      </c>
      <c r="Y11" s="36">
        <f t="shared" si="3"/>
        <v>3.2906285389730054E-2</v>
      </c>
      <c r="Z11" s="10"/>
      <c r="AA11" s="20">
        <v>32.4</v>
      </c>
      <c r="AB11" s="20">
        <v>17.2</v>
      </c>
      <c r="AC11" s="20">
        <v>15.1</v>
      </c>
      <c r="AD11" s="20">
        <v>35</v>
      </c>
      <c r="AE11" s="20">
        <v>0.3</v>
      </c>
      <c r="AF11" s="66">
        <f t="shared" si="4"/>
        <v>99.999999999999986</v>
      </c>
      <c r="AG11" s="10"/>
      <c r="AH11" s="72"/>
      <c r="AI11" s="73"/>
      <c r="AJ11" s="74"/>
      <c r="AK11" s="75"/>
      <c r="AL11" s="76"/>
      <c r="AN11" s="57">
        <v>38794.330999999998</v>
      </c>
      <c r="AO11" s="35">
        <v>80</v>
      </c>
      <c r="AP11" s="43">
        <f t="shared" si="5"/>
        <v>16212926811.52</v>
      </c>
      <c r="AR11" s="57">
        <f t="shared" si="6"/>
        <v>38794.330999999998</v>
      </c>
      <c r="AS11" s="35">
        <v>24</v>
      </c>
      <c r="AT11" s="43">
        <f t="shared" si="7"/>
        <v>145916341303.67999</v>
      </c>
      <c r="AV11" s="43">
        <v>4927000000000</v>
      </c>
    </row>
    <row r="12" spans="1:48" ht="24" customHeight="1">
      <c r="A12" s="16"/>
      <c r="B12" s="17">
        <f>B11+1</f>
        <v>4</v>
      </c>
      <c r="C12" s="10"/>
      <c r="D12" s="18" t="s">
        <v>137</v>
      </c>
      <c r="E12" s="10"/>
      <c r="F12" s="18" t="s">
        <v>18</v>
      </c>
      <c r="G12" s="18" t="s">
        <v>224</v>
      </c>
      <c r="H12" s="10"/>
      <c r="I12" s="19">
        <v>50791920</v>
      </c>
      <c r="J12" s="19">
        <v>27600</v>
      </c>
      <c r="K12" s="17" t="s">
        <v>14</v>
      </c>
      <c r="L12" s="10"/>
      <c r="M12" s="60">
        <v>4292</v>
      </c>
      <c r="N12" s="60">
        <v>4990</v>
      </c>
      <c r="O12" s="60">
        <v>4990</v>
      </c>
      <c r="P12" s="10"/>
      <c r="Q12" s="60">
        <f t="shared" si="0"/>
        <v>149700</v>
      </c>
      <c r="R12" s="10"/>
      <c r="S12" s="62">
        <f t="shared" si="1"/>
        <v>154690</v>
      </c>
      <c r="T12" s="10"/>
      <c r="U12" s="64">
        <v>9.8000000000000007</v>
      </c>
      <c r="V12" s="64">
        <v>9.8000000000000007</v>
      </c>
      <c r="W12" s="10"/>
      <c r="X12" s="43">
        <f t="shared" si="2"/>
        <v>110212122024</v>
      </c>
      <c r="Y12" s="36">
        <f t="shared" si="3"/>
        <v>7.7888425458657248E-2</v>
      </c>
      <c r="Z12" s="10"/>
      <c r="AA12" s="20">
        <v>0</v>
      </c>
      <c r="AB12" s="20">
        <v>20.5</v>
      </c>
      <c r="AC12" s="20">
        <v>5.9</v>
      </c>
      <c r="AD12" s="20">
        <v>39.9</v>
      </c>
      <c r="AE12" s="20">
        <v>33.700000000000003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27608.246999999999</v>
      </c>
      <c r="AO12" s="35">
        <v>80</v>
      </c>
      <c r="AP12" s="43">
        <f t="shared" si="5"/>
        <v>11021212202.4</v>
      </c>
      <c r="AR12" s="57">
        <f t="shared" si="6"/>
        <v>27608.246999999999</v>
      </c>
      <c r="AS12" s="35">
        <v>24</v>
      </c>
      <c r="AT12" s="43">
        <f t="shared" si="7"/>
        <v>99190909821.600006</v>
      </c>
      <c r="AV12" s="43">
        <v>1415000000000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134</v>
      </c>
      <c r="E13" s="10"/>
      <c r="F13" s="18" t="s">
        <v>8</v>
      </c>
      <c r="G13" s="18" t="s">
        <v>212</v>
      </c>
      <c r="H13" s="10"/>
      <c r="I13" s="19">
        <v>38224408</v>
      </c>
      <c r="J13" s="19">
        <v>12680</v>
      </c>
      <c r="K13" s="17" t="s">
        <v>14</v>
      </c>
      <c r="L13" s="10"/>
      <c r="M13" s="60">
        <v>3026</v>
      </c>
      <c r="N13" s="60">
        <v>3698</v>
      </c>
      <c r="O13" s="60">
        <v>3698</v>
      </c>
      <c r="P13" s="10"/>
      <c r="Q13" s="60">
        <f t="shared" si="0"/>
        <v>110940</v>
      </c>
      <c r="R13" s="10"/>
      <c r="S13" s="62">
        <f t="shared" si="1"/>
        <v>114638</v>
      </c>
      <c r="T13" s="10"/>
      <c r="U13" s="64">
        <v>9.6999999999999993</v>
      </c>
      <c r="V13" s="64">
        <v>9.6999999999999993</v>
      </c>
      <c r="W13" s="10"/>
      <c r="X13" s="43">
        <f t="shared" si="2"/>
        <v>36777571480</v>
      </c>
      <c r="Y13" s="36">
        <f t="shared" si="3"/>
        <v>7.7913961629394859E-2</v>
      </c>
      <c r="Z13" s="10"/>
      <c r="AA13" s="20">
        <v>46.8</v>
      </c>
      <c r="AB13" s="20">
        <v>11.2</v>
      </c>
      <c r="AC13" s="20">
        <v>9</v>
      </c>
      <c r="AD13" s="20">
        <v>28.7</v>
      </c>
      <c r="AE13" s="20">
        <v>4.3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12431.575000000001</v>
      </c>
      <c r="AO13" s="35">
        <v>80</v>
      </c>
      <c r="AP13" s="43">
        <f t="shared" si="5"/>
        <v>3677757148</v>
      </c>
      <c r="AR13" s="57">
        <f t="shared" si="6"/>
        <v>12431.575000000001</v>
      </c>
      <c r="AS13" s="35">
        <v>24</v>
      </c>
      <c r="AT13" s="43">
        <f t="shared" si="7"/>
        <v>33099814332</v>
      </c>
      <c r="AV13" s="43">
        <v>472028000000</v>
      </c>
    </row>
    <row r="14" spans="1:48" ht="24" customHeight="1">
      <c r="A14" s="16"/>
      <c r="B14" s="17">
        <f t="shared" si="8"/>
        <v>6</v>
      </c>
      <c r="C14" s="10"/>
      <c r="D14" s="18" t="s">
        <v>68</v>
      </c>
      <c r="E14" s="10"/>
      <c r="F14" s="18" t="s">
        <v>8</v>
      </c>
      <c r="G14" s="18" t="s">
        <v>212</v>
      </c>
      <c r="H14" s="10"/>
      <c r="I14" s="19">
        <v>64720688</v>
      </c>
      <c r="J14" s="19">
        <v>38950</v>
      </c>
      <c r="K14" s="17" t="s">
        <v>14</v>
      </c>
      <c r="L14" s="10"/>
      <c r="M14" s="60">
        <v>3477</v>
      </c>
      <c r="N14" s="60">
        <v>3585</v>
      </c>
      <c r="O14" s="60">
        <v>3585</v>
      </c>
      <c r="P14" s="10"/>
      <c r="Q14" s="60">
        <f t="shared" si="0"/>
        <v>107550</v>
      </c>
      <c r="R14" s="10"/>
      <c r="S14" s="62">
        <f t="shared" si="1"/>
        <v>111135</v>
      </c>
      <c r="T14" s="10"/>
      <c r="U14" s="64">
        <v>5.5</v>
      </c>
      <c r="V14" s="64">
        <v>5.5</v>
      </c>
      <c r="W14" s="10"/>
      <c r="X14" s="43">
        <f t="shared" si="2"/>
        <v>106007652696.00002</v>
      </c>
      <c r="Y14" s="36">
        <f t="shared" si="3"/>
        <v>4.2900709306353708E-2</v>
      </c>
      <c r="Z14" s="10"/>
      <c r="AA14" s="20">
        <v>54.4</v>
      </c>
      <c r="AB14" s="20">
        <v>21.1</v>
      </c>
      <c r="AC14" s="20">
        <v>4.7</v>
      </c>
      <c r="AD14" s="20">
        <v>16.100000000000001</v>
      </c>
      <c r="AE14" s="20">
        <v>3.7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36962.222000000002</v>
      </c>
      <c r="AO14" s="35">
        <v>80</v>
      </c>
      <c r="AP14" s="43">
        <f t="shared" si="5"/>
        <v>10600765269.6</v>
      </c>
      <c r="AR14" s="57">
        <f t="shared" si="6"/>
        <v>36962.222000000002</v>
      </c>
      <c r="AS14" s="35">
        <v>24</v>
      </c>
      <c r="AT14" s="43">
        <f t="shared" si="7"/>
        <v>95406887426.400009</v>
      </c>
      <c r="AV14" s="43">
        <v>2471000000000</v>
      </c>
    </row>
    <row r="15" spans="1:48" ht="24" customHeight="1">
      <c r="A15" s="16"/>
      <c r="B15" s="17">
        <f t="shared" si="8"/>
        <v>7</v>
      </c>
      <c r="C15" s="10"/>
      <c r="D15" s="18" t="s">
        <v>89</v>
      </c>
      <c r="E15" s="10"/>
      <c r="F15" s="18" t="s">
        <v>8</v>
      </c>
      <c r="G15" s="18" t="s">
        <v>212</v>
      </c>
      <c r="H15" s="10"/>
      <c r="I15" s="19">
        <v>59429936</v>
      </c>
      <c r="J15" s="19">
        <v>31590</v>
      </c>
      <c r="K15" s="17" t="s">
        <v>14</v>
      </c>
      <c r="L15" s="10"/>
      <c r="M15" s="60">
        <v>3428</v>
      </c>
      <c r="N15" s="60">
        <v>3333</v>
      </c>
      <c r="O15" s="60">
        <v>3333</v>
      </c>
      <c r="P15" s="10"/>
      <c r="Q15" s="60">
        <f t="shared" si="0"/>
        <v>99990</v>
      </c>
      <c r="R15" s="10"/>
      <c r="S15" s="62">
        <f t="shared" si="1"/>
        <v>103323</v>
      </c>
      <c r="T15" s="10"/>
      <c r="U15" s="64">
        <v>5.6</v>
      </c>
      <c r="V15" s="64">
        <v>5.6</v>
      </c>
      <c r="W15" s="10"/>
      <c r="X15" s="43">
        <f t="shared" si="2"/>
        <v>82488083700</v>
      </c>
      <c r="Y15" s="36">
        <f t="shared" si="3"/>
        <v>4.3970193869936038E-2</v>
      </c>
      <c r="Z15" s="10"/>
      <c r="AA15" s="20">
        <v>42.8</v>
      </c>
      <c r="AB15" s="20">
        <v>25.6</v>
      </c>
      <c r="AC15" s="20">
        <v>7.3</v>
      </c>
      <c r="AD15" s="20">
        <v>17.600000000000001</v>
      </c>
      <c r="AE15" s="20">
        <v>6.7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30936.125</v>
      </c>
      <c r="AO15" s="35">
        <v>80</v>
      </c>
      <c r="AP15" s="43">
        <f t="shared" si="5"/>
        <v>8248808370</v>
      </c>
      <c r="AR15" s="57">
        <f t="shared" si="6"/>
        <v>30936.125</v>
      </c>
      <c r="AS15" s="35">
        <v>24</v>
      </c>
      <c r="AT15" s="43">
        <f t="shared" si="7"/>
        <v>74239275330</v>
      </c>
      <c r="AV15" s="43">
        <v>1876000000000</v>
      </c>
    </row>
    <row r="16" spans="1:48" ht="24" customHeight="1">
      <c r="A16" s="16"/>
      <c r="B16" s="17">
        <f t="shared" si="8"/>
        <v>8</v>
      </c>
      <c r="C16" s="10"/>
      <c r="D16" s="18" t="s">
        <v>72</v>
      </c>
      <c r="E16" s="10"/>
      <c r="F16" s="18" t="s">
        <v>8</v>
      </c>
      <c r="G16" s="18" t="s">
        <v>212</v>
      </c>
      <c r="H16" s="10"/>
      <c r="I16" s="19">
        <v>81914672</v>
      </c>
      <c r="J16" s="19">
        <v>43660</v>
      </c>
      <c r="K16" s="17" t="s">
        <v>14</v>
      </c>
      <c r="L16" s="10"/>
      <c r="M16" s="60">
        <v>3206</v>
      </c>
      <c r="N16" s="60">
        <v>3327</v>
      </c>
      <c r="O16" s="60">
        <v>3327</v>
      </c>
      <c r="P16" s="10"/>
      <c r="Q16" s="60">
        <f t="shared" si="0"/>
        <v>99810</v>
      </c>
      <c r="R16" s="10"/>
      <c r="S16" s="62">
        <f t="shared" si="1"/>
        <v>103137</v>
      </c>
      <c r="T16" s="10"/>
      <c r="U16" s="64">
        <v>4.0999999999999996</v>
      </c>
      <c r="V16" s="64">
        <v>4.0999999999999996</v>
      </c>
      <c r="W16" s="10"/>
      <c r="X16" s="43">
        <f t="shared" si="2"/>
        <v>112050485471.99998</v>
      </c>
      <c r="Y16" s="36">
        <f t="shared" si="3"/>
        <v>3.2319147814248626E-2</v>
      </c>
      <c r="Z16" s="10"/>
      <c r="AA16" s="20">
        <v>47.8</v>
      </c>
      <c r="AB16" s="20">
        <v>18.8</v>
      </c>
      <c r="AC16" s="20">
        <v>12.3</v>
      </c>
      <c r="AD16" s="20">
        <v>15.3</v>
      </c>
      <c r="AE16" s="20">
        <v>5.8</v>
      </c>
      <c r="AF16" s="66">
        <f t="shared" si="4"/>
        <v>99.999999999999986</v>
      </c>
      <c r="AG16" s="10"/>
      <c r="AH16" s="72"/>
      <c r="AI16" s="73"/>
      <c r="AJ16" s="74"/>
      <c r="AK16" s="75"/>
      <c r="AL16" s="76"/>
      <c r="AN16" s="57">
        <v>42098.92</v>
      </c>
      <c r="AO16" s="35">
        <v>80</v>
      </c>
      <c r="AP16" s="43">
        <f t="shared" si="5"/>
        <v>11205048547.200001</v>
      </c>
      <c r="AR16" s="57">
        <f t="shared" si="6"/>
        <v>42098.92</v>
      </c>
      <c r="AS16" s="35">
        <v>24</v>
      </c>
      <c r="AT16" s="43">
        <f t="shared" si="7"/>
        <v>100845436924.79999</v>
      </c>
      <c r="AV16" s="43">
        <v>3467000000000</v>
      </c>
    </row>
    <row r="17" spans="1:48" ht="24" customHeight="1">
      <c r="A17" s="16"/>
      <c r="B17" s="17">
        <f t="shared" si="8"/>
        <v>9</v>
      </c>
      <c r="C17" s="10"/>
      <c r="D17" s="18" t="s">
        <v>42</v>
      </c>
      <c r="E17" s="10"/>
      <c r="F17" s="18" t="s">
        <v>13</v>
      </c>
      <c r="G17" s="18" t="s">
        <v>222</v>
      </c>
      <c r="H17" s="10"/>
      <c r="I17" s="19">
        <v>17909754</v>
      </c>
      <c r="J17" s="19">
        <v>13530</v>
      </c>
      <c r="K17" s="17" t="s">
        <v>14</v>
      </c>
      <c r="L17" s="10"/>
      <c r="M17" s="60">
        <v>1675</v>
      </c>
      <c r="N17" s="60">
        <v>2245</v>
      </c>
      <c r="O17" s="60">
        <v>2245</v>
      </c>
      <c r="P17" s="10"/>
      <c r="Q17" s="60">
        <f t="shared" si="0"/>
        <v>67350</v>
      </c>
      <c r="R17" s="10"/>
      <c r="S17" s="62">
        <f t="shared" si="1"/>
        <v>69595</v>
      </c>
      <c r="T17" s="10"/>
      <c r="U17" s="64">
        <v>12.5</v>
      </c>
      <c r="V17" s="64">
        <v>12.5</v>
      </c>
      <c r="W17" s="10"/>
      <c r="X17" s="43">
        <f t="shared" si="2"/>
        <v>24691566047.999996</v>
      </c>
      <c r="Y17" s="36">
        <f t="shared" si="3"/>
        <v>9.8632124502676347E-2</v>
      </c>
      <c r="Z17" s="10"/>
      <c r="AA17" s="20">
        <v>42</v>
      </c>
      <c r="AB17" s="20">
        <v>8.6999999999999993</v>
      </c>
      <c r="AC17" s="20">
        <v>5.7</v>
      </c>
      <c r="AD17" s="20">
        <v>36</v>
      </c>
      <c r="AE17" s="20">
        <v>7.6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13748.088</v>
      </c>
      <c r="AO17" s="35">
        <v>80</v>
      </c>
      <c r="AP17" s="43">
        <f t="shared" si="5"/>
        <v>2469156604.7999997</v>
      </c>
      <c r="AR17" s="57">
        <f t="shared" si="6"/>
        <v>13748.088</v>
      </c>
      <c r="AS17" s="35">
        <v>24</v>
      </c>
      <c r="AT17" s="43">
        <f t="shared" si="7"/>
        <v>22222409443.199997</v>
      </c>
      <c r="AV17" s="43">
        <v>250340000000</v>
      </c>
    </row>
    <row r="18" spans="1:48" ht="24" customHeight="1">
      <c r="A18" s="16"/>
      <c r="B18" s="17">
        <f t="shared" si="8"/>
        <v>10</v>
      </c>
      <c r="C18" s="10"/>
      <c r="D18" s="18" t="s">
        <v>39</v>
      </c>
      <c r="E18" s="10"/>
      <c r="F18" s="18" t="s">
        <v>13</v>
      </c>
      <c r="G18" s="18" t="s">
        <v>222</v>
      </c>
      <c r="H18" s="10"/>
      <c r="I18" s="19">
        <v>36289824</v>
      </c>
      <c r="J18" s="19">
        <v>43660</v>
      </c>
      <c r="K18" s="17" t="s">
        <v>14</v>
      </c>
      <c r="L18" s="10"/>
      <c r="M18" s="60">
        <v>1858</v>
      </c>
      <c r="N18" s="60">
        <v>2118</v>
      </c>
      <c r="O18" s="60">
        <v>2118</v>
      </c>
      <c r="P18" s="10"/>
      <c r="Q18" s="60">
        <f t="shared" si="0"/>
        <v>63540</v>
      </c>
      <c r="R18" s="10"/>
      <c r="S18" s="62">
        <f t="shared" si="1"/>
        <v>65658</v>
      </c>
      <c r="T18" s="10"/>
      <c r="U18" s="64">
        <v>5.8</v>
      </c>
      <c r="V18" s="64">
        <v>5.8</v>
      </c>
      <c r="W18" s="10"/>
      <c r="X18" s="43">
        <f t="shared" si="2"/>
        <v>71639064254.399994</v>
      </c>
      <c r="Y18" s="36">
        <f t="shared" si="3"/>
        <v>4.691490782868369E-2</v>
      </c>
      <c r="Z18" s="10"/>
      <c r="AA18" s="20">
        <v>64.3</v>
      </c>
      <c r="AB18" s="20">
        <v>10.8</v>
      </c>
      <c r="AC18" s="20">
        <v>2.5</v>
      </c>
      <c r="AD18" s="20">
        <v>15.2</v>
      </c>
      <c r="AE18" s="20">
        <v>7.2</v>
      </c>
      <c r="AF18" s="66">
        <f t="shared" si="4"/>
        <v>100</v>
      </c>
      <c r="AG18" s="10"/>
      <c r="AH18" s="72"/>
      <c r="AI18" s="73"/>
      <c r="AJ18" s="74"/>
      <c r="AK18" s="75"/>
      <c r="AL18" s="76"/>
      <c r="AN18" s="57">
        <v>42279.900999999998</v>
      </c>
      <c r="AO18" s="35">
        <v>80</v>
      </c>
      <c r="AP18" s="43">
        <f t="shared" si="5"/>
        <v>7163906425.4399986</v>
      </c>
      <c r="AR18" s="57">
        <f t="shared" si="6"/>
        <v>42279.900999999998</v>
      </c>
      <c r="AS18" s="35">
        <v>24</v>
      </c>
      <c r="AT18" s="43">
        <f t="shared" si="7"/>
        <v>64475157828.959999</v>
      </c>
      <c r="AV18" s="43">
        <v>1527000000000</v>
      </c>
    </row>
    <row r="19" spans="1:48" ht="24" customHeight="1">
      <c r="A19" s="16"/>
      <c r="B19" s="17">
        <f t="shared" si="8"/>
        <v>11</v>
      </c>
      <c r="C19" s="10"/>
      <c r="D19" s="18" t="s">
        <v>177</v>
      </c>
      <c r="E19" s="10"/>
      <c r="F19" s="18" t="s">
        <v>8</v>
      </c>
      <c r="G19" s="18" t="s">
        <v>212</v>
      </c>
      <c r="H19" s="10"/>
      <c r="I19" s="19">
        <v>65788572</v>
      </c>
      <c r="J19" s="19">
        <v>42390</v>
      </c>
      <c r="K19" s="17" t="s">
        <v>14</v>
      </c>
      <c r="L19" s="10"/>
      <c r="M19" s="60">
        <v>1804</v>
      </c>
      <c r="N19" s="60">
        <v>2019</v>
      </c>
      <c r="O19" s="60">
        <v>2019</v>
      </c>
      <c r="P19" s="10"/>
      <c r="Q19" s="60">
        <f t="shared" si="0"/>
        <v>60570</v>
      </c>
      <c r="R19" s="10"/>
      <c r="S19" s="62">
        <f t="shared" si="1"/>
        <v>62589</v>
      </c>
      <c r="T19" s="10"/>
      <c r="U19" s="64">
        <v>3.1</v>
      </c>
      <c r="V19" s="64">
        <v>3.1</v>
      </c>
      <c r="W19" s="10"/>
      <c r="X19" s="43">
        <f t="shared" si="2"/>
        <v>66342994538.399994</v>
      </c>
      <c r="Y19" s="36">
        <f t="shared" si="3"/>
        <v>2.4626204357238304E-2</v>
      </c>
      <c r="Z19" s="10"/>
      <c r="AA19" s="20">
        <v>46.2</v>
      </c>
      <c r="AB19" s="20">
        <v>20.5</v>
      </c>
      <c r="AC19" s="20">
        <v>5.5</v>
      </c>
      <c r="AD19" s="20">
        <v>23.7</v>
      </c>
      <c r="AE19" s="20">
        <v>4.0999999999999996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41074.167000000001</v>
      </c>
      <c r="AO19" s="35">
        <v>80</v>
      </c>
      <c r="AP19" s="43">
        <f t="shared" si="5"/>
        <v>6634299453.8400002</v>
      </c>
      <c r="AR19" s="57">
        <f t="shared" si="6"/>
        <v>41074.167000000001</v>
      </c>
      <c r="AS19" s="35">
        <v>24</v>
      </c>
      <c r="AT19" s="43">
        <f t="shared" si="7"/>
        <v>59708695084.559998</v>
      </c>
      <c r="AV19" s="43">
        <v>2694000000000</v>
      </c>
    </row>
    <row r="20" spans="1:48" ht="24" customHeight="1">
      <c r="A20" s="16"/>
      <c r="B20" s="17">
        <f t="shared" si="8"/>
        <v>12</v>
      </c>
      <c r="C20" s="10"/>
      <c r="D20" s="18" t="s">
        <v>157</v>
      </c>
      <c r="E20" s="10"/>
      <c r="F20" s="18" t="s">
        <v>8</v>
      </c>
      <c r="G20" s="18" t="s">
        <v>212</v>
      </c>
      <c r="H20" s="10"/>
      <c r="I20" s="19">
        <v>46347576</v>
      </c>
      <c r="J20" s="19">
        <v>27520</v>
      </c>
      <c r="K20" s="17" t="s">
        <v>14</v>
      </c>
      <c r="L20" s="10"/>
      <c r="M20" s="60">
        <v>1810</v>
      </c>
      <c r="N20" s="60">
        <v>1922</v>
      </c>
      <c r="O20" s="60">
        <v>1922</v>
      </c>
      <c r="P20" s="10"/>
      <c r="Q20" s="60">
        <f t="shared" si="0"/>
        <v>57660</v>
      </c>
      <c r="R20" s="10"/>
      <c r="S20" s="62">
        <f t="shared" si="1"/>
        <v>59582</v>
      </c>
      <c r="T20" s="10"/>
      <c r="U20" s="64">
        <v>4.0999999999999996</v>
      </c>
      <c r="V20" s="64">
        <v>4.0999999999999996</v>
      </c>
      <c r="W20" s="10"/>
      <c r="X20" s="43">
        <f t="shared" si="2"/>
        <v>40755047462.399994</v>
      </c>
      <c r="Y20" s="36">
        <f t="shared" si="3"/>
        <v>3.3080395667532465E-2</v>
      </c>
      <c r="Z20" s="10"/>
      <c r="AA20" s="20">
        <v>46.5</v>
      </c>
      <c r="AB20" s="20">
        <v>21.9</v>
      </c>
      <c r="AC20" s="20">
        <v>3.7</v>
      </c>
      <c r="AD20" s="20">
        <v>21.5</v>
      </c>
      <c r="AE20" s="20">
        <v>6.4</v>
      </c>
      <c r="AF20" s="66">
        <f t="shared" si="4"/>
        <v>100.00000000000001</v>
      </c>
      <c r="AG20" s="10"/>
      <c r="AH20" s="72"/>
      <c r="AI20" s="73"/>
      <c r="AJ20" s="74"/>
      <c r="AK20" s="75"/>
      <c r="AL20" s="76"/>
      <c r="AN20" s="57">
        <v>26505.624</v>
      </c>
      <c r="AO20" s="35">
        <v>80</v>
      </c>
      <c r="AP20" s="43">
        <f t="shared" si="5"/>
        <v>4075504746.2400002</v>
      </c>
      <c r="AR20" s="57">
        <f t="shared" si="6"/>
        <v>26505.624</v>
      </c>
      <c r="AS20" s="35">
        <v>24</v>
      </c>
      <c r="AT20" s="43">
        <f t="shared" si="7"/>
        <v>36679542716.159996</v>
      </c>
      <c r="AV20" s="43">
        <v>1232000000000</v>
      </c>
    </row>
    <row r="21" spans="1:48" ht="24" customHeight="1">
      <c r="A21" s="16"/>
      <c r="B21" s="17">
        <f t="shared" si="8"/>
        <v>13</v>
      </c>
      <c r="C21" s="10"/>
      <c r="D21" s="18" t="s">
        <v>176</v>
      </c>
      <c r="E21" s="10"/>
      <c r="F21" s="18" t="s">
        <v>5</v>
      </c>
      <c r="G21" s="18" t="s">
        <v>226</v>
      </c>
      <c r="H21" s="10"/>
      <c r="I21" s="19">
        <v>9269612</v>
      </c>
      <c r="J21" s="19">
        <v>40480</v>
      </c>
      <c r="K21" s="17" t="s">
        <v>14</v>
      </c>
      <c r="L21" s="10"/>
      <c r="M21" s="60">
        <v>725</v>
      </c>
      <c r="N21" s="60">
        <v>1678</v>
      </c>
      <c r="O21" s="60">
        <v>1678</v>
      </c>
      <c r="P21" s="10"/>
      <c r="Q21" s="60">
        <f t="shared" si="0"/>
        <v>50340</v>
      </c>
      <c r="R21" s="10"/>
      <c r="S21" s="62">
        <f t="shared" si="1"/>
        <v>52018</v>
      </c>
      <c r="T21" s="10"/>
      <c r="U21" s="64">
        <v>18.100000000000001</v>
      </c>
      <c r="V21" s="64">
        <v>18.100000000000001</v>
      </c>
      <c r="W21" s="10"/>
      <c r="X21" s="43">
        <f t="shared" si="2"/>
        <v>51201615412.800003</v>
      </c>
      <c r="Y21" s="36">
        <f t="shared" si="3"/>
        <v>0.14340381580136957</v>
      </c>
      <c r="Z21" s="10"/>
      <c r="AA21" s="20">
        <v>54.5</v>
      </c>
      <c r="AB21" s="20">
        <v>5.5</v>
      </c>
      <c r="AC21" s="20">
        <v>1.5</v>
      </c>
      <c r="AD21" s="20">
        <v>24.3</v>
      </c>
      <c r="AE21" s="20">
        <v>14.2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38141.847000000002</v>
      </c>
      <c r="AO21" s="35">
        <v>80</v>
      </c>
      <c r="AP21" s="43">
        <f t="shared" si="5"/>
        <v>5120161541.2800007</v>
      </c>
      <c r="AR21" s="57">
        <f t="shared" si="6"/>
        <v>38141.847000000002</v>
      </c>
      <c r="AS21" s="35">
        <v>24</v>
      </c>
      <c r="AT21" s="43">
        <f t="shared" si="7"/>
        <v>46081453871.520004</v>
      </c>
      <c r="AV21" s="43">
        <v>357045000000</v>
      </c>
    </row>
    <row r="22" spans="1:48" ht="24" customHeight="1">
      <c r="A22" s="16"/>
      <c r="B22" s="17">
        <f t="shared" si="8"/>
        <v>14</v>
      </c>
      <c r="C22" s="10"/>
      <c r="D22" s="18" t="s">
        <v>17</v>
      </c>
      <c r="E22" s="10"/>
      <c r="F22" s="18" t="s">
        <v>18</v>
      </c>
      <c r="G22" s="18" t="s">
        <v>224</v>
      </c>
      <c r="H22" s="10"/>
      <c r="I22" s="19">
        <v>24125848</v>
      </c>
      <c r="J22" s="19">
        <v>54420</v>
      </c>
      <c r="K22" s="17" t="s">
        <v>14</v>
      </c>
      <c r="L22" s="10"/>
      <c r="M22" s="60">
        <v>1296</v>
      </c>
      <c r="N22" s="60">
        <v>1351</v>
      </c>
      <c r="O22" s="60">
        <v>1351</v>
      </c>
      <c r="P22" s="10"/>
      <c r="Q22" s="60">
        <f t="shared" si="0"/>
        <v>40530</v>
      </c>
      <c r="R22" s="10"/>
      <c r="S22" s="62">
        <f t="shared" si="1"/>
        <v>41881</v>
      </c>
      <c r="T22" s="10"/>
      <c r="U22" s="64">
        <v>5.6</v>
      </c>
      <c r="V22" s="64">
        <v>5.6</v>
      </c>
      <c r="W22" s="10"/>
      <c r="X22" s="43">
        <f t="shared" si="2"/>
        <v>54008798384.800003</v>
      </c>
      <c r="Y22" s="36">
        <f t="shared" si="3"/>
        <v>4.4672289813730358E-2</v>
      </c>
      <c r="Z22" s="10"/>
      <c r="AA22" s="20">
        <v>60.9</v>
      </c>
      <c r="AB22" s="20">
        <v>19.3</v>
      </c>
      <c r="AC22" s="20">
        <v>2.2000000000000002</v>
      </c>
      <c r="AD22" s="20">
        <v>14</v>
      </c>
      <c r="AE22" s="20">
        <v>3.6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49971.131000000001</v>
      </c>
      <c r="AO22" s="35">
        <v>80</v>
      </c>
      <c r="AP22" s="43">
        <f t="shared" si="5"/>
        <v>5400879838.4800005</v>
      </c>
      <c r="AR22" s="57">
        <f t="shared" si="6"/>
        <v>49971.131000000001</v>
      </c>
      <c r="AS22" s="35">
        <v>24</v>
      </c>
      <c r="AT22" s="43">
        <f t="shared" si="7"/>
        <v>48607918546.32</v>
      </c>
      <c r="AV22" s="43">
        <v>1209000000000</v>
      </c>
    </row>
    <row r="23" spans="1:48" ht="24" customHeight="1">
      <c r="A23" s="16"/>
      <c r="B23" s="17">
        <f t="shared" si="8"/>
        <v>15</v>
      </c>
      <c r="C23" s="10"/>
      <c r="D23" s="18" t="s">
        <v>74</v>
      </c>
      <c r="E23" s="10"/>
      <c r="F23" s="18" t="s">
        <v>8</v>
      </c>
      <c r="G23" s="18" t="s">
        <v>212</v>
      </c>
      <c r="H23" s="10"/>
      <c r="I23" s="19">
        <v>11183716</v>
      </c>
      <c r="J23" s="19">
        <v>18960</v>
      </c>
      <c r="K23" s="17" t="s">
        <v>14</v>
      </c>
      <c r="L23" s="10"/>
      <c r="M23" s="60">
        <v>824</v>
      </c>
      <c r="N23" s="60">
        <v>1026</v>
      </c>
      <c r="O23" s="60">
        <v>1026</v>
      </c>
      <c r="P23" s="10"/>
      <c r="Q23" s="60">
        <f t="shared" si="0"/>
        <v>30780</v>
      </c>
      <c r="R23" s="10"/>
      <c r="S23" s="62">
        <f t="shared" si="1"/>
        <v>31806</v>
      </c>
      <c r="T23" s="10"/>
      <c r="U23" s="64">
        <v>9.1999999999999993</v>
      </c>
      <c r="V23" s="64">
        <v>9.1999999999999993</v>
      </c>
      <c r="W23" s="10"/>
      <c r="X23" s="43">
        <f t="shared" si="2"/>
        <v>14869990368</v>
      </c>
      <c r="Y23" s="36">
        <f t="shared" si="3"/>
        <v>7.6169644650705345E-2</v>
      </c>
      <c r="Z23" s="10"/>
      <c r="AA23" s="20">
        <v>40.299999999999997</v>
      </c>
      <c r="AB23" s="20">
        <v>32.4</v>
      </c>
      <c r="AC23" s="20">
        <v>2.2000000000000002</v>
      </c>
      <c r="AD23" s="20">
        <v>18.100000000000001</v>
      </c>
      <c r="AE23" s="20">
        <v>7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18116.46</v>
      </c>
      <c r="AO23" s="35">
        <v>80</v>
      </c>
      <c r="AP23" s="43">
        <f t="shared" si="5"/>
        <v>1486999036.8000002</v>
      </c>
      <c r="AR23" s="57">
        <f t="shared" si="6"/>
        <v>18116.46</v>
      </c>
      <c r="AS23" s="35">
        <v>24</v>
      </c>
      <c r="AT23" s="43">
        <f t="shared" si="7"/>
        <v>13382991331.199999</v>
      </c>
      <c r="AV23" s="43">
        <v>195222000000</v>
      </c>
    </row>
    <row r="24" spans="1:48" ht="24" customHeight="1">
      <c r="A24" s="16"/>
      <c r="B24" s="17">
        <f t="shared" si="8"/>
        <v>16</v>
      </c>
      <c r="C24" s="10"/>
      <c r="D24" s="18" t="s">
        <v>135</v>
      </c>
      <c r="E24" s="10"/>
      <c r="F24" s="18" t="s">
        <v>8</v>
      </c>
      <c r="G24" s="18" t="s">
        <v>212</v>
      </c>
      <c r="H24" s="10"/>
      <c r="I24" s="19">
        <v>10371627</v>
      </c>
      <c r="J24" s="19">
        <v>19850</v>
      </c>
      <c r="K24" s="17" t="s">
        <v>14</v>
      </c>
      <c r="L24" s="10"/>
      <c r="M24" s="60">
        <v>563</v>
      </c>
      <c r="N24" s="60">
        <v>768</v>
      </c>
      <c r="O24" s="60">
        <v>768</v>
      </c>
      <c r="P24" s="10"/>
      <c r="Q24" s="60">
        <f t="shared" si="0"/>
        <v>23040</v>
      </c>
      <c r="R24" s="10"/>
      <c r="S24" s="62">
        <f t="shared" si="1"/>
        <v>23808</v>
      </c>
      <c r="T24" s="10"/>
      <c r="U24" s="64">
        <v>7.4</v>
      </c>
      <c r="V24" s="64">
        <v>7.4</v>
      </c>
      <c r="W24" s="10"/>
      <c r="X24" s="43">
        <f t="shared" si="2"/>
        <v>12274729574.400002</v>
      </c>
      <c r="Y24" s="36">
        <f t="shared" si="3"/>
        <v>5.9503454303248896E-2</v>
      </c>
      <c r="Z24" s="10"/>
      <c r="AA24" s="20">
        <v>47.6</v>
      </c>
      <c r="AB24" s="20">
        <v>18.3</v>
      </c>
      <c r="AC24" s="20">
        <v>5.9</v>
      </c>
      <c r="AD24" s="20">
        <v>21.8</v>
      </c>
      <c r="AE24" s="20">
        <v>6.4</v>
      </c>
      <c r="AF24" s="66">
        <f t="shared" si="4"/>
        <v>100.00000000000001</v>
      </c>
      <c r="AG24" s="10"/>
      <c r="AH24" s="72"/>
      <c r="AI24" s="73"/>
      <c r="AJ24" s="74"/>
      <c r="AK24" s="75"/>
      <c r="AL24" s="76"/>
      <c r="AN24" s="57">
        <v>19978.401000000002</v>
      </c>
      <c r="AO24" s="35">
        <v>80</v>
      </c>
      <c r="AP24" s="43">
        <f t="shared" si="5"/>
        <v>1227472957.4400001</v>
      </c>
      <c r="AR24" s="57">
        <f t="shared" si="6"/>
        <v>19978.401000000002</v>
      </c>
      <c r="AS24" s="35">
        <v>24</v>
      </c>
      <c r="AT24" s="43">
        <f t="shared" si="7"/>
        <v>11047256616.960001</v>
      </c>
      <c r="AV24" s="43">
        <v>206286000000</v>
      </c>
    </row>
    <row r="25" spans="1:48" ht="24" customHeight="1">
      <c r="A25" s="16"/>
      <c r="B25" s="17">
        <f t="shared" si="8"/>
        <v>17</v>
      </c>
      <c r="C25" s="10"/>
      <c r="D25" s="18" t="s">
        <v>81</v>
      </c>
      <c r="E25" s="10"/>
      <c r="F25" s="18" t="s">
        <v>8</v>
      </c>
      <c r="G25" s="18" t="s">
        <v>212</v>
      </c>
      <c r="H25" s="10"/>
      <c r="I25" s="19">
        <v>9753281</v>
      </c>
      <c r="J25" s="19">
        <v>12570</v>
      </c>
      <c r="K25" s="17" t="s">
        <v>14</v>
      </c>
      <c r="L25" s="10"/>
      <c r="M25" s="60">
        <v>607</v>
      </c>
      <c r="N25" s="60">
        <v>756</v>
      </c>
      <c r="O25" s="60">
        <v>756</v>
      </c>
      <c r="P25" s="10"/>
      <c r="Q25" s="60">
        <f t="shared" si="0"/>
        <v>22680</v>
      </c>
      <c r="R25" s="10"/>
      <c r="S25" s="62">
        <f t="shared" si="1"/>
        <v>23436</v>
      </c>
      <c r="T25" s="10"/>
      <c r="U25" s="64">
        <v>7.8</v>
      </c>
      <c r="V25" s="64">
        <v>7.8</v>
      </c>
      <c r="W25" s="10"/>
      <c r="X25" s="43">
        <f t="shared" si="2"/>
        <v>7857789004.7999992</v>
      </c>
      <c r="Y25" s="36">
        <f t="shared" si="3"/>
        <v>6.1626334278118061E-2</v>
      </c>
      <c r="Z25" s="10"/>
      <c r="AA25" s="20">
        <v>44.3</v>
      </c>
      <c r="AB25" s="20">
        <v>10.5</v>
      </c>
      <c r="AC25" s="20">
        <v>12</v>
      </c>
      <c r="AD25" s="20">
        <v>25</v>
      </c>
      <c r="AE25" s="20">
        <v>8.1999999999999993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12992.376</v>
      </c>
      <c r="AO25" s="35">
        <v>80</v>
      </c>
      <c r="AP25" s="43">
        <f t="shared" si="5"/>
        <v>785778900.48000002</v>
      </c>
      <c r="AR25" s="57">
        <f t="shared" si="6"/>
        <v>12992.376</v>
      </c>
      <c r="AS25" s="35">
        <v>24</v>
      </c>
      <c r="AT25" s="43">
        <f t="shared" si="7"/>
        <v>7072010104.3199997</v>
      </c>
      <c r="AV25" s="43">
        <v>127507000000</v>
      </c>
    </row>
    <row r="26" spans="1:48" ht="24" customHeight="1">
      <c r="A26" s="16"/>
      <c r="B26" s="17">
        <f t="shared" si="8"/>
        <v>18</v>
      </c>
      <c r="C26" s="10"/>
      <c r="D26" s="18" t="s">
        <v>96</v>
      </c>
      <c r="E26" s="10"/>
      <c r="F26" s="18" t="s">
        <v>5</v>
      </c>
      <c r="G26" s="18" t="s">
        <v>226</v>
      </c>
      <c r="H26" s="10"/>
      <c r="I26" s="19">
        <v>4052584</v>
      </c>
      <c r="J26" s="19">
        <v>41680</v>
      </c>
      <c r="K26" s="17" t="s">
        <v>14</v>
      </c>
      <c r="L26" s="10"/>
      <c r="M26" s="60">
        <v>424</v>
      </c>
      <c r="N26" s="60">
        <v>715</v>
      </c>
      <c r="O26" s="60">
        <v>715</v>
      </c>
      <c r="P26" s="10"/>
      <c r="Q26" s="60">
        <f t="shared" si="0"/>
        <v>21450</v>
      </c>
      <c r="R26" s="10"/>
      <c r="S26" s="62">
        <f t="shared" si="1"/>
        <v>22165</v>
      </c>
      <c r="T26" s="10"/>
      <c r="U26" s="64">
        <v>17.600000000000001</v>
      </c>
      <c r="V26" s="64">
        <v>17.600000000000001</v>
      </c>
      <c r="W26" s="10"/>
      <c r="X26" s="43">
        <f t="shared" si="2"/>
        <v>15817609808</v>
      </c>
      <c r="Y26" s="36">
        <f t="shared" si="3"/>
        <v>0.14455867124840066</v>
      </c>
      <c r="Z26" s="10"/>
      <c r="AA26" s="20">
        <v>51</v>
      </c>
      <c r="AB26" s="20">
        <v>12</v>
      </c>
      <c r="AC26" s="20">
        <v>1</v>
      </c>
      <c r="AD26" s="20">
        <v>35</v>
      </c>
      <c r="AE26" s="20">
        <v>1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27653.164000000001</v>
      </c>
      <c r="AO26" s="35">
        <v>80</v>
      </c>
      <c r="AP26" s="43">
        <f t="shared" si="5"/>
        <v>1581760980.8000002</v>
      </c>
      <c r="AR26" s="57">
        <f t="shared" si="6"/>
        <v>27653.164000000001</v>
      </c>
      <c r="AS26" s="35">
        <v>24</v>
      </c>
      <c r="AT26" s="43">
        <f t="shared" si="7"/>
        <v>14235848827.200001</v>
      </c>
      <c r="AV26" s="43">
        <v>109420000000</v>
      </c>
    </row>
    <row r="27" spans="1:48" ht="24" customHeight="1">
      <c r="A27" s="16"/>
      <c r="B27" s="17">
        <f t="shared" si="8"/>
        <v>19</v>
      </c>
      <c r="C27" s="10"/>
      <c r="D27" s="18" t="s">
        <v>128</v>
      </c>
      <c r="E27" s="10"/>
      <c r="F27" s="18" t="s">
        <v>5</v>
      </c>
      <c r="G27" s="18" t="s">
        <v>226</v>
      </c>
      <c r="H27" s="10"/>
      <c r="I27" s="19">
        <v>4424762</v>
      </c>
      <c r="J27" s="19">
        <v>18080</v>
      </c>
      <c r="K27" s="17" t="s">
        <v>14</v>
      </c>
      <c r="L27" s="10"/>
      <c r="M27" s="60">
        <v>692</v>
      </c>
      <c r="N27" s="60">
        <v>713</v>
      </c>
      <c r="O27" s="60">
        <v>713</v>
      </c>
      <c r="P27" s="10"/>
      <c r="Q27" s="60">
        <f t="shared" si="0"/>
        <v>21390</v>
      </c>
      <c r="R27" s="10"/>
      <c r="S27" s="62">
        <f t="shared" si="1"/>
        <v>22103</v>
      </c>
      <c r="T27" s="10"/>
      <c r="U27" s="64">
        <v>16.100000000000001</v>
      </c>
      <c r="V27" s="64">
        <v>16.100000000000001</v>
      </c>
      <c r="W27" s="10"/>
      <c r="X27" s="43">
        <f t="shared" si="2"/>
        <v>8397227448.8000011</v>
      </c>
      <c r="Y27" s="36">
        <f t="shared" si="3"/>
        <v>0.12734455723753055</v>
      </c>
      <c r="Z27" s="10"/>
      <c r="AA27" s="20">
        <v>64.7</v>
      </c>
      <c r="AB27" s="20">
        <v>3.9</v>
      </c>
      <c r="AC27" s="20">
        <v>0.7</v>
      </c>
      <c r="AD27" s="20">
        <v>22.5</v>
      </c>
      <c r="AE27" s="20">
        <v>8.1999999999999993</v>
      </c>
      <c r="AF27" s="66">
        <f t="shared" si="4"/>
        <v>100.00000000000001</v>
      </c>
      <c r="AG27" s="10"/>
      <c r="AH27" s="72"/>
      <c r="AI27" s="73"/>
      <c r="AJ27" s="74"/>
      <c r="AK27" s="75"/>
      <c r="AL27" s="76"/>
      <c r="AN27" s="57">
        <v>14721.647000000001</v>
      </c>
      <c r="AO27" s="35">
        <v>80</v>
      </c>
      <c r="AP27" s="43">
        <f t="shared" si="5"/>
        <v>839722744.88000011</v>
      </c>
      <c r="AR27" s="57">
        <f t="shared" si="6"/>
        <v>14721.647000000001</v>
      </c>
      <c r="AS27" s="35">
        <v>24</v>
      </c>
      <c r="AT27" s="43">
        <f t="shared" si="7"/>
        <v>7557504703.920001</v>
      </c>
      <c r="AV27" s="43">
        <v>65941000000</v>
      </c>
    </row>
    <row r="28" spans="1:48" ht="24" customHeight="1">
      <c r="A28" s="16"/>
      <c r="B28" s="17">
        <f t="shared" si="8"/>
        <v>20</v>
      </c>
      <c r="C28" s="10"/>
      <c r="D28" s="18" t="s">
        <v>25</v>
      </c>
      <c r="E28" s="10"/>
      <c r="F28" s="18" t="s">
        <v>8</v>
      </c>
      <c r="G28" s="18" t="s">
        <v>212</v>
      </c>
      <c r="H28" s="10"/>
      <c r="I28" s="19">
        <v>11358379</v>
      </c>
      <c r="J28" s="19">
        <v>41860</v>
      </c>
      <c r="K28" s="17" t="s">
        <v>14</v>
      </c>
      <c r="L28" s="10"/>
      <c r="M28" s="60">
        <v>637</v>
      </c>
      <c r="N28" s="60">
        <v>657</v>
      </c>
      <c r="O28" s="60">
        <v>657</v>
      </c>
      <c r="P28" s="10"/>
      <c r="Q28" s="60">
        <f t="shared" si="0"/>
        <v>19710</v>
      </c>
      <c r="R28" s="10"/>
      <c r="S28" s="62">
        <f t="shared" si="1"/>
        <v>20367</v>
      </c>
      <c r="T28" s="10"/>
      <c r="U28" s="64">
        <v>5.8</v>
      </c>
      <c r="V28" s="64">
        <v>5.8</v>
      </c>
      <c r="W28" s="10"/>
      <c r="X28" s="43">
        <f t="shared" si="2"/>
        <v>22081559760</v>
      </c>
      <c r="Y28" s="36">
        <f t="shared" si="3"/>
        <v>4.6384277008845579E-2</v>
      </c>
      <c r="Z28" s="10"/>
      <c r="AA28" s="20">
        <v>57.1</v>
      </c>
      <c r="AB28" s="20">
        <v>14.4</v>
      </c>
      <c r="AC28" s="20">
        <v>11.1</v>
      </c>
      <c r="AD28" s="20">
        <v>12.2</v>
      </c>
      <c r="AE28" s="20">
        <v>5.2</v>
      </c>
      <c r="AF28" s="66">
        <f t="shared" si="4"/>
        <v>100</v>
      </c>
      <c r="AG28" s="10"/>
      <c r="AH28" s="72"/>
      <c r="AI28" s="73"/>
      <c r="AJ28" s="74"/>
      <c r="AK28" s="75"/>
      <c r="AL28" s="76"/>
      <c r="AN28" s="57">
        <v>42012.1</v>
      </c>
      <c r="AO28" s="35">
        <v>80</v>
      </c>
      <c r="AP28" s="43">
        <f t="shared" si="5"/>
        <v>2208155976</v>
      </c>
      <c r="AR28" s="57">
        <f t="shared" si="6"/>
        <v>42012.1</v>
      </c>
      <c r="AS28" s="35">
        <v>24</v>
      </c>
      <c r="AT28" s="43">
        <f t="shared" si="7"/>
        <v>19873403784</v>
      </c>
      <c r="AV28" s="43">
        <v>476057000000</v>
      </c>
    </row>
    <row r="29" spans="1:48" ht="24" customHeight="1">
      <c r="A29" s="16"/>
      <c r="B29" s="17">
        <f t="shared" si="8"/>
        <v>21</v>
      </c>
      <c r="C29" s="10"/>
      <c r="D29" s="18" t="s">
        <v>123</v>
      </c>
      <c r="E29" s="10"/>
      <c r="F29" s="18" t="s">
        <v>8</v>
      </c>
      <c r="G29" s="18" t="s">
        <v>212</v>
      </c>
      <c r="H29" s="10"/>
      <c r="I29" s="19">
        <v>16987330</v>
      </c>
      <c r="J29" s="19">
        <v>46310</v>
      </c>
      <c r="K29" s="17" t="s">
        <v>14</v>
      </c>
      <c r="L29" s="10"/>
      <c r="M29" s="60">
        <v>621</v>
      </c>
      <c r="N29" s="60">
        <v>648</v>
      </c>
      <c r="O29" s="60">
        <v>648</v>
      </c>
      <c r="P29" s="10"/>
      <c r="Q29" s="60">
        <f t="shared" si="0"/>
        <v>19440</v>
      </c>
      <c r="R29" s="10"/>
      <c r="S29" s="62">
        <f t="shared" si="1"/>
        <v>20088</v>
      </c>
      <c r="T29" s="10"/>
      <c r="U29" s="64">
        <v>3.8</v>
      </c>
      <c r="V29" s="64">
        <v>3.8</v>
      </c>
      <c r="W29" s="10"/>
      <c r="X29" s="43">
        <f t="shared" si="2"/>
        <v>23850470995.200001</v>
      </c>
      <c r="Y29" s="36">
        <f t="shared" si="3"/>
        <v>3.0439845155757039E-2</v>
      </c>
      <c r="Z29" s="10"/>
      <c r="AA29" s="20">
        <v>38</v>
      </c>
      <c r="AB29" s="20">
        <v>21.4</v>
      </c>
      <c r="AC29" s="20">
        <v>29.8</v>
      </c>
      <c r="AD29" s="20">
        <v>9.1999999999999993</v>
      </c>
      <c r="AE29" s="20">
        <v>1.6</v>
      </c>
      <c r="AF29" s="66">
        <f t="shared" si="4"/>
        <v>100</v>
      </c>
      <c r="AG29" s="10"/>
      <c r="AH29" s="72"/>
      <c r="AI29" s="73"/>
      <c r="AJ29" s="74"/>
      <c r="AK29" s="75"/>
      <c r="AL29" s="76"/>
      <c r="AN29" s="57">
        <v>46007.853000000003</v>
      </c>
      <c r="AO29" s="35">
        <v>80</v>
      </c>
      <c r="AP29" s="43">
        <f t="shared" si="5"/>
        <v>2385047099.5200005</v>
      </c>
      <c r="AR29" s="57">
        <f t="shared" si="6"/>
        <v>46007.853000000003</v>
      </c>
      <c r="AS29" s="35">
        <v>24</v>
      </c>
      <c r="AT29" s="43">
        <f t="shared" si="7"/>
        <v>21465423895.68</v>
      </c>
      <c r="AV29" s="43">
        <v>783528000000</v>
      </c>
    </row>
    <row r="30" spans="1:48" ht="24" customHeight="1">
      <c r="A30" s="16"/>
      <c r="B30" s="17">
        <f t="shared" si="8"/>
        <v>22</v>
      </c>
      <c r="C30" s="10"/>
      <c r="D30" s="18" t="s">
        <v>53</v>
      </c>
      <c r="E30" s="10"/>
      <c r="F30" s="18" t="s">
        <v>8</v>
      </c>
      <c r="G30" s="18" t="s">
        <v>212</v>
      </c>
      <c r="H30" s="10"/>
      <c r="I30" s="19">
        <v>10610947</v>
      </c>
      <c r="J30" s="19">
        <v>17570</v>
      </c>
      <c r="K30" s="17" t="s">
        <v>14</v>
      </c>
      <c r="L30" s="10"/>
      <c r="M30" s="60">
        <v>611</v>
      </c>
      <c r="N30" s="60">
        <v>630</v>
      </c>
      <c r="O30" s="60">
        <v>630</v>
      </c>
      <c r="P30" s="10"/>
      <c r="Q30" s="60">
        <f t="shared" si="0"/>
        <v>18900</v>
      </c>
      <c r="R30" s="10"/>
      <c r="S30" s="62">
        <f t="shared" si="1"/>
        <v>19530</v>
      </c>
      <c r="T30" s="10"/>
      <c r="U30" s="64">
        <v>5.9</v>
      </c>
      <c r="V30" s="64">
        <v>5.9</v>
      </c>
      <c r="W30" s="10"/>
      <c r="X30" s="43">
        <f t="shared" si="2"/>
        <v>9305547047.9999981</v>
      </c>
      <c r="Y30" s="36">
        <f t="shared" si="3"/>
        <v>4.7698739289558659E-2</v>
      </c>
      <c r="Z30" s="10"/>
      <c r="AA30" s="20">
        <v>53.7</v>
      </c>
      <c r="AB30" s="20">
        <v>10.3</v>
      </c>
      <c r="AC30" s="20">
        <v>8.6999999999999993</v>
      </c>
      <c r="AD30" s="20">
        <v>21.3</v>
      </c>
      <c r="AE30" s="20">
        <v>6</v>
      </c>
      <c r="AF30" s="66">
        <f t="shared" si="4"/>
        <v>100</v>
      </c>
      <c r="AG30" s="10"/>
      <c r="AH30" s="72"/>
      <c r="AI30" s="73"/>
      <c r="AJ30" s="74"/>
      <c r="AK30" s="75"/>
      <c r="AL30" s="76"/>
      <c r="AN30" s="57">
        <v>18463.386999999999</v>
      </c>
      <c r="AO30" s="35">
        <v>80</v>
      </c>
      <c r="AP30" s="43">
        <f t="shared" si="5"/>
        <v>930554704.79999995</v>
      </c>
      <c r="AR30" s="57">
        <f t="shared" si="6"/>
        <v>18463.386999999999</v>
      </c>
      <c r="AS30" s="35">
        <v>24</v>
      </c>
      <c r="AT30" s="43">
        <f t="shared" si="7"/>
        <v>8374992343.1999989</v>
      </c>
      <c r="AV30" s="43">
        <v>195090000000</v>
      </c>
    </row>
    <row r="31" spans="1:48" ht="24" customHeight="1">
      <c r="A31" s="16"/>
      <c r="B31" s="17">
        <f t="shared" si="8"/>
        <v>23</v>
      </c>
      <c r="C31" s="10"/>
      <c r="D31" s="18" t="s">
        <v>180</v>
      </c>
      <c r="E31" s="10"/>
      <c r="F31" s="18" t="s">
        <v>13</v>
      </c>
      <c r="G31" s="18" t="s">
        <v>222</v>
      </c>
      <c r="H31" s="10"/>
      <c r="I31" s="19">
        <v>3444006</v>
      </c>
      <c r="J31" s="19">
        <v>15230</v>
      </c>
      <c r="K31" s="17" t="s">
        <v>14</v>
      </c>
      <c r="L31" s="10"/>
      <c r="M31" s="60">
        <v>446</v>
      </c>
      <c r="N31" s="60">
        <v>460</v>
      </c>
      <c r="O31" s="60">
        <v>460</v>
      </c>
      <c r="P31" s="10"/>
      <c r="Q31" s="60">
        <f t="shared" si="0"/>
        <v>13800</v>
      </c>
      <c r="R31" s="10"/>
      <c r="S31" s="62">
        <f t="shared" si="1"/>
        <v>14260</v>
      </c>
      <c r="T31" s="10"/>
      <c r="U31" s="64">
        <v>13.4</v>
      </c>
      <c r="V31" s="64">
        <v>13.4</v>
      </c>
      <c r="W31" s="10"/>
      <c r="X31" s="43">
        <f t="shared" si="2"/>
        <v>5662468992</v>
      </c>
      <c r="Y31" s="36">
        <f t="shared" si="3"/>
        <v>0.1074717011843304</v>
      </c>
      <c r="Z31" s="10"/>
      <c r="AA31" s="20">
        <v>30.7</v>
      </c>
      <c r="AB31" s="20">
        <v>45.7</v>
      </c>
      <c r="AC31" s="20">
        <v>7</v>
      </c>
      <c r="AD31" s="20">
        <v>16.600000000000001</v>
      </c>
      <c r="AE31" s="20">
        <v>0</v>
      </c>
      <c r="AF31" s="66">
        <f t="shared" si="4"/>
        <v>100</v>
      </c>
      <c r="AG31" s="10"/>
      <c r="AH31" s="72"/>
      <c r="AI31" s="73"/>
      <c r="AJ31" s="74"/>
      <c r="AK31" s="75"/>
      <c r="AL31" s="76"/>
      <c r="AN31" s="57">
        <v>15387.144</v>
      </c>
      <c r="AO31" s="35">
        <v>80</v>
      </c>
      <c r="AP31" s="43">
        <f t="shared" si="5"/>
        <v>566246899.20000005</v>
      </c>
      <c r="AR31" s="57">
        <f t="shared" si="6"/>
        <v>15387.144</v>
      </c>
      <c r="AS31" s="35">
        <v>24</v>
      </c>
      <c r="AT31" s="43">
        <f t="shared" si="7"/>
        <v>5096222092.8000002</v>
      </c>
      <c r="AV31" s="43">
        <v>52688000000</v>
      </c>
    </row>
    <row r="32" spans="1:48" ht="24" customHeight="1">
      <c r="A32" s="16"/>
      <c r="B32" s="17">
        <f t="shared" si="8"/>
        <v>24</v>
      </c>
      <c r="C32" s="10"/>
      <c r="D32" s="18" t="s">
        <v>19</v>
      </c>
      <c r="E32" s="10"/>
      <c r="F32" s="18" t="s">
        <v>8</v>
      </c>
      <c r="G32" s="18" t="s">
        <v>212</v>
      </c>
      <c r="H32" s="10"/>
      <c r="I32" s="19">
        <v>8712137</v>
      </c>
      <c r="J32" s="19">
        <v>45230</v>
      </c>
      <c r="K32" s="17" t="s">
        <v>14</v>
      </c>
      <c r="L32" s="10"/>
      <c r="M32" s="60">
        <v>432</v>
      </c>
      <c r="N32" s="60">
        <v>452</v>
      </c>
      <c r="O32" s="60">
        <v>452</v>
      </c>
      <c r="P32" s="10"/>
      <c r="Q32" s="60">
        <f t="shared" si="0"/>
        <v>13560</v>
      </c>
      <c r="R32" s="10"/>
      <c r="S32" s="62">
        <f t="shared" si="1"/>
        <v>14012</v>
      </c>
      <c r="T32" s="10"/>
      <c r="U32" s="64">
        <v>5.2</v>
      </c>
      <c r="V32" s="64">
        <v>5.2</v>
      </c>
      <c r="W32" s="10"/>
      <c r="X32" s="43">
        <f t="shared" si="2"/>
        <v>16357990287.999998</v>
      </c>
      <c r="Y32" s="36">
        <f t="shared" si="3"/>
        <v>4.1388743429109268E-2</v>
      </c>
      <c r="Z32" s="10"/>
      <c r="AA32" s="20">
        <v>43.8</v>
      </c>
      <c r="AB32" s="20">
        <v>22</v>
      </c>
      <c r="AC32" s="20">
        <v>11.1</v>
      </c>
      <c r="AD32" s="20">
        <v>16.899999999999999</v>
      </c>
      <c r="AE32" s="20">
        <v>6.2</v>
      </c>
      <c r="AF32" s="66">
        <f t="shared" si="4"/>
        <v>99.999999999999986</v>
      </c>
      <c r="AG32" s="10"/>
      <c r="AH32" s="72"/>
      <c r="AI32" s="73"/>
      <c r="AJ32" s="74"/>
      <c r="AK32" s="75"/>
      <c r="AL32" s="76"/>
      <c r="AN32" s="57">
        <v>45237.805</v>
      </c>
      <c r="AO32" s="35">
        <v>80</v>
      </c>
      <c r="AP32" s="43">
        <f t="shared" si="5"/>
        <v>1635799028.8</v>
      </c>
      <c r="AR32" s="57">
        <f t="shared" si="6"/>
        <v>45237.805</v>
      </c>
      <c r="AS32" s="35">
        <v>24</v>
      </c>
      <c r="AT32" s="43">
        <f t="shared" si="7"/>
        <v>14722191259.199999</v>
      </c>
      <c r="AV32" s="43">
        <v>395228000000</v>
      </c>
    </row>
    <row r="33" spans="1:48" ht="24" customHeight="1">
      <c r="A33" s="16"/>
      <c r="B33" s="17">
        <f t="shared" si="8"/>
        <v>25</v>
      </c>
      <c r="C33" s="10"/>
      <c r="D33" s="18" t="s">
        <v>124</v>
      </c>
      <c r="E33" s="10"/>
      <c r="F33" s="18" t="s">
        <v>18</v>
      </c>
      <c r="G33" s="18" t="s">
        <v>224</v>
      </c>
      <c r="H33" s="10"/>
      <c r="I33" s="19">
        <v>4660833</v>
      </c>
      <c r="J33" s="19">
        <v>39070</v>
      </c>
      <c r="K33" s="17" t="s">
        <v>14</v>
      </c>
      <c r="L33" s="10"/>
      <c r="M33" s="60">
        <v>327</v>
      </c>
      <c r="N33" s="60">
        <v>364</v>
      </c>
      <c r="O33" s="60">
        <v>364</v>
      </c>
      <c r="P33" s="10"/>
      <c r="Q33" s="60">
        <f t="shared" si="0"/>
        <v>10920</v>
      </c>
      <c r="R33" s="10"/>
      <c r="S33" s="62">
        <f t="shared" si="1"/>
        <v>11284</v>
      </c>
      <c r="T33" s="10"/>
      <c r="U33" s="64">
        <v>7.8</v>
      </c>
      <c r="V33" s="64">
        <v>7.8</v>
      </c>
      <c r="W33" s="10"/>
      <c r="X33" s="43">
        <f t="shared" si="2"/>
        <v>11655819302.4</v>
      </c>
      <c r="Y33" s="36">
        <f t="shared" si="3"/>
        <v>6.2047224453032672E-2</v>
      </c>
      <c r="Z33" s="10"/>
      <c r="AA33" s="20">
        <v>68.5</v>
      </c>
      <c r="AB33" s="20">
        <v>15.9</v>
      </c>
      <c r="AC33" s="20">
        <v>1.5</v>
      </c>
      <c r="AD33" s="20">
        <v>7.6</v>
      </c>
      <c r="AE33" s="20">
        <v>6.5</v>
      </c>
      <c r="AF33" s="66">
        <f t="shared" si="4"/>
        <v>100</v>
      </c>
      <c r="AG33" s="10"/>
      <c r="AH33" s="72"/>
      <c r="AI33" s="73"/>
      <c r="AJ33" s="74"/>
      <c r="AK33" s="75"/>
      <c r="AL33" s="76"/>
      <c r="AN33" s="57">
        <v>40026.851999999999</v>
      </c>
      <c r="AO33" s="35">
        <v>80</v>
      </c>
      <c r="AP33" s="43">
        <f t="shared" si="5"/>
        <v>1165581930.24</v>
      </c>
      <c r="AR33" s="57">
        <f t="shared" si="6"/>
        <v>40026.851999999999</v>
      </c>
      <c r="AS33" s="35">
        <v>24</v>
      </c>
      <c r="AT33" s="43">
        <f t="shared" si="7"/>
        <v>10490237372.16</v>
      </c>
      <c r="AV33" s="43">
        <v>187854000000</v>
      </c>
    </row>
    <row r="34" spans="1:48" ht="24" customHeight="1">
      <c r="A34" s="16"/>
      <c r="B34" s="17">
        <f t="shared" si="8"/>
        <v>26</v>
      </c>
      <c r="C34" s="10"/>
      <c r="D34" s="18" t="s">
        <v>88</v>
      </c>
      <c r="E34" s="10"/>
      <c r="F34" s="18" t="s">
        <v>8</v>
      </c>
      <c r="G34" s="18" t="s">
        <v>212</v>
      </c>
      <c r="H34" s="10"/>
      <c r="I34" s="19">
        <v>8191828</v>
      </c>
      <c r="J34" s="19">
        <v>36190</v>
      </c>
      <c r="K34" s="17" t="s">
        <v>14</v>
      </c>
      <c r="L34" s="10"/>
      <c r="M34" s="60">
        <v>335</v>
      </c>
      <c r="N34" s="60">
        <v>345</v>
      </c>
      <c r="O34" s="60">
        <v>345</v>
      </c>
      <c r="P34" s="10"/>
      <c r="Q34" s="60">
        <f t="shared" si="0"/>
        <v>10350</v>
      </c>
      <c r="R34" s="10"/>
      <c r="S34" s="62">
        <f t="shared" si="1"/>
        <v>10695</v>
      </c>
      <c r="T34" s="10"/>
      <c r="U34" s="64">
        <v>4.2</v>
      </c>
      <c r="V34" s="64">
        <v>4.2</v>
      </c>
      <c r="W34" s="10"/>
      <c r="X34" s="43">
        <f t="shared" si="2"/>
        <v>10300768224</v>
      </c>
      <c r="Y34" s="36">
        <f t="shared" si="3"/>
        <v>3.2295770271922646E-2</v>
      </c>
      <c r="Z34" s="10"/>
      <c r="AA34" s="20">
        <v>46.3</v>
      </c>
      <c r="AB34" s="20">
        <v>12.2</v>
      </c>
      <c r="AC34" s="20">
        <v>2.7</v>
      </c>
      <c r="AD34" s="20">
        <v>28.7</v>
      </c>
      <c r="AE34" s="20">
        <v>10.1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37321.624000000003</v>
      </c>
      <c r="AO34" s="35">
        <v>80</v>
      </c>
      <c r="AP34" s="43">
        <f t="shared" si="5"/>
        <v>1030076822.4000001</v>
      </c>
      <c r="AR34" s="57">
        <f t="shared" si="6"/>
        <v>37321.624000000003</v>
      </c>
      <c r="AS34" s="35">
        <v>24</v>
      </c>
      <c r="AT34" s="43">
        <f t="shared" si="7"/>
        <v>9270691401.6000004</v>
      </c>
      <c r="AV34" s="43">
        <v>318951000000</v>
      </c>
    </row>
    <row r="35" spans="1:48" ht="24" customHeight="1">
      <c r="A35" s="16"/>
      <c r="B35" s="17">
        <f t="shared" si="8"/>
        <v>27</v>
      </c>
      <c r="C35" s="10"/>
      <c r="D35" s="18" t="s">
        <v>151</v>
      </c>
      <c r="E35" s="10"/>
      <c r="F35" s="18" t="s">
        <v>8</v>
      </c>
      <c r="G35" s="18" t="s">
        <v>212</v>
      </c>
      <c r="H35" s="10"/>
      <c r="I35" s="19">
        <v>5444218</v>
      </c>
      <c r="J35" s="19">
        <v>16810</v>
      </c>
      <c r="K35" s="17" t="s">
        <v>14</v>
      </c>
      <c r="L35" s="10"/>
      <c r="M35" s="60">
        <v>275</v>
      </c>
      <c r="N35" s="60">
        <v>330</v>
      </c>
      <c r="O35" s="60">
        <v>330</v>
      </c>
      <c r="P35" s="10"/>
      <c r="Q35" s="60">
        <f t="shared" si="0"/>
        <v>9900</v>
      </c>
      <c r="R35" s="10"/>
      <c r="S35" s="62">
        <f t="shared" si="1"/>
        <v>10230</v>
      </c>
      <c r="T35" s="10"/>
      <c r="U35" s="64">
        <v>6.1</v>
      </c>
      <c r="V35" s="64">
        <v>6.1</v>
      </c>
      <c r="W35" s="10"/>
      <c r="X35" s="43">
        <f t="shared" si="2"/>
        <v>4357583472</v>
      </c>
      <c r="Y35" s="36">
        <f t="shared" si="3"/>
        <v>4.8611500005577804E-2</v>
      </c>
      <c r="Z35" s="10"/>
      <c r="AA35" s="20">
        <v>50.2</v>
      </c>
      <c r="AB35" s="20">
        <v>8.6999999999999993</v>
      </c>
      <c r="AC35" s="20">
        <v>7.6</v>
      </c>
      <c r="AD35" s="20">
        <v>29.1</v>
      </c>
      <c r="AE35" s="20">
        <v>4.4000000000000004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16505.998</v>
      </c>
      <c r="AO35" s="35">
        <v>80</v>
      </c>
      <c r="AP35" s="43">
        <f t="shared" si="5"/>
        <v>435758347.19999999</v>
      </c>
      <c r="AR35" s="57">
        <f t="shared" si="6"/>
        <v>16505.998</v>
      </c>
      <c r="AS35" s="35">
        <v>24</v>
      </c>
      <c r="AT35" s="43">
        <f t="shared" si="7"/>
        <v>3921825124.7999997</v>
      </c>
      <c r="AV35" s="43">
        <v>89641000000</v>
      </c>
    </row>
    <row r="36" spans="1:48" ht="24" customHeight="1">
      <c r="A36" s="16"/>
      <c r="B36" s="17">
        <f t="shared" si="8"/>
        <v>28</v>
      </c>
      <c r="C36" s="10"/>
      <c r="D36" s="18" t="s">
        <v>161</v>
      </c>
      <c r="E36" s="10"/>
      <c r="F36" s="18" t="s">
        <v>8</v>
      </c>
      <c r="G36" s="18" t="s">
        <v>212</v>
      </c>
      <c r="H36" s="10"/>
      <c r="I36" s="19">
        <v>9837533</v>
      </c>
      <c r="J36" s="19">
        <v>54630</v>
      </c>
      <c r="K36" s="17" t="s">
        <v>14</v>
      </c>
      <c r="L36" s="10"/>
      <c r="M36" s="60">
        <v>270</v>
      </c>
      <c r="N36" s="60">
        <v>278</v>
      </c>
      <c r="O36" s="60">
        <v>278</v>
      </c>
      <c r="P36" s="10"/>
      <c r="Q36" s="60">
        <f t="shared" si="0"/>
        <v>8340</v>
      </c>
      <c r="R36" s="10"/>
      <c r="S36" s="62">
        <f t="shared" si="1"/>
        <v>8618</v>
      </c>
      <c r="T36" s="10"/>
      <c r="U36" s="64">
        <v>2.8</v>
      </c>
      <c r="V36" s="64">
        <v>2.8</v>
      </c>
      <c r="W36" s="10"/>
      <c r="X36" s="43">
        <f t="shared" si="2"/>
        <v>11559061412.800001</v>
      </c>
      <c r="Y36" s="36">
        <f t="shared" si="3"/>
        <v>2.2412401138549361E-2</v>
      </c>
      <c r="Z36" s="10"/>
      <c r="AA36" s="20">
        <v>53.7</v>
      </c>
      <c r="AB36" s="20">
        <v>16.3</v>
      </c>
      <c r="AC36" s="20">
        <v>8.1</v>
      </c>
      <c r="AD36" s="20">
        <v>15.6</v>
      </c>
      <c r="AE36" s="20">
        <v>6.3</v>
      </c>
      <c r="AF36" s="66">
        <f t="shared" si="4"/>
        <v>99.999999999999986</v>
      </c>
      <c r="AG36" s="10"/>
      <c r="AH36" s="72"/>
      <c r="AI36" s="73"/>
      <c r="AJ36" s="74"/>
      <c r="AK36" s="75"/>
      <c r="AL36" s="76"/>
      <c r="AN36" s="57">
        <v>51974.197</v>
      </c>
      <c r="AO36" s="35">
        <v>80</v>
      </c>
      <c r="AP36" s="43">
        <f t="shared" si="5"/>
        <v>1155906141.28</v>
      </c>
      <c r="AR36" s="57">
        <f t="shared" si="6"/>
        <v>51974.197</v>
      </c>
      <c r="AS36" s="35">
        <v>24</v>
      </c>
      <c r="AT36" s="43">
        <f t="shared" si="7"/>
        <v>10403155271.52</v>
      </c>
      <c r="AV36" s="43">
        <v>515744000000</v>
      </c>
    </row>
    <row r="37" spans="1:48" ht="24" customHeight="1">
      <c r="A37" s="16"/>
      <c r="B37" s="17">
        <f t="shared" si="8"/>
        <v>29</v>
      </c>
      <c r="C37" s="10"/>
      <c r="D37" s="18" t="s">
        <v>67</v>
      </c>
      <c r="E37" s="10"/>
      <c r="F37" s="18" t="s">
        <v>8</v>
      </c>
      <c r="G37" s="18" t="s">
        <v>212</v>
      </c>
      <c r="H37" s="10"/>
      <c r="I37" s="19">
        <v>5503132</v>
      </c>
      <c r="J37" s="19">
        <v>44730</v>
      </c>
      <c r="K37" s="17" t="s">
        <v>14</v>
      </c>
      <c r="L37" s="10"/>
      <c r="M37" s="60">
        <v>252</v>
      </c>
      <c r="N37" s="60">
        <v>260</v>
      </c>
      <c r="O37" s="60">
        <v>260</v>
      </c>
      <c r="P37" s="10"/>
      <c r="Q37" s="60">
        <f t="shared" si="0"/>
        <v>7800</v>
      </c>
      <c r="R37" s="10"/>
      <c r="S37" s="62">
        <f t="shared" si="1"/>
        <v>8060</v>
      </c>
      <c r="T37" s="10"/>
      <c r="U37" s="64">
        <v>4.7</v>
      </c>
      <c r="V37" s="64">
        <v>4.7</v>
      </c>
      <c r="W37" s="10"/>
      <c r="X37" s="43">
        <f t="shared" si="2"/>
        <v>9105707520</v>
      </c>
      <c r="Y37" s="36">
        <f t="shared" si="3"/>
        <v>3.785055293677516E-2</v>
      </c>
      <c r="Z37" s="10"/>
      <c r="AA37" s="20">
        <v>64.7</v>
      </c>
      <c r="AB37" s="20">
        <v>8.6999999999999993</v>
      </c>
      <c r="AC37" s="20">
        <v>9.5</v>
      </c>
      <c r="AD37" s="20">
        <v>10.7</v>
      </c>
      <c r="AE37" s="20">
        <v>6.4</v>
      </c>
      <c r="AF37" s="66">
        <f t="shared" si="4"/>
        <v>100.00000000000001</v>
      </c>
      <c r="AG37" s="10"/>
      <c r="AH37" s="72"/>
      <c r="AI37" s="73"/>
      <c r="AJ37" s="74"/>
      <c r="AK37" s="75"/>
      <c r="AL37" s="76"/>
      <c r="AN37" s="57">
        <v>43777.440000000002</v>
      </c>
      <c r="AO37" s="35">
        <v>80</v>
      </c>
      <c r="AP37" s="43">
        <f t="shared" si="5"/>
        <v>910570752</v>
      </c>
      <c r="AR37" s="57">
        <f t="shared" si="6"/>
        <v>43777.440000000002</v>
      </c>
      <c r="AS37" s="35">
        <v>24</v>
      </c>
      <c r="AT37" s="43">
        <f t="shared" si="7"/>
        <v>8195136768</v>
      </c>
      <c r="AV37" s="43">
        <v>240570000000</v>
      </c>
    </row>
    <row r="38" spans="1:48" ht="24" customHeight="1">
      <c r="A38" s="16"/>
      <c r="B38" s="17">
        <f t="shared" si="8"/>
        <v>30</v>
      </c>
      <c r="C38" s="10"/>
      <c r="D38" s="18" t="s">
        <v>136</v>
      </c>
      <c r="E38" s="10"/>
      <c r="F38" s="18" t="s">
        <v>5</v>
      </c>
      <c r="G38" s="18" t="s">
        <v>226</v>
      </c>
      <c r="H38" s="10"/>
      <c r="I38" s="19">
        <v>2569804</v>
      </c>
      <c r="J38" s="19">
        <v>75660</v>
      </c>
      <c r="K38" s="17" t="s">
        <v>14</v>
      </c>
      <c r="L38" s="10"/>
      <c r="M38" s="60">
        <v>178</v>
      </c>
      <c r="N38" s="60">
        <v>239</v>
      </c>
      <c r="O38" s="60">
        <v>239</v>
      </c>
      <c r="P38" s="10"/>
      <c r="Q38" s="60">
        <f t="shared" si="0"/>
        <v>7170</v>
      </c>
      <c r="R38" s="10"/>
      <c r="S38" s="62">
        <f t="shared" si="1"/>
        <v>7409</v>
      </c>
      <c r="T38" s="10"/>
      <c r="U38" s="64">
        <v>9.3000000000000007</v>
      </c>
      <c r="V38" s="64">
        <v>9.3000000000000007</v>
      </c>
      <c r="W38" s="10"/>
      <c r="X38" s="43">
        <f t="shared" si="2"/>
        <v>10929577263.200001</v>
      </c>
      <c r="Y38" s="36">
        <f t="shared" si="3"/>
        <v>7.2032117570453177E-2</v>
      </c>
      <c r="Z38" s="10"/>
      <c r="AA38" s="20">
        <v>48.3</v>
      </c>
      <c r="AB38" s="20">
        <v>2.2000000000000002</v>
      </c>
      <c r="AC38" s="20">
        <v>2.8</v>
      </c>
      <c r="AD38" s="20">
        <v>32</v>
      </c>
      <c r="AE38" s="20">
        <v>14.7</v>
      </c>
      <c r="AF38" s="66">
        <f t="shared" si="4"/>
        <v>100</v>
      </c>
      <c r="AG38" s="10"/>
      <c r="AH38" s="72"/>
      <c r="AI38" s="73"/>
      <c r="AJ38" s="74"/>
      <c r="AK38" s="75"/>
      <c r="AL38" s="76"/>
      <c r="AN38" s="57">
        <v>57163.061000000002</v>
      </c>
      <c r="AO38" s="35">
        <v>80</v>
      </c>
      <c r="AP38" s="43">
        <f t="shared" si="5"/>
        <v>1092957726.3199999</v>
      </c>
      <c r="AR38" s="57">
        <f t="shared" si="6"/>
        <v>57163.061000000002</v>
      </c>
      <c r="AS38" s="35">
        <v>24</v>
      </c>
      <c r="AT38" s="43">
        <f t="shared" si="7"/>
        <v>9836619536.8800011</v>
      </c>
      <c r="AV38" s="43">
        <v>151732000000</v>
      </c>
    </row>
    <row r="39" spans="1:48" ht="24" customHeight="1">
      <c r="A39" s="16"/>
      <c r="B39" s="17">
        <f t="shared" si="8"/>
        <v>31</v>
      </c>
      <c r="C39" s="10"/>
      <c r="D39" s="18" t="s">
        <v>104</v>
      </c>
      <c r="E39" s="10"/>
      <c r="F39" s="18" t="s">
        <v>8</v>
      </c>
      <c r="G39" s="18" t="s">
        <v>212</v>
      </c>
      <c r="H39" s="10"/>
      <c r="I39" s="19">
        <v>2908249</v>
      </c>
      <c r="J39" s="19">
        <v>14770</v>
      </c>
      <c r="K39" s="17" t="s">
        <v>14</v>
      </c>
      <c r="L39" s="10"/>
      <c r="M39" s="60">
        <v>192</v>
      </c>
      <c r="N39" s="60">
        <v>234</v>
      </c>
      <c r="O39" s="60">
        <v>234</v>
      </c>
      <c r="P39" s="10"/>
      <c r="Q39" s="60">
        <f t="shared" si="0"/>
        <v>7020</v>
      </c>
      <c r="R39" s="10"/>
      <c r="S39" s="62">
        <f t="shared" si="1"/>
        <v>7254</v>
      </c>
      <c r="T39" s="10"/>
      <c r="U39" s="64">
        <v>8</v>
      </c>
      <c r="V39" s="64">
        <v>8</v>
      </c>
      <c r="W39" s="10"/>
      <c r="X39" s="43">
        <f t="shared" si="2"/>
        <v>2807902655.9999995</v>
      </c>
      <c r="Y39" s="36">
        <f t="shared" si="3"/>
        <v>6.5266669517921053E-2</v>
      </c>
      <c r="Z39" s="10"/>
      <c r="AA39" s="20">
        <v>46.4</v>
      </c>
      <c r="AB39" s="20">
        <v>5.7</v>
      </c>
      <c r="AC39" s="20">
        <v>8.9</v>
      </c>
      <c r="AD39" s="20">
        <v>38</v>
      </c>
      <c r="AE39" s="20">
        <v>1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14999.48</v>
      </c>
      <c r="AO39" s="35">
        <v>80</v>
      </c>
      <c r="AP39" s="43">
        <f t="shared" si="5"/>
        <v>280790265.59999996</v>
      </c>
      <c r="AR39" s="57">
        <f t="shared" si="6"/>
        <v>14999.48</v>
      </c>
      <c r="AS39" s="35">
        <v>24</v>
      </c>
      <c r="AT39" s="43">
        <f t="shared" si="7"/>
        <v>2527112390.3999996</v>
      </c>
      <c r="AV39" s="43">
        <v>43022000000</v>
      </c>
    </row>
    <row r="40" spans="1:48" ht="24" customHeight="1">
      <c r="A40" s="16"/>
      <c r="B40" s="17">
        <f t="shared" si="8"/>
        <v>32</v>
      </c>
      <c r="C40" s="10"/>
      <c r="D40" s="18" t="s">
        <v>55</v>
      </c>
      <c r="E40" s="10"/>
      <c r="F40" s="18" t="s">
        <v>8</v>
      </c>
      <c r="G40" s="18" t="s">
        <v>212</v>
      </c>
      <c r="H40" s="10"/>
      <c r="I40" s="19">
        <v>5711870</v>
      </c>
      <c r="J40" s="19">
        <v>56730</v>
      </c>
      <c r="K40" s="17" t="s">
        <v>14</v>
      </c>
      <c r="L40" s="10"/>
      <c r="M40" s="60">
        <v>211</v>
      </c>
      <c r="N40" s="60">
        <v>227</v>
      </c>
      <c r="O40" s="60">
        <v>227</v>
      </c>
      <c r="P40" s="10"/>
      <c r="Q40" s="60">
        <f t="shared" si="0"/>
        <v>6810</v>
      </c>
      <c r="R40" s="10"/>
      <c r="S40" s="62">
        <f t="shared" si="1"/>
        <v>7037</v>
      </c>
      <c r="T40" s="10"/>
      <c r="U40" s="64">
        <v>4</v>
      </c>
      <c r="V40" s="64">
        <v>4</v>
      </c>
      <c r="W40" s="10"/>
      <c r="X40" s="43">
        <f t="shared" si="2"/>
        <v>9926982036.7999992</v>
      </c>
      <c r="Y40" s="36">
        <f t="shared" si="3"/>
        <v>3.1703847892793721E-2</v>
      </c>
      <c r="Z40" s="10"/>
      <c r="AA40" s="20">
        <v>48.3</v>
      </c>
      <c r="AB40" s="20">
        <v>16.100000000000001</v>
      </c>
      <c r="AC40" s="20">
        <v>14.7</v>
      </c>
      <c r="AD40" s="20">
        <v>17.100000000000001</v>
      </c>
      <c r="AE40" s="20">
        <v>3.8</v>
      </c>
      <c r="AF40" s="66">
        <f t="shared" si="4"/>
        <v>100.00000000000001</v>
      </c>
      <c r="AG40" s="10"/>
      <c r="AH40" s="72"/>
      <c r="AI40" s="73"/>
      <c r="AJ40" s="74"/>
      <c r="AK40" s="75"/>
      <c r="AL40" s="76"/>
      <c r="AN40" s="57">
        <v>54663.998</v>
      </c>
      <c r="AO40" s="35">
        <v>80</v>
      </c>
      <c r="AP40" s="43">
        <f t="shared" si="5"/>
        <v>992698203.68000007</v>
      </c>
      <c r="AR40" s="57">
        <f t="shared" si="6"/>
        <v>54663.998</v>
      </c>
      <c r="AS40" s="35">
        <v>24</v>
      </c>
      <c r="AT40" s="43">
        <f t="shared" si="7"/>
        <v>8934283833.1199989</v>
      </c>
      <c r="AV40" s="43">
        <v>313116000000</v>
      </c>
    </row>
    <row r="41" spans="1:48" ht="24" customHeight="1">
      <c r="A41" s="16"/>
      <c r="B41" s="17">
        <f t="shared" si="8"/>
        <v>33</v>
      </c>
      <c r="C41" s="10"/>
      <c r="D41" s="18" t="s">
        <v>162</v>
      </c>
      <c r="E41" s="10"/>
      <c r="F41" s="18" t="s">
        <v>8</v>
      </c>
      <c r="G41" s="18" t="s">
        <v>212</v>
      </c>
      <c r="H41" s="10"/>
      <c r="I41" s="19">
        <v>8401739</v>
      </c>
      <c r="J41" s="19">
        <v>81240</v>
      </c>
      <c r="K41" s="17" t="s">
        <v>14</v>
      </c>
      <c r="L41" s="10"/>
      <c r="M41" s="60">
        <v>216</v>
      </c>
      <c r="N41" s="60">
        <v>223</v>
      </c>
      <c r="O41" s="60">
        <v>223</v>
      </c>
      <c r="P41" s="10"/>
      <c r="Q41" s="60">
        <f t="shared" ref="Q41:Q57" si="9">N41*$Q$190</f>
        <v>6690</v>
      </c>
      <c r="R41" s="10"/>
      <c r="S41" s="62">
        <f t="shared" ref="S41:S57" si="10">Q41+N41</f>
        <v>6913</v>
      </c>
      <c r="T41" s="10"/>
      <c r="U41" s="64">
        <v>2.7</v>
      </c>
      <c r="V41" s="64">
        <v>2.7</v>
      </c>
      <c r="W41" s="10"/>
      <c r="X41" s="43">
        <f t="shared" ref="X41:X57" si="11">AP41+AT41</f>
        <v>14302719231.200001</v>
      </c>
      <c r="Y41" s="36">
        <f t="shared" ref="Y41:Y57" si="12">X41/AV41</f>
        <v>2.1305716490021734E-2</v>
      </c>
      <c r="Z41" s="10"/>
      <c r="AA41" s="20">
        <v>34.700000000000003</v>
      </c>
      <c r="AB41" s="20">
        <v>22.7</v>
      </c>
      <c r="AC41" s="20">
        <v>15.3</v>
      </c>
      <c r="AD41" s="20">
        <v>23.1</v>
      </c>
      <c r="AE41" s="20">
        <v>4.2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80172.192999999999</v>
      </c>
      <c r="AO41" s="35">
        <v>80</v>
      </c>
      <c r="AP41" s="43">
        <f t="shared" ref="AP41:AP57" si="14">N41*AN41*AO41</f>
        <v>1430271923.1200001</v>
      </c>
      <c r="AR41" s="57">
        <f t="shared" ref="AR41:AR57" si="15">AN41</f>
        <v>80172.192999999999</v>
      </c>
      <c r="AS41" s="35">
        <v>24</v>
      </c>
      <c r="AT41" s="43">
        <f t="shared" ref="AT41:AT57" si="16">Q41*AR41*AS41</f>
        <v>12872447308.08</v>
      </c>
      <c r="AV41" s="43">
        <v>671309000000</v>
      </c>
    </row>
    <row r="42" spans="1:48" ht="24" customHeight="1">
      <c r="A42" s="16"/>
      <c r="B42" s="17">
        <f t="shared" si="8"/>
        <v>34</v>
      </c>
      <c r="C42" s="10"/>
      <c r="D42" s="18" t="s">
        <v>87</v>
      </c>
      <c r="E42" s="10"/>
      <c r="F42" s="18" t="s">
        <v>8</v>
      </c>
      <c r="G42" s="18" t="s">
        <v>212</v>
      </c>
      <c r="H42" s="10"/>
      <c r="I42" s="19">
        <v>4726078</v>
      </c>
      <c r="J42" s="19">
        <v>52560</v>
      </c>
      <c r="K42" s="17" t="s">
        <v>14</v>
      </c>
      <c r="L42" s="10"/>
      <c r="M42" s="60">
        <v>188</v>
      </c>
      <c r="N42" s="60">
        <v>194</v>
      </c>
      <c r="O42" s="60">
        <v>194</v>
      </c>
      <c r="P42" s="10"/>
      <c r="Q42" s="60">
        <f t="shared" si="9"/>
        <v>5820</v>
      </c>
      <c r="R42" s="10"/>
      <c r="S42" s="62">
        <f t="shared" si="10"/>
        <v>6014</v>
      </c>
      <c r="T42" s="10"/>
      <c r="U42" s="64">
        <v>4.0999999999999996</v>
      </c>
      <c r="V42" s="64">
        <v>4.0999999999999996</v>
      </c>
      <c r="W42" s="10"/>
      <c r="X42" s="43">
        <f t="shared" si="11"/>
        <v>9808187126.3999996</v>
      </c>
      <c r="Y42" s="36">
        <f t="shared" si="12"/>
        <v>3.2637059813724736E-2</v>
      </c>
      <c r="Z42" s="10"/>
      <c r="AA42" s="20">
        <v>62.2</v>
      </c>
      <c r="AB42" s="20">
        <v>11.7</v>
      </c>
      <c r="AC42" s="20">
        <v>5.3</v>
      </c>
      <c r="AD42" s="20">
        <v>18.600000000000001</v>
      </c>
      <c r="AE42" s="20">
        <v>2.2000000000000002</v>
      </c>
      <c r="AF42" s="66">
        <f t="shared" si="13"/>
        <v>100.00000000000001</v>
      </c>
      <c r="AG42" s="10"/>
      <c r="AH42" s="72"/>
      <c r="AI42" s="73"/>
      <c r="AJ42" s="74"/>
      <c r="AK42" s="75"/>
      <c r="AL42" s="76"/>
      <c r="AN42" s="57">
        <v>63197.082000000002</v>
      </c>
      <c r="AO42" s="35">
        <v>80</v>
      </c>
      <c r="AP42" s="43">
        <f t="shared" si="14"/>
        <v>980818712.63999999</v>
      </c>
      <c r="AR42" s="57">
        <f t="shared" si="15"/>
        <v>63197.082000000002</v>
      </c>
      <c r="AS42" s="35">
        <v>24</v>
      </c>
      <c r="AT42" s="43">
        <f t="shared" si="16"/>
        <v>8827368413.7600002</v>
      </c>
      <c r="AV42" s="43">
        <v>300523000000</v>
      </c>
    </row>
    <row r="43" spans="1:48" ht="24" customHeight="1">
      <c r="A43" s="16"/>
      <c r="B43" s="17">
        <f t="shared" si="8"/>
        <v>35</v>
      </c>
      <c r="C43" s="10"/>
      <c r="D43" s="18" t="s">
        <v>99</v>
      </c>
      <c r="E43" s="10"/>
      <c r="F43" s="18" t="s">
        <v>8</v>
      </c>
      <c r="G43" s="18" t="s">
        <v>212</v>
      </c>
      <c r="H43" s="10"/>
      <c r="I43" s="19">
        <v>1970530</v>
      </c>
      <c r="J43" s="19">
        <v>14630</v>
      </c>
      <c r="K43" s="17" t="s">
        <v>14</v>
      </c>
      <c r="L43" s="10"/>
      <c r="M43" s="60">
        <v>158</v>
      </c>
      <c r="N43" s="60">
        <v>184</v>
      </c>
      <c r="O43" s="60">
        <v>184</v>
      </c>
      <c r="P43" s="10"/>
      <c r="Q43" s="60">
        <f t="shared" si="9"/>
        <v>5520</v>
      </c>
      <c r="R43" s="10"/>
      <c r="S43" s="62">
        <f t="shared" si="10"/>
        <v>5704</v>
      </c>
      <c r="T43" s="10"/>
      <c r="U43" s="64">
        <v>9.3000000000000007</v>
      </c>
      <c r="V43" s="64">
        <v>9.3000000000000007</v>
      </c>
      <c r="W43" s="10"/>
      <c r="X43" s="43">
        <f t="shared" si="11"/>
        <v>2083382688.0000002</v>
      </c>
      <c r="Y43" s="36">
        <f t="shared" si="12"/>
        <v>7.5120166149852174E-2</v>
      </c>
      <c r="Z43" s="10"/>
      <c r="AA43" s="20">
        <v>44.9</v>
      </c>
      <c r="AB43" s="20">
        <v>12</v>
      </c>
      <c r="AC43" s="20">
        <v>4.4000000000000004</v>
      </c>
      <c r="AD43" s="20">
        <v>34.799999999999997</v>
      </c>
      <c r="AE43" s="20">
        <v>3.9</v>
      </c>
      <c r="AF43" s="66">
        <f t="shared" si="13"/>
        <v>100</v>
      </c>
      <c r="AG43" s="10"/>
      <c r="AH43" s="72"/>
      <c r="AI43" s="73"/>
      <c r="AJ43" s="74"/>
      <c r="AK43" s="75"/>
      <c r="AL43" s="76"/>
      <c r="AN43" s="57">
        <v>14153.415000000001</v>
      </c>
      <c r="AO43" s="35">
        <v>80</v>
      </c>
      <c r="AP43" s="43">
        <f t="shared" si="14"/>
        <v>208338268.80000001</v>
      </c>
      <c r="AR43" s="57">
        <f t="shared" si="15"/>
        <v>14153.415000000001</v>
      </c>
      <c r="AS43" s="35">
        <v>24</v>
      </c>
      <c r="AT43" s="43">
        <f t="shared" si="16"/>
        <v>1875044419.2000003</v>
      </c>
      <c r="AV43" s="43">
        <v>27734000000</v>
      </c>
    </row>
    <row r="44" spans="1:48" ht="24" customHeight="1">
      <c r="A44" s="16"/>
      <c r="B44" s="17">
        <f t="shared" si="8"/>
        <v>36</v>
      </c>
      <c r="C44" s="10"/>
      <c r="D44" s="18" t="s">
        <v>170</v>
      </c>
      <c r="E44" s="10"/>
      <c r="F44" s="18" t="s">
        <v>13</v>
      </c>
      <c r="G44" s="18" t="s">
        <v>222</v>
      </c>
      <c r="H44" s="10"/>
      <c r="I44" s="19">
        <v>1364962</v>
      </c>
      <c r="J44" s="19">
        <v>15680</v>
      </c>
      <c r="K44" s="17" t="s">
        <v>14</v>
      </c>
      <c r="L44" s="10"/>
      <c r="M44" s="60">
        <v>135</v>
      </c>
      <c r="N44" s="60">
        <v>165</v>
      </c>
      <c r="O44" s="60">
        <v>165</v>
      </c>
      <c r="P44" s="10"/>
      <c r="Q44" s="60">
        <f t="shared" si="9"/>
        <v>4950</v>
      </c>
      <c r="R44" s="10"/>
      <c r="S44" s="62">
        <f t="shared" si="10"/>
        <v>5115</v>
      </c>
      <c r="T44" s="10"/>
      <c r="U44" s="64">
        <v>12.1</v>
      </c>
      <c r="V44" s="64">
        <v>12.1</v>
      </c>
      <c r="W44" s="10"/>
      <c r="X44" s="43">
        <f t="shared" si="11"/>
        <v>2135357004</v>
      </c>
      <c r="Y44" s="36">
        <f t="shared" si="12"/>
        <v>9.5820372627327802E-2</v>
      </c>
      <c r="Z44" s="10"/>
      <c r="AA44" s="20">
        <v>57.8</v>
      </c>
      <c r="AB44" s="20">
        <v>2.2000000000000002</v>
      </c>
      <c r="AC44" s="20">
        <v>0.7</v>
      </c>
      <c r="AD44" s="20">
        <v>31.1</v>
      </c>
      <c r="AE44" s="20">
        <v>8.1999999999999993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16176.947</v>
      </c>
      <c r="AO44" s="35">
        <v>80</v>
      </c>
      <c r="AP44" s="43">
        <f t="shared" si="14"/>
        <v>213535700.39999998</v>
      </c>
      <c r="AR44" s="57">
        <f t="shared" si="15"/>
        <v>16176.947</v>
      </c>
      <c r="AS44" s="35">
        <v>24</v>
      </c>
      <c r="AT44" s="43">
        <f t="shared" si="16"/>
        <v>1921821303.6000001</v>
      </c>
      <c r="AV44" s="43">
        <v>22285000000</v>
      </c>
    </row>
    <row r="45" spans="1:48" ht="24" customHeight="1">
      <c r="A45" s="16"/>
      <c r="B45" s="17">
        <f t="shared" si="8"/>
        <v>37</v>
      </c>
      <c r="C45" s="10"/>
      <c r="D45" s="18" t="s">
        <v>150</v>
      </c>
      <c r="E45" s="10"/>
      <c r="F45" s="18" t="s">
        <v>18</v>
      </c>
      <c r="G45" s="18" t="s">
        <v>224</v>
      </c>
      <c r="H45" s="10"/>
      <c r="I45" s="19">
        <v>5622455</v>
      </c>
      <c r="J45" s="19">
        <v>51880</v>
      </c>
      <c r="K45" s="17" t="s">
        <v>14</v>
      </c>
      <c r="L45" s="10"/>
      <c r="M45" s="60">
        <v>141</v>
      </c>
      <c r="N45" s="60">
        <v>155</v>
      </c>
      <c r="O45" s="60">
        <v>155</v>
      </c>
      <c r="P45" s="10"/>
      <c r="Q45" s="60">
        <f t="shared" si="9"/>
        <v>4650</v>
      </c>
      <c r="R45" s="10"/>
      <c r="S45" s="62">
        <f t="shared" si="10"/>
        <v>4805</v>
      </c>
      <c r="T45" s="10"/>
      <c r="U45" s="64">
        <v>2.8</v>
      </c>
      <c r="V45" s="64">
        <v>2.8</v>
      </c>
      <c r="W45" s="10"/>
      <c r="X45" s="43">
        <f t="shared" si="11"/>
        <v>7033797080</v>
      </c>
      <c r="Y45" s="36">
        <f t="shared" si="12"/>
        <v>2.2114129934479421E-2</v>
      </c>
      <c r="Z45" s="10"/>
      <c r="AA45" s="20">
        <v>7.8</v>
      </c>
      <c r="AB45" s="20">
        <v>44</v>
      </c>
      <c r="AC45" s="20">
        <v>14.2</v>
      </c>
      <c r="AD45" s="20">
        <v>33.299999999999997</v>
      </c>
      <c r="AE45" s="20">
        <v>0.7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56724.17</v>
      </c>
      <c r="AO45" s="35">
        <v>80</v>
      </c>
      <c r="AP45" s="43">
        <f t="shared" si="14"/>
        <v>703379708</v>
      </c>
      <c r="AR45" s="57">
        <f t="shared" si="15"/>
        <v>56724.17</v>
      </c>
      <c r="AS45" s="35">
        <v>24</v>
      </c>
      <c r="AT45" s="43">
        <f t="shared" si="16"/>
        <v>6330417372</v>
      </c>
      <c r="AV45" s="43">
        <v>318068000000</v>
      </c>
    </row>
    <row r="46" spans="1:48" ht="24" customHeight="1">
      <c r="A46" s="16"/>
      <c r="B46" s="17">
        <f t="shared" si="8"/>
        <v>38</v>
      </c>
      <c r="C46" s="10"/>
      <c r="D46" s="18" t="s">
        <v>127</v>
      </c>
      <c r="E46" s="10"/>
      <c r="F46" s="18" t="s">
        <v>8</v>
      </c>
      <c r="G46" s="18" t="s">
        <v>212</v>
      </c>
      <c r="H46" s="10"/>
      <c r="I46" s="19">
        <v>5254694</v>
      </c>
      <c r="J46" s="19">
        <v>82330</v>
      </c>
      <c r="K46" s="17" t="s">
        <v>14</v>
      </c>
      <c r="L46" s="10"/>
      <c r="M46" s="60">
        <v>135</v>
      </c>
      <c r="N46" s="60">
        <v>143</v>
      </c>
      <c r="O46" s="60">
        <v>143</v>
      </c>
      <c r="P46" s="10"/>
      <c r="Q46" s="60">
        <f t="shared" si="9"/>
        <v>4290</v>
      </c>
      <c r="R46" s="10"/>
      <c r="S46" s="62">
        <f t="shared" si="10"/>
        <v>4433</v>
      </c>
      <c r="T46" s="10"/>
      <c r="U46" s="64">
        <v>2.7</v>
      </c>
      <c r="V46" s="64">
        <v>2.7</v>
      </c>
      <c r="W46" s="10"/>
      <c r="X46" s="43">
        <f t="shared" si="11"/>
        <v>8060688178.3999996</v>
      </c>
      <c r="Y46" s="36">
        <f t="shared" si="12"/>
        <v>2.185492975948073E-2</v>
      </c>
      <c r="Z46" s="10"/>
      <c r="AA46" s="20">
        <v>49.6</v>
      </c>
      <c r="AB46" s="20">
        <v>17</v>
      </c>
      <c r="AC46" s="20">
        <v>8.9</v>
      </c>
      <c r="AD46" s="20">
        <v>11.9</v>
      </c>
      <c r="AE46" s="20">
        <v>12.6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70460.561000000002</v>
      </c>
      <c r="AO46" s="35">
        <v>80</v>
      </c>
      <c r="AP46" s="43">
        <f t="shared" si="14"/>
        <v>806068817.83999991</v>
      </c>
      <c r="AR46" s="57">
        <f t="shared" si="15"/>
        <v>70460.561000000002</v>
      </c>
      <c r="AS46" s="35">
        <v>24</v>
      </c>
      <c r="AT46" s="43">
        <f t="shared" si="16"/>
        <v>7254619360.5599995</v>
      </c>
      <c r="AV46" s="43">
        <v>368827000000</v>
      </c>
    </row>
    <row r="47" spans="1:48" ht="24" customHeight="1">
      <c r="A47" s="16"/>
      <c r="B47" s="17">
        <f t="shared" si="8"/>
        <v>39</v>
      </c>
      <c r="C47" s="10"/>
      <c r="D47" s="18" t="s">
        <v>152</v>
      </c>
      <c r="E47" s="10"/>
      <c r="F47" s="18" t="s">
        <v>8</v>
      </c>
      <c r="G47" s="18" t="s">
        <v>212</v>
      </c>
      <c r="H47" s="10"/>
      <c r="I47" s="19">
        <v>2077862</v>
      </c>
      <c r="J47" s="19">
        <v>21660</v>
      </c>
      <c r="K47" s="17" t="s">
        <v>14</v>
      </c>
      <c r="L47" s="10"/>
      <c r="M47" s="60">
        <v>130</v>
      </c>
      <c r="N47" s="60">
        <v>134</v>
      </c>
      <c r="O47" s="60">
        <v>134</v>
      </c>
      <c r="P47" s="10"/>
      <c r="Q47" s="60">
        <f t="shared" si="9"/>
        <v>4020</v>
      </c>
      <c r="R47" s="10"/>
      <c r="S47" s="62">
        <f t="shared" si="10"/>
        <v>4154</v>
      </c>
      <c r="T47" s="10"/>
      <c r="U47" s="64">
        <v>6.4</v>
      </c>
      <c r="V47" s="64">
        <v>6.4</v>
      </c>
      <c r="W47" s="10"/>
      <c r="X47" s="43">
        <f t="shared" si="11"/>
        <v>2317940683.1999998</v>
      </c>
      <c r="Y47" s="36">
        <f t="shared" si="12"/>
        <v>5.1911239881752211E-2</v>
      </c>
      <c r="Z47" s="10"/>
      <c r="AA47" s="20">
        <v>46.9</v>
      </c>
      <c r="AB47" s="20">
        <v>19.2</v>
      </c>
      <c r="AC47" s="20">
        <v>10</v>
      </c>
      <c r="AD47" s="20">
        <v>16.899999999999999</v>
      </c>
      <c r="AE47" s="20">
        <v>7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21622.580999999998</v>
      </c>
      <c r="AO47" s="35">
        <v>80</v>
      </c>
      <c r="AP47" s="43">
        <f t="shared" si="14"/>
        <v>231794068.31999999</v>
      </c>
      <c r="AR47" s="57">
        <f t="shared" si="15"/>
        <v>21622.580999999998</v>
      </c>
      <c r="AS47" s="35">
        <v>24</v>
      </c>
      <c r="AT47" s="43">
        <f t="shared" si="16"/>
        <v>2086146614.8799996</v>
      </c>
      <c r="AV47" s="43">
        <v>44652000000</v>
      </c>
    </row>
    <row r="48" spans="1:48" ht="24" customHeight="1">
      <c r="A48" s="16"/>
      <c r="B48" s="17">
        <f t="shared" si="8"/>
        <v>40</v>
      </c>
      <c r="C48" s="10"/>
      <c r="D48" s="18" t="s">
        <v>63</v>
      </c>
      <c r="E48" s="10"/>
      <c r="F48" s="18" t="s">
        <v>8</v>
      </c>
      <c r="G48" s="18" t="s">
        <v>212</v>
      </c>
      <c r="H48" s="10"/>
      <c r="I48" s="19">
        <v>1312442</v>
      </c>
      <c r="J48" s="19">
        <v>17750</v>
      </c>
      <c r="K48" s="17" t="s">
        <v>14</v>
      </c>
      <c r="L48" s="10"/>
      <c r="M48" s="60">
        <v>71</v>
      </c>
      <c r="N48" s="60">
        <v>80</v>
      </c>
      <c r="O48" s="60">
        <v>80</v>
      </c>
      <c r="P48" s="10"/>
      <c r="Q48" s="60">
        <f t="shared" si="9"/>
        <v>2400</v>
      </c>
      <c r="R48" s="10"/>
      <c r="S48" s="62">
        <f t="shared" si="10"/>
        <v>2480</v>
      </c>
      <c r="T48" s="10"/>
      <c r="U48" s="64">
        <v>6.1</v>
      </c>
      <c r="V48" s="64">
        <v>6.1</v>
      </c>
      <c r="W48" s="10"/>
      <c r="X48" s="43">
        <f t="shared" si="11"/>
        <v>1167186944</v>
      </c>
      <c r="Y48" s="36">
        <f t="shared" si="12"/>
        <v>4.8640896149358223E-2</v>
      </c>
      <c r="Z48" s="10"/>
      <c r="AA48" s="20">
        <v>52.1</v>
      </c>
      <c r="AB48" s="20">
        <v>1.4</v>
      </c>
      <c r="AC48" s="20">
        <v>7</v>
      </c>
      <c r="AD48" s="20">
        <v>31</v>
      </c>
      <c r="AE48" s="20">
        <v>8.5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18237.295999999998</v>
      </c>
      <c r="AO48" s="35">
        <v>80</v>
      </c>
      <c r="AP48" s="43">
        <f t="shared" si="14"/>
        <v>116718694.39999999</v>
      </c>
      <c r="AR48" s="57">
        <f t="shared" si="15"/>
        <v>18237.295999999998</v>
      </c>
      <c r="AS48" s="35">
        <v>24</v>
      </c>
      <c r="AT48" s="43">
        <f t="shared" si="16"/>
        <v>1050468249.5999999</v>
      </c>
      <c r="AV48" s="43">
        <v>23996000000</v>
      </c>
    </row>
    <row r="49" spans="1:48" ht="24" customHeight="1">
      <c r="A49" s="16"/>
      <c r="B49" s="17">
        <f t="shared" si="8"/>
        <v>41</v>
      </c>
      <c r="C49" s="10"/>
      <c r="D49" s="18" t="s">
        <v>52</v>
      </c>
      <c r="E49" s="10"/>
      <c r="F49" s="18" t="s">
        <v>8</v>
      </c>
      <c r="G49" s="18" t="s">
        <v>212</v>
      </c>
      <c r="H49" s="10"/>
      <c r="I49" s="19">
        <v>1170125</v>
      </c>
      <c r="J49" s="19">
        <v>23680</v>
      </c>
      <c r="K49" s="17" t="s">
        <v>14</v>
      </c>
      <c r="L49" s="10"/>
      <c r="M49" s="60">
        <v>46</v>
      </c>
      <c r="N49" s="60">
        <v>60</v>
      </c>
      <c r="O49" s="60">
        <v>60</v>
      </c>
      <c r="P49" s="10"/>
      <c r="Q49" s="60">
        <f t="shared" si="9"/>
        <v>1800</v>
      </c>
      <c r="R49" s="10"/>
      <c r="S49" s="62">
        <f t="shared" si="10"/>
        <v>1860</v>
      </c>
      <c r="T49" s="10"/>
      <c r="U49" s="64">
        <v>5.0999999999999996</v>
      </c>
      <c r="V49" s="64">
        <v>5.0999999999999996</v>
      </c>
      <c r="W49" s="10"/>
      <c r="X49" s="43">
        <f t="shared" si="11"/>
        <v>1152918624</v>
      </c>
      <c r="Y49" s="36">
        <f t="shared" si="12"/>
        <v>5.5187335407591784E-2</v>
      </c>
      <c r="Z49" s="10"/>
      <c r="AA49" s="20">
        <v>34.799999999999997</v>
      </c>
      <c r="AB49" s="20">
        <v>21.7</v>
      </c>
      <c r="AC49" s="20">
        <v>4.3</v>
      </c>
      <c r="AD49" s="20">
        <v>30.4</v>
      </c>
      <c r="AE49" s="20">
        <v>8.8000000000000007</v>
      </c>
      <c r="AF49" s="66">
        <f t="shared" si="13"/>
        <v>99.999999999999986</v>
      </c>
      <c r="AG49" s="10"/>
      <c r="AH49" s="72"/>
      <c r="AI49" s="73"/>
      <c r="AJ49" s="74"/>
      <c r="AK49" s="75"/>
      <c r="AL49" s="76"/>
      <c r="AN49" s="57">
        <v>24019.137999999999</v>
      </c>
      <c r="AO49" s="35">
        <v>80</v>
      </c>
      <c r="AP49" s="43">
        <f t="shared" si="14"/>
        <v>115291862.40000001</v>
      </c>
      <c r="AR49" s="57">
        <f t="shared" si="15"/>
        <v>24019.137999999999</v>
      </c>
      <c r="AS49" s="35">
        <v>24</v>
      </c>
      <c r="AT49" s="43">
        <f t="shared" si="16"/>
        <v>1037626761.5999999</v>
      </c>
      <c r="AV49" s="43">
        <v>20891000000</v>
      </c>
    </row>
    <row r="50" spans="1:48" ht="24" customHeight="1">
      <c r="A50" s="16"/>
      <c r="B50" s="17">
        <f t="shared" si="8"/>
        <v>42</v>
      </c>
      <c r="C50" s="10"/>
      <c r="D50" s="18" t="s">
        <v>105</v>
      </c>
      <c r="E50" s="10"/>
      <c r="F50" s="18" t="s">
        <v>8</v>
      </c>
      <c r="G50" s="18" t="s">
        <v>212</v>
      </c>
      <c r="H50" s="10"/>
      <c r="I50" s="19">
        <v>575747</v>
      </c>
      <c r="J50" s="19">
        <v>76660</v>
      </c>
      <c r="K50" s="17" t="s">
        <v>14</v>
      </c>
      <c r="L50" s="10"/>
      <c r="M50" s="60">
        <v>32</v>
      </c>
      <c r="N50" s="60">
        <v>36</v>
      </c>
      <c r="O50" s="60">
        <v>36</v>
      </c>
      <c r="P50" s="10"/>
      <c r="Q50" s="60">
        <f t="shared" si="9"/>
        <v>1080</v>
      </c>
      <c r="R50" s="10"/>
      <c r="S50" s="62">
        <f t="shared" si="10"/>
        <v>1116</v>
      </c>
      <c r="T50" s="10"/>
      <c r="U50" s="64">
        <v>6.9</v>
      </c>
      <c r="V50" s="64">
        <v>6.9</v>
      </c>
      <c r="W50" s="10"/>
      <c r="X50" s="43">
        <f t="shared" si="11"/>
        <v>3003217660.8000002</v>
      </c>
      <c r="Y50" s="36">
        <f t="shared" si="12"/>
        <v>4.9483739941671753E-2</v>
      </c>
      <c r="Z50" s="10"/>
      <c r="AA50" s="20">
        <v>62.5</v>
      </c>
      <c r="AB50" s="20">
        <v>9.4</v>
      </c>
      <c r="AC50" s="20">
        <v>3.1</v>
      </c>
      <c r="AD50" s="20">
        <v>25</v>
      </c>
      <c r="AE50" s="20">
        <v>0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104278.391</v>
      </c>
      <c r="AO50" s="35">
        <v>80</v>
      </c>
      <c r="AP50" s="43">
        <f t="shared" si="14"/>
        <v>300321766.08000004</v>
      </c>
      <c r="AR50" s="57">
        <f t="shared" si="15"/>
        <v>104278.391</v>
      </c>
      <c r="AS50" s="35">
        <v>24</v>
      </c>
      <c r="AT50" s="43">
        <f t="shared" si="16"/>
        <v>2702895894.7200003</v>
      </c>
      <c r="AV50" s="43">
        <v>60691000000</v>
      </c>
    </row>
    <row r="51" spans="1:48" ht="24" customHeight="1">
      <c r="A51" s="16"/>
      <c r="B51" s="17">
        <f t="shared" si="8"/>
        <v>43</v>
      </c>
      <c r="C51" s="10"/>
      <c r="D51" s="18" t="s">
        <v>111</v>
      </c>
      <c r="E51" s="10"/>
      <c r="F51" s="18" t="s">
        <v>8</v>
      </c>
      <c r="G51" s="18" t="s">
        <v>212</v>
      </c>
      <c r="H51" s="10"/>
      <c r="I51" s="19">
        <v>429362</v>
      </c>
      <c r="J51" s="19">
        <v>24140</v>
      </c>
      <c r="K51" s="17" t="s">
        <v>14</v>
      </c>
      <c r="L51" s="10"/>
      <c r="M51" s="60">
        <v>22</v>
      </c>
      <c r="N51" s="60">
        <v>26</v>
      </c>
      <c r="O51" s="60">
        <v>26</v>
      </c>
      <c r="P51" s="10"/>
      <c r="Q51" s="60">
        <f t="shared" si="9"/>
        <v>780</v>
      </c>
      <c r="R51" s="10"/>
      <c r="S51" s="62">
        <f t="shared" si="10"/>
        <v>806</v>
      </c>
      <c r="T51" s="10"/>
      <c r="U51" s="64">
        <v>6.1</v>
      </c>
      <c r="V51" s="64">
        <v>6.1</v>
      </c>
      <c r="W51" s="10"/>
      <c r="X51" s="43">
        <f t="shared" si="11"/>
        <v>523151616.00000006</v>
      </c>
      <c r="Y51" s="36">
        <f t="shared" si="12"/>
        <v>4.5678129398410899E-2</v>
      </c>
      <c r="Z51" s="10"/>
      <c r="AA51" s="20">
        <v>18.2</v>
      </c>
      <c r="AB51" s="20">
        <v>40.9</v>
      </c>
      <c r="AC51" s="20">
        <v>4.5</v>
      </c>
      <c r="AD51" s="20">
        <v>27.3</v>
      </c>
      <c r="AE51" s="20">
        <v>9.1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25151.52</v>
      </c>
      <c r="AO51" s="35">
        <v>80</v>
      </c>
      <c r="AP51" s="43">
        <f t="shared" si="14"/>
        <v>52315161.600000001</v>
      </c>
      <c r="AR51" s="57">
        <f t="shared" si="15"/>
        <v>25151.52</v>
      </c>
      <c r="AS51" s="35">
        <v>24</v>
      </c>
      <c r="AT51" s="43">
        <f t="shared" si="16"/>
        <v>470836454.40000004</v>
      </c>
      <c r="AV51" s="43">
        <v>11453000000</v>
      </c>
    </row>
    <row r="52" spans="1:48" ht="24" customHeight="1">
      <c r="A52" s="16"/>
      <c r="B52" s="17">
        <f t="shared" si="8"/>
        <v>44</v>
      </c>
      <c r="C52" s="10"/>
      <c r="D52" s="18" t="s">
        <v>82</v>
      </c>
      <c r="E52" s="10"/>
      <c r="F52" s="18" t="s">
        <v>8</v>
      </c>
      <c r="G52" s="18" t="s">
        <v>212</v>
      </c>
      <c r="H52" s="10"/>
      <c r="I52" s="19">
        <v>332474</v>
      </c>
      <c r="J52" s="19">
        <v>56990</v>
      </c>
      <c r="K52" s="17" t="s">
        <v>14</v>
      </c>
      <c r="L52" s="10"/>
      <c r="M52" s="60">
        <v>18</v>
      </c>
      <c r="N52" s="60">
        <v>22</v>
      </c>
      <c r="O52" s="60">
        <v>22</v>
      </c>
      <c r="P52" s="10"/>
      <c r="Q52" s="60">
        <f t="shared" si="9"/>
        <v>660</v>
      </c>
      <c r="R52" s="10"/>
      <c r="S52" s="62">
        <f t="shared" si="10"/>
        <v>682</v>
      </c>
      <c r="T52" s="10"/>
      <c r="U52" s="64">
        <v>6.6</v>
      </c>
      <c r="V52" s="64">
        <v>6.6</v>
      </c>
      <c r="W52" s="10"/>
      <c r="X52" s="43">
        <f t="shared" si="11"/>
        <v>1086939902.4000001</v>
      </c>
      <c r="Y52" s="36">
        <f t="shared" si="12"/>
        <v>5.2468618575014489E-2</v>
      </c>
      <c r="Z52" s="10"/>
      <c r="AA52" s="20">
        <v>72.2</v>
      </c>
      <c r="AB52" s="20">
        <v>11.1</v>
      </c>
      <c r="AC52" s="20">
        <v>0</v>
      </c>
      <c r="AD52" s="20">
        <v>11.1</v>
      </c>
      <c r="AE52" s="20">
        <v>5.6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61757.949000000001</v>
      </c>
      <c r="AO52" s="35">
        <v>80</v>
      </c>
      <c r="AP52" s="43">
        <f t="shared" si="14"/>
        <v>108693990.24000001</v>
      </c>
      <c r="AR52" s="57">
        <f t="shared" si="15"/>
        <v>61757.949000000001</v>
      </c>
      <c r="AS52" s="35">
        <v>24</v>
      </c>
      <c r="AT52" s="43">
        <f t="shared" si="16"/>
        <v>978245912.16000009</v>
      </c>
      <c r="AV52" s="43">
        <v>20716000000</v>
      </c>
    </row>
    <row r="53" spans="1:48" ht="24" customHeight="1">
      <c r="A53" s="16"/>
      <c r="B53" s="17">
        <f t="shared" si="8"/>
        <v>45</v>
      </c>
      <c r="C53" s="10"/>
      <c r="D53" s="18" t="s">
        <v>23</v>
      </c>
      <c r="E53" s="10"/>
      <c r="F53" s="18" t="s">
        <v>13</v>
      </c>
      <c r="G53" s="18" t="s">
        <v>222</v>
      </c>
      <c r="H53" s="10"/>
      <c r="I53" s="19">
        <v>284996</v>
      </c>
      <c r="J53" s="19">
        <v>14830</v>
      </c>
      <c r="K53" s="17" t="s">
        <v>14</v>
      </c>
      <c r="L53" s="10"/>
      <c r="M53" s="60">
        <v>9</v>
      </c>
      <c r="N53" s="60">
        <v>16</v>
      </c>
      <c r="O53" s="60">
        <v>16</v>
      </c>
      <c r="P53" s="10"/>
      <c r="Q53" s="60">
        <f t="shared" si="9"/>
        <v>480</v>
      </c>
      <c r="R53" s="10"/>
      <c r="S53" s="62">
        <f t="shared" si="10"/>
        <v>496</v>
      </c>
      <c r="T53" s="10"/>
      <c r="U53" s="64">
        <v>5.6</v>
      </c>
      <c r="V53" s="64">
        <v>5.6</v>
      </c>
      <c r="W53" s="10"/>
      <c r="X53" s="43">
        <f t="shared" si="11"/>
        <v>216792396.80000001</v>
      </c>
      <c r="Y53" s="36">
        <f t="shared" si="12"/>
        <v>4.4791817520661158E-2</v>
      </c>
      <c r="Z53" s="10"/>
      <c r="AA53" s="20">
        <v>33.299999999999997</v>
      </c>
      <c r="AB53" s="20">
        <v>33.299999999999997</v>
      </c>
      <c r="AC53" s="20">
        <v>0</v>
      </c>
      <c r="AD53" s="20">
        <v>22.2</v>
      </c>
      <c r="AE53" s="20">
        <v>11.2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16936.905999999999</v>
      </c>
      <c r="AO53" s="35">
        <v>80</v>
      </c>
      <c r="AP53" s="43">
        <f t="shared" si="14"/>
        <v>21679239.68</v>
      </c>
      <c r="AR53" s="57">
        <f t="shared" si="15"/>
        <v>16936.905999999999</v>
      </c>
      <c r="AS53" s="35">
        <v>24</v>
      </c>
      <c r="AT53" s="43">
        <f t="shared" si="16"/>
        <v>195113157.12</v>
      </c>
      <c r="AV53" s="43">
        <v>4840000000</v>
      </c>
    </row>
    <row r="54" spans="1:48" ht="24" customHeight="1">
      <c r="A54" s="16"/>
      <c r="B54" s="17">
        <f t="shared" si="8"/>
        <v>46</v>
      </c>
      <c r="C54" s="10"/>
      <c r="D54" s="18" t="s">
        <v>149</v>
      </c>
      <c r="E54" s="10"/>
      <c r="F54" s="18" t="s">
        <v>11</v>
      </c>
      <c r="G54" s="18" t="s">
        <v>11</v>
      </c>
      <c r="H54" s="10"/>
      <c r="I54" s="19">
        <v>94228</v>
      </c>
      <c r="J54" s="19">
        <v>15410</v>
      </c>
      <c r="K54" s="17" t="s">
        <v>14</v>
      </c>
      <c r="L54" s="10"/>
      <c r="M54" s="60">
        <v>15</v>
      </c>
      <c r="N54" s="60">
        <v>15</v>
      </c>
      <c r="O54" s="60">
        <v>15</v>
      </c>
      <c r="P54" s="10"/>
      <c r="Q54" s="60">
        <f t="shared" si="9"/>
        <v>450</v>
      </c>
      <c r="R54" s="10"/>
      <c r="S54" s="62">
        <f t="shared" si="10"/>
        <v>465</v>
      </c>
      <c r="T54" s="10"/>
      <c r="U54" s="64">
        <v>15.9</v>
      </c>
      <c r="V54" s="64">
        <v>15.9</v>
      </c>
      <c r="W54" s="10"/>
      <c r="X54" s="43">
        <f t="shared" si="11"/>
        <v>180934068</v>
      </c>
      <c r="Y54" s="36">
        <f t="shared" si="12"/>
        <v>0.12670452941176472</v>
      </c>
      <c r="Z54" s="10"/>
      <c r="AA54" s="20">
        <v>46.7</v>
      </c>
      <c r="AB54" s="20">
        <v>20</v>
      </c>
      <c r="AC54" s="20">
        <v>6.7</v>
      </c>
      <c r="AD54" s="20">
        <v>20</v>
      </c>
      <c r="AE54" s="20">
        <v>6.6</v>
      </c>
      <c r="AF54" s="66">
        <f t="shared" si="13"/>
        <v>100</v>
      </c>
      <c r="AG54" s="10"/>
      <c r="AH54" s="72"/>
      <c r="AI54" s="73"/>
      <c r="AJ54" s="74"/>
      <c r="AK54" s="75"/>
      <c r="AL54" s="76"/>
      <c r="AN54" s="57">
        <v>15077.839</v>
      </c>
      <c r="AO54" s="35">
        <v>80</v>
      </c>
      <c r="AP54" s="43">
        <f t="shared" si="14"/>
        <v>18093406.800000001</v>
      </c>
      <c r="AR54" s="57">
        <f t="shared" si="15"/>
        <v>15077.839</v>
      </c>
      <c r="AS54" s="35">
        <v>24</v>
      </c>
      <c r="AT54" s="43">
        <f t="shared" si="16"/>
        <v>162840661.19999999</v>
      </c>
      <c r="AV54" s="43">
        <v>1428000000</v>
      </c>
    </row>
    <row r="55" spans="1:48" ht="24" customHeight="1">
      <c r="A55" s="16"/>
      <c r="B55" s="17">
        <f t="shared" si="8"/>
        <v>47</v>
      </c>
      <c r="C55" s="10"/>
      <c r="D55" s="18" t="s">
        <v>12</v>
      </c>
      <c r="E55" s="10"/>
      <c r="F55" s="18" t="s">
        <v>13</v>
      </c>
      <c r="G55" s="18" t="s">
        <v>222</v>
      </c>
      <c r="H55" s="10"/>
      <c r="I55" s="19">
        <v>100963</v>
      </c>
      <c r="J55" s="19">
        <v>13400</v>
      </c>
      <c r="K55" s="17" t="s">
        <v>14</v>
      </c>
      <c r="L55" s="10"/>
      <c r="M55" s="60">
        <v>8</v>
      </c>
      <c r="N55" s="60">
        <v>8</v>
      </c>
      <c r="O55" s="60">
        <v>8</v>
      </c>
      <c r="P55" s="10"/>
      <c r="Q55" s="60">
        <f t="shared" si="9"/>
        <v>240</v>
      </c>
      <c r="R55" s="10"/>
      <c r="S55" s="62">
        <f t="shared" si="10"/>
        <v>248</v>
      </c>
      <c r="T55" s="10"/>
      <c r="U55" s="64">
        <v>7.9</v>
      </c>
      <c r="V55" s="64">
        <v>7.9</v>
      </c>
      <c r="W55" s="10"/>
      <c r="X55" s="43">
        <f t="shared" si="11"/>
        <v>97265094.400000006</v>
      </c>
      <c r="Y55" s="36">
        <f t="shared" si="12"/>
        <v>6.76862173973556E-2</v>
      </c>
      <c r="Z55" s="10"/>
      <c r="AA55" s="20">
        <v>62.5</v>
      </c>
      <c r="AB55" s="20">
        <v>0</v>
      </c>
      <c r="AC55" s="20">
        <v>12.5</v>
      </c>
      <c r="AD55" s="20">
        <v>25</v>
      </c>
      <c r="AE55" s="20">
        <v>0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15197.671</v>
      </c>
      <c r="AO55" s="35">
        <v>80</v>
      </c>
      <c r="AP55" s="43">
        <f t="shared" si="14"/>
        <v>9726509.4399999995</v>
      </c>
      <c r="AR55" s="57">
        <f t="shared" si="15"/>
        <v>15197.671</v>
      </c>
      <c r="AS55" s="35">
        <v>24</v>
      </c>
      <c r="AT55" s="43">
        <f t="shared" si="16"/>
        <v>87538584.960000008</v>
      </c>
      <c r="AV55" s="43">
        <v>1437000000</v>
      </c>
    </row>
    <row r="56" spans="1:48" ht="24" customHeight="1">
      <c r="A56" s="16"/>
      <c r="B56" s="17">
        <f t="shared" si="8"/>
        <v>48</v>
      </c>
      <c r="C56" s="10"/>
      <c r="D56" s="18" t="s">
        <v>47</v>
      </c>
      <c r="E56" s="10"/>
      <c r="F56" s="18" t="s">
        <v>18</v>
      </c>
      <c r="G56" s="18" t="s">
        <v>224</v>
      </c>
      <c r="H56" s="10"/>
      <c r="I56" s="19">
        <v>17379</v>
      </c>
      <c r="J56" s="19">
        <v>0</v>
      </c>
      <c r="K56" s="17" t="s">
        <v>14</v>
      </c>
      <c r="L56" s="10"/>
      <c r="M56" s="60">
        <v>5</v>
      </c>
      <c r="N56" s="60">
        <v>3</v>
      </c>
      <c r="O56" s="60">
        <v>3</v>
      </c>
      <c r="P56" s="10"/>
      <c r="Q56" s="60">
        <f t="shared" si="9"/>
        <v>90</v>
      </c>
      <c r="R56" s="10"/>
      <c r="S56" s="62">
        <f t="shared" si="10"/>
        <v>93</v>
      </c>
      <c r="T56" s="10"/>
      <c r="U56" s="64">
        <v>17.3</v>
      </c>
      <c r="V56" s="64">
        <v>17.3</v>
      </c>
      <c r="W56" s="10"/>
      <c r="X56" s="43">
        <f t="shared" si="11"/>
        <v>189973300.80000001</v>
      </c>
      <c r="Y56" s="36">
        <f t="shared" si="12"/>
        <v>2.8814394175640832E-2</v>
      </c>
      <c r="Z56" s="10"/>
      <c r="AA56" s="20">
        <v>20</v>
      </c>
      <c r="AB56" s="20">
        <v>80</v>
      </c>
      <c r="AC56" s="20">
        <v>0</v>
      </c>
      <c r="AD56" s="20">
        <v>0</v>
      </c>
      <c r="AE56" s="20">
        <v>0</v>
      </c>
      <c r="AF56" s="66">
        <f t="shared" si="13"/>
        <v>100</v>
      </c>
      <c r="AG56" s="10"/>
      <c r="AH56" s="72"/>
      <c r="AI56" s="73"/>
      <c r="AJ56" s="74"/>
      <c r="AK56" s="75"/>
      <c r="AL56" s="76"/>
      <c r="AN56" s="57">
        <v>79155.542000000001</v>
      </c>
      <c r="AO56" s="35">
        <v>80</v>
      </c>
      <c r="AP56" s="43">
        <f t="shared" si="14"/>
        <v>18997330.079999998</v>
      </c>
      <c r="AR56" s="57">
        <f t="shared" si="15"/>
        <v>79155.542000000001</v>
      </c>
      <c r="AS56" s="35">
        <v>24</v>
      </c>
      <c r="AT56" s="43">
        <f t="shared" si="16"/>
        <v>170975970.72</v>
      </c>
      <c r="AV56" s="43">
        <v>6593000000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B58" s="110"/>
      <c r="C58" s="111"/>
      <c r="D58" s="109"/>
      <c r="E58" s="111"/>
      <c r="F58" s="109"/>
      <c r="G58" s="109"/>
      <c r="H58" s="111"/>
      <c r="I58" s="112"/>
      <c r="J58" s="112"/>
      <c r="K58" s="110"/>
      <c r="L58" s="111"/>
      <c r="M58" s="113"/>
      <c r="N58" s="113"/>
      <c r="O58" s="113"/>
      <c r="P58" s="111"/>
      <c r="Q58" s="113"/>
      <c r="R58" s="111"/>
      <c r="S58" s="114"/>
      <c r="T58" s="111"/>
      <c r="U58" s="115"/>
      <c r="V58" s="115"/>
      <c r="W58" s="111"/>
      <c r="X58" s="116"/>
      <c r="Y58" s="117"/>
      <c r="Z58" s="111"/>
      <c r="AA58" s="118"/>
      <c r="AB58" s="118"/>
      <c r="AC58" s="118"/>
      <c r="AD58" s="118"/>
      <c r="AE58" s="118"/>
      <c r="AF58" s="119"/>
      <c r="AG58" s="111"/>
      <c r="AH58" s="117"/>
      <c r="AI58" s="120"/>
      <c r="AJ58" s="121"/>
      <c r="AK58" s="122"/>
      <c r="AL58" s="123"/>
      <c r="AM58" s="124"/>
      <c r="AN58" s="125"/>
      <c r="AO58" s="126"/>
      <c r="AP58" s="127"/>
      <c r="AQ58" s="124"/>
      <c r="AR58" s="125"/>
      <c r="AS58" s="126"/>
      <c r="AT58" s="127"/>
      <c r="AU58" s="124"/>
      <c r="AV58" s="127"/>
    </row>
    <row r="59" spans="1:48" ht="24" customHeight="1">
      <c r="A59" s="16"/>
      <c r="B59" s="17">
        <v>1</v>
      </c>
      <c r="C59" s="10"/>
      <c r="D59" s="18" t="s">
        <v>83</v>
      </c>
      <c r="E59" s="10"/>
      <c r="F59" s="18" t="s">
        <v>22</v>
      </c>
      <c r="G59" s="18" t="s">
        <v>198</v>
      </c>
      <c r="H59" s="10"/>
      <c r="I59" s="19">
        <v>1324171392</v>
      </c>
      <c r="J59" s="19">
        <v>1680</v>
      </c>
      <c r="K59" s="17" t="s">
        <v>9</v>
      </c>
      <c r="L59" s="10"/>
      <c r="M59" s="60">
        <v>150785</v>
      </c>
      <c r="N59" s="60">
        <v>299091</v>
      </c>
      <c r="O59" s="60">
        <v>219670</v>
      </c>
      <c r="P59" s="10"/>
      <c r="Q59" s="60">
        <f t="shared" ref="Q59:Q90" si="17">N59*$Q$189</f>
        <v>4486365</v>
      </c>
      <c r="R59" s="10"/>
      <c r="S59" s="62">
        <f t="shared" ref="S59:S90" si="18">Q59+N59</f>
        <v>4785456</v>
      </c>
      <c r="T59" s="10"/>
      <c r="U59" s="64">
        <v>22.6</v>
      </c>
      <c r="V59" s="64">
        <v>16.100000000000001</v>
      </c>
      <c r="W59" s="10"/>
      <c r="X59" s="43">
        <v>172020000000</v>
      </c>
      <c r="Y59" s="36">
        <v>7.4999999999999997E-2</v>
      </c>
      <c r="Z59" s="10"/>
      <c r="AA59" s="20">
        <v>25</v>
      </c>
      <c r="AB59" s="20">
        <v>30</v>
      </c>
      <c r="AC59" s="20">
        <v>5</v>
      </c>
      <c r="AD59" s="20">
        <v>39</v>
      </c>
      <c r="AE59" s="20">
        <v>1</v>
      </c>
      <c r="AF59" s="66">
        <f t="shared" ref="AF59:AF90" si="19">SUM(AA59:AE59)</f>
        <v>100</v>
      </c>
      <c r="AG59" s="10"/>
      <c r="AH59" s="36">
        <v>-8.5000000000000006E-2</v>
      </c>
      <c r="AI59" s="40">
        <v>15861</v>
      </c>
      <c r="AJ59" s="37">
        <v>0.78</v>
      </c>
      <c r="AK59" s="42" t="s">
        <v>213</v>
      </c>
      <c r="AL59" s="41">
        <v>820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23" si="23">B59+1</f>
        <v>2</v>
      </c>
      <c r="C60" s="10"/>
      <c r="D60" s="18" t="s">
        <v>43</v>
      </c>
      <c r="E60" s="10"/>
      <c r="F60" s="18" t="s">
        <v>18</v>
      </c>
      <c r="G60" s="18" t="s">
        <v>224</v>
      </c>
      <c r="H60" s="10"/>
      <c r="I60" s="19">
        <v>1411415375</v>
      </c>
      <c r="J60" s="19">
        <v>8260</v>
      </c>
      <c r="K60" s="17" t="s">
        <v>9</v>
      </c>
      <c r="L60" s="10"/>
      <c r="M60" s="60">
        <v>58022</v>
      </c>
      <c r="N60" s="60">
        <v>256180</v>
      </c>
      <c r="O60" s="60">
        <v>272069</v>
      </c>
      <c r="P60" s="10"/>
      <c r="Q60" s="60">
        <f t="shared" si="17"/>
        <v>3842700</v>
      </c>
      <c r="R60" s="10"/>
      <c r="S60" s="62">
        <f t="shared" si="18"/>
        <v>4098880</v>
      </c>
      <c r="T60" s="10"/>
      <c r="U60" s="64">
        <v>18.2</v>
      </c>
      <c r="V60" s="64">
        <v>19.38</v>
      </c>
      <c r="W60" s="10"/>
      <c r="X60" s="43">
        <v>691430000000</v>
      </c>
      <c r="Y60" s="36">
        <v>6.2E-2</v>
      </c>
      <c r="Z60" s="10"/>
      <c r="AA60" s="20">
        <v>15</v>
      </c>
      <c r="AB60" s="20">
        <v>17</v>
      </c>
      <c r="AC60" s="20">
        <v>8</v>
      </c>
      <c r="AD60" s="20">
        <v>59</v>
      </c>
      <c r="AE60" s="20">
        <v>1</v>
      </c>
      <c r="AF60" s="66">
        <f t="shared" si="19"/>
        <v>100</v>
      </c>
      <c r="AG60" s="10"/>
      <c r="AH60" s="36">
        <v>-2.9000000000000001E-2</v>
      </c>
      <c r="AI60" s="40">
        <v>17723</v>
      </c>
      <c r="AJ60" s="37">
        <v>0.72</v>
      </c>
      <c r="AK60" s="42" t="s">
        <v>213</v>
      </c>
      <c r="AL60" s="41">
        <v>990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32</v>
      </c>
      <c r="E61" s="10"/>
      <c r="F61" s="18" t="s">
        <v>13</v>
      </c>
      <c r="G61" s="18" t="s">
        <v>222</v>
      </c>
      <c r="H61" s="10"/>
      <c r="I61" s="19">
        <v>207652864</v>
      </c>
      <c r="J61" s="19">
        <v>8840</v>
      </c>
      <c r="K61" s="17" t="s">
        <v>9</v>
      </c>
      <c r="L61" s="10"/>
      <c r="M61" s="60">
        <v>38651</v>
      </c>
      <c r="N61" s="60">
        <v>41007</v>
      </c>
      <c r="O61" s="60">
        <v>46009</v>
      </c>
      <c r="P61" s="10"/>
      <c r="Q61" s="60">
        <f t="shared" si="17"/>
        <v>615105</v>
      </c>
      <c r="R61" s="10"/>
      <c r="S61" s="62">
        <f t="shared" si="18"/>
        <v>656112</v>
      </c>
      <c r="T61" s="10"/>
      <c r="U61" s="64">
        <v>19.7</v>
      </c>
      <c r="V61" s="64">
        <v>21.9</v>
      </c>
      <c r="W61" s="10"/>
      <c r="X61" s="43">
        <v>117950000000</v>
      </c>
      <c r="Y61" s="36">
        <v>6.6000000000000003E-2</v>
      </c>
      <c r="Z61" s="10"/>
      <c r="AA61" s="20">
        <v>32</v>
      </c>
      <c r="AB61" s="20">
        <v>38</v>
      </c>
      <c r="AC61" s="20">
        <v>2</v>
      </c>
      <c r="AD61" s="20">
        <v>27</v>
      </c>
      <c r="AE61" s="20">
        <v>1</v>
      </c>
      <c r="AF61" s="66">
        <f t="shared" si="19"/>
        <v>100</v>
      </c>
      <c r="AG61" s="10"/>
      <c r="AH61" s="36">
        <v>-7.1999999999999995E-2</v>
      </c>
      <c r="AI61" s="40">
        <v>45204</v>
      </c>
      <c r="AJ61" s="37">
        <v>0.82</v>
      </c>
      <c r="AK61" s="42" t="s">
        <v>210</v>
      </c>
      <c r="AL61" s="41">
        <v>1140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126</v>
      </c>
      <c r="E62" s="10"/>
      <c r="F62" s="18" t="s">
        <v>11</v>
      </c>
      <c r="G62" s="18" t="s">
        <v>11</v>
      </c>
      <c r="H62" s="10"/>
      <c r="I62" s="19">
        <v>185989632</v>
      </c>
      <c r="J62" s="19">
        <v>2450</v>
      </c>
      <c r="K62" s="17" t="s">
        <v>9</v>
      </c>
      <c r="L62" s="10"/>
      <c r="M62" s="60">
        <v>5053</v>
      </c>
      <c r="N62" s="60">
        <v>39802</v>
      </c>
      <c r="O62" s="60">
        <v>19710</v>
      </c>
      <c r="P62" s="10"/>
      <c r="Q62" s="60">
        <f t="shared" si="17"/>
        <v>597030</v>
      </c>
      <c r="R62" s="10"/>
      <c r="S62" s="62">
        <f t="shared" si="18"/>
        <v>636832</v>
      </c>
      <c r="T62" s="10"/>
      <c r="U62" s="64">
        <v>21.4</v>
      </c>
      <c r="V62" s="64">
        <v>9.86</v>
      </c>
      <c r="W62" s="10"/>
      <c r="X62" s="43">
        <v>28790000000</v>
      </c>
      <c r="Y62" s="36">
        <v>7.0999999999999994E-2</v>
      </c>
      <c r="Z62" s="10"/>
      <c r="AA62" s="20">
        <v>52</v>
      </c>
      <c r="AB62" s="20">
        <v>8</v>
      </c>
      <c r="AC62" s="20">
        <v>2</v>
      </c>
      <c r="AD62" s="20">
        <v>37</v>
      </c>
      <c r="AE62" s="20">
        <v>1</v>
      </c>
      <c r="AF62" s="66">
        <f t="shared" si="19"/>
        <v>100</v>
      </c>
      <c r="AG62" s="10"/>
      <c r="AH62" s="36">
        <v>8.0000000000000002E-3</v>
      </c>
      <c r="AI62" s="40">
        <v>6309</v>
      </c>
      <c r="AJ62" s="37">
        <v>0.45</v>
      </c>
      <c r="AK62" s="42" t="s">
        <v>214</v>
      </c>
      <c r="AL62" s="41">
        <v>631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84</v>
      </c>
      <c r="E63" s="10"/>
      <c r="F63" s="18" t="s">
        <v>22</v>
      </c>
      <c r="G63" s="18" t="s">
        <v>224</v>
      </c>
      <c r="H63" s="10"/>
      <c r="I63" s="19">
        <v>261115456</v>
      </c>
      <c r="J63" s="19">
        <v>3400</v>
      </c>
      <c r="K63" s="17" t="s">
        <v>9</v>
      </c>
      <c r="L63" s="10"/>
      <c r="M63" s="60">
        <v>31282</v>
      </c>
      <c r="N63" s="60">
        <v>31726</v>
      </c>
      <c r="O63" s="60">
        <v>35692</v>
      </c>
      <c r="P63" s="10"/>
      <c r="Q63" s="60">
        <f t="shared" si="17"/>
        <v>475890</v>
      </c>
      <c r="R63" s="10"/>
      <c r="S63" s="62">
        <f t="shared" si="18"/>
        <v>507616</v>
      </c>
      <c r="T63" s="10"/>
      <c r="U63" s="64">
        <v>12.2</v>
      </c>
      <c r="V63" s="64">
        <v>13.94</v>
      </c>
      <c r="W63" s="10"/>
      <c r="X63" s="43">
        <v>37650000000</v>
      </c>
      <c r="Y63" s="36">
        <v>0.04</v>
      </c>
      <c r="Z63" s="10"/>
      <c r="AA63" s="20">
        <v>35</v>
      </c>
      <c r="AB63" s="20">
        <v>20</v>
      </c>
      <c r="AC63" s="20">
        <v>5</v>
      </c>
      <c r="AD63" s="20">
        <v>39</v>
      </c>
      <c r="AE63" s="20">
        <v>1</v>
      </c>
      <c r="AF63" s="66">
        <f t="shared" si="19"/>
        <v>100</v>
      </c>
      <c r="AG63" s="10"/>
      <c r="AH63" s="36">
        <v>-7.5999999999999998E-2</v>
      </c>
      <c r="AI63" s="40">
        <v>49173</v>
      </c>
      <c r="AJ63" s="37">
        <v>0.76</v>
      </c>
      <c r="AK63" s="42" t="s">
        <v>213</v>
      </c>
      <c r="AL63" s="41">
        <v>832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129</v>
      </c>
      <c r="E64" s="10"/>
      <c r="F64" s="18" t="s">
        <v>5</v>
      </c>
      <c r="G64" s="18" t="s">
        <v>198</v>
      </c>
      <c r="H64" s="10"/>
      <c r="I64" s="19">
        <v>193203472</v>
      </c>
      <c r="J64" s="19">
        <v>1510</v>
      </c>
      <c r="K64" s="17" t="s">
        <v>9</v>
      </c>
      <c r="L64" s="10"/>
      <c r="M64" s="60">
        <v>4448</v>
      </c>
      <c r="N64" s="60">
        <v>27582</v>
      </c>
      <c r="O64" s="60">
        <v>52708</v>
      </c>
      <c r="P64" s="10"/>
      <c r="Q64" s="60">
        <f t="shared" si="17"/>
        <v>413730</v>
      </c>
      <c r="R64" s="10"/>
      <c r="S64" s="62">
        <f t="shared" si="18"/>
        <v>441312</v>
      </c>
      <c r="T64" s="10"/>
      <c r="U64" s="64">
        <v>14.3</v>
      </c>
      <c r="V64" s="64">
        <v>25.16</v>
      </c>
      <c r="W64" s="10"/>
      <c r="X64" s="43">
        <v>13230000000</v>
      </c>
      <c r="Y64" s="36">
        <v>4.7E-2</v>
      </c>
      <c r="Z64" s="10"/>
      <c r="AA64" s="20">
        <v>21</v>
      </c>
      <c r="AB64" s="20">
        <v>20</v>
      </c>
      <c r="AC64" s="20">
        <v>8</v>
      </c>
      <c r="AD64" s="20">
        <v>50</v>
      </c>
      <c r="AE64" s="20">
        <v>1</v>
      </c>
      <c r="AF64" s="66">
        <f t="shared" si="19"/>
        <v>100</v>
      </c>
      <c r="AG64" s="10"/>
      <c r="AH64" s="36">
        <v>-3.1E-2</v>
      </c>
      <c r="AI64" s="40">
        <v>9499</v>
      </c>
      <c r="AJ64" s="37">
        <v>0.75</v>
      </c>
      <c r="AK64" s="42" t="s">
        <v>213</v>
      </c>
      <c r="AL64" s="41">
        <v>1461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140</v>
      </c>
      <c r="E65" s="10"/>
      <c r="F65" s="18" t="s">
        <v>8</v>
      </c>
      <c r="G65" s="18" t="s">
        <v>212</v>
      </c>
      <c r="H65" s="10"/>
      <c r="I65" s="19">
        <v>143964512</v>
      </c>
      <c r="J65" s="19">
        <v>9720</v>
      </c>
      <c r="K65" s="17" t="s">
        <v>9</v>
      </c>
      <c r="L65" s="10"/>
      <c r="M65" s="60">
        <v>20308</v>
      </c>
      <c r="N65" s="60">
        <v>25969</v>
      </c>
      <c r="O65" s="60">
        <v>24864</v>
      </c>
      <c r="P65" s="10"/>
      <c r="Q65" s="60">
        <f t="shared" si="17"/>
        <v>389535</v>
      </c>
      <c r="R65" s="10"/>
      <c r="S65" s="62">
        <f t="shared" si="18"/>
        <v>415504</v>
      </c>
      <c r="T65" s="10"/>
      <c r="U65" s="64">
        <v>18</v>
      </c>
      <c r="V65" s="64">
        <v>17.010000000000002</v>
      </c>
      <c r="W65" s="10"/>
      <c r="X65" s="43">
        <v>75510000000</v>
      </c>
      <c r="Y65" s="36">
        <v>5.8999999999999997E-2</v>
      </c>
      <c r="Z65" s="10"/>
      <c r="AA65" s="20">
        <v>59</v>
      </c>
      <c r="AB65" s="20">
        <v>6</v>
      </c>
      <c r="AC65" s="20">
        <v>2</v>
      </c>
      <c r="AD65" s="20">
        <v>32</v>
      </c>
      <c r="AE65" s="20">
        <v>1</v>
      </c>
      <c r="AF65" s="66">
        <f t="shared" si="19"/>
        <v>100</v>
      </c>
      <c r="AG65" s="10"/>
      <c r="AH65" s="36">
        <v>-0.14399999999999999</v>
      </c>
      <c r="AI65" s="40">
        <v>37519</v>
      </c>
      <c r="AJ65" s="37">
        <v>0.83</v>
      </c>
      <c r="AK65" s="42" t="s">
        <v>213</v>
      </c>
      <c r="AL65" s="41">
        <v>1024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184</v>
      </c>
      <c r="E66" s="10"/>
      <c r="F66" s="18" t="s">
        <v>18</v>
      </c>
      <c r="G66" s="18" t="s">
        <v>224</v>
      </c>
      <c r="H66" s="10"/>
      <c r="I66" s="19">
        <v>94569072</v>
      </c>
      <c r="J66" s="19">
        <v>2050</v>
      </c>
      <c r="K66" s="17" t="s">
        <v>9</v>
      </c>
      <c r="L66" s="10"/>
      <c r="M66" s="60">
        <v>8417</v>
      </c>
      <c r="N66" s="60">
        <v>24970</v>
      </c>
      <c r="O66" s="60">
        <v>21599</v>
      </c>
      <c r="P66" s="10"/>
      <c r="Q66" s="60">
        <f t="shared" si="17"/>
        <v>374550</v>
      </c>
      <c r="R66" s="10"/>
      <c r="S66" s="62">
        <f t="shared" si="18"/>
        <v>399520</v>
      </c>
      <c r="T66" s="10"/>
      <c r="U66" s="64">
        <v>26.4</v>
      </c>
      <c r="V66" s="64">
        <v>22.65</v>
      </c>
      <c r="W66" s="10"/>
      <c r="X66" s="43">
        <v>18020000000</v>
      </c>
      <c r="Y66" s="36">
        <v>8.7999999999999995E-2</v>
      </c>
      <c r="Z66" s="10"/>
      <c r="AA66" s="20">
        <v>30</v>
      </c>
      <c r="AB66" s="20">
        <v>20</v>
      </c>
      <c r="AC66" s="20">
        <v>2</v>
      </c>
      <c r="AD66" s="20">
        <v>47</v>
      </c>
      <c r="AE66" s="20">
        <v>1</v>
      </c>
      <c r="AF66" s="66">
        <f t="shared" si="19"/>
        <v>100</v>
      </c>
      <c r="AG66" s="10"/>
      <c r="AH66" s="36">
        <v>-4.2000000000000003E-2</v>
      </c>
      <c r="AI66" s="40">
        <v>53577</v>
      </c>
      <c r="AJ66" s="37">
        <v>0.82</v>
      </c>
      <c r="AK66" s="42" t="s">
        <v>213</v>
      </c>
      <c r="AL66" s="41">
        <v>1157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21</v>
      </c>
      <c r="E67" s="10"/>
      <c r="F67" s="18" t="s">
        <v>22</v>
      </c>
      <c r="G67" s="18" t="s">
        <v>198</v>
      </c>
      <c r="H67" s="10"/>
      <c r="I67" s="19">
        <v>162951552</v>
      </c>
      <c r="J67" s="19">
        <v>1330</v>
      </c>
      <c r="K67" s="17" t="s">
        <v>9</v>
      </c>
      <c r="L67" s="10"/>
      <c r="M67" s="60">
        <v>2376</v>
      </c>
      <c r="N67" s="60">
        <v>24954</v>
      </c>
      <c r="O67" s="60">
        <v>11825</v>
      </c>
      <c r="P67" s="10"/>
      <c r="Q67" s="60">
        <f t="shared" si="17"/>
        <v>374310</v>
      </c>
      <c r="R67" s="10"/>
      <c r="S67" s="62">
        <f t="shared" si="18"/>
        <v>399264</v>
      </c>
      <c r="T67" s="10"/>
      <c r="U67" s="64">
        <v>15.3</v>
      </c>
      <c r="V67" s="64">
        <v>7.61</v>
      </c>
      <c r="W67" s="10"/>
      <c r="X67" s="43">
        <v>11270000000</v>
      </c>
      <c r="Y67" s="36">
        <v>5.0999999999999997E-2</v>
      </c>
      <c r="Z67" s="10"/>
      <c r="AA67" s="20">
        <v>18</v>
      </c>
      <c r="AB67" s="20">
        <v>33</v>
      </c>
      <c r="AC67" s="20">
        <v>12</v>
      </c>
      <c r="AD67" s="20">
        <v>32</v>
      </c>
      <c r="AE67" s="20">
        <v>5</v>
      </c>
      <c r="AF67" s="66">
        <f t="shared" si="19"/>
        <v>100</v>
      </c>
      <c r="AG67" s="10"/>
      <c r="AH67" s="36">
        <v>-4.3999999999999997E-2</v>
      </c>
      <c r="AI67" s="40">
        <v>1767</v>
      </c>
      <c r="AJ67" s="37">
        <v>0.67</v>
      </c>
      <c r="AK67" s="42" t="s">
        <v>223</v>
      </c>
      <c r="AL67" s="41">
        <v>417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165</v>
      </c>
      <c r="E68" s="10"/>
      <c r="F68" s="18" t="s">
        <v>22</v>
      </c>
      <c r="G68" s="18" t="s">
        <v>224</v>
      </c>
      <c r="H68" s="10"/>
      <c r="I68" s="19">
        <v>68863512</v>
      </c>
      <c r="J68" s="19">
        <v>5640</v>
      </c>
      <c r="K68" s="17" t="s">
        <v>9</v>
      </c>
      <c r="L68" s="10"/>
      <c r="M68" s="60">
        <v>21745</v>
      </c>
      <c r="N68" s="60">
        <v>22491</v>
      </c>
      <c r="O68" s="60">
        <v>19110</v>
      </c>
      <c r="P68" s="10"/>
      <c r="Q68" s="60">
        <f t="shared" si="17"/>
        <v>337365</v>
      </c>
      <c r="R68" s="10"/>
      <c r="S68" s="62">
        <f t="shared" si="18"/>
        <v>359856</v>
      </c>
      <c r="T68" s="10"/>
      <c r="U68" s="64">
        <v>32.700000000000003</v>
      </c>
      <c r="V68" s="64">
        <v>27.14</v>
      </c>
      <c r="W68" s="10"/>
      <c r="X68" s="43">
        <v>44710000000</v>
      </c>
      <c r="Y68" s="36">
        <v>0.109</v>
      </c>
      <c r="Z68" s="10"/>
      <c r="AA68" s="20">
        <v>30</v>
      </c>
      <c r="AB68" s="20">
        <v>50</v>
      </c>
      <c r="AC68" s="20">
        <v>2</v>
      </c>
      <c r="AD68" s="20">
        <v>17</v>
      </c>
      <c r="AE68" s="20">
        <v>1</v>
      </c>
      <c r="AF68" s="66">
        <f t="shared" si="19"/>
        <v>100</v>
      </c>
      <c r="AG68" s="10"/>
      <c r="AH68" s="36">
        <v>1.4999999999999999E-2</v>
      </c>
      <c r="AI68" s="40">
        <v>54220</v>
      </c>
      <c r="AJ68" s="37">
        <v>0.82</v>
      </c>
      <c r="AK68" s="42" t="s">
        <v>213</v>
      </c>
      <c r="AL68" s="41">
        <v>1494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114</v>
      </c>
      <c r="E69" s="10"/>
      <c r="F69" s="18" t="s">
        <v>13</v>
      </c>
      <c r="G69" s="18" t="s">
        <v>222</v>
      </c>
      <c r="H69" s="10"/>
      <c r="I69" s="19">
        <v>127540424</v>
      </c>
      <c r="J69" s="19">
        <v>9040</v>
      </c>
      <c r="K69" s="17" t="s">
        <v>9</v>
      </c>
      <c r="L69" s="10"/>
      <c r="M69" s="60">
        <v>16039</v>
      </c>
      <c r="N69" s="60">
        <v>16725</v>
      </c>
      <c r="O69" s="60">
        <v>19676</v>
      </c>
      <c r="P69" s="10"/>
      <c r="Q69" s="60">
        <f t="shared" si="17"/>
        <v>250875</v>
      </c>
      <c r="R69" s="10"/>
      <c r="S69" s="62">
        <f t="shared" si="18"/>
        <v>267600</v>
      </c>
      <c r="T69" s="10"/>
      <c r="U69" s="64">
        <v>13.1</v>
      </c>
      <c r="V69" s="64">
        <v>15.73</v>
      </c>
      <c r="W69" s="10"/>
      <c r="X69" s="43">
        <v>46990000000</v>
      </c>
      <c r="Y69" s="36">
        <v>4.3999999999999997E-2</v>
      </c>
      <c r="Z69" s="10"/>
      <c r="AA69" s="20">
        <v>38</v>
      </c>
      <c r="AB69" s="20">
        <v>10</v>
      </c>
      <c r="AC69" s="20">
        <v>2</v>
      </c>
      <c r="AD69" s="20">
        <v>48</v>
      </c>
      <c r="AE69" s="20">
        <v>2</v>
      </c>
      <c r="AF69" s="66">
        <f t="shared" si="19"/>
        <v>100</v>
      </c>
      <c r="AG69" s="10"/>
      <c r="AH69" s="36">
        <v>-1.4E-2</v>
      </c>
      <c r="AI69" s="40">
        <v>31524</v>
      </c>
      <c r="AJ69" s="37">
        <v>0.78</v>
      </c>
      <c r="AK69" s="42" t="s">
        <v>213</v>
      </c>
      <c r="AL69" s="41">
        <v>847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85</v>
      </c>
      <c r="E70" s="10"/>
      <c r="F70" s="18" t="s">
        <v>5</v>
      </c>
      <c r="G70" s="18" t="s">
        <v>226</v>
      </c>
      <c r="H70" s="10"/>
      <c r="I70" s="19">
        <v>80277424</v>
      </c>
      <c r="J70" s="19">
        <v>6530</v>
      </c>
      <c r="K70" s="17" t="s">
        <v>9</v>
      </c>
      <c r="L70" s="10"/>
      <c r="M70" s="60">
        <v>15932</v>
      </c>
      <c r="N70" s="60">
        <v>16426</v>
      </c>
      <c r="O70" s="60">
        <v>21397</v>
      </c>
      <c r="P70" s="10"/>
      <c r="Q70" s="60">
        <f t="shared" si="17"/>
        <v>246390</v>
      </c>
      <c r="R70" s="10"/>
      <c r="S70" s="62">
        <f t="shared" si="18"/>
        <v>262816</v>
      </c>
      <c r="T70" s="10"/>
      <c r="U70" s="64">
        <v>20.5</v>
      </c>
      <c r="V70" s="64">
        <v>26.27</v>
      </c>
      <c r="W70" s="10"/>
      <c r="X70" s="43">
        <v>28500000000</v>
      </c>
      <c r="Y70" s="36">
        <v>6.8000000000000005E-2</v>
      </c>
      <c r="Z70" s="10"/>
      <c r="AA70" s="20">
        <v>51</v>
      </c>
      <c r="AB70" s="20">
        <v>12</v>
      </c>
      <c r="AC70" s="20">
        <v>1</v>
      </c>
      <c r="AD70" s="20">
        <v>35</v>
      </c>
      <c r="AE70" s="20">
        <v>1</v>
      </c>
      <c r="AF70" s="66">
        <f t="shared" si="19"/>
        <v>100</v>
      </c>
      <c r="AG70" s="10"/>
      <c r="AH70" s="36">
        <v>-0.16</v>
      </c>
      <c r="AI70" s="40">
        <v>37840</v>
      </c>
      <c r="AJ70" s="37">
        <v>0.75</v>
      </c>
      <c r="AK70" s="42" t="s">
        <v>213</v>
      </c>
      <c r="AL70" s="41">
        <v>1436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155</v>
      </c>
      <c r="E71" s="10"/>
      <c r="F71" s="18" t="s">
        <v>11</v>
      </c>
      <c r="G71" s="18" t="s">
        <v>11</v>
      </c>
      <c r="H71" s="10"/>
      <c r="I71" s="19">
        <v>56015472</v>
      </c>
      <c r="J71" s="19">
        <v>5480</v>
      </c>
      <c r="K71" s="17" t="s">
        <v>9</v>
      </c>
      <c r="L71" s="10"/>
      <c r="M71" s="60">
        <v>14071</v>
      </c>
      <c r="N71" s="60">
        <v>14507</v>
      </c>
      <c r="O71" s="60">
        <v>15099</v>
      </c>
      <c r="P71" s="10"/>
      <c r="Q71" s="60">
        <f t="shared" si="17"/>
        <v>217605</v>
      </c>
      <c r="R71" s="10"/>
      <c r="S71" s="62">
        <f t="shared" si="18"/>
        <v>232112</v>
      </c>
      <c r="T71" s="10"/>
      <c r="U71" s="64">
        <v>25.9</v>
      </c>
      <c r="V71" s="64">
        <v>27.79</v>
      </c>
      <c r="W71" s="10"/>
      <c r="X71" s="43">
        <v>25470000000</v>
      </c>
      <c r="Y71" s="36">
        <v>8.5999999999999993E-2</v>
      </c>
      <c r="Z71" s="10"/>
      <c r="AA71" s="20">
        <v>67</v>
      </c>
      <c r="AB71" s="20">
        <v>2</v>
      </c>
      <c r="AC71" s="20">
        <v>1</v>
      </c>
      <c r="AD71" s="20">
        <v>29</v>
      </c>
      <c r="AE71" s="20">
        <v>1</v>
      </c>
      <c r="AF71" s="66">
        <f t="shared" si="19"/>
        <v>100</v>
      </c>
      <c r="AG71" s="10"/>
      <c r="AH71" s="36">
        <v>-4.7E-2</v>
      </c>
      <c r="AI71" s="40">
        <v>17691</v>
      </c>
      <c r="AJ71" s="37">
        <v>0.83</v>
      </c>
      <c r="AK71" s="42" t="s">
        <v>213</v>
      </c>
      <c r="AL71" s="41">
        <v>1509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94</v>
      </c>
      <c r="E72" s="10"/>
      <c r="F72" s="18" t="s">
        <v>11</v>
      </c>
      <c r="G72" s="18" t="s">
        <v>11</v>
      </c>
      <c r="H72" s="10"/>
      <c r="I72" s="19">
        <v>48461568</v>
      </c>
      <c r="J72" s="19">
        <v>1380</v>
      </c>
      <c r="K72" s="17" t="s">
        <v>9</v>
      </c>
      <c r="L72" s="10"/>
      <c r="M72" s="60">
        <v>2965</v>
      </c>
      <c r="N72" s="60">
        <v>13463</v>
      </c>
      <c r="O72" s="60">
        <v>5416</v>
      </c>
      <c r="P72" s="10"/>
      <c r="Q72" s="60">
        <f t="shared" si="17"/>
        <v>201945</v>
      </c>
      <c r="R72" s="10"/>
      <c r="S72" s="62">
        <f t="shared" si="18"/>
        <v>215408</v>
      </c>
      <c r="T72" s="10"/>
      <c r="U72" s="64">
        <v>27.8</v>
      </c>
      <c r="V72" s="64">
        <v>11.47</v>
      </c>
      <c r="W72" s="10"/>
      <c r="X72" s="43">
        <v>6550000000</v>
      </c>
      <c r="Y72" s="36">
        <v>9.1999999999999998E-2</v>
      </c>
      <c r="Z72" s="10"/>
      <c r="AA72" s="20">
        <v>49</v>
      </c>
      <c r="AB72" s="20">
        <v>6</v>
      </c>
      <c r="AC72" s="20">
        <v>6</v>
      </c>
      <c r="AD72" s="20">
        <v>38</v>
      </c>
      <c r="AE72" s="20">
        <v>1</v>
      </c>
      <c r="AF72" s="66">
        <f t="shared" si="19"/>
        <v>100</v>
      </c>
      <c r="AG72" s="10"/>
      <c r="AH72" s="36">
        <v>-6.7000000000000004E-2</v>
      </c>
      <c r="AI72" s="40">
        <v>4536</v>
      </c>
      <c r="AJ72" s="37">
        <v>0.67</v>
      </c>
      <c r="AK72" s="42" t="s">
        <v>213</v>
      </c>
      <c r="AL72" s="41">
        <v>636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s="2" customFormat="1" ht="24" customHeight="1">
      <c r="A73" s="16"/>
      <c r="B73" s="173">
        <f t="shared" si="23"/>
        <v>15</v>
      </c>
      <c r="C73" s="16"/>
      <c r="D73" s="174" t="s">
        <v>284</v>
      </c>
      <c r="E73" s="16"/>
      <c r="F73" s="174" t="s">
        <v>18</v>
      </c>
      <c r="G73" s="174" t="s">
        <v>224</v>
      </c>
      <c r="H73" s="16"/>
      <c r="I73" s="175">
        <v>103320224</v>
      </c>
      <c r="J73" s="175">
        <v>3580</v>
      </c>
      <c r="K73" s="173" t="s">
        <v>9</v>
      </c>
      <c r="L73" s="16"/>
      <c r="M73" s="176">
        <v>10012</v>
      </c>
      <c r="N73" s="176">
        <v>12690</v>
      </c>
      <c r="O73" s="176">
        <v>11089</v>
      </c>
      <c r="P73" s="16"/>
      <c r="Q73" s="176">
        <f t="shared" si="17"/>
        <v>190350</v>
      </c>
      <c r="R73" s="16"/>
      <c r="S73" s="177">
        <f t="shared" si="18"/>
        <v>203040</v>
      </c>
      <c r="T73" s="16"/>
      <c r="U73" s="178">
        <v>12.3</v>
      </c>
      <c r="V73" s="178">
        <v>10.83</v>
      </c>
      <c r="W73" s="16"/>
      <c r="X73" s="179">
        <v>12450000000</v>
      </c>
      <c r="Y73" s="180">
        <v>4.1000000000000002E-2</v>
      </c>
      <c r="Z73" s="16"/>
      <c r="AA73" s="181">
        <v>48</v>
      </c>
      <c r="AB73" s="181">
        <v>21</v>
      </c>
      <c r="AC73" s="181">
        <v>3</v>
      </c>
      <c r="AD73" s="181">
        <v>26</v>
      </c>
      <c r="AE73" s="181">
        <v>2</v>
      </c>
      <c r="AF73" s="182">
        <f t="shared" si="19"/>
        <v>100</v>
      </c>
      <c r="AG73" s="16"/>
      <c r="AH73" s="180">
        <v>1.4999999999999999E-2</v>
      </c>
      <c r="AI73" s="183">
        <v>8954</v>
      </c>
      <c r="AJ73" s="184">
        <v>0.77</v>
      </c>
      <c r="AK73" s="185" t="s">
        <v>213</v>
      </c>
      <c r="AL73" s="186">
        <v>635</v>
      </c>
      <c r="AN73" s="187"/>
      <c r="AO73" s="188"/>
      <c r="AP73" s="179">
        <f t="shared" si="20"/>
        <v>0</v>
      </c>
      <c r="AR73" s="187">
        <f t="shared" si="21"/>
        <v>0</v>
      </c>
      <c r="AS73" s="188"/>
      <c r="AT73" s="179">
        <f t="shared" si="22"/>
        <v>0</v>
      </c>
      <c r="AV73" s="179">
        <v>0</v>
      </c>
    </row>
    <row r="74" spans="1:48" ht="24" customHeight="1">
      <c r="A74" s="16"/>
      <c r="B74" s="17">
        <f t="shared" si="23"/>
        <v>16</v>
      </c>
      <c r="C74" s="10"/>
      <c r="D74" s="18" t="s">
        <v>183</v>
      </c>
      <c r="E74" s="10"/>
      <c r="F74" s="18" t="s">
        <v>13</v>
      </c>
      <c r="G74" s="18" t="s">
        <v>222</v>
      </c>
      <c r="H74" s="10"/>
      <c r="I74" s="19">
        <v>31568180</v>
      </c>
      <c r="J74" s="19">
        <v>11760</v>
      </c>
      <c r="K74" s="17" t="s">
        <v>9</v>
      </c>
      <c r="L74" s="10"/>
      <c r="M74" s="60">
        <v>7028</v>
      </c>
      <c r="N74" s="60">
        <v>10640</v>
      </c>
      <c r="O74" s="60">
        <v>6881</v>
      </c>
      <c r="P74" s="10"/>
      <c r="Q74" s="60">
        <f t="shared" si="17"/>
        <v>159600</v>
      </c>
      <c r="R74" s="10"/>
      <c r="S74" s="62">
        <f t="shared" si="18"/>
        <v>170240</v>
      </c>
      <c r="T74" s="10"/>
      <c r="U74" s="64">
        <v>33.700000000000003</v>
      </c>
      <c r="V74" s="64">
        <v>22.62</v>
      </c>
      <c r="W74" s="10"/>
      <c r="X74" s="43">
        <v>55520000000</v>
      </c>
      <c r="Y74" s="36">
        <v>0.115</v>
      </c>
      <c r="Z74" s="10"/>
      <c r="AA74" s="20">
        <v>31</v>
      </c>
      <c r="AB74" s="20">
        <v>16</v>
      </c>
      <c r="AC74" s="20">
        <v>2</v>
      </c>
      <c r="AD74" s="20">
        <v>49</v>
      </c>
      <c r="AE74" s="20">
        <v>2</v>
      </c>
      <c r="AF74" s="66">
        <f t="shared" si="19"/>
        <v>100</v>
      </c>
      <c r="AG74" s="10"/>
      <c r="AH74" s="36">
        <v>-2.7E-2</v>
      </c>
      <c r="AI74" s="40">
        <v>25341</v>
      </c>
      <c r="AJ74" s="37">
        <v>0.84</v>
      </c>
      <c r="AK74" s="42" t="s">
        <v>213</v>
      </c>
      <c r="AL74" s="41">
        <v>1230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120</v>
      </c>
      <c r="E75" s="10"/>
      <c r="F75" s="18" t="s">
        <v>22</v>
      </c>
      <c r="G75" s="18" t="s">
        <v>224</v>
      </c>
      <c r="H75" s="10"/>
      <c r="I75" s="19">
        <v>52885224</v>
      </c>
      <c r="J75" s="19">
        <v>1190</v>
      </c>
      <c r="K75" s="17" t="s">
        <v>9</v>
      </c>
      <c r="L75" s="10"/>
      <c r="M75" s="60">
        <v>4887</v>
      </c>
      <c r="N75" s="60">
        <v>10540</v>
      </c>
      <c r="O75" s="60">
        <v>11075</v>
      </c>
      <c r="P75" s="10"/>
      <c r="Q75" s="60">
        <f t="shared" si="17"/>
        <v>158100</v>
      </c>
      <c r="R75" s="10"/>
      <c r="S75" s="62">
        <f t="shared" si="18"/>
        <v>168640</v>
      </c>
      <c r="T75" s="10"/>
      <c r="U75" s="64">
        <v>19.899999999999999</v>
      </c>
      <c r="V75" s="64">
        <v>21.12</v>
      </c>
      <c r="W75" s="10"/>
      <c r="X75" s="43">
        <v>4190000000</v>
      </c>
      <c r="Y75" s="36">
        <v>6.6000000000000003E-2</v>
      </c>
      <c r="Z75" s="10"/>
      <c r="AA75" s="20">
        <v>30</v>
      </c>
      <c r="AB75" s="20">
        <v>21</v>
      </c>
      <c r="AC75" s="20">
        <v>2</v>
      </c>
      <c r="AD75" s="20">
        <v>45</v>
      </c>
      <c r="AE75" s="20">
        <v>2</v>
      </c>
      <c r="AF75" s="66">
        <f t="shared" si="19"/>
        <v>100</v>
      </c>
      <c r="AG75" s="10"/>
      <c r="AH75" s="36">
        <v>-7.0999999999999994E-2</v>
      </c>
      <c r="AI75" s="40">
        <v>12066</v>
      </c>
      <c r="AJ75" s="37">
        <v>0.83</v>
      </c>
      <c r="AK75" s="42" t="s">
        <v>214</v>
      </c>
      <c r="AL75" s="41">
        <v>1158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18" t="s">
        <v>159</v>
      </c>
      <c r="E76" s="10"/>
      <c r="F76" s="18" t="s">
        <v>5</v>
      </c>
      <c r="G76" s="18" t="s">
        <v>11</v>
      </c>
      <c r="H76" s="10"/>
      <c r="I76" s="19">
        <v>39578828</v>
      </c>
      <c r="J76" s="19">
        <v>2140</v>
      </c>
      <c r="K76" s="17" t="s">
        <v>9</v>
      </c>
      <c r="L76" s="10"/>
      <c r="M76" s="60">
        <v>2311</v>
      </c>
      <c r="N76" s="60">
        <v>10178</v>
      </c>
      <c r="O76" s="60">
        <v>10798</v>
      </c>
      <c r="P76" s="10"/>
      <c r="Q76" s="60">
        <f t="shared" si="17"/>
        <v>152670</v>
      </c>
      <c r="R76" s="10"/>
      <c r="S76" s="62">
        <f t="shared" si="18"/>
        <v>162848</v>
      </c>
      <c r="T76" s="10"/>
      <c r="U76" s="64">
        <v>25.7</v>
      </c>
      <c r="V76" s="64">
        <v>27.41</v>
      </c>
      <c r="W76" s="10"/>
      <c r="X76" s="43">
        <v>8170000000</v>
      </c>
      <c r="Y76" s="36">
        <v>8.5999999999999993E-2</v>
      </c>
      <c r="Z76" s="10"/>
      <c r="AA76" s="20">
        <v>58</v>
      </c>
      <c r="AB76" s="20">
        <v>20</v>
      </c>
      <c r="AC76" s="20">
        <v>1</v>
      </c>
      <c r="AD76" s="20">
        <v>20</v>
      </c>
      <c r="AE76" s="20">
        <v>1</v>
      </c>
      <c r="AF76" s="66">
        <f t="shared" si="19"/>
        <v>100</v>
      </c>
      <c r="AG76" s="10"/>
      <c r="AH76" s="36">
        <v>-0.09</v>
      </c>
      <c r="AI76" s="40">
        <v>3165</v>
      </c>
      <c r="AJ76" s="37">
        <v>0.61</v>
      </c>
      <c r="AK76" s="42" t="s">
        <v>214</v>
      </c>
      <c r="AL76" s="41">
        <v>1749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172</v>
      </c>
      <c r="E77" s="10"/>
      <c r="F77" s="18" t="s">
        <v>8</v>
      </c>
      <c r="G77" s="18" t="s">
        <v>212</v>
      </c>
      <c r="H77" s="10"/>
      <c r="I77" s="19">
        <v>79512424</v>
      </c>
      <c r="J77" s="19">
        <v>11180</v>
      </c>
      <c r="K77" s="17" t="s">
        <v>9</v>
      </c>
      <c r="L77" s="10"/>
      <c r="M77" s="60">
        <v>7300</v>
      </c>
      <c r="N77" s="60">
        <v>9782</v>
      </c>
      <c r="O77" s="60">
        <v>8727</v>
      </c>
      <c r="P77" s="10"/>
      <c r="Q77" s="60">
        <f t="shared" si="17"/>
        <v>146730</v>
      </c>
      <c r="R77" s="10"/>
      <c r="S77" s="62">
        <f t="shared" si="18"/>
        <v>156512</v>
      </c>
      <c r="T77" s="10"/>
      <c r="U77" s="64">
        <v>12.3</v>
      </c>
      <c r="V77" s="64">
        <v>10.96</v>
      </c>
      <c r="W77" s="10"/>
      <c r="X77" s="43">
        <v>35330000000</v>
      </c>
      <c r="Y77" s="36">
        <v>4.1000000000000002E-2</v>
      </c>
      <c r="Z77" s="10"/>
      <c r="AA77" s="20">
        <v>60</v>
      </c>
      <c r="AB77" s="20">
        <v>8</v>
      </c>
      <c r="AC77" s="20">
        <v>2</v>
      </c>
      <c r="AD77" s="20">
        <v>29</v>
      </c>
      <c r="AE77" s="20">
        <v>1</v>
      </c>
      <c r="AF77" s="66">
        <f t="shared" si="19"/>
        <v>100</v>
      </c>
      <c r="AG77" s="10"/>
      <c r="AH77" s="36">
        <v>3.1E-2</v>
      </c>
      <c r="AI77" s="40">
        <v>26525</v>
      </c>
      <c r="AJ77" s="37">
        <v>0.73</v>
      </c>
      <c r="AK77" s="42" t="s">
        <v>213</v>
      </c>
      <c r="AL77" s="41">
        <v>600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59</v>
      </c>
      <c r="E78" s="10"/>
      <c r="F78" s="18" t="s">
        <v>5</v>
      </c>
      <c r="G78" s="18" t="s">
        <v>226</v>
      </c>
      <c r="H78" s="10"/>
      <c r="I78" s="19">
        <v>95688680</v>
      </c>
      <c r="J78" s="19">
        <v>3460</v>
      </c>
      <c r="K78" s="17" t="s">
        <v>9</v>
      </c>
      <c r="L78" s="10"/>
      <c r="M78" s="60">
        <v>8211</v>
      </c>
      <c r="N78" s="60">
        <v>9287</v>
      </c>
      <c r="O78" s="60">
        <v>26925</v>
      </c>
      <c r="P78" s="10"/>
      <c r="Q78" s="60">
        <f t="shared" si="17"/>
        <v>139305</v>
      </c>
      <c r="R78" s="10"/>
      <c r="S78" s="62">
        <f t="shared" si="18"/>
        <v>148592</v>
      </c>
      <c r="T78" s="10"/>
      <c r="U78" s="64">
        <v>9.6999999999999993</v>
      </c>
      <c r="V78" s="64">
        <v>28.43</v>
      </c>
      <c r="W78" s="10"/>
      <c r="X78" s="43">
        <v>10740000000</v>
      </c>
      <c r="Y78" s="36">
        <v>3.2000000000000001E-2</v>
      </c>
      <c r="Z78" s="10"/>
      <c r="AA78" s="20">
        <v>61</v>
      </c>
      <c r="AB78" s="20">
        <v>10</v>
      </c>
      <c r="AC78" s="20">
        <v>1</v>
      </c>
      <c r="AD78" s="20">
        <v>27</v>
      </c>
      <c r="AE78" s="20">
        <v>1</v>
      </c>
      <c r="AF78" s="66">
        <f t="shared" si="19"/>
        <v>100</v>
      </c>
      <c r="AG78" s="10"/>
      <c r="AH78" s="36">
        <v>-4.7E-2</v>
      </c>
      <c r="AI78" s="40">
        <v>8792</v>
      </c>
      <c r="AJ78" s="37">
        <v>0.76</v>
      </c>
      <c r="AK78" s="42" t="s">
        <v>214</v>
      </c>
      <c r="AL78" s="41">
        <v>1580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44</v>
      </c>
      <c r="E79" s="10"/>
      <c r="F79" s="18" t="s">
        <v>13</v>
      </c>
      <c r="G79" s="18" t="s">
        <v>222</v>
      </c>
      <c r="H79" s="10"/>
      <c r="I79" s="19">
        <v>48653420</v>
      </c>
      <c r="J79" s="19">
        <v>6320</v>
      </c>
      <c r="K79" s="17" t="s">
        <v>9</v>
      </c>
      <c r="L79" s="10"/>
      <c r="M79" s="60">
        <v>7158</v>
      </c>
      <c r="N79" s="60">
        <v>8987</v>
      </c>
      <c r="O79" s="60">
        <v>7447</v>
      </c>
      <c r="P79" s="10"/>
      <c r="Q79" s="60">
        <f t="shared" si="17"/>
        <v>134805</v>
      </c>
      <c r="R79" s="10"/>
      <c r="S79" s="62">
        <f t="shared" si="18"/>
        <v>143792</v>
      </c>
      <c r="T79" s="10"/>
      <c r="U79" s="64">
        <v>18.5</v>
      </c>
      <c r="V79" s="64">
        <v>14.88</v>
      </c>
      <c r="W79" s="10"/>
      <c r="X79" s="43">
        <v>17370000000</v>
      </c>
      <c r="Y79" s="36">
        <v>6.0999999999999999E-2</v>
      </c>
      <c r="Z79" s="10"/>
      <c r="AA79" s="20">
        <v>15</v>
      </c>
      <c r="AB79" s="20">
        <v>40</v>
      </c>
      <c r="AC79" s="20">
        <v>3</v>
      </c>
      <c r="AD79" s="20">
        <v>41</v>
      </c>
      <c r="AE79" s="20">
        <v>1</v>
      </c>
      <c r="AF79" s="66">
        <f t="shared" si="19"/>
        <v>100</v>
      </c>
      <c r="AG79" s="10"/>
      <c r="AH79" s="36">
        <v>2.8000000000000001E-2</v>
      </c>
      <c r="AI79" s="40">
        <v>27702</v>
      </c>
      <c r="AJ79" s="37">
        <v>0.76</v>
      </c>
      <c r="AK79" s="42" t="s">
        <v>210</v>
      </c>
      <c r="AL79" s="41">
        <v>753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86</v>
      </c>
      <c r="E80" s="10"/>
      <c r="F80" s="18" t="s">
        <v>5</v>
      </c>
      <c r="G80" s="18" t="s">
        <v>226</v>
      </c>
      <c r="H80" s="10"/>
      <c r="I80" s="19">
        <v>37202572</v>
      </c>
      <c r="J80" s="19">
        <v>5430</v>
      </c>
      <c r="K80" s="17" t="s">
        <v>9</v>
      </c>
      <c r="L80" s="10"/>
      <c r="M80" s="60">
        <v>4134</v>
      </c>
      <c r="N80" s="60">
        <v>7686</v>
      </c>
      <c r="O80" s="60">
        <v>3733</v>
      </c>
      <c r="P80" s="10"/>
      <c r="Q80" s="60">
        <f t="shared" si="17"/>
        <v>115290</v>
      </c>
      <c r="R80" s="10"/>
      <c r="S80" s="62">
        <f t="shared" si="18"/>
        <v>122976</v>
      </c>
      <c r="T80" s="10"/>
      <c r="U80" s="64">
        <v>20.7</v>
      </c>
      <c r="V80" s="64">
        <v>8.85</v>
      </c>
      <c r="W80" s="10"/>
      <c r="X80" s="43">
        <v>11720000000</v>
      </c>
      <c r="Y80" s="36">
        <v>6.9000000000000006E-2</v>
      </c>
      <c r="Z80" s="10"/>
      <c r="AA80" s="20">
        <v>61</v>
      </c>
      <c r="AB80" s="20">
        <v>8</v>
      </c>
      <c r="AC80" s="20">
        <v>1</v>
      </c>
      <c r="AD80" s="20">
        <v>29</v>
      </c>
      <c r="AE80" s="20">
        <v>1</v>
      </c>
      <c r="AF80" s="66">
        <f t="shared" si="19"/>
        <v>100</v>
      </c>
      <c r="AG80" s="10"/>
      <c r="AH80" s="36">
        <v>-0.185</v>
      </c>
      <c r="AI80" s="40">
        <v>15525</v>
      </c>
      <c r="AJ80" s="37">
        <v>0.66</v>
      </c>
      <c r="AK80" s="42" t="s">
        <v>214</v>
      </c>
      <c r="AL80" s="41">
        <v>573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108</v>
      </c>
      <c r="E81" s="10"/>
      <c r="F81" s="18" t="s">
        <v>18</v>
      </c>
      <c r="G81" s="18" t="s">
        <v>224</v>
      </c>
      <c r="H81" s="10"/>
      <c r="I81" s="19">
        <v>31187264</v>
      </c>
      <c r="J81" s="19">
        <v>9850</v>
      </c>
      <c r="K81" s="17" t="s">
        <v>9</v>
      </c>
      <c r="L81" s="10"/>
      <c r="M81" s="60">
        <v>7152</v>
      </c>
      <c r="N81" s="60">
        <v>7374</v>
      </c>
      <c r="O81" s="60">
        <v>6809</v>
      </c>
      <c r="P81" s="10"/>
      <c r="Q81" s="60">
        <f t="shared" si="17"/>
        <v>110610</v>
      </c>
      <c r="R81" s="10"/>
      <c r="S81" s="62">
        <f t="shared" si="18"/>
        <v>117984</v>
      </c>
      <c r="T81" s="10"/>
      <c r="U81" s="64">
        <v>23.6</v>
      </c>
      <c r="V81" s="64">
        <v>22.48</v>
      </c>
      <c r="W81" s="10"/>
      <c r="X81" s="43">
        <v>23330000000</v>
      </c>
      <c r="Y81" s="36">
        <v>7.9000000000000001E-2</v>
      </c>
      <c r="Z81" s="10"/>
      <c r="AA81" s="20">
        <v>50</v>
      </c>
      <c r="AB81" s="20">
        <v>20</v>
      </c>
      <c r="AC81" s="20">
        <v>3</v>
      </c>
      <c r="AD81" s="20">
        <v>25</v>
      </c>
      <c r="AE81" s="20">
        <v>2</v>
      </c>
      <c r="AF81" s="66">
        <f t="shared" si="19"/>
        <v>100</v>
      </c>
      <c r="AG81" s="10"/>
      <c r="AH81" s="36">
        <v>5.5E-2</v>
      </c>
      <c r="AI81" s="40">
        <v>88540</v>
      </c>
      <c r="AJ81" s="37">
        <v>0.77</v>
      </c>
      <c r="AK81" s="42" t="s">
        <v>210</v>
      </c>
      <c r="AL81" s="41">
        <v>1209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38</v>
      </c>
      <c r="E82" s="10"/>
      <c r="F82" s="18" t="s">
        <v>11</v>
      </c>
      <c r="G82" s="18" t="s">
        <v>11</v>
      </c>
      <c r="H82" s="10"/>
      <c r="I82" s="19">
        <v>23439188</v>
      </c>
      <c r="J82" s="19">
        <v>1200</v>
      </c>
      <c r="K82" s="17" t="s">
        <v>9</v>
      </c>
      <c r="L82" s="10"/>
      <c r="M82" s="60">
        <v>1879</v>
      </c>
      <c r="N82" s="60">
        <v>7066</v>
      </c>
      <c r="O82" s="60">
        <v>4120</v>
      </c>
      <c r="P82" s="10"/>
      <c r="Q82" s="60">
        <f t="shared" si="17"/>
        <v>105990</v>
      </c>
      <c r="R82" s="10"/>
      <c r="S82" s="62">
        <f t="shared" si="18"/>
        <v>113056</v>
      </c>
      <c r="T82" s="10"/>
      <c r="U82" s="64">
        <v>30.1</v>
      </c>
      <c r="V82" s="64">
        <v>15.27</v>
      </c>
      <c r="W82" s="10"/>
      <c r="X82" s="43">
        <v>3270000000</v>
      </c>
      <c r="Y82" s="36">
        <v>0.1</v>
      </c>
      <c r="Z82" s="10"/>
      <c r="AA82" s="20">
        <v>64</v>
      </c>
      <c r="AB82" s="20">
        <v>20</v>
      </c>
      <c r="AC82" s="20">
        <v>1</v>
      </c>
      <c r="AD82" s="20">
        <v>14</v>
      </c>
      <c r="AE82" s="20">
        <v>1</v>
      </c>
      <c r="AF82" s="66">
        <f t="shared" si="19"/>
        <v>100</v>
      </c>
      <c r="AG82" s="10"/>
      <c r="AH82" s="36">
        <v>-8.3000000000000004E-2</v>
      </c>
      <c r="AI82" s="40">
        <v>3235</v>
      </c>
      <c r="AJ82" s="37">
        <v>0.64</v>
      </c>
      <c r="AK82" s="42" t="s">
        <v>214</v>
      </c>
      <c r="AL82" s="41">
        <v>878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73</v>
      </c>
      <c r="E83" s="10"/>
      <c r="F83" s="18" t="s">
        <v>11</v>
      </c>
      <c r="G83" s="18" t="s">
        <v>11</v>
      </c>
      <c r="H83" s="10"/>
      <c r="I83" s="19">
        <v>28206728</v>
      </c>
      <c r="J83" s="19">
        <v>1380</v>
      </c>
      <c r="K83" s="17" t="s">
        <v>9</v>
      </c>
      <c r="L83" s="10"/>
      <c r="M83" s="60">
        <v>1802</v>
      </c>
      <c r="N83" s="60">
        <v>7018</v>
      </c>
      <c r="O83" s="60">
        <v>5387</v>
      </c>
      <c r="P83" s="10"/>
      <c r="Q83" s="60">
        <f t="shared" si="17"/>
        <v>105270</v>
      </c>
      <c r="R83" s="10"/>
      <c r="S83" s="62">
        <f t="shared" si="18"/>
        <v>112288</v>
      </c>
      <c r="T83" s="10"/>
      <c r="U83" s="64">
        <v>24.9</v>
      </c>
      <c r="V83" s="64">
        <v>18.29</v>
      </c>
      <c r="W83" s="10"/>
      <c r="X83" s="43">
        <v>4550000000</v>
      </c>
      <c r="Y83" s="36">
        <v>8.3000000000000004E-2</v>
      </c>
      <c r="Z83" s="10"/>
      <c r="AA83" s="20">
        <v>48</v>
      </c>
      <c r="AB83" s="20">
        <v>3</v>
      </c>
      <c r="AC83" s="20">
        <v>3</v>
      </c>
      <c r="AD83" s="20">
        <v>45</v>
      </c>
      <c r="AE83" s="20">
        <v>1</v>
      </c>
      <c r="AF83" s="66">
        <f t="shared" si="19"/>
        <v>100</v>
      </c>
      <c r="AG83" s="10"/>
      <c r="AH83" s="36">
        <v>1.0999999999999999E-2</v>
      </c>
      <c r="AI83" s="40">
        <v>7328</v>
      </c>
      <c r="AJ83" s="37">
        <v>0.7</v>
      </c>
      <c r="AK83" s="42" t="s">
        <v>213</v>
      </c>
      <c r="AL83" s="41">
        <v>976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18" t="s">
        <v>118</v>
      </c>
      <c r="E84" s="10"/>
      <c r="F84" s="18" t="s">
        <v>5</v>
      </c>
      <c r="G84" s="18" t="s">
        <v>226</v>
      </c>
      <c r="H84" s="10"/>
      <c r="I84" s="19">
        <v>35276784</v>
      </c>
      <c r="J84" s="19">
        <v>2580</v>
      </c>
      <c r="K84" s="17" t="s">
        <v>9</v>
      </c>
      <c r="L84" s="10"/>
      <c r="M84" s="60">
        <v>3785</v>
      </c>
      <c r="N84" s="60">
        <v>6917</v>
      </c>
      <c r="O84" s="60">
        <v>7320</v>
      </c>
      <c r="P84" s="10"/>
      <c r="Q84" s="60">
        <f t="shared" si="17"/>
        <v>103755</v>
      </c>
      <c r="R84" s="10"/>
      <c r="S84" s="62">
        <f t="shared" si="18"/>
        <v>110672</v>
      </c>
      <c r="T84" s="10"/>
      <c r="U84" s="64">
        <v>19.600000000000001</v>
      </c>
      <c r="V84" s="64">
        <v>20.8</v>
      </c>
      <c r="W84" s="10"/>
      <c r="X84" s="43">
        <v>6640000000</v>
      </c>
      <c r="Y84" s="36">
        <v>6.4000000000000001E-2</v>
      </c>
      <c r="Z84" s="10"/>
      <c r="AA84" s="20">
        <v>63</v>
      </c>
      <c r="AB84" s="20">
        <v>10</v>
      </c>
      <c r="AC84" s="20">
        <v>1</v>
      </c>
      <c r="AD84" s="20">
        <v>25</v>
      </c>
      <c r="AE84" s="20">
        <v>1</v>
      </c>
      <c r="AF84" s="66">
        <f t="shared" si="19"/>
        <v>100</v>
      </c>
      <c r="AG84" s="10"/>
      <c r="AH84" s="36">
        <v>-0.04</v>
      </c>
      <c r="AI84" s="40">
        <v>10748</v>
      </c>
      <c r="AJ84" s="37">
        <v>0.75</v>
      </c>
      <c r="AK84" s="42" t="s">
        <v>223</v>
      </c>
      <c r="AL84" s="41">
        <v>1143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21" t="s">
        <v>10</v>
      </c>
      <c r="E85" s="10"/>
      <c r="F85" s="18" t="s">
        <v>11</v>
      </c>
      <c r="G85" s="18" t="s">
        <v>11</v>
      </c>
      <c r="H85" s="10"/>
      <c r="I85" s="19">
        <v>28813464</v>
      </c>
      <c r="J85" s="19">
        <v>3440</v>
      </c>
      <c r="K85" s="17" t="s">
        <v>9</v>
      </c>
      <c r="L85" s="10"/>
      <c r="M85" s="60">
        <v>2845</v>
      </c>
      <c r="N85" s="60">
        <v>6797</v>
      </c>
      <c r="O85" s="60">
        <v>6769</v>
      </c>
      <c r="P85" s="10"/>
      <c r="Q85" s="60">
        <f t="shared" si="17"/>
        <v>101955</v>
      </c>
      <c r="R85" s="10"/>
      <c r="S85" s="62">
        <f t="shared" si="18"/>
        <v>108752</v>
      </c>
      <c r="T85" s="10"/>
      <c r="U85" s="64">
        <v>23.61</v>
      </c>
      <c r="V85" s="64">
        <v>24.82</v>
      </c>
      <c r="W85" s="10"/>
      <c r="X85" s="43">
        <v>7930000000</v>
      </c>
      <c r="Y85" s="36">
        <v>7.8E-2</v>
      </c>
      <c r="Z85" s="10"/>
      <c r="AA85" s="20">
        <v>51</v>
      </c>
      <c r="AB85" s="20">
        <v>3</v>
      </c>
      <c r="AC85" s="20">
        <v>1</v>
      </c>
      <c r="AD85" s="20">
        <v>44</v>
      </c>
      <c r="AE85" s="20">
        <v>1</v>
      </c>
      <c r="AF85" s="66">
        <f t="shared" si="19"/>
        <v>100</v>
      </c>
      <c r="AG85" s="10"/>
      <c r="AH85" s="36">
        <v>-0.159</v>
      </c>
      <c r="AI85" s="40">
        <v>2708</v>
      </c>
      <c r="AJ85" s="37">
        <v>0.64</v>
      </c>
      <c r="AK85" s="42" t="s">
        <v>214</v>
      </c>
      <c r="AL85" s="41">
        <v>1670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15</v>
      </c>
      <c r="E86" s="10"/>
      <c r="F86" s="18" t="s">
        <v>13</v>
      </c>
      <c r="G86" s="18" t="s">
        <v>222</v>
      </c>
      <c r="H86" s="10"/>
      <c r="I86" s="19">
        <v>43847432</v>
      </c>
      <c r="J86" s="19">
        <v>11960</v>
      </c>
      <c r="K86" s="17" t="s">
        <v>9</v>
      </c>
      <c r="L86" s="10"/>
      <c r="M86" s="60">
        <v>5530</v>
      </c>
      <c r="N86" s="60">
        <v>6119</v>
      </c>
      <c r="O86" s="60">
        <v>6508</v>
      </c>
      <c r="P86" s="10"/>
      <c r="Q86" s="60">
        <f t="shared" si="17"/>
        <v>91785</v>
      </c>
      <c r="R86" s="10"/>
      <c r="S86" s="62">
        <f t="shared" si="18"/>
        <v>97904</v>
      </c>
      <c r="T86" s="10"/>
      <c r="U86" s="64">
        <v>14</v>
      </c>
      <c r="V86" s="64">
        <v>14.85</v>
      </c>
      <c r="W86" s="10"/>
      <c r="X86" s="43">
        <v>25750000000</v>
      </c>
      <c r="Y86" s="36">
        <v>4.5999999999999999E-2</v>
      </c>
      <c r="Z86" s="10"/>
      <c r="AA86" s="20">
        <v>52</v>
      </c>
      <c r="AB86" s="20">
        <v>18</v>
      </c>
      <c r="AC86" s="20">
        <v>2</v>
      </c>
      <c r="AD86" s="20">
        <v>27</v>
      </c>
      <c r="AE86" s="20">
        <v>1</v>
      </c>
      <c r="AF86" s="66">
        <f t="shared" si="19"/>
        <v>100</v>
      </c>
      <c r="AG86" s="10"/>
      <c r="AH86" s="36">
        <v>-7.6999999999999999E-2</v>
      </c>
      <c r="AI86" s="40">
        <v>49338</v>
      </c>
      <c r="AJ86" s="37">
        <v>0.73</v>
      </c>
      <c r="AK86" s="42" t="s">
        <v>213</v>
      </c>
      <c r="AL86" s="41">
        <v>795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175</v>
      </c>
      <c r="E87" s="10"/>
      <c r="F87" s="18" t="s">
        <v>8</v>
      </c>
      <c r="G87" s="18" t="s">
        <v>212</v>
      </c>
      <c r="H87" s="10"/>
      <c r="I87" s="19">
        <v>44438624</v>
      </c>
      <c r="J87" s="19">
        <v>2310</v>
      </c>
      <c r="K87" s="17" t="s">
        <v>9</v>
      </c>
      <c r="L87" s="10"/>
      <c r="M87" s="60">
        <v>4687</v>
      </c>
      <c r="N87" s="60">
        <v>6089</v>
      </c>
      <c r="O87" s="60">
        <v>7308</v>
      </c>
      <c r="P87" s="10"/>
      <c r="Q87" s="60">
        <f t="shared" si="17"/>
        <v>91335</v>
      </c>
      <c r="R87" s="10"/>
      <c r="S87" s="62">
        <f t="shared" si="18"/>
        <v>97424</v>
      </c>
      <c r="T87" s="10"/>
      <c r="U87" s="64">
        <v>13.7</v>
      </c>
      <c r="V87" s="64">
        <v>16.25</v>
      </c>
      <c r="W87" s="10"/>
      <c r="X87" s="43">
        <v>4430000000</v>
      </c>
      <c r="Y87" s="36">
        <v>4.7E-2</v>
      </c>
      <c r="Z87" s="10"/>
      <c r="AA87" s="20">
        <v>50</v>
      </c>
      <c r="AB87" s="20">
        <v>8</v>
      </c>
      <c r="AC87" s="20">
        <v>2</v>
      </c>
      <c r="AD87" s="20">
        <v>39</v>
      </c>
      <c r="AE87" s="20">
        <v>1</v>
      </c>
      <c r="AF87" s="66">
        <f t="shared" si="19"/>
        <v>100</v>
      </c>
      <c r="AG87" s="10"/>
      <c r="AH87" s="36">
        <v>0.28899999999999998</v>
      </c>
      <c r="AI87" s="40">
        <v>32480</v>
      </c>
      <c r="AJ87" s="37">
        <v>0.86</v>
      </c>
      <c r="AK87" s="42" t="s">
        <v>210</v>
      </c>
      <c r="AL87" s="41">
        <v>1003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49</v>
      </c>
      <c r="E88" s="10"/>
      <c r="F88" s="18" t="s">
        <v>11</v>
      </c>
      <c r="G88" s="18" t="s">
        <v>11</v>
      </c>
      <c r="H88" s="10"/>
      <c r="I88" s="19">
        <v>23695920</v>
      </c>
      <c r="J88" s="19">
        <v>1520</v>
      </c>
      <c r="K88" s="17" t="s">
        <v>9</v>
      </c>
      <c r="L88" s="10"/>
      <c r="M88" s="60">
        <v>991</v>
      </c>
      <c r="N88" s="60">
        <v>5582</v>
      </c>
      <c r="O88" s="60">
        <v>3670</v>
      </c>
      <c r="P88" s="10"/>
      <c r="Q88" s="60">
        <f t="shared" si="17"/>
        <v>83730</v>
      </c>
      <c r="R88" s="10"/>
      <c r="S88" s="62">
        <f t="shared" si="18"/>
        <v>89312</v>
      </c>
      <c r="T88" s="10"/>
      <c r="U88" s="64">
        <v>23.6</v>
      </c>
      <c r="V88" s="64">
        <v>15</v>
      </c>
      <c r="W88" s="10"/>
      <c r="X88" s="43">
        <v>2770000000</v>
      </c>
      <c r="Y88" s="36">
        <v>7.8E-2</v>
      </c>
      <c r="Z88" s="10"/>
      <c r="AA88" s="20">
        <v>51</v>
      </c>
      <c r="AB88" s="20">
        <v>10</v>
      </c>
      <c r="AC88" s="20">
        <v>1</v>
      </c>
      <c r="AD88" s="20">
        <v>37</v>
      </c>
      <c r="AE88" s="20">
        <v>1</v>
      </c>
      <c r="AF88" s="66">
        <f t="shared" si="19"/>
        <v>100</v>
      </c>
      <c r="AG88" s="10"/>
      <c r="AH88" s="36">
        <v>-0.05</v>
      </c>
      <c r="AI88" s="40">
        <v>3821</v>
      </c>
      <c r="AJ88" s="37">
        <v>0.63</v>
      </c>
      <c r="AK88" s="42" t="s">
        <v>213</v>
      </c>
      <c r="AL88" s="41">
        <v>865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163</v>
      </c>
      <c r="E89" s="10"/>
      <c r="F89" s="18" t="s">
        <v>5</v>
      </c>
      <c r="G89" s="18" t="s">
        <v>226</v>
      </c>
      <c r="H89" s="10"/>
      <c r="I89" s="19">
        <v>18430452</v>
      </c>
      <c r="J89" s="19">
        <v>1840</v>
      </c>
      <c r="K89" s="17" t="s">
        <v>9</v>
      </c>
      <c r="L89" s="10"/>
      <c r="M89" s="60">
        <v>714</v>
      </c>
      <c r="N89" s="60">
        <v>4890</v>
      </c>
      <c r="O89" s="60">
        <v>1726</v>
      </c>
      <c r="P89" s="10"/>
      <c r="Q89" s="60">
        <f t="shared" si="17"/>
        <v>73350</v>
      </c>
      <c r="R89" s="10"/>
      <c r="S89" s="62">
        <f t="shared" si="18"/>
        <v>78240</v>
      </c>
      <c r="T89" s="10"/>
      <c r="U89" s="64">
        <v>26.5</v>
      </c>
      <c r="V89" s="64">
        <v>9.6</v>
      </c>
      <c r="W89" s="10"/>
      <c r="X89" s="43">
        <v>2280000000</v>
      </c>
      <c r="Y89" s="36">
        <v>4.4999999999999998E-2</v>
      </c>
      <c r="Z89" s="10"/>
      <c r="AA89" s="20">
        <v>57</v>
      </c>
      <c r="AB89" s="20">
        <v>4</v>
      </c>
      <c r="AC89" s="20">
        <v>1</v>
      </c>
      <c r="AD89" s="20">
        <v>37</v>
      </c>
      <c r="AE89" s="20">
        <v>1</v>
      </c>
      <c r="AF89" s="66">
        <f t="shared" si="19"/>
        <v>100</v>
      </c>
      <c r="AG89" s="10"/>
      <c r="AH89" s="36">
        <v>4.8000000000000001E-2</v>
      </c>
      <c r="AI89" s="40">
        <v>13003</v>
      </c>
      <c r="AJ89" s="37">
        <v>0.66</v>
      </c>
      <c r="AK89" s="42" t="s">
        <v>214</v>
      </c>
      <c r="AL89" s="41">
        <v>497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133</v>
      </c>
      <c r="E90" s="10"/>
      <c r="F90" s="18" t="s">
        <v>13</v>
      </c>
      <c r="G90" s="18" t="s">
        <v>222</v>
      </c>
      <c r="H90" s="10"/>
      <c r="I90" s="19">
        <v>31773840</v>
      </c>
      <c r="J90" s="19">
        <v>5950</v>
      </c>
      <c r="K90" s="17" t="s">
        <v>9</v>
      </c>
      <c r="L90" s="10"/>
      <c r="M90" s="60">
        <v>2696</v>
      </c>
      <c r="N90" s="60">
        <v>4286</v>
      </c>
      <c r="O90" s="60">
        <v>4555</v>
      </c>
      <c r="P90" s="10"/>
      <c r="Q90" s="60">
        <f t="shared" si="17"/>
        <v>64290</v>
      </c>
      <c r="R90" s="10"/>
      <c r="S90" s="62">
        <f t="shared" si="18"/>
        <v>68576</v>
      </c>
      <c r="T90" s="10"/>
      <c r="U90" s="64">
        <v>13.5</v>
      </c>
      <c r="V90" s="64">
        <v>13.95</v>
      </c>
      <c r="W90" s="10"/>
      <c r="X90" s="43">
        <v>8600000000</v>
      </c>
      <c r="Y90" s="36">
        <v>4.4999999999999998E-2</v>
      </c>
      <c r="Z90" s="10"/>
      <c r="AA90" s="20">
        <v>40</v>
      </c>
      <c r="AB90" s="20">
        <v>7</v>
      </c>
      <c r="AC90" s="20">
        <v>3</v>
      </c>
      <c r="AD90" s="20">
        <v>49</v>
      </c>
      <c r="AE90" s="20">
        <v>1</v>
      </c>
      <c r="AF90" s="66">
        <f t="shared" si="19"/>
        <v>100</v>
      </c>
      <c r="AG90" s="10"/>
      <c r="AH90" s="36">
        <v>-0.127</v>
      </c>
      <c r="AI90" s="40">
        <v>17640</v>
      </c>
      <c r="AJ90" s="37">
        <v>0.71</v>
      </c>
      <c r="AK90" s="42" t="s">
        <v>213</v>
      </c>
      <c r="AL90" s="41">
        <v>697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57</v>
      </c>
      <c r="E91" s="10"/>
      <c r="F91" s="18" t="s">
        <v>13</v>
      </c>
      <c r="G91" s="18" t="s">
        <v>222</v>
      </c>
      <c r="H91" s="10"/>
      <c r="I91" s="19">
        <v>10648791</v>
      </c>
      <c r="J91" s="19">
        <v>6390</v>
      </c>
      <c r="K91" s="17" t="s">
        <v>9</v>
      </c>
      <c r="L91" s="10"/>
      <c r="M91" s="60">
        <v>3118</v>
      </c>
      <c r="N91" s="60">
        <v>3684</v>
      </c>
      <c r="O91" s="60">
        <v>3184</v>
      </c>
      <c r="P91" s="10"/>
      <c r="Q91" s="60">
        <f t="shared" ref="Q91:Q122" si="24">N91*$Q$189</f>
        <v>55260</v>
      </c>
      <c r="R91" s="10"/>
      <c r="S91" s="62">
        <f t="shared" ref="S91:S122" si="25">Q91+N91</f>
        <v>58944</v>
      </c>
      <c r="T91" s="10"/>
      <c r="U91" s="64">
        <v>34.6</v>
      </c>
      <c r="V91" s="64">
        <v>30.77</v>
      </c>
      <c r="W91" s="10"/>
      <c r="X91" s="43">
        <v>8320000000</v>
      </c>
      <c r="Y91" s="36">
        <v>0.115</v>
      </c>
      <c r="Z91" s="10"/>
      <c r="AA91" s="20">
        <v>73</v>
      </c>
      <c r="AB91" s="20">
        <v>16</v>
      </c>
      <c r="AC91" s="20">
        <v>1</v>
      </c>
      <c r="AD91" s="20">
        <v>9</v>
      </c>
      <c r="AE91" s="20">
        <v>1</v>
      </c>
      <c r="AF91" s="66">
        <f t="shared" ref="AF91:AF122" si="26">SUM(AA91:AE91)</f>
        <v>100</v>
      </c>
      <c r="AG91" s="10"/>
      <c r="AH91" s="36">
        <v>5.8999999999999997E-2</v>
      </c>
      <c r="AI91" s="40">
        <v>36192</v>
      </c>
      <c r="AJ91" s="37">
        <v>0.81</v>
      </c>
      <c r="AK91" s="42" t="s">
        <v>210</v>
      </c>
      <c r="AL91" s="41">
        <v>1563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181</v>
      </c>
      <c r="E92" s="10"/>
      <c r="F92" s="18" t="s">
        <v>8</v>
      </c>
      <c r="G92" s="18" t="s">
        <v>212</v>
      </c>
      <c r="H92" s="10"/>
      <c r="I92" s="19">
        <v>31446796</v>
      </c>
      <c r="J92" s="19">
        <v>2220</v>
      </c>
      <c r="K92" s="17" t="s">
        <v>9</v>
      </c>
      <c r="L92" s="10"/>
      <c r="M92" s="60">
        <v>2496</v>
      </c>
      <c r="N92" s="60">
        <v>3617</v>
      </c>
      <c r="O92" s="60">
        <v>4015</v>
      </c>
      <c r="P92" s="10"/>
      <c r="Q92" s="60">
        <f t="shared" si="24"/>
        <v>54255</v>
      </c>
      <c r="R92" s="10"/>
      <c r="S92" s="62">
        <f t="shared" si="25"/>
        <v>57872</v>
      </c>
      <c r="T92" s="10"/>
      <c r="U92" s="64">
        <v>11.5</v>
      </c>
      <c r="V92" s="64">
        <v>12.63</v>
      </c>
      <c r="W92" s="10"/>
      <c r="X92" s="43">
        <v>2550000000</v>
      </c>
      <c r="Y92" s="36">
        <v>3.7999999999999999E-2</v>
      </c>
      <c r="Z92" s="10"/>
      <c r="AA92" s="20">
        <v>55</v>
      </c>
      <c r="AB92" s="20">
        <v>4</v>
      </c>
      <c r="AC92" s="20">
        <v>1</v>
      </c>
      <c r="AD92" s="20">
        <v>39</v>
      </c>
      <c r="AE92" s="20">
        <v>1</v>
      </c>
      <c r="AF92" s="66">
        <f t="shared" si="26"/>
        <v>100</v>
      </c>
      <c r="AG92" s="10"/>
      <c r="AH92" s="36">
        <v>-6.0999999999999999E-2</v>
      </c>
      <c r="AI92" s="40">
        <v>0</v>
      </c>
      <c r="AJ92" s="37">
        <v>0.84</v>
      </c>
      <c r="AK92" s="42" t="s">
        <v>210</v>
      </c>
      <c r="AL92" s="41">
        <v>760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58</v>
      </c>
      <c r="E93" s="10"/>
      <c r="F93" s="18" t="s">
        <v>13</v>
      </c>
      <c r="G93" s="18" t="s">
        <v>222</v>
      </c>
      <c r="H93" s="10"/>
      <c r="I93" s="19">
        <v>16385068</v>
      </c>
      <c r="J93" s="19">
        <v>5820</v>
      </c>
      <c r="K93" s="17" t="s">
        <v>9</v>
      </c>
      <c r="L93" s="10"/>
      <c r="M93" s="60">
        <v>2894</v>
      </c>
      <c r="N93" s="60">
        <v>3490</v>
      </c>
      <c r="O93" s="60">
        <v>4474</v>
      </c>
      <c r="P93" s="10"/>
      <c r="Q93" s="60">
        <f t="shared" si="24"/>
        <v>52350</v>
      </c>
      <c r="R93" s="10"/>
      <c r="S93" s="62">
        <f t="shared" si="25"/>
        <v>55840</v>
      </c>
      <c r="T93" s="10"/>
      <c r="U93" s="64">
        <v>21.3</v>
      </c>
      <c r="V93" s="64">
        <v>27.21</v>
      </c>
      <c r="W93" s="10"/>
      <c r="X93" s="43">
        <v>7080000000</v>
      </c>
      <c r="Y93" s="36">
        <v>7.0999999999999994E-2</v>
      </c>
      <c r="Z93" s="10"/>
      <c r="AA93" s="20">
        <v>32</v>
      </c>
      <c r="AB93" s="20">
        <v>18</v>
      </c>
      <c r="AC93" s="20">
        <v>2</v>
      </c>
      <c r="AD93" s="20">
        <v>47</v>
      </c>
      <c r="AE93" s="20">
        <v>1</v>
      </c>
      <c r="AF93" s="66">
        <f t="shared" si="26"/>
        <v>100</v>
      </c>
      <c r="AG93" s="10"/>
      <c r="AH93" s="36">
        <v>-9.0999999999999998E-2</v>
      </c>
      <c r="AI93" s="40">
        <v>11751</v>
      </c>
      <c r="AJ93" s="37">
        <v>0.75</v>
      </c>
      <c r="AK93" s="42" t="s">
        <v>213</v>
      </c>
      <c r="AL93" s="41">
        <v>1394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93</v>
      </c>
      <c r="E94" s="10"/>
      <c r="F94" s="18" t="s">
        <v>8</v>
      </c>
      <c r="G94" s="18" t="s">
        <v>212</v>
      </c>
      <c r="H94" s="10"/>
      <c r="I94" s="19">
        <v>17987736</v>
      </c>
      <c r="J94" s="19">
        <v>8710</v>
      </c>
      <c r="K94" s="17" t="s">
        <v>9</v>
      </c>
      <c r="L94" s="10"/>
      <c r="M94" s="60">
        <v>2625</v>
      </c>
      <c r="N94" s="60">
        <v>3158</v>
      </c>
      <c r="O94" s="60">
        <v>2780</v>
      </c>
      <c r="P94" s="10"/>
      <c r="Q94" s="60">
        <f t="shared" si="24"/>
        <v>47370</v>
      </c>
      <c r="R94" s="10"/>
      <c r="S94" s="62">
        <f t="shared" si="25"/>
        <v>50528</v>
      </c>
      <c r="T94" s="10"/>
      <c r="U94" s="64">
        <v>17.600000000000001</v>
      </c>
      <c r="V94" s="64">
        <v>15.73</v>
      </c>
      <c r="W94" s="10"/>
      <c r="X94" s="43">
        <v>8100000000</v>
      </c>
      <c r="Y94" s="36">
        <v>5.8999999999999997E-2</v>
      </c>
      <c r="Z94" s="10"/>
      <c r="AA94" s="20">
        <v>61</v>
      </c>
      <c r="AB94" s="20">
        <v>5</v>
      </c>
      <c r="AC94" s="20">
        <v>1</v>
      </c>
      <c r="AD94" s="20">
        <v>32</v>
      </c>
      <c r="AE94" s="20">
        <v>1</v>
      </c>
      <c r="AF94" s="66">
        <f t="shared" si="26"/>
        <v>100</v>
      </c>
      <c r="AG94" s="10"/>
      <c r="AH94" s="36">
        <v>-0.17499999999999999</v>
      </c>
      <c r="AI94" s="40">
        <v>24367</v>
      </c>
      <c r="AJ94" s="37">
        <v>0.82</v>
      </c>
      <c r="AK94" s="42" t="s">
        <v>213</v>
      </c>
      <c r="AL94" s="41">
        <v>969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158</v>
      </c>
      <c r="E95" s="10"/>
      <c r="F95" s="18" t="s">
        <v>22</v>
      </c>
      <c r="G95" s="18" t="s">
        <v>198</v>
      </c>
      <c r="H95" s="10"/>
      <c r="I95" s="19">
        <v>20798492</v>
      </c>
      <c r="J95" s="19">
        <v>3780</v>
      </c>
      <c r="K95" s="17" t="s">
        <v>9</v>
      </c>
      <c r="L95" s="10"/>
      <c r="M95" s="60">
        <v>3003</v>
      </c>
      <c r="N95" s="60">
        <v>3096</v>
      </c>
      <c r="O95" s="60">
        <v>2811</v>
      </c>
      <c r="P95" s="10"/>
      <c r="Q95" s="60">
        <f t="shared" si="24"/>
        <v>46440</v>
      </c>
      <c r="R95" s="10"/>
      <c r="S95" s="62">
        <f t="shared" si="25"/>
        <v>49536</v>
      </c>
      <c r="T95" s="10"/>
      <c r="U95" s="64">
        <v>14.9</v>
      </c>
      <c r="V95" s="64">
        <v>13.09</v>
      </c>
      <c r="W95" s="10"/>
      <c r="X95" s="43">
        <v>3970000000</v>
      </c>
      <c r="Y95" s="36">
        <v>4.9000000000000002E-2</v>
      </c>
      <c r="Z95" s="10"/>
      <c r="AA95" s="20">
        <v>38</v>
      </c>
      <c r="AB95" s="20">
        <v>20</v>
      </c>
      <c r="AC95" s="20">
        <v>3</v>
      </c>
      <c r="AD95" s="20">
        <v>38</v>
      </c>
      <c r="AE95" s="20">
        <v>1</v>
      </c>
      <c r="AF95" s="66">
        <f t="shared" si="26"/>
        <v>100</v>
      </c>
      <c r="AG95" s="10"/>
      <c r="AH95" s="36">
        <v>-4.8000000000000001E-2</v>
      </c>
      <c r="AI95" s="40">
        <v>32673</v>
      </c>
      <c r="AJ95" s="37">
        <v>0.63</v>
      </c>
      <c r="AK95" s="42" t="s">
        <v>213</v>
      </c>
      <c r="AL95" s="41">
        <v>598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37</v>
      </c>
      <c r="E96" s="10"/>
      <c r="F96" s="18" t="s">
        <v>18</v>
      </c>
      <c r="G96" s="18" t="s">
        <v>224</v>
      </c>
      <c r="H96" s="10"/>
      <c r="I96" s="19">
        <v>15762370</v>
      </c>
      <c r="J96" s="19">
        <v>1140</v>
      </c>
      <c r="K96" s="17" t="s">
        <v>9</v>
      </c>
      <c r="L96" s="10"/>
      <c r="M96" s="60">
        <v>1852</v>
      </c>
      <c r="N96" s="60">
        <v>2803</v>
      </c>
      <c r="O96" s="60">
        <v>3995</v>
      </c>
      <c r="P96" s="10"/>
      <c r="Q96" s="60">
        <f t="shared" si="24"/>
        <v>42045</v>
      </c>
      <c r="R96" s="10"/>
      <c r="S96" s="62">
        <f t="shared" si="25"/>
        <v>44848</v>
      </c>
      <c r="T96" s="10"/>
      <c r="U96" s="64">
        <v>17.8</v>
      </c>
      <c r="V96" s="64">
        <v>25.13</v>
      </c>
      <c r="W96" s="10"/>
      <c r="X96" s="43">
        <v>1180000000</v>
      </c>
      <c r="Y96" s="36">
        <v>5.8999999999999997E-2</v>
      </c>
      <c r="Z96" s="10"/>
      <c r="AA96" s="20">
        <v>29</v>
      </c>
      <c r="AB96" s="20">
        <v>20</v>
      </c>
      <c r="AC96" s="20">
        <v>2</v>
      </c>
      <c r="AD96" s="20">
        <v>48</v>
      </c>
      <c r="AE96" s="20">
        <v>1</v>
      </c>
      <c r="AF96" s="66">
        <f t="shared" si="26"/>
        <v>100</v>
      </c>
      <c r="AG96" s="10"/>
      <c r="AH96" s="36">
        <v>-3.5999999999999997E-2</v>
      </c>
      <c r="AI96" s="40">
        <v>23802</v>
      </c>
      <c r="AJ96" s="37">
        <v>0.78</v>
      </c>
      <c r="AK96" s="42" t="s">
        <v>213</v>
      </c>
      <c r="AL96" s="41">
        <v>1332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50" ht="24" customHeight="1">
      <c r="A97" s="16"/>
      <c r="B97" s="17">
        <f t="shared" si="23"/>
        <v>39</v>
      </c>
      <c r="C97" s="10"/>
      <c r="D97" s="18" t="s">
        <v>76</v>
      </c>
      <c r="E97" s="10"/>
      <c r="F97" s="18" t="s">
        <v>13</v>
      </c>
      <c r="G97" s="18" t="s">
        <v>222</v>
      </c>
      <c r="H97" s="10"/>
      <c r="I97" s="19">
        <v>16582469</v>
      </c>
      <c r="J97" s="19">
        <v>3790</v>
      </c>
      <c r="K97" s="17" t="s">
        <v>9</v>
      </c>
      <c r="L97" s="10"/>
      <c r="M97" s="60">
        <v>2058</v>
      </c>
      <c r="N97" s="60">
        <v>2758</v>
      </c>
      <c r="O97" s="60">
        <v>2635</v>
      </c>
      <c r="P97" s="10"/>
      <c r="Q97" s="60">
        <f t="shared" si="24"/>
        <v>41370</v>
      </c>
      <c r="R97" s="10"/>
      <c r="S97" s="62">
        <f t="shared" si="25"/>
        <v>44128</v>
      </c>
      <c r="T97" s="10"/>
      <c r="U97" s="64">
        <v>16.600000000000001</v>
      </c>
      <c r="V97" s="64">
        <v>15.92</v>
      </c>
      <c r="W97" s="10"/>
      <c r="X97" s="43">
        <v>3800000000</v>
      </c>
      <c r="Y97" s="36">
        <v>5.5E-2</v>
      </c>
      <c r="Z97" s="10"/>
      <c r="AA97" s="20">
        <v>38</v>
      </c>
      <c r="AB97" s="20">
        <v>14</v>
      </c>
      <c r="AC97" s="20">
        <v>2</v>
      </c>
      <c r="AD97" s="20">
        <v>45</v>
      </c>
      <c r="AE97" s="20">
        <v>1</v>
      </c>
      <c r="AF97" s="66">
        <f t="shared" si="26"/>
        <v>100</v>
      </c>
      <c r="AG97" s="10"/>
      <c r="AH97" s="36">
        <v>2.5999999999999999E-2</v>
      </c>
      <c r="AI97" s="40">
        <v>19600</v>
      </c>
      <c r="AJ97" s="37">
        <v>0.82</v>
      </c>
      <c r="AK97" s="42" t="s">
        <v>210</v>
      </c>
      <c r="AL97" s="41">
        <v>863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50" ht="24" customHeight="1">
      <c r="A98" s="16"/>
      <c r="B98" s="17">
        <f t="shared" si="23"/>
        <v>40</v>
      </c>
      <c r="C98" s="10"/>
      <c r="D98" s="18" t="s">
        <v>171</v>
      </c>
      <c r="E98" s="10"/>
      <c r="F98" s="18" t="s">
        <v>5</v>
      </c>
      <c r="G98" s="18" t="s">
        <v>226</v>
      </c>
      <c r="H98" s="10"/>
      <c r="I98" s="19">
        <v>11403248</v>
      </c>
      <c r="J98" s="19">
        <v>3690</v>
      </c>
      <c r="K98" s="17" t="s">
        <v>9</v>
      </c>
      <c r="L98" s="10"/>
      <c r="M98" s="60">
        <v>1443</v>
      </c>
      <c r="N98" s="60">
        <v>2595</v>
      </c>
      <c r="O98" s="60">
        <v>3681</v>
      </c>
      <c r="P98" s="10"/>
      <c r="Q98" s="60">
        <f t="shared" si="24"/>
        <v>38925</v>
      </c>
      <c r="R98" s="10"/>
      <c r="S98" s="62">
        <f t="shared" si="25"/>
        <v>41520</v>
      </c>
      <c r="T98" s="10"/>
      <c r="U98" s="64">
        <v>22.8</v>
      </c>
      <c r="V98" s="64">
        <v>32.39</v>
      </c>
      <c r="W98" s="10"/>
      <c r="X98" s="43">
        <v>3160000000</v>
      </c>
      <c r="Y98" s="36">
        <v>7.5999999999999998E-2</v>
      </c>
      <c r="Z98" s="10"/>
      <c r="AA98" s="20">
        <v>51</v>
      </c>
      <c r="AB98" s="20">
        <v>18</v>
      </c>
      <c r="AC98" s="20">
        <v>1</v>
      </c>
      <c r="AD98" s="20">
        <v>29</v>
      </c>
      <c r="AE98" s="20">
        <v>1</v>
      </c>
      <c r="AF98" s="66">
        <f t="shared" si="26"/>
        <v>100</v>
      </c>
      <c r="AG98" s="10"/>
      <c r="AH98" s="36">
        <v>-3.7999999999999999E-2</v>
      </c>
      <c r="AI98" s="40">
        <v>17676</v>
      </c>
      <c r="AJ98" s="37">
        <v>0.72</v>
      </c>
      <c r="AK98" s="42" t="s">
        <v>214</v>
      </c>
      <c r="AL98" s="41">
        <v>1418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50" ht="24" customHeight="1">
      <c r="A99" s="16"/>
      <c r="B99" s="17">
        <f t="shared" si="23"/>
        <v>41</v>
      </c>
      <c r="C99" s="10"/>
      <c r="D99" s="18" t="s">
        <v>92</v>
      </c>
      <c r="E99" s="10"/>
      <c r="F99" s="18" t="s">
        <v>5</v>
      </c>
      <c r="G99" s="18" t="s">
        <v>226</v>
      </c>
      <c r="H99" s="10"/>
      <c r="I99" s="19">
        <v>9455802</v>
      </c>
      <c r="J99" s="19">
        <v>3920</v>
      </c>
      <c r="K99" s="17" t="s">
        <v>9</v>
      </c>
      <c r="L99" s="10"/>
      <c r="M99" s="60">
        <v>750</v>
      </c>
      <c r="N99" s="60">
        <v>2306</v>
      </c>
      <c r="O99" s="60">
        <v>1076</v>
      </c>
      <c r="P99" s="10"/>
      <c r="Q99" s="60">
        <f t="shared" si="24"/>
        <v>34590</v>
      </c>
      <c r="R99" s="10"/>
      <c r="S99" s="62">
        <f t="shared" si="25"/>
        <v>36896</v>
      </c>
      <c r="T99" s="10"/>
      <c r="U99" s="64">
        <v>24.4</v>
      </c>
      <c r="V99" s="64">
        <v>10.53</v>
      </c>
      <c r="W99" s="10"/>
      <c r="X99" s="43">
        <v>3130000000</v>
      </c>
      <c r="Y99" s="36">
        <v>8.1000000000000003E-2</v>
      </c>
      <c r="Z99" s="10"/>
      <c r="AA99" s="20">
        <v>58</v>
      </c>
      <c r="AB99" s="20">
        <v>7</v>
      </c>
      <c r="AC99" s="20">
        <v>1</v>
      </c>
      <c r="AD99" s="20">
        <v>33</v>
      </c>
      <c r="AE99" s="20">
        <v>1</v>
      </c>
      <c r="AF99" s="66">
        <f t="shared" si="26"/>
        <v>100</v>
      </c>
      <c r="AG99" s="10"/>
      <c r="AH99" s="36">
        <v>-3.5000000000000003E-2</v>
      </c>
      <c r="AI99" s="40">
        <v>15889</v>
      </c>
      <c r="AJ99" s="37">
        <v>0.68</v>
      </c>
      <c r="AK99" s="42" t="s">
        <v>213</v>
      </c>
      <c r="AL99" s="41">
        <v>656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  <c r="AX99" s="25"/>
    </row>
    <row r="100" spans="1:50" ht="24" customHeight="1">
      <c r="A100" s="16"/>
      <c r="B100" s="17">
        <f t="shared" si="23"/>
        <v>42</v>
      </c>
      <c r="C100" s="10"/>
      <c r="D100" s="18" t="s">
        <v>139</v>
      </c>
      <c r="E100" s="10"/>
      <c r="F100" s="18" t="s">
        <v>8</v>
      </c>
      <c r="G100" s="18" t="s">
        <v>212</v>
      </c>
      <c r="H100" s="10"/>
      <c r="I100" s="19">
        <v>19778084</v>
      </c>
      <c r="J100" s="19">
        <v>9470</v>
      </c>
      <c r="K100" s="17" t="s">
        <v>9</v>
      </c>
      <c r="L100" s="10"/>
      <c r="M100" s="60">
        <v>1913</v>
      </c>
      <c r="N100" s="60">
        <v>2044</v>
      </c>
      <c r="O100" s="60">
        <v>2208</v>
      </c>
      <c r="P100" s="10"/>
      <c r="Q100" s="60">
        <f t="shared" si="24"/>
        <v>30660</v>
      </c>
      <c r="R100" s="10"/>
      <c r="S100" s="62">
        <f t="shared" si="25"/>
        <v>32704</v>
      </c>
      <c r="T100" s="10"/>
      <c r="U100" s="64">
        <v>10.3</v>
      </c>
      <c r="V100" s="64">
        <v>11.28</v>
      </c>
      <c r="W100" s="10"/>
      <c r="X100" s="43">
        <v>6500000000</v>
      </c>
      <c r="Y100" s="36">
        <v>3.4000000000000002E-2</v>
      </c>
      <c r="Z100" s="10"/>
      <c r="AA100" s="20">
        <v>48</v>
      </c>
      <c r="AB100" s="20">
        <v>6</v>
      </c>
      <c r="AC100" s="20">
        <v>5</v>
      </c>
      <c r="AD100" s="20">
        <v>39</v>
      </c>
      <c r="AE100" s="20">
        <v>2</v>
      </c>
      <c r="AF100" s="66">
        <f t="shared" si="26"/>
        <v>100</v>
      </c>
      <c r="AG100" s="10"/>
      <c r="AH100" s="36">
        <v>-2.1000000000000001E-2</v>
      </c>
      <c r="AI100" s="40">
        <v>35467</v>
      </c>
      <c r="AJ100" s="37">
        <v>0.69</v>
      </c>
      <c r="AK100" s="42" t="s">
        <v>213</v>
      </c>
      <c r="AL100" s="41">
        <v>723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50" ht="24" customHeight="1">
      <c r="A101" s="16"/>
      <c r="B101" s="17">
        <f t="shared" si="23"/>
        <v>43</v>
      </c>
      <c r="C101" s="10"/>
      <c r="D101" s="18" t="s">
        <v>29</v>
      </c>
      <c r="E101" s="10"/>
      <c r="F101" s="18" t="s">
        <v>13</v>
      </c>
      <c r="G101" s="18" t="s">
        <v>222</v>
      </c>
      <c r="H101" s="10"/>
      <c r="I101" s="19">
        <v>10887882</v>
      </c>
      <c r="J101" s="19">
        <v>3070</v>
      </c>
      <c r="K101" s="17" t="s">
        <v>9</v>
      </c>
      <c r="L101" s="10"/>
      <c r="M101" s="60">
        <v>1259</v>
      </c>
      <c r="N101" s="60">
        <v>1687</v>
      </c>
      <c r="O101" s="60">
        <v>2120</v>
      </c>
      <c r="P101" s="10"/>
      <c r="Q101" s="60">
        <f t="shared" si="24"/>
        <v>25305</v>
      </c>
      <c r="R101" s="10"/>
      <c r="S101" s="62">
        <f t="shared" si="25"/>
        <v>26992</v>
      </c>
      <c r="T101" s="10"/>
      <c r="U101" s="64">
        <v>15.5</v>
      </c>
      <c r="V101" s="64">
        <v>18.7</v>
      </c>
      <c r="W101" s="10"/>
      <c r="X101" s="43">
        <v>1750000000</v>
      </c>
      <c r="Y101" s="36">
        <v>5.1999999999999998E-2</v>
      </c>
      <c r="Z101" s="10"/>
      <c r="AA101" s="20">
        <v>58</v>
      </c>
      <c r="AB101" s="20">
        <v>5</v>
      </c>
      <c r="AC101" s="20">
        <v>1</v>
      </c>
      <c r="AD101" s="20">
        <v>35</v>
      </c>
      <c r="AE101" s="20">
        <v>1</v>
      </c>
      <c r="AF101" s="66">
        <f t="shared" si="26"/>
        <v>100</v>
      </c>
      <c r="AG101" s="10"/>
      <c r="AH101" s="36">
        <v>-4.8000000000000001E-2</v>
      </c>
      <c r="AI101" s="40">
        <v>15715</v>
      </c>
      <c r="AJ101" s="37">
        <v>0.66</v>
      </c>
      <c r="AK101" s="42" t="s">
        <v>213</v>
      </c>
      <c r="AL101" s="41">
        <v>912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50" ht="24" customHeight="1">
      <c r="A102" s="16"/>
      <c r="B102" s="17">
        <f t="shared" si="23"/>
        <v>44</v>
      </c>
      <c r="C102" s="10"/>
      <c r="D102" s="18" t="s">
        <v>103</v>
      </c>
      <c r="E102" s="10"/>
      <c r="F102" s="18" t="s">
        <v>5</v>
      </c>
      <c r="G102" s="18" t="s">
        <v>226</v>
      </c>
      <c r="H102" s="10"/>
      <c r="I102" s="19">
        <v>6293253</v>
      </c>
      <c r="J102" s="19">
        <v>4730</v>
      </c>
      <c r="K102" s="17" t="s">
        <v>9</v>
      </c>
      <c r="L102" s="10"/>
      <c r="M102" s="60">
        <v>2414</v>
      </c>
      <c r="N102" s="60">
        <v>1645</v>
      </c>
      <c r="O102" s="60">
        <v>1680</v>
      </c>
      <c r="P102" s="10"/>
      <c r="Q102" s="60">
        <f t="shared" si="24"/>
        <v>24675</v>
      </c>
      <c r="R102" s="10"/>
      <c r="S102" s="62">
        <f t="shared" si="25"/>
        <v>26320</v>
      </c>
      <c r="T102" s="10"/>
      <c r="U102" s="64">
        <v>26.1</v>
      </c>
      <c r="V102" s="64">
        <v>24.63</v>
      </c>
      <c r="W102" s="10"/>
      <c r="X102" s="43">
        <v>2280000000</v>
      </c>
      <c r="Y102" s="36">
        <v>8.6999999999999994E-2</v>
      </c>
      <c r="Z102" s="10"/>
      <c r="AA102" s="20">
        <v>69</v>
      </c>
      <c r="AB102" s="20">
        <v>11</v>
      </c>
      <c r="AC102" s="20">
        <v>1</v>
      </c>
      <c r="AD102" s="20">
        <v>18</v>
      </c>
      <c r="AE102" s="20">
        <v>1</v>
      </c>
      <c r="AF102" s="66">
        <f t="shared" si="26"/>
        <v>100</v>
      </c>
      <c r="AG102" s="10"/>
      <c r="AH102" s="36">
        <v>-3.6999999999999998E-2</v>
      </c>
      <c r="AI102" s="40">
        <v>56465</v>
      </c>
      <c r="AJ102" s="37">
        <v>0.83</v>
      </c>
      <c r="AK102" s="42" t="s">
        <v>213</v>
      </c>
      <c r="AL102" s="41">
        <v>1373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50" ht="24" customHeight="1">
      <c r="A103" s="16"/>
      <c r="B103" s="17">
        <f t="shared" si="23"/>
        <v>45</v>
      </c>
      <c r="C103" s="10"/>
      <c r="D103" s="18" t="s">
        <v>164</v>
      </c>
      <c r="E103" s="10"/>
      <c r="F103" s="18" t="s">
        <v>8</v>
      </c>
      <c r="G103" s="18" t="s">
        <v>212</v>
      </c>
      <c r="H103" s="10"/>
      <c r="I103" s="19">
        <v>8734951</v>
      </c>
      <c r="J103" s="19">
        <v>1110</v>
      </c>
      <c r="K103" s="17" t="s">
        <v>9</v>
      </c>
      <c r="L103" s="10"/>
      <c r="M103" s="60">
        <v>427</v>
      </c>
      <c r="N103" s="60">
        <v>1577</v>
      </c>
      <c r="O103" s="60">
        <v>648</v>
      </c>
      <c r="P103" s="10"/>
      <c r="Q103" s="60">
        <f t="shared" si="24"/>
        <v>23655</v>
      </c>
      <c r="R103" s="10"/>
      <c r="S103" s="62">
        <f t="shared" si="25"/>
        <v>25232</v>
      </c>
      <c r="T103" s="10"/>
      <c r="U103" s="64">
        <v>18.100000000000001</v>
      </c>
      <c r="V103" s="64">
        <v>7.18</v>
      </c>
      <c r="W103" s="10"/>
      <c r="X103" s="43">
        <v>417360000</v>
      </c>
      <c r="Y103" s="36">
        <v>0.06</v>
      </c>
      <c r="Z103" s="10"/>
      <c r="AA103" s="20">
        <v>69</v>
      </c>
      <c r="AB103" s="20">
        <v>9</v>
      </c>
      <c r="AC103" s="20">
        <v>1</v>
      </c>
      <c r="AD103" s="20">
        <v>20</v>
      </c>
      <c r="AE103" s="20">
        <v>1</v>
      </c>
      <c r="AF103" s="66">
        <f t="shared" si="26"/>
        <v>100</v>
      </c>
      <c r="AG103" s="10"/>
      <c r="AH103" s="36">
        <v>0.104</v>
      </c>
      <c r="AI103" s="40">
        <v>5037</v>
      </c>
      <c r="AJ103" s="37">
        <v>0.82</v>
      </c>
      <c r="AK103" s="42" t="s">
        <v>213</v>
      </c>
      <c r="AL103" s="41">
        <v>468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50" s="25" customFormat="1" ht="24" customHeight="1">
      <c r="A104" s="27"/>
      <c r="B104" s="17">
        <f t="shared" si="23"/>
        <v>46</v>
      </c>
      <c r="C104" s="24"/>
      <c r="D104" s="18" t="s">
        <v>132</v>
      </c>
      <c r="E104" s="10"/>
      <c r="F104" s="18" t="s">
        <v>13</v>
      </c>
      <c r="G104" s="18" t="s">
        <v>222</v>
      </c>
      <c r="H104" s="10"/>
      <c r="I104" s="19">
        <v>6725308</v>
      </c>
      <c r="J104" s="19">
        <v>4070</v>
      </c>
      <c r="K104" s="17" t="s">
        <v>9</v>
      </c>
      <c r="L104" s="10"/>
      <c r="M104" s="60">
        <v>1202</v>
      </c>
      <c r="N104" s="60">
        <v>1529</v>
      </c>
      <c r="O104" s="60">
        <v>1494</v>
      </c>
      <c r="P104" s="10"/>
      <c r="Q104" s="60">
        <f t="shared" si="24"/>
        <v>22935</v>
      </c>
      <c r="R104" s="10"/>
      <c r="S104" s="62">
        <f t="shared" si="25"/>
        <v>24464</v>
      </c>
      <c r="T104" s="10"/>
      <c r="U104" s="64">
        <v>22.7</v>
      </c>
      <c r="V104" s="64">
        <v>21.9</v>
      </c>
      <c r="W104" s="10"/>
      <c r="X104" s="43">
        <v>2730000000</v>
      </c>
      <c r="Y104" s="36">
        <v>7.5999999999999998E-2</v>
      </c>
      <c r="Z104" s="10"/>
      <c r="AA104" s="20">
        <v>18</v>
      </c>
      <c r="AB104" s="20">
        <v>43</v>
      </c>
      <c r="AC104" s="20">
        <v>1</v>
      </c>
      <c r="AD104" s="20">
        <v>37</v>
      </c>
      <c r="AE104" s="20">
        <v>1</v>
      </c>
      <c r="AF104" s="66">
        <f t="shared" si="26"/>
        <v>100</v>
      </c>
      <c r="AG104" s="10"/>
      <c r="AH104" s="36">
        <v>-0.08</v>
      </c>
      <c r="AI104" s="40">
        <v>27834</v>
      </c>
      <c r="AJ104" s="37">
        <v>0.84</v>
      </c>
      <c r="AK104" s="42" t="s">
        <v>210</v>
      </c>
      <c r="AL104" s="41">
        <v>1167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  <c r="AX104" s="4"/>
    </row>
    <row r="105" spans="1:50" ht="24" customHeight="1">
      <c r="A105" s="16"/>
      <c r="B105" s="17">
        <f t="shared" si="23"/>
        <v>47</v>
      </c>
      <c r="C105" s="10"/>
      <c r="D105" s="18" t="s">
        <v>80</v>
      </c>
      <c r="E105" s="10"/>
      <c r="F105" s="18" t="s">
        <v>13</v>
      </c>
      <c r="G105" s="18" t="s">
        <v>222</v>
      </c>
      <c r="H105" s="10"/>
      <c r="I105" s="19">
        <v>9112867</v>
      </c>
      <c r="J105" s="19">
        <v>2150</v>
      </c>
      <c r="K105" s="17" t="s">
        <v>9</v>
      </c>
      <c r="L105" s="10"/>
      <c r="M105" s="60">
        <v>1407</v>
      </c>
      <c r="N105" s="60">
        <v>1525</v>
      </c>
      <c r="O105" s="60">
        <v>1276</v>
      </c>
      <c r="P105" s="10"/>
      <c r="Q105" s="60">
        <f t="shared" si="24"/>
        <v>22875</v>
      </c>
      <c r="R105" s="10"/>
      <c r="S105" s="62">
        <f t="shared" si="25"/>
        <v>24400</v>
      </c>
      <c r="T105" s="10"/>
      <c r="U105" s="64">
        <v>16.7</v>
      </c>
      <c r="V105" s="64">
        <v>13.76</v>
      </c>
      <c r="W105" s="10"/>
      <c r="X105" s="43">
        <v>1200000000</v>
      </c>
      <c r="Y105" s="36">
        <v>5.6000000000000001E-2</v>
      </c>
      <c r="Z105" s="10"/>
      <c r="AA105" s="20">
        <v>31</v>
      </c>
      <c r="AB105" s="20">
        <v>9</v>
      </c>
      <c r="AC105" s="20">
        <v>2</v>
      </c>
      <c r="AD105" s="20">
        <v>56</v>
      </c>
      <c r="AE105" s="20">
        <v>2</v>
      </c>
      <c r="AF105" s="66">
        <f t="shared" si="26"/>
        <v>100</v>
      </c>
      <c r="AG105" s="10"/>
      <c r="AH105" s="36">
        <v>-1.2E-2</v>
      </c>
      <c r="AI105" s="40">
        <v>18595</v>
      </c>
      <c r="AJ105" s="37">
        <v>0.72</v>
      </c>
      <c r="AK105" s="42" t="s">
        <v>214</v>
      </c>
      <c r="AL105" s="41">
        <v>698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50" ht="24" customHeight="1">
      <c r="A106" s="16"/>
      <c r="B106" s="17">
        <f t="shared" si="23"/>
        <v>48</v>
      </c>
      <c r="C106" s="10"/>
      <c r="D106" s="18" t="s">
        <v>60</v>
      </c>
      <c r="E106" s="10"/>
      <c r="F106" s="18" t="s">
        <v>13</v>
      </c>
      <c r="G106" s="18" t="s">
        <v>222</v>
      </c>
      <c r="H106" s="10"/>
      <c r="I106" s="19">
        <v>6344722</v>
      </c>
      <c r="J106" s="19">
        <v>3920</v>
      </c>
      <c r="K106" s="17" t="s">
        <v>9</v>
      </c>
      <c r="L106" s="10"/>
      <c r="M106" s="60">
        <v>1215</v>
      </c>
      <c r="N106" s="60">
        <v>1411</v>
      </c>
      <c r="O106" s="60">
        <v>1276</v>
      </c>
      <c r="P106" s="10"/>
      <c r="Q106" s="60">
        <f t="shared" si="24"/>
        <v>21165</v>
      </c>
      <c r="R106" s="10"/>
      <c r="S106" s="62">
        <f t="shared" si="25"/>
        <v>22576</v>
      </c>
      <c r="T106" s="10"/>
      <c r="U106" s="64">
        <v>22.2</v>
      </c>
      <c r="V106" s="64">
        <v>21.04</v>
      </c>
      <c r="W106" s="10"/>
      <c r="X106" s="43">
        <v>1770000000</v>
      </c>
      <c r="Y106" s="36">
        <v>7.3999999999999996E-2</v>
      </c>
      <c r="Z106" s="10"/>
      <c r="AA106" s="20">
        <v>30</v>
      </c>
      <c r="AB106" s="20">
        <v>3</v>
      </c>
      <c r="AC106" s="20">
        <v>1</v>
      </c>
      <c r="AD106" s="20">
        <v>65</v>
      </c>
      <c r="AE106" s="20">
        <v>1</v>
      </c>
      <c r="AF106" s="66">
        <f t="shared" si="26"/>
        <v>100</v>
      </c>
      <c r="AG106" s="10"/>
      <c r="AH106" s="36">
        <v>0.10299999999999999</v>
      </c>
      <c r="AI106" s="40">
        <v>15888</v>
      </c>
      <c r="AJ106" s="37">
        <v>0.71</v>
      </c>
      <c r="AK106" s="42" t="s">
        <v>213</v>
      </c>
      <c r="AL106" s="41">
        <v>929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50" ht="24" customHeight="1">
      <c r="A107" s="16"/>
      <c r="B107" s="17">
        <f t="shared" si="23"/>
        <v>49</v>
      </c>
      <c r="C107" s="10"/>
      <c r="D107" s="18" t="s">
        <v>46</v>
      </c>
      <c r="E107" s="10"/>
      <c r="F107" s="18" t="s">
        <v>11</v>
      </c>
      <c r="G107" s="18" t="s">
        <v>11</v>
      </c>
      <c r="H107" s="10"/>
      <c r="I107" s="19">
        <v>5125821</v>
      </c>
      <c r="J107" s="19">
        <v>1710</v>
      </c>
      <c r="K107" s="17" t="s">
        <v>9</v>
      </c>
      <c r="L107" s="10"/>
      <c r="M107" s="60">
        <v>308</v>
      </c>
      <c r="N107" s="60">
        <v>1405</v>
      </c>
      <c r="O107" s="60">
        <v>1210</v>
      </c>
      <c r="P107" s="10"/>
      <c r="Q107" s="60">
        <f t="shared" si="24"/>
        <v>21075</v>
      </c>
      <c r="R107" s="10"/>
      <c r="S107" s="62">
        <f t="shared" si="25"/>
        <v>22480</v>
      </c>
      <c r="T107" s="10"/>
      <c r="U107" s="64">
        <v>27.4</v>
      </c>
      <c r="V107" s="64">
        <v>25.13</v>
      </c>
      <c r="W107" s="10"/>
      <c r="X107" s="43">
        <v>823520000</v>
      </c>
      <c r="Y107" s="36">
        <v>9.0999999999999998E-2</v>
      </c>
      <c r="Z107" s="10"/>
      <c r="AA107" s="20">
        <v>58</v>
      </c>
      <c r="AB107" s="20">
        <v>3</v>
      </c>
      <c r="AC107" s="20">
        <v>1</v>
      </c>
      <c r="AD107" s="20">
        <v>37</v>
      </c>
      <c r="AE107" s="20">
        <v>1</v>
      </c>
      <c r="AF107" s="66">
        <f t="shared" si="26"/>
        <v>100</v>
      </c>
      <c r="AG107" s="10"/>
      <c r="AH107" s="36">
        <v>-5.3999999999999999E-2</v>
      </c>
      <c r="AI107" s="40">
        <v>2483</v>
      </c>
      <c r="AJ107" s="37">
        <v>0.74</v>
      </c>
      <c r="AK107" s="42" t="s">
        <v>214</v>
      </c>
      <c r="AL107" s="41">
        <v>1557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50" ht="24" customHeight="1">
      <c r="A108" s="16"/>
      <c r="B108" s="17">
        <f t="shared" si="23"/>
        <v>50</v>
      </c>
      <c r="C108" s="10"/>
      <c r="D108" s="18" t="s">
        <v>131</v>
      </c>
      <c r="E108" s="10"/>
      <c r="F108" s="18" t="s">
        <v>18</v>
      </c>
      <c r="G108" s="18" t="s">
        <v>224</v>
      </c>
      <c r="H108" s="10"/>
      <c r="I108" s="19">
        <v>8084991</v>
      </c>
      <c r="J108" s="19">
        <v>2160</v>
      </c>
      <c r="K108" s="17" t="s">
        <v>9</v>
      </c>
      <c r="L108" s="10"/>
      <c r="M108" s="60">
        <v>158</v>
      </c>
      <c r="N108" s="60">
        <v>1145</v>
      </c>
      <c r="O108" s="60">
        <v>2788</v>
      </c>
      <c r="P108" s="10"/>
      <c r="Q108" s="60">
        <f t="shared" si="24"/>
        <v>17175</v>
      </c>
      <c r="R108" s="10"/>
      <c r="S108" s="62">
        <f t="shared" si="25"/>
        <v>18320</v>
      </c>
      <c r="T108" s="10"/>
      <c r="U108" s="64">
        <v>14.2</v>
      </c>
      <c r="V108" s="64">
        <v>31.06</v>
      </c>
      <c r="W108" s="10"/>
      <c r="X108" s="43">
        <v>896010000</v>
      </c>
      <c r="Y108" s="36">
        <v>4.7E-2</v>
      </c>
      <c r="Z108" s="10"/>
      <c r="AA108" s="20">
        <v>49</v>
      </c>
      <c r="AB108" s="20">
        <v>19</v>
      </c>
      <c r="AC108" s="20">
        <v>1</v>
      </c>
      <c r="AD108" s="20">
        <v>29</v>
      </c>
      <c r="AE108" s="20">
        <v>2</v>
      </c>
      <c r="AF108" s="66">
        <f t="shared" si="26"/>
        <v>100</v>
      </c>
      <c r="AG108" s="10"/>
      <c r="AH108" s="36">
        <v>-4.1000000000000002E-2</v>
      </c>
      <c r="AI108" s="40">
        <v>1249</v>
      </c>
      <c r="AJ108" s="37">
        <v>0.9</v>
      </c>
      <c r="AK108" s="42" t="s">
        <v>213</v>
      </c>
      <c r="AL108" s="41">
        <v>1777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50" ht="24" customHeight="1">
      <c r="A109" s="16"/>
      <c r="B109" s="17">
        <f t="shared" si="23"/>
        <v>51</v>
      </c>
      <c r="C109" s="10"/>
      <c r="D109" s="18" t="s">
        <v>98</v>
      </c>
      <c r="E109" s="10"/>
      <c r="F109" s="18" t="s">
        <v>18</v>
      </c>
      <c r="G109" s="18" t="s">
        <v>224</v>
      </c>
      <c r="H109" s="10"/>
      <c r="I109" s="19">
        <v>6758353</v>
      </c>
      <c r="J109" s="19">
        <v>2150</v>
      </c>
      <c r="K109" s="17" t="s">
        <v>9</v>
      </c>
      <c r="L109" s="10"/>
      <c r="M109" s="60">
        <v>1086</v>
      </c>
      <c r="N109" s="60">
        <v>1120</v>
      </c>
      <c r="O109" s="60">
        <v>1717</v>
      </c>
      <c r="P109" s="10"/>
      <c r="Q109" s="60">
        <f t="shared" si="24"/>
        <v>16800</v>
      </c>
      <c r="R109" s="10"/>
      <c r="S109" s="62">
        <f t="shared" si="25"/>
        <v>17920</v>
      </c>
      <c r="T109" s="10"/>
      <c r="U109" s="64">
        <v>16.600000000000001</v>
      </c>
      <c r="V109" s="64">
        <v>24.96</v>
      </c>
      <c r="W109" s="10"/>
      <c r="X109" s="43">
        <v>870930000</v>
      </c>
      <c r="Y109" s="36">
        <v>5.5E-2</v>
      </c>
      <c r="Z109" s="10"/>
      <c r="AA109" s="20">
        <v>30</v>
      </c>
      <c r="AB109" s="20">
        <v>20</v>
      </c>
      <c r="AC109" s="20">
        <v>2</v>
      </c>
      <c r="AD109" s="20">
        <v>46</v>
      </c>
      <c r="AE109" s="20">
        <v>2</v>
      </c>
      <c r="AF109" s="66">
        <f t="shared" si="26"/>
        <v>100</v>
      </c>
      <c r="AG109" s="10"/>
      <c r="AH109" s="36">
        <v>-7.1999999999999995E-2</v>
      </c>
      <c r="AI109" s="40">
        <v>27374</v>
      </c>
      <c r="AJ109" s="37">
        <v>0.75</v>
      </c>
      <c r="AK109" s="42" t="s">
        <v>213</v>
      </c>
      <c r="AL109" s="41">
        <v>1502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50" ht="24" customHeight="1">
      <c r="A110" s="16"/>
      <c r="B110" s="17">
        <f t="shared" si="23"/>
        <v>52</v>
      </c>
      <c r="C110" s="10"/>
      <c r="D110" s="18" t="s">
        <v>100</v>
      </c>
      <c r="E110" s="10"/>
      <c r="F110" s="18" t="s">
        <v>5</v>
      </c>
      <c r="G110" s="18" t="s">
        <v>226</v>
      </c>
      <c r="H110" s="10"/>
      <c r="I110" s="19">
        <v>6006668</v>
      </c>
      <c r="J110" s="19">
        <v>7680</v>
      </c>
      <c r="K110" s="17" t="s">
        <v>9</v>
      </c>
      <c r="L110" s="10"/>
      <c r="M110" s="60">
        <v>576</v>
      </c>
      <c r="N110" s="60">
        <v>1090</v>
      </c>
      <c r="O110" s="60">
        <v>559</v>
      </c>
      <c r="P110" s="10"/>
      <c r="Q110" s="60">
        <f t="shared" si="24"/>
        <v>16350</v>
      </c>
      <c r="R110" s="10"/>
      <c r="S110" s="62">
        <f t="shared" si="25"/>
        <v>17440</v>
      </c>
      <c r="T110" s="10"/>
      <c r="U110" s="64">
        <v>18.100000000000001</v>
      </c>
      <c r="V110" s="64">
        <v>6.68</v>
      </c>
      <c r="W110" s="10"/>
      <c r="X110" s="43">
        <v>3110000000</v>
      </c>
      <c r="Y110" s="36">
        <v>0.06</v>
      </c>
      <c r="Z110" s="10"/>
      <c r="AA110" s="20">
        <v>70</v>
      </c>
      <c r="AB110" s="20">
        <v>13</v>
      </c>
      <c r="AC110" s="20">
        <v>1</v>
      </c>
      <c r="AD110" s="20">
        <v>15</v>
      </c>
      <c r="AE110" s="20">
        <v>1</v>
      </c>
      <c r="AF110" s="66">
        <f t="shared" si="26"/>
        <v>100</v>
      </c>
      <c r="AG110" s="10"/>
      <c r="AH110" s="36">
        <v>-3.4000000000000002E-2</v>
      </c>
      <c r="AI110" s="40">
        <v>31072</v>
      </c>
      <c r="AJ110" s="37">
        <v>0.81</v>
      </c>
      <c r="AK110" s="42" t="s">
        <v>223</v>
      </c>
      <c r="AL110" s="41">
        <v>419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50" ht="24" customHeight="1">
      <c r="A111" s="16"/>
      <c r="B111" s="17">
        <f t="shared" si="23"/>
        <v>53</v>
      </c>
      <c r="C111" s="10"/>
      <c r="D111" s="18" t="s">
        <v>112</v>
      </c>
      <c r="E111" s="10"/>
      <c r="F111" s="18" t="s">
        <v>11</v>
      </c>
      <c r="G111" s="18" t="s">
        <v>11</v>
      </c>
      <c r="H111" s="10"/>
      <c r="I111" s="19">
        <v>4301018</v>
      </c>
      <c r="J111" s="19">
        <v>1120</v>
      </c>
      <c r="K111" s="17" t="s">
        <v>9</v>
      </c>
      <c r="L111" s="10"/>
      <c r="M111" s="60">
        <v>184</v>
      </c>
      <c r="N111" s="60">
        <v>1064</v>
      </c>
      <c r="O111" s="60">
        <v>672</v>
      </c>
      <c r="P111" s="10"/>
      <c r="Q111" s="60">
        <f t="shared" si="24"/>
        <v>15960</v>
      </c>
      <c r="R111" s="10"/>
      <c r="S111" s="62">
        <f t="shared" si="25"/>
        <v>17024</v>
      </c>
      <c r="T111" s="10"/>
      <c r="U111" s="64">
        <v>24.7</v>
      </c>
      <c r="V111" s="64">
        <v>17.55</v>
      </c>
      <c r="W111" s="10"/>
      <c r="X111" s="43">
        <v>389830000</v>
      </c>
      <c r="Y111" s="36">
        <v>8.2000000000000003E-2</v>
      </c>
      <c r="Z111" s="10"/>
      <c r="AA111" s="20">
        <v>60</v>
      </c>
      <c r="AB111" s="20">
        <v>10</v>
      </c>
      <c r="AC111" s="20">
        <v>2</v>
      </c>
      <c r="AD111" s="20">
        <v>27</v>
      </c>
      <c r="AE111" s="20">
        <v>1</v>
      </c>
      <c r="AF111" s="66">
        <f t="shared" si="26"/>
        <v>100</v>
      </c>
      <c r="AG111" s="10"/>
      <c r="AH111" s="36">
        <v>-5.7000000000000002E-2</v>
      </c>
      <c r="AI111" s="40">
        <v>9677</v>
      </c>
      <c r="AJ111" s="37">
        <v>0.63</v>
      </c>
      <c r="AK111" s="42" t="s">
        <v>214</v>
      </c>
      <c r="AL111" s="41">
        <v>948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50" ht="24" customHeight="1">
      <c r="A112" s="16"/>
      <c r="B112" s="17">
        <f t="shared" si="23"/>
        <v>54</v>
      </c>
      <c r="C112" s="10"/>
      <c r="D112" s="18" t="s">
        <v>51</v>
      </c>
      <c r="E112" s="10"/>
      <c r="F112" s="18" t="s">
        <v>13</v>
      </c>
      <c r="G112" s="18" t="s">
        <v>222</v>
      </c>
      <c r="H112" s="10"/>
      <c r="I112" s="19">
        <v>11475982</v>
      </c>
      <c r="J112" s="19">
        <v>6570</v>
      </c>
      <c r="K112" s="17" t="s">
        <v>9</v>
      </c>
      <c r="L112" s="10"/>
      <c r="M112" s="60">
        <v>750</v>
      </c>
      <c r="N112" s="60">
        <v>975</v>
      </c>
      <c r="O112" s="60">
        <v>1124</v>
      </c>
      <c r="P112" s="10"/>
      <c r="Q112" s="60">
        <f t="shared" si="24"/>
        <v>14625</v>
      </c>
      <c r="R112" s="10"/>
      <c r="S112" s="62">
        <f t="shared" si="25"/>
        <v>15600</v>
      </c>
      <c r="T112" s="10"/>
      <c r="U112" s="64">
        <v>8.5</v>
      </c>
      <c r="V112" s="64">
        <v>9.86</v>
      </c>
      <c r="W112" s="10"/>
      <c r="X112" s="43">
        <v>2580000000</v>
      </c>
      <c r="Y112" s="36">
        <v>2.8000000000000001E-2</v>
      </c>
      <c r="Z112" s="10"/>
      <c r="AA112" s="20">
        <v>30</v>
      </c>
      <c r="AB112" s="20">
        <v>12</v>
      </c>
      <c r="AC112" s="20">
        <v>16</v>
      </c>
      <c r="AD112" s="20">
        <v>38</v>
      </c>
      <c r="AE112" s="20">
        <v>4</v>
      </c>
      <c r="AF112" s="66">
        <f t="shared" si="26"/>
        <v>100</v>
      </c>
      <c r="AG112" s="10"/>
      <c r="AH112" s="36">
        <v>4.9000000000000002E-2</v>
      </c>
      <c r="AI112" s="40">
        <v>5519</v>
      </c>
      <c r="AJ112" s="37">
        <v>0.69</v>
      </c>
      <c r="AK112" s="42" t="s">
        <v>213</v>
      </c>
      <c r="AL112" s="41">
        <v>432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97</v>
      </c>
      <c r="E113" s="10"/>
      <c r="F113" s="18" t="s">
        <v>8</v>
      </c>
      <c r="G113" s="18" t="s">
        <v>212</v>
      </c>
      <c r="H113" s="10"/>
      <c r="I113" s="19">
        <v>5955734</v>
      </c>
      <c r="J113" s="19">
        <v>1100</v>
      </c>
      <c r="K113" s="17" t="s">
        <v>9</v>
      </c>
      <c r="L113" s="10"/>
      <c r="M113" s="60">
        <v>812</v>
      </c>
      <c r="N113" s="60">
        <v>916</v>
      </c>
      <c r="O113" s="60">
        <v>901</v>
      </c>
      <c r="P113" s="10"/>
      <c r="Q113" s="60">
        <f t="shared" si="24"/>
        <v>13740</v>
      </c>
      <c r="R113" s="10"/>
      <c r="S113" s="62">
        <f t="shared" si="25"/>
        <v>14656</v>
      </c>
      <c r="T113" s="10"/>
      <c r="U113" s="64">
        <v>15.4</v>
      </c>
      <c r="V113" s="64">
        <v>14.38</v>
      </c>
      <c r="W113" s="10"/>
      <c r="X113" s="43">
        <v>341320000</v>
      </c>
      <c r="Y113" s="36">
        <v>0.05</v>
      </c>
      <c r="Z113" s="10"/>
      <c r="AA113" s="20">
        <v>52</v>
      </c>
      <c r="AB113" s="20">
        <v>11</v>
      </c>
      <c r="AC113" s="20">
        <v>1</v>
      </c>
      <c r="AD113" s="20">
        <v>34</v>
      </c>
      <c r="AE113" s="20">
        <v>2</v>
      </c>
      <c r="AF113" s="66">
        <f t="shared" si="26"/>
        <v>100</v>
      </c>
      <c r="AG113" s="10"/>
      <c r="AH113" s="36">
        <v>-0.17599999999999999</v>
      </c>
      <c r="AI113" s="40">
        <v>17272</v>
      </c>
      <c r="AJ113" s="37">
        <v>0.84</v>
      </c>
      <c r="AK113" s="42" t="s">
        <v>213</v>
      </c>
      <c r="AL113" s="41">
        <v>844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si="23"/>
        <v>56</v>
      </c>
      <c r="C114" s="10"/>
      <c r="D114" s="18" t="s">
        <v>20</v>
      </c>
      <c r="E114" s="10"/>
      <c r="F114" s="18" t="s">
        <v>8</v>
      </c>
      <c r="G114" s="18" t="s">
        <v>212</v>
      </c>
      <c r="H114" s="10"/>
      <c r="I114" s="19">
        <v>9725376</v>
      </c>
      <c r="J114" s="19">
        <v>4760</v>
      </c>
      <c r="K114" s="17" t="s">
        <v>9</v>
      </c>
      <c r="L114" s="10"/>
      <c r="M114" s="60">
        <v>759</v>
      </c>
      <c r="N114" s="60">
        <v>845</v>
      </c>
      <c r="O114" s="60">
        <v>639</v>
      </c>
      <c r="P114" s="10"/>
      <c r="Q114" s="60">
        <f t="shared" si="24"/>
        <v>12675</v>
      </c>
      <c r="R114" s="10"/>
      <c r="S114" s="62">
        <f t="shared" si="25"/>
        <v>13520</v>
      </c>
      <c r="T114" s="10"/>
      <c r="U114" s="64">
        <v>8.6999999999999993</v>
      </c>
      <c r="V114" s="64">
        <v>6.32</v>
      </c>
      <c r="W114" s="10"/>
      <c r="X114" s="43">
        <v>1090000000</v>
      </c>
      <c r="Y114" s="36">
        <v>2.9000000000000001E-2</v>
      </c>
      <c r="Z114" s="10"/>
      <c r="AA114" s="20">
        <v>40</v>
      </c>
      <c r="AB114" s="20">
        <v>23</v>
      </c>
      <c r="AC114" s="20">
        <v>7</v>
      </c>
      <c r="AD114" s="20">
        <v>28</v>
      </c>
      <c r="AE114" s="20">
        <v>2</v>
      </c>
      <c r="AF114" s="66">
        <f t="shared" si="26"/>
        <v>100</v>
      </c>
      <c r="AG114" s="10"/>
      <c r="AH114" s="36">
        <v>-5.1999999999999998E-2</v>
      </c>
      <c r="AI114" s="40">
        <v>13681</v>
      </c>
      <c r="AJ114" s="37">
        <v>0.8</v>
      </c>
      <c r="AK114" s="42" t="s">
        <v>213</v>
      </c>
      <c r="AL114" s="41">
        <v>416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23"/>
        <v>57</v>
      </c>
      <c r="C115" s="10"/>
      <c r="D115" s="18" t="s">
        <v>24</v>
      </c>
      <c r="E115" s="10"/>
      <c r="F115" s="18" t="s">
        <v>8</v>
      </c>
      <c r="G115" s="18" t="s">
        <v>212</v>
      </c>
      <c r="H115" s="10"/>
      <c r="I115" s="19">
        <v>9480042</v>
      </c>
      <c r="J115" s="19">
        <v>5600</v>
      </c>
      <c r="K115" s="17" t="s">
        <v>9</v>
      </c>
      <c r="L115" s="10"/>
      <c r="M115" s="60">
        <v>588</v>
      </c>
      <c r="N115" s="60">
        <v>841</v>
      </c>
      <c r="O115" s="60">
        <v>995</v>
      </c>
      <c r="P115" s="10"/>
      <c r="Q115" s="60">
        <f t="shared" si="24"/>
        <v>12615</v>
      </c>
      <c r="R115" s="10"/>
      <c r="S115" s="62">
        <f t="shared" si="25"/>
        <v>13456</v>
      </c>
      <c r="T115" s="10"/>
      <c r="U115" s="64">
        <v>8.9</v>
      </c>
      <c r="V115" s="64">
        <v>10.46</v>
      </c>
      <c r="W115" s="10"/>
      <c r="X115" s="43">
        <v>1410000000</v>
      </c>
      <c r="Y115" s="36">
        <v>2.9000000000000001E-2</v>
      </c>
      <c r="Z115" s="10"/>
      <c r="AA115" s="20">
        <v>52</v>
      </c>
      <c r="AB115" s="20">
        <v>4</v>
      </c>
      <c r="AC115" s="20">
        <v>2</v>
      </c>
      <c r="AD115" s="20">
        <v>41</v>
      </c>
      <c r="AE115" s="20">
        <v>1</v>
      </c>
      <c r="AF115" s="66">
        <f t="shared" si="26"/>
        <v>100</v>
      </c>
      <c r="AG115" s="10"/>
      <c r="AH115" s="36">
        <v>-0.191</v>
      </c>
      <c r="AI115" s="40">
        <v>44222</v>
      </c>
      <c r="AJ115" s="37">
        <v>0.78</v>
      </c>
      <c r="AK115" s="42" t="s">
        <v>213</v>
      </c>
      <c r="AL115" s="41">
        <v>653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23"/>
        <v>58</v>
      </c>
      <c r="C116" s="10"/>
      <c r="D116" s="18" t="s">
        <v>173</v>
      </c>
      <c r="E116" s="10"/>
      <c r="F116" s="18" t="s">
        <v>8</v>
      </c>
      <c r="G116" s="18" t="s">
        <v>212</v>
      </c>
      <c r="H116" s="10"/>
      <c r="I116" s="19">
        <v>5662544</v>
      </c>
      <c r="J116" s="19">
        <v>6670</v>
      </c>
      <c r="K116" s="17" t="s">
        <v>9</v>
      </c>
      <c r="L116" s="10"/>
      <c r="M116" s="60">
        <v>543</v>
      </c>
      <c r="N116" s="60">
        <v>823</v>
      </c>
      <c r="O116" s="60">
        <v>326</v>
      </c>
      <c r="P116" s="10"/>
      <c r="Q116" s="60">
        <f t="shared" si="24"/>
        <v>12345</v>
      </c>
      <c r="R116" s="10"/>
      <c r="S116" s="62">
        <f t="shared" si="25"/>
        <v>13168</v>
      </c>
      <c r="T116" s="10"/>
      <c r="U116" s="64">
        <v>14.5</v>
      </c>
      <c r="V116" s="64">
        <v>6.62</v>
      </c>
      <c r="W116" s="10"/>
      <c r="X116" s="43">
        <v>1750000000</v>
      </c>
      <c r="Y116" s="36">
        <v>4.8000000000000001E-2</v>
      </c>
      <c r="Z116" s="10"/>
      <c r="AA116" s="20">
        <v>51</v>
      </c>
      <c r="AB116" s="20">
        <v>10</v>
      </c>
      <c r="AC116" s="20">
        <v>1</v>
      </c>
      <c r="AD116" s="20">
        <v>37</v>
      </c>
      <c r="AE116" s="20">
        <v>1</v>
      </c>
      <c r="AF116" s="66">
        <f t="shared" si="26"/>
        <v>100</v>
      </c>
      <c r="AG116" s="10"/>
      <c r="AH116" s="36">
        <v>-1.9E-2</v>
      </c>
      <c r="AI116" s="40">
        <v>14973</v>
      </c>
      <c r="AJ116" s="37">
        <v>0.86</v>
      </c>
      <c r="AK116" s="42" t="s">
        <v>210</v>
      </c>
      <c r="AL116" s="41">
        <v>466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23"/>
        <v>59</v>
      </c>
      <c r="C117" s="10"/>
      <c r="D117" s="18" t="s">
        <v>48</v>
      </c>
      <c r="E117" s="10"/>
      <c r="F117" s="18" t="s">
        <v>13</v>
      </c>
      <c r="G117" s="18" t="s">
        <v>222</v>
      </c>
      <c r="H117" s="10"/>
      <c r="I117" s="19">
        <v>4857274</v>
      </c>
      <c r="J117" s="19">
        <v>10840</v>
      </c>
      <c r="K117" s="17" t="s">
        <v>9</v>
      </c>
      <c r="L117" s="10"/>
      <c r="M117" s="60">
        <v>795</v>
      </c>
      <c r="N117" s="60">
        <v>812</v>
      </c>
      <c r="O117" s="60">
        <v>778</v>
      </c>
      <c r="P117" s="10"/>
      <c r="Q117" s="60">
        <f t="shared" si="24"/>
        <v>12180</v>
      </c>
      <c r="R117" s="10"/>
      <c r="S117" s="62">
        <f t="shared" si="25"/>
        <v>12992</v>
      </c>
      <c r="T117" s="10"/>
      <c r="U117" s="64">
        <v>16.7</v>
      </c>
      <c r="V117" s="64">
        <v>16.84</v>
      </c>
      <c r="W117" s="10"/>
      <c r="X117" s="43">
        <v>3180000000</v>
      </c>
      <c r="Y117" s="36">
        <v>5.6000000000000001E-2</v>
      </c>
      <c r="Z117" s="10"/>
      <c r="AA117" s="20">
        <v>22</v>
      </c>
      <c r="AB117" s="20">
        <v>11</v>
      </c>
      <c r="AC117" s="20">
        <v>1</v>
      </c>
      <c r="AD117" s="20">
        <v>65</v>
      </c>
      <c r="AE117" s="20">
        <v>1</v>
      </c>
      <c r="AF117" s="66">
        <f t="shared" si="26"/>
        <v>100</v>
      </c>
      <c r="AG117" s="10"/>
      <c r="AH117" s="36">
        <v>0.104</v>
      </c>
      <c r="AI117" s="40">
        <v>40998</v>
      </c>
      <c r="AJ117" s="37">
        <v>0.75</v>
      </c>
      <c r="AK117" s="42" t="s">
        <v>213</v>
      </c>
      <c r="AL117" s="41">
        <v>794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23"/>
        <v>60</v>
      </c>
      <c r="C118" s="10"/>
      <c r="D118" s="18" t="s">
        <v>121</v>
      </c>
      <c r="E118" s="10"/>
      <c r="F118" s="18" t="s">
        <v>11</v>
      </c>
      <c r="G118" s="18" t="s">
        <v>11</v>
      </c>
      <c r="H118" s="10"/>
      <c r="I118" s="19">
        <v>2479713</v>
      </c>
      <c r="J118" s="19">
        <v>4620</v>
      </c>
      <c r="K118" s="17" t="s">
        <v>9</v>
      </c>
      <c r="L118" s="10"/>
      <c r="M118" s="60">
        <v>731</v>
      </c>
      <c r="N118" s="60">
        <v>754</v>
      </c>
      <c r="O118" s="60">
        <v>467</v>
      </c>
      <c r="P118" s="10"/>
      <c r="Q118" s="60">
        <f t="shared" si="24"/>
        <v>11310</v>
      </c>
      <c r="R118" s="10"/>
      <c r="S118" s="62">
        <f t="shared" si="25"/>
        <v>12064</v>
      </c>
      <c r="T118" s="10"/>
      <c r="U118" s="64">
        <v>30.4</v>
      </c>
      <c r="V118" s="64">
        <v>19.3</v>
      </c>
      <c r="W118" s="10"/>
      <c r="X118" s="43">
        <v>1140000000</v>
      </c>
      <c r="Y118" s="36">
        <v>0.10100000000000001</v>
      </c>
      <c r="Z118" s="10"/>
      <c r="AA118" s="20">
        <v>60</v>
      </c>
      <c r="AB118" s="20">
        <v>3</v>
      </c>
      <c r="AC118" s="20">
        <v>1</v>
      </c>
      <c r="AD118" s="20">
        <v>35</v>
      </c>
      <c r="AE118" s="20">
        <v>1</v>
      </c>
      <c r="AF118" s="66">
        <f t="shared" si="26"/>
        <v>100</v>
      </c>
      <c r="AG118" s="10"/>
      <c r="AH118" s="36">
        <v>-6.5000000000000002E-2</v>
      </c>
      <c r="AI118" s="40">
        <v>14973</v>
      </c>
      <c r="AJ118" s="37">
        <v>0.73</v>
      </c>
      <c r="AK118" s="42" t="s">
        <v>213</v>
      </c>
      <c r="AL118" s="41">
        <v>1127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23"/>
        <v>61</v>
      </c>
      <c r="C119" s="10"/>
      <c r="D119" s="18" t="s">
        <v>33</v>
      </c>
      <c r="E119" s="10"/>
      <c r="F119" s="18" t="s">
        <v>8</v>
      </c>
      <c r="G119" s="18" t="s">
        <v>212</v>
      </c>
      <c r="H119" s="10"/>
      <c r="I119" s="19">
        <v>7131494</v>
      </c>
      <c r="J119" s="19">
        <v>7470</v>
      </c>
      <c r="K119" s="17" t="s">
        <v>9</v>
      </c>
      <c r="L119" s="10"/>
      <c r="M119" s="60">
        <v>708</v>
      </c>
      <c r="N119" s="60">
        <v>730</v>
      </c>
      <c r="O119" s="60">
        <v>730</v>
      </c>
      <c r="P119" s="10"/>
      <c r="Q119" s="60">
        <f t="shared" si="24"/>
        <v>10950</v>
      </c>
      <c r="R119" s="10"/>
      <c r="S119" s="62">
        <f t="shared" si="25"/>
        <v>11680</v>
      </c>
      <c r="T119" s="10"/>
      <c r="U119" s="64">
        <v>10.199999999999999</v>
      </c>
      <c r="V119" s="64">
        <v>10.28</v>
      </c>
      <c r="W119" s="10"/>
      <c r="X119" s="43">
        <v>1810000000</v>
      </c>
      <c r="Y119" s="36">
        <v>3.4000000000000002E-2</v>
      </c>
      <c r="Z119" s="10"/>
      <c r="AA119" s="20">
        <v>58</v>
      </c>
      <c r="AB119" s="20">
        <v>5</v>
      </c>
      <c r="AC119" s="20">
        <v>3</v>
      </c>
      <c r="AD119" s="20">
        <v>33</v>
      </c>
      <c r="AE119" s="20">
        <v>1</v>
      </c>
      <c r="AF119" s="66">
        <f t="shared" si="26"/>
        <v>100</v>
      </c>
      <c r="AG119" s="10"/>
      <c r="AH119" s="36">
        <v>-3.6999999999999998E-2</v>
      </c>
      <c r="AI119" s="40">
        <v>56534</v>
      </c>
      <c r="AJ119" s="37">
        <v>0.7</v>
      </c>
      <c r="AK119" s="42" t="s">
        <v>213</v>
      </c>
      <c r="AL119" s="41">
        <v>707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23"/>
        <v>62</v>
      </c>
      <c r="C120" s="10"/>
      <c r="D120" s="18" t="s">
        <v>148</v>
      </c>
      <c r="E120" s="10"/>
      <c r="F120" s="18" t="s">
        <v>8</v>
      </c>
      <c r="G120" s="18" t="s">
        <v>212</v>
      </c>
      <c r="H120" s="10"/>
      <c r="I120" s="19">
        <v>8820083</v>
      </c>
      <c r="J120" s="19">
        <v>5280</v>
      </c>
      <c r="K120" s="17" t="s">
        <v>9</v>
      </c>
      <c r="L120" s="10"/>
      <c r="M120" s="60">
        <v>607</v>
      </c>
      <c r="N120" s="60">
        <v>649</v>
      </c>
      <c r="O120" s="60">
        <v>797</v>
      </c>
      <c r="P120" s="10"/>
      <c r="Q120" s="60">
        <f t="shared" si="24"/>
        <v>9735</v>
      </c>
      <c r="R120" s="10"/>
      <c r="S120" s="62">
        <f t="shared" si="25"/>
        <v>10384</v>
      </c>
      <c r="T120" s="10"/>
      <c r="U120" s="64">
        <v>7.4</v>
      </c>
      <c r="V120" s="64">
        <v>8.94</v>
      </c>
      <c r="W120" s="10"/>
      <c r="X120" s="43">
        <v>1170000000</v>
      </c>
      <c r="Y120" s="36">
        <v>3.1E-2</v>
      </c>
      <c r="Z120" s="10"/>
      <c r="AA120" s="20">
        <v>49</v>
      </c>
      <c r="AB120" s="20">
        <v>10</v>
      </c>
      <c r="AC120" s="20">
        <v>12</v>
      </c>
      <c r="AD120" s="20">
        <v>28</v>
      </c>
      <c r="AE120" s="20">
        <v>1</v>
      </c>
      <c r="AF120" s="66">
        <f t="shared" si="26"/>
        <v>100</v>
      </c>
      <c r="AG120" s="10"/>
      <c r="AH120" s="36">
        <v>-6.0999999999999999E-2</v>
      </c>
      <c r="AI120" s="40">
        <v>25877</v>
      </c>
      <c r="AJ120" s="37">
        <v>0.65</v>
      </c>
      <c r="AK120" s="42" t="s">
        <v>210</v>
      </c>
      <c r="AL120" s="41">
        <v>584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23"/>
        <v>63</v>
      </c>
      <c r="C121" s="10"/>
      <c r="D121" s="18" t="s">
        <v>101</v>
      </c>
      <c r="E121" s="10"/>
      <c r="F121" s="18" t="s">
        <v>11</v>
      </c>
      <c r="G121" s="18" t="s">
        <v>11</v>
      </c>
      <c r="H121" s="10"/>
      <c r="I121" s="19">
        <v>2203821</v>
      </c>
      <c r="J121" s="19">
        <v>1210</v>
      </c>
      <c r="K121" s="17" t="s">
        <v>9</v>
      </c>
      <c r="L121" s="10"/>
      <c r="M121" s="60">
        <v>318</v>
      </c>
      <c r="N121" s="60">
        <v>638</v>
      </c>
      <c r="O121" s="60">
        <v>831</v>
      </c>
      <c r="P121" s="10"/>
      <c r="Q121" s="60">
        <f t="shared" si="24"/>
        <v>9570</v>
      </c>
      <c r="R121" s="10"/>
      <c r="S121" s="62">
        <f t="shared" si="25"/>
        <v>10208</v>
      </c>
      <c r="T121" s="10"/>
      <c r="U121" s="64">
        <v>28.9</v>
      </c>
      <c r="V121" s="64">
        <v>42.86</v>
      </c>
      <c r="W121" s="10"/>
      <c r="X121" s="43">
        <v>223650000</v>
      </c>
      <c r="Y121" s="36">
        <v>9.6000000000000002E-2</v>
      </c>
      <c r="Z121" s="10"/>
      <c r="AA121" s="20">
        <v>60</v>
      </c>
      <c r="AB121" s="20">
        <v>4</v>
      </c>
      <c r="AC121" s="20">
        <v>1</v>
      </c>
      <c r="AD121" s="20">
        <v>34</v>
      </c>
      <c r="AE121" s="20">
        <v>1</v>
      </c>
      <c r="AF121" s="66">
        <f t="shared" si="26"/>
        <v>100</v>
      </c>
      <c r="AG121" s="10"/>
      <c r="AH121" s="36">
        <v>-5.8000000000000003E-2</v>
      </c>
      <c r="AI121" s="40">
        <v>5581</v>
      </c>
      <c r="AJ121" s="37">
        <v>0.81</v>
      </c>
      <c r="AK121" s="42" t="s">
        <v>210</v>
      </c>
      <c r="AL121" s="41">
        <v>2424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23"/>
        <v>64</v>
      </c>
      <c r="C122" s="10"/>
      <c r="D122" s="18" t="s">
        <v>71</v>
      </c>
      <c r="E122" s="10"/>
      <c r="F122" s="18" t="s">
        <v>8</v>
      </c>
      <c r="G122" s="18" t="s">
        <v>212</v>
      </c>
      <c r="H122" s="10"/>
      <c r="I122" s="19">
        <v>3925405</v>
      </c>
      <c r="J122" s="19">
        <v>3810</v>
      </c>
      <c r="K122" s="17" t="s">
        <v>9</v>
      </c>
      <c r="L122" s="10"/>
      <c r="M122" s="60">
        <v>581</v>
      </c>
      <c r="N122" s="60">
        <v>599</v>
      </c>
      <c r="O122" s="60">
        <v>748</v>
      </c>
      <c r="P122" s="10"/>
      <c r="Q122" s="60">
        <f t="shared" si="24"/>
        <v>8985</v>
      </c>
      <c r="R122" s="10"/>
      <c r="S122" s="62">
        <f t="shared" si="25"/>
        <v>9584</v>
      </c>
      <c r="T122" s="10"/>
      <c r="U122" s="64">
        <v>15.3</v>
      </c>
      <c r="V122" s="64">
        <v>20.059999999999999</v>
      </c>
      <c r="W122" s="10"/>
      <c r="X122" s="43">
        <v>768240000</v>
      </c>
      <c r="Y122" s="36">
        <v>5.2999999999999999E-2</v>
      </c>
      <c r="Z122" s="10"/>
      <c r="AA122" s="20">
        <v>59</v>
      </c>
      <c r="AB122" s="20">
        <v>6</v>
      </c>
      <c r="AC122" s="20">
        <v>1</v>
      </c>
      <c r="AD122" s="20">
        <v>33</v>
      </c>
      <c r="AE122" s="20">
        <v>1</v>
      </c>
      <c r="AF122" s="66">
        <f t="shared" si="26"/>
        <v>100</v>
      </c>
      <c r="AG122" s="10"/>
      <c r="AH122" s="36">
        <v>8.2000000000000003E-2</v>
      </c>
      <c r="AI122" s="40">
        <v>28697</v>
      </c>
      <c r="AJ122" s="37">
        <v>0.79</v>
      </c>
      <c r="AK122" s="42" t="s">
        <v>210</v>
      </c>
      <c r="AL122" s="41">
        <v>1064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23"/>
        <v>65</v>
      </c>
      <c r="C123" s="10"/>
      <c r="D123" s="18" t="s">
        <v>130</v>
      </c>
      <c r="E123" s="10"/>
      <c r="F123" s="18" t="s">
        <v>13</v>
      </c>
      <c r="G123" s="18" t="s">
        <v>222</v>
      </c>
      <c r="H123" s="10"/>
      <c r="I123" s="19">
        <v>4034119</v>
      </c>
      <c r="J123" s="19">
        <v>12140</v>
      </c>
      <c r="K123" s="17" t="s">
        <v>9</v>
      </c>
      <c r="L123" s="10"/>
      <c r="M123" s="60">
        <v>440</v>
      </c>
      <c r="N123" s="60">
        <v>575</v>
      </c>
      <c r="O123" s="60">
        <v>506</v>
      </c>
      <c r="P123" s="10"/>
      <c r="Q123" s="60">
        <f t="shared" ref="Q123:Q157" si="30">N123*$Q$189</f>
        <v>8625</v>
      </c>
      <c r="R123" s="10"/>
      <c r="S123" s="62">
        <f t="shared" ref="S123:S157" si="31">Q123+N123</f>
        <v>9200</v>
      </c>
      <c r="T123" s="10"/>
      <c r="U123" s="64">
        <v>14.3</v>
      </c>
      <c r="V123" s="64">
        <v>13.11</v>
      </c>
      <c r="W123" s="10"/>
      <c r="X123" s="43">
        <v>2750000000</v>
      </c>
      <c r="Y123" s="36">
        <v>4.7E-2</v>
      </c>
      <c r="Z123" s="10"/>
      <c r="AA123" s="20">
        <v>41</v>
      </c>
      <c r="AB123" s="20">
        <v>5</v>
      </c>
      <c r="AC123" s="20">
        <v>5</v>
      </c>
      <c r="AD123" s="20">
        <v>47</v>
      </c>
      <c r="AE123" s="20">
        <v>2</v>
      </c>
      <c r="AF123" s="66">
        <f t="shared" ref="AF123:AF154" si="32">SUM(AA123:AE123)</f>
        <v>100</v>
      </c>
      <c r="AG123" s="10"/>
      <c r="AH123" s="36">
        <v>-9.7000000000000003E-2</v>
      </c>
      <c r="AI123" s="40">
        <v>31942</v>
      </c>
      <c r="AJ123" s="37">
        <v>0.77</v>
      </c>
      <c r="AK123" s="42" t="s">
        <v>210</v>
      </c>
      <c r="AL123" s="41">
        <v>659</v>
      </c>
      <c r="AN123" s="86"/>
      <c r="AO123" s="87"/>
      <c r="AP123" s="88">
        <f t="shared" ref="AP123:AP154" si="33">N123*AN123*AO123</f>
        <v>0</v>
      </c>
      <c r="AR123" s="86">
        <f t="shared" ref="AR123:AR157" si="34">AN123</f>
        <v>0</v>
      </c>
      <c r="AS123" s="87"/>
      <c r="AT123" s="88">
        <f t="shared" ref="AT123:AT154" si="35">Q123*AR123*AS123</f>
        <v>0</v>
      </c>
      <c r="AV123" s="88">
        <v>0</v>
      </c>
    </row>
    <row r="124" spans="1:48" ht="24" customHeight="1">
      <c r="A124" s="16"/>
      <c r="B124" s="17">
        <f t="shared" ref="B124:B156" si="36">B123+1</f>
        <v>66</v>
      </c>
      <c r="C124" s="10"/>
      <c r="D124" s="18" t="s">
        <v>30</v>
      </c>
      <c r="E124" s="10"/>
      <c r="F124" s="18" t="s">
        <v>8</v>
      </c>
      <c r="G124" s="18" t="s">
        <v>212</v>
      </c>
      <c r="H124" s="10"/>
      <c r="I124" s="19">
        <v>3516816</v>
      </c>
      <c r="J124" s="19">
        <v>4880</v>
      </c>
      <c r="K124" s="17" t="s">
        <v>9</v>
      </c>
      <c r="L124" s="10"/>
      <c r="M124" s="60">
        <v>318</v>
      </c>
      <c r="N124" s="60">
        <v>552</v>
      </c>
      <c r="O124" s="60">
        <v>276</v>
      </c>
      <c r="P124" s="10"/>
      <c r="Q124" s="60">
        <f t="shared" si="30"/>
        <v>8280</v>
      </c>
      <c r="R124" s="10"/>
      <c r="S124" s="62">
        <f t="shared" si="31"/>
        <v>8832</v>
      </c>
      <c r="T124" s="10"/>
      <c r="U124" s="64">
        <v>15.7</v>
      </c>
      <c r="V124" s="64">
        <v>7.99</v>
      </c>
      <c r="W124" s="10"/>
      <c r="X124" s="43">
        <v>882580000</v>
      </c>
      <c r="Y124" s="36">
        <v>5.1999999999999998E-2</v>
      </c>
      <c r="Z124" s="10"/>
      <c r="AA124" s="20">
        <v>51</v>
      </c>
      <c r="AB124" s="20">
        <v>14</v>
      </c>
      <c r="AC124" s="20">
        <v>3</v>
      </c>
      <c r="AD124" s="20">
        <v>31</v>
      </c>
      <c r="AE124" s="20">
        <v>1</v>
      </c>
      <c r="AF124" s="66">
        <f t="shared" si="32"/>
        <v>100</v>
      </c>
      <c r="AG124" s="10"/>
      <c r="AH124" s="36">
        <v>4.1000000000000002E-2</v>
      </c>
      <c r="AI124" s="40">
        <v>27816</v>
      </c>
      <c r="AJ124" s="37">
        <v>0.65</v>
      </c>
      <c r="AK124" s="42" t="s">
        <v>210</v>
      </c>
      <c r="AL124" s="41">
        <v>555</v>
      </c>
      <c r="AN124" s="86"/>
      <c r="AO124" s="87"/>
      <c r="AP124" s="88">
        <f t="shared" si="33"/>
        <v>0</v>
      </c>
      <c r="AR124" s="86">
        <f t="shared" si="34"/>
        <v>0</v>
      </c>
      <c r="AS124" s="87"/>
      <c r="AT124" s="88">
        <f t="shared" si="35"/>
        <v>0</v>
      </c>
      <c r="AV124" s="88">
        <v>0</v>
      </c>
    </row>
    <row r="125" spans="1:48" ht="24" customHeight="1">
      <c r="A125" s="16"/>
      <c r="B125" s="17">
        <f t="shared" si="36"/>
        <v>67</v>
      </c>
      <c r="C125" s="10"/>
      <c r="D125" s="18" t="s">
        <v>31</v>
      </c>
      <c r="E125" s="10"/>
      <c r="F125" s="18" t="s">
        <v>11</v>
      </c>
      <c r="G125" s="18" t="s">
        <v>11</v>
      </c>
      <c r="H125" s="10"/>
      <c r="I125" s="19">
        <v>2250260</v>
      </c>
      <c r="J125" s="19">
        <v>6610</v>
      </c>
      <c r="K125" s="17" t="s">
        <v>9</v>
      </c>
      <c r="L125" s="10"/>
      <c r="M125" s="60">
        <v>450</v>
      </c>
      <c r="N125" s="60">
        <v>535</v>
      </c>
      <c r="O125" s="60">
        <v>299</v>
      </c>
      <c r="P125" s="10"/>
      <c r="Q125" s="60">
        <f t="shared" si="30"/>
        <v>8025</v>
      </c>
      <c r="R125" s="10"/>
      <c r="S125" s="62">
        <f t="shared" si="31"/>
        <v>8560</v>
      </c>
      <c r="T125" s="10"/>
      <c r="U125" s="64">
        <v>23.8</v>
      </c>
      <c r="V125" s="64">
        <v>13.33</v>
      </c>
      <c r="W125" s="10"/>
      <c r="X125" s="43">
        <v>1240000000</v>
      </c>
      <c r="Y125" s="36">
        <v>7.9000000000000001E-2</v>
      </c>
      <c r="Z125" s="10"/>
      <c r="AA125" s="20">
        <v>62</v>
      </c>
      <c r="AB125" s="20">
        <v>3</v>
      </c>
      <c r="AC125" s="20">
        <v>1</v>
      </c>
      <c r="AD125" s="20">
        <v>33</v>
      </c>
      <c r="AE125" s="20">
        <v>1</v>
      </c>
      <c r="AF125" s="66">
        <f t="shared" si="32"/>
        <v>100</v>
      </c>
      <c r="AG125" s="10"/>
      <c r="AH125" s="36">
        <v>-5.0999999999999997E-2</v>
      </c>
      <c r="AI125" s="40">
        <v>29031</v>
      </c>
      <c r="AJ125" s="37">
        <v>0.72</v>
      </c>
      <c r="AK125" s="42" t="s">
        <v>214</v>
      </c>
      <c r="AL125" s="41">
        <v>787</v>
      </c>
      <c r="AN125" s="86"/>
      <c r="AO125" s="87"/>
      <c r="AP125" s="88">
        <f t="shared" si="33"/>
        <v>0</v>
      </c>
      <c r="AR125" s="86">
        <f t="shared" si="34"/>
        <v>0</v>
      </c>
      <c r="AS125" s="87"/>
      <c r="AT125" s="88">
        <f t="shared" si="35"/>
        <v>0</v>
      </c>
      <c r="AV125" s="88">
        <v>0</v>
      </c>
    </row>
    <row r="126" spans="1:48" ht="24" customHeight="1">
      <c r="A126" s="16"/>
      <c r="B126" s="17">
        <f t="shared" si="36"/>
        <v>68</v>
      </c>
      <c r="C126" s="10"/>
      <c r="D126" s="18" t="s">
        <v>16</v>
      </c>
      <c r="E126" s="10"/>
      <c r="F126" s="18" t="s">
        <v>8</v>
      </c>
      <c r="G126" s="18" t="s">
        <v>212</v>
      </c>
      <c r="H126" s="10"/>
      <c r="I126" s="19">
        <v>2924816</v>
      </c>
      <c r="J126" s="19">
        <v>3760</v>
      </c>
      <c r="K126" s="17" t="s">
        <v>9</v>
      </c>
      <c r="L126" s="10"/>
      <c r="M126" s="60">
        <v>267</v>
      </c>
      <c r="N126" s="60">
        <v>499</v>
      </c>
      <c r="O126" s="60">
        <v>248</v>
      </c>
      <c r="P126" s="10"/>
      <c r="Q126" s="60">
        <f t="shared" si="30"/>
        <v>7485</v>
      </c>
      <c r="R126" s="10"/>
      <c r="S126" s="62">
        <f t="shared" si="31"/>
        <v>7984</v>
      </c>
      <c r="T126" s="10"/>
      <c r="U126" s="64">
        <v>17.100000000000001</v>
      </c>
      <c r="V126" s="64">
        <v>8.18</v>
      </c>
      <c r="W126" s="10"/>
      <c r="X126" s="43">
        <v>598260000</v>
      </c>
      <c r="Y126" s="36">
        <v>5.7000000000000002E-2</v>
      </c>
      <c r="Z126" s="10"/>
      <c r="AA126" s="20">
        <v>48</v>
      </c>
      <c r="AB126" s="20">
        <v>11</v>
      </c>
      <c r="AC126" s="20">
        <v>1</v>
      </c>
      <c r="AD126" s="20">
        <v>39</v>
      </c>
      <c r="AE126" s="20">
        <v>1</v>
      </c>
      <c r="AF126" s="66">
        <f t="shared" si="32"/>
        <v>100</v>
      </c>
      <c r="AG126" s="10"/>
      <c r="AH126" s="36">
        <v>1.4E-2</v>
      </c>
      <c r="AI126" s="40">
        <v>0</v>
      </c>
      <c r="AJ126" s="37">
        <v>0.77</v>
      </c>
      <c r="AK126" s="42" t="s">
        <v>210</v>
      </c>
      <c r="AL126" s="41">
        <v>479</v>
      </c>
      <c r="AN126" s="86"/>
      <c r="AO126" s="87"/>
      <c r="AP126" s="88">
        <f t="shared" si="33"/>
        <v>0</v>
      </c>
      <c r="AR126" s="86">
        <f t="shared" si="34"/>
        <v>0</v>
      </c>
      <c r="AS126" s="87"/>
      <c r="AT126" s="88">
        <f t="shared" si="35"/>
        <v>0</v>
      </c>
      <c r="AV126" s="88">
        <v>0</v>
      </c>
    </row>
    <row r="127" spans="1:48" ht="24" customHeight="1">
      <c r="A127" s="16"/>
      <c r="B127" s="17">
        <f t="shared" si="36"/>
        <v>69</v>
      </c>
      <c r="C127" s="10"/>
      <c r="D127" s="18" t="s">
        <v>116</v>
      </c>
      <c r="E127" s="10"/>
      <c r="F127" s="18" t="s">
        <v>18</v>
      </c>
      <c r="G127" s="18" t="s">
        <v>224</v>
      </c>
      <c r="H127" s="10"/>
      <c r="I127" s="19">
        <v>3027398</v>
      </c>
      <c r="J127" s="19">
        <v>3550</v>
      </c>
      <c r="K127" s="17" t="s">
        <v>9</v>
      </c>
      <c r="L127" s="10"/>
      <c r="M127" s="60">
        <v>484</v>
      </c>
      <c r="N127" s="60">
        <v>499</v>
      </c>
      <c r="O127" s="60">
        <v>541</v>
      </c>
      <c r="P127" s="10"/>
      <c r="Q127" s="60">
        <f t="shared" si="30"/>
        <v>7485</v>
      </c>
      <c r="R127" s="10"/>
      <c r="S127" s="62">
        <f t="shared" si="31"/>
        <v>7984</v>
      </c>
      <c r="T127" s="10"/>
      <c r="U127" s="64">
        <v>16.5</v>
      </c>
      <c r="V127" s="64">
        <v>16.95</v>
      </c>
      <c r="W127" s="10"/>
      <c r="X127" s="43">
        <v>613090000</v>
      </c>
      <c r="Y127" s="36">
        <v>5.5E-2</v>
      </c>
      <c r="Z127" s="10"/>
      <c r="AA127" s="20">
        <v>50</v>
      </c>
      <c r="AB127" s="20">
        <v>20</v>
      </c>
      <c r="AC127" s="20">
        <v>1</v>
      </c>
      <c r="AD127" s="20">
        <v>27</v>
      </c>
      <c r="AE127" s="20">
        <v>2</v>
      </c>
      <c r="AF127" s="66">
        <f t="shared" si="32"/>
        <v>100</v>
      </c>
      <c r="AG127" s="10"/>
      <c r="AH127" s="36">
        <v>-0.05</v>
      </c>
      <c r="AI127" s="40">
        <v>27797</v>
      </c>
      <c r="AJ127" s="37">
        <v>0.84</v>
      </c>
      <c r="AK127" s="42" t="s">
        <v>213</v>
      </c>
      <c r="AL127" s="41">
        <v>1037</v>
      </c>
      <c r="AN127" s="86"/>
      <c r="AO127" s="87"/>
      <c r="AP127" s="88">
        <f t="shared" si="33"/>
        <v>0</v>
      </c>
      <c r="AR127" s="86">
        <f t="shared" si="34"/>
        <v>0</v>
      </c>
      <c r="AS127" s="87"/>
      <c r="AT127" s="88">
        <f t="shared" si="35"/>
        <v>0</v>
      </c>
      <c r="AV127" s="88">
        <v>0</v>
      </c>
    </row>
    <row r="128" spans="1:48" ht="24" customHeight="1">
      <c r="A128" s="16"/>
      <c r="B128" s="17">
        <f t="shared" si="36"/>
        <v>70</v>
      </c>
      <c r="C128" s="10"/>
      <c r="D128" s="18" t="s">
        <v>69</v>
      </c>
      <c r="E128" s="10"/>
      <c r="F128" s="18" t="s">
        <v>11</v>
      </c>
      <c r="G128" s="18" t="s">
        <v>11</v>
      </c>
      <c r="H128" s="10"/>
      <c r="I128" s="19">
        <v>1979786</v>
      </c>
      <c r="J128" s="19">
        <v>7210</v>
      </c>
      <c r="K128" s="17" t="s">
        <v>9</v>
      </c>
      <c r="L128" s="10"/>
      <c r="M128" s="60">
        <v>54</v>
      </c>
      <c r="N128" s="60">
        <v>460</v>
      </c>
      <c r="O128" s="60">
        <v>438</v>
      </c>
      <c r="P128" s="10"/>
      <c r="Q128" s="60">
        <f t="shared" si="30"/>
        <v>6900</v>
      </c>
      <c r="R128" s="10"/>
      <c r="S128" s="62">
        <f t="shared" si="31"/>
        <v>7360</v>
      </c>
      <c r="T128" s="10"/>
      <c r="U128" s="64">
        <v>23.2</v>
      </c>
      <c r="V128" s="64">
        <v>26.15</v>
      </c>
      <c r="W128" s="10"/>
      <c r="X128" s="43">
        <v>1080000000</v>
      </c>
      <c r="Y128" s="36">
        <v>7.6999999999999999E-2</v>
      </c>
      <c r="Z128" s="10"/>
      <c r="AA128" s="20">
        <v>55</v>
      </c>
      <c r="AB128" s="20">
        <v>4</v>
      </c>
      <c r="AC128" s="20">
        <v>1</v>
      </c>
      <c r="AD128" s="20">
        <v>39</v>
      </c>
      <c r="AE128" s="20">
        <v>1</v>
      </c>
      <c r="AF128" s="66">
        <f t="shared" si="32"/>
        <v>100</v>
      </c>
      <c r="AG128" s="10"/>
      <c r="AH128" s="36">
        <v>-5.1999999999999998E-2</v>
      </c>
      <c r="AI128" s="40">
        <v>9850</v>
      </c>
      <c r="AJ128" s="37">
        <v>0.76</v>
      </c>
      <c r="AK128" s="42" t="s">
        <v>213</v>
      </c>
      <c r="AL128" s="41">
        <v>1568</v>
      </c>
      <c r="AN128" s="86"/>
      <c r="AO128" s="87"/>
      <c r="AP128" s="88">
        <f t="shared" si="33"/>
        <v>0</v>
      </c>
      <c r="AR128" s="86">
        <f t="shared" si="34"/>
        <v>0</v>
      </c>
      <c r="AS128" s="87"/>
      <c r="AT128" s="88">
        <f t="shared" si="35"/>
        <v>0</v>
      </c>
      <c r="AV128" s="88">
        <v>0</v>
      </c>
    </row>
    <row r="129" spans="1:48" ht="24" customHeight="1">
      <c r="A129" s="16"/>
      <c r="B129" s="17">
        <f t="shared" si="36"/>
        <v>71</v>
      </c>
      <c r="C129" s="10"/>
      <c r="D129" s="18" t="s">
        <v>7</v>
      </c>
      <c r="E129" s="10"/>
      <c r="F129" s="18" t="s">
        <v>8</v>
      </c>
      <c r="G129" s="18" t="s">
        <v>212</v>
      </c>
      <c r="H129" s="10"/>
      <c r="I129" s="19">
        <v>2926348</v>
      </c>
      <c r="J129" s="19">
        <v>4250</v>
      </c>
      <c r="K129" s="17" t="s">
        <v>9</v>
      </c>
      <c r="L129" s="10"/>
      <c r="M129" s="60">
        <v>269</v>
      </c>
      <c r="N129" s="60">
        <v>399</v>
      </c>
      <c r="O129" s="60">
        <v>251</v>
      </c>
      <c r="P129" s="10"/>
      <c r="Q129" s="60">
        <f t="shared" si="30"/>
        <v>5985</v>
      </c>
      <c r="R129" s="10"/>
      <c r="S129" s="62">
        <f t="shared" si="31"/>
        <v>6384</v>
      </c>
      <c r="T129" s="10"/>
      <c r="U129" s="64">
        <v>13.6</v>
      </c>
      <c r="V129" s="64">
        <v>9.0399999999999991</v>
      </c>
      <c r="W129" s="10"/>
      <c r="X129" s="43">
        <v>548170000</v>
      </c>
      <c r="Y129" s="36">
        <v>4.5999999999999999E-2</v>
      </c>
      <c r="Z129" s="10"/>
      <c r="AA129" s="20">
        <v>38</v>
      </c>
      <c r="AB129" s="20">
        <v>10</v>
      </c>
      <c r="AC129" s="20">
        <v>4</v>
      </c>
      <c r="AD129" s="20">
        <v>46</v>
      </c>
      <c r="AE129" s="20">
        <v>2</v>
      </c>
      <c r="AF129" s="66">
        <f t="shared" si="32"/>
        <v>100</v>
      </c>
      <c r="AG129" s="10"/>
      <c r="AH129" s="36">
        <v>-1.6E-2</v>
      </c>
      <c r="AI129" s="40">
        <v>19243</v>
      </c>
      <c r="AJ129" s="37">
        <v>0.73</v>
      </c>
      <c r="AK129" s="42" t="s">
        <v>213</v>
      </c>
      <c r="AL129" s="41">
        <v>645</v>
      </c>
      <c r="AN129" s="86"/>
      <c r="AO129" s="87"/>
      <c r="AP129" s="88">
        <f t="shared" si="33"/>
        <v>0</v>
      </c>
      <c r="AR129" s="86">
        <f t="shared" si="34"/>
        <v>0</v>
      </c>
      <c r="AS129" s="87"/>
      <c r="AT129" s="88">
        <f t="shared" si="35"/>
        <v>0</v>
      </c>
      <c r="AV129" s="88">
        <v>0</v>
      </c>
    </row>
    <row r="130" spans="1:48" ht="24" customHeight="1">
      <c r="A130" s="16"/>
      <c r="B130" s="17">
        <f t="shared" si="36"/>
        <v>72</v>
      </c>
      <c r="C130" s="10"/>
      <c r="D130" s="18" t="s">
        <v>138</v>
      </c>
      <c r="E130" s="10"/>
      <c r="F130" s="18" t="s">
        <v>8</v>
      </c>
      <c r="G130" s="18" t="s">
        <v>212</v>
      </c>
      <c r="H130" s="10"/>
      <c r="I130" s="19">
        <v>4059608</v>
      </c>
      <c r="J130" s="19">
        <v>2120</v>
      </c>
      <c r="K130" s="17" t="s">
        <v>9</v>
      </c>
      <c r="L130" s="10"/>
      <c r="M130" s="60">
        <v>346</v>
      </c>
      <c r="N130" s="60">
        <v>394</v>
      </c>
      <c r="O130" s="60">
        <v>465</v>
      </c>
      <c r="P130" s="10"/>
      <c r="Q130" s="60">
        <f t="shared" si="30"/>
        <v>5910</v>
      </c>
      <c r="R130" s="10"/>
      <c r="S130" s="62">
        <f t="shared" si="31"/>
        <v>6304</v>
      </c>
      <c r="T130" s="10"/>
      <c r="U130" s="64">
        <v>9.6999999999999993</v>
      </c>
      <c r="V130" s="64">
        <v>12.43</v>
      </c>
      <c r="W130" s="10"/>
      <c r="X130" s="43">
        <v>250640000</v>
      </c>
      <c r="Y130" s="36">
        <v>3.6999999999999998E-2</v>
      </c>
      <c r="Z130" s="10"/>
      <c r="AA130" s="20">
        <v>50</v>
      </c>
      <c r="AB130" s="20">
        <v>10</v>
      </c>
      <c r="AC130" s="20">
        <v>2</v>
      </c>
      <c r="AD130" s="20">
        <v>36</v>
      </c>
      <c r="AE130" s="20">
        <v>2</v>
      </c>
      <c r="AF130" s="66">
        <f t="shared" si="32"/>
        <v>100</v>
      </c>
      <c r="AG130" s="10"/>
      <c r="AH130" s="36">
        <v>-6.0999999999999999E-2</v>
      </c>
      <c r="AI130" s="40">
        <v>22028</v>
      </c>
      <c r="AJ130" s="37">
        <v>0.81</v>
      </c>
      <c r="AK130" s="42" t="s">
        <v>210</v>
      </c>
      <c r="AL130" s="41">
        <v>736</v>
      </c>
      <c r="AN130" s="86"/>
      <c r="AO130" s="87"/>
      <c r="AP130" s="88">
        <f t="shared" si="33"/>
        <v>0</v>
      </c>
      <c r="AR130" s="86">
        <f t="shared" si="34"/>
        <v>0</v>
      </c>
      <c r="AS130" s="87"/>
      <c r="AT130" s="88">
        <f t="shared" si="35"/>
        <v>0</v>
      </c>
      <c r="AV130" s="88">
        <v>0</v>
      </c>
    </row>
    <row r="131" spans="1:48" ht="24" customHeight="1">
      <c r="A131" s="16"/>
      <c r="B131" s="17">
        <f t="shared" si="36"/>
        <v>73</v>
      </c>
      <c r="C131" s="10"/>
      <c r="D131" s="18" t="s">
        <v>90</v>
      </c>
      <c r="E131" s="10"/>
      <c r="F131" s="18" t="s">
        <v>13</v>
      </c>
      <c r="G131" s="18" t="s">
        <v>222</v>
      </c>
      <c r="H131" s="10"/>
      <c r="I131" s="19">
        <v>2881355</v>
      </c>
      <c r="J131" s="19">
        <v>4660</v>
      </c>
      <c r="K131" s="17" t="s">
        <v>9</v>
      </c>
      <c r="L131" s="10"/>
      <c r="M131" s="60">
        <v>379</v>
      </c>
      <c r="N131" s="60">
        <v>391</v>
      </c>
      <c r="O131" s="60">
        <v>282</v>
      </c>
      <c r="P131" s="10"/>
      <c r="Q131" s="60">
        <f t="shared" si="30"/>
        <v>5865</v>
      </c>
      <c r="R131" s="10"/>
      <c r="S131" s="62">
        <f t="shared" si="31"/>
        <v>6256</v>
      </c>
      <c r="T131" s="10"/>
      <c r="U131" s="64">
        <v>13.6</v>
      </c>
      <c r="V131" s="64">
        <v>10.15</v>
      </c>
      <c r="W131" s="10"/>
      <c r="X131" s="43">
        <v>634940000</v>
      </c>
      <c r="Y131" s="36">
        <v>4.4999999999999998E-2</v>
      </c>
      <c r="Z131" s="10"/>
      <c r="AA131" s="20">
        <v>50</v>
      </c>
      <c r="AB131" s="20">
        <v>18</v>
      </c>
      <c r="AC131" s="20">
        <v>7</v>
      </c>
      <c r="AD131" s="20">
        <v>24</v>
      </c>
      <c r="AE131" s="20">
        <v>1</v>
      </c>
      <c r="AF131" s="66">
        <f t="shared" si="32"/>
        <v>100</v>
      </c>
      <c r="AG131" s="10"/>
      <c r="AH131" s="36">
        <v>-3.0000000000000001E-3</v>
      </c>
      <c r="AI131" s="40">
        <v>18787</v>
      </c>
      <c r="AJ131" s="37">
        <v>0.75</v>
      </c>
      <c r="AK131" s="42" t="s">
        <v>210</v>
      </c>
      <c r="AL131" s="41">
        <v>505</v>
      </c>
      <c r="AN131" s="86"/>
      <c r="AO131" s="87"/>
      <c r="AP131" s="88">
        <f t="shared" si="33"/>
        <v>0</v>
      </c>
      <c r="AR131" s="86">
        <f t="shared" si="34"/>
        <v>0</v>
      </c>
      <c r="AS131" s="87"/>
      <c r="AT131" s="88">
        <f t="shared" si="35"/>
        <v>0</v>
      </c>
      <c r="AV131" s="88">
        <v>0</v>
      </c>
    </row>
    <row r="132" spans="1:48" ht="24" customHeight="1">
      <c r="A132" s="16"/>
      <c r="B132" s="17">
        <f t="shared" si="36"/>
        <v>74</v>
      </c>
      <c r="C132" s="10"/>
      <c r="D132" s="18" t="s">
        <v>64</v>
      </c>
      <c r="E132" s="10"/>
      <c r="F132" s="18" t="s">
        <v>11</v>
      </c>
      <c r="G132" s="18" t="s">
        <v>11</v>
      </c>
      <c r="H132" s="10"/>
      <c r="I132" s="19">
        <v>1343098</v>
      </c>
      <c r="J132" s="19">
        <v>2830</v>
      </c>
      <c r="K132" s="17" t="s">
        <v>9</v>
      </c>
      <c r="L132" s="10"/>
      <c r="M132" s="60">
        <v>203</v>
      </c>
      <c r="N132" s="60">
        <v>361</v>
      </c>
      <c r="O132" s="60">
        <v>386</v>
      </c>
      <c r="P132" s="10"/>
      <c r="Q132" s="60">
        <f t="shared" si="30"/>
        <v>5415</v>
      </c>
      <c r="R132" s="10"/>
      <c r="S132" s="62">
        <f t="shared" si="31"/>
        <v>5776</v>
      </c>
      <c r="T132" s="10"/>
      <c r="U132" s="64">
        <v>26.9</v>
      </c>
      <c r="V132" s="64">
        <v>34.68</v>
      </c>
      <c r="W132" s="10"/>
      <c r="X132" s="43">
        <v>341160000</v>
      </c>
      <c r="Y132" s="36">
        <v>8.8999999999999996E-2</v>
      </c>
      <c r="Z132" s="10"/>
      <c r="AA132" s="20">
        <v>61</v>
      </c>
      <c r="AB132" s="20">
        <v>4</v>
      </c>
      <c r="AC132" s="20">
        <v>1</v>
      </c>
      <c r="AD132" s="20">
        <v>33</v>
      </c>
      <c r="AE132" s="20">
        <v>1</v>
      </c>
      <c r="AF132" s="66">
        <f t="shared" si="32"/>
        <v>100</v>
      </c>
      <c r="AG132" s="10"/>
      <c r="AH132" s="36">
        <v>-0.13100000000000001</v>
      </c>
      <c r="AI132" s="40">
        <v>7433</v>
      </c>
      <c r="AJ132" s="37">
        <v>0.81</v>
      </c>
      <c r="AK132" s="42" t="s">
        <v>210</v>
      </c>
      <c r="AL132" s="41">
        <v>2042</v>
      </c>
      <c r="AN132" s="86"/>
      <c r="AO132" s="87"/>
      <c r="AP132" s="88">
        <f t="shared" si="33"/>
        <v>0</v>
      </c>
      <c r="AR132" s="86">
        <f t="shared" si="34"/>
        <v>0</v>
      </c>
      <c r="AS132" s="87"/>
      <c r="AT132" s="88">
        <f t="shared" si="35"/>
        <v>0</v>
      </c>
      <c r="AV132" s="88">
        <v>0</v>
      </c>
    </row>
    <row r="133" spans="1:48" ht="24" customHeight="1">
      <c r="A133" s="16"/>
      <c r="B133" s="17">
        <f t="shared" si="36"/>
        <v>75</v>
      </c>
      <c r="C133" s="10"/>
      <c r="D133" s="18" t="s">
        <v>50</v>
      </c>
      <c r="E133" s="10"/>
      <c r="F133" s="18" t="s">
        <v>8</v>
      </c>
      <c r="G133" s="18" t="s">
        <v>212</v>
      </c>
      <c r="H133" s="10"/>
      <c r="I133" s="19">
        <v>4213265</v>
      </c>
      <c r="J133" s="19">
        <v>12110</v>
      </c>
      <c r="K133" s="17" t="s">
        <v>9</v>
      </c>
      <c r="L133" s="10"/>
      <c r="M133" s="60">
        <v>307</v>
      </c>
      <c r="N133" s="60">
        <v>340</v>
      </c>
      <c r="O133" s="60">
        <v>388</v>
      </c>
      <c r="P133" s="10"/>
      <c r="Q133" s="60">
        <f t="shared" si="30"/>
        <v>5100</v>
      </c>
      <c r="R133" s="10"/>
      <c r="S133" s="62">
        <f t="shared" si="31"/>
        <v>5440</v>
      </c>
      <c r="T133" s="10"/>
      <c r="U133" s="64">
        <v>8.1</v>
      </c>
      <c r="V133" s="64">
        <v>9.0399999999999991</v>
      </c>
      <c r="W133" s="10"/>
      <c r="X133" s="43">
        <v>1400000000</v>
      </c>
      <c r="Y133" s="36">
        <v>2.7E-2</v>
      </c>
      <c r="Z133" s="10"/>
      <c r="AA133" s="20">
        <v>48</v>
      </c>
      <c r="AB133" s="20">
        <v>12</v>
      </c>
      <c r="AC133" s="20">
        <v>10</v>
      </c>
      <c r="AD133" s="20">
        <v>29</v>
      </c>
      <c r="AE133" s="20">
        <v>1</v>
      </c>
      <c r="AF133" s="66">
        <f t="shared" si="32"/>
        <v>100</v>
      </c>
      <c r="AG133" s="10"/>
      <c r="AH133" s="36">
        <v>-7.3999999999999996E-2</v>
      </c>
      <c r="AI133" s="40">
        <v>47376</v>
      </c>
      <c r="AJ133" s="37">
        <v>0.66</v>
      </c>
      <c r="AK133" s="42" t="s">
        <v>210</v>
      </c>
      <c r="AL133" s="41">
        <v>702</v>
      </c>
      <c r="AN133" s="86"/>
      <c r="AO133" s="87"/>
      <c r="AP133" s="88">
        <f t="shared" si="33"/>
        <v>0</v>
      </c>
      <c r="AR133" s="86">
        <f t="shared" si="34"/>
        <v>0</v>
      </c>
      <c r="AS133" s="87"/>
      <c r="AT133" s="88">
        <f t="shared" si="35"/>
        <v>0</v>
      </c>
      <c r="AV133" s="88">
        <v>0</v>
      </c>
    </row>
    <row r="134" spans="1:48" ht="24" customHeight="1">
      <c r="A134" s="16"/>
      <c r="B134" s="17">
        <f t="shared" si="36"/>
        <v>76</v>
      </c>
      <c r="C134" s="10"/>
      <c r="D134" s="18" t="s">
        <v>61</v>
      </c>
      <c r="E134" s="10"/>
      <c r="F134" s="18" t="s">
        <v>11</v>
      </c>
      <c r="G134" s="18" t="s">
        <v>11</v>
      </c>
      <c r="H134" s="10"/>
      <c r="I134" s="19">
        <v>1221490</v>
      </c>
      <c r="J134" s="19">
        <v>6550</v>
      </c>
      <c r="K134" s="17" t="s">
        <v>9</v>
      </c>
      <c r="L134" s="10"/>
      <c r="M134" s="60">
        <v>41</v>
      </c>
      <c r="N134" s="60">
        <v>300</v>
      </c>
      <c r="O134" s="60">
        <v>217</v>
      </c>
      <c r="P134" s="10"/>
      <c r="Q134" s="60">
        <f t="shared" si="30"/>
        <v>4500</v>
      </c>
      <c r="R134" s="10"/>
      <c r="S134" s="62">
        <f t="shared" si="31"/>
        <v>4800</v>
      </c>
      <c r="T134" s="10"/>
      <c r="U134" s="64">
        <v>24.6</v>
      </c>
      <c r="V134" s="64">
        <v>16.690000000000001</v>
      </c>
      <c r="W134" s="10"/>
      <c r="X134" s="43">
        <v>919590000</v>
      </c>
      <c r="Y134" s="36">
        <v>8.2000000000000003E-2</v>
      </c>
      <c r="Z134" s="10"/>
      <c r="AA134" s="20">
        <v>48</v>
      </c>
      <c r="AB134" s="20">
        <v>3</v>
      </c>
      <c r="AC134" s="20">
        <v>1</v>
      </c>
      <c r="AD134" s="20">
        <v>47</v>
      </c>
      <c r="AE134" s="20">
        <v>1</v>
      </c>
      <c r="AF134" s="66">
        <f t="shared" si="32"/>
        <v>100</v>
      </c>
      <c r="AG134" s="10"/>
      <c r="AH134" s="36">
        <v>-3.0000000000000001E-3</v>
      </c>
      <c r="AI134" s="40">
        <v>11707</v>
      </c>
      <c r="AJ134" s="37">
        <v>0.73</v>
      </c>
      <c r="AK134" s="42" t="s">
        <v>213</v>
      </c>
      <c r="AL134" s="41">
        <v>1094</v>
      </c>
      <c r="AN134" s="86"/>
      <c r="AO134" s="87"/>
      <c r="AP134" s="88">
        <f t="shared" si="33"/>
        <v>0</v>
      </c>
      <c r="AR134" s="86">
        <f t="shared" si="34"/>
        <v>0</v>
      </c>
      <c r="AS134" s="87"/>
      <c r="AT134" s="88">
        <f t="shared" si="35"/>
        <v>0</v>
      </c>
      <c r="AV134" s="88">
        <v>0</v>
      </c>
    </row>
    <row r="135" spans="1:48" ht="24" customHeight="1">
      <c r="A135" s="16"/>
      <c r="B135" s="17">
        <f t="shared" si="36"/>
        <v>77</v>
      </c>
      <c r="C135" s="10"/>
      <c r="D135" s="18" t="s">
        <v>185</v>
      </c>
      <c r="E135" s="10"/>
      <c r="F135" s="18" t="s">
        <v>5</v>
      </c>
      <c r="G135" s="18" t="s">
        <v>226</v>
      </c>
      <c r="H135" s="10"/>
      <c r="I135" s="19">
        <v>4790705</v>
      </c>
      <c r="J135" s="19">
        <v>3230</v>
      </c>
      <c r="K135" s="17" t="s">
        <v>9</v>
      </c>
      <c r="L135" s="10"/>
      <c r="M135" s="60">
        <v>159</v>
      </c>
      <c r="N135" s="60">
        <v>252</v>
      </c>
      <c r="O135" s="60">
        <v>0</v>
      </c>
      <c r="P135" s="10"/>
      <c r="Q135" s="60">
        <f t="shared" si="30"/>
        <v>3780</v>
      </c>
      <c r="R135" s="10"/>
      <c r="S135" s="62">
        <f t="shared" si="31"/>
        <v>4032</v>
      </c>
      <c r="T135" s="10"/>
      <c r="U135" s="64">
        <v>5.3</v>
      </c>
      <c r="V135" s="64">
        <v>0</v>
      </c>
      <c r="W135" s="10"/>
      <c r="X135" s="43">
        <v>247150000</v>
      </c>
      <c r="Y135" s="36">
        <v>1.7999999999999999E-2</v>
      </c>
      <c r="Z135" s="10"/>
      <c r="AA135" s="20">
        <v>55</v>
      </c>
      <c r="AB135" s="20">
        <v>2</v>
      </c>
      <c r="AC135" s="20">
        <v>1</v>
      </c>
      <c r="AD135" s="20">
        <v>33</v>
      </c>
      <c r="AE135" s="20">
        <v>9</v>
      </c>
      <c r="AF135" s="66">
        <f t="shared" si="32"/>
        <v>100</v>
      </c>
      <c r="AG135" s="10"/>
      <c r="AH135" s="36">
        <v>-5.3999999999999999E-2</v>
      </c>
      <c r="AI135" s="40">
        <v>5602</v>
      </c>
      <c r="AJ135" s="37">
        <v>0.65</v>
      </c>
      <c r="AK135" s="42" t="s">
        <v>214</v>
      </c>
      <c r="AL135" s="41">
        <v>0</v>
      </c>
      <c r="AN135" s="86"/>
      <c r="AO135" s="87"/>
      <c r="AP135" s="88">
        <f t="shared" si="33"/>
        <v>0</v>
      </c>
      <c r="AR135" s="86">
        <f t="shared" si="34"/>
        <v>0</v>
      </c>
      <c r="AS135" s="87"/>
      <c r="AT135" s="88">
        <f t="shared" si="35"/>
        <v>0</v>
      </c>
      <c r="AV135" s="88">
        <v>0</v>
      </c>
    </row>
    <row r="136" spans="1:48" ht="24" customHeight="1">
      <c r="A136" s="16"/>
      <c r="B136" s="17">
        <f t="shared" si="36"/>
        <v>78</v>
      </c>
      <c r="C136" s="10"/>
      <c r="D136" s="18" t="s">
        <v>79</v>
      </c>
      <c r="E136" s="10"/>
      <c r="F136" s="18" t="s">
        <v>13</v>
      </c>
      <c r="G136" s="18" t="s">
        <v>222</v>
      </c>
      <c r="H136" s="10"/>
      <c r="I136" s="19">
        <v>773303</v>
      </c>
      <c r="J136" s="19">
        <v>4250</v>
      </c>
      <c r="K136" s="17" t="s">
        <v>9</v>
      </c>
      <c r="L136" s="10"/>
      <c r="M136" s="60">
        <v>128</v>
      </c>
      <c r="N136" s="60">
        <v>190</v>
      </c>
      <c r="O136" s="60">
        <v>121</v>
      </c>
      <c r="P136" s="10"/>
      <c r="Q136" s="60">
        <f t="shared" si="30"/>
        <v>2850</v>
      </c>
      <c r="R136" s="10"/>
      <c r="S136" s="62">
        <f t="shared" si="31"/>
        <v>3040</v>
      </c>
      <c r="T136" s="10"/>
      <c r="U136" s="64">
        <v>24.6</v>
      </c>
      <c r="V136" s="64">
        <v>16.27</v>
      </c>
      <c r="W136" s="10"/>
      <c r="X136" s="43">
        <v>286260000</v>
      </c>
      <c r="Y136" s="36">
        <v>8.2000000000000003E-2</v>
      </c>
      <c r="Z136" s="10"/>
      <c r="AA136" s="20">
        <v>51</v>
      </c>
      <c r="AB136" s="20">
        <v>19</v>
      </c>
      <c r="AC136" s="20">
        <v>6</v>
      </c>
      <c r="AD136" s="20">
        <v>23</v>
      </c>
      <c r="AE136" s="20">
        <v>1</v>
      </c>
      <c r="AF136" s="66">
        <f t="shared" si="32"/>
        <v>100</v>
      </c>
      <c r="AG136" s="10"/>
      <c r="AH136" s="36">
        <v>-9.2999999999999999E-2</v>
      </c>
      <c r="AI136" s="40">
        <v>2029</v>
      </c>
      <c r="AJ136" s="37">
        <v>0.85</v>
      </c>
      <c r="AK136" s="42" t="s">
        <v>210</v>
      </c>
      <c r="AL136" s="41">
        <v>856</v>
      </c>
      <c r="AN136" s="86"/>
      <c r="AO136" s="87"/>
      <c r="AP136" s="88">
        <f t="shared" si="33"/>
        <v>0</v>
      </c>
      <c r="AR136" s="86">
        <f t="shared" si="34"/>
        <v>0</v>
      </c>
      <c r="AS136" s="87"/>
      <c r="AT136" s="88">
        <f t="shared" si="35"/>
        <v>0</v>
      </c>
      <c r="AV136" s="88">
        <v>0</v>
      </c>
    </row>
    <row r="137" spans="1:48" ht="24" customHeight="1">
      <c r="A137" s="16"/>
      <c r="B137" s="17">
        <f t="shared" si="36"/>
        <v>79</v>
      </c>
      <c r="C137" s="10"/>
      <c r="D137" s="18" t="s">
        <v>113</v>
      </c>
      <c r="E137" s="10"/>
      <c r="F137" s="18" t="s">
        <v>11</v>
      </c>
      <c r="G137" s="18" t="s">
        <v>11</v>
      </c>
      <c r="H137" s="10"/>
      <c r="I137" s="19">
        <v>1262132</v>
      </c>
      <c r="J137" s="19">
        <v>9760</v>
      </c>
      <c r="K137" s="17" t="s">
        <v>9</v>
      </c>
      <c r="L137" s="10"/>
      <c r="M137" s="60">
        <v>144</v>
      </c>
      <c r="N137" s="60">
        <v>173</v>
      </c>
      <c r="O137" s="60">
        <v>168</v>
      </c>
      <c r="P137" s="10"/>
      <c r="Q137" s="60">
        <f t="shared" si="30"/>
        <v>2595</v>
      </c>
      <c r="R137" s="10"/>
      <c r="S137" s="62">
        <f t="shared" si="31"/>
        <v>2768</v>
      </c>
      <c r="T137" s="10"/>
      <c r="U137" s="64">
        <v>13.7</v>
      </c>
      <c r="V137" s="64">
        <v>13.22</v>
      </c>
      <c r="W137" s="10"/>
      <c r="X137" s="43">
        <v>556910000</v>
      </c>
      <c r="Y137" s="36">
        <v>4.5999999999999999E-2</v>
      </c>
      <c r="Z137" s="10"/>
      <c r="AA137" s="20">
        <v>40</v>
      </c>
      <c r="AB137" s="20">
        <v>28</v>
      </c>
      <c r="AC137" s="20">
        <v>3</v>
      </c>
      <c r="AD137" s="20">
        <v>28</v>
      </c>
      <c r="AE137" s="20">
        <v>1</v>
      </c>
      <c r="AF137" s="66">
        <f t="shared" si="32"/>
        <v>100</v>
      </c>
      <c r="AG137" s="10"/>
      <c r="AH137" s="36">
        <v>4.3999999999999997E-2</v>
      </c>
      <c r="AI137" s="40">
        <v>40224</v>
      </c>
      <c r="AJ137" s="37">
        <v>0.8</v>
      </c>
      <c r="AK137" s="42" t="s">
        <v>223</v>
      </c>
      <c r="AL137" s="41">
        <v>727</v>
      </c>
      <c r="AN137" s="86"/>
      <c r="AO137" s="87"/>
      <c r="AP137" s="88">
        <f t="shared" si="33"/>
        <v>0</v>
      </c>
      <c r="AR137" s="86">
        <f t="shared" si="34"/>
        <v>0</v>
      </c>
      <c r="AS137" s="87"/>
      <c r="AT137" s="88">
        <f t="shared" si="35"/>
        <v>0</v>
      </c>
      <c r="AV137" s="88">
        <v>0</v>
      </c>
    </row>
    <row r="138" spans="1:48" ht="24" customHeight="1">
      <c r="A138" s="16"/>
      <c r="B138" s="17">
        <f t="shared" si="36"/>
        <v>80</v>
      </c>
      <c r="C138" s="10"/>
      <c r="D138" s="18" t="s">
        <v>167</v>
      </c>
      <c r="E138" s="10"/>
      <c r="F138" s="18" t="s">
        <v>22</v>
      </c>
      <c r="G138" s="18" t="s">
        <v>224</v>
      </c>
      <c r="H138" s="10"/>
      <c r="I138" s="19">
        <v>1268671</v>
      </c>
      <c r="J138" s="19">
        <v>2180</v>
      </c>
      <c r="K138" s="17" t="s">
        <v>9</v>
      </c>
      <c r="L138" s="10"/>
      <c r="M138" s="60">
        <v>71</v>
      </c>
      <c r="N138" s="60">
        <v>161</v>
      </c>
      <c r="O138" s="60">
        <v>115</v>
      </c>
      <c r="P138" s="10"/>
      <c r="Q138" s="60">
        <f t="shared" si="30"/>
        <v>2415</v>
      </c>
      <c r="R138" s="10"/>
      <c r="S138" s="62">
        <f t="shared" si="31"/>
        <v>2576</v>
      </c>
      <c r="T138" s="10"/>
      <c r="U138" s="64">
        <v>12.7</v>
      </c>
      <c r="V138" s="64">
        <v>9.09</v>
      </c>
      <c r="W138" s="10"/>
      <c r="X138" s="43">
        <v>106380000</v>
      </c>
      <c r="Y138" s="36">
        <v>4.2000000000000003E-2</v>
      </c>
      <c r="Z138" s="10"/>
      <c r="AA138" s="20">
        <v>41</v>
      </c>
      <c r="AB138" s="20">
        <v>28</v>
      </c>
      <c r="AC138" s="20">
        <v>1</v>
      </c>
      <c r="AD138" s="20">
        <v>29</v>
      </c>
      <c r="AE138" s="20">
        <v>1</v>
      </c>
      <c r="AF138" s="66">
        <f t="shared" si="32"/>
        <v>100</v>
      </c>
      <c r="AG138" s="10"/>
      <c r="AH138" s="36">
        <v>2.7E-2</v>
      </c>
      <c r="AI138" s="40">
        <v>11555</v>
      </c>
      <c r="AJ138" s="37">
        <v>0.68</v>
      </c>
      <c r="AK138" s="42" t="s">
        <v>213</v>
      </c>
      <c r="AL138" s="41">
        <v>571</v>
      </c>
      <c r="AN138" s="86"/>
      <c r="AO138" s="87"/>
      <c r="AP138" s="88">
        <f t="shared" si="33"/>
        <v>0</v>
      </c>
      <c r="AR138" s="86">
        <f t="shared" si="34"/>
        <v>0</v>
      </c>
      <c r="AS138" s="87"/>
      <c r="AT138" s="88">
        <f t="shared" si="35"/>
        <v>0</v>
      </c>
      <c r="AV138" s="88">
        <v>0</v>
      </c>
    </row>
    <row r="139" spans="1:48" ht="24" customHeight="1">
      <c r="A139" s="16"/>
      <c r="B139" s="17">
        <f t="shared" si="36"/>
        <v>81</v>
      </c>
      <c r="C139" s="10"/>
      <c r="D139" s="18" t="s">
        <v>28</v>
      </c>
      <c r="E139" s="10"/>
      <c r="F139" s="18" t="s">
        <v>22</v>
      </c>
      <c r="G139" s="18" t="s">
        <v>198</v>
      </c>
      <c r="H139" s="10"/>
      <c r="I139" s="19">
        <v>797765</v>
      </c>
      <c r="J139" s="19">
        <v>2510</v>
      </c>
      <c r="K139" s="17" t="s">
        <v>9</v>
      </c>
      <c r="L139" s="10"/>
      <c r="M139" s="60">
        <v>125</v>
      </c>
      <c r="N139" s="60">
        <v>139</v>
      </c>
      <c r="O139" s="60">
        <v>71</v>
      </c>
      <c r="P139" s="10"/>
      <c r="Q139" s="60">
        <f t="shared" si="30"/>
        <v>2085</v>
      </c>
      <c r="R139" s="10"/>
      <c r="S139" s="62">
        <f t="shared" si="31"/>
        <v>2224</v>
      </c>
      <c r="T139" s="10"/>
      <c r="U139" s="64">
        <v>17.399999999999999</v>
      </c>
      <c r="V139" s="64">
        <v>7.51</v>
      </c>
      <c r="W139" s="10"/>
      <c r="X139" s="43">
        <v>128590000</v>
      </c>
      <c r="Y139" s="36">
        <v>5.8000000000000003E-2</v>
      </c>
      <c r="Z139" s="10"/>
      <c r="AA139" s="20">
        <v>30</v>
      </c>
      <c r="AB139" s="20">
        <v>30</v>
      </c>
      <c r="AC139" s="20">
        <v>4</v>
      </c>
      <c r="AD139" s="20">
        <v>35</v>
      </c>
      <c r="AE139" s="20">
        <v>1</v>
      </c>
      <c r="AF139" s="66">
        <f t="shared" si="32"/>
        <v>100</v>
      </c>
      <c r="AG139" s="10"/>
      <c r="AH139" s="36">
        <v>-5.8999999999999997E-2</v>
      </c>
      <c r="AI139" s="40">
        <v>10903</v>
      </c>
      <c r="AJ139" s="37">
        <v>0.79</v>
      </c>
      <c r="AK139" s="42" t="s">
        <v>213</v>
      </c>
      <c r="AL139" s="41">
        <v>456</v>
      </c>
      <c r="AN139" s="86"/>
      <c r="AO139" s="87"/>
      <c r="AP139" s="88">
        <f t="shared" si="33"/>
        <v>0</v>
      </c>
      <c r="AR139" s="86">
        <f t="shared" si="34"/>
        <v>0</v>
      </c>
      <c r="AS139" s="87"/>
      <c r="AT139" s="88">
        <f t="shared" si="35"/>
        <v>0</v>
      </c>
      <c r="AV139" s="88">
        <v>0</v>
      </c>
    </row>
    <row r="140" spans="1:48" ht="24" customHeight="1">
      <c r="A140" s="16"/>
      <c r="B140" s="17">
        <f t="shared" si="36"/>
        <v>82</v>
      </c>
      <c r="C140" s="10"/>
      <c r="D140" s="18" t="s">
        <v>36</v>
      </c>
      <c r="E140" s="10"/>
      <c r="F140" s="18" t="s">
        <v>11</v>
      </c>
      <c r="G140" s="18" t="s">
        <v>11</v>
      </c>
      <c r="H140" s="10"/>
      <c r="I140" s="19">
        <v>539560</v>
      </c>
      <c r="J140" s="19">
        <v>2970</v>
      </c>
      <c r="K140" s="17" t="s">
        <v>9</v>
      </c>
      <c r="L140" s="10"/>
      <c r="M140" s="60">
        <v>41</v>
      </c>
      <c r="N140" s="60">
        <v>135</v>
      </c>
      <c r="O140" s="60">
        <v>135</v>
      </c>
      <c r="P140" s="10"/>
      <c r="Q140" s="60">
        <f t="shared" si="30"/>
        <v>2025</v>
      </c>
      <c r="R140" s="10"/>
      <c r="S140" s="62">
        <f t="shared" si="31"/>
        <v>2160</v>
      </c>
      <c r="T140" s="10"/>
      <c r="U140" s="64">
        <v>25</v>
      </c>
      <c r="V140" s="64">
        <v>25</v>
      </c>
      <c r="W140" s="10"/>
      <c r="X140" s="43">
        <f>AP140+AT140</f>
        <v>140541954.52500001</v>
      </c>
      <c r="Y140" s="36">
        <f>X140/AV140</f>
        <v>8.4511097128683113E-2</v>
      </c>
      <c r="Z140" s="10"/>
      <c r="AA140" s="20">
        <v>46.5</v>
      </c>
      <c r="AB140" s="20">
        <v>21.9</v>
      </c>
      <c r="AC140" s="20">
        <v>3.7</v>
      </c>
      <c r="AD140" s="20">
        <v>21.5</v>
      </c>
      <c r="AE140" s="20">
        <v>6.4</v>
      </c>
      <c r="AF140" s="66">
        <f t="shared" si="32"/>
        <v>100.00000000000001</v>
      </c>
      <c r="AG140" s="10"/>
      <c r="AH140" s="72"/>
      <c r="AI140" s="73"/>
      <c r="AJ140" s="74"/>
      <c r="AK140" s="75"/>
      <c r="AL140" s="76"/>
      <c r="AN140" s="57">
        <v>3130.982</v>
      </c>
      <c r="AO140" s="35">
        <v>70</v>
      </c>
      <c r="AP140" s="43">
        <f t="shared" si="33"/>
        <v>29587779.900000002</v>
      </c>
      <c r="AR140" s="57">
        <f t="shared" si="34"/>
        <v>3130.982</v>
      </c>
      <c r="AS140" s="35">
        <v>17.5</v>
      </c>
      <c r="AT140" s="43">
        <f t="shared" si="35"/>
        <v>110954174.625</v>
      </c>
      <c r="AV140" s="43">
        <v>1663000000</v>
      </c>
    </row>
    <row r="141" spans="1:48" ht="24" customHeight="1">
      <c r="A141" s="16"/>
      <c r="B141" s="17">
        <f t="shared" si="36"/>
        <v>83</v>
      </c>
      <c r="C141" s="10"/>
      <c r="D141" s="18" t="s">
        <v>225</v>
      </c>
      <c r="E141" s="10"/>
      <c r="F141" s="18" t="s">
        <v>11</v>
      </c>
      <c r="G141" s="18" t="s">
        <v>11</v>
      </c>
      <c r="H141" s="10"/>
      <c r="I141" s="19">
        <v>539560</v>
      </c>
      <c r="J141" s="19"/>
      <c r="K141" s="17" t="s">
        <v>9</v>
      </c>
      <c r="L141" s="10"/>
      <c r="M141" s="60">
        <v>41</v>
      </c>
      <c r="N141" s="60">
        <v>135</v>
      </c>
      <c r="O141" s="60">
        <v>43</v>
      </c>
      <c r="P141" s="10"/>
      <c r="Q141" s="60">
        <f t="shared" si="30"/>
        <v>2025</v>
      </c>
      <c r="R141" s="10"/>
      <c r="S141" s="62">
        <f t="shared" si="31"/>
        <v>2160</v>
      </c>
      <c r="T141" s="10"/>
      <c r="U141" s="64">
        <v>25</v>
      </c>
      <c r="V141" s="64">
        <v>7.86</v>
      </c>
      <c r="W141" s="10"/>
      <c r="X141" s="43">
        <v>138350000</v>
      </c>
      <c r="Y141" s="36">
        <v>8.3000000000000004E-2</v>
      </c>
      <c r="Z141" s="10"/>
      <c r="AA141" s="20">
        <v>38</v>
      </c>
      <c r="AB141" s="20">
        <v>6</v>
      </c>
      <c r="AC141" s="20">
        <v>2</v>
      </c>
      <c r="AD141" s="20">
        <v>53</v>
      </c>
      <c r="AE141" s="20">
        <v>1</v>
      </c>
      <c r="AF141" s="66">
        <f t="shared" si="32"/>
        <v>100</v>
      </c>
      <c r="AG141" s="10"/>
      <c r="AH141" s="36">
        <v>-1E-3</v>
      </c>
      <c r="AI141" s="40">
        <v>12039</v>
      </c>
      <c r="AJ141" s="37">
        <v>0.67</v>
      </c>
      <c r="AK141" s="42" t="s">
        <v>213</v>
      </c>
      <c r="AL141" s="41">
        <v>417</v>
      </c>
      <c r="AN141" s="86"/>
      <c r="AO141" s="87"/>
      <c r="AP141" s="88">
        <f t="shared" si="33"/>
        <v>0</v>
      </c>
      <c r="AR141" s="86">
        <f t="shared" si="34"/>
        <v>0</v>
      </c>
      <c r="AS141" s="87"/>
      <c r="AT141" s="88">
        <f t="shared" si="35"/>
        <v>0</v>
      </c>
      <c r="AV141" s="88">
        <v>0</v>
      </c>
    </row>
    <row r="142" spans="1:48" ht="24" customHeight="1">
      <c r="A142" s="16"/>
      <c r="B142" s="17">
        <f t="shared" si="36"/>
        <v>84</v>
      </c>
      <c r="C142" s="10"/>
      <c r="D142" s="26" t="s">
        <v>166</v>
      </c>
      <c r="E142" s="10"/>
      <c r="F142" s="18" t="s">
        <v>8</v>
      </c>
      <c r="G142" s="18" t="s">
        <v>212</v>
      </c>
      <c r="H142" s="10"/>
      <c r="I142" s="19">
        <v>2081206</v>
      </c>
      <c r="J142" s="19">
        <v>5100</v>
      </c>
      <c r="K142" s="17" t="s">
        <v>9</v>
      </c>
      <c r="L142" s="10"/>
      <c r="M142" s="60">
        <v>148</v>
      </c>
      <c r="N142" s="60">
        <v>134</v>
      </c>
      <c r="O142" s="60">
        <v>164</v>
      </c>
      <c r="P142" s="10"/>
      <c r="Q142" s="60">
        <f t="shared" si="30"/>
        <v>2010</v>
      </c>
      <c r="R142" s="10"/>
      <c r="S142" s="62">
        <f t="shared" si="31"/>
        <v>2144</v>
      </c>
      <c r="T142" s="10"/>
      <c r="U142" s="64">
        <v>6.4</v>
      </c>
      <c r="V142" s="64">
        <v>7.55</v>
      </c>
      <c r="W142" s="10"/>
      <c r="X142" s="43">
        <v>228480000</v>
      </c>
      <c r="Y142" s="36">
        <v>2.1000000000000001E-2</v>
      </c>
      <c r="Z142" s="10"/>
      <c r="AA142" s="20">
        <v>60</v>
      </c>
      <c r="AB142" s="20">
        <v>8</v>
      </c>
      <c r="AC142" s="20">
        <v>2</v>
      </c>
      <c r="AD142" s="20">
        <v>29</v>
      </c>
      <c r="AE142" s="20">
        <v>1</v>
      </c>
      <c r="AF142" s="66">
        <f t="shared" si="32"/>
        <v>100</v>
      </c>
      <c r="AG142" s="10"/>
      <c r="AH142" s="36">
        <v>5.8000000000000003E-2</v>
      </c>
      <c r="AI142" s="40">
        <v>21284</v>
      </c>
      <c r="AJ142" s="37">
        <v>0.73</v>
      </c>
      <c r="AK142" s="42" t="s">
        <v>213</v>
      </c>
      <c r="AL142" s="41">
        <v>568</v>
      </c>
      <c r="AN142" s="86"/>
      <c r="AO142" s="87"/>
      <c r="AP142" s="88">
        <f t="shared" si="33"/>
        <v>0</v>
      </c>
      <c r="AR142" s="86">
        <f t="shared" si="34"/>
        <v>0</v>
      </c>
      <c r="AS142" s="87"/>
      <c r="AT142" s="88">
        <f t="shared" si="35"/>
        <v>0</v>
      </c>
      <c r="AV142" s="88">
        <v>0</v>
      </c>
    </row>
    <row r="143" spans="1:48" ht="24" customHeight="1">
      <c r="A143" s="16"/>
      <c r="B143" s="17">
        <f t="shared" si="36"/>
        <v>85</v>
      </c>
      <c r="C143" s="10"/>
      <c r="D143" s="18" t="s">
        <v>26</v>
      </c>
      <c r="E143" s="10"/>
      <c r="F143" s="18" t="s">
        <v>13</v>
      </c>
      <c r="G143" s="18" t="s">
        <v>222</v>
      </c>
      <c r="H143" s="10"/>
      <c r="I143" s="19">
        <v>366954</v>
      </c>
      <c r="J143" s="19">
        <v>4410</v>
      </c>
      <c r="K143" s="17" t="s">
        <v>9</v>
      </c>
      <c r="L143" s="10"/>
      <c r="M143" s="60">
        <v>101</v>
      </c>
      <c r="N143" s="60">
        <v>104</v>
      </c>
      <c r="O143" s="60">
        <v>71</v>
      </c>
      <c r="P143" s="10"/>
      <c r="Q143" s="60">
        <f t="shared" si="30"/>
        <v>1560</v>
      </c>
      <c r="R143" s="10"/>
      <c r="S143" s="62">
        <f t="shared" si="31"/>
        <v>1664</v>
      </c>
      <c r="T143" s="10"/>
      <c r="U143" s="64">
        <v>28.3</v>
      </c>
      <c r="V143" s="64">
        <v>18.309999999999999</v>
      </c>
      <c r="W143" s="10"/>
      <c r="X143" s="43">
        <v>170250000</v>
      </c>
      <c r="Y143" s="36">
        <v>9.4E-2</v>
      </c>
      <c r="Z143" s="10"/>
      <c r="AA143" s="20">
        <v>53</v>
      </c>
      <c r="AB143" s="20">
        <v>20</v>
      </c>
      <c r="AC143" s="20">
        <v>7</v>
      </c>
      <c r="AD143" s="20">
        <v>19</v>
      </c>
      <c r="AE143" s="20">
        <v>1</v>
      </c>
      <c r="AF143" s="66">
        <f t="shared" si="32"/>
        <v>100</v>
      </c>
      <c r="AG143" s="10"/>
      <c r="AH143" s="36">
        <v>2.5999999999999999E-2</v>
      </c>
      <c r="AI143" s="40">
        <v>15286</v>
      </c>
      <c r="AJ143" s="37">
        <v>0.86</v>
      </c>
      <c r="AK143" s="42" t="s">
        <v>210</v>
      </c>
      <c r="AL143" s="41">
        <v>1007</v>
      </c>
      <c r="AN143" s="86"/>
      <c r="AO143" s="87"/>
      <c r="AP143" s="88">
        <f t="shared" si="33"/>
        <v>0</v>
      </c>
      <c r="AR143" s="86">
        <f t="shared" si="34"/>
        <v>0</v>
      </c>
      <c r="AS143" s="87"/>
      <c r="AT143" s="88">
        <f t="shared" si="35"/>
        <v>0</v>
      </c>
      <c r="AV143" s="88">
        <v>0</v>
      </c>
    </row>
    <row r="144" spans="1:48" ht="24" customHeight="1">
      <c r="A144" s="16"/>
      <c r="B144" s="17">
        <f t="shared" si="36"/>
        <v>86</v>
      </c>
      <c r="C144" s="10"/>
      <c r="D144" s="18" t="s">
        <v>153</v>
      </c>
      <c r="E144" s="10"/>
      <c r="F144" s="18" t="s">
        <v>18</v>
      </c>
      <c r="G144" s="18" t="s">
        <v>224</v>
      </c>
      <c r="H144" s="10"/>
      <c r="I144" s="19">
        <v>599419</v>
      </c>
      <c r="J144" s="19">
        <v>1880</v>
      </c>
      <c r="K144" s="17" t="s">
        <v>9</v>
      </c>
      <c r="L144" s="10"/>
      <c r="M144" s="60">
        <v>11</v>
      </c>
      <c r="N144" s="60">
        <v>104</v>
      </c>
      <c r="O144" s="60">
        <v>116</v>
      </c>
      <c r="P144" s="10"/>
      <c r="Q144" s="60">
        <f t="shared" si="30"/>
        <v>1560</v>
      </c>
      <c r="R144" s="10"/>
      <c r="S144" s="62">
        <f t="shared" si="31"/>
        <v>1664</v>
      </c>
      <c r="T144" s="10"/>
      <c r="U144" s="64">
        <v>17.399999999999999</v>
      </c>
      <c r="V144" s="64">
        <v>18.579999999999998</v>
      </c>
      <c r="W144" s="10"/>
      <c r="X144" s="43">
        <v>71110000</v>
      </c>
      <c r="Y144" s="36">
        <v>5.8000000000000003E-2</v>
      </c>
      <c r="Z144" s="10"/>
      <c r="AA144" s="20">
        <v>29</v>
      </c>
      <c r="AB144" s="20">
        <v>12</v>
      </c>
      <c r="AC144" s="20">
        <v>1</v>
      </c>
      <c r="AD144" s="20">
        <v>57</v>
      </c>
      <c r="AE144" s="20">
        <v>1</v>
      </c>
      <c r="AF144" s="66">
        <f t="shared" si="32"/>
        <v>100</v>
      </c>
      <c r="AG144" s="10"/>
      <c r="AH144" s="36">
        <v>-2.9000000000000001E-2</v>
      </c>
      <c r="AI144" s="40">
        <v>7507</v>
      </c>
      <c r="AJ144" s="37">
        <v>0.8</v>
      </c>
      <c r="AK144" s="42" t="s">
        <v>214</v>
      </c>
      <c r="AL144" s="41">
        <v>1130</v>
      </c>
      <c r="AN144" s="86"/>
      <c r="AO144" s="87"/>
      <c r="AP144" s="88">
        <f t="shared" si="33"/>
        <v>0</v>
      </c>
      <c r="AR144" s="86">
        <f t="shared" si="34"/>
        <v>0</v>
      </c>
      <c r="AS144" s="87"/>
      <c r="AT144" s="88">
        <f t="shared" si="35"/>
        <v>0</v>
      </c>
      <c r="AV144" s="88">
        <v>0</v>
      </c>
    </row>
    <row r="145" spans="1:48" ht="24" customHeight="1">
      <c r="A145" s="16"/>
      <c r="B145" s="17">
        <f t="shared" si="36"/>
        <v>87</v>
      </c>
      <c r="C145" s="10"/>
      <c r="D145" s="18" t="s">
        <v>66</v>
      </c>
      <c r="E145" s="10"/>
      <c r="F145" s="18" t="s">
        <v>18</v>
      </c>
      <c r="G145" s="18" t="s">
        <v>224</v>
      </c>
      <c r="H145" s="10"/>
      <c r="I145" s="19">
        <v>898760</v>
      </c>
      <c r="J145" s="19">
        <v>4840</v>
      </c>
      <c r="K145" s="17" t="s">
        <v>9</v>
      </c>
      <c r="L145" s="10"/>
      <c r="M145" s="60">
        <v>60</v>
      </c>
      <c r="N145" s="60">
        <v>86</v>
      </c>
      <c r="O145" s="60">
        <v>85</v>
      </c>
      <c r="P145" s="10"/>
      <c r="Q145" s="60">
        <f t="shared" si="30"/>
        <v>1290</v>
      </c>
      <c r="R145" s="10"/>
      <c r="S145" s="62">
        <f t="shared" si="31"/>
        <v>1376</v>
      </c>
      <c r="T145" s="10"/>
      <c r="U145" s="64">
        <v>9.6</v>
      </c>
      <c r="V145" s="64">
        <v>9.3699999999999992</v>
      </c>
      <c r="W145" s="10"/>
      <c r="X145" s="43">
        <v>148620000</v>
      </c>
      <c r="Y145" s="36">
        <v>3.2000000000000001E-2</v>
      </c>
      <c r="Z145" s="10"/>
      <c r="AA145" s="20">
        <v>62</v>
      </c>
      <c r="AB145" s="20">
        <v>12</v>
      </c>
      <c r="AC145" s="20">
        <v>2</v>
      </c>
      <c r="AD145" s="20">
        <v>23</v>
      </c>
      <c r="AE145" s="20">
        <v>1</v>
      </c>
      <c r="AF145" s="66">
        <f t="shared" si="32"/>
        <v>100</v>
      </c>
      <c r="AG145" s="10"/>
      <c r="AH145" s="36">
        <v>-2.1999999999999999E-2</v>
      </c>
      <c r="AI145" s="40">
        <v>12324</v>
      </c>
      <c r="AJ145" s="37">
        <v>0.73</v>
      </c>
      <c r="AK145" s="42" t="s">
        <v>214</v>
      </c>
      <c r="AL145" s="41">
        <v>587</v>
      </c>
      <c r="AN145" s="86"/>
      <c r="AO145" s="87"/>
      <c r="AP145" s="88">
        <f t="shared" si="33"/>
        <v>0</v>
      </c>
      <c r="AR145" s="86">
        <f t="shared" si="34"/>
        <v>0</v>
      </c>
      <c r="AS145" s="87"/>
      <c r="AT145" s="88">
        <f t="shared" si="35"/>
        <v>0</v>
      </c>
      <c r="AV145" s="88">
        <v>0</v>
      </c>
    </row>
    <row r="146" spans="1:48" ht="24" customHeight="1">
      <c r="A146" s="16"/>
      <c r="B146" s="17">
        <f t="shared" si="36"/>
        <v>88</v>
      </c>
      <c r="C146" s="10"/>
      <c r="D146" s="18" t="s">
        <v>160</v>
      </c>
      <c r="E146" s="10"/>
      <c r="F146" s="18" t="s">
        <v>13</v>
      </c>
      <c r="G146" s="18" t="s">
        <v>222</v>
      </c>
      <c r="H146" s="10"/>
      <c r="I146" s="19">
        <v>558368</v>
      </c>
      <c r="J146" s="19">
        <v>7070</v>
      </c>
      <c r="K146" s="17" t="s">
        <v>9</v>
      </c>
      <c r="L146" s="10"/>
      <c r="M146" s="60">
        <v>74</v>
      </c>
      <c r="N146" s="60">
        <v>81</v>
      </c>
      <c r="O146" s="60">
        <v>98</v>
      </c>
      <c r="P146" s="10"/>
      <c r="Q146" s="60">
        <f t="shared" si="30"/>
        <v>1215</v>
      </c>
      <c r="R146" s="10"/>
      <c r="S146" s="62">
        <f t="shared" si="31"/>
        <v>1296</v>
      </c>
      <c r="T146" s="10"/>
      <c r="U146" s="64">
        <v>14.5</v>
      </c>
      <c r="V146" s="64">
        <v>17.149999999999999</v>
      </c>
      <c r="W146" s="10"/>
      <c r="X146" s="43">
        <v>152040000</v>
      </c>
      <c r="Y146" s="36">
        <v>4.8000000000000001E-2</v>
      </c>
      <c r="Z146" s="10"/>
      <c r="AA146" s="20">
        <v>53</v>
      </c>
      <c r="AB146" s="20">
        <v>19</v>
      </c>
      <c r="AC146" s="20">
        <v>6</v>
      </c>
      <c r="AD146" s="20">
        <v>21</v>
      </c>
      <c r="AE146" s="20">
        <v>1</v>
      </c>
      <c r="AF146" s="66">
        <f t="shared" si="32"/>
        <v>100</v>
      </c>
      <c r="AG146" s="10"/>
      <c r="AH146" s="36">
        <v>-2.5000000000000001E-2</v>
      </c>
      <c r="AI146" s="40">
        <v>40903</v>
      </c>
      <c r="AJ146" s="37">
        <v>0.8</v>
      </c>
      <c r="AK146" s="42" t="s">
        <v>213</v>
      </c>
      <c r="AL146" s="41">
        <v>882</v>
      </c>
      <c r="AN146" s="86"/>
      <c r="AO146" s="87"/>
      <c r="AP146" s="88">
        <f t="shared" si="33"/>
        <v>0</v>
      </c>
      <c r="AR146" s="86">
        <f t="shared" si="34"/>
        <v>0</v>
      </c>
      <c r="AS146" s="87"/>
      <c r="AT146" s="88">
        <f t="shared" si="35"/>
        <v>0</v>
      </c>
      <c r="AV146" s="88">
        <v>0</v>
      </c>
    </row>
    <row r="147" spans="1:48" ht="24" customHeight="1">
      <c r="A147" s="16"/>
      <c r="B147" s="17">
        <f t="shared" si="36"/>
        <v>89</v>
      </c>
      <c r="C147" s="10"/>
      <c r="D147" s="18" t="s">
        <v>117</v>
      </c>
      <c r="E147" s="10"/>
      <c r="F147" s="18" t="s">
        <v>8</v>
      </c>
      <c r="G147" s="18" t="s">
        <v>212</v>
      </c>
      <c r="H147" s="10"/>
      <c r="I147" s="19">
        <v>628615</v>
      </c>
      <c r="J147" s="19">
        <v>6970</v>
      </c>
      <c r="K147" s="17" t="s">
        <v>9</v>
      </c>
      <c r="L147" s="10"/>
      <c r="M147" s="60">
        <v>65</v>
      </c>
      <c r="N147" s="60">
        <v>67</v>
      </c>
      <c r="O147" s="60">
        <v>57</v>
      </c>
      <c r="P147" s="10"/>
      <c r="Q147" s="60">
        <f t="shared" si="30"/>
        <v>1005</v>
      </c>
      <c r="R147" s="10"/>
      <c r="S147" s="62">
        <f t="shared" si="31"/>
        <v>1072</v>
      </c>
      <c r="T147" s="10"/>
      <c r="U147" s="64">
        <v>10.7</v>
      </c>
      <c r="V147" s="64">
        <v>9.15</v>
      </c>
      <c r="W147" s="10"/>
      <c r="X147" s="43">
        <v>156590000</v>
      </c>
      <c r="Y147" s="36">
        <v>3.5999999999999997E-2</v>
      </c>
      <c r="Z147" s="10"/>
      <c r="AA147" s="20">
        <v>40</v>
      </c>
      <c r="AB147" s="20">
        <v>10</v>
      </c>
      <c r="AC147" s="20">
        <v>4</v>
      </c>
      <c r="AD147" s="20">
        <v>45</v>
      </c>
      <c r="AE147" s="20">
        <v>1</v>
      </c>
      <c r="AF147" s="66">
        <f t="shared" si="32"/>
        <v>100</v>
      </c>
      <c r="AG147" s="10"/>
      <c r="AH147" s="36">
        <v>-0.03</v>
      </c>
      <c r="AI147" s="40">
        <v>33601</v>
      </c>
      <c r="AJ147" s="37">
        <v>0.68</v>
      </c>
      <c r="AK147" s="42" t="s">
        <v>213</v>
      </c>
      <c r="AL147" s="41">
        <v>636</v>
      </c>
      <c r="AN147" s="86"/>
      <c r="AO147" s="87"/>
      <c r="AP147" s="88">
        <f t="shared" si="33"/>
        <v>0</v>
      </c>
      <c r="AR147" s="86">
        <f t="shared" si="34"/>
        <v>0</v>
      </c>
      <c r="AS147" s="87"/>
      <c r="AT147" s="88">
        <f t="shared" si="35"/>
        <v>0</v>
      </c>
      <c r="AV147" s="88">
        <v>0</v>
      </c>
    </row>
    <row r="148" spans="1:48" ht="24" customHeight="1">
      <c r="A148" s="16"/>
      <c r="B148" s="17">
        <f t="shared" si="36"/>
        <v>90</v>
      </c>
      <c r="C148" s="10"/>
      <c r="D148" s="18" t="s">
        <v>142</v>
      </c>
      <c r="E148" s="10"/>
      <c r="F148" s="18" t="s">
        <v>13</v>
      </c>
      <c r="G148" s="18" t="s">
        <v>222</v>
      </c>
      <c r="H148" s="10"/>
      <c r="I148" s="19">
        <v>178015</v>
      </c>
      <c r="J148" s="19">
        <v>7670</v>
      </c>
      <c r="K148" s="17" t="s">
        <v>9</v>
      </c>
      <c r="L148" s="10"/>
      <c r="M148" s="60">
        <v>15</v>
      </c>
      <c r="N148" s="60">
        <v>63</v>
      </c>
      <c r="O148" s="60">
        <v>25</v>
      </c>
      <c r="P148" s="10"/>
      <c r="Q148" s="60">
        <f t="shared" si="30"/>
        <v>945</v>
      </c>
      <c r="R148" s="10"/>
      <c r="S148" s="62">
        <f t="shared" si="31"/>
        <v>1008</v>
      </c>
      <c r="T148" s="10"/>
      <c r="U148" s="64">
        <v>35.4</v>
      </c>
      <c r="V148" s="64">
        <v>14.13</v>
      </c>
      <c r="W148" s="10"/>
      <c r="X148" s="43">
        <v>192470000</v>
      </c>
      <c r="Y148" s="36">
        <v>0.11799999999999999</v>
      </c>
      <c r="Z148" s="10"/>
      <c r="AA148" s="20">
        <v>58</v>
      </c>
      <c r="AB148" s="20">
        <v>15</v>
      </c>
      <c r="AC148" s="20">
        <v>4</v>
      </c>
      <c r="AD148" s="20">
        <v>22</v>
      </c>
      <c r="AE148" s="20">
        <v>1</v>
      </c>
      <c r="AF148" s="66">
        <f t="shared" si="32"/>
        <v>100</v>
      </c>
      <c r="AG148" s="10"/>
      <c r="AH148" s="36">
        <v>1.9E-2</v>
      </c>
      <c r="AI148" s="40">
        <v>20044</v>
      </c>
      <c r="AJ148" s="37">
        <v>0.8</v>
      </c>
      <c r="AK148" s="42" t="s">
        <v>213</v>
      </c>
      <c r="AL148" s="41">
        <v>700</v>
      </c>
      <c r="AN148" s="86"/>
      <c r="AO148" s="87"/>
      <c r="AP148" s="88">
        <f t="shared" si="33"/>
        <v>0</v>
      </c>
      <c r="AR148" s="86">
        <f t="shared" si="34"/>
        <v>0</v>
      </c>
      <c r="AS148" s="87"/>
      <c r="AT148" s="88">
        <f t="shared" si="35"/>
        <v>0</v>
      </c>
      <c r="AV148" s="88">
        <v>0</v>
      </c>
    </row>
    <row r="149" spans="1:48" ht="24" customHeight="1">
      <c r="A149" s="16"/>
      <c r="B149" s="17">
        <f t="shared" si="36"/>
        <v>91</v>
      </c>
      <c r="C149" s="10"/>
      <c r="D149" s="18" t="s">
        <v>145</v>
      </c>
      <c r="E149" s="10"/>
      <c r="F149" s="18" t="s">
        <v>11</v>
      </c>
      <c r="G149" s="18" t="s">
        <v>11</v>
      </c>
      <c r="H149" s="10"/>
      <c r="I149" s="19">
        <v>199910</v>
      </c>
      <c r="J149" s="19">
        <v>1730</v>
      </c>
      <c r="K149" s="17" t="s">
        <v>9</v>
      </c>
      <c r="L149" s="10"/>
      <c r="M149" s="60">
        <v>23</v>
      </c>
      <c r="N149" s="60">
        <v>55</v>
      </c>
      <c r="O149" s="60">
        <v>24</v>
      </c>
      <c r="P149" s="10"/>
      <c r="Q149" s="60">
        <f t="shared" si="30"/>
        <v>825</v>
      </c>
      <c r="R149" s="10"/>
      <c r="S149" s="62">
        <f t="shared" si="31"/>
        <v>880</v>
      </c>
      <c r="T149" s="10"/>
      <c r="U149" s="64">
        <v>27.5</v>
      </c>
      <c r="V149" s="64">
        <v>11.95</v>
      </c>
      <c r="W149" s="10"/>
      <c r="X149" s="43">
        <v>32410000</v>
      </c>
      <c r="Y149" s="36">
        <v>9.0999999999999998E-2</v>
      </c>
      <c r="Z149" s="10"/>
      <c r="AA149" s="20">
        <v>52</v>
      </c>
      <c r="AB149" s="20">
        <v>10</v>
      </c>
      <c r="AC149" s="20">
        <v>2</v>
      </c>
      <c r="AD149" s="20">
        <v>35</v>
      </c>
      <c r="AE149" s="20">
        <v>1</v>
      </c>
      <c r="AF149" s="66">
        <f t="shared" si="32"/>
        <v>100</v>
      </c>
      <c r="AG149" s="10"/>
      <c r="AH149" s="36">
        <v>-0.08</v>
      </c>
      <c r="AI149" s="40">
        <v>17033</v>
      </c>
      <c r="AJ149" s="37">
        <v>0.68</v>
      </c>
      <c r="AK149" s="42" t="s">
        <v>213</v>
      </c>
      <c r="AL149" s="41">
        <v>673</v>
      </c>
      <c r="AN149" s="86"/>
      <c r="AO149" s="87"/>
      <c r="AP149" s="88">
        <f t="shared" si="33"/>
        <v>0</v>
      </c>
      <c r="AR149" s="86">
        <f t="shared" si="34"/>
        <v>0</v>
      </c>
      <c r="AS149" s="87"/>
      <c r="AT149" s="88">
        <f t="shared" si="35"/>
        <v>0</v>
      </c>
      <c r="AV149" s="88">
        <v>0</v>
      </c>
    </row>
    <row r="150" spans="1:48" ht="24" customHeight="1">
      <c r="A150" s="16"/>
      <c r="B150" s="17">
        <f t="shared" si="36"/>
        <v>92</v>
      </c>
      <c r="C150" s="10"/>
      <c r="D150" s="18" t="s">
        <v>182</v>
      </c>
      <c r="E150" s="10"/>
      <c r="F150" s="18" t="s">
        <v>18</v>
      </c>
      <c r="G150" s="18" t="s">
        <v>224</v>
      </c>
      <c r="H150" s="10"/>
      <c r="I150" s="19">
        <v>270402</v>
      </c>
      <c r="J150" s="19">
        <v>3170</v>
      </c>
      <c r="K150" s="17" t="s">
        <v>9</v>
      </c>
      <c r="L150" s="10"/>
      <c r="M150" s="60">
        <v>9</v>
      </c>
      <c r="N150" s="60">
        <v>43</v>
      </c>
      <c r="O150" s="60">
        <v>51</v>
      </c>
      <c r="P150" s="10"/>
      <c r="Q150" s="60">
        <f t="shared" si="30"/>
        <v>645</v>
      </c>
      <c r="R150" s="10"/>
      <c r="S150" s="62">
        <f t="shared" si="31"/>
        <v>688</v>
      </c>
      <c r="T150" s="10"/>
      <c r="U150" s="64">
        <v>15.9</v>
      </c>
      <c r="V150" s="64">
        <v>18.16</v>
      </c>
      <c r="W150" s="10"/>
      <c r="X150" s="43">
        <v>41660000</v>
      </c>
      <c r="Y150" s="36">
        <v>5.2999999999999999E-2</v>
      </c>
      <c r="Z150" s="10"/>
      <c r="AA150" s="20">
        <v>40</v>
      </c>
      <c r="AB150" s="20">
        <v>13</v>
      </c>
      <c r="AC150" s="20">
        <v>1</v>
      </c>
      <c r="AD150" s="20">
        <v>45</v>
      </c>
      <c r="AE150" s="20">
        <v>1</v>
      </c>
      <c r="AF150" s="66">
        <f t="shared" si="32"/>
        <v>100</v>
      </c>
      <c r="AG150" s="10"/>
      <c r="AH150" s="36">
        <v>-4.0000000000000001E-3</v>
      </c>
      <c r="AI150" s="40">
        <v>5539</v>
      </c>
      <c r="AJ150" s="37">
        <v>0.77</v>
      </c>
      <c r="AK150" s="42" t="s">
        <v>214</v>
      </c>
      <c r="AL150" s="41">
        <v>1111</v>
      </c>
      <c r="AN150" s="86"/>
      <c r="AO150" s="87"/>
      <c r="AP150" s="88">
        <f t="shared" si="33"/>
        <v>0</v>
      </c>
      <c r="AR150" s="86">
        <f t="shared" si="34"/>
        <v>0</v>
      </c>
      <c r="AS150" s="87"/>
      <c r="AT150" s="88">
        <f t="shared" si="35"/>
        <v>0</v>
      </c>
      <c r="AV150" s="88">
        <v>0</v>
      </c>
    </row>
    <row r="151" spans="1:48" ht="24" customHeight="1">
      <c r="A151" s="16"/>
      <c r="B151" s="17">
        <f t="shared" si="36"/>
        <v>93</v>
      </c>
      <c r="C151" s="10"/>
      <c r="D151" s="18" t="s">
        <v>143</v>
      </c>
      <c r="E151" s="10"/>
      <c r="F151" s="18" t="s">
        <v>18</v>
      </c>
      <c r="G151" s="18" t="s">
        <v>224</v>
      </c>
      <c r="H151" s="10"/>
      <c r="I151" s="19">
        <v>195125</v>
      </c>
      <c r="J151" s="19">
        <v>4100</v>
      </c>
      <c r="K151" s="17" t="s">
        <v>9</v>
      </c>
      <c r="L151" s="10"/>
      <c r="M151" s="60">
        <v>17</v>
      </c>
      <c r="N151" s="60">
        <v>22</v>
      </c>
      <c r="O151" s="60">
        <v>18</v>
      </c>
      <c r="P151" s="10"/>
      <c r="Q151" s="60">
        <f t="shared" si="30"/>
        <v>330</v>
      </c>
      <c r="R151" s="10"/>
      <c r="S151" s="62">
        <f t="shared" si="31"/>
        <v>352</v>
      </c>
      <c r="T151" s="10"/>
      <c r="U151" s="64">
        <v>11.3</v>
      </c>
      <c r="V151" s="64">
        <v>9.1</v>
      </c>
      <c r="W151" s="10"/>
      <c r="X151" s="43">
        <v>29490000</v>
      </c>
      <c r="Y151" s="36">
        <v>3.6999999999999998E-2</v>
      </c>
      <c r="Z151" s="10"/>
      <c r="AA151" s="20">
        <v>50</v>
      </c>
      <c r="AB151" s="20">
        <v>12</v>
      </c>
      <c r="AC151" s="20">
        <v>2</v>
      </c>
      <c r="AD151" s="20">
        <v>35</v>
      </c>
      <c r="AE151" s="20">
        <v>1</v>
      </c>
      <c r="AF151" s="66">
        <f t="shared" si="32"/>
        <v>100</v>
      </c>
      <c r="AG151" s="10"/>
      <c r="AH151" s="36">
        <v>-1.7999999999999999E-2</v>
      </c>
      <c r="AI151" s="40">
        <v>12933</v>
      </c>
      <c r="AJ151" s="37">
        <v>0.71</v>
      </c>
      <c r="AK151" s="42" t="s">
        <v>214</v>
      </c>
      <c r="AL151" s="41">
        <v>551</v>
      </c>
      <c r="AN151" s="86"/>
      <c r="AO151" s="87"/>
      <c r="AP151" s="88">
        <f t="shared" si="33"/>
        <v>0</v>
      </c>
      <c r="AR151" s="86">
        <f t="shared" si="34"/>
        <v>0</v>
      </c>
      <c r="AS151" s="87"/>
      <c r="AT151" s="88">
        <f t="shared" si="35"/>
        <v>0</v>
      </c>
      <c r="AV151" s="88">
        <v>0</v>
      </c>
    </row>
    <row r="152" spans="1:48" ht="24" customHeight="1">
      <c r="A152" s="16"/>
      <c r="B152" s="17">
        <f t="shared" si="36"/>
        <v>94</v>
      </c>
      <c r="C152" s="10"/>
      <c r="D152" s="18" t="s">
        <v>169</v>
      </c>
      <c r="E152" s="10"/>
      <c r="F152" s="18" t="s">
        <v>18</v>
      </c>
      <c r="G152" s="18" t="s">
        <v>224</v>
      </c>
      <c r="H152" s="10"/>
      <c r="I152" s="19">
        <v>107122</v>
      </c>
      <c r="J152" s="19">
        <v>4020</v>
      </c>
      <c r="K152" s="17" t="s">
        <v>9</v>
      </c>
      <c r="L152" s="10"/>
      <c r="M152" s="60">
        <v>18</v>
      </c>
      <c r="N152" s="60">
        <v>18</v>
      </c>
      <c r="O152" s="60">
        <v>12</v>
      </c>
      <c r="P152" s="10"/>
      <c r="Q152" s="60">
        <f t="shared" si="30"/>
        <v>270</v>
      </c>
      <c r="R152" s="10"/>
      <c r="S152" s="62">
        <f t="shared" si="31"/>
        <v>288</v>
      </c>
      <c r="T152" s="10"/>
      <c r="U152" s="64">
        <v>16.8</v>
      </c>
      <c r="V152" s="64">
        <v>11.15</v>
      </c>
      <c r="W152" s="10"/>
      <c r="X152" s="43">
        <v>22410000</v>
      </c>
      <c r="Y152" s="36">
        <v>5.6000000000000001E-2</v>
      </c>
      <c r="Z152" s="10"/>
      <c r="AA152" s="20">
        <v>43</v>
      </c>
      <c r="AB152" s="20">
        <v>15</v>
      </c>
      <c r="AC152" s="20">
        <v>2</v>
      </c>
      <c r="AD152" s="20">
        <v>39</v>
      </c>
      <c r="AE152" s="20">
        <v>1</v>
      </c>
      <c r="AF152" s="66">
        <f t="shared" si="32"/>
        <v>100</v>
      </c>
      <c r="AG152" s="10"/>
      <c r="AH152" s="36">
        <v>-1.6E-2</v>
      </c>
      <c r="AI152" s="40">
        <v>7612</v>
      </c>
      <c r="AJ152" s="37">
        <v>0.69</v>
      </c>
      <c r="AK152" s="42" t="s">
        <v>213</v>
      </c>
      <c r="AL152" s="41">
        <v>658</v>
      </c>
      <c r="AN152" s="86"/>
      <c r="AO152" s="87"/>
      <c r="AP152" s="88">
        <f t="shared" si="33"/>
        <v>0</v>
      </c>
      <c r="AR152" s="86">
        <f t="shared" si="34"/>
        <v>0</v>
      </c>
      <c r="AS152" s="87"/>
      <c r="AT152" s="88">
        <f t="shared" si="35"/>
        <v>0</v>
      </c>
      <c r="AV152" s="88">
        <v>0</v>
      </c>
    </row>
    <row r="153" spans="1:48" ht="24" customHeight="1">
      <c r="A153" s="16"/>
      <c r="B153" s="17">
        <f t="shared" si="36"/>
        <v>95</v>
      </c>
      <c r="C153" s="10"/>
      <c r="D153" s="18" t="s">
        <v>75</v>
      </c>
      <c r="E153" s="10"/>
      <c r="F153" s="18" t="s">
        <v>13</v>
      </c>
      <c r="G153" s="18" t="s">
        <v>222</v>
      </c>
      <c r="H153" s="10"/>
      <c r="I153" s="19">
        <v>107317</v>
      </c>
      <c r="J153" s="19">
        <v>8830</v>
      </c>
      <c r="K153" s="17" t="s">
        <v>9</v>
      </c>
      <c r="L153" s="10"/>
      <c r="M153" s="60">
        <v>10</v>
      </c>
      <c r="N153" s="60">
        <v>10</v>
      </c>
      <c r="O153" s="60">
        <v>12</v>
      </c>
      <c r="P153" s="10"/>
      <c r="Q153" s="60">
        <f t="shared" si="30"/>
        <v>150</v>
      </c>
      <c r="R153" s="10"/>
      <c r="S153" s="62">
        <f t="shared" si="31"/>
        <v>160</v>
      </c>
      <c r="T153" s="10"/>
      <c r="U153" s="64">
        <v>9.3000000000000007</v>
      </c>
      <c r="V153" s="64">
        <v>10.65</v>
      </c>
      <c r="W153" s="10"/>
      <c r="X153" s="43">
        <v>32890000</v>
      </c>
      <c r="Y153" s="36">
        <v>3.1E-2</v>
      </c>
      <c r="Z153" s="10"/>
      <c r="AA153" s="20">
        <v>47</v>
      </c>
      <c r="AB153" s="20">
        <v>13</v>
      </c>
      <c r="AC153" s="20">
        <v>9</v>
      </c>
      <c r="AD153" s="20">
        <v>30</v>
      </c>
      <c r="AE153" s="20">
        <v>1</v>
      </c>
      <c r="AF153" s="66">
        <f t="shared" si="32"/>
        <v>100</v>
      </c>
      <c r="AG153" s="10"/>
      <c r="AH153" s="36">
        <v>4.4999999999999998E-2</v>
      </c>
      <c r="AI153" s="40">
        <v>25407</v>
      </c>
      <c r="AJ153" s="37">
        <v>0.75</v>
      </c>
      <c r="AK153" s="42" t="s">
        <v>210</v>
      </c>
      <c r="AL153" s="41">
        <v>507</v>
      </c>
      <c r="AN153" s="86"/>
      <c r="AO153" s="87"/>
      <c r="AP153" s="88">
        <f t="shared" si="33"/>
        <v>0</v>
      </c>
      <c r="AR153" s="86">
        <f t="shared" si="34"/>
        <v>0</v>
      </c>
      <c r="AS153" s="87"/>
      <c r="AT153" s="88">
        <f t="shared" si="35"/>
        <v>0</v>
      </c>
      <c r="AV153" s="88">
        <v>0</v>
      </c>
    </row>
    <row r="154" spans="1:48" ht="24" customHeight="1">
      <c r="A154" s="16"/>
      <c r="B154" s="17">
        <f t="shared" si="36"/>
        <v>96</v>
      </c>
      <c r="C154" s="10"/>
      <c r="D154" s="18" t="s">
        <v>56</v>
      </c>
      <c r="E154" s="10"/>
      <c r="F154" s="18" t="s">
        <v>13</v>
      </c>
      <c r="G154" s="18" t="s">
        <v>222</v>
      </c>
      <c r="H154" s="10"/>
      <c r="I154" s="19">
        <v>73543</v>
      </c>
      <c r="J154" s="19">
        <v>6750</v>
      </c>
      <c r="K154" s="17" t="s">
        <v>9</v>
      </c>
      <c r="L154" s="10"/>
      <c r="M154" s="60">
        <v>10</v>
      </c>
      <c r="N154" s="60">
        <v>8</v>
      </c>
      <c r="O154" s="60">
        <v>12</v>
      </c>
      <c r="P154" s="10"/>
      <c r="Q154" s="60">
        <f t="shared" si="30"/>
        <v>120</v>
      </c>
      <c r="R154" s="10"/>
      <c r="S154" s="62">
        <f t="shared" si="31"/>
        <v>128</v>
      </c>
      <c r="T154" s="10"/>
      <c r="U154" s="64">
        <v>10.9</v>
      </c>
      <c r="V154" s="64">
        <v>16.809999999999999</v>
      </c>
      <c r="W154" s="10"/>
      <c r="X154" s="43">
        <v>20810000</v>
      </c>
      <c r="Y154" s="36">
        <v>3.5999999999999997E-2</v>
      </c>
      <c r="Z154" s="10"/>
      <c r="AA154" s="20">
        <v>48</v>
      </c>
      <c r="AB154" s="20">
        <v>22</v>
      </c>
      <c r="AC154" s="20">
        <v>3</v>
      </c>
      <c r="AD154" s="20">
        <v>26</v>
      </c>
      <c r="AE154" s="20">
        <v>1</v>
      </c>
      <c r="AF154" s="66">
        <f t="shared" si="32"/>
        <v>100</v>
      </c>
      <c r="AG154" s="10"/>
      <c r="AH154" s="36">
        <v>-7.0000000000000001E-3</v>
      </c>
      <c r="AI154" s="40">
        <v>48674</v>
      </c>
      <c r="AJ154" s="37">
        <v>0.75</v>
      </c>
      <c r="AK154" s="42" t="s">
        <v>213</v>
      </c>
      <c r="AL154" s="41">
        <v>857</v>
      </c>
      <c r="AN154" s="86"/>
      <c r="AO154" s="87"/>
      <c r="AP154" s="88">
        <f t="shared" si="33"/>
        <v>0</v>
      </c>
      <c r="AR154" s="86">
        <f t="shared" si="34"/>
        <v>0</v>
      </c>
      <c r="AS154" s="87"/>
      <c r="AT154" s="88">
        <f t="shared" si="35"/>
        <v>0</v>
      </c>
      <c r="AV154" s="88">
        <v>0</v>
      </c>
    </row>
    <row r="155" spans="1:48" ht="24" customHeight="1">
      <c r="A155" s="16"/>
      <c r="B155" s="17">
        <f t="shared" si="36"/>
        <v>97</v>
      </c>
      <c r="C155" s="10"/>
      <c r="D155" s="18" t="s">
        <v>95</v>
      </c>
      <c r="E155" s="10"/>
      <c r="F155" s="18" t="s">
        <v>18</v>
      </c>
      <c r="G155" s="18" t="s">
        <v>224</v>
      </c>
      <c r="H155" s="10"/>
      <c r="I155" s="19">
        <v>114395</v>
      </c>
      <c r="J155" s="19">
        <v>2380</v>
      </c>
      <c r="K155" s="17" t="s">
        <v>9</v>
      </c>
      <c r="L155" s="10"/>
      <c r="M155" s="60">
        <v>5</v>
      </c>
      <c r="N155" s="60">
        <v>5</v>
      </c>
      <c r="O155" s="60">
        <v>12</v>
      </c>
      <c r="P155" s="10"/>
      <c r="Q155" s="60">
        <f t="shared" si="30"/>
        <v>75</v>
      </c>
      <c r="R155" s="10"/>
      <c r="S155" s="62">
        <f t="shared" si="31"/>
        <v>80</v>
      </c>
      <c r="T155" s="10"/>
      <c r="U155" s="64">
        <v>4.4000000000000004</v>
      </c>
      <c r="V155" s="64">
        <v>10.4</v>
      </c>
      <c r="W155" s="10"/>
      <c r="X155" s="43">
        <v>2590000</v>
      </c>
      <c r="Y155" s="36">
        <v>1.4999999999999999E-2</v>
      </c>
      <c r="Z155" s="10"/>
      <c r="AA155" s="20">
        <v>53</v>
      </c>
      <c r="AB155" s="20">
        <v>32</v>
      </c>
      <c r="AC155" s="20">
        <v>2</v>
      </c>
      <c r="AD155" s="20">
        <v>11</v>
      </c>
      <c r="AE155" s="20">
        <v>2</v>
      </c>
      <c r="AF155" s="66">
        <f t="shared" ref="AF155:AF157" si="37">SUM(AA155:AE155)</f>
        <v>100</v>
      </c>
      <c r="AG155" s="10"/>
      <c r="AH155" s="36">
        <v>-5.1999999999999998E-2</v>
      </c>
      <c r="AI155" s="40">
        <v>3240</v>
      </c>
      <c r="AJ155" s="37">
        <v>0.81</v>
      </c>
      <c r="AK155" s="42" t="s">
        <v>210</v>
      </c>
      <c r="AL155" s="41">
        <v>666</v>
      </c>
      <c r="AN155" s="86"/>
      <c r="AO155" s="87"/>
      <c r="AP155" s="88">
        <f t="shared" ref="AP155:AP157" si="38">N155*AN155*AO155</f>
        <v>0</v>
      </c>
      <c r="AR155" s="86">
        <f t="shared" si="34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6"/>
        <v>98</v>
      </c>
      <c r="C156" s="10"/>
      <c r="D156" s="18" t="s">
        <v>109</v>
      </c>
      <c r="E156" s="10"/>
      <c r="F156" s="18" t="s">
        <v>22</v>
      </c>
      <c r="G156" s="18" t="s">
        <v>198</v>
      </c>
      <c r="H156" s="10"/>
      <c r="I156" s="19">
        <v>427756</v>
      </c>
      <c r="J156" s="19">
        <v>7430</v>
      </c>
      <c r="K156" s="17" t="s">
        <v>9</v>
      </c>
      <c r="L156" s="10"/>
      <c r="M156" s="60">
        <v>4</v>
      </c>
      <c r="N156" s="60">
        <v>4</v>
      </c>
      <c r="O156" s="60">
        <v>32</v>
      </c>
      <c r="P156" s="10"/>
      <c r="Q156" s="60">
        <f t="shared" si="30"/>
        <v>60</v>
      </c>
      <c r="R156" s="10"/>
      <c r="S156" s="62">
        <f t="shared" si="31"/>
        <v>64</v>
      </c>
      <c r="T156" s="10"/>
      <c r="U156" s="64">
        <v>0.9</v>
      </c>
      <c r="V156" s="64">
        <v>7.25</v>
      </c>
      <c r="W156" s="10"/>
      <c r="X156" s="43">
        <v>13720000</v>
      </c>
      <c r="Y156" s="36">
        <v>3.0000000000000001E-3</v>
      </c>
      <c r="Z156" s="10"/>
      <c r="AA156" s="20">
        <v>30</v>
      </c>
      <c r="AB156" s="20">
        <v>31</v>
      </c>
      <c r="AC156" s="20">
        <v>12</v>
      </c>
      <c r="AD156" s="20">
        <v>26</v>
      </c>
      <c r="AE156" s="20">
        <v>1</v>
      </c>
      <c r="AF156" s="66">
        <f t="shared" si="37"/>
        <v>100</v>
      </c>
      <c r="AG156" s="10"/>
      <c r="AH156" s="36">
        <v>-0.04</v>
      </c>
      <c r="AI156" s="40">
        <v>21737</v>
      </c>
      <c r="AJ156" s="37">
        <v>0.74</v>
      </c>
      <c r="AK156" s="42" t="s">
        <v>213</v>
      </c>
      <c r="AL156" s="41">
        <v>429</v>
      </c>
      <c r="AN156" s="86"/>
      <c r="AO156" s="87"/>
      <c r="AP156" s="88">
        <f t="shared" si="38"/>
        <v>0</v>
      </c>
      <c r="AR156" s="86">
        <f t="shared" si="34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115</v>
      </c>
      <c r="E157" s="10"/>
      <c r="F157" s="18" t="s">
        <v>18</v>
      </c>
      <c r="G157" s="18" t="s">
        <v>224</v>
      </c>
      <c r="H157" s="10"/>
      <c r="I157" s="19">
        <v>104937</v>
      </c>
      <c r="J157" s="19">
        <v>3680</v>
      </c>
      <c r="K157" s="17" t="s">
        <v>9</v>
      </c>
      <c r="L157" s="10"/>
      <c r="M157" s="60">
        <v>2</v>
      </c>
      <c r="N157" s="60">
        <v>2</v>
      </c>
      <c r="O157" s="60">
        <v>16</v>
      </c>
      <c r="P157" s="10"/>
      <c r="Q157" s="60">
        <f t="shared" si="30"/>
        <v>30</v>
      </c>
      <c r="R157" s="10"/>
      <c r="S157" s="62">
        <f t="shared" si="31"/>
        <v>32</v>
      </c>
      <c r="T157" s="10"/>
      <c r="U157" s="64">
        <v>1.9</v>
      </c>
      <c r="V157" s="64">
        <v>15.66</v>
      </c>
      <c r="W157" s="10"/>
      <c r="X157" s="43">
        <v>2090000</v>
      </c>
      <c r="Y157" s="36">
        <v>6.0000000000000001E-3</v>
      </c>
      <c r="Z157" s="10"/>
      <c r="AA157" s="20">
        <v>74</v>
      </c>
      <c r="AB157" s="20">
        <v>14</v>
      </c>
      <c r="AC157" s="20">
        <v>2</v>
      </c>
      <c r="AD157" s="20">
        <v>9</v>
      </c>
      <c r="AE157" s="20">
        <v>1</v>
      </c>
      <c r="AF157" s="66">
        <f t="shared" si="37"/>
        <v>100</v>
      </c>
      <c r="AG157" s="10"/>
      <c r="AH157" s="36">
        <v>-3.0000000000000001E-3</v>
      </c>
      <c r="AI157" s="40">
        <v>5406</v>
      </c>
      <c r="AJ157" s="37">
        <v>0.82</v>
      </c>
      <c r="AK157" s="42" t="s">
        <v>214</v>
      </c>
      <c r="AL157" s="41">
        <v>933</v>
      </c>
      <c r="AN157" s="86"/>
      <c r="AO157" s="87"/>
      <c r="AP157" s="88">
        <f t="shared" si="38"/>
        <v>0</v>
      </c>
      <c r="AR157" s="86">
        <f t="shared" si="34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11"/>
      <c r="D158" s="109"/>
      <c r="E158" s="111"/>
      <c r="F158" s="109"/>
      <c r="G158" s="109"/>
      <c r="H158" s="111"/>
      <c r="I158" s="112"/>
      <c r="J158" s="112"/>
      <c r="K158" s="110"/>
      <c r="L158" s="111"/>
      <c r="M158" s="113"/>
      <c r="N158" s="113"/>
      <c r="O158" s="113"/>
      <c r="P158" s="111"/>
      <c r="Q158" s="113"/>
      <c r="R158" s="111"/>
      <c r="S158" s="114"/>
      <c r="T158" s="111"/>
      <c r="U158" s="115"/>
      <c r="V158" s="115"/>
      <c r="W158" s="111"/>
      <c r="X158" s="116"/>
      <c r="Y158" s="117"/>
      <c r="Z158" s="111"/>
      <c r="AA158" s="118"/>
      <c r="AB158" s="118"/>
      <c r="AC158" s="118"/>
      <c r="AD158" s="118"/>
      <c r="AE158" s="118"/>
      <c r="AF158" s="119"/>
      <c r="AG158" s="111"/>
      <c r="AH158" s="117"/>
      <c r="AI158" s="120"/>
      <c r="AJ158" s="121"/>
      <c r="AK158" s="122"/>
      <c r="AL158" s="123"/>
      <c r="AM158" s="124"/>
      <c r="AN158" s="125"/>
      <c r="AO158" s="126"/>
      <c r="AP158" s="127"/>
      <c r="AQ158" s="124"/>
      <c r="AR158" s="125"/>
      <c r="AS158" s="126"/>
      <c r="AT158" s="127"/>
      <c r="AU158" s="124"/>
      <c r="AV158" s="127"/>
    </row>
    <row r="159" spans="1:48" ht="24" customHeight="1">
      <c r="A159" s="16"/>
      <c r="B159" s="17">
        <v>1</v>
      </c>
      <c r="C159" s="10"/>
      <c r="D159" s="18" t="s">
        <v>65</v>
      </c>
      <c r="E159" s="10"/>
      <c r="F159" s="18" t="s">
        <v>11</v>
      </c>
      <c r="G159" s="18" t="s">
        <v>11</v>
      </c>
      <c r="H159" s="10"/>
      <c r="I159" s="19">
        <v>102403200</v>
      </c>
      <c r="J159" s="19">
        <v>660</v>
      </c>
      <c r="K159" s="17" t="s">
        <v>6</v>
      </c>
      <c r="L159" s="10"/>
      <c r="M159" s="60">
        <v>4352</v>
      </c>
      <c r="N159" s="60">
        <v>27326</v>
      </c>
      <c r="O159" s="60">
        <v>9639</v>
      </c>
      <c r="P159" s="10"/>
      <c r="Q159" s="60">
        <f t="shared" ref="Q159:Q182" si="40">N159*$Q$189</f>
        <v>409890</v>
      </c>
      <c r="R159" s="10"/>
      <c r="S159" s="62">
        <f t="shared" ref="S159:S186" si="41">Q159+N159</f>
        <v>437216</v>
      </c>
      <c r="T159" s="10"/>
      <c r="U159" s="64">
        <v>26.7</v>
      </c>
      <c r="V159" s="64">
        <v>9.6</v>
      </c>
      <c r="W159" s="10"/>
      <c r="X159" s="43">
        <v>6480000000</v>
      </c>
      <c r="Y159" s="36">
        <v>8.8999999999999996E-2</v>
      </c>
      <c r="Z159" s="10"/>
      <c r="AA159" s="20">
        <v>48</v>
      </c>
      <c r="AB159" s="20">
        <v>5</v>
      </c>
      <c r="AC159" s="20">
        <v>3</v>
      </c>
      <c r="AD159" s="20">
        <v>43</v>
      </c>
      <c r="AE159" s="20">
        <v>1</v>
      </c>
      <c r="AF159" s="66">
        <f t="shared" ref="AF159:AF186" si="42">SUM(AA159:AE159)</f>
        <v>100</v>
      </c>
      <c r="AG159" s="10"/>
      <c r="AH159" s="36">
        <v>-0.1</v>
      </c>
      <c r="AI159" s="40">
        <v>692</v>
      </c>
      <c r="AJ159" s="37">
        <v>0.6</v>
      </c>
      <c r="AK159" s="42" t="s">
        <v>214</v>
      </c>
      <c r="AL159" s="41">
        <v>550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48" ht="24" customHeight="1">
      <c r="A160" s="16"/>
      <c r="B160" s="17">
        <f t="shared" ref="B160:B186" si="46">B159+1</f>
        <v>2</v>
      </c>
      <c r="C160" s="10"/>
      <c r="D160" s="18" t="s">
        <v>54</v>
      </c>
      <c r="E160" s="10"/>
      <c r="F160" s="18" t="s">
        <v>11</v>
      </c>
      <c r="G160" s="18" t="s">
        <v>11</v>
      </c>
      <c r="H160" s="10"/>
      <c r="I160" s="19">
        <v>78736152</v>
      </c>
      <c r="J160" s="19">
        <v>420</v>
      </c>
      <c r="K160" s="17" t="s">
        <v>6</v>
      </c>
      <c r="L160" s="10"/>
      <c r="M160" s="60">
        <v>385</v>
      </c>
      <c r="N160" s="60">
        <v>26529</v>
      </c>
      <c r="O160" s="60">
        <v>20521</v>
      </c>
      <c r="P160" s="10"/>
      <c r="Q160" s="60">
        <f t="shared" si="40"/>
        <v>397935</v>
      </c>
      <c r="R160" s="10"/>
      <c r="S160" s="62">
        <f t="shared" si="41"/>
        <v>424464</v>
      </c>
      <c r="T160" s="10"/>
      <c r="U160" s="64">
        <v>33.700000000000003</v>
      </c>
      <c r="V160" s="64">
        <v>26.06</v>
      </c>
      <c r="W160" s="10"/>
      <c r="X160" s="43">
        <v>4160000000</v>
      </c>
      <c r="Y160" s="36">
        <v>0.112</v>
      </c>
      <c r="Z160" s="10"/>
      <c r="AA160" s="20">
        <v>53</v>
      </c>
      <c r="AB160" s="20">
        <v>3</v>
      </c>
      <c r="AC160" s="20">
        <v>1</v>
      </c>
      <c r="AD160" s="20">
        <v>42</v>
      </c>
      <c r="AE160" s="20">
        <v>1</v>
      </c>
      <c r="AF160" s="66">
        <f t="shared" si="42"/>
        <v>100</v>
      </c>
      <c r="AG160" s="10"/>
      <c r="AH160" s="36">
        <v>-7.6999999999999999E-2</v>
      </c>
      <c r="AI160" s="40">
        <v>518</v>
      </c>
      <c r="AJ160" s="37">
        <v>0.62</v>
      </c>
      <c r="AK160" s="42" t="s">
        <v>213</v>
      </c>
      <c r="AL160" s="41">
        <v>1728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178</v>
      </c>
      <c r="E161" s="10"/>
      <c r="F161" s="18" t="s">
        <v>11</v>
      </c>
      <c r="G161" s="18" t="s">
        <v>11</v>
      </c>
      <c r="H161" s="10"/>
      <c r="I161" s="19">
        <v>55572200</v>
      </c>
      <c r="J161" s="19">
        <v>900</v>
      </c>
      <c r="K161" s="17" t="s">
        <v>6</v>
      </c>
      <c r="L161" s="10"/>
      <c r="M161" s="60">
        <v>3256</v>
      </c>
      <c r="N161" s="60">
        <v>16252</v>
      </c>
      <c r="O161" s="60">
        <v>5496</v>
      </c>
      <c r="P161" s="10"/>
      <c r="Q161" s="60">
        <f t="shared" si="40"/>
        <v>243780</v>
      </c>
      <c r="R161" s="10"/>
      <c r="S161" s="62">
        <f t="shared" si="41"/>
        <v>260032</v>
      </c>
      <c r="T161" s="10"/>
      <c r="U161" s="64">
        <v>29.2</v>
      </c>
      <c r="V161" s="64">
        <v>10.46</v>
      </c>
      <c r="W161" s="10"/>
      <c r="X161" s="43">
        <v>4990000000</v>
      </c>
      <c r="Y161" s="36">
        <v>0.1</v>
      </c>
      <c r="Z161" s="10"/>
      <c r="AA161" s="20">
        <v>49</v>
      </c>
      <c r="AB161" s="20">
        <v>5</v>
      </c>
      <c r="AC161" s="20">
        <v>5</v>
      </c>
      <c r="AD161" s="20">
        <v>40</v>
      </c>
      <c r="AE161" s="20">
        <v>1</v>
      </c>
      <c r="AF161" s="66">
        <f t="shared" si="42"/>
        <v>100</v>
      </c>
      <c r="AG161" s="10"/>
      <c r="AH161" s="36">
        <v>-3.5999999999999997E-2</v>
      </c>
      <c r="AI161" s="40">
        <v>3893</v>
      </c>
      <c r="AJ161" s="37">
        <v>0.56999999999999995</v>
      </c>
      <c r="AK161" s="42" t="s">
        <v>214</v>
      </c>
      <c r="AL161" s="41">
        <v>605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ht="24" customHeight="1">
      <c r="A162" s="16"/>
      <c r="B162" s="17">
        <f t="shared" si="46"/>
        <v>4</v>
      </c>
      <c r="C162" s="10"/>
      <c r="D162" s="18" t="s">
        <v>174</v>
      </c>
      <c r="E162" s="10"/>
      <c r="F162" s="18" t="s">
        <v>11</v>
      </c>
      <c r="G162" s="18" t="s">
        <v>11</v>
      </c>
      <c r="H162" s="10"/>
      <c r="I162" s="19">
        <v>41487964</v>
      </c>
      <c r="J162" s="19">
        <v>660</v>
      </c>
      <c r="K162" s="17" t="s">
        <v>6</v>
      </c>
      <c r="L162" s="10"/>
      <c r="M162" s="60">
        <v>3503</v>
      </c>
      <c r="N162" s="60">
        <v>12036</v>
      </c>
      <c r="O162" s="60">
        <v>5769</v>
      </c>
      <c r="P162" s="10"/>
      <c r="Q162" s="60">
        <f t="shared" si="40"/>
        <v>180540</v>
      </c>
      <c r="R162" s="10"/>
      <c r="S162" s="62">
        <f t="shared" si="41"/>
        <v>192576</v>
      </c>
      <c r="T162" s="10"/>
      <c r="U162" s="64">
        <v>29</v>
      </c>
      <c r="V162" s="64">
        <v>15.15</v>
      </c>
      <c r="W162" s="10"/>
      <c r="X162" s="43">
        <v>2330000000</v>
      </c>
      <c r="Y162" s="36">
        <v>9.6000000000000002E-2</v>
      </c>
      <c r="Z162" s="10"/>
      <c r="AA162" s="20">
        <v>50</v>
      </c>
      <c r="AB162" s="20">
        <v>8</v>
      </c>
      <c r="AC162" s="20">
        <v>13</v>
      </c>
      <c r="AD162" s="20">
        <v>28</v>
      </c>
      <c r="AE162" s="20">
        <v>1</v>
      </c>
      <c r="AF162" s="66">
        <f t="shared" si="42"/>
        <v>100</v>
      </c>
      <c r="AG162" s="10"/>
      <c r="AH162" s="36">
        <v>-0.10199999999999999</v>
      </c>
      <c r="AI162" s="40">
        <v>3844</v>
      </c>
      <c r="AJ162" s="37">
        <v>0.61</v>
      </c>
      <c r="AK162" s="42" t="s">
        <v>213</v>
      </c>
      <c r="AL162" s="41">
        <v>869</v>
      </c>
      <c r="AN162" s="86"/>
      <c r="AO162" s="87"/>
      <c r="AP162" s="88">
        <f t="shared" si="43"/>
        <v>0</v>
      </c>
      <c r="AR162" s="86">
        <f t="shared" si="44"/>
        <v>0</v>
      </c>
      <c r="AS162" s="87"/>
      <c r="AT162" s="88">
        <f t="shared" si="45"/>
        <v>0</v>
      </c>
      <c r="AV162" s="88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119</v>
      </c>
      <c r="E163" s="10"/>
      <c r="F163" s="18" t="s">
        <v>11</v>
      </c>
      <c r="G163" s="18" t="s">
        <v>11</v>
      </c>
      <c r="H163" s="10"/>
      <c r="I163" s="19">
        <v>28829476</v>
      </c>
      <c r="J163" s="19">
        <v>480</v>
      </c>
      <c r="K163" s="17" t="s">
        <v>6</v>
      </c>
      <c r="L163" s="10"/>
      <c r="M163" s="60">
        <v>1379</v>
      </c>
      <c r="N163" s="60">
        <v>8665</v>
      </c>
      <c r="O163" s="60">
        <v>5054</v>
      </c>
      <c r="P163" s="10"/>
      <c r="Q163" s="60">
        <f t="shared" si="40"/>
        <v>129975</v>
      </c>
      <c r="R163" s="10"/>
      <c r="S163" s="62">
        <f t="shared" si="41"/>
        <v>138640</v>
      </c>
      <c r="T163" s="10"/>
      <c r="U163" s="64">
        <v>30.1</v>
      </c>
      <c r="V163" s="64">
        <v>17.420000000000002</v>
      </c>
      <c r="W163" s="10"/>
      <c r="X163" s="43">
        <v>1100000000</v>
      </c>
      <c r="Y163" s="36">
        <v>0.1</v>
      </c>
      <c r="Z163" s="10"/>
      <c r="AA163" s="20">
        <v>30</v>
      </c>
      <c r="AB163" s="20">
        <v>9</v>
      </c>
      <c r="AC163" s="20">
        <v>6</v>
      </c>
      <c r="AD163" s="20">
        <v>54</v>
      </c>
      <c r="AE163" s="20">
        <v>1</v>
      </c>
      <c r="AF163" s="66">
        <f t="shared" si="42"/>
        <v>100</v>
      </c>
      <c r="AG163" s="10"/>
      <c r="AH163" s="36">
        <v>-5.6000000000000001E-2</v>
      </c>
      <c r="AI163" s="40">
        <v>2424</v>
      </c>
      <c r="AJ163" s="37">
        <v>0.73</v>
      </c>
      <c r="AK163" s="42" t="s">
        <v>213</v>
      </c>
      <c r="AL163" s="41">
        <v>970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106</v>
      </c>
      <c r="E164" s="10"/>
      <c r="F164" s="18" t="s">
        <v>11</v>
      </c>
      <c r="G164" s="18" t="s">
        <v>11</v>
      </c>
      <c r="H164" s="10"/>
      <c r="I164" s="19">
        <v>24894552</v>
      </c>
      <c r="J164" s="19">
        <v>400</v>
      </c>
      <c r="K164" s="17" t="s">
        <v>6</v>
      </c>
      <c r="L164" s="10"/>
      <c r="M164" s="60">
        <v>340</v>
      </c>
      <c r="N164" s="60">
        <v>7108</v>
      </c>
      <c r="O164" s="60">
        <v>3416</v>
      </c>
      <c r="P164" s="10"/>
      <c r="Q164" s="60">
        <f t="shared" si="40"/>
        <v>106620</v>
      </c>
      <c r="R164" s="10"/>
      <c r="S164" s="62">
        <f t="shared" si="41"/>
        <v>113728</v>
      </c>
      <c r="T164" s="10"/>
      <c r="U164" s="64">
        <v>28.6</v>
      </c>
      <c r="V164" s="64">
        <v>13.46</v>
      </c>
      <c r="W164" s="10"/>
      <c r="X164" s="43">
        <v>949480000</v>
      </c>
      <c r="Y164" s="36">
        <v>9.5000000000000001E-2</v>
      </c>
      <c r="Z164" s="10"/>
      <c r="AA164" s="20">
        <v>48</v>
      </c>
      <c r="AB164" s="20">
        <v>5</v>
      </c>
      <c r="AC164" s="20">
        <v>4</v>
      </c>
      <c r="AD164" s="20">
        <v>39</v>
      </c>
      <c r="AE164" s="20">
        <v>4</v>
      </c>
      <c r="AF164" s="66">
        <f t="shared" si="42"/>
        <v>100</v>
      </c>
      <c r="AG164" s="10"/>
      <c r="AH164" s="36">
        <v>-3.1E-2</v>
      </c>
      <c r="AI164" s="40">
        <v>952</v>
      </c>
      <c r="AJ164" s="37">
        <v>0.69</v>
      </c>
      <c r="AK164" s="42" t="s">
        <v>213</v>
      </c>
      <c r="AL164" s="41">
        <v>786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ht="24" customHeight="1">
      <c r="A165" s="16"/>
      <c r="B165" s="17">
        <f t="shared" si="46"/>
        <v>7</v>
      </c>
      <c r="C165" s="10"/>
      <c r="D165" s="18" t="s">
        <v>34</v>
      </c>
      <c r="E165" s="10"/>
      <c r="F165" s="18" t="s">
        <v>11</v>
      </c>
      <c r="G165" s="18" t="s">
        <v>11</v>
      </c>
      <c r="H165" s="10"/>
      <c r="I165" s="19">
        <v>18646432</v>
      </c>
      <c r="J165" s="19">
        <v>640</v>
      </c>
      <c r="K165" s="17" t="s">
        <v>6</v>
      </c>
      <c r="L165" s="10"/>
      <c r="M165" s="60">
        <v>878</v>
      </c>
      <c r="N165" s="60">
        <v>5686</v>
      </c>
      <c r="O165" s="60">
        <v>3464</v>
      </c>
      <c r="P165" s="10"/>
      <c r="Q165" s="60">
        <f t="shared" si="40"/>
        <v>85290</v>
      </c>
      <c r="R165" s="10"/>
      <c r="S165" s="62">
        <f t="shared" si="41"/>
        <v>90976</v>
      </c>
      <c r="T165" s="10"/>
      <c r="U165" s="64">
        <v>30.5</v>
      </c>
      <c r="V165" s="64">
        <v>16.93</v>
      </c>
      <c r="W165" s="10"/>
      <c r="X165" s="43">
        <v>1100000000</v>
      </c>
      <c r="Y165" s="36">
        <v>0.10100000000000001</v>
      </c>
      <c r="Z165" s="10"/>
      <c r="AA165" s="20">
        <v>51</v>
      </c>
      <c r="AB165" s="20">
        <v>5</v>
      </c>
      <c r="AC165" s="20">
        <v>2</v>
      </c>
      <c r="AD165" s="20">
        <v>41</v>
      </c>
      <c r="AE165" s="20">
        <v>1</v>
      </c>
      <c r="AF165" s="66">
        <f t="shared" si="42"/>
        <v>100</v>
      </c>
      <c r="AG165" s="10"/>
      <c r="AH165" s="36">
        <v>-8.9999999999999993E-3</v>
      </c>
      <c r="AI165" s="40">
        <v>11296</v>
      </c>
      <c r="AJ165" s="37">
        <v>0.54</v>
      </c>
      <c r="AK165" s="42" t="s">
        <v>214</v>
      </c>
      <c r="AL165" s="41">
        <v>969</v>
      </c>
      <c r="AN165" s="86"/>
      <c r="AO165" s="87"/>
      <c r="AP165" s="88">
        <f t="shared" si="43"/>
        <v>0</v>
      </c>
      <c r="AR165" s="86">
        <f t="shared" si="44"/>
        <v>0</v>
      </c>
      <c r="AS165" s="87"/>
      <c r="AT165" s="88">
        <f t="shared" si="45"/>
        <v>0</v>
      </c>
      <c r="AV165" s="88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107</v>
      </c>
      <c r="E166" s="10"/>
      <c r="F166" s="18" t="s">
        <v>11</v>
      </c>
      <c r="G166" s="18" t="s">
        <v>11</v>
      </c>
      <c r="H166" s="10"/>
      <c r="I166" s="19">
        <v>18091576</v>
      </c>
      <c r="J166" s="19">
        <v>320</v>
      </c>
      <c r="K166" s="17" t="s">
        <v>6</v>
      </c>
      <c r="L166" s="10"/>
      <c r="M166" s="60">
        <v>1122</v>
      </c>
      <c r="N166" s="60">
        <v>5601</v>
      </c>
      <c r="O166" s="60">
        <v>2217</v>
      </c>
      <c r="P166" s="10"/>
      <c r="Q166" s="60">
        <f t="shared" si="40"/>
        <v>84015</v>
      </c>
      <c r="R166" s="10"/>
      <c r="S166" s="62">
        <f t="shared" si="41"/>
        <v>89616</v>
      </c>
      <c r="T166" s="10"/>
      <c r="U166" s="64">
        <v>31</v>
      </c>
      <c r="V166" s="64">
        <v>13.23</v>
      </c>
      <c r="W166" s="10"/>
      <c r="X166" s="43">
        <v>559270000</v>
      </c>
      <c r="Y166" s="36">
        <v>0.10299999999999999</v>
      </c>
      <c r="Z166" s="10"/>
      <c r="AA166" s="20">
        <v>49</v>
      </c>
      <c r="AB166" s="20">
        <v>5</v>
      </c>
      <c r="AC166" s="20">
        <v>4</v>
      </c>
      <c r="AD166" s="20">
        <v>41</v>
      </c>
      <c r="AE166" s="20">
        <v>1</v>
      </c>
      <c r="AF166" s="66">
        <f t="shared" si="42"/>
        <v>100</v>
      </c>
      <c r="AG166" s="10"/>
      <c r="AH166" s="36">
        <v>-4.7E-2</v>
      </c>
      <c r="AI166" s="40">
        <v>2673</v>
      </c>
      <c r="AJ166" s="37">
        <v>0.62</v>
      </c>
      <c r="AK166" s="42" t="s">
        <v>213</v>
      </c>
      <c r="AL166" s="41">
        <v>726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186</v>
      </c>
      <c r="E167" s="10"/>
      <c r="F167" s="18" t="s">
        <v>11</v>
      </c>
      <c r="G167" s="18" t="s">
        <v>11</v>
      </c>
      <c r="H167" s="10"/>
      <c r="I167" s="19">
        <v>16150362</v>
      </c>
      <c r="J167" s="19">
        <v>940</v>
      </c>
      <c r="K167" s="17" t="s">
        <v>6</v>
      </c>
      <c r="L167" s="10"/>
      <c r="M167" s="60">
        <v>1721</v>
      </c>
      <c r="N167" s="60">
        <v>5601</v>
      </c>
      <c r="O167" s="60">
        <v>2731</v>
      </c>
      <c r="P167" s="10"/>
      <c r="Q167" s="60">
        <f t="shared" si="40"/>
        <v>84015</v>
      </c>
      <c r="R167" s="10"/>
      <c r="S167" s="62">
        <f t="shared" si="41"/>
        <v>89616</v>
      </c>
      <c r="T167" s="10"/>
      <c r="U167" s="64">
        <v>34.700000000000003</v>
      </c>
      <c r="V167" s="64">
        <v>18.91</v>
      </c>
      <c r="W167" s="10"/>
      <c r="X167" s="43">
        <v>2370000000</v>
      </c>
      <c r="Y167" s="36">
        <v>0.115</v>
      </c>
      <c r="Z167" s="10"/>
      <c r="AA167" s="20">
        <v>55</v>
      </c>
      <c r="AB167" s="20">
        <v>7</v>
      </c>
      <c r="AC167" s="20">
        <v>3</v>
      </c>
      <c r="AD167" s="20">
        <v>32</v>
      </c>
      <c r="AE167" s="20">
        <v>3</v>
      </c>
      <c r="AF167" s="66">
        <f t="shared" si="42"/>
        <v>100</v>
      </c>
      <c r="AG167" s="10"/>
      <c r="AH167" s="36">
        <v>-6.7000000000000004E-2</v>
      </c>
      <c r="AI167" s="40">
        <v>7421</v>
      </c>
      <c r="AJ167" s="37">
        <v>0.77</v>
      </c>
      <c r="AK167" s="42" t="s">
        <v>210</v>
      </c>
      <c r="AL167" s="41">
        <v>1044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125</v>
      </c>
      <c r="E168" s="10"/>
      <c r="F168" s="18" t="s">
        <v>11</v>
      </c>
      <c r="G168" s="18" t="s">
        <v>11</v>
      </c>
      <c r="H168" s="10"/>
      <c r="I168" s="19">
        <v>20672988</v>
      </c>
      <c r="J168" s="19">
        <v>370</v>
      </c>
      <c r="K168" s="17" t="s">
        <v>6</v>
      </c>
      <c r="L168" s="10"/>
      <c r="M168" s="60">
        <v>978</v>
      </c>
      <c r="N168" s="60">
        <v>5414</v>
      </c>
      <c r="O168" s="60">
        <v>2514</v>
      </c>
      <c r="P168" s="10"/>
      <c r="Q168" s="60">
        <f t="shared" si="40"/>
        <v>81210</v>
      </c>
      <c r="R168" s="10"/>
      <c r="S168" s="62">
        <f t="shared" si="41"/>
        <v>86624</v>
      </c>
      <c r="T168" s="10"/>
      <c r="U168" s="64">
        <v>26.2</v>
      </c>
      <c r="V168" s="64">
        <v>12.21</v>
      </c>
      <c r="W168" s="10"/>
      <c r="X168" s="43">
        <v>655550000</v>
      </c>
      <c r="Y168" s="36">
        <v>8.6999999999999994E-2</v>
      </c>
      <c r="Z168" s="10"/>
      <c r="AA168" s="20">
        <v>58</v>
      </c>
      <c r="AB168" s="20">
        <v>11</v>
      </c>
      <c r="AC168" s="20">
        <v>1</v>
      </c>
      <c r="AD168" s="20">
        <v>28</v>
      </c>
      <c r="AE168" s="20">
        <v>2</v>
      </c>
      <c r="AF168" s="66">
        <f t="shared" si="42"/>
        <v>100</v>
      </c>
      <c r="AG168" s="10"/>
      <c r="AH168" s="36">
        <v>-5.0000000000000001E-3</v>
      </c>
      <c r="AI168" s="40">
        <v>2111</v>
      </c>
      <c r="AJ168" s="37">
        <v>0.5</v>
      </c>
      <c r="AK168" s="42" t="s">
        <v>214</v>
      </c>
      <c r="AL168" s="41">
        <v>776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4</v>
      </c>
      <c r="E169" s="10"/>
      <c r="F169" s="18" t="s">
        <v>5</v>
      </c>
      <c r="G169" s="18" t="s">
        <v>198</v>
      </c>
      <c r="H169" s="10"/>
      <c r="I169" s="19">
        <v>34656032</v>
      </c>
      <c r="J169" s="19">
        <v>580</v>
      </c>
      <c r="K169" s="17" t="s">
        <v>6</v>
      </c>
      <c r="L169" s="10"/>
      <c r="M169" s="60">
        <v>1565</v>
      </c>
      <c r="N169" s="60">
        <v>5230</v>
      </c>
      <c r="O169" s="60">
        <v>8507</v>
      </c>
      <c r="P169" s="10"/>
      <c r="Q169" s="60">
        <f t="shared" si="40"/>
        <v>78450</v>
      </c>
      <c r="R169" s="10"/>
      <c r="S169" s="62">
        <f t="shared" si="41"/>
        <v>83680</v>
      </c>
      <c r="T169" s="10"/>
      <c r="U169" s="64">
        <v>15.1</v>
      </c>
      <c r="V169" s="64">
        <v>26.77</v>
      </c>
      <c r="W169" s="10"/>
      <c r="X169" s="43">
        <v>955710000</v>
      </c>
      <c r="Y169" s="36">
        <v>0.05</v>
      </c>
      <c r="Z169" s="10"/>
      <c r="AA169" s="20">
        <v>52</v>
      </c>
      <c r="AB169" s="20">
        <v>10</v>
      </c>
      <c r="AC169" s="20">
        <v>1</v>
      </c>
      <c r="AD169" s="20">
        <v>36</v>
      </c>
      <c r="AE169" s="20">
        <v>1</v>
      </c>
      <c r="AF169" s="66">
        <f t="shared" si="42"/>
        <v>100</v>
      </c>
      <c r="AG169" s="10"/>
      <c r="AH169" s="36">
        <v>-4.8000000000000001E-2</v>
      </c>
      <c r="AI169" s="40">
        <v>1891</v>
      </c>
      <c r="AJ169" s="37">
        <v>0.8</v>
      </c>
      <c r="AK169" s="42" t="s">
        <v>210</v>
      </c>
      <c r="AL169" s="41">
        <v>1636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s="25" customFormat="1" ht="24" customHeight="1">
      <c r="A170" s="224"/>
      <c r="B170" s="14">
        <f t="shared" si="46"/>
        <v>12</v>
      </c>
      <c r="C170" s="24"/>
      <c r="D170" s="22" t="s">
        <v>122</v>
      </c>
      <c r="E170" s="24"/>
      <c r="F170" s="22" t="s">
        <v>22</v>
      </c>
      <c r="G170" s="22" t="s">
        <v>198</v>
      </c>
      <c r="H170" s="24"/>
      <c r="I170" s="23">
        <v>28982772</v>
      </c>
      <c r="J170" s="23">
        <v>730</v>
      </c>
      <c r="K170" s="14" t="s">
        <v>6</v>
      </c>
      <c r="L170" s="24"/>
      <c r="M170" s="61">
        <v>2006</v>
      </c>
      <c r="N170" s="61">
        <v>4622</v>
      </c>
      <c r="O170" s="61">
        <v>6765</v>
      </c>
      <c r="P170" s="24"/>
      <c r="Q170" s="61">
        <f t="shared" si="40"/>
        <v>69330</v>
      </c>
      <c r="R170" s="24"/>
      <c r="S170" s="63">
        <f t="shared" si="41"/>
        <v>73952</v>
      </c>
      <c r="T170" s="24"/>
      <c r="U170" s="223">
        <v>15.9</v>
      </c>
      <c r="V170" s="223">
        <v>22.88</v>
      </c>
      <c r="W170" s="24"/>
      <c r="X170" s="49">
        <v>1120000000</v>
      </c>
      <c r="Y170" s="50">
        <v>5.2999999999999999E-2</v>
      </c>
      <c r="Z170" s="24"/>
      <c r="AA170" s="13">
        <v>20</v>
      </c>
      <c r="AB170" s="13">
        <v>20</v>
      </c>
      <c r="AC170" s="13">
        <v>6</v>
      </c>
      <c r="AD170" s="13">
        <v>53</v>
      </c>
      <c r="AE170" s="13">
        <v>1</v>
      </c>
      <c r="AF170" s="67">
        <f t="shared" si="42"/>
        <v>100</v>
      </c>
      <c r="AG170" s="24"/>
      <c r="AH170" s="50">
        <v>-6.0000000000000001E-3</v>
      </c>
      <c r="AI170" s="51">
        <v>8071</v>
      </c>
      <c r="AJ170" s="52">
        <v>0.72</v>
      </c>
      <c r="AK170" s="53" t="s">
        <v>213</v>
      </c>
      <c r="AL170" s="54">
        <v>1084</v>
      </c>
      <c r="AN170" s="90"/>
      <c r="AO170" s="91"/>
      <c r="AP170" s="92">
        <f t="shared" si="43"/>
        <v>0</v>
      </c>
      <c r="AR170" s="90">
        <f t="shared" si="44"/>
        <v>0</v>
      </c>
      <c r="AS170" s="91"/>
      <c r="AT170" s="92">
        <f t="shared" si="45"/>
        <v>0</v>
      </c>
      <c r="AV170" s="92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110</v>
      </c>
      <c r="E171" s="10"/>
      <c r="F171" s="18" t="s">
        <v>11</v>
      </c>
      <c r="G171" s="18" t="s">
        <v>11</v>
      </c>
      <c r="H171" s="10"/>
      <c r="I171" s="19">
        <v>17994836</v>
      </c>
      <c r="J171" s="19">
        <v>750</v>
      </c>
      <c r="K171" s="17" t="s">
        <v>6</v>
      </c>
      <c r="L171" s="10"/>
      <c r="M171" s="60">
        <v>541</v>
      </c>
      <c r="N171" s="60">
        <v>4159</v>
      </c>
      <c r="O171" s="60">
        <v>3090</v>
      </c>
      <c r="P171" s="10"/>
      <c r="Q171" s="60">
        <f t="shared" si="40"/>
        <v>62385</v>
      </c>
      <c r="R171" s="10"/>
      <c r="S171" s="62">
        <f t="shared" si="41"/>
        <v>66544</v>
      </c>
      <c r="T171" s="10"/>
      <c r="U171" s="64">
        <v>23.1</v>
      </c>
      <c r="V171" s="64">
        <v>15.82</v>
      </c>
      <c r="W171" s="10"/>
      <c r="X171" s="43">
        <v>1080000000</v>
      </c>
      <c r="Y171" s="36">
        <v>7.6999999999999999E-2</v>
      </c>
      <c r="Z171" s="10"/>
      <c r="AA171" s="20">
        <v>50</v>
      </c>
      <c r="AB171" s="20">
        <v>8</v>
      </c>
      <c r="AC171" s="20">
        <v>1</v>
      </c>
      <c r="AD171" s="20">
        <v>39</v>
      </c>
      <c r="AE171" s="20">
        <v>2</v>
      </c>
      <c r="AF171" s="66">
        <f t="shared" si="42"/>
        <v>100</v>
      </c>
      <c r="AG171" s="10"/>
      <c r="AH171" s="36">
        <v>3.6999999999999998E-2</v>
      </c>
      <c r="AI171" s="40">
        <v>1914</v>
      </c>
      <c r="AJ171" s="37">
        <v>0.42</v>
      </c>
      <c r="AK171" s="42" t="s">
        <v>214</v>
      </c>
      <c r="AL171" s="41">
        <v>1026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41</v>
      </c>
      <c r="E172" s="10"/>
      <c r="F172" s="18" t="s">
        <v>11</v>
      </c>
      <c r="G172" s="18" t="s">
        <v>11</v>
      </c>
      <c r="H172" s="10"/>
      <c r="I172" s="19">
        <v>14452543</v>
      </c>
      <c r="J172" s="19">
        <v>720</v>
      </c>
      <c r="K172" s="17" t="s">
        <v>6</v>
      </c>
      <c r="L172" s="10"/>
      <c r="M172" s="60">
        <v>1122</v>
      </c>
      <c r="N172" s="60">
        <v>3990</v>
      </c>
      <c r="O172" s="60">
        <v>2565</v>
      </c>
      <c r="P172" s="10"/>
      <c r="Q172" s="60">
        <f t="shared" si="40"/>
        <v>59850</v>
      </c>
      <c r="R172" s="10"/>
      <c r="S172" s="62">
        <f t="shared" si="41"/>
        <v>63840</v>
      </c>
      <c r="T172" s="10"/>
      <c r="U172" s="64">
        <v>27.6</v>
      </c>
      <c r="V172" s="64">
        <v>17.47</v>
      </c>
      <c r="W172" s="10"/>
      <c r="X172" s="43">
        <v>926300000</v>
      </c>
      <c r="Y172" s="36">
        <v>9.1999999999999998E-2</v>
      </c>
      <c r="Z172" s="10"/>
      <c r="AA172" s="20">
        <v>45</v>
      </c>
      <c r="AB172" s="20">
        <v>5</v>
      </c>
      <c r="AC172" s="20">
        <v>1</v>
      </c>
      <c r="AD172" s="20">
        <v>48</v>
      </c>
      <c r="AE172" s="20">
        <v>1</v>
      </c>
      <c r="AF172" s="66">
        <f t="shared" si="42"/>
        <v>100</v>
      </c>
      <c r="AG172" s="10"/>
      <c r="AH172" s="36">
        <v>-5.5E-2</v>
      </c>
      <c r="AI172" s="40">
        <v>7777</v>
      </c>
      <c r="AJ172" s="37">
        <v>0.49</v>
      </c>
      <c r="AK172" s="42" t="s">
        <v>214</v>
      </c>
      <c r="AL172" s="41">
        <v>1076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154</v>
      </c>
      <c r="E173" s="10"/>
      <c r="F173" s="18" t="s">
        <v>5</v>
      </c>
      <c r="G173" s="18" t="s">
        <v>11</v>
      </c>
      <c r="H173" s="10"/>
      <c r="I173" s="19">
        <v>14317996</v>
      </c>
      <c r="J173" s="19">
        <v>0</v>
      </c>
      <c r="K173" s="17" t="s">
        <v>6</v>
      </c>
      <c r="L173" s="10"/>
      <c r="M173" s="60">
        <v>165</v>
      </c>
      <c r="N173" s="60">
        <v>3884</v>
      </c>
      <c r="O173" s="60">
        <v>5101</v>
      </c>
      <c r="P173" s="10"/>
      <c r="Q173" s="60">
        <f t="shared" si="40"/>
        <v>58260</v>
      </c>
      <c r="R173" s="10"/>
      <c r="S173" s="62">
        <f t="shared" si="41"/>
        <v>62144</v>
      </c>
      <c r="T173" s="10"/>
      <c r="U173" s="64">
        <v>27.1</v>
      </c>
      <c r="V173" s="64">
        <v>31.2</v>
      </c>
      <c r="W173" s="10"/>
      <c r="X173" s="43">
        <v>609910000</v>
      </c>
      <c r="Y173" s="36">
        <v>0.09</v>
      </c>
      <c r="Z173" s="10"/>
      <c r="AA173" s="20">
        <v>49</v>
      </c>
      <c r="AB173" s="20">
        <v>5</v>
      </c>
      <c r="AC173" s="20">
        <v>5</v>
      </c>
      <c r="AD173" s="20">
        <v>40</v>
      </c>
      <c r="AE173" s="20">
        <v>1</v>
      </c>
      <c r="AF173" s="66">
        <f t="shared" si="42"/>
        <v>100</v>
      </c>
      <c r="AG173" s="10"/>
      <c r="AH173" s="36">
        <v>-7.6999999999999999E-2</v>
      </c>
      <c r="AI173" s="40">
        <v>415</v>
      </c>
      <c r="AJ173" s="37">
        <v>0.63</v>
      </c>
      <c r="AK173" s="42" t="s">
        <v>213</v>
      </c>
      <c r="AL173" s="41">
        <v>1732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156</v>
      </c>
      <c r="E174" s="10"/>
      <c r="F174" s="18" t="s">
        <v>11</v>
      </c>
      <c r="G174" s="18" t="s">
        <v>11</v>
      </c>
      <c r="H174" s="10"/>
      <c r="I174" s="19">
        <v>12230730</v>
      </c>
      <c r="J174" s="19">
        <v>820</v>
      </c>
      <c r="K174" s="17" t="s">
        <v>6</v>
      </c>
      <c r="L174" s="10"/>
      <c r="M174" s="60">
        <v>130</v>
      </c>
      <c r="N174" s="60">
        <v>3661</v>
      </c>
      <c r="O174" s="60">
        <v>1745</v>
      </c>
      <c r="P174" s="10"/>
      <c r="Q174" s="60">
        <f t="shared" si="40"/>
        <v>54915</v>
      </c>
      <c r="R174" s="10"/>
      <c r="S174" s="62">
        <f t="shared" si="41"/>
        <v>58576</v>
      </c>
      <c r="T174" s="10"/>
      <c r="U174" s="64">
        <v>29.9</v>
      </c>
      <c r="V174" s="64">
        <v>18.010000000000002</v>
      </c>
      <c r="W174" s="10"/>
      <c r="X174" s="43">
        <v>289040000</v>
      </c>
      <c r="Y174" s="36">
        <v>0.1</v>
      </c>
      <c r="Z174" s="10"/>
      <c r="AA174" s="20">
        <v>40</v>
      </c>
      <c r="AB174" s="20">
        <v>7</v>
      </c>
      <c r="AC174" s="20">
        <v>3</v>
      </c>
      <c r="AD174" s="20">
        <v>49</v>
      </c>
      <c r="AE174" s="20">
        <v>1</v>
      </c>
      <c r="AF174" s="66">
        <f t="shared" si="42"/>
        <v>100</v>
      </c>
      <c r="AG174" s="10"/>
      <c r="AH174" s="36">
        <v>0.01</v>
      </c>
      <c r="AI174" s="40">
        <v>569</v>
      </c>
      <c r="AJ174" s="37">
        <v>0.59</v>
      </c>
      <c r="AK174" s="42" t="s">
        <v>213</v>
      </c>
      <c r="AL174" s="41">
        <v>1072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35</v>
      </c>
      <c r="E175" s="10"/>
      <c r="F175" s="18" t="s">
        <v>11</v>
      </c>
      <c r="G175" s="18" t="s">
        <v>11</v>
      </c>
      <c r="H175" s="10"/>
      <c r="I175" s="19">
        <v>10524117</v>
      </c>
      <c r="J175" s="19">
        <v>280</v>
      </c>
      <c r="K175" s="17" t="s">
        <v>6</v>
      </c>
      <c r="L175" s="10"/>
      <c r="M175" s="60">
        <v>112</v>
      </c>
      <c r="N175" s="60">
        <v>3651</v>
      </c>
      <c r="O175" s="60">
        <v>2228</v>
      </c>
      <c r="P175" s="10"/>
      <c r="Q175" s="60">
        <f t="shared" si="40"/>
        <v>54765</v>
      </c>
      <c r="R175" s="10"/>
      <c r="S175" s="62">
        <f t="shared" si="41"/>
        <v>58416</v>
      </c>
      <c r="T175" s="10"/>
      <c r="U175" s="64">
        <v>34.700000000000003</v>
      </c>
      <c r="V175" s="64">
        <v>21.12</v>
      </c>
      <c r="W175" s="10"/>
      <c r="X175" s="43">
        <v>341340000</v>
      </c>
      <c r="Y175" s="36">
        <v>0.115</v>
      </c>
      <c r="Z175" s="10"/>
      <c r="AA175" s="20">
        <v>43</v>
      </c>
      <c r="AB175" s="20">
        <v>3</v>
      </c>
      <c r="AC175" s="20">
        <v>2</v>
      </c>
      <c r="AD175" s="20">
        <v>51</v>
      </c>
      <c r="AE175" s="20">
        <v>1</v>
      </c>
      <c r="AF175" s="66">
        <f t="shared" si="42"/>
        <v>100</v>
      </c>
      <c r="AG175" s="10"/>
      <c r="AH175" s="36">
        <v>-4.4999999999999998E-2</v>
      </c>
      <c r="AI175" s="40">
        <v>1057</v>
      </c>
      <c r="AJ175" s="37">
        <v>0.65</v>
      </c>
      <c r="AK175" s="42" t="s">
        <v>214</v>
      </c>
      <c r="AL175" s="41">
        <v>1176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147</v>
      </c>
      <c r="E176" s="10"/>
      <c r="F176" s="18" t="s">
        <v>11</v>
      </c>
      <c r="G176" s="18" t="s">
        <v>11</v>
      </c>
      <c r="H176" s="10"/>
      <c r="I176" s="19">
        <v>15411614</v>
      </c>
      <c r="J176" s="19">
        <v>950</v>
      </c>
      <c r="K176" s="17" t="s">
        <v>6</v>
      </c>
      <c r="L176" s="10"/>
      <c r="M176" s="60">
        <v>604</v>
      </c>
      <c r="N176" s="60">
        <v>3609</v>
      </c>
      <c r="O176" s="60">
        <v>1775</v>
      </c>
      <c r="P176" s="10"/>
      <c r="Q176" s="60">
        <f t="shared" si="40"/>
        <v>54135</v>
      </c>
      <c r="R176" s="10"/>
      <c r="S176" s="62">
        <f t="shared" si="41"/>
        <v>57744</v>
      </c>
      <c r="T176" s="10"/>
      <c r="U176" s="64">
        <v>23.4</v>
      </c>
      <c r="V176" s="64">
        <v>12.36</v>
      </c>
      <c r="W176" s="10"/>
      <c r="X176" s="43">
        <v>1480000000</v>
      </c>
      <c r="Y176" s="36">
        <v>7.8E-2</v>
      </c>
      <c r="Z176" s="10"/>
      <c r="AA176" s="20">
        <v>58</v>
      </c>
      <c r="AB176" s="20">
        <v>10</v>
      </c>
      <c r="AC176" s="20">
        <v>1</v>
      </c>
      <c r="AD176" s="20">
        <v>30</v>
      </c>
      <c r="AE176" s="20">
        <v>1</v>
      </c>
      <c r="AF176" s="66">
        <f t="shared" si="42"/>
        <v>100</v>
      </c>
      <c r="AG176" s="10"/>
      <c r="AH176" s="36">
        <v>-8.9999999999999993E-3</v>
      </c>
      <c r="AI176" s="40">
        <v>3037</v>
      </c>
      <c r="AJ176" s="37">
        <v>0.6</v>
      </c>
      <c r="AK176" s="42" t="s">
        <v>213</v>
      </c>
      <c r="AL176" s="41">
        <v>669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141</v>
      </c>
      <c r="E177" s="10"/>
      <c r="F177" s="18" t="s">
        <v>11</v>
      </c>
      <c r="G177" s="18" t="s">
        <v>11</v>
      </c>
      <c r="H177" s="10"/>
      <c r="I177" s="19">
        <v>11917508</v>
      </c>
      <c r="J177" s="19">
        <v>700</v>
      </c>
      <c r="K177" s="17" t="s">
        <v>6</v>
      </c>
      <c r="L177" s="10"/>
      <c r="M177" s="60">
        <v>593</v>
      </c>
      <c r="N177" s="60">
        <v>3535</v>
      </c>
      <c r="O177" s="60">
        <v>2623</v>
      </c>
      <c r="P177" s="10"/>
      <c r="Q177" s="60">
        <f t="shared" si="40"/>
        <v>53025</v>
      </c>
      <c r="R177" s="10"/>
      <c r="S177" s="62">
        <f t="shared" si="41"/>
        <v>56560</v>
      </c>
      <c r="T177" s="10"/>
      <c r="U177" s="64">
        <v>29.7</v>
      </c>
      <c r="V177" s="64">
        <v>21.48</v>
      </c>
      <c r="W177" s="10"/>
      <c r="X177" s="43">
        <v>835930000</v>
      </c>
      <c r="Y177" s="36">
        <v>9.9000000000000005E-2</v>
      </c>
      <c r="Z177" s="10"/>
      <c r="AA177" s="20">
        <v>21</v>
      </c>
      <c r="AB177" s="20">
        <v>20</v>
      </c>
      <c r="AC177" s="20">
        <v>10</v>
      </c>
      <c r="AD177" s="20">
        <v>48</v>
      </c>
      <c r="AE177" s="20">
        <v>1</v>
      </c>
      <c r="AF177" s="66">
        <f t="shared" si="42"/>
        <v>100</v>
      </c>
      <c r="AG177" s="10"/>
      <c r="AH177" s="36">
        <v>-5.6000000000000001E-2</v>
      </c>
      <c r="AI177" s="40">
        <v>1512</v>
      </c>
      <c r="AJ177" s="37">
        <v>0.62</v>
      </c>
      <c r="AK177" s="42" t="s">
        <v>213</v>
      </c>
      <c r="AL177" s="41">
        <v>1138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77</v>
      </c>
      <c r="E178" s="10"/>
      <c r="F178" s="18" t="s">
        <v>11</v>
      </c>
      <c r="G178" s="18" t="s">
        <v>11</v>
      </c>
      <c r="H178" s="10"/>
      <c r="I178" s="19">
        <v>12395924</v>
      </c>
      <c r="J178" s="19">
        <v>490</v>
      </c>
      <c r="K178" s="17" t="s">
        <v>6</v>
      </c>
      <c r="L178" s="10"/>
      <c r="M178" s="60">
        <v>458</v>
      </c>
      <c r="N178" s="60">
        <v>3490</v>
      </c>
      <c r="O178" s="60">
        <v>1985</v>
      </c>
      <c r="P178" s="10"/>
      <c r="Q178" s="60">
        <f t="shared" si="40"/>
        <v>52350</v>
      </c>
      <c r="R178" s="10"/>
      <c r="S178" s="62">
        <f t="shared" si="41"/>
        <v>55840</v>
      </c>
      <c r="T178" s="10"/>
      <c r="U178" s="64">
        <v>28.2</v>
      </c>
      <c r="V178" s="64">
        <v>17.22</v>
      </c>
      <c r="W178" s="10"/>
      <c r="X178" s="43">
        <v>813910000</v>
      </c>
      <c r="Y178" s="36">
        <v>9.4E-2</v>
      </c>
      <c r="Z178" s="10"/>
      <c r="AA178" s="20">
        <v>50</v>
      </c>
      <c r="AB178" s="20">
        <v>9</v>
      </c>
      <c r="AC178" s="20">
        <v>1</v>
      </c>
      <c r="AD178" s="20">
        <v>39</v>
      </c>
      <c r="AE178" s="20">
        <v>1</v>
      </c>
      <c r="AF178" s="66">
        <f t="shared" si="42"/>
        <v>100</v>
      </c>
      <c r="AG178" s="10"/>
      <c r="AH178" s="36">
        <v>-5.5E-2</v>
      </c>
      <c r="AI178" s="40">
        <v>2095</v>
      </c>
      <c r="AJ178" s="37">
        <v>0.55000000000000004</v>
      </c>
      <c r="AK178" s="42" t="s">
        <v>214</v>
      </c>
      <c r="AL178" s="41">
        <v>956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27</v>
      </c>
      <c r="E179" s="10"/>
      <c r="F179" s="18" t="s">
        <v>11</v>
      </c>
      <c r="G179" s="18" t="s">
        <v>11</v>
      </c>
      <c r="H179" s="10"/>
      <c r="I179" s="19">
        <v>10872298</v>
      </c>
      <c r="J179" s="19">
        <v>820</v>
      </c>
      <c r="K179" s="17" t="s">
        <v>6</v>
      </c>
      <c r="L179" s="10"/>
      <c r="M179" s="60">
        <v>637</v>
      </c>
      <c r="N179" s="60">
        <v>2986</v>
      </c>
      <c r="O179" s="60">
        <v>3098</v>
      </c>
      <c r="P179" s="10"/>
      <c r="Q179" s="60">
        <f t="shared" si="40"/>
        <v>44790</v>
      </c>
      <c r="R179" s="10"/>
      <c r="S179" s="62">
        <f t="shared" si="41"/>
        <v>47776</v>
      </c>
      <c r="T179" s="10"/>
      <c r="U179" s="64">
        <v>27.5</v>
      </c>
      <c r="V179" s="64">
        <v>27.55</v>
      </c>
      <c r="W179" s="10"/>
      <c r="X179" s="43">
        <v>782890000</v>
      </c>
      <c r="Y179" s="36">
        <v>9.0999999999999998E-2</v>
      </c>
      <c r="Z179" s="10"/>
      <c r="AA179" s="20">
        <v>39</v>
      </c>
      <c r="AB179" s="20">
        <v>3</v>
      </c>
      <c r="AC179" s="20">
        <v>2</v>
      </c>
      <c r="AD179" s="20">
        <v>54</v>
      </c>
      <c r="AE179" s="20">
        <v>2</v>
      </c>
      <c r="AF179" s="66">
        <f t="shared" si="42"/>
        <v>100</v>
      </c>
      <c r="AG179" s="10"/>
      <c r="AH179" s="36">
        <v>-8.3000000000000004E-2</v>
      </c>
      <c r="AI179" s="40">
        <v>4321</v>
      </c>
      <c r="AJ179" s="37">
        <v>0.57999999999999996</v>
      </c>
      <c r="AK179" s="42" t="s">
        <v>214</v>
      </c>
      <c r="AL179" s="41">
        <v>1546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168</v>
      </c>
      <c r="E180" s="10"/>
      <c r="F180" s="18" t="s">
        <v>11</v>
      </c>
      <c r="G180" s="18" t="s">
        <v>11</v>
      </c>
      <c r="H180" s="10"/>
      <c r="I180" s="19">
        <v>7606374</v>
      </c>
      <c r="J180" s="19">
        <v>540</v>
      </c>
      <c r="K180" s="17" t="s">
        <v>6</v>
      </c>
      <c r="L180" s="10"/>
      <c r="M180" s="60">
        <v>514</v>
      </c>
      <c r="N180" s="60">
        <v>2224</v>
      </c>
      <c r="O180" s="60">
        <v>1130</v>
      </c>
      <c r="P180" s="10"/>
      <c r="Q180" s="60">
        <f t="shared" si="40"/>
        <v>33360</v>
      </c>
      <c r="R180" s="10"/>
      <c r="S180" s="62">
        <f t="shared" si="41"/>
        <v>35584</v>
      </c>
      <c r="T180" s="10"/>
      <c r="U180" s="64">
        <v>29.2</v>
      </c>
      <c r="V180" s="64">
        <v>15.36</v>
      </c>
      <c r="W180" s="10"/>
      <c r="X180" s="43">
        <v>433370000</v>
      </c>
      <c r="Y180" s="36">
        <v>9.7000000000000003E-2</v>
      </c>
      <c r="Z180" s="10"/>
      <c r="AA180" s="20">
        <v>48</v>
      </c>
      <c r="AB180" s="20">
        <v>7</v>
      </c>
      <c r="AC180" s="20">
        <v>2</v>
      </c>
      <c r="AD180" s="20">
        <v>42</v>
      </c>
      <c r="AE180" s="20">
        <v>1</v>
      </c>
      <c r="AF180" s="66">
        <f t="shared" si="42"/>
        <v>100</v>
      </c>
      <c r="AG180" s="10"/>
      <c r="AH180" s="36">
        <v>-7.0000000000000007E-2</v>
      </c>
      <c r="AI180" s="40">
        <v>843</v>
      </c>
      <c r="AJ180" s="37">
        <v>0.71</v>
      </c>
      <c r="AK180" s="42" t="s">
        <v>214</v>
      </c>
      <c r="AL180" s="41">
        <v>829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102</v>
      </c>
      <c r="E181" s="10"/>
      <c r="F181" s="18" t="s">
        <v>11</v>
      </c>
      <c r="G181" s="18" t="s">
        <v>11</v>
      </c>
      <c r="H181" s="10"/>
      <c r="I181" s="19">
        <v>4613823</v>
      </c>
      <c r="J181" s="19">
        <v>370</v>
      </c>
      <c r="K181" s="17" t="s">
        <v>6</v>
      </c>
      <c r="L181" s="10"/>
      <c r="M181" s="60">
        <v>175</v>
      </c>
      <c r="N181" s="60">
        <v>1657</v>
      </c>
      <c r="O181" s="60">
        <v>502</v>
      </c>
      <c r="P181" s="10"/>
      <c r="Q181" s="60">
        <f t="shared" si="40"/>
        <v>24855</v>
      </c>
      <c r="R181" s="10"/>
      <c r="S181" s="62">
        <f t="shared" si="41"/>
        <v>26512</v>
      </c>
      <c r="T181" s="10"/>
      <c r="U181" s="64">
        <v>35.9</v>
      </c>
      <c r="V181" s="64">
        <v>10.86</v>
      </c>
      <c r="W181" s="10"/>
      <c r="X181" s="43">
        <v>391420000</v>
      </c>
      <c r="Y181" s="36">
        <v>0.11899999999999999</v>
      </c>
      <c r="Z181" s="10"/>
      <c r="AA181" s="20">
        <v>55</v>
      </c>
      <c r="AB181" s="20">
        <v>10</v>
      </c>
      <c r="AC181" s="20">
        <v>1</v>
      </c>
      <c r="AD181" s="20">
        <v>33</v>
      </c>
      <c r="AE181" s="20">
        <v>1</v>
      </c>
      <c r="AF181" s="66">
        <f t="shared" si="42"/>
        <v>100</v>
      </c>
      <c r="AG181" s="10"/>
      <c r="AH181" s="36">
        <v>-8.7999999999999995E-2</v>
      </c>
      <c r="AI181" s="40">
        <v>23518</v>
      </c>
      <c r="AJ181" s="37">
        <v>0.61</v>
      </c>
      <c r="AK181" s="42" t="s">
        <v>213</v>
      </c>
      <c r="AL181" s="41">
        <v>626</v>
      </c>
      <c r="AN181" s="86"/>
      <c r="AO181" s="87"/>
      <c r="AP181" s="88">
        <f t="shared" si="43"/>
        <v>0</v>
      </c>
      <c r="AR181" s="86">
        <f t="shared" si="44"/>
        <v>0</v>
      </c>
      <c r="AS181" s="87"/>
      <c r="AT181" s="88">
        <f t="shared" si="45"/>
        <v>0</v>
      </c>
      <c r="AV181" s="88">
        <v>0</v>
      </c>
    </row>
    <row r="182" spans="1:48" ht="24" customHeight="1">
      <c r="A182" s="16"/>
      <c r="B182" s="17">
        <f t="shared" si="46"/>
        <v>24</v>
      </c>
      <c r="C182" s="10"/>
      <c r="D182" s="18" t="s">
        <v>40</v>
      </c>
      <c r="E182" s="10"/>
      <c r="F182" s="18" t="s">
        <v>11</v>
      </c>
      <c r="G182" s="18" t="s">
        <v>11</v>
      </c>
      <c r="H182" s="10"/>
      <c r="I182" s="19">
        <v>4594621</v>
      </c>
      <c r="J182" s="19">
        <v>370</v>
      </c>
      <c r="K182" s="17" t="s">
        <v>6</v>
      </c>
      <c r="L182" s="10"/>
      <c r="M182" s="60">
        <v>193</v>
      </c>
      <c r="N182" s="60">
        <v>1546</v>
      </c>
      <c r="O182" s="60">
        <v>3470</v>
      </c>
      <c r="P182" s="10"/>
      <c r="Q182" s="60">
        <f t="shared" si="40"/>
        <v>23190</v>
      </c>
      <c r="R182" s="10"/>
      <c r="S182" s="62">
        <f t="shared" si="41"/>
        <v>24736</v>
      </c>
      <c r="T182" s="10"/>
      <c r="U182" s="64">
        <v>33.6</v>
      </c>
      <c r="V182" s="64">
        <v>76.459999999999994</v>
      </c>
      <c r="W182" s="10"/>
      <c r="X182" s="43">
        <v>196400000</v>
      </c>
      <c r="Y182" s="36">
        <v>0.112</v>
      </c>
      <c r="Z182" s="10"/>
      <c r="AA182" s="20">
        <v>39</v>
      </c>
      <c r="AB182" s="20">
        <v>2</v>
      </c>
      <c r="AC182" s="20">
        <v>1</v>
      </c>
      <c r="AD182" s="20">
        <v>57</v>
      </c>
      <c r="AE182" s="20">
        <v>1</v>
      </c>
      <c r="AF182" s="66">
        <f t="shared" si="42"/>
        <v>100</v>
      </c>
      <c r="AG182" s="10"/>
      <c r="AH182" s="36">
        <v>-3.7999999999999999E-2</v>
      </c>
      <c r="AI182" s="40">
        <v>816</v>
      </c>
      <c r="AJ182" s="37">
        <v>0.68</v>
      </c>
      <c r="AK182" s="42" t="s">
        <v>213</v>
      </c>
      <c r="AL182" s="41">
        <v>4713</v>
      </c>
      <c r="AN182" s="86"/>
      <c r="AO182" s="87"/>
      <c r="AP182" s="88">
        <f t="shared" si="43"/>
        <v>0</v>
      </c>
      <c r="AR182" s="86">
        <f t="shared" si="44"/>
        <v>0</v>
      </c>
      <c r="AS182" s="87"/>
      <c r="AT182" s="88">
        <f t="shared" si="45"/>
        <v>0</v>
      </c>
      <c r="AV182" s="88">
        <v>0</v>
      </c>
    </row>
    <row r="183" spans="1:48" ht="24" customHeight="1">
      <c r="A183" s="16"/>
      <c r="B183" s="17">
        <f t="shared" si="46"/>
        <v>25</v>
      </c>
      <c r="C183" s="10"/>
      <c r="D183" s="18" t="s">
        <v>62</v>
      </c>
      <c r="E183" s="10"/>
      <c r="F183" s="18" t="s">
        <v>11</v>
      </c>
      <c r="G183" s="18" t="s">
        <v>11</v>
      </c>
      <c r="H183" s="10"/>
      <c r="I183" s="19">
        <v>4954645</v>
      </c>
      <c r="J183" s="19">
        <v>520</v>
      </c>
      <c r="K183" s="17" t="s">
        <v>6</v>
      </c>
      <c r="L183" s="10"/>
      <c r="M183" s="60">
        <v>130</v>
      </c>
      <c r="N183" s="60">
        <v>1255</v>
      </c>
      <c r="O183" s="60">
        <v>1255</v>
      </c>
      <c r="P183" s="10"/>
      <c r="Q183" s="60">
        <f>N183*$Q$188</f>
        <v>12550</v>
      </c>
      <c r="R183" s="10"/>
      <c r="S183" s="62">
        <f t="shared" si="41"/>
        <v>13805</v>
      </c>
      <c r="T183" s="10"/>
      <c r="U183" s="64">
        <v>25.3</v>
      </c>
      <c r="V183" s="64">
        <v>25.3</v>
      </c>
      <c r="W183" s="10"/>
      <c r="X183" s="43">
        <f>AP183+AT183</f>
        <v>183289838.39999998</v>
      </c>
      <c r="Y183" s="36">
        <f>X183/AV183</f>
        <v>7.0279846012269928E-2</v>
      </c>
      <c r="Z183" s="10"/>
      <c r="AA183" s="20">
        <v>36.200000000000003</v>
      </c>
      <c r="AB183" s="20">
        <v>1.5</v>
      </c>
      <c r="AC183" s="20">
        <v>9.1999999999999993</v>
      </c>
      <c r="AD183" s="20">
        <v>25.4</v>
      </c>
      <c r="AE183" s="20">
        <v>27.7</v>
      </c>
      <c r="AF183" s="66">
        <f t="shared" si="42"/>
        <v>100.00000000000001</v>
      </c>
      <c r="AG183" s="10"/>
      <c r="AH183" s="72"/>
      <c r="AI183" s="73"/>
      <c r="AJ183" s="74"/>
      <c r="AK183" s="75"/>
      <c r="AL183" s="76"/>
      <c r="AN183" s="57">
        <v>811.37599999999998</v>
      </c>
      <c r="AO183" s="35">
        <v>60</v>
      </c>
      <c r="AP183" s="43">
        <f t="shared" si="43"/>
        <v>61096612.799999997</v>
      </c>
      <c r="AR183" s="57">
        <f t="shared" si="44"/>
        <v>811.37599999999998</v>
      </c>
      <c r="AS183" s="35">
        <v>12</v>
      </c>
      <c r="AT183" s="43">
        <f t="shared" si="45"/>
        <v>122193225.59999999</v>
      </c>
      <c r="AV183" s="43">
        <v>2608000000</v>
      </c>
    </row>
    <row r="184" spans="1:48" ht="24" customHeight="1">
      <c r="A184" s="16"/>
      <c r="B184" s="17">
        <f t="shared" si="46"/>
        <v>26</v>
      </c>
      <c r="C184" s="10"/>
      <c r="D184" s="18" t="s">
        <v>70</v>
      </c>
      <c r="E184" s="10"/>
      <c r="F184" s="18" t="s">
        <v>11</v>
      </c>
      <c r="G184" s="18" t="s">
        <v>11</v>
      </c>
      <c r="H184" s="10"/>
      <c r="I184" s="19">
        <v>2038501</v>
      </c>
      <c r="J184" s="19">
        <v>440</v>
      </c>
      <c r="K184" s="17" t="s">
        <v>6</v>
      </c>
      <c r="L184" s="10"/>
      <c r="M184" s="60">
        <v>139</v>
      </c>
      <c r="N184" s="60">
        <v>605</v>
      </c>
      <c r="O184" s="60">
        <v>282</v>
      </c>
      <c r="P184" s="10"/>
      <c r="Q184" s="60">
        <f>N184*$Q$189</f>
        <v>9075</v>
      </c>
      <c r="R184" s="10"/>
      <c r="S184" s="62">
        <f t="shared" si="41"/>
        <v>9680</v>
      </c>
      <c r="T184" s="10"/>
      <c r="U184" s="64">
        <v>29.7</v>
      </c>
      <c r="V184" s="64">
        <v>13.55</v>
      </c>
      <c r="W184" s="10"/>
      <c r="X184" s="43">
        <v>142330000</v>
      </c>
      <c r="Y184" s="36">
        <v>9.9000000000000005E-2</v>
      </c>
      <c r="Z184" s="10"/>
      <c r="AA184" s="20">
        <v>50</v>
      </c>
      <c r="AB184" s="20">
        <v>8</v>
      </c>
      <c r="AC184" s="20">
        <v>2</v>
      </c>
      <c r="AD184" s="20">
        <v>39</v>
      </c>
      <c r="AE184" s="20">
        <v>1</v>
      </c>
      <c r="AF184" s="66">
        <f t="shared" si="42"/>
        <v>100</v>
      </c>
      <c r="AG184" s="10"/>
      <c r="AH184" s="36">
        <v>-0.04</v>
      </c>
      <c r="AI184" s="40">
        <v>4168</v>
      </c>
      <c r="AJ184" s="37">
        <v>0.6</v>
      </c>
      <c r="AK184" s="42" t="s">
        <v>214</v>
      </c>
      <c r="AL184" s="41">
        <v>713</v>
      </c>
      <c r="AN184" s="86"/>
      <c r="AO184" s="87"/>
      <c r="AP184" s="88">
        <f t="shared" si="43"/>
        <v>0</v>
      </c>
      <c r="AR184" s="86">
        <f t="shared" si="44"/>
        <v>0</v>
      </c>
      <c r="AS184" s="87"/>
      <c r="AT184" s="88">
        <f t="shared" si="45"/>
        <v>0</v>
      </c>
      <c r="AV184" s="88">
        <v>0</v>
      </c>
    </row>
    <row r="185" spans="1:48" ht="24" customHeight="1">
      <c r="A185" s="16"/>
      <c r="B185" s="17">
        <f t="shared" si="46"/>
        <v>27</v>
      </c>
      <c r="C185" s="10"/>
      <c r="D185" s="18" t="s">
        <v>78</v>
      </c>
      <c r="E185" s="10"/>
      <c r="F185" s="18" t="s">
        <v>11</v>
      </c>
      <c r="G185" s="18" t="s">
        <v>11</v>
      </c>
      <c r="H185" s="10"/>
      <c r="I185" s="19">
        <v>1815698</v>
      </c>
      <c r="J185" s="19">
        <v>620</v>
      </c>
      <c r="K185" s="17" t="s">
        <v>6</v>
      </c>
      <c r="L185" s="10"/>
      <c r="M185" s="60">
        <v>122</v>
      </c>
      <c r="N185" s="60">
        <v>565</v>
      </c>
      <c r="O185" s="60">
        <v>390</v>
      </c>
      <c r="P185" s="10"/>
      <c r="Q185" s="60">
        <f>N185*$Q$189</f>
        <v>8475</v>
      </c>
      <c r="R185" s="10"/>
      <c r="S185" s="62">
        <f t="shared" si="41"/>
        <v>9040</v>
      </c>
      <c r="T185" s="10"/>
      <c r="U185" s="64">
        <v>31.1</v>
      </c>
      <c r="V185" s="64">
        <v>21.5</v>
      </c>
      <c r="W185" s="10"/>
      <c r="X185" s="43">
        <v>121900000</v>
      </c>
      <c r="Y185" s="36">
        <v>0.10299999999999999</v>
      </c>
      <c r="Z185" s="10"/>
      <c r="AA185" s="20">
        <v>50</v>
      </c>
      <c r="AB185" s="20">
        <v>10</v>
      </c>
      <c r="AC185" s="20">
        <v>1</v>
      </c>
      <c r="AD185" s="20">
        <v>38</v>
      </c>
      <c r="AE185" s="20">
        <v>1</v>
      </c>
      <c r="AF185" s="66">
        <f t="shared" si="42"/>
        <v>100</v>
      </c>
      <c r="AG185" s="10"/>
      <c r="AH185" s="36">
        <v>-5.7000000000000002E-2</v>
      </c>
      <c r="AI185" s="40">
        <v>3428</v>
      </c>
      <c r="AJ185" s="37">
        <v>0.72</v>
      </c>
      <c r="AK185" s="42" t="s">
        <v>214</v>
      </c>
      <c r="AL185" s="41">
        <v>1202</v>
      </c>
      <c r="AN185" s="86"/>
      <c r="AO185" s="87"/>
      <c r="AP185" s="88">
        <f t="shared" si="43"/>
        <v>0</v>
      </c>
      <c r="AR185" s="86">
        <f t="shared" si="44"/>
        <v>0</v>
      </c>
      <c r="AS185" s="87"/>
      <c r="AT185" s="88">
        <f t="shared" si="45"/>
        <v>0</v>
      </c>
      <c r="AV185" s="88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45</v>
      </c>
      <c r="E186" s="10"/>
      <c r="F186" s="18" t="s">
        <v>11</v>
      </c>
      <c r="G186" s="18" t="s">
        <v>11</v>
      </c>
      <c r="H186" s="10"/>
      <c r="I186" s="19">
        <v>795601</v>
      </c>
      <c r="J186" s="19">
        <v>760</v>
      </c>
      <c r="K186" s="17" t="s">
        <v>6</v>
      </c>
      <c r="L186" s="10"/>
      <c r="M186" s="60">
        <v>23</v>
      </c>
      <c r="N186" s="60">
        <v>211</v>
      </c>
      <c r="O186" s="60">
        <v>112</v>
      </c>
      <c r="P186" s="10"/>
      <c r="Q186" s="60">
        <f>N186*$Q$189</f>
        <v>3165</v>
      </c>
      <c r="R186" s="10"/>
      <c r="S186" s="62">
        <f t="shared" si="41"/>
        <v>3376</v>
      </c>
      <c r="T186" s="10"/>
      <c r="U186" s="64">
        <v>26.5</v>
      </c>
      <c r="V186" s="64">
        <v>15.79</v>
      </c>
      <c r="W186" s="10"/>
      <c r="X186" s="43">
        <v>90320000</v>
      </c>
      <c r="Y186" s="36">
        <v>8.7999999999999995E-2</v>
      </c>
      <c r="Z186" s="10"/>
      <c r="AA186" s="20">
        <v>70</v>
      </c>
      <c r="AB186" s="20">
        <v>8</v>
      </c>
      <c r="AC186" s="20">
        <v>3</v>
      </c>
      <c r="AD186" s="20">
        <v>18</v>
      </c>
      <c r="AE186" s="20">
        <v>1</v>
      </c>
      <c r="AF186" s="66">
        <f t="shared" si="42"/>
        <v>100</v>
      </c>
      <c r="AG186" s="10"/>
      <c r="AH186" s="36">
        <v>-2.5999999999999999E-2</v>
      </c>
      <c r="AI186" s="40">
        <v>4386</v>
      </c>
      <c r="AJ186" s="37">
        <v>0.62</v>
      </c>
      <c r="AK186" s="42" t="s">
        <v>213</v>
      </c>
      <c r="AL186" s="41">
        <v>812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94"/>
      <c r="AB189" s="94"/>
      <c r="AC189" s="94"/>
      <c r="AD189" s="94"/>
      <c r="AE189" s="94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94"/>
      <c r="AD193" s="94"/>
      <c r="AE193" s="94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94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94"/>
      <c r="AB196" s="94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94"/>
      <c r="AB204" s="94"/>
      <c r="AC204" s="94"/>
      <c r="AD204" s="94"/>
      <c r="AE204" s="94"/>
      <c r="AF204" s="28"/>
      <c r="AG204" s="10"/>
      <c r="AH204" s="10"/>
      <c r="AI204" s="10"/>
    </row>
  </sheetData>
  <sheetProtection password="C98C" sheet="1" objects="1" scenarios="1"/>
  <mergeCells count="15"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V450"/>
  <sheetViews>
    <sheetView showGridLines="0" tabSelected="1" zoomScaleNormal="100" workbookViewId="0"/>
  </sheetViews>
  <sheetFormatPr defaultRowHeight="15"/>
  <cols>
    <col min="1" max="1" width="2.7109375" customWidth="1"/>
    <col min="22" max="22" width="2.7109375" customWidth="1"/>
  </cols>
  <sheetData>
    <row r="1" spans="1:22" ht="9.9499999999999993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9.9499999999999993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9.9499999999999993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9.9499999999999993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9.9499999999999993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9.9499999999999993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9.9499999999999993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9.9499999999999993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</sheetData>
  <sheetProtection password="C98C" sheet="1" objects="1" scenarios="1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B6" s="4">
        <v>0</v>
      </c>
      <c r="I6" s="10" t="s">
        <v>258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N10" s="57"/>
      <c r="AO10" s="35"/>
      <c r="AP10" s="43"/>
      <c r="AR10" s="57"/>
      <c r="AS10" s="35"/>
      <c r="AT10" s="43"/>
      <c r="AV10" s="43"/>
    </row>
    <row r="11" spans="1:48" ht="24" customHeight="1">
      <c r="A11" s="16"/>
      <c r="B11" s="17">
        <v>1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 t="shared" ref="Q11:Q17" si="0">N11*$Q$201</f>
        <v>1196640</v>
      </c>
      <c r="R11" s="10"/>
      <c r="S11" s="62">
        <f t="shared" ref="S11:S17" si="1">Q11+N11</f>
        <v>1236528</v>
      </c>
      <c r="T11" s="10"/>
      <c r="U11" s="64">
        <v>12.4</v>
      </c>
      <c r="V11" s="64">
        <v>12.4</v>
      </c>
      <c r="W11" s="10"/>
      <c r="X11" s="43">
        <f t="shared" ref="X11:X17" si="2">AP11+AT11</f>
        <v>1847746247500.8</v>
      </c>
      <c r="Y11" s="36">
        <f t="shared" ref="Y11:Y17" si="3"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ref="AF11:AF17" si="4">SUM(AA11:AE11)</f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ref="AP11:AP17" si="5">N11*AN11*AO11</f>
        <v>184774624750.07999</v>
      </c>
      <c r="AR11" s="57">
        <f t="shared" ref="AR11:AR17" si="6">AN11</f>
        <v>57904.201999999997</v>
      </c>
      <c r="AS11" s="35">
        <v>24</v>
      </c>
      <c r="AT11" s="43">
        <f t="shared" ref="AT11:AT17" si="7">Q11*AR11*AS11</f>
        <v>1662971622750.72</v>
      </c>
      <c r="AV11" s="43">
        <v>18707000000000</v>
      </c>
    </row>
    <row r="12" spans="1:48" ht="24" customHeight="1">
      <c r="A12" s="16"/>
      <c r="B12" s="17">
        <f>B11+1</f>
        <v>2</v>
      </c>
      <c r="C12" s="10"/>
      <c r="D12" s="18" t="s">
        <v>39</v>
      </c>
      <c r="E12" s="10"/>
      <c r="F12" s="18" t="s">
        <v>13</v>
      </c>
      <c r="G12" s="18" t="s">
        <v>222</v>
      </c>
      <c r="H12" s="10"/>
      <c r="I12" s="19">
        <v>36289824</v>
      </c>
      <c r="J12" s="19">
        <v>43660</v>
      </c>
      <c r="K12" s="17" t="s">
        <v>14</v>
      </c>
      <c r="L12" s="10"/>
      <c r="M12" s="60">
        <v>1858</v>
      </c>
      <c r="N12" s="60">
        <v>2118</v>
      </c>
      <c r="O12" s="60">
        <v>2118</v>
      </c>
      <c r="P12" s="10"/>
      <c r="Q12" s="60">
        <f t="shared" si="0"/>
        <v>63540</v>
      </c>
      <c r="R12" s="10"/>
      <c r="S12" s="62">
        <f t="shared" si="1"/>
        <v>65658</v>
      </c>
      <c r="T12" s="10"/>
      <c r="U12" s="64">
        <v>5.8</v>
      </c>
      <c r="V12" s="64">
        <v>5.8</v>
      </c>
      <c r="W12" s="10"/>
      <c r="X12" s="43">
        <f t="shared" si="2"/>
        <v>71639064254.399994</v>
      </c>
      <c r="Y12" s="36">
        <f t="shared" si="3"/>
        <v>4.691490782868369E-2</v>
      </c>
      <c r="Z12" s="10"/>
      <c r="AA12" s="20">
        <v>64.3</v>
      </c>
      <c r="AB12" s="20">
        <v>10.8</v>
      </c>
      <c r="AC12" s="20">
        <v>2.5</v>
      </c>
      <c r="AD12" s="20">
        <v>15.2</v>
      </c>
      <c r="AE12" s="20">
        <v>7.2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42279.900999999998</v>
      </c>
      <c r="AO12" s="35">
        <v>80</v>
      </c>
      <c r="AP12" s="43">
        <f t="shared" si="5"/>
        <v>7163906425.4399986</v>
      </c>
      <c r="AR12" s="57">
        <f t="shared" si="6"/>
        <v>42279.900999999998</v>
      </c>
      <c r="AS12" s="35">
        <v>24</v>
      </c>
      <c r="AT12" s="43">
        <f t="shared" si="7"/>
        <v>64475157828.959999</v>
      </c>
      <c r="AV12" s="43">
        <v>1527000000000</v>
      </c>
    </row>
    <row r="13" spans="1:48" ht="24" customHeight="1">
      <c r="A13" s="16"/>
      <c r="B13" s="17">
        <f>B12+1</f>
        <v>3</v>
      </c>
      <c r="C13" s="10"/>
      <c r="D13" s="18" t="s">
        <v>42</v>
      </c>
      <c r="E13" s="10"/>
      <c r="F13" s="18" t="s">
        <v>13</v>
      </c>
      <c r="G13" s="18" t="s">
        <v>222</v>
      </c>
      <c r="H13" s="10"/>
      <c r="I13" s="19">
        <v>17909754</v>
      </c>
      <c r="J13" s="19">
        <v>13530</v>
      </c>
      <c r="K13" s="17" t="s">
        <v>14</v>
      </c>
      <c r="L13" s="10"/>
      <c r="M13" s="60">
        <v>1675</v>
      </c>
      <c r="N13" s="60">
        <v>2245</v>
      </c>
      <c r="O13" s="60">
        <v>2245</v>
      </c>
      <c r="P13" s="10"/>
      <c r="Q13" s="60">
        <f t="shared" si="0"/>
        <v>67350</v>
      </c>
      <c r="R13" s="10"/>
      <c r="S13" s="62">
        <f t="shared" si="1"/>
        <v>69595</v>
      </c>
      <c r="T13" s="10"/>
      <c r="U13" s="64">
        <v>12.5</v>
      </c>
      <c r="V13" s="64">
        <v>12.5</v>
      </c>
      <c r="W13" s="10"/>
      <c r="X13" s="43">
        <f t="shared" si="2"/>
        <v>24691566047.999996</v>
      </c>
      <c r="Y13" s="36">
        <f t="shared" si="3"/>
        <v>9.8632124502676347E-2</v>
      </c>
      <c r="Z13" s="10"/>
      <c r="AA13" s="20">
        <v>42</v>
      </c>
      <c r="AB13" s="20">
        <v>8.6999999999999993</v>
      </c>
      <c r="AC13" s="20">
        <v>5.7</v>
      </c>
      <c r="AD13" s="20">
        <v>36</v>
      </c>
      <c r="AE13" s="20">
        <v>7.6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13748.088</v>
      </c>
      <c r="AO13" s="35">
        <v>80</v>
      </c>
      <c r="AP13" s="43">
        <f t="shared" si="5"/>
        <v>2469156604.7999997</v>
      </c>
      <c r="AR13" s="57">
        <f t="shared" si="6"/>
        <v>13748.088</v>
      </c>
      <c r="AS13" s="35">
        <v>24</v>
      </c>
      <c r="AT13" s="43">
        <f t="shared" si="7"/>
        <v>22222409443.199997</v>
      </c>
      <c r="AV13" s="43">
        <v>250340000000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180</v>
      </c>
      <c r="E14" s="10"/>
      <c r="F14" s="18" t="s">
        <v>13</v>
      </c>
      <c r="G14" s="18" t="s">
        <v>222</v>
      </c>
      <c r="H14" s="10"/>
      <c r="I14" s="19">
        <v>3444006</v>
      </c>
      <c r="J14" s="19">
        <v>15230</v>
      </c>
      <c r="K14" s="17" t="s">
        <v>14</v>
      </c>
      <c r="L14" s="10"/>
      <c r="M14" s="60">
        <v>446</v>
      </c>
      <c r="N14" s="60">
        <v>460</v>
      </c>
      <c r="O14" s="60">
        <v>460</v>
      </c>
      <c r="P14" s="10"/>
      <c r="Q14" s="60">
        <f t="shared" si="0"/>
        <v>13800</v>
      </c>
      <c r="R14" s="10"/>
      <c r="S14" s="62">
        <f t="shared" si="1"/>
        <v>14260</v>
      </c>
      <c r="T14" s="10"/>
      <c r="U14" s="64">
        <v>13.4</v>
      </c>
      <c r="V14" s="64">
        <v>13.4</v>
      </c>
      <c r="W14" s="10"/>
      <c r="X14" s="43">
        <f t="shared" si="2"/>
        <v>5662468992</v>
      </c>
      <c r="Y14" s="36">
        <f t="shared" si="3"/>
        <v>0.1074717011843304</v>
      </c>
      <c r="Z14" s="10"/>
      <c r="AA14" s="20">
        <v>30.7</v>
      </c>
      <c r="AB14" s="20">
        <v>45.7</v>
      </c>
      <c r="AC14" s="20">
        <v>7</v>
      </c>
      <c r="AD14" s="20">
        <v>16.600000000000001</v>
      </c>
      <c r="AE14" s="20">
        <v>0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15387.144</v>
      </c>
      <c r="AO14" s="35">
        <v>80</v>
      </c>
      <c r="AP14" s="43">
        <f t="shared" si="5"/>
        <v>566246899.20000005</v>
      </c>
      <c r="AR14" s="57">
        <f t="shared" si="6"/>
        <v>15387.144</v>
      </c>
      <c r="AS14" s="35">
        <v>24</v>
      </c>
      <c r="AT14" s="43">
        <f t="shared" si="7"/>
        <v>5096222092.8000002</v>
      </c>
      <c r="AV14" s="43">
        <v>52688000000</v>
      </c>
    </row>
    <row r="15" spans="1:48" ht="24" customHeight="1">
      <c r="A15" s="16"/>
      <c r="B15" s="17">
        <f t="shared" si="8"/>
        <v>5</v>
      </c>
      <c r="C15" s="10"/>
      <c r="D15" s="18" t="s">
        <v>170</v>
      </c>
      <c r="E15" s="10"/>
      <c r="F15" s="18" t="s">
        <v>13</v>
      </c>
      <c r="G15" s="18" t="s">
        <v>222</v>
      </c>
      <c r="H15" s="10"/>
      <c r="I15" s="19">
        <v>1364962</v>
      </c>
      <c r="J15" s="19">
        <v>15680</v>
      </c>
      <c r="K15" s="17" t="s">
        <v>14</v>
      </c>
      <c r="L15" s="10"/>
      <c r="M15" s="60">
        <v>135</v>
      </c>
      <c r="N15" s="60">
        <v>165</v>
      </c>
      <c r="O15" s="60">
        <v>165</v>
      </c>
      <c r="P15" s="10"/>
      <c r="Q15" s="60">
        <f t="shared" si="0"/>
        <v>4950</v>
      </c>
      <c r="R15" s="10"/>
      <c r="S15" s="62">
        <f t="shared" si="1"/>
        <v>5115</v>
      </c>
      <c r="T15" s="10"/>
      <c r="U15" s="64">
        <v>12.1</v>
      </c>
      <c r="V15" s="64">
        <v>12.1</v>
      </c>
      <c r="W15" s="10"/>
      <c r="X15" s="43">
        <f t="shared" si="2"/>
        <v>2135357004</v>
      </c>
      <c r="Y15" s="36">
        <f t="shared" si="3"/>
        <v>9.5820372627327802E-2</v>
      </c>
      <c r="Z15" s="10"/>
      <c r="AA15" s="20">
        <v>57.8</v>
      </c>
      <c r="AB15" s="20">
        <v>2.2000000000000002</v>
      </c>
      <c r="AC15" s="20">
        <v>0.7</v>
      </c>
      <c r="AD15" s="20">
        <v>31.1</v>
      </c>
      <c r="AE15" s="20">
        <v>8.1999999999999993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16176.947</v>
      </c>
      <c r="AO15" s="35">
        <v>80</v>
      </c>
      <c r="AP15" s="43">
        <f t="shared" si="5"/>
        <v>213535700.39999998</v>
      </c>
      <c r="AR15" s="57">
        <f t="shared" si="6"/>
        <v>16176.947</v>
      </c>
      <c r="AS15" s="35">
        <v>24</v>
      </c>
      <c r="AT15" s="43">
        <f t="shared" si="7"/>
        <v>1921821303.6000001</v>
      </c>
      <c r="AV15" s="43">
        <v>22285000000</v>
      </c>
    </row>
    <row r="16" spans="1:48" ht="24" customHeight="1">
      <c r="A16" s="16"/>
      <c r="B16" s="17">
        <f t="shared" si="8"/>
        <v>6</v>
      </c>
      <c r="C16" s="10"/>
      <c r="D16" s="18" t="s">
        <v>23</v>
      </c>
      <c r="E16" s="10"/>
      <c r="F16" s="18" t="s">
        <v>13</v>
      </c>
      <c r="G16" s="18" t="s">
        <v>222</v>
      </c>
      <c r="H16" s="10"/>
      <c r="I16" s="19">
        <v>284996</v>
      </c>
      <c r="J16" s="19">
        <v>14830</v>
      </c>
      <c r="K16" s="17" t="s">
        <v>14</v>
      </c>
      <c r="L16" s="10"/>
      <c r="M16" s="60">
        <v>9</v>
      </c>
      <c r="N16" s="60">
        <v>16</v>
      </c>
      <c r="O16" s="60">
        <v>16</v>
      </c>
      <c r="P16" s="10"/>
      <c r="Q16" s="60">
        <f t="shared" si="0"/>
        <v>480</v>
      </c>
      <c r="R16" s="10"/>
      <c r="S16" s="62">
        <f t="shared" si="1"/>
        <v>496</v>
      </c>
      <c r="T16" s="10"/>
      <c r="U16" s="64">
        <v>5.6</v>
      </c>
      <c r="V16" s="64">
        <v>5.6</v>
      </c>
      <c r="W16" s="10"/>
      <c r="X16" s="43">
        <f t="shared" si="2"/>
        <v>216792396.80000001</v>
      </c>
      <c r="Y16" s="36">
        <f t="shared" si="3"/>
        <v>4.4791817520661158E-2</v>
      </c>
      <c r="Z16" s="10"/>
      <c r="AA16" s="20">
        <v>33.299999999999997</v>
      </c>
      <c r="AB16" s="20">
        <v>33.299999999999997</v>
      </c>
      <c r="AC16" s="20">
        <v>0</v>
      </c>
      <c r="AD16" s="20">
        <v>22.2</v>
      </c>
      <c r="AE16" s="20">
        <v>11.2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16936.905999999999</v>
      </c>
      <c r="AO16" s="35">
        <v>80</v>
      </c>
      <c r="AP16" s="43">
        <f t="shared" si="5"/>
        <v>21679239.68</v>
      </c>
      <c r="AR16" s="57">
        <f t="shared" si="6"/>
        <v>16936.905999999999</v>
      </c>
      <c r="AS16" s="35">
        <v>24</v>
      </c>
      <c r="AT16" s="43">
        <f t="shared" si="7"/>
        <v>195113157.12</v>
      </c>
      <c r="AV16" s="43">
        <v>4840000000</v>
      </c>
    </row>
    <row r="17" spans="1:48" ht="24" customHeight="1">
      <c r="A17" s="16"/>
      <c r="B17" s="17">
        <f t="shared" si="8"/>
        <v>7</v>
      </c>
      <c r="C17" s="10"/>
      <c r="D17" s="18" t="s">
        <v>12</v>
      </c>
      <c r="E17" s="10"/>
      <c r="F17" s="18" t="s">
        <v>13</v>
      </c>
      <c r="G17" s="18" t="s">
        <v>222</v>
      </c>
      <c r="H17" s="10"/>
      <c r="I17" s="19">
        <v>100963</v>
      </c>
      <c r="J17" s="19">
        <v>13400</v>
      </c>
      <c r="K17" s="17" t="s">
        <v>14</v>
      </c>
      <c r="L17" s="10"/>
      <c r="M17" s="60">
        <v>8</v>
      </c>
      <c r="N17" s="60">
        <v>8</v>
      </c>
      <c r="O17" s="60">
        <v>8</v>
      </c>
      <c r="P17" s="10"/>
      <c r="Q17" s="60">
        <f t="shared" si="0"/>
        <v>240</v>
      </c>
      <c r="R17" s="10"/>
      <c r="S17" s="62">
        <f t="shared" si="1"/>
        <v>248</v>
      </c>
      <c r="T17" s="10"/>
      <c r="U17" s="64">
        <v>7.9</v>
      </c>
      <c r="V17" s="64">
        <v>7.9</v>
      </c>
      <c r="W17" s="10"/>
      <c r="X17" s="43">
        <f t="shared" si="2"/>
        <v>97265094.400000006</v>
      </c>
      <c r="Y17" s="36">
        <f t="shared" si="3"/>
        <v>6.76862173973556E-2</v>
      </c>
      <c r="Z17" s="10"/>
      <c r="AA17" s="20">
        <v>62.5</v>
      </c>
      <c r="AB17" s="20">
        <v>0</v>
      </c>
      <c r="AC17" s="20">
        <v>12.5</v>
      </c>
      <c r="AD17" s="20">
        <v>25</v>
      </c>
      <c r="AE17" s="20">
        <v>0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15197.671</v>
      </c>
      <c r="AO17" s="35">
        <v>80</v>
      </c>
      <c r="AP17" s="43">
        <f t="shared" si="5"/>
        <v>9726509.4399999995</v>
      </c>
      <c r="AR17" s="57">
        <f t="shared" si="6"/>
        <v>15197.671</v>
      </c>
      <c r="AS17" s="35">
        <v>24</v>
      </c>
      <c r="AT17" s="43">
        <f t="shared" si="7"/>
        <v>87538584.960000008</v>
      </c>
      <c r="AV17" s="43">
        <v>1437000000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N18" s="57"/>
      <c r="AO18" s="35"/>
      <c r="AP18" s="43"/>
      <c r="AR18" s="57"/>
      <c r="AS18" s="35"/>
      <c r="AT18" s="43"/>
      <c r="AV18" s="43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128</v>
      </c>
      <c r="E21" s="10"/>
      <c r="F21" s="18" t="s">
        <v>5</v>
      </c>
      <c r="G21" s="18" t="s">
        <v>226</v>
      </c>
      <c r="H21" s="10"/>
      <c r="I21" s="19">
        <v>4424762</v>
      </c>
      <c r="J21" s="19">
        <v>18080</v>
      </c>
      <c r="K21" s="17" t="s">
        <v>14</v>
      </c>
      <c r="L21" s="10"/>
      <c r="M21" s="60">
        <v>692</v>
      </c>
      <c r="N21" s="60">
        <v>713</v>
      </c>
      <c r="O21" s="60">
        <v>713</v>
      </c>
      <c r="P21" s="10"/>
      <c r="Q21" s="60">
        <f>N21*$Q$201</f>
        <v>21390</v>
      </c>
      <c r="R21" s="10"/>
      <c r="S21" s="62">
        <f>Q21+N21</f>
        <v>22103</v>
      </c>
      <c r="T21" s="10"/>
      <c r="U21" s="64">
        <v>16.100000000000001</v>
      </c>
      <c r="V21" s="64">
        <v>16.100000000000001</v>
      </c>
      <c r="W21" s="10"/>
      <c r="X21" s="43">
        <f>AP21+AT21</f>
        <v>8397227448.8000011</v>
      </c>
      <c r="Y21" s="36">
        <f>X21/AV21</f>
        <v>0.12734455723753055</v>
      </c>
      <c r="Z21" s="10"/>
      <c r="AA21" s="20">
        <v>64.7</v>
      </c>
      <c r="AB21" s="20">
        <v>3.9</v>
      </c>
      <c r="AC21" s="20">
        <v>0.7</v>
      </c>
      <c r="AD21" s="20">
        <v>22.5</v>
      </c>
      <c r="AE21" s="20">
        <v>8.1999999999999993</v>
      </c>
      <c r="AF21" s="66">
        <f>SUM(AA21:AE21)</f>
        <v>100.00000000000001</v>
      </c>
      <c r="AG21" s="10"/>
      <c r="AH21" s="72"/>
      <c r="AI21" s="73"/>
      <c r="AJ21" s="74"/>
      <c r="AK21" s="75"/>
      <c r="AL21" s="76"/>
      <c r="AN21" s="57">
        <v>14721.647000000001</v>
      </c>
      <c r="AO21" s="35">
        <v>80</v>
      </c>
      <c r="AP21" s="43">
        <f>N21*AN21*AO21</f>
        <v>839722744.88000011</v>
      </c>
      <c r="AR21" s="57">
        <f>AN21</f>
        <v>14721.647000000001</v>
      </c>
      <c r="AS21" s="35">
        <v>24</v>
      </c>
      <c r="AT21" s="43">
        <f>Q21*AR21*AS21</f>
        <v>7557504703.920001</v>
      </c>
      <c r="AV21" s="43">
        <v>65941000000</v>
      </c>
    </row>
    <row r="22" spans="1:48" ht="24" customHeight="1">
      <c r="A22" s="16"/>
      <c r="B22" s="17">
        <f t="shared" si="8"/>
        <v>4</v>
      </c>
      <c r="C22" s="10"/>
      <c r="D22" s="18" t="s">
        <v>96</v>
      </c>
      <c r="E22" s="10"/>
      <c r="F22" s="18" t="s">
        <v>5</v>
      </c>
      <c r="G22" s="18" t="s">
        <v>226</v>
      </c>
      <c r="H22" s="10"/>
      <c r="I22" s="19">
        <v>4052584</v>
      </c>
      <c r="J22" s="19">
        <v>41680</v>
      </c>
      <c r="K22" s="17" t="s">
        <v>14</v>
      </c>
      <c r="L22" s="10"/>
      <c r="M22" s="60">
        <v>424</v>
      </c>
      <c r="N22" s="60">
        <v>715</v>
      </c>
      <c r="O22" s="60">
        <v>715</v>
      </c>
      <c r="P22" s="10"/>
      <c r="Q22" s="60">
        <f>N22*$Q$201</f>
        <v>21450</v>
      </c>
      <c r="R22" s="10"/>
      <c r="S22" s="62">
        <f>Q22+N22</f>
        <v>22165</v>
      </c>
      <c r="T22" s="10"/>
      <c r="U22" s="64">
        <v>17.600000000000001</v>
      </c>
      <c r="V22" s="64">
        <v>17.600000000000001</v>
      </c>
      <c r="W22" s="10"/>
      <c r="X22" s="43">
        <f>AP22+AT22</f>
        <v>15817609808</v>
      </c>
      <c r="Y22" s="36">
        <f>X22/AV22</f>
        <v>0.14455867124840066</v>
      </c>
      <c r="Z22" s="10"/>
      <c r="AA22" s="20">
        <v>51</v>
      </c>
      <c r="AB22" s="20">
        <v>12</v>
      </c>
      <c r="AC22" s="20">
        <v>1</v>
      </c>
      <c r="AD22" s="20">
        <v>35</v>
      </c>
      <c r="AE22" s="20">
        <v>1</v>
      </c>
      <c r="AF22" s="66">
        <f>SUM(AA22:AE22)</f>
        <v>100</v>
      </c>
      <c r="AG22" s="10"/>
      <c r="AH22" s="72"/>
      <c r="AI22" s="73"/>
      <c r="AJ22" s="74"/>
      <c r="AK22" s="75"/>
      <c r="AL22" s="76"/>
      <c r="AN22" s="57">
        <v>27653.164000000001</v>
      </c>
      <c r="AO22" s="35">
        <v>80</v>
      </c>
      <c r="AP22" s="43">
        <f>N22*AN22*AO22</f>
        <v>1581760980.8000002</v>
      </c>
      <c r="AR22" s="57">
        <f>AN22</f>
        <v>27653.164000000001</v>
      </c>
      <c r="AS22" s="35">
        <v>24</v>
      </c>
      <c r="AT22" s="43">
        <f>Q22*AR22*AS22</f>
        <v>14235848827.200001</v>
      </c>
      <c r="AV22" s="43">
        <v>109420000000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N24" s="57"/>
      <c r="AO24" s="35"/>
      <c r="AP24" s="43"/>
      <c r="AR24" s="57"/>
      <c r="AS24" s="35"/>
      <c r="AT24" s="43"/>
      <c r="AV24" s="43"/>
    </row>
    <row r="25" spans="1:48" ht="24" customHeight="1">
      <c r="A25" s="16"/>
      <c r="B25" s="17">
        <v>1</v>
      </c>
      <c r="C25" s="10"/>
      <c r="D25" s="18" t="s">
        <v>68</v>
      </c>
      <c r="E25" s="10"/>
      <c r="F25" s="18" t="s">
        <v>8</v>
      </c>
      <c r="G25" s="18" t="s">
        <v>212</v>
      </c>
      <c r="H25" s="10"/>
      <c r="I25" s="19">
        <v>64720688</v>
      </c>
      <c r="J25" s="19">
        <v>38950</v>
      </c>
      <c r="K25" s="17" t="s">
        <v>14</v>
      </c>
      <c r="L25" s="10"/>
      <c r="M25" s="60">
        <v>3477</v>
      </c>
      <c r="N25" s="60">
        <v>3585</v>
      </c>
      <c r="O25" s="60">
        <v>3585</v>
      </c>
      <c r="P25" s="10"/>
      <c r="Q25" s="60">
        <f t="shared" ref="Q25:Q54" si="9">N25*$Q$201</f>
        <v>107550</v>
      </c>
      <c r="R25" s="10"/>
      <c r="S25" s="62">
        <f t="shared" ref="S25:S54" si="10">Q25+N25</f>
        <v>111135</v>
      </c>
      <c r="T25" s="10"/>
      <c r="U25" s="64">
        <v>5.5</v>
      </c>
      <c r="V25" s="64">
        <v>5.5</v>
      </c>
      <c r="W25" s="10"/>
      <c r="X25" s="43">
        <f t="shared" ref="X25:X54" si="11">AP25+AT25</f>
        <v>106007652696.00002</v>
      </c>
      <c r="Y25" s="36">
        <f t="shared" ref="Y25:Y54" si="12">X25/AV25</f>
        <v>4.2900709306353708E-2</v>
      </c>
      <c r="Z25" s="10"/>
      <c r="AA25" s="20">
        <v>54.4</v>
      </c>
      <c r="AB25" s="20">
        <v>21.1</v>
      </c>
      <c r="AC25" s="20">
        <v>4.7</v>
      </c>
      <c r="AD25" s="20">
        <v>16.100000000000001</v>
      </c>
      <c r="AE25" s="20">
        <v>3.7</v>
      </c>
      <c r="AF25" s="66">
        <f t="shared" ref="AF25:AF54" si="13">SUM(AA25:AE25)</f>
        <v>100.00000000000001</v>
      </c>
      <c r="AG25" s="10"/>
      <c r="AH25" s="72"/>
      <c r="AI25" s="73"/>
      <c r="AJ25" s="74"/>
      <c r="AK25" s="75"/>
      <c r="AL25" s="76"/>
      <c r="AN25" s="57">
        <v>36962.222000000002</v>
      </c>
      <c r="AO25" s="35">
        <v>80</v>
      </c>
      <c r="AP25" s="43">
        <f t="shared" ref="AP25:AP54" si="14">N25*AN25*AO25</f>
        <v>10600765269.6</v>
      </c>
      <c r="AR25" s="57">
        <f t="shared" ref="AR25:AR54" si="15">AN25</f>
        <v>36962.222000000002</v>
      </c>
      <c r="AS25" s="35">
        <v>24</v>
      </c>
      <c r="AT25" s="43">
        <f t="shared" ref="AT25:AT54" si="16">Q25*AR25*AS25</f>
        <v>95406887426.400009</v>
      </c>
      <c r="AV25" s="43">
        <v>2471000000000</v>
      </c>
    </row>
    <row r="26" spans="1:48" ht="24" customHeight="1">
      <c r="A26" s="16"/>
      <c r="B26" s="17">
        <f t="shared" si="8"/>
        <v>2</v>
      </c>
      <c r="C26" s="10"/>
      <c r="D26" s="18" t="s">
        <v>89</v>
      </c>
      <c r="E26" s="10"/>
      <c r="F26" s="18" t="s">
        <v>8</v>
      </c>
      <c r="G26" s="18" t="s">
        <v>212</v>
      </c>
      <c r="H26" s="10"/>
      <c r="I26" s="19">
        <v>59429936</v>
      </c>
      <c r="J26" s="19">
        <v>31590</v>
      </c>
      <c r="K26" s="17" t="s">
        <v>14</v>
      </c>
      <c r="L26" s="10"/>
      <c r="M26" s="60">
        <v>3428</v>
      </c>
      <c r="N26" s="60">
        <v>3333</v>
      </c>
      <c r="O26" s="60">
        <v>3333</v>
      </c>
      <c r="P26" s="10"/>
      <c r="Q26" s="60">
        <f t="shared" si="9"/>
        <v>99990</v>
      </c>
      <c r="R26" s="10"/>
      <c r="S26" s="62">
        <f t="shared" si="10"/>
        <v>103323</v>
      </c>
      <c r="T26" s="10"/>
      <c r="U26" s="64">
        <v>5.6</v>
      </c>
      <c r="V26" s="64">
        <v>5.6</v>
      </c>
      <c r="W26" s="10"/>
      <c r="X26" s="43">
        <f t="shared" si="11"/>
        <v>82488083700</v>
      </c>
      <c r="Y26" s="36">
        <f t="shared" si="12"/>
        <v>4.3970193869936038E-2</v>
      </c>
      <c r="Z26" s="10"/>
      <c r="AA26" s="20">
        <v>42.8</v>
      </c>
      <c r="AB26" s="20">
        <v>25.6</v>
      </c>
      <c r="AC26" s="20">
        <v>7.3</v>
      </c>
      <c r="AD26" s="20">
        <v>17.600000000000001</v>
      </c>
      <c r="AE26" s="20">
        <v>6.7</v>
      </c>
      <c r="AF26" s="66">
        <f t="shared" si="13"/>
        <v>100.00000000000001</v>
      </c>
      <c r="AG26" s="10"/>
      <c r="AH26" s="72"/>
      <c r="AI26" s="73"/>
      <c r="AJ26" s="74"/>
      <c r="AK26" s="75"/>
      <c r="AL26" s="76"/>
      <c r="AN26" s="57">
        <v>30936.125</v>
      </c>
      <c r="AO26" s="35">
        <v>80</v>
      </c>
      <c r="AP26" s="43">
        <f t="shared" si="14"/>
        <v>8248808370</v>
      </c>
      <c r="AR26" s="57">
        <f t="shared" si="15"/>
        <v>30936.125</v>
      </c>
      <c r="AS26" s="35">
        <v>24</v>
      </c>
      <c r="AT26" s="43">
        <f t="shared" si="16"/>
        <v>74239275330</v>
      </c>
      <c r="AV26" s="43">
        <v>1876000000000</v>
      </c>
    </row>
    <row r="27" spans="1:48" ht="24" customHeight="1">
      <c r="A27" s="16"/>
      <c r="B27" s="17">
        <f t="shared" si="8"/>
        <v>3</v>
      </c>
      <c r="C27" s="10"/>
      <c r="D27" s="18" t="s">
        <v>72</v>
      </c>
      <c r="E27" s="10"/>
      <c r="F27" s="18" t="s">
        <v>8</v>
      </c>
      <c r="G27" s="18" t="s">
        <v>212</v>
      </c>
      <c r="H27" s="10"/>
      <c r="I27" s="19">
        <v>81914672</v>
      </c>
      <c r="J27" s="19">
        <v>43660</v>
      </c>
      <c r="K27" s="17" t="s">
        <v>14</v>
      </c>
      <c r="L27" s="10"/>
      <c r="M27" s="60">
        <v>3206</v>
      </c>
      <c r="N27" s="60">
        <v>3327</v>
      </c>
      <c r="O27" s="60">
        <v>3327</v>
      </c>
      <c r="P27" s="10"/>
      <c r="Q27" s="60">
        <f t="shared" si="9"/>
        <v>99810</v>
      </c>
      <c r="R27" s="10"/>
      <c r="S27" s="62">
        <f t="shared" si="10"/>
        <v>103137</v>
      </c>
      <c r="T27" s="10"/>
      <c r="U27" s="64">
        <v>4.0999999999999996</v>
      </c>
      <c r="V27" s="64">
        <v>4.0999999999999996</v>
      </c>
      <c r="W27" s="10"/>
      <c r="X27" s="43">
        <f t="shared" si="11"/>
        <v>112050485471.99998</v>
      </c>
      <c r="Y27" s="36">
        <f t="shared" si="12"/>
        <v>3.2319147814248626E-2</v>
      </c>
      <c r="Z27" s="10"/>
      <c r="AA27" s="20">
        <v>47.8</v>
      </c>
      <c r="AB27" s="20">
        <v>18.8</v>
      </c>
      <c r="AC27" s="20">
        <v>12.3</v>
      </c>
      <c r="AD27" s="20">
        <v>15.3</v>
      </c>
      <c r="AE27" s="20">
        <v>5.8</v>
      </c>
      <c r="AF27" s="66">
        <f t="shared" si="13"/>
        <v>99.999999999999986</v>
      </c>
      <c r="AG27" s="10"/>
      <c r="AH27" s="72"/>
      <c r="AI27" s="73"/>
      <c r="AJ27" s="74"/>
      <c r="AK27" s="75"/>
      <c r="AL27" s="76"/>
      <c r="AN27" s="57">
        <v>42098.92</v>
      </c>
      <c r="AO27" s="35">
        <v>80</v>
      </c>
      <c r="AP27" s="43">
        <f t="shared" si="14"/>
        <v>11205048547.200001</v>
      </c>
      <c r="AR27" s="57">
        <f t="shared" si="15"/>
        <v>42098.92</v>
      </c>
      <c r="AS27" s="35">
        <v>24</v>
      </c>
      <c r="AT27" s="43">
        <f t="shared" si="16"/>
        <v>100845436924.79999</v>
      </c>
      <c r="AV27" s="43">
        <v>3467000000000</v>
      </c>
    </row>
    <row r="28" spans="1:48" ht="24" customHeight="1">
      <c r="A28" s="16"/>
      <c r="B28" s="17">
        <f t="shared" si="8"/>
        <v>4</v>
      </c>
      <c r="C28" s="10"/>
      <c r="D28" s="18" t="s">
        <v>134</v>
      </c>
      <c r="E28" s="10"/>
      <c r="F28" s="18" t="s">
        <v>8</v>
      </c>
      <c r="G28" s="18" t="s">
        <v>212</v>
      </c>
      <c r="H28" s="10"/>
      <c r="I28" s="19">
        <v>38224408</v>
      </c>
      <c r="J28" s="19">
        <v>12680</v>
      </c>
      <c r="K28" s="17" t="s">
        <v>14</v>
      </c>
      <c r="L28" s="10"/>
      <c r="M28" s="60">
        <v>3026</v>
      </c>
      <c r="N28" s="60">
        <v>3698</v>
      </c>
      <c r="O28" s="60">
        <v>3698</v>
      </c>
      <c r="P28" s="10"/>
      <c r="Q28" s="60">
        <f t="shared" si="9"/>
        <v>110940</v>
      </c>
      <c r="R28" s="10"/>
      <c r="S28" s="62">
        <f t="shared" si="10"/>
        <v>114638</v>
      </c>
      <c r="T28" s="10"/>
      <c r="U28" s="64">
        <v>9.6999999999999993</v>
      </c>
      <c r="V28" s="64">
        <v>9.6999999999999993</v>
      </c>
      <c r="W28" s="10"/>
      <c r="X28" s="43">
        <f t="shared" si="11"/>
        <v>36777571480</v>
      </c>
      <c r="Y28" s="36">
        <f t="shared" si="12"/>
        <v>7.7913961629394859E-2</v>
      </c>
      <c r="Z28" s="10"/>
      <c r="AA28" s="20">
        <v>46.8</v>
      </c>
      <c r="AB28" s="20">
        <v>11.2</v>
      </c>
      <c r="AC28" s="20">
        <v>9</v>
      </c>
      <c r="AD28" s="20">
        <v>28.7</v>
      </c>
      <c r="AE28" s="20">
        <v>4.3</v>
      </c>
      <c r="AF28" s="66">
        <f t="shared" si="13"/>
        <v>100</v>
      </c>
      <c r="AG28" s="10"/>
      <c r="AH28" s="72"/>
      <c r="AI28" s="73"/>
      <c r="AJ28" s="74"/>
      <c r="AK28" s="75"/>
      <c r="AL28" s="76"/>
      <c r="AN28" s="57">
        <v>12431.575000000001</v>
      </c>
      <c r="AO28" s="35">
        <v>80</v>
      </c>
      <c r="AP28" s="43">
        <f t="shared" si="14"/>
        <v>3677757148</v>
      </c>
      <c r="AR28" s="57">
        <f t="shared" si="15"/>
        <v>12431.575000000001</v>
      </c>
      <c r="AS28" s="35">
        <v>24</v>
      </c>
      <c r="AT28" s="43">
        <f t="shared" si="16"/>
        <v>33099814332</v>
      </c>
      <c r="AV28" s="43">
        <v>472028000000</v>
      </c>
    </row>
    <row r="29" spans="1:48" ht="24" customHeight="1">
      <c r="A29" s="16"/>
      <c r="B29" s="17">
        <f t="shared" si="8"/>
        <v>5</v>
      </c>
      <c r="C29" s="10"/>
      <c r="D29" s="18" t="s">
        <v>157</v>
      </c>
      <c r="E29" s="10"/>
      <c r="F29" s="18" t="s">
        <v>8</v>
      </c>
      <c r="G29" s="18" t="s">
        <v>212</v>
      </c>
      <c r="H29" s="10"/>
      <c r="I29" s="19">
        <v>46347576</v>
      </c>
      <c r="J29" s="19">
        <v>27520</v>
      </c>
      <c r="K29" s="17" t="s">
        <v>14</v>
      </c>
      <c r="L29" s="10"/>
      <c r="M29" s="60">
        <v>1810</v>
      </c>
      <c r="N29" s="60">
        <v>1922</v>
      </c>
      <c r="O29" s="60">
        <v>1922</v>
      </c>
      <c r="P29" s="10"/>
      <c r="Q29" s="60">
        <f t="shared" si="9"/>
        <v>57660</v>
      </c>
      <c r="R29" s="10"/>
      <c r="S29" s="62">
        <f t="shared" si="10"/>
        <v>59582</v>
      </c>
      <c r="T29" s="10"/>
      <c r="U29" s="64">
        <v>4.0999999999999996</v>
      </c>
      <c r="V29" s="64">
        <v>4.0999999999999996</v>
      </c>
      <c r="W29" s="10"/>
      <c r="X29" s="43">
        <f t="shared" si="11"/>
        <v>40755047462.399994</v>
      </c>
      <c r="Y29" s="36">
        <f t="shared" si="12"/>
        <v>3.3080395667532465E-2</v>
      </c>
      <c r="Z29" s="10"/>
      <c r="AA29" s="20">
        <v>46.5</v>
      </c>
      <c r="AB29" s="20">
        <v>21.9</v>
      </c>
      <c r="AC29" s="20">
        <v>3.7</v>
      </c>
      <c r="AD29" s="20">
        <v>21.5</v>
      </c>
      <c r="AE29" s="20">
        <v>6.4</v>
      </c>
      <c r="AF29" s="66">
        <f t="shared" si="13"/>
        <v>100.00000000000001</v>
      </c>
      <c r="AG29" s="10"/>
      <c r="AH29" s="72"/>
      <c r="AI29" s="73"/>
      <c r="AJ29" s="74"/>
      <c r="AK29" s="75"/>
      <c r="AL29" s="76"/>
      <c r="AN29" s="57">
        <v>26505.624</v>
      </c>
      <c r="AO29" s="35">
        <v>80</v>
      </c>
      <c r="AP29" s="43">
        <f t="shared" si="14"/>
        <v>4075504746.2400002</v>
      </c>
      <c r="AR29" s="57">
        <f t="shared" si="15"/>
        <v>26505.624</v>
      </c>
      <c r="AS29" s="35">
        <v>24</v>
      </c>
      <c r="AT29" s="43">
        <f t="shared" si="16"/>
        <v>36679542716.159996</v>
      </c>
      <c r="AV29" s="43">
        <v>1232000000000</v>
      </c>
    </row>
    <row r="30" spans="1:48" ht="24" customHeight="1">
      <c r="A30" s="16"/>
      <c r="B30" s="17">
        <f t="shared" si="8"/>
        <v>6</v>
      </c>
      <c r="C30" s="10"/>
      <c r="D30" s="18" t="s">
        <v>177</v>
      </c>
      <c r="E30" s="10"/>
      <c r="F30" s="18" t="s">
        <v>8</v>
      </c>
      <c r="G30" s="18" t="s">
        <v>212</v>
      </c>
      <c r="H30" s="10"/>
      <c r="I30" s="19">
        <v>65788572</v>
      </c>
      <c r="J30" s="19">
        <v>42390</v>
      </c>
      <c r="K30" s="17" t="s">
        <v>14</v>
      </c>
      <c r="L30" s="10"/>
      <c r="M30" s="60">
        <v>1804</v>
      </c>
      <c r="N30" s="60">
        <v>2019</v>
      </c>
      <c r="O30" s="60">
        <v>2019</v>
      </c>
      <c r="P30" s="10"/>
      <c r="Q30" s="60">
        <f t="shared" si="9"/>
        <v>60570</v>
      </c>
      <c r="R30" s="10"/>
      <c r="S30" s="62">
        <f t="shared" si="10"/>
        <v>62589</v>
      </c>
      <c r="T30" s="10"/>
      <c r="U30" s="64">
        <v>3.1</v>
      </c>
      <c r="V30" s="64">
        <v>3.1</v>
      </c>
      <c r="W30" s="10"/>
      <c r="X30" s="43">
        <f t="shared" si="11"/>
        <v>66342994538.399994</v>
      </c>
      <c r="Y30" s="36">
        <f t="shared" si="12"/>
        <v>2.4626204357238304E-2</v>
      </c>
      <c r="Z30" s="10"/>
      <c r="AA30" s="20">
        <v>46.2</v>
      </c>
      <c r="AB30" s="20">
        <v>20.5</v>
      </c>
      <c r="AC30" s="20">
        <v>5.5</v>
      </c>
      <c r="AD30" s="20">
        <v>23.7</v>
      </c>
      <c r="AE30" s="20">
        <v>4.0999999999999996</v>
      </c>
      <c r="AF30" s="66">
        <f t="shared" si="13"/>
        <v>100</v>
      </c>
      <c r="AG30" s="10"/>
      <c r="AH30" s="72"/>
      <c r="AI30" s="73"/>
      <c r="AJ30" s="74"/>
      <c r="AK30" s="75"/>
      <c r="AL30" s="76"/>
      <c r="AN30" s="57">
        <v>41074.167000000001</v>
      </c>
      <c r="AO30" s="35">
        <v>80</v>
      </c>
      <c r="AP30" s="43">
        <f t="shared" si="14"/>
        <v>6634299453.8400002</v>
      </c>
      <c r="AR30" s="57">
        <f t="shared" si="15"/>
        <v>41074.167000000001</v>
      </c>
      <c r="AS30" s="35">
        <v>24</v>
      </c>
      <c r="AT30" s="43">
        <f t="shared" si="16"/>
        <v>59708695084.559998</v>
      </c>
      <c r="AV30" s="43">
        <v>2694000000000</v>
      </c>
    </row>
    <row r="31" spans="1:48" ht="24" customHeight="1">
      <c r="A31" s="16"/>
      <c r="B31" s="17">
        <f t="shared" si="8"/>
        <v>7</v>
      </c>
      <c r="C31" s="10"/>
      <c r="D31" s="18" t="s">
        <v>74</v>
      </c>
      <c r="E31" s="10"/>
      <c r="F31" s="18" t="s">
        <v>8</v>
      </c>
      <c r="G31" s="18" t="s">
        <v>212</v>
      </c>
      <c r="H31" s="10"/>
      <c r="I31" s="19">
        <v>11183716</v>
      </c>
      <c r="J31" s="19">
        <v>18960</v>
      </c>
      <c r="K31" s="17" t="s">
        <v>14</v>
      </c>
      <c r="L31" s="10"/>
      <c r="M31" s="60">
        <v>824</v>
      </c>
      <c r="N31" s="60">
        <v>1026</v>
      </c>
      <c r="O31" s="60">
        <v>1026</v>
      </c>
      <c r="P31" s="10"/>
      <c r="Q31" s="60">
        <f t="shared" si="9"/>
        <v>30780</v>
      </c>
      <c r="R31" s="10"/>
      <c r="S31" s="62">
        <f t="shared" si="10"/>
        <v>31806</v>
      </c>
      <c r="T31" s="10"/>
      <c r="U31" s="64">
        <v>9.1999999999999993</v>
      </c>
      <c r="V31" s="64">
        <v>9.1999999999999993</v>
      </c>
      <c r="W31" s="10"/>
      <c r="X31" s="43">
        <f t="shared" si="11"/>
        <v>14869990368</v>
      </c>
      <c r="Y31" s="36">
        <f t="shared" si="12"/>
        <v>7.6169644650705345E-2</v>
      </c>
      <c r="Z31" s="10"/>
      <c r="AA31" s="20">
        <v>40.299999999999997</v>
      </c>
      <c r="AB31" s="20">
        <v>32.4</v>
      </c>
      <c r="AC31" s="20">
        <v>2.2000000000000002</v>
      </c>
      <c r="AD31" s="20">
        <v>18.100000000000001</v>
      </c>
      <c r="AE31" s="20">
        <v>7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18116.46</v>
      </c>
      <c r="AO31" s="35">
        <v>80</v>
      </c>
      <c r="AP31" s="43">
        <f t="shared" si="14"/>
        <v>1486999036.8000002</v>
      </c>
      <c r="AR31" s="57">
        <f t="shared" si="15"/>
        <v>18116.46</v>
      </c>
      <c r="AS31" s="35">
        <v>24</v>
      </c>
      <c r="AT31" s="43">
        <f t="shared" si="16"/>
        <v>13382991331.199999</v>
      </c>
      <c r="AV31" s="43">
        <v>195222000000</v>
      </c>
    </row>
    <row r="32" spans="1:48" ht="24" customHeight="1">
      <c r="A32" s="16"/>
      <c r="B32" s="17">
        <f t="shared" si="8"/>
        <v>8</v>
      </c>
      <c r="C32" s="10"/>
      <c r="D32" s="18" t="s">
        <v>25</v>
      </c>
      <c r="E32" s="10"/>
      <c r="F32" s="18" t="s">
        <v>8</v>
      </c>
      <c r="G32" s="18" t="s">
        <v>212</v>
      </c>
      <c r="H32" s="10"/>
      <c r="I32" s="19">
        <v>11358379</v>
      </c>
      <c r="J32" s="19">
        <v>41860</v>
      </c>
      <c r="K32" s="17" t="s">
        <v>14</v>
      </c>
      <c r="L32" s="10"/>
      <c r="M32" s="60">
        <v>637</v>
      </c>
      <c r="N32" s="60">
        <v>657</v>
      </c>
      <c r="O32" s="60">
        <v>657</v>
      </c>
      <c r="P32" s="10"/>
      <c r="Q32" s="60">
        <f t="shared" si="9"/>
        <v>19710</v>
      </c>
      <c r="R32" s="10"/>
      <c r="S32" s="62">
        <f t="shared" si="10"/>
        <v>20367</v>
      </c>
      <c r="T32" s="10"/>
      <c r="U32" s="64">
        <v>5.8</v>
      </c>
      <c r="V32" s="64">
        <v>5.8</v>
      </c>
      <c r="W32" s="10"/>
      <c r="X32" s="43">
        <f t="shared" si="11"/>
        <v>22081559760</v>
      </c>
      <c r="Y32" s="36">
        <f t="shared" si="12"/>
        <v>4.6384277008845579E-2</v>
      </c>
      <c r="Z32" s="10"/>
      <c r="AA32" s="20">
        <v>57.1</v>
      </c>
      <c r="AB32" s="20">
        <v>14.4</v>
      </c>
      <c r="AC32" s="20">
        <v>11.1</v>
      </c>
      <c r="AD32" s="20">
        <v>12.2</v>
      </c>
      <c r="AE32" s="20">
        <v>5.2</v>
      </c>
      <c r="AF32" s="66">
        <f t="shared" si="13"/>
        <v>100</v>
      </c>
      <c r="AG32" s="10"/>
      <c r="AH32" s="72"/>
      <c r="AI32" s="73"/>
      <c r="AJ32" s="74"/>
      <c r="AK32" s="75"/>
      <c r="AL32" s="76"/>
      <c r="AN32" s="57">
        <v>42012.1</v>
      </c>
      <c r="AO32" s="35">
        <v>80</v>
      </c>
      <c r="AP32" s="43">
        <f t="shared" si="14"/>
        <v>2208155976</v>
      </c>
      <c r="AR32" s="57">
        <f t="shared" si="15"/>
        <v>42012.1</v>
      </c>
      <c r="AS32" s="35">
        <v>24</v>
      </c>
      <c r="AT32" s="43">
        <f t="shared" si="16"/>
        <v>19873403784</v>
      </c>
      <c r="AV32" s="43">
        <v>476057000000</v>
      </c>
    </row>
    <row r="33" spans="1:48" ht="24" customHeight="1">
      <c r="A33" s="16"/>
      <c r="B33" s="17">
        <f t="shared" si="8"/>
        <v>9</v>
      </c>
      <c r="C33" s="10"/>
      <c r="D33" s="18" t="s">
        <v>123</v>
      </c>
      <c r="E33" s="10"/>
      <c r="F33" s="18" t="s">
        <v>8</v>
      </c>
      <c r="G33" s="18" t="s">
        <v>212</v>
      </c>
      <c r="H33" s="10"/>
      <c r="I33" s="19">
        <v>16987330</v>
      </c>
      <c r="J33" s="19">
        <v>46310</v>
      </c>
      <c r="K33" s="17" t="s">
        <v>14</v>
      </c>
      <c r="L33" s="10"/>
      <c r="M33" s="60">
        <v>621</v>
      </c>
      <c r="N33" s="60">
        <v>648</v>
      </c>
      <c r="O33" s="60">
        <v>648</v>
      </c>
      <c r="P33" s="10"/>
      <c r="Q33" s="60">
        <f t="shared" si="9"/>
        <v>19440</v>
      </c>
      <c r="R33" s="10"/>
      <c r="S33" s="62">
        <f t="shared" si="10"/>
        <v>20088</v>
      </c>
      <c r="T33" s="10"/>
      <c r="U33" s="64">
        <v>3.8</v>
      </c>
      <c r="V33" s="64">
        <v>3.8</v>
      </c>
      <c r="W33" s="10"/>
      <c r="X33" s="43">
        <f t="shared" si="11"/>
        <v>23850470995.200001</v>
      </c>
      <c r="Y33" s="36">
        <f t="shared" si="12"/>
        <v>3.0439845155757039E-2</v>
      </c>
      <c r="Z33" s="10"/>
      <c r="AA33" s="20">
        <v>38</v>
      </c>
      <c r="AB33" s="20">
        <v>21.4</v>
      </c>
      <c r="AC33" s="20">
        <v>29.8</v>
      </c>
      <c r="AD33" s="20">
        <v>9.1999999999999993</v>
      </c>
      <c r="AE33" s="20">
        <v>1.6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46007.853000000003</v>
      </c>
      <c r="AO33" s="35">
        <v>80</v>
      </c>
      <c r="AP33" s="43">
        <f t="shared" si="14"/>
        <v>2385047099.5200005</v>
      </c>
      <c r="AR33" s="57">
        <f t="shared" si="15"/>
        <v>46007.853000000003</v>
      </c>
      <c r="AS33" s="35">
        <v>24</v>
      </c>
      <c r="AT33" s="43">
        <f t="shared" si="16"/>
        <v>21465423895.68</v>
      </c>
      <c r="AV33" s="43">
        <v>783528000000</v>
      </c>
    </row>
    <row r="34" spans="1:48" ht="24" customHeight="1">
      <c r="A34" s="16"/>
      <c r="B34" s="17">
        <f t="shared" si="8"/>
        <v>10</v>
      </c>
      <c r="C34" s="10"/>
      <c r="D34" s="18" t="s">
        <v>53</v>
      </c>
      <c r="E34" s="10"/>
      <c r="F34" s="18" t="s">
        <v>8</v>
      </c>
      <c r="G34" s="18" t="s">
        <v>212</v>
      </c>
      <c r="H34" s="10"/>
      <c r="I34" s="19">
        <v>10610947</v>
      </c>
      <c r="J34" s="19">
        <v>17570</v>
      </c>
      <c r="K34" s="17" t="s">
        <v>14</v>
      </c>
      <c r="L34" s="10"/>
      <c r="M34" s="60">
        <v>611</v>
      </c>
      <c r="N34" s="60">
        <v>630</v>
      </c>
      <c r="O34" s="60">
        <v>630</v>
      </c>
      <c r="P34" s="10"/>
      <c r="Q34" s="60">
        <f t="shared" si="9"/>
        <v>18900</v>
      </c>
      <c r="R34" s="10"/>
      <c r="S34" s="62">
        <f t="shared" si="10"/>
        <v>19530</v>
      </c>
      <c r="T34" s="10"/>
      <c r="U34" s="64">
        <v>5.9</v>
      </c>
      <c r="V34" s="64">
        <v>5.9</v>
      </c>
      <c r="W34" s="10"/>
      <c r="X34" s="43">
        <f t="shared" si="11"/>
        <v>9305547047.9999981</v>
      </c>
      <c r="Y34" s="36">
        <f t="shared" si="12"/>
        <v>4.7698739289558659E-2</v>
      </c>
      <c r="Z34" s="10"/>
      <c r="AA34" s="20">
        <v>53.7</v>
      </c>
      <c r="AB34" s="20">
        <v>10.3</v>
      </c>
      <c r="AC34" s="20">
        <v>8.6999999999999993</v>
      </c>
      <c r="AD34" s="20">
        <v>21.3</v>
      </c>
      <c r="AE34" s="20">
        <v>6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18463.386999999999</v>
      </c>
      <c r="AO34" s="35">
        <v>80</v>
      </c>
      <c r="AP34" s="43">
        <f t="shared" si="14"/>
        <v>930554704.79999995</v>
      </c>
      <c r="AR34" s="57">
        <f t="shared" si="15"/>
        <v>18463.386999999999</v>
      </c>
      <c r="AS34" s="35">
        <v>24</v>
      </c>
      <c r="AT34" s="43">
        <f t="shared" si="16"/>
        <v>8374992343.1999989</v>
      </c>
      <c r="AV34" s="43">
        <v>195090000000</v>
      </c>
    </row>
    <row r="35" spans="1:48" ht="24" customHeight="1">
      <c r="A35" s="16"/>
      <c r="B35" s="17">
        <f t="shared" si="8"/>
        <v>11</v>
      </c>
      <c r="C35" s="10"/>
      <c r="D35" s="18" t="s">
        <v>81</v>
      </c>
      <c r="E35" s="10"/>
      <c r="F35" s="18" t="s">
        <v>8</v>
      </c>
      <c r="G35" s="18" t="s">
        <v>212</v>
      </c>
      <c r="H35" s="10"/>
      <c r="I35" s="19">
        <v>9753281</v>
      </c>
      <c r="J35" s="19">
        <v>12570</v>
      </c>
      <c r="K35" s="17" t="s">
        <v>14</v>
      </c>
      <c r="L35" s="10"/>
      <c r="M35" s="60">
        <v>607</v>
      </c>
      <c r="N35" s="60">
        <v>756</v>
      </c>
      <c r="O35" s="60">
        <v>756</v>
      </c>
      <c r="P35" s="10"/>
      <c r="Q35" s="60">
        <f t="shared" si="9"/>
        <v>22680</v>
      </c>
      <c r="R35" s="10"/>
      <c r="S35" s="62">
        <f t="shared" si="10"/>
        <v>23436</v>
      </c>
      <c r="T35" s="10"/>
      <c r="U35" s="64">
        <v>7.8</v>
      </c>
      <c r="V35" s="64">
        <v>7.8</v>
      </c>
      <c r="W35" s="10"/>
      <c r="X35" s="43">
        <f t="shared" si="11"/>
        <v>7857789004.7999992</v>
      </c>
      <c r="Y35" s="36">
        <f t="shared" si="12"/>
        <v>6.1626334278118061E-2</v>
      </c>
      <c r="Z35" s="10"/>
      <c r="AA35" s="20">
        <v>44.3</v>
      </c>
      <c r="AB35" s="20">
        <v>10.5</v>
      </c>
      <c r="AC35" s="20">
        <v>12</v>
      </c>
      <c r="AD35" s="20">
        <v>25</v>
      </c>
      <c r="AE35" s="20">
        <v>8.1999999999999993</v>
      </c>
      <c r="AF35" s="66">
        <f t="shared" si="13"/>
        <v>100</v>
      </c>
      <c r="AG35" s="10"/>
      <c r="AH35" s="72"/>
      <c r="AI35" s="73"/>
      <c r="AJ35" s="74"/>
      <c r="AK35" s="75"/>
      <c r="AL35" s="76"/>
      <c r="AN35" s="57">
        <v>12992.376</v>
      </c>
      <c r="AO35" s="35">
        <v>80</v>
      </c>
      <c r="AP35" s="43">
        <f t="shared" si="14"/>
        <v>785778900.48000002</v>
      </c>
      <c r="AR35" s="57">
        <f t="shared" si="15"/>
        <v>12992.376</v>
      </c>
      <c r="AS35" s="35">
        <v>24</v>
      </c>
      <c r="AT35" s="43">
        <f t="shared" si="16"/>
        <v>7072010104.3199997</v>
      </c>
      <c r="AV35" s="43">
        <v>127507000000</v>
      </c>
    </row>
    <row r="36" spans="1:48" ht="24" customHeight="1">
      <c r="A36" s="16"/>
      <c r="B36" s="17">
        <f t="shared" si="8"/>
        <v>12</v>
      </c>
      <c r="C36" s="10"/>
      <c r="D36" s="18" t="s">
        <v>135</v>
      </c>
      <c r="E36" s="10"/>
      <c r="F36" s="18" t="s">
        <v>8</v>
      </c>
      <c r="G36" s="18" t="s">
        <v>212</v>
      </c>
      <c r="H36" s="10"/>
      <c r="I36" s="19">
        <v>10371627</v>
      </c>
      <c r="J36" s="19">
        <v>19850</v>
      </c>
      <c r="K36" s="17" t="s">
        <v>14</v>
      </c>
      <c r="L36" s="10"/>
      <c r="M36" s="60">
        <v>563</v>
      </c>
      <c r="N36" s="60">
        <v>768</v>
      </c>
      <c r="O36" s="60">
        <v>768</v>
      </c>
      <c r="P36" s="10"/>
      <c r="Q36" s="60">
        <f t="shared" si="9"/>
        <v>23040</v>
      </c>
      <c r="R36" s="10"/>
      <c r="S36" s="62">
        <f t="shared" si="10"/>
        <v>23808</v>
      </c>
      <c r="T36" s="10"/>
      <c r="U36" s="64">
        <v>7.4</v>
      </c>
      <c r="V36" s="64">
        <v>7.4</v>
      </c>
      <c r="W36" s="10"/>
      <c r="X36" s="43">
        <f t="shared" si="11"/>
        <v>12274729574.400002</v>
      </c>
      <c r="Y36" s="36">
        <f t="shared" si="12"/>
        <v>5.9503454303248896E-2</v>
      </c>
      <c r="Z36" s="10"/>
      <c r="AA36" s="20">
        <v>47.6</v>
      </c>
      <c r="AB36" s="20">
        <v>18.3</v>
      </c>
      <c r="AC36" s="20">
        <v>5.9</v>
      </c>
      <c r="AD36" s="20">
        <v>21.8</v>
      </c>
      <c r="AE36" s="20">
        <v>6.4</v>
      </c>
      <c r="AF36" s="66">
        <f t="shared" si="13"/>
        <v>100.00000000000001</v>
      </c>
      <c r="AG36" s="10"/>
      <c r="AH36" s="72"/>
      <c r="AI36" s="73"/>
      <c r="AJ36" s="74"/>
      <c r="AK36" s="75"/>
      <c r="AL36" s="76"/>
      <c r="AN36" s="57">
        <v>19978.401000000002</v>
      </c>
      <c r="AO36" s="35">
        <v>80</v>
      </c>
      <c r="AP36" s="43">
        <f t="shared" si="14"/>
        <v>1227472957.4400001</v>
      </c>
      <c r="AR36" s="57">
        <f t="shared" si="15"/>
        <v>19978.401000000002</v>
      </c>
      <c r="AS36" s="35">
        <v>24</v>
      </c>
      <c r="AT36" s="43">
        <f t="shared" si="16"/>
        <v>11047256616.960001</v>
      </c>
      <c r="AV36" s="43">
        <v>206286000000</v>
      </c>
    </row>
    <row r="37" spans="1:48" ht="24" customHeight="1">
      <c r="A37" s="16"/>
      <c r="B37" s="17">
        <f t="shared" si="8"/>
        <v>13</v>
      </c>
      <c r="C37" s="10"/>
      <c r="D37" s="18" t="s">
        <v>19</v>
      </c>
      <c r="E37" s="10"/>
      <c r="F37" s="18" t="s">
        <v>8</v>
      </c>
      <c r="G37" s="18" t="s">
        <v>212</v>
      </c>
      <c r="H37" s="10"/>
      <c r="I37" s="19">
        <v>8712137</v>
      </c>
      <c r="J37" s="19">
        <v>45230</v>
      </c>
      <c r="K37" s="17" t="s">
        <v>14</v>
      </c>
      <c r="L37" s="10"/>
      <c r="M37" s="60">
        <v>432</v>
      </c>
      <c r="N37" s="60">
        <v>452</v>
      </c>
      <c r="O37" s="60">
        <v>452</v>
      </c>
      <c r="P37" s="10"/>
      <c r="Q37" s="60">
        <f t="shared" si="9"/>
        <v>13560</v>
      </c>
      <c r="R37" s="10"/>
      <c r="S37" s="62">
        <f t="shared" si="10"/>
        <v>14012</v>
      </c>
      <c r="T37" s="10"/>
      <c r="U37" s="64">
        <v>5.2</v>
      </c>
      <c r="V37" s="64">
        <v>5.2</v>
      </c>
      <c r="W37" s="10"/>
      <c r="X37" s="43">
        <f t="shared" si="11"/>
        <v>16357990287.999998</v>
      </c>
      <c r="Y37" s="36">
        <f t="shared" si="12"/>
        <v>4.1388743429109268E-2</v>
      </c>
      <c r="Z37" s="10"/>
      <c r="AA37" s="20">
        <v>43.8</v>
      </c>
      <c r="AB37" s="20">
        <v>22</v>
      </c>
      <c r="AC37" s="20">
        <v>11.1</v>
      </c>
      <c r="AD37" s="20">
        <v>16.899999999999999</v>
      </c>
      <c r="AE37" s="20">
        <v>6.2</v>
      </c>
      <c r="AF37" s="66">
        <f t="shared" si="13"/>
        <v>99.999999999999986</v>
      </c>
      <c r="AG37" s="10"/>
      <c r="AH37" s="72"/>
      <c r="AI37" s="73"/>
      <c r="AJ37" s="74"/>
      <c r="AK37" s="75"/>
      <c r="AL37" s="76"/>
      <c r="AN37" s="57">
        <v>45237.805</v>
      </c>
      <c r="AO37" s="35">
        <v>80</v>
      </c>
      <c r="AP37" s="43">
        <f t="shared" si="14"/>
        <v>1635799028.8</v>
      </c>
      <c r="AR37" s="57">
        <f t="shared" si="15"/>
        <v>45237.805</v>
      </c>
      <c r="AS37" s="35">
        <v>24</v>
      </c>
      <c r="AT37" s="43">
        <f t="shared" si="16"/>
        <v>14722191259.199999</v>
      </c>
      <c r="AV37" s="43">
        <v>395228000000</v>
      </c>
    </row>
    <row r="38" spans="1:48" ht="24" customHeight="1">
      <c r="A38" s="16"/>
      <c r="B38" s="17">
        <f t="shared" si="8"/>
        <v>14</v>
      </c>
      <c r="C38" s="10"/>
      <c r="D38" s="18" t="s">
        <v>88</v>
      </c>
      <c r="E38" s="10"/>
      <c r="F38" s="18" t="s">
        <v>8</v>
      </c>
      <c r="G38" s="18" t="s">
        <v>212</v>
      </c>
      <c r="H38" s="10"/>
      <c r="I38" s="19">
        <v>8191828</v>
      </c>
      <c r="J38" s="19">
        <v>36190</v>
      </c>
      <c r="K38" s="17" t="s">
        <v>14</v>
      </c>
      <c r="L38" s="10"/>
      <c r="M38" s="60">
        <v>335</v>
      </c>
      <c r="N38" s="60">
        <v>345</v>
      </c>
      <c r="O38" s="60">
        <v>345</v>
      </c>
      <c r="P38" s="10"/>
      <c r="Q38" s="60">
        <f t="shared" si="9"/>
        <v>10350</v>
      </c>
      <c r="R38" s="10"/>
      <c r="S38" s="62">
        <f t="shared" si="10"/>
        <v>10695</v>
      </c>
      <c r="T38" s="10"/>
      <c r="U38" s="64">
        <v>4.2</v>
      </c>
      <c r="V38" s="64">
        <v>4.2</v>
      </c>
      <c r="W38" s="10"/>
      <c r="X38" s="43">
        <f t="shared" si="11"/>
        <v>10300768224</v>
      </c>
      <c r="Y38" s="36">
        <f t="shared" si="12"/>
        <v>3.2295770271922646E-2</v>
      </c>
      <c r="Z38" s="10"/>
      <c r="AA38" s="20">
        <v>46.3</v>
      </c>
      <c r="AB38" s="20">
        <v>12.2</v>
      </c>
      <c r="AC38" s="20">
        <v>2.7</v>
      </c>
      <c r="AD38" s="20">
        <v>28.7</v>
      </c>
      <c r="AE38" s="20">
        <v>10.1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37321.624000000003</v>
      </c>
      <c r="AO38" s="35">
        <v>80</v>
      </c>
      <c r="AP38" s="43">
        <f t="shared" si="14"/>
        <v>1030076822.4000001</v>
      </c>
      <c r="AR38" s="57">
        <f t="shared" si="15"/>
        <v>37321.624000000003</v>
      </c>
      <c r="AS38" s="35">
        <v>24</v>
      </c>
      <c r="AT38" s="43">
        <f t="shared" si="16"/>
        <v>9270691401.6000004</v>
      </c>
      <c r="AV38" s="43">
        <v>318951000000</v>
      </c>
    </row>
    <row r="39" spans="1:48" ht="24" customHeight="1">
      <c r="A39" s="16"/>
      <c r="B39" s="17">
        <f t="shared" si="8"/>
        <v>15</v>
      </c>
      <c r="C39" s="10"/>
      <c r="D39" s="18" t="s">
        <v>151</v>
      </c>
      <c r="E39" s="10"/>
      <c r="F39" s="18" t="s">
        <v>8</v>
      </c>
      <c r="G39" s="18" t="s">
        <v>212</v>
      </c>
      <c r="H39" s="10"/>
      <c r="I39" s="19">
        <v>5444218</v>
      </c>
      <c r="J39" s="19">
        <v>16810</v>
      </c>
      <c r="K39" s="17" t="s">
        <v>14</v>
      </c>
      <c r="L39" s="10"/>
      <c r="M39" s="60">
        <v>275</v>
      </c>
      <c r="N39" s="60">
        <v>330</v>
      </c>
      <c r="O39" s="60">
        <v>330</v>
      </c>
      <c r="P39" s="10"/>
      <c r="Q39" s="60">
        <f t="shared" si="9"/>
        <v>9900</v>
      </c>
      <c r="R39" s="10"/>
      <c r="S39" s="62">
        <f t="shared" si="10"/>
        <v>10230</v>
      </c>
      <c r="T39" s="10"/>
      <c r="U39" s="64">
        <v>6.1</v>
      </c>
      <c r="V39" s="64">
        <v>6.1</v>
      </c>
      <c r="W39" s="10"/>
      <c r="X39" s="43">
        <f t="shared" si="11"/>
        <v>4357583472</v>
      </c>
      <c r="Y39" s="36">
        <f t="shared" si="12"/>
        <v>4.8611500005577804E-2</v>
      </c>
      <c r="Z39" s="10"/>
      <c r="AA39" s="20">
        <v>50.2</v>
      </c>
      <c r="AB39" s="20">
        <v>8.6999999999999993</v>
      </c>
      <c r="AC39" s="20">
        <v>7.6</v>
      </c>
      <c r="AD39" s="20">
        <v>29.1</v>
      </c>
      <c r="AE39" s="20">
        <v>4.4000000000000004</v>
      </c>
      <c r="AF39" s="66">
        <f t="shared" si="13"/>
        <v>100</v>
      </c>
      <c r="AG39" s="10"/>
      <c r="AH39" s="72"/>
      <c r="AI39" s="73"/>
      <c r="AJ39" s="74"/>
      <c r="AK39" s="75"/>
      <c r="AL39" s="76"/>
      <c r="AN39" s="57">
        <v>16505.998</v>
      </c>
      <c r="AO39" s="35">
        <v>80</v>
      </c>
      <c r="AP39" s="43">
        <f t="shared" si="14"/>
        <v>435758347.19999999</v>
      </c>
      <c r="AR39" s="57">
        <f t="shared" si="15"/>
        <v>16505.998</v>
      </c>
      <c r="AS39" s="35">
        <v>24</v>
      </c>
      <c r="AT39" s="43">
        <f t="shared" si="16"/>
        <v>3921825124.7999997</v>
      </c>
      <c r="AV39" s="43">
        <v>89641000000</v>
      </c>
    </row>
    <row r="40" spans="1:48" ht="24" customHeight="1">
      <c r="A40" s="16"/>
      <c r="B40" s="17">
        <f t="shared" si="8"/>
        <v>16</v>
      </c>
      <c r="C40" s="10"/>
      <c r="D40" s="18" t="s">
        <v>161</v>
      </c>
      <c r="E40" s="10"/>
      <c r="F40" s="18" t="s">
        <v>8</v>
      </c>
      <c r="G40" s="18" t="s">
        <v>212</v>
      </c>
      <c r="H40" s="10"/>
      <c r="I40" s="19">
        <v>9837533</v>
      </c>
      <c r="J40" s="19">
        <v>54630</v>
      </c>
      <c r="K40" s="17" t="s">
        <v>14</v>
      </c>
      <c r="L40" s="10"/>
      <c r="M40" s="60">
        <v>270</v>
      </c>
      <c r="N40" s="60">
        <v>278</v>
      </c>
      <c r="O40" s="60">
        <v>278</v>
      </c>
      <c r="P40" s="10"/>
      <c r="Q40" s="60">
        <f t="shared" si="9"/>
        <v>8340</v>
      </c>
      <c r="R40" s="10"/>
      <c r="S40" s="62">
        <f t="shared" si="10"/>
        <v>8618</v>
      </c>
      <c r="T40" s="10"/>
      <c r="U40" s="64">
        <v>2.8</v>
      </c>
      <c r="V40" s="64">
        <v>2.8</v>
      </c>
      <c r="W40" s="10"/>
      <c r="X40" s="43">
        <f t="shared" si="11"/>
        <v>11559061412.800001</v>
      </c>
      <c r="Y40" s="36">
        <f t="shared" si="12"/>
        <v>2.2412401138549361E-2</v>
      </c>
      <c r="Z40" s="10"/>
      <c r="AA40" s="20">
        <v>53.7</v>
      </c>
      <c r="AB40" s="20">
        <v>16.3</v>
      </c>
      <c r="AC40" s="20">
        <v>8.1</v>
      </c>
      <c r="AD40" s="20">
        <v>15.6</v>
      </c>
      <c r="AE40" s="20">
        <v>6.3</v>
      </c>
      <c r="AF40" s="66">
        <f t="shared" si="13"/>
        <v>99.999999999999986</v>
      </c>
      <c r="AG40" s="10"/>
      <c r="AH40" s="72"/>
      <c r="AI40" s="73"/>
      <c r="AJ40" s="74"/>
      <c r="AK40" s="75"/>
      <c r="AL40" s="76"/>
      <c r="AN40" s="57">
        <v>51974.197</v>
      </c>
      <c r="AO40" s="35">
        <v>80</v>
      </c>
      <c r="AP40" s="43">
        <f t="shared" si="14"/>
        <v>1155906141.28</v>
      </c>
      <c r="AR40" s="57">
        <f t="shared" si="15"/>
        <v>51974.197</v>
      </c>
      <c r="AS40" s="35">
        <v>24</v>
      </c>
      <c r="AT40" s="43">
        <f t="shared" si="16"/>
        <v>10403155271.52</v>
      </c>
      <c r="AV40" s="43">
        <v>515744000000</v>
      </c>
    </row>
    <row r="41" spans="1:48" ht="24" customHeight="1">
      <c r="A41" s="16"/>
      <c r="B41" s="17">
        <f t="shared" si="8"/>
        <v>17</v>
      </c>
      <c r="C41" s="10"/>
      <c r="D41" s="18" t="s">
        <v>67</v>
      </c>
      <c r="E41" s="10"/>
      <c r="F41" s="18" t="s">
        <v>8</v>
      </c>
      <c r="G41" s="18" t="s">
        <v>212</v>
      </c>
      <c r="H41" s="10"/>
      <c r="I41" s="19">
        <v>5503132</v>
      </c>
      <c r="J41" s="19">
        <v>44730</v>
      </c>
      <c r="K41" s="17" t="s">
        <v>14</v>
      </c>
      <c r="L41" s="10"/>
      <c r="M41" s="60">
        <v>252</v>
      </c>
      <c r="N41" s="60">
        <v>260</v>
      </c>
      <c r="O41" s="60">
        <v>260</v>
      </c>
      <c r="P41" s="10"/>
      <c r="Q41" s="60">
        <f t="shared" si="9"/>
        <v>7800</v>
      </c>
      <c r="R41" s="10"/>
      <c r="S41" s="62">
        <f t="shared" si="10"/>
        <v>8060</v>
      </c>
      <c r="T41" s="10"/>
      <c r="U41" s="64">
        <v>4.7</v>
      </c>
      <c r="V41" s="64">
        <v>4.7</v>
      </c>
      <c r="W41" s="10"/>
      <c r="X41" s="43">
        <f t="shared" si="11"/>
        <v>9105707520</v>
      </c>
      <c r="Y41" s="36">
        <f t="shared" si="12"/>
        <v>3.785055293677516E-2</v>
      </c>
      <c r="Z41" s="10"/>
      <c r="AA41" s="20">
        <v>64.7</v>
      </c>
      <c r="AB41" s="20">
        <v>8.6999999999999993</v>
      </c>
      <c r="AC41" s="20">
        <v>9.5</v>
      </c>
      <c r="AD41" s="20">
        <v>10.7</v>
      </c>
      <c r="AE41" s="20">
        <v>6.4</v>
      </c>
      <c r="AF41" s="66">
        <f t="shared" si="13"/>
        <v>100.00000000000001</v>
      </c>
      <c r="AG41" s="10"/>
      <c r="AH41" s="72"/>
      <c r="AI41" s="73"/>
      <c r="AJ41" s="74"/>
      <c r="AK41" s="75"/>
      <c r="AL41" s="76"/>
      <c r="AN41" s="57">
        <v>43777.440000000002</v>
      </c>
      <c r="AO41" s="35">
        <v>80</v>
      </c>
      <c r="AP41" s="43">
        <f t="shared" si="14"/>
        <v>910570752</v>
      </c>
      <c r="AR41" s="57">
        <f t="shared" si="15"/>
        <v>43777.440000000002</v>
      </c>
      <c r="AS41" s="35">
        <v>24</v>
      </c>
      <c r="AT41" s="43">
        <f t="shared" si="16"/>
        <v>8195136768</v>
      </c>
      <c r="AV41" s="43">
        <v>240570000000</v>
      </c>
    </row>
    <row r="42" spans="1:48" ht="24" customHeight="1">
      <c r="A42" s="16"/>
      <c r="B42" s="17">
        <f t="shared" si="8"/>
        <v>18</v>
      </c>
      <c r="C42" s="10"/>
      <c r="D42" s="18" t="s">
        <v>162</v>
      </c>
      <c r="E42" s="10"/>
      <c r="F42" s="18" t="s">
        <v>8</v>
      </c>
      <c r="G42" s="18" t="s">
        <v>212</v>
      </c>
      <c r="H42" s="10"/>
      <c r="I42" s="19">
        <v>8401739</v>
      </c>
      <c r="J42" s="19">
        <v>81240</v>
      </c>
      <c r="K42" s="17" t="s">
        <v>14</v>
      </c>
      <c r="L42" s="10"/>
      <c r="M42" s="60">
        <v>216</v>
      </c>
      <c r="N42" s="60">
        <v>223</v>
      </c>
      <c r="O42" s="60">
        <v>223</v>
      </c>
      <c r="P42" s="10"/>
      <c r="Q42" s="60">
        <f t="shared" si="9"/>
        <v>6690</v>
      </c>
      <c r="R42" s="10"/>
      <c r="S42" s="62">
        <f t="shared" si="10"/>
        <v>6913</v>
      </c>
      <c r="T42" s="10"/>
      <c r="U42" s="64">
        <v>2.7</v>
      </c>
      <c r="V42" s="64">
        <v>2.7</v>
      </c>
      <c r="W42" s="10"/>
      <c r="X42" s="43">
        <f t="shared" si="11"/>
        <v>14302719231.200001</v>
      </c>
      <c r="Y42" s="36">
        <f t="shared" si="12"/>
        <v>2.1305716490021734E-2</v>
      </c>
      <c r="Z42" s="10"/>
      <c r="AA42" s="20">
        <v>34.700000000000003</v>
      </c>
      <c r="AB42" s="20">
        <v>22.7</v>
      </c>
      <c r="AC42" s="20">
        <v>15.3</v>
      </c>
      <c r="AD42" s="20">
        <v>23.1</v>
      </c>
      <c r="AE42" s="20">
        <v>4.2</v>
      </c>
      <c r="AF42" s="66">
        <f t="shared" si="13"/>
        <v>100.00000000000001</v>
      </c>
      <c r="AG42" s="10"/>
      <c r="AH42" s="72"/>
      <c r="AI42" s="73"/>
      <c r="AJ42" s="74"/>
      <c r="AK42" s="75"/>
      <c r="AL42" s="76"/>
      <c r="AN42" s="57">
        <v>80172.192999999999</v>
      </c>
      <c r="AO42" s="35">
        <v>80</v>
      </c>
      <c r="AP42" s="43">
        <f t="shared" si="14"/>
        <v>1430271923.1200001</v>
      </c>
      <c r="AR42" s="57">
        <f t="shared" si="15"/>
        <v>80172.192999999999</v>
      </c>
      <c r="AS42" s="35">
        <v>24</v>
      </c>
      <c r="AT42" s="43">
        <f t="shared" si="16"/>
        <v>12872447308.08</v>
      </c>
      <c r="AV42" s="43">
        <v>671309000000</v>
      </c>
    </row>
    <row r="43" spans="1:48" ht="24" customHeight="1">
      <c r="A43" s="16"/>
      <c r="B43" s="17">
        <f t="shared" si="8"/>
        <v>19</v>
      </c>
      <c r="C43" s="10"/>
      <c r="D43" s="18" t="s">
        <v>55</v>
      </c>
      <c r="E43" s="10"/>
      <c r="F43" s="18" t="s">
        <v>8</v>
      </c>
      <c r="G43" s="18" t="s">
        <v>212</v>
      </c>
      <c r="H43" s="10"/>
      <c r="I43" s="19">
        <v>5711870</v>
      </c>
      <c r="J43" s="19">
        <v>56730</v>
      </c>
      <c r="K43" s="17" t="s">
        <v>14</v>
      </c>
      <c r="L43" s="10"/>
      <c r="M43" s="60">
        <v>211</v>
      </c>
      <c r="N43" s="60">
        <v>227</v>
      </c>
      <c r="O43" s="60">
        <v>227</v>
      </c>
      <c r="P43" s="10"/>
      <c r="Q43" s="60">
        <f t="shared" si="9"/>
        <v>6810</v>
      </c>
      <c r="R43" s="10"/>
      <c r="S43" s="62">
        <f t="shared" si="10"/>
        <v>7037</v>
      </c>
      <c r="T43" s="10"/>
      <c r="U43" s="64">
        <v>4</v>
      </c>
      <c r="V43" s="64">
        <v>4</v>
      </c>
      <c r="W43" s="10"/>
      <c r="X43" s="43">
        <f t="shared" si="11"/>
        <v>9926982036.7999992</v>
      </c>
      <c r="Y43" s="36">
        <f t="shared" si="12"/>
        <v>3.1703847892793721E-2</v>
      </c>
      <c r="Z43" s="10"/>
      <c r="AA43" s="20">
        <v>48.3</v>
      </c>
      <c r="AB43" s="20">
        <v>16.100000000000001</v>
      </c>
      <c r="AC43" s="20">
        <v>14.7</v>
      </c>
      <c r="AD43" s="20">
        <v>17.100000000000001</v>
      </c>
      <c r="AE43" s="20">
        <v>3.8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54663.998</v>
      </c>
      <c r="AO43" s="35">
        <v>80</v>
      </c>
      <c r="AP43" s="43">
        <f t="shared" si="14"/>
        <v>992698203.68000007</v>
      </c>
      <c r="AR43" s="57">
        <f t="shared" si="15"/>
        <v>54663.998</v>
      </c>
      <c r="AS43" s="35">
        <v>24</v>
      </c>
      <c r="AT43" s="43">
        <f t="shared" si="16"/>
        <v>8934283833.1199989</v>
      </c>
      <c r="AV43" s="43">
        <v>313116000000</v>
      </c>
    </row>
    <row r="44" spans="1:48" ht="24" customHeight="1">
      <c r="A44" s="16"/>
      <c r="B44" s="17">
        <f t="shared" si="8"/>
        <v>20</v>
      </c>
      <c r="C44" s="10"/>
      <c r="D44" s="18" t="s">
        <v>104</v>
      </c>
      <c r="E44" s="10"/>
      <c r="F44" s="18" t="s">
        <v>8</v>
      </c>
      <c r="G44" s="18" t="s">
        <v>212</v>
      </c>
      <c r="H44" s="10"/>
      <c r="I44" s="19">
        <v>2908249</v>
      </c>
      <c r="J44" s="19">
        <v>14770</v>
      </c>
      <c r="K44" s="17" t="s">
        <v>14</v>
      </c>
      <c r="L44" s="10"/>
      <c r="M44" s="60">
        <v>192</v>
      </c>
      <c r="N44" s="60">
        <v>234</v>
      </c>
      <c r="O44" s="60">
        <v>234</v>
      </c>
      <c r="P44" s="10"/>
      <c r="Q44" s="60">
        <f t="shared" si="9"/>
        <v>7020</v>
      </c>
      <c r="R44" s="10"/>
      <c r="S44" s="62">
        <f t="shared" si="10"/>
        <v>7254</v>
      </c>
      <c r="T44" s="10"/>
      <c r="U44" s="64">
        <v>8</v>
      </c>
      <c r="V44" s="64">
        <v>8</v>
      </c>
      <c r="W44" s="10"/>
      <c r="X44" s="43">
        <f t="shared" si="11"/>
        <v>2807902655.9999995</v>
      </c>
      <c r="Y44" s="36">
        <f t="shared" si="12"/>
        <v>6.5266669517921053E-2</v>
      </c>
      <c r="Z44" s="10"/>
      <c r="AA44" s="20">
        <v>46.4</v>
      </c>
      <c r="AB44" s="20">
        <v>5.7</v>
      </c>
      <c r="AC44" s="20">
        <v>8.9</v>
      </c>
      <c r="AD44" s="20">
        <v>38</v>
      </c>
      <c r="AE44" s="20">
        <v>1</v>
      </c>
      <c r="AF44" s="66">
        <f t="shared" si="13"/>
        <v>100</v>
      </c>
      <c r="AG44" s="10"/>
      <c r="AH44" s="72"/>
      <c r="AI44" s="73"/>
      <c r="AJ44" s="74"/>
      <c r="AK44" s="75"/>
      <c r="AL44" s="76"/>
      <c r="AN44" s="57">
        <v>14999.48</v>
      </c>
      <c r="AO44" s="35">
        <v>80</v>
      </c>
      <c r="AP44" s="43">
        <f t="shared" si="14"/>
        <v>280790265.59999996</v>
      </c>
      <c r="AR44" s="57">
        <f t="shared" si="15"/>
        <v>14999.48</v>
      </c>
      <c r="AS44" s="35">
        <v>24</v>
      </c>
      <c r="AT44" s="43">
        <f t="shared" si="16"/>
        <v>2527112390.3999996</v>
      </c>
      <c r="AV44" s="43">
        <v>43022000000</v>
      </c>
    </row>
    <row r="45" spans="1:48" ht="24" customHeight="1">
      <c r="A45" s="16"/>
      <c r="B45" s="17">
        <f t="shared" si="8"/>
        <v>21</v>
      </c>
      <c r="C45" s="10"/>
      <c r="D45" s="18" t="s">
        <v>87</v>
      </c>
      <c r="E45" s="10"/>
      <c r="F45" s="18" t="s">
        <v>8</v>
      </c>
      <c r="G45" s="18" t="s">
        <v>212</v>
      </c>
      <c r="H45" s="10"/>
      <c r="I45" s="19">
        <v>4726078</v>
      </c>
      <c r="J45" s="19">
        <v>52560</v>
      </c>
      <c r="K45" s="17" t="s">
        <v>14</v>
      </c>
      <c r="L45" s="10"/>
      <c r="M45" s="60">
        <v>188</v>
      </c>
      <c r="N45" s="60">
        <v>194</v>
      </c>
      <c r="O45" s="60">
        <v>194</v>
      </c>
      <c r="P45" s="10"/>
      <c r="Q45" s="60">
        <f t="shared" si="9"/>
        <v>5820</v>
      </c>
      <c r="R45" s="10"/>
      <c r="S45" s="62">
        <f t="shared" si="10"/>
        <v>6014</v>
      </c>
      <c r="T45" s="10"/>
      <c r="U45" s="64">
        <v>4.0999999999999996</v>
      </c>
      <c r="V45" s="64">
        <v>4.0999999999999996</v>
      </c>
      <c r="W45" s="10"/>
      <c r="X45" s="43">
        <f t="shared" si="11"/>
        <v>9808187126.3999996</v>
      </c>
      <c r="Y45" s="36">
        <f t="shared" si="12"/>
        <v>3.2637059813724736E-2</v>
      </c>
      <c r="Z45" s="10"/>
      <c r="AA45" s="20">
        <v>62.2</v>
      </c>
      <c r="AB45" s="20">
        <v>11.7</v>
      </c>
      <c r="AC45" s="20">
        <v>5.3</v>
      </c>
      <c r="AD45" s="20">
        <v>18.600000000000001</v>
      </c>
      <c r="AE45" s="20">
        <v>2.2000000000000002</v>
      </c>
      <c r="AF45" s="66">
        <f t="shared" si="13"/>
        <v>100.00000000000001</v>
      </c>
      <c r="AG45" s="10"/>
      <c r="AH45" s="72"/>
      <c r="AI45" s="73"/>
      <c r="AJ45" s="74"/>
      <c r="AK45" s="75"/>
      <c r="AL45" s="76"/>
      <c r="AN45" s="57">
        <v>63197.082000000002</v>
      </c>
      <c r="AO45" s="35">
        <v>80</v>
      </c>
      <c r="AP45" s="43">
        <f t="shared" si="14"/>
        <v>980818712.63999999</v>
      </c>
      <c r="AR45" s="57">
        <f t="shared" si="15"/>
        <v>63197.082000000002</v>
      </c>
      <c r="AS45" s="35">
        <v>24</v>
      </c>
      <c r="AT45" s="43">
        <f t="shared" si="16"/>
        <v>8827368413.7600002</v>
      </c>
      <c r="AV45" s="43">
        <v>300523000000</v>
      </c>
    </row>
    <row r="46" spans="1:48" ht="24" customHeight="1">
      <c r="A46" s="16"/>
      <c r="B46" s="17">
        <f t="shared" si="8"/>
        <v>22</v>
      </c>
      <c r="C46" s="10"/>
      <c r="D46" s="18" t="s">
        <v>99</v>
      </c>
      <c r="E46" s="10"/>
      <c r="F46" s="18" t="s">
        <v>8</v>
      </c>
      <c r="G46" s="18" t="s">
        <v>212</v>
      </c>
      <c r="H46" s="10"/>
      <c r="I46" s="19">
        <v>1970530</v>
      </c>
      <c r="J46" s="19">
        <v>14630</v>
      </c>
      <c r="K46" s="17" t="s">
        <v>14</v>
      </c>
      <c r="L46" s="10"/>
      <c r="M46" s="60">
        <v>158</v>
      </c>
      <c r="N46" s="60">
        <v>184</v>
      </c>
      <c r="O46" s="60">
        <v>184</v>
      </c>
      <c r="P46" s="10"/>
      <c r="Q46" s="60">
        <f t="shared" si="9"/>
        <v>5520</v>
      </c>
      <c r="R46" s="10"/>
      <c r="S46" s="62">
        <f t="shared" si="10"/>
        <v>5704</v>
      </c>
      <c r="T46" s="10"/>
      <c r="U46" s="64">
        <v>9.3000000000000007</v>
      </c>
      <c r="V46" s="64">
        <v>9.3000000000000007</v>
      </c>
      <c r="W46" s="10"/>
      <c r="X46" s="43">
        <f t="shared" si="11"/>
        <v>2083382688.0000002</v>
      </c>
      <c r="Y46" s="36">
        <f t="shared" si="12"/>
        <v>7.5120166149852174E-2</v>
      </c>
      <c r="Z46" s="10"/>
      <c r="AA46" s="20">
        <v>44.9</v>
      </c>
      <c r="AB46" s="20">
        <v>12</v>
      </c>
      <c r="AC46" s="20">
        <v>4.4000000000000004</v>
      </c>
      <c r="AD46" s="20">
        <v>34.799999999999997</v>
      </c>
      <c r="AE46" s="20">
        <v>3.9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14153.415000000001</v>
      </c>
      <c r="AO46" s="35">
        <v>80</v>
      </c>
      <c r="AP46" s="43">
        <f t="shared" si="14"/>
        <v>208338268.80000001</v>
      </c>
      <c r="AR46" s="57">
        <f t="shared" si="15"/>
        <v>14153.415000000001</v>
      </c>
      <c r="AS46" s="35">
        <v>24</v>
      </c>
      <c r="AT46" s="43">
        <f t="shared" si="16"/>
        <v>1875044419.2000003</v>
      </c>
      <c r="AV46" s="43">
        <v>27734000000</v>
      </c>
    </row>
    <row r="47" spans="1:48" ht="24" customHeight="1">
      <c r="A47" s="16"/>
      <c r="B47" s="17">
        <f t="shared" si="8"/>
        <v>23</v>
      </c>
      <c r="C47" s="10"/>
      <c r="D47" s="18" t="s">
        <v>127</v>
      </c>
      <c r="E47" s="10"/>
      <c r="F47" s="18" t="s">
        <v>8</v>
      </c>
      <c r="G47" s="18" t="s">
        <v>212</v>
      </c>
      <c r="H47" s="10"/>
      <c r="I47" s="19">
        <v>5254694</v>
      </c>
      <c r="J47" s="19">
        <v>82330</v>
      </c>
      <c r="K47" s="17" t="s">
        <v>14</v>
      </c>
      <c r="L47" s="10"/>
      <c r="M47" s="60">
        <v>135</v>
      </c>
      <c r="N47" s="60">
        <v>143</v>
      </c>
      <c r="O47" s="60">
        <v>143</v>
      </c>
      <c r="P47" s="10"/>
      <c r="Q47" s="60">
        <f t="shared" si="9"/>
        <v>4290</v>
      </c>
      <c r="R47" s="10"/>
      <c r="S47" s="62">
        <f t="shared" si="10"/>
        <v>4433</v>
      </c>
      <c r="T47" s="10"/>
      <c r="U47" s="64">
        <v>2.7</v>
      </c>
      <c r="V47" s="64">
        <v>2.7</v>
      </c>
      <c r="W47" s="10"/>
      <c r="X47" s="43">
        <f t="shared" si="11"/>
        <v>8060688178.3999996</v>
      </c>
      <c r="Y47" s="36">
        <f t="shared" si="12"/>
        <v>2.185492975948073E-2</v>
      </c>
      <c r="Z47" s="10"/>
      <c r="AA47" s="20">
        <v>49.6</v>
      </c>
      <c r="AB47" s="20">
        <v>17</v>
      </c>
      <c r="AC47" s="20">
        <v>8.9</v>
      </c>
      <c r="AD47" s="20">
        <v>11.9</v>
      </c>
      <c r="AE47" s="20">
        <v>12.6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70460.561000000002</v>
      </c>
      <c r="AO47" s="35">
        <v>80</v>
      </c>
      <c r="AP47" s="43">
        <f t="shared" si="14"/>
        <v>806068817.83999991</v>
      </c>
      <c r="AR47" s="57">
        <f t="shared" si="15"/>
        <v>70460.561000000002</v>
      </c>
      <c r="AS47" s="35">
        <v>24</v>
      </c>
      <c r="AT47" s="43">
        <f t="shared" si="16"/>
        <v>7254619360.5599995</v>
      </c>
      <c r="AV47" s="43">
        <v>368827000000</v>
      </c>
    </row>
    <row r="48" spans="1:48" ht="24" customHeight="1">
      <c r="A48" s="16"/>
      <c r="B48" s="17">
        <f t="shared" si="8"/>
        <v>24</v>
      </c>
      <c r="C48" s="10"/>
      <c r="D48" s="18" t="s">
        <v>152</v>
      </c>
      <c r="E48" s="10"/>
      <c r="F48" s="18" t="s">
        <v>8</v>
      </c>
      <c r="G48" s="18" t="s">
        <v>212</v>
      </c>
      <c r="H48" s="10"/>
      <c r="I48" s="19">
        <v>2077862</v>
      </c>
      <c r="J48" s="19">
        <v>21660</v>
      </c>
      <c r="K48" s="17" t="s">
        <v>14</v>
      </c>
      <c r="L48" s="10"/>
      <c r="M48" s="60">
        <v>130</v>
      </c>
      <c r="N48" s="60">
        <v>134</v>
      </c>
      <c r="O48" s="60">
        <v>134</v>
      </c>
      <c r="P48" s="10"/>
      <c r="Q48" s="60">
        <f t="shared" si="9"/>
        <v>4020</v>
      </c>
      <c r="R48" s="10"/>
      <c r="S48" s="62">
        <f t="shared" si="10"/>
        <v>4154</v>
      </c>
      <c r="T48" s="10"/>
      <c r="U48" s="64">
        <v>6.4</v>
      </c>
      <c r="V48" s="64">
        <v>6.4</v>
      </c>
      <c r="W48" s="10"/>
      <c r="X48" s="43">
        <f t="shared" si="11"/>
        <v>2317940683.1999998</v>
      </c>
      <c r="Y48" s="36">
        <f t="shared" si="12"/>
        <v>5.1911239881752211E-2</v>
      </c>
      <c r="Z48" s="10"/>
      <c r="AA48" s="20">
        <v>46.9</v>
      </c>
      <c r="AB48" s="20">
        <v>19.2</v>
      </c>
      <c r="AC48" s="20">
        <v>10</v>
      </c>
      <c r="AD48" s="20">
        <v>16.899999999999999</v>
      </c>
      <c r="AE48" s="20">
        <v>7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21622.580999999998</v>
      </c>
      <c r="AO48" s="35">
        <v>80</v>
      </c>
      <c r="AP48" s="43">
        <f t="shared" si="14"/>
        <v>231794068.31999999</v>
      </c>
      <c r="AR48" s="57">
        <f t="shared" si="15"/>
        <v>21622.580999999998</v>
      </c>
      <c r="AS48" s="35">
        <v>24</v>
      </c>
      <c r="AT48" s="43">
        <f t="shared" si="16"/>
        <v>2086146614.8799996</v>
      </c>
      <c r="AV48" s="43">
        <v>44652000000</v>
      </c>
    </row>
    <row r="49" spans="1:48" ht="24" customHeight="1">
      <c r="A49" s="16"/>
      <c r="B49" s="17">
        <f t="shared" si="8"/>
        <v>25</v>
      </c>
      <c r="C49" s="10"/>
      <c r="D49" s="18" t="s">
        <v>63</v>
      </c>
      <c r="E49" s="10"/>
      <c r="F49" s="18" t="s">
        <v>8</v>
      </c>
      <c r="G49" s="18" t="s">
        <v>212</v>
      </c>
      <c r="H49" s="10"/>
      <c r="I49" s="19">
        <v>1312442</v>
      </c>
      <c r="J49" s="19">
        <v>17750</v>
      </c>
      <c r="K49" s="17" t="s">
        <v>14</v>
      </c>
      <c r="L49" s="10"/>
      <c r="M49" s="60">
        <v>71</v>
      </c>
      <c r="N49" s="60">
        <v>80</v>
      </c>
      <c r="O49" s="60">
        <v>80</v>
      </c>
      <c r="P49" s="10"/>
      <c r="Q49" s="60">
        <f t="shared" si="9"/>
        <v>2400</v>
      </c>
      <c r="R49" s="10"/>
      <c r="S49" s="62">
        <f t="shared" si="10"/>
        <v>2480</v>
      </c>
      <c r="T49" s="10"/>
      <c r="U49" s="64">
        <v>6.1</v>
      </c>
      <c r="V49" s="64">
        <v>6.1</v>
      </c>
      <c r="W49" s="10"/>
      <c r="X49" s="43">
        <f t="shared" si="11"/>
        <v>1167186944</v>
      </c>
      <c r="Y49" s="36">
        <f t="shared" si="12"/>
        <v>4.8640896149358223E-2</v>
      </c>
      <c r="Z49" s="10"/>
      <c r="AA49" s="20">
        <v>52.1</v>
      </c>
      <c r="AB49" s="20">
        <v>1.4</v>
      </c>
      <c r="AC49" s="20">
        <v>7</v>
      </c>
      <c r="AD49" s="20">
        <v>31</v>
      </c>
      <c r="AE49" s="20">
        <v>8.5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18237.295999999998</v>
      </c>
      <c r="AO49" s="35">
        <v>80</v>
      </c>
      <c r="AP49" s="43">
        <f t="shared" si="14"/>
        <v>116718694.39999999</v>
      </c>
      <c r="AR49" s="57">
        <f t="shared" si="15"/>
        <v>18237.295999999998</v>
      </c>
      <c r="AS49" s="35">
        <v>24</v>
      </c>
      <c r="AT49" s="43">
        <f t="shared" si="16"/>
        <v>1050468249.5999999</v>
      </c>
      <c r="AV49" s="43">
        <v>23996000000</v>
      </c>
    </row>
    <row r="50" spans="1:48" ht="24" customHeight="1">
      <c r="A50" s="16"/>
      <c r="B50" s="17">
        <f t="shared" si="8"/>
        <v>26</v>
      </c>
      <c r="C50" s="10"/>
      <c r="D50" s="18" t="s">
        <v>52</v>
      </c>
      <c r="E50" s="10"/>
      <c r="F50" s="18" t="s">
        <v>8</v>
      </c>
      <c r="G50" s="18" t="s">
        <v>212</v>
      </c>
      <c r="H50" s="10"/>
      <c r="I50" s="19">
        <v>1170125</v>
      </c>
      <c r="J50" s="19">
        <v>23680</v>
      </c>
      <c r="K50" s="17" t="s">
        <v>14</v>
      </c>
      <c r="L50" s="10"/>
      <c r="M50" s="60">
        <v>46</v>
      </c>
      <c r="N50" s="60">
        <v>60</v>
      </c>
      <c r="O50" s="60">
        <v>60</v>
      </c>
      <c r="P50" s="10"/>
      <c r="Q50" s="60">
        <f t="shared" si="9"/>
        <v>1800</v>
      </c>
      <c r="R50" s="10"/>
      <c r="S50" s="62">
        <f t="shared" si="10"/>
        <v>1860</v>
      </c>
      <c r="T50" s="10"/>
      <c r="U50" s="64">
        <v>5.0999999999999996</v>
      </c>
      <c r="V50" s="64">
        <v>5.0999999999999996</v>
      </c>
      <c r="W50" s="10"/>
      <c r="X50" s="43">
        <f t="shared" si="11"/>
        <v>1152918624</v>
      </c>
      <c r="Y50" s="36">
        <f t="shared" si="12"/>
        <v>5.5187335407591784E-2</v>
      </c>
      <c r="Z50" s="10"/>
      <c r="AA50" s="20">
        <v>34.799999999999997</v>
      </c>
      <c r="AB50" s="20">
        <v>21.7</v>
      </c>
      <c r="AC50" s="20">
        <v>4.3</v>
      </c>
      <c r="AD50" s="20">
        <v>30.4</v>
      </c>
      <c r="AE50" s="20">
        <v>8.8000000000000007</v>
      </c>
      <c r="AF50" s="66">
        <f t="shared" si="13"/>
        <v>99.999999999999986</v>
      </c>
      <c r="AG50" s="10"/>
      <c r="AH50" s="72"/>
      <c r="AI50" s="73"/>
      <c r="AJ50" s="74"/>
      <c r="AK50" s="75"/>
      <c r="AL50" s="76"/>
      <c r="AN50" s="57">
        <v>24019.137999999999</v>
      </c>
      <c r="AO50" s="35">
        <v>80</v>
      </c>
      <c r="AP50" s="43">
        <f t="shared" si="14"/>
        <v>115291862.40000001</v>
      </c>
      <c r="AR50" s="57">
        <f t="shared" si="15"/>
        <v>24019.137999999999</v>
      </c>
      <c r="AS50" s="35">
        <v>24</v>
      </c>
      <c r="AT50" s="43">
        <f t="shared" si="16"/>
        <v>1037626761.5999999</v>
      </c>
      <c r="AV50" s="43">
        <v>20891000000</v>
      </c>
    </row>
    <row r="51" spans="1:48" ht="24" customHeight="1">
      <c r="A51" s="16"/>
      <c r="B51" s="17">
        <f t="shared" si="8"/>
        <v>27</v>
      </c>
      <c r="C51" s="10"/>
      <c r="D51" s="18" t="s">
        <v>105</v>
      </c>
      <c r="E51" s="10"/>
      <c r="F51" s="18" t="s">
        <v>8</v>
      </c>
      <c r="G51" s="18" t="s">
        <v>212</v>
      </c>
      <c r="H51" s="10"/>
      <c r="I51" s="19">
        <v>575747</v>
      </c>
      <c r="J51" s="19">
        <v>76660</v>
      </c>
      <c r="K51" s="17" t="s">
        <v>14</v>
      </c>
      <c r="L51" s="10"/>
      <c r="M51" s="60">
        <v>32</v>
      </c>
      <c r="N51" s="60">
        <v>36</v>
      </c>
      <c r="O51" s="60">
        <v>36</v>
      </c>
      <c r="P51" s="10"/>
      <c r="Q51" s="60">
        <f t="shared" si="9"/>
        <v>1080</v>
      </c>
      <c r="R51" s="10"/>
      <c r="S51" s="62">
        <f t="shared" si="10"/>
        <v>1116</v>
      </c>
      <c r="T51" s="10"/>
      <c r="U51" s="64">
        <v>6.9</v>
      </c>
      <c r="V51" s="64">
        <v>6.9</v>
      </c>
      <c r="W51" s="10"/>
      <c r="X51" s="43">
        <f t="shared" si="11"/>
        <v>3003217660.8000002</v>
      </c>
      <c r="Y51" s="36">
        <f t="shared" si="12"/>
        <v>4.9483739941671753E-2</v>
      </c>
      <c r="Z51" s="10"/>
      <c r="AA51" s="20">
        <v>62.5</v>
      </c>
      <c r="AB51" s="20">
        <v>9.4</v>
      </c>
      <c r="AC51" s="20">
        <v>3.1</v>
      </c>
      <c r="AD51" s="20">
        <v>25</v>
      </c>
      <c r="AE51" s="20">
        <v>0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104278.391</v>
      </c>
      <c r="AO51" s="35">
        <v>80</v>
      </c>
      <c r="AP51" s="43">
        <f t="shared" si="14"/>
        <v>300321766.08000004</v>
      </c>
      <c r="AR51" s="57">
        <f t="shared" si="15"/>
        <v>104278.391</v>
      </c>
      <c r="AS51" s="35">
        <v>24</v>
      </c>
      <c r="AT51" s="43">
        <f t="shared" si="16"/>
        <v>2702895894.7200003</v>
      </c>
      <c r="AV51" s="43">
        <v>60691000000</v>
      </c>
    </row>
    <row r="52" spans="1:48" ht="24" customHeight="1">
      <c r="A52" s="16"/>
      <c r="B52" s="17">
        <f t="shared" si="8"/>
        <v>28</v>
      </c>
      <c r="C52" s="10"/>
      <c r="D52" s="18" t="s">
        <v>111</v>
      </c>
      <c r="E52" s="10"/>
      <c r="F52" s="18" t="s">
        <v>8</v>
      </c>
      <c r="G52" s="18" t="s">
        <v>212</v>
      </c>
      <c r="H52" s="10"/>
      <c r="I52" s="19">
        <v>429362</v>
      </c>
      <c r="J52" s="19">
        <v>24140</v>
      </c>
      <c r="K52" s="17" t="s">
        <v>14</v>
      </c>
      <c r="L52" s="10"/>
      <c r="M52" s="60">
        <v>22</v>
      </c>
      <c r="N52" s="60">
        <v>26</v>
      </c>
      <c r="O52" s="60">
        <v>26</v>
      </c>
      <c r="P52" s="10"/>
      <c r="Q52" s="60">
        <f t="shared" si="9"/>
        <v>780</v>
      </c>
      <c r="R52" s="10"/>
      <c r="S52" s="62">
        <f t="shared" si="10"/>
        <v>806</v>
      </c>
      <c r="T52" s="10"/>
      <c r="U52" s="64">
        <v>6.1</v>
      </c>
      <c r="V52" s="64">
        <v>6.1</v>
      </c>
      <c r="W52" s="10"/>
      <c r="X52" s="43">
        <f t="shared" si="11"/>
        <v>523151616.00000006</v>
      </c>
      <c r="Y52" s="36">
        <f t="shared" si="12"/>
        <v>4.5678129398410899E-2</v>
      </c>
      <c r="Z52" s="10"/>
      <c r="AA52" s="20">
        <v>18.2</v>
      </c>
      <c r="AB52" s="20">
        <v>40.9</v>
      </c>
      <c r="AC52" s="20">
        <v>4.5</v>
      </c>
      <c r="AD52" s="20">
        <v>27.3</v>
      </c>
      <c r="AE52" s="20">
        <v>9.1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25151.52</v>
      </c>
      <c r="AO52" s="35">
        <v>80</v>
      </c>
      <c r="AP52" s="43">
        <f t="shared" si="14"/>
        <v>52315161.600000001</v>
      </c>
      <c r="AR52" s="57">
        <f t="shared" si="15"/>
        <v>25151.52</v>
      </c>
      <c r="AS52" s="35">
        <v>24</v>
      </c>
      <c r="AT52" s="43">
        <f t="shared" si="16"/>
        <v>470836454.40000004</v>
      </c>
      <c r="AV52" s="43">
        <v>11453000000</v>
      </c>
    </row>
    <row r="53" spans="1:48" ht="24" customHeight="1">
      <c r="A53" s="16"/>
      <c r="B53" s="17">
        <f t="shared" si="8"/>
        <v>29</v>
      </c>
      <c r="C53" s="10"/>
      <c r="D53" s="18" t="s">
        <v>82</v>
      </c>
      <c r="E53" s="10"/>
      <c r="F53" s="18" t="s">
        <v>8</v>
      </c>
      <c r="G53" s="18" t="s">
        <v>212</v>
      </c>
      <c r="H53" s="10"/>
      <c r="I53" s="19">
        <v>332474</v>
      </c>
      <c r="J53" s="19">
        <v>56990</v>
      </c>
      <c r="K53" s="17" t="s">
        <v>14</v>
      </c>
      <c r="L53" s="10"/>
      <c r="M53" s="60">
        <v>18</v>
      </c>
      <c r="N53" s="60">
        <v>22</v>
      </c>
      <c r="O53" s="60">
        <v>22</v>
      </c>
      <c r="P53" s="10"/>
      <c r="Q53" s="60">
        <f t="shared" si="9"/>
        <v>660</v>
      </c>
      <c r="R53" s="10"/>
      <c r="S53" s="62">
        <f t="shared" si="10"/>
        <v>682</v>
      </c>
      <c r="T53" s="10"/>
      <c r="U53" s="64">
        <v>6.6</v>
      </c>
      <c r="V53" s="64">
        <v>6.6</v>
      </c>
      <c r="W53" s="10"/>
      <c r="X53" s="43">
        <f t="shared" si="11"/>
        <v>1086939902.4000001</v>
      </c>
      <c r="Y53" s="36">
        <f t="shared" si="12"/>
        <v>5.2468618575014489E-2</v>
      </c>
      <c r="Z53" s="10"/>
      <c r="AA53" s="20">
        <v>72.2</v>
      </c>
      <c r="AB53" s="20">
        <v>11.1</v>
      </c>
      <c r="AC53" s="20">
        <v>0</v>
      </c>
      <c r="AD53" s="20">
        <v>11.1</v>
      </c>
      <c r="AE53" s="20">
        <v>5.6</v>
      </c>
      <c r="AF53" s="66">
        <f t="shared" si="13"/>
        <v>99.999999999999986</v>
      </c>
      <c r="AG53" s="10"/>
      <c r="AH53" s="72"/>
      <c r="AI53" s="73"/>
      <c r="AJ53" s="74"/>
      <c r="AK53" s="75"/>
      <c r="AL53" s="76"/>
      <c r="AN53" s="57">
        <v>61757.949000000001</v>
      </c>
      <c r="AO53" s="35">
        <v>80</v>
      </c>
      <c r="AP53" s="43">
        <f t="shared" si="14"/>
        <v>108693990.24000001</v>
      </c>
      <c r="AR53" s="57">
        <f t="shared" si="15"/>
        <v>61757.949000000001</v>
      </c>
      <c r="AS53" s="35">
        <v>24</v>
      </c>
      <c r="AT53" s="43">
        <f t="shared" si="16"/>
        <v>978245912.16000009</v>
      </c>
      <c r="AV53" s="43">
        <v>20716000000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N55" s="57"/>
      <c r="AO55" s="35"/>
      <c r="AP55" s="43"/>
      <c r="AR55" s="57"/>
      <c r="AS55" s="35"/>
      <c r="AT55" s="43"/>
      <c r="AV55" s="43"/>
    </row>
    <row r="56" spans="1:48" ht="24" customHeight="1">
      <c r="A56" s="16"/>
      <c r="B56" s="17">
        <v>1</v>
      </c>
      <c r="C56" s="10"/>
      <c r="D56" s="18" t="s">
        <v>91</v>
      </c>
      <c r="E56" s="10"/>
      <c r="F56" s="18" t="s">
        <v>18</v>
      </c>
      <c r="G56" s="18" t="s">
        <v>224</v>
      </c>
      <c r="H56" s="10"/>
      <c r="I56" s="19">
        <v>127748512</v>
      </c>
      <c r="J56" s="19">
        <v>38000</v>
      </c>
      <c r="K56" s="17" t="s">
        <v>14</v>
      </c>
      <c r="L56" s="10"/>
      <c r="M56" s="60">
        <v>4682</v>
      </c>
      <c r="N56" s="60">
        <v>5224</v>
      </c>
      <c r="O56" s="60">
        <v>5224</v>
      </c>
      <c r="P56" s="10"/>
      <c r="Q56" s="60">
        <f t="shared" ref="Q56:Q61" si="17">N56*$Q$201</f>
        <v>156720</v>
      </c>
      <c r="R56" s="10"/>
      <c r="S56" s="62">
        <f t="shared" ref="S56:S61" si="18">Q56+N56</f>
        <v>161944</v>
      </c>
      <c r="T56" s="10"/>
      <c r="U56" s="64">
        <v>4.0999999999999996</v>
      </c>
      <c r="V56" s="64">
        <v>4.0999999999999996</v>
      </c>
      <c r="W56" s="10"/>
      <c r="X56" s="43">
        <f t="shared" ref="X56:X61" si="19">AP56+AT56</f>
        <v>162129268115.19998</v>
      </c>
      <c r="Y56" s="36">
        <f t="shared" ref="Y56:Y61" si="20">X56/AV56</f>
        <v>3.2906285389730054E-2</v>
      </c>
      <c r="Z56" s="10"/>
      <c r="AA56" s="20">
        <v>32.4</v>
      </c>
      <c r="AB56" s="20">
        <v>17.2</v>
      </c>
      <c r="AC56" s="20">
        <v>15.1</v>
      </c>
      <c r="AD56" s="20">
        <v>35</v>
      </c>
      <c r="AE56" s="20">
        <v>0.3</v>
      </c>
      <c r="AF56" s="66">
        <f t="shared" ref="AF56:AF61" si="21">SUM(AA56:AE56)</f>
        <v>99.999999999999986</v>
      </c>
      <c r="AG56" s="10"/>
      <c r="AH56" s="72"/>
      <c r="AI56" s="73"/>
      <c r="AJ56" s="74"/>
      <c r="AK56" s="75"/>
      <c r="AL56" s="76"/>
      <c r="AN56" s="57">
        <v>38794.330999999998</v>
      </c>
      <c r="AO56" s="35">
        <v>80</v>
      </c>
      <c r="AP56" s="43">
        <f t="shared" ref="AP56:AP61" si="22">N56*AN56*AO56</f>
        <v>16212926811.52</v>
      </c>
      <c r="AR56" s="57">
        <f t="shared" ref="AR56:AR61" si="23">AN56</f>
        <v>38794.330999999998</v>
      </c>
      <c r="AS56" s="35">
        <v>24</v>
      </c>
      <c r="AT56" s="43">
        <f t="shared" ref="AT56:AT61" si="24">Q56*AR56*AS56</f>
        <v>145916341303.67999</v>
      </c>
      <c r="AV56" s="43">
        <v>4927000000000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17</v>
      </c>
      <c r="E58" s="10"/>
      <c r="F58" s="18" t="s">
        <v>18</v>
      </c>
      <c r="G58" s="18" t="s">
        <v>224</v>
      </c>
      <c r="H58" s="10"/>
      <c r="I58" s="19">
        <v>24125848</v>
      </c>
      <c r="J58" s="19">
        <v>54420</v>
      </c>
      <c r="K58" s="17" t="s">
        <v>14</v>
      </c>
      <c r="L58" s="10"/>
      <c r="M58" s="60">
        <v>1296</v>
      </c>
      <c r="N58" s="60">
        <v>1351</v>
      </c>
      <c r="O58" s="60">
        <v>1351</v>
      </c>
      <c r="P58" s="10"/>
      <c r="Q58" s="60">
        <f t="shared" si="17"/>
        <v>40530</v>
      </c>
      <c r="R58" s="10"/>
      <c r="S58" s="62">
        <f t="shared" si="18"/>
        <v>41881</v>
      </c>
      <c r="T58" s="10"/>
      <c r="U58" s="64">
        <v>5.6</v>
      </c>
      <c r="V58" s="64">
        <v>5.6</v>
      </c>
      <c r="W58" s="10"/>
      <c r="X58" s="43">
        <f t="shared" si="19"/>
        <v>54008798384.800003</v>
      </c>
      <c r="Y58" s="36">
        <f t="shared" si="20"/>
        <v>4.4672289813730358E-2</v>
      </c>
      <c r="Z58" s="10"/>
      <c r="AA58" s="20">
        <v>60.9</v>
      </c>
      <c r="AB58" s="20">
        <v>19.3</v>
      </c>
      <c r="AC58" s="20">
        <v>2.2000000000000002</v>
      </c>
      <c r="AD58" s="20">
        <v>14</v>
      </c>
      <c r="AE58" s="20">
        <v>3.6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49971.131000000001</v>
      </c>
      <c r="AO58" s="35">
        <v>80</v>
      </c>
      <c r="AP58" s="43">
        <f t="shared" si="22"/>
        <v>5400879838.4800005</v>
      </c>
      <c r="AR58" s="57">
        <f t="shared" si="23"/>
        <v>49971.131000000001</v>
      </c>
      <c r="AS58" s="35">
        <v>24</v>
      </c>
      <c r="AT58" s="43">
        <f t="shared" si="24"/>
        <v>48607918546.32</v>
      </c>
      <c r="AV58" s="43">
        <v>1209000000000</v>
      </c>
    </row>
    <row r="59" spans="1:48" ht="24" customHeight="1">
      <c r="A59" s="16"/>
      <c r="B59" s="17">
        <f t="shared" si="8"/>
        <v>4</v>
      </c>
      <c r="C59" s="10"/>
      <c r="D59" s="18" t="s">
        <v>124</v>
      </c>
      <c r="E59" s="10"/>
      <c r="F59" s="18" t="s">
        <v>18</v>
      </c>
      <c r="G59" s="18" t="s">
        <v>224</v>
      </c>
      <c r="H59" s="10"/>
      <c r="I59" s="19">
        <v>4660833</v>
      </c>
      <c r="J59" s="19">
        <v>39070</v>
      </c>
      <c r="K59" s="17" t="s">
        <v>14</v>
      </c>
      <c r="L59" s="10"/>
      <c r="M59" s="60">
        <v>327</v>
      </c>
      <c r="N59" s="60">
        <v>364</v>
      </c>
      <c r="O59" s="60">
        <v>364</v>
      </c>
      <c r="P59" s="10"/>
      <c r="Q59" s="60">
        <f t="shared" si="17"/>
        <v>10920</v>
      </c>
      <c r="R59" s="10"/>
      <c r="S59" s="62">
        <f t="shared" si="18"/>
        <v>11284</v>
      </c>
      <c r="T59" s="10"/>
      <c r="U59" s="64">
        <v>7.8</v>
      </c>
      <c r="V59" s="64">
        <v>7.8</v>
      </c>
      <c r="W59" s="10"/>
      <c r="X59" s="43">
        <f t="shared" si="19"/>
        <v>11655819302.4</v>
      </c>
      <c r="Y59" s="36">
        <f t="shared" si="20"/>
        <v>6.2047224453032672E-2</v>
      </c>
      <c r="Z59" s="10"/>
      <c r="AA59" s="20">
        <v>68.5</v>
      </c>
      <c r="AB59" s="20">
        <v>15.9</v>
      </c>
      <c r="AC59" s="20">
        <v>1.5</v>
      </c>
      <c r="AD59" s="20">
        <v>7.6</v>
      </c>
      <c r="AE59" s="20">
        <v>6.5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40026.851999999999</v>
      </c>
      <c r="AO59" s="35">
        <v>80</v>
      </c>
      <c r="AP59" s="43">
        <f t="shared" si="22"/>
        <v>1165581930.24</v>
      </c>
      <c r="AR59" s="57">
        <f t="shared" si="23"/>
        <v>40026.851999999999</v>
      </c>
      <c r="AS59" s="35">
        <v>24</v>
      </c>
      <c r="AT59" s="43">
        <f t="shared" si="24"/>
        <v>10490237372.16</v>
      </c>
      <c r="AV59" s="43">
        <v>187854000000</v>
      </c>
    </row>
    <row r="60" spans="1:48" ht="24" customHeight="1">
      <c r="A60" s="16"/>
      <c r="B60" s="17">
        <f t="shared" si="8"/>
        <v>5</v>
      </c>
      <c r="C60" s="10"/>
      <c r="D60" s="18" t="s">
        <v>150</v>
      </c>
      <c r="E60" s="10"/>
      <c r="F60" s="18" t="s">
        <v>18</v>
      </c>
      <c r="G60" s="18" t="s">
        <v>224</v>
      </c>
      <c r="H60" s="10"/>
      <c r="I60" s="19">
        <v>5622455</v>
      </c>
      <c r="J60" s="19">
        <v>51880</v>
      </c>
      <c r="K60" s="17" t="s">
        <v>14</v>
      </c>
      <c r="L60" s="10"/>
      <c r="M60" s="60">
        <v>141</v>
      </c>
      <c r="N60" s="60">
        <v>155</v>
      </c>
      <c r="O60" s="60">
        <v>155</v>
      </c>
      <c r="P60" s="10"/>
      <c r="Q60" s="60">
        <f t="shared" si="17"/>
        <v>4650</v>
      </c>
      <c r="R60" s="10"/>
      <c r="S60" s="62">
        <f t="shared" si="18"/>
        <v>4805</v>
      </c>
      <c r="T60" s="10"/>
      <c r="U60" s="64">
        <v>2.8</v>
      </c>
      <c r="V60" s="64">
        <v>2.8</v>
      </c>
      <c r="W60" s="10"/>
      <c r="X60" s="43">
        <f t="shared" si="19"/>
        <v>7033797080</v>
      </c>
      <c r="Y60" s="36">
        <f t="shared" si="20"/>
        <v>2.2114129934479421E-2</v>
      </c>
      <c r="Z60" s="10"/>
      <c r="AA60" s="20">
        <v>7.8</v>
      </c>
      <c r="AB60" s="20">
        <v>44</v>
      </c>
      <c r="AC60" s="20">
        <v>14.2</v>
      </c>
      <c r="AD60" s="20">
        <v>33.299999999999997</v>
      </c>
      <c r="AE60" s="20">
        <v>0.7</v>
      </c>
      <c r="AF60" s="66">
        <f t="shared" si="21"/>
        <v>100</v>
      </c>
      <c r="AG60" s="10"/>
      <c r="AH60" s="72"/>
      <c r="AI60" s="73"/>
      <c r="AJ60" s="74"/>
      <c r="AK60" s="75"/>
      <c r="AL60" s="76"/>
      <c r="AN60" s="57">
        <v>56724.17</v>
      </c>
      <c r="AO60" s="35">
        <v>80</v>
      </c>
      <c r="AP60" s="43">
        <f t="shared" si="22"/>
        <v>703379708</v>
      </c>
      <c r="AR60" s="57">
        <f t="shared" si="23"/>
        <v>56724.17</v>
      </c>
      <c r="AS60" s="35">
        <v>24</v>
      </c>
      <c r="AT60" s="43">
        <f t="shared" si="24"/>
        <v>6330417372</v>
      </c>
      <c r="AV60" s="43">
        <v>318068000000</v>
      </c>
    </row>
    <row r="61" spans="1:48" ht="24" customHeight="1">
      <c r="A61" s="16"/>
      <c r="B61" s="17">
        <f t="shared" si="8"/>
        <v>6</v>
      </c>
      <c r="C61" s="10"/>
      <c r="D61" s="18" t="s">
        <v>47</v>
      </c>
      <c r="E61" s="10"/>
      <c r="F61" s="18" t="s">
        <v>18</v>
      </c>
      <c r="G61" s="18" t="s">
        <v>224</v>
      </c>
      <c r="H61" s="10"/>
      <c r="I61" s="19">
        <v>17379</v>
      </c>
      <c r="J61" s="19">
        <v>0</v>
      </c>
      <c r="K61" s="17" t="s">
        <v>14</v>
      </c>
      <c r="L61" s="10"/>
      <c r="M61" s="60">
        <v>5</v>
      </c>
      <c r="N61" s="60">
        <v>3</v>
      </c>
      <c r="O61" s="60">
        <v>3</v>
      </c>
      <c r="P61" s="10"/>
      <c r="Q61" s="60">
        <f t="shared" si="17"/>
        <v>90</v>
      </c>
      <c r="R61" s="10"/>
      <c r="S61" s="62">
        <f t="shared" si="18"/>
        <v>93</v>
      </c>
      <c r="T61" s="10"/>
      <c r="U61" s="64">
        <v>17.3</v>
      </c>
      <c r="V61" s="64">
        <v>17.3</v>
      </c>
      <c r="W61" s="10"/>
      <c r="X61" s="43">
        <f t="shared" si="19"/>
        <v>189973300.80000001</v>
      </c>
      <c r="Y61" s="36">
        <f t="shared" si="20"/>
        <v>2.8814394175640832E-2</v>
      </c>
      <c r="Z61" s="10"/>
      <c r="AA61" s="20">
        <v>20</v>
      </c>
      <c r="AB61" s="20">
        <v>80</v>
      </c>
      <c r="AC61" s="20">
        <v>0</v>
      </c>
      <c r="AD61" s="20">
        <v>0</v>
      </c>
      <c r="AE61" s="20">
        <v>0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79155.542000000001</v>
      </c>
      <c r="AO61" s="35">
        <v>80</v>
      </c>
      <c r="AP61" s="43">
        <f t="shared" si="22"/>
        <v>18997330.079999998</v>
      </c>
      <c r="AR61" s="57">
        <f t="shared" si="23"/>
        <v>79155.542000000001</v>
      </c>
      <c r="AS61" s="35">
        <v>24</v>
      </c>
      <c r="AT61" s="43">
        <f t="shared" si="24"/>
        <v>170975970.72</v>
      </c>
      <c r="AV61" s="43">
        <v>6593000000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</row>
    <row r="63" spans="1:48" ht="24" customHeight="1">
      <c r="A63" s="16"/>
      <c r="B63" s="17">
        <v>1</v>
      </c>
      <c r="C63" s="10"/>
      <c r="D63" s="18" t="s">
        <v>155</v>
      </c>
      <c r="E63" s="10"/>
      <c r="F63" s="18" t="s">
        <v>11</v>
      </c>
      <c r="G63" s="18" t="s">
        <v>11</v>
      </c>
      <c r="H63" s="10"/>
      <c r="I63" s="19">
        <v>56015472</v>
      </c>
      <c r="J63" s="19">
        <v>5480</v>
      </c>
      <c r="K63" s="17" t="s">
        <v>9</v>
      </c>
      <c r="L63" s="10"/>
      <c r="M63" s="60">
        <v>14071</v>
      </c>
      <c r="N63" s="60">
        <v>14507</v>
      </c>
      <c r="O63" s="60">
        <v>15099</v>
      </c>
      <c r="P63" s="10"/>
      <c r="Q63" s="60">
        <f t="shared" ref="Q63:Q81" si="25">N63*$Q$200</f>
        <v>217605</v>
      </c>
      <c r="R63" s="10"/>
      <c r="S63" s="62">
        <f t="shared" ref="S63:S81" si="26">Q63+N63</f>
        <v>232112</v>
      </c>
      <c r="T63" s="10"/>
      <c r="U63" s="64">
        <v>25.9</v>
      </c>
      <c r="V63" s="64">
        <v>27.79</v>
      </c>
      <c r="W63" s="10"/>
      <c r="X63" s="43">
        <v>25470000000</v>
      </c>
      <c r="Y63" s="36">
        <v>8.5999999999999993E-2</v>
      </c>
      <c r="Z63" s="10"/>
      <c r="AA63" s="20">
        <v>67</v>
      </c>
      <c r="AB63" s="20">
        <v>2</v>
      </c>
      <c r="AC63" s="20">
        <v>1</v>
      </c>
      <c r="AD63" s="20">
        <v>29</v>
      </c>
      <c r="AE63" s="20">
        <v>1</v>
      </c>
      <c r="AF63" s="66">
        <f t="shared" ref="AF63:AF81" si="27">SUM(AA63:AE63)</f>
        <v>100</v>
      </c>
      <c r="AG63" s="10"/>
      <c r="AH63" s="36">
        <v>-4.7E-2</v>
      </c>
      <c r="AI63" s="40">
        <v>17691</v>
      </c>
      <c r="AJ63" s="37">
        <v>0.83</v>
      </c>
      <c r="AK63" s="42" t="s">
        <v>213</v>
      </c>
      <c r="AL63" s="41">
        <v>1509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30" si="31">B63+1</f>
        <v>2</v>
      </c>
      <c r="C64" s="10"/>
      <c r="D64" s="18" t="s">
        <v>126</v>
      </c>
      <c r="E64" s="10"/>
      <c r="F64" s="18" t="s">
        <v>11</v>
      </c>
      <c r="G64" s="18" t="s">
        <v>11</v>
      </c>
      <c r="H64" s="10"/>
      <c r="I64" s="19">
        <v>185989632</v>
      </c>
      <c r="J64" s="19">
        <v>2450</v>
      </c>
      <c r="K64" s="17" t="s">
        <v>9</v>
      </c>
      <c r="L64" s="10"/>
      <c r="M64" s="60">
        <v>5053</v>
      </c>
      <c r="N64" s="60">
        <v>39802</v>
      </c>
      <c r="O64" s="60">
        <v>19710</v>
      </c>
      <c r="P64" s="10"/>
      <c r="Q64" s="60">
        <f t="shared" si="25"/>
        <v>597030</v>
      </c>
      <c r="R64" s="10"/>
      <c r="S64" s="62">
        <f t="shared" si="26"/>
        <v>636832</v>
      </c>
      <c r="T64" s="10"/>
      <c r="U64" s="64">
        <v>21.4</v>
      </c>
      <c r="V64" s="64">
        <v>9.86</v>
      </c>
      <c r="W64" s="10"/>
      <c r="X64" s="43">
        <v>28790000000</v>
      </c>
      <c r="Y64" s="36">
        <v>7.0999999999999994E-2</v>
      </c>
      <c r="Z64" s="10"/>
      <c r="AA64" s="20">
        <v>52</v>
      </c>
      <c r="AB64" s="20">
        <v>8</v>
      </c>
      <c r="AC64" s="20">
        <v>2</v>
      </c>
      <c r="AD64" s="20">
        <v>37</v>
      </c>
      <c r="AE64" s="20">
        <v>1</v>
      </c>
      <c r="AF64" s="66">
        <f t="shared" si="27"/>
        <v>100</v>
      </c>
      <c r="AG64" s="10"/>
      <c r="AH64" s="36">
        <v>8.0000000000000002E-3</v>
      </c>
      <c r="AI64" s="40">
        <v>6309</v>
      </c>
      <c r="AJ64" s="37">
        <v>0.45</v>
      </c>
      <c r="AK64" s="42" t="s">
        <v>214</v>
      </c>
      <c r="AL64" s="41">
        <v>631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18" t="s">
        <v>94</v>
      </c>
      <c r="E65" s="10"/>
      <c r="F65" s="18" t="s">
        <v>11</v>
      </c>
      <c r="G65" s="18" t="s">
        <v>11</v>
      </c>
      <c r="H65" s="10"/>
      <c r="I65" s="19">
        <v>48461568</v>
      </c>
      <c r="J65" s="19">
        <v>1380</v>
      </c>
      <c r="K65" s="17" t="s">
        <v>9</v>
      </c>
      <c r="L65" s="10"/>
      <c r="M65" s="60">
        <v>2965</v>
      </c>
      <c r="N65" s="60">
        <v>13463</v>
      </c>
      <c r="O65" s="60">
        <v>5416</v>
      </c>
      <c r="P65" s="10"/>
      <c r="Q65" s="60">
        <f t="shared" si="25"/>
        <v>201945</v>
      </c>
      <c r="R65" s="10"/>
      <c r="S65" s="62">
        <f t="shared" si="26"/>
        <v>215408</v>
      </c>
      <c r="T65" s="10"/>
      <c r="U65" s="64">
        <v>27.8</v>
      </c>
      <c r="V65" s="64">
        <v>11.47</v>
      </c>
      <c r="W65" s="10"/>
      <c r="X65" s="43">
        <v>6550000000</v>
      </c>
      <c r="Y65" s="36">
        <v>9.1999999999999998E-2</v>
      </c>
      <c r="Z65" s="10"/>
      <c r="AA65" s="20">
        <v>49</v>
      </c>
      <c r="AB65" s="20">
        <v>6</v>
      </c>
      <c r="AC65" s="20">
        <v>6</v>
      </c>
      <c r="AD65" s="20">
        <v>38</v>
      </c>
      <c r="AE65" s="20">
        <v>1</v>
      </c>
      <c r="AF65" s="66">
        <f t="shared" si="27"/>
        <v>100</v>
      </c>
      <c r="AG65" s="10"/>
      <c r="AH65" s="36">
        <v>-6.7000000000000004E-2</v>
      </c>
      <c r="AI65" s="40">
        <v>4536</v>
      </c>
      <c r="AJ65" s="37">
        <v>0.67</v>
      </c>
      <c r="AK65" s="42" t="s">
        <v>213</v>
      </c>
      <c r="AL65" s="41">
        <v>636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21" t="s">
        <v>10</v>
      </c>
      <c r="E66" s="10"/>
      <c r="F66" s="18" t="s">
        <v>11</v>
      </c>
      <c r="G66" s="18" t="s">
        <v>11</v>
      </c>
      <c r="H66" s="10"/>
      <c r="I66" s="19">
        <v>28813464</v>
      </c>
      <c r="J66" s="19">
        <v>3440</v>
      </c>
      <c r="K66" s="17" t="s">
        <v>9</v>
      </c>
      <c r="L66" s="10"/>
      <c r="M66" s="60">
        <v>2845</v>
      </c>
      <c r="N66" s="60">
        <v>6797</v>
      </c>
      <c r="O66" s="60">
        <v>6769</v>
      </c>
      <c r="P66" s="10"/>
      <c r="Q66" s="60">
        <f t="shared" si="25"/>
        <v>101955</v>
      </c>
      <c r="R66" s="10"/>
      <c r="S66" s="62">
        <f t="shared" si="26"/>
        <v>108752</v>
      </c>
      <c r="T66" s="10"/>
      <c r="U66" s="64">
        <v>23.61</v>
      </c>
      <c r="V66" s="64">
        <v>24.82</v>
      </c>
      <c r="W66" s="10"/>
      <c r="X66" s="43">
        <v>7930000000</v>
      </c>
      <c r="Y66" s="36">
        <v>7.8E-2</v>
      </c>
      <c r="Z66" s="10"/>
      <c r="AA66" s="20">
        <v>51</v>
      </c>
      <c r="AB66" s="20">
        <v>3</v>
      </c>
      <c r="AC66" s="20">
        <v>1</v>
      </c>
      <c r="AD66" s="20">
        <v>44</v>
      </c>
      <c r="AE66" s="20">
        <v>1</v>
      </c>
      <c r="AF66" s="66">
        <f t="shared" si="27"/>
        <v>100</v>
      </c>
      <c r="AG66" s="10"/>
      <c r="AH66" s="36">
        <v>-0.159</v>
      </c>
      <c r="AI66" s="40">
        <v>2708</v>
      </c>
      <c r="AJ66" s="37">
        <v>0.64</v>
      </c>
      <c r="AK66" s="42" t="s">
        <v>214</v>
      </c>
      <c r="AL66" s="41">
        <v>1670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38</v>
      </c>
      <c r="E67" s="10"/>
      <c r="F67" s="18" t="s">
        <v>11</v>
      </c>
      <c r="G67" s="18" t="s">
        <v>11</v>
      </c>
      <c r="H67" s="10"/>
      <c r="I67" s="19">
        <v>23439188</v>
      </c>
      <c r="J67" s="19">
        <v>1200</v>
      </c>
      <c r="K67" s="17" t="s">
        <v>9</v>
      </c>
      <c r="L67" s="10"/>
      <c r="M67" s="60">
        <v>1879</v>
      </c>
      <c r="N67" s="60">
        <v>7066</v>
      </c>
      <c r="O67" s="60">
        <v>4120</v>
      </c>
      <c r="P67" s="10"/>
      <c r="Q67" s="60">
        <f t="shared" si="25"/>
        <v>105990</v>
      </c>
      <c r="R67" s="10"/>
      <c r="S67" s="62">
        <f t="shared" si="26"/>
        <v>113056</v>
      </c>
      <c r="T67" s="10"/>
      <c r="U67" s="64">
        <v>30.1</v>
      </c>
      <c r="V67" s="64">
        <v>15.27</v>
      </c>
      <c r="W67" s="10"/>
      <c r="X67" s="43">
        <v>3270000000</v>
      </c>
      <c r="Y67" s="36">
        <v>0.1</v>
      </c>
      <c r="Z67" s="10"/>
      <c r="AA67" s="20">
        <v>64</v>
      </c>
      <c r="AB67" s="20">
        <v>20</v>
      </c>
      <c r="AC67" s="20">
        <v>1</v>
      </c>
      <c r="AD67" s="20">
        <v>14</v>
      </c>
      <c r="AE67" s="20">
        <v>1</v>
      </c>
      <c r="AF67" s="66">
        <f t="shared" si="27"/>
        <v>100</v>
      </c>
      <c r="AG67" s="10"/>
      <c r="AH67" s="36">
        <v>-8.3000000000000004E-2</v>
      </c>
      <c r="AI67" s="40">
        <v>3235</v>
      </c>
      <c r="AJ67" s="37">
        <v>0.64</v>
      </c>
      <c r="AK67" s="42" t="s">
        <v>214</v>
      </c>
      <c r="AL67" s="41">
        <v>878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18" t="s">
        <v>73</v>
      </c>
      <c r="E68" s="10"/>
      <c r="F68" s="18" t="s">
        <v>11</v>
      </c>
      <c r="G68" s="18" t="s">
        <v>11</v>
      </c>
      <c r="H68" s="10"/>
      <c r="I68" s="19">
        <v>28206728</v>
      </c>
      <c r="J68" s="19">
        <v>1380</v>
      </c>
      <c r="K68" s="17" t="s">
        <v>9</v>
      </c>
      <c r="L68" s="10"/>
      <c r="M68" s="60">
        <v>1802</v>
      </c>
      <c r="N68" s="60">
        <v>7018</v>
      </c>
      <c r="O68" s="60">
        <v>5387</v>
      </c>
      <c r="P68" s="10"/>
      <c r="Q68" s="60">
        <f t="shared" si="25"/>
        <v>105270</v>
      </c>
      <c r="R68" s="10"/>
      <c r="S68" s="62">
        <f t="shared" si="26"/>
        <v>112288</v>
      </c>
      <c r="T68" s="10"/>
      <c r="U68" s="64">
        <v>24.9</v>
      </c>
      <c r="V68" s="64">
        <v>18.29</v>
      </c>
      <c r="W68" s="10"/>
      <c r="X68" s="43">
        <v>4550000000</v>
      </c>
      <c r="Y68" s="36">
        <v>8.3000000000000004E-2</v>
      </c>
      <c r="Z68" s="10"/>
      <c r="AA68" s="20">
        <v>48</v>
      </c>
      <c r="AB68" s="20">
        <v>3</v>
      </c>
      <c r="AC68" s="20">
        <v>3</v>
      </c>
      <c r="AD68" s="20">
        <v>45</v>
      </c>
      <c r="AE68" s="20">
        <v>1</v>
      </c>
      <c r="AF68" s="66">
        <f t="shared" si="27"/>
        <v>100</v>
      </c>
      <c r="AG68" s="10"/>
      <c r="AH68" s="36">
        <v>1.0999999999999999E-2</v>
      </c>
      <c r="AI68" s="40">
        <v>7328</v>
      </c>
      <c r="AJ68" s="37">
        <v>0.7</v>
      </c>
      <c r="AK68" s="42" t="s">
        <v>213</v>
      </c>
      <c r="AL68" s="41">
        <v>976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49</v>
      </c>
      <c r="E69" s="10"/>
      <c r="F69" s="18" t="s">
        <v>11</v>
      </c>
      <c r="G69" s="18" t="s">
        <v>11</v>
      </c>
      <c r="H69" s="10"/>
      <c r="I69" s="19">
        <v>23695920</v>
      </c>
      <c r="J69" s="19">
        <v>1520</v>
      </c>
      <c r="K69" s="17" t="s">
        <v>9</v>
      </c>
      <c r="L69" s="10"/>
      <c r="M69" s="60">
        <v>991</v>
      </c>
      <c r="N69" s="60">
        <v>5582</v>
      </c>
      <c r="O69" s="60">
        <v>3670</v>
      </c>
      <c r="P69" s="10"/>
      <c r="Q69" s="60">
        <f t="shared" si="25"/>
        <v>83730</v>
      </c>
      <c r="R69" s="10"/>
      <c r="S69" s="62">
        <f t="shared" si="26"/>
        <v>89312</v>
      </c>
      <c r="T69" s="10"/>
      <c r="U69" s="64">
        <v>23.6</v>
      </c>
      <c r="V69" s="64">
        <v>15</v>
      </c>
      <c r="W69" s="10"/>
      <c r="X69" s="43">
        <v>2770000000</v>
      </c>
      <c r="Y69" s="36">
        <v>7.8E-2</v>
      </c>
      <c r="Z69" s="10"/>
      <c r="AA69" s="20">
        <v>51</v>
      </c>
      <c r="AB69" s="20">
        <v>10</v>
      </c>
      <c r="AC69" s="20">
        <v>1</v>
      </c>
      <c r="AD69" s="20">
        <v>37</v>
      </c>
      <c r="AE69" s="20">
        <v>1</v>
      </c>
      <c r="AF69" s="66">
        <f t="shared" si="27"/>
        <v>100</v>
      </c>
      <c r="AG69" s="10"/>
      <c r="AH69" s="36">
        <v>-0.05</v>
      </c>
      <c r="AI69" s="40">
        <v>3821</v>
      </c>
      <c r="AJ69" s="37">
        <v>0.63</v>
      </c>
      <c r="AK69" s="42" t="s">
        <v>213</v>
      </c>
      <c r="AL69" s="41">
        <v>865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121</v>
      </c>
      <c r="E70" s="10"/>
      <c r="F70" s="18" t="s">
        <v>11</v>
      </c>
      <c r="G70" s="18" t="s">
        <v>11</v>
      </c>
      <c r="H70" s="10"/>
      <c r="I70" s="19">
        <v>2479713</v>
      </c>
      <c r="J70" s="19">
        <v>4620</v>
      </c>
      <c r="K70" s="17" t="s">
        <v>9</v>
      </c>
      <c r="L70" s="10"/>
      <c r="M70" s="60">
        <v>731</v>
      </c>
      <c r="N70" s="60">
        <v>754</v>
      </c>
      <c r="O70" s="60">
        <v>467</v>
      </c>
      <c r="P70" s="10"/>
      <c r="Q70" s="60">
        <f t="shared" si="25"/>
        <v>11310</v>
      </c>
      <c r="R70" s="10"/>
      <c r="S70" s="62">
        <f t="shared" si="26"/>
        <v>12064</v>
      </c>
      <c r="T70" s="10"/>
      <c r="U70" s="64">
        <v>30.4</v>
      </c>
      <c r="V70" s="64">
        <v>19.3</v>
      </c>
      <c r="W70" s="10"/>
      <c r="X70" s="43">
        <v>1140000000</v>
      </c>
      <c r="Y70" s="36">
        <v>0.10100000000000001</v>
      </c>
      <c r="Z70" s="10"/>
      <c r="AA70" s="20">
        <v>60</v>
      </c>
      <c r="AB70" s="20">
        <v>3</v>
      </c>
      <c r="AC70" s="20">
        <v>1</v>
      </c>
      <c r="AD70" s="20">
        <v>35</v>
      </c>
      <c r="AE70" s="20">
        <v>1</v>
      </c>
      <c r="AF70" s="66">
        <f t="shared" si="27"/>
        <v>100</v>
      </c>
      <c r="AG70" s="10"/>
      <c r="AH70" s="36">
        <v>-6.5000000000000002E-2</v>
      </c>
      <c r="AI70" s="40">
        <v>14973</v>
      </c>
      <c r="AJ70" s="37">
        <v>0.73</v>
      </c>
      <c r="AK70" s="42" t="s">
        <v>213</v>
      </c>
      <c r="AL70" s="41">
        <v>1127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31</v>
      </c>
      <c r="E71" s="10"/>
      <c r="F71" s="18" t="s">
        <v>11</v>
      </c>
      <c r="G71" s="18" t="s">
        <v>11</v>
      </c>
      <c r="H71" s="10"/>
      <c r="I71" s="19">
        <v>2250260</v>
      </c>
      <c r="J71" s="19">
        <v>6610</v>
      </c>
      <c r="K71" s="17" t="s">
        <v>9</v>
      </c>
      <c r="L71" s="10"/>
      <c r="M71" s="60">
        <v>450</v>
      </c>
      <c r="N71" s="60">
        <v>535</v>
      </c>
      <c r="O71" s="60">
        <v>299</v>
      </c>
      <c r="P71" s="10"/>
      <c r="Q71" s="60">
        <f t="shared" si="25"/>
        <v>8025</v>
      </c>
      <c r="R71" s="10"/>
      <c r="S71" s="62">
        <f t="shared" si="26"/>
        <v>8560</v>
      </c>
      <c r="T71" s="10"/>
      <c r="U71" s="64">
        <v>23.8</v>
      </c>
      <c r="V71" s="64">
        <v>13.33</v>
      </c>
      <c r="W71" s="10"/>
      <c r="X71" s="43">
        <v>1240000000</v>
      </c>
      <c r="Y71" s="36">
        <v>7.9000000000000001E-2</v>
      </c>
      <c r="Z71" s="10"/>
      <c r="AA71" s="20">
        <v>62</v>
      </c>
      <c r="AB71" s="20">
        <v>3</v>
      </c>
      <c r="AC71" s="20">
        <v>1</v>
      </c>
      <c r="AD71" s="20">
        <v>33</v>
      </c>
      <c r="AE71" s="20">
        <v>1</v>
      </c>
      <c r="AF71" s="66">
        <f t="shared" si="27"/>
        <v>100</v>
      </c>
      <c r="AG71" s="10"/>
      <c r="AH71" s="36">
        <v>-5.0999999999999997E-2</v>
      </c>
      <c r="AI71" s="40">
        <v>29031</v>
      </c>
      <c r="AJ71" s="37">
        <v>0.72</v>
      </c>
      <c r="AK71" s="42" t="s">
        <v>214</v>
      </c>
      <c r="AL71" s="41">
        <v>787</v>
      </c>
      <c r="AN71" s="86"/>
      <c r="AO71" s="87"/>
      <c r="AP71" s="88">
        <f t="shared" si="28"/>
        <v>0</v>
      </c>
      <c r="AR71" s="86">
        <f t="shared" si="29"/>
        <v>0</v>
      </c>
      <c r="AS71" s="87"/>
      <c r="AT71" s="88">
        <f t="shared" si="30"/>
        <v>0</v>
      </c>
      <c r="AV71" s="88">
        <v>0</v>
      </c>
    </row>
    <row r="72" spans="1:48" ht="24" customHeight="1">
      <c r="A72" s="16"/>
      <c r="B72" s="17">
        <f t="shared" si="31"/>
        <v>10</v>
      </c>
      <c r="C72" s="10"/>
      <c r="D72" s="18" t="s">
        <v>101</v>
      </c>
      <c r="E72" s="10"/>
      <c r="F72" s="18" t="s">
        <v>11</v>
      </c>
      <c r="G72" s="18" t="s">
        <v>11</v>
      </c>
      <c r="H72" s="10"/>
      <c r="I72" s="19">
        <v>2203821</v>
      </c>
      <c r="J72" s="19">
        <v>1210</v>
      </c>
      <c r="K72" s="17" t="s">
        <v>9</v>
      </c>
      <c r="L72" s="10"/>
      <c r="M72" s="60">
        <v>318</v>
      </c>
      <c r="N72" s="60">
        <v>638</v>
      </c>
      <c r="O72" s="60">
        <v>831</v>
      </c>
      <c r="P72" s="10"/>
      <c r="Q72" s="60">
        <f t="shared" si="25"/>
        <v>9570</v>
      </c>
      <c r="R72" s="10"/>
      <c r="S72" s="62">
        <f t="shared" si="26"/>
        <v>10208</v>
      </c>
      <c r="T72" s="10"/>
      <c r="U72" s="64">
        <v>28.9</v>
      </c>
      <c r="V72" s="64">
        <v>42.86</v>
      </c>
      <c r="W72" s="10"/>
      <c r="X72" s="43">
        <v>223650000</v>
      </c>
      <c r="Y72" s="36">
        <v>9.6000000000000002E-2</v>
      </c>
      <c r="Z72" s="10"/>
      <c r="AA72" s="20">
        <v>60</v>
      </c>
      <c r="AB72" s="20">
        <v>4</v>
      </c>
      <c r="AC72" s="20">
        <v>1</v>
      </c>
      <c r="AD72" s="20">
        <v>34</v>
      </c>
      <c r="AE72" s="20">
        <v>1</v>
      </c>
      <c r="AF72" s="66">
        <f t="shared" si="27"/>
        <v>100</v>
      </c>
      <c r="AG72" s="10"/>
      <c r="AH72" s="36">
        <v>-5.8000000000000003E-2</v>
      </c>
      <c r="AI72" s="40">
        <v>5581</v>
      </c>
      <c r="AJ72" s="37">
        <v>0.81</v>
      </c>
      <c r="AK72" s="42" t="s">
        <v>210</v>
      </c>
      <c r="AL72" s="41">
        <v>2424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46</v>
      </c>
      <c r="E73" s="10"/>
      <c r="F73" s="18" t="s">
        <v>11</v>
      </c>
      <c r="G73" s="18" t="s">
        <v>11</v>
      </c>
      <c r="H73" s="10"/>
      <c r="I73" s="19">
        <v>5125821</v>
      </c>
      <c r="J73" s="19">
        <v>1710</v>
      </c>
      <c r="K73" s="17" t="s">
        <v>9</v>
      </c>
      <c r="L73" s="10"/>
      <c r="M73" s="60">
        <v>308</v>
      </c>
      <c r="N73" s="60">
        <v>1405</v>
      </c>
      <c r="O73" s="60">
        <v>1210</v>
      </c>
      <c r="P73" s="10"/>
      <c r="Q73" s="60">
        <f t="shared" si="25"/>
        <v>21075</v>
      </c>
      <c r="R73" s="10"/>
      <c r="S73" s="62">
        <f t="shared" si="26"/>
        <v>22480</v>
      </c>
      <c r="T73" s="10"/>
      <c r="U73" s="64">
        <v>27.4</v>
      </c>
      <c r="V73" s="64">
        <v>25.13</v>
      </c>
      <c r="W73" s="10"/>
      <c r="X73" s="43">
        <v>823520000</v>
      </c>
      <c r="Y73" s="36">
        <v>9.0999999999999998E-2</v>
      </c>
      <c r="Z73" s="10"/>
      <c r="AA73" s="20">
        <v>58</v>
      </c>
      <c r="AB73" s="20">
        <v>3</v>
      </c>
      <c r="AC73" s="20">
        <v>1</v>
      </c>
      <c r="AD73" s="20">
        <v>37</v>
      </c>
      <c r="AE73" s="20">
        <v>1</v>
      </c>
      <c r="AF73" s="66">
        <f t="shared" si="27"/>
        <v>100</v>
      </c>
      <c r="AG73" s="10"/>
      <c r="AH73" s="36">
        <v>-5.3999999999999999E-2</v>
      </c>
      <c r="AI73" s="40">
        <v>2483</v>
      </c>
      <c r="AJ73" s="37">
        <v>0.74</v>
      </c>
      <c r="AK73" s="42" t="s">
        <v>214</v>
      </c>
      <c r="AL73" s="41">
        <v>1557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64</v>
      </c>
      <c r="E74" s="10"/>
      <c r="F74" s="18" t="s">
        <v>11</v>
      </c>
      <c r="G74" s="18" t="s">
        <v>11</v>
      </c>
      <c r="H74" s="10"/>
      <c r="I74" s="19">
        <v>1343098</v>
      </c>
      <c r="J74" s="19">
        <v>2830</v>
      </c>
      <c r="K74" s="17" t="s">
        <v>9</v>
      </c>
      <c r="L74" s="10"/>
      <c r="M74" s="60">
        <v>203</v>
      </c>
      <c r="N74" s="60">
        <v>361</v>
      </c>
      <c r="O74" s="60">
        <v>386</v>
      </c>
      <c r="P74" s="10"/>
      <c r="Q74" s="60">
        <f t="shared" si="25"/>
        <v>5415</v>
      </c>
      <c r="R74" s="10"/>
      <c r="S74" s="62">
        <f t="shared" si="26"/>
        <v>5776</v>
      </c>
      <c r="T74" s="10"/>
      <c r="U74" s="64">
        <v>26.9</v>
      </c>
      <c r="V74" s="64">
        <v>34.68</v>
      </c>
      <c r="W74" s="10"/>
      <c r="X74" s="43">
        <v>341160000</v>
      </c>
      <c r="Y74" s="36">
        <v>8.8999999999999996E-2</v>
      </c>
      <c r="Z74" s="10"/>
      <c r="AA74" s="20">
        <v>61</v>
      </c>
      <c r="AB74" s="20">
        <v>4</v>
      </c>
      <c r="AC74" s="20">
        <v>1</v>
      </c>
      <c r="AD74" s="20">
        <v>33</v>
      </c>
      <c r="AE74" s="20">
        <v>1</v>
      </c>
      <c r="AF74" s="66">
        <f t="shared" si="27"/>
        <v>100</v>
      </c>
      <c r="AG74" s="10"/>
      <c r="AH74" s="36">
        <v>-0.13100000000000001</v>
      </c>
      <c r="AI74" s="40">
        <v>7433</v>
      </c>
      <c r="AJ74" s="37">
        <v>0.81</v>
      </c>
      <c r="AK74" s="42" t="s">
        <v>210</v>
      </c>
      <c r="AL74" s="41">
        <v>2042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112</v>
      </c>
      <c r="E75" s="10"/>
      <c r="F75" s="18" t="s">
        <v>11</v>
      </c>
      <c r="G75" s="18" t="s">
        <v>11</v>
      </c>
      <c r="H75" s="10"/>
      <c r="I75" s="19">
        <v>4301018</v>
      </c>
      <c r="J75" s="19">
        <v>1120</v>
      </c>
      <c r="K75" s="17" t="s">
        <v>9</v>
      </c>
      <c r="L75" s="10"/>
      <c r="M75" s="60">
        <v>184</v>
      </c>
      <c r="N75" s="60">
        <v>1064</v>
      </c>
      <c r="O75" s="60">
        <v>672</v>
      </c>
      <c r="P75" s="10"/>
      <c r="Q75" s="60">
        <f t="shared" si="25"/>
        <v>15960</v>
      </c>
      <c r="R75" s="10"/>
      <c r="S75" s="62">
        <f t="shared" si="26"/>
        <v>17024</v>
      </c>
      <c r="T75" s="10"/>
      <c r="U75" s="64">
        <v>24.7</v>
      </c>
      <c r="V75" s="64">
        <v>17.55</v>
      </c>
      <c r="W75" s="10"/>
      <c r="X75" s="43">
        <v>389830000</v>
      </c>
      <c r="Y75" s="36">
        <v>8.2000000000000003E-2</v>
      </c>
      <c r="Z75" s="10"/>
      <c r="AA75" s="20">
        <v>60</v>
      </c>
      <c r="AB75" s="20">
        <v>10</v>
      </c>
      <c r="AC75" s="20">
        <v>2</v>
      </c>
      <c r="AD75" s="20">
        <v>27</v>
      </c>
      <c r="AE75" s="20">
        <v>1</v>
      </c>
      <c r="AF75" s="66">
        <f t="shared" si="27"/>
        <v>100</v>
      </c>
      <c r="AG75" s="10"/>
      <c r="AH75" s="36">
        <v>-5.7000000000000002E-2</v>
      </c>
      <c r="AI75" s="40">
        <v>9677</v>
      </c>
      <c r="AJ75" s="37">
        <v>0.63</v>
      </c>
      <c r="AK75" s="42" t="s">
        <v>214</v>
      </c>
      <c r="AL75" s="41">
        <v>948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113</v>
      </c>
      <c r="E76" s="10"/>
      <c r="F76" s="18" t="s">
        <v>11</v>
      </c>
      <c r="G76" s="18" t="s">
        <v>11</v>
      </c>
      <c r="H76" s="10"/>
      <c r="I76" s="19">
        <v>1262132</v>
      </c>
      <c r="J76" s="19">
        <v>9760</v>
      </c>
      <c r="K76" s="17" t="s">
        <v>9</v>
      </c>
      <c r="L76" s="10"/>
      <c r="M76" s="60">
        <v>144</v>
      </c>
      <c r="N76" s="60">
        <v>173</v>
      </c>
      <c r="O76" s="60">
        <v>168</v>
      </c>
      <c r="P76" s="10"/>
      <c r="Q76" s="60">
        <f t="shared" si="25"/>
        <v>2595</v>
      </c>
      <c r="R76" s="10"/>
      <c r="S76" s="62">
        <f t="shared" si="26"/>
        <v>2768</v>
      </c>
      <c r="T76" s="10"/>
      <c r="U76" s="64">
        <v>13.7</v>
      </c>
      <c r="V76" s="64">
        <v>13.22</v>
      </c>
      <c r="W76" s="10"/>
      <c r="X76" s="43">
        <v>556910000</v>
      </c>
      <c r="Y76" s="36">
        <v>4.5999999999999999E-2</v>
      </c>
      <c r="Z76" s="10"/>
      <c r="AA76" s="20">
        <v>40</v>
      </c>
      <c r="AB76" s="20">
        <v>28</v>
      </c>
      <c r="AC76" s="20">
        <v>3</v>
      </c>
      <c r="AD76" s="20">
        <v>28</v>
      </c>
      <c r="AE76" s="20">
        <v>1</v>
      </c>
      <c r="AF76" s="66">
        <f t="shared" si="27"/>
        <v>100</v>
      </c>
      <c r="AG76" s="10"/>
      <c r="AH76" s="36">
        <v>4.3999999999999997E-2</v>
      </c>
      <c r="AI76" s="40">
        <v>40224</v>
      </c>
      <c r="AJ76" s="37">
        <v>0.8</v>
      </c>
      <c r="AK76" s="42" t="s">
        <v>223</v>
      </c>
      <c r="AL76" s="41">
        <v>727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18" t="s">
        <v>69</v>
      </c>
      <c r="E77" s="10"/>
      <c r="F77" s="18" t="s">
        <v>11</v>
      </c>
      <c r="G77" s="18" t="s">
        <v>11</v>
      </c>
      <c r="H77" s="10"/>
      <c r="I77" s="19">
        <v>1979786</v>
      </c>
      <c r="J77" s="19">
        <v>7210</v>
      </c>
      <c r="K77" s="17" t="s">
        <v>9</v>
      </c>
      <c r="L77" s="10"/>
      <c r="M77" s="60">
        <v>54</v>
      </c>
      <c r="N77" s="60">
        <v>460</v>
      </c>
      <c r="O77" s="60">
        <v>438</v>
      </c>
      <c r="P77" s="10"/>
      <c r="Q77" s="60">
        <f t="shared" si="25"/>
        <v>6900</v>
      </c>
      <c r="R77" s="10"/>
      <c r="S77" s="62">
        <f t="shared" si="26"/>
        <v>7360</v>
      </c>
      <c r="T77" s="10"/>
      <c r="U77" s="64">
        <v>23.2</v>
      </c>
      <c r="V77" s="64">
        <v>26.15</v>
      </c>
      <c r="W77" s="10"/>
      <c r="X77" s="43">
        <v>1080000000</v>
      </c>
      <c r="Y77" s="36">
        <v>7.6999999999999999E-2</v>
      </c>
      <c r="Z77" s="10"/>
      <c r="AA77" s="20">
        <v>55</v>
      </c>
      <c r="AB77" s="20">
        <v>4</v>
      </c>
      <c r="AC77" s="20">
        <v>1</v>
      </c>
      <c r="AD77" s="20">
        <v>39</v>
      </c>
      <c r="AE77" s="20">
        <v>1</v>
      </c>
      <c r="AF77" s="66">
        <f t="shared" si="27"/>
        <v>100</v>
      </c>
      <c r="AG77" s="10"/>
      <c r="AH77" s="36">
        <v>-5.1999999999999998E-2</v>
      </c>
      <c r="AI77" s="40">
        <v>9850</v>
      </c>
      <c r="AJ77" s="37">
        <v>0.76</v>
      </c>
      <c r="AK77" s="42" t="s">
        <v>213</v>
      </c>
      <c r="AL77" s="41">
        <v>1568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36</v>
      </c>
      <c r="E78" s="10"/>
      <c r="F78" s="18" t="s">
        <v>11</v>
      </c>
      <c r="G78" s="18" t="s">
        <v>11</v>
      </c>
      <c r="H78" s="10"/>
      <c r="I78" s="19">
        <v>539560</v>
      </c>
      <c r="J78" s="19">
        <v>2970</v>
      </c>
      <c r="K78" s="17" t="s">
        <v>9</v>
      </c>
      <c r="L78" s="10"/>
      <c r="M78" s="60">
        <v>41</v>
      </c>
      <c r="N78" s="60">
        <v>135</v>
      </c>
      <c r="O78" s="60">
        <v>135</v>
      </c>
      <c r="P78" s="10"/>
      <c r="Q78" s="60">
        <f t="shared" si="25"/>
        <v>2025</v>
      </c>
      <c r="R78" s="10"/>
      <c r="S78" s="62">
        <f t="shared" si="26"/>
        <v>2160</v>
      </c>
      <c r="T78" s="10"/>
      <c r="U78" s="64">
        <v>25</v>
      </c>
      <c r="V78" s="64">
        <v>25</v>
      </c>
      <c r="W78" s="10"/>
      <c r="X78" s="43">
        <f>AP78+AT78</f>
        <v>140541954.52500001</v>
      </c>
      <c r="Y78" s="36">
        <f>X78/AV78</f>
        <v>8.4511097128683113E-2</v>
      </c>
      <c r="Z78" s="10"/>
      <c r="AA78" s="20">
        <v>46.5</v>
      </c>
      <c r="AB78" s="20">
        <v>21.9</v>
      </c>
      <c r="AC78" s="20">
        <v>3.7</v>
      </c>
      <c r="AD78" s="20">
        <v>21.5</v>
      </c>
      <c r="AE78" s="20">
        <v>6.4</v>
      </c>
      <c r="AF78" s="66">
        <f t="shared" si="27"/>
        <v>100.00000000000001</v>
      </c>
      <c r="AG78" s="10"/>
      <c r="AH78" s="72"/>
      <c r="AI78" s="73"/>
      <c r="AJ78" s="74"/>
      <c r="AK78" s="75"/>
      <c r="AL78" s="76"/>
      <c r="AN78" s="57">
        <v>3130.982</v>
      </c>
      <c r="AO78" s="35">
        <v>70</v>
      </c>
      <c r="AP78" s="43">
        <f t="shared" si="28"/>
        <v>29587779.900000002</v>
      </c>
      <c r="AR78" s="57">
        <f t="shared" si="29"/>
        <v>3130.982</v>
      </c>
      <c r="AS78" s="35">
        <v>17.5</v>
      </c>
      <c r="AT78" s="43">
        <f t="shared" si="30"/>
        <v>110954174.625</v>
      </c>
      <c r="AV78" s="43">
        <v>1663000000</v>
      </c>
    </row>
    <row r="79" spans="1:48" ht="24" customHeight="1">
      <c r="A79" s="16"/>
      <c r="B79" s="17">
        <f t="shared" si="31"/>
        <v>17</v>
      </c>
      <c r="C79" s="10"/>
      <c r="D79" s="18" t="s">
        <v>225</v>
      </c>
      <c r="E79" s="10"/>
      <c r="F79" s="18" t="s">
        <v>11</v>
      </c>
      <c r="G79" s="18" t="s">
        <v>11</v>
      </c>
      <c r="H79" s="10"/>
      <c r="I79" s="19">
        <v>539560</v>
      </c>
      <c r="J79" s="19"/>
      <c r="K79" s="17" t="s">
        <v>9</v>
      </c>
      <c r="L79" s="10"/>
      <c r="M79" s="60">
        <v>41</v>
      </c>
      <c r="N79" s="60">
        <v>135</v>
      </c>
      <c r="O79" s="60">
        <v>43</v>
      </c>
      <c r="P79" s="10"/>
      <c r="Q79" s="60">
        <f t="shared" si="25"/>
        <v>2025</v>
      </c>
      <c r="R79" s="10"/>
      <c r="S79" s="62">
        <f t="shared" si="26"/>
        <v>2160</v>
      </c>
      <c r="T79" s="10"/>
      <c r="U79" s="64">
        <v>25</v>
      </c>
      <c r="V79" s="64">
        <v>7.86</v>
      </c>
      <c r="W79" s="10"/>
      <c r="X79" s="43">
        <v>138350000</v>
      </c>
      <c r="Y79" s="36">
        <v>8.3000000000000004E-2</v>
      </c>
      <c r="Z79" s="10"/>
      <c r="AA79" s="20">
        <v>38</v>
      </c>
      <c r="AB79" s="20">
        <v>6</v>
      </c>
      <c r="AC79" s="20">
        <v>2</v>
      </c>
      <c r="AD79" s="20">
        <v>53</v>
      </c>
      <c r="AE79" s="20">
        <v>1</v>
      </c>
      <c r="AF79" s="66">
        <f t="shared" si="27"/>
        <v>100</v>
      </c>
      <c r="AG79" s="10"/>
      <c r="AH79" s="36">
        <v>-1E-3</v>
      </c>
      <c r="AI79" s="40">
        <v>12039</v>
      </c>
      <c r="AJ79" s="37">
        <v>0.67</v>
      </c>
      <c r="AK79" s="42" t="s">
        <v>213</v>
      </c>
      <c r="AL79" s="41">
        <v>417</v>
      </c>
      <c r="AN79" s="86"/>
      <c r="AO79" s="87"/>
      <c r="AP79" s="88">
        <f t="shared" si="28"/>
        <v>0</v>
      </c>
      <c r="AR79" s="86">
        <f t="shared" si="29"/>
        <v>0</v>
      </c>
      <c r="AS79" s="87"/>
      <c r="AT79" s="88">
        <f t="shared" si="30"/>
        <v>0</v>
      </c>
      <c r="AV79" s="88">
        <v>0</v>
      </c>
    </row>
    <row r="80" spans="1:48" ht="24" customHeight="1">
      <c r="A80" s="16"/>
      <c r="B80" s="17">
        <f t="shared" si="31"/>
        <v>18</v>
      </c>
      <c r="C80" s="10"/>
      <c r="D80" s="18" t="s">
        <v>61</v>
      </c>
      <c r="E80" s="10"/>
      <c r="F80" s="18" t="s">
        <v>11</v>
      </c>
      <c r="G80" s="18" t="s">
        <v>11</v>
      </c>
      <c r="H80" s="10"/>
      <c r="I80" s="19">
        <v>1221490</v>
      </c>
      <c r="J80" s="19">
        <v>6550</v>
      </c>
      <c r="K80" s="17" t="s">
        <v>9</v>
      </c>
      <c r="L80" s="10"/>
      <c r="M80" s="60">
        <v>41</v>
      </c>
      <c r="N80" s="60">
        <v>300</v>
      </c>
      <c r="O80" s="60">
        <v>217</v>
      </c>
      <c r="P80" s="10"/>
      <c r="Q80" s="60">
        <f t="shared" si="25"/>
        <v>4500</v>
      </c>
      <c r="R80" s="10"/>
      <c r="S80" s="62">
        <f t="shared" si="26"/>
        <v>4800</v>
      </c>
      <c r="T80" s="10"/>
      <c r="U80" s="64">
        <v>24.6</v>
      </c>
      <c r="V80" s="64">
        <v>16.690000000000001</v>
      </c>
      <c r="W80" s="10"/>
      <c r="X80" s="43">
        <v>919590000</v>
      </c>
      <c r="Y80" s="36">
        <v>8.2000000000000003E-2</v>
      </c>
      <c r="Z80" s="10"/>
      <c r="AA80" s="20">
        <v>48</v>
      </c>
      <c r="AB80" s="20">
        <v>3</v>
      </c>
      <c r="AC80" s="20">
        <v>1</v>
      </c>
      <c r="AD80" s="20">
        <v>47</v>
      </c>
      <c r="AE80" s="20">
        <v>1</v>
      </c>
      <c r="AF80" s="66">
        <f t="shared" si="27"/>
        <v>100</v>
      </c>
      <c r="AG80" s="10"/>
      <c r="AH80" s="36">
        <v>-3.0000000000000001E-3</v>
      </c>
      <c r="AI80" s="40">
        <v>11707</v>
      </c>
      <c r="AJ80" s="37">
        <v>0.73</v>
      </c>
      <c r="AK80" s="42" t="s">
        <v>213</v>
      </c>
      <c r="AL80" s="41">
        <v>1094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48" ht="24" customHeight="1">
      <c r="A81" s="16"/>
      <c r="B81" s="17">
        <f t="shared" si="31"/>
        <v>19</v>
      </c>
      <c r="C81" s="10"/>
      <c r="D81" s="18" t="s">
        <v>145</v>
      </c>
      <c r="E81" s="10"/>
      <c r="F81" s="18" t="s">
        <v>11</v>
      </c>
      <c r="G81" s="18" t="s">
        <v>11</v>
      </c>
      <c r="H81" s="10"/>
      <c r="I81" s="19">
        <v>199910</v>
      </c>
      <c r="J81" s="19">
        <v>1730</v>
      </c>
      <c r="K81" s="17" t="s">
        <v>9</v>
      </c>
      <c r="L81" s="10"/>
      <c r="M81" s="60">
        <v>23</v>
      </c>
      <c r="N81" s="60">
        <v>55</v>
      </c>
      <c r="O81" s="60">
        <v>24</v>
      </c>
      <c r="P81" s="10"/>
      <c r="Q81" s="60">
        <f t="shared" si="25"/>
        <v>825</v>
      </c>
      <c r="R81" s="10"/>
      <c r="S81" s="62">
        <f t="shared" si="26"/>
        <v>880</v>
      </c>
      <c r="T81" s="10"/>
      <c r="U81" s="64">
        <v>27.5</v>
      </c>
      <c r="V81" s="64">
        <v>11.95</v>
      </c>
      <c r="W81" s="10"/>
      <c r="X81" s="43">
        <v>32410000</v>
      </c>
      <c r="Y81" s="36">
        <v>9.0999999999999998E-2</v>
      </c>
      <c r="Z81" s="10"/>
      <c r="AA81" s="20">
        <v>52</v>
      </c>
      <c r="AB81" s="20">
        <v>10</v>
      </c>
      <c r="AC81" s="20">
        <v>2</v>
      </c>
      <c r="AD81" s="20">
        <v>35</v>
      </c>
      <c r="AE81" s="20">
        <v>1</v>
      </c>
      <c r="AF81" s="66">
        <f t="shared" si="27"/>
        <v>100</v>
      </c>
      <c r="AG81" s="10"/>
      <c r="AH81" s="36">
        <v>-0.08</v>
      </c>
      <c r="AI81" s="40">
        <v>17033</v>
      </c>
      <c r="AJ81" s="37">
        <v>0.68</v>
      </c>
      <c r="AK81" s="42" t="s">
        <v>213</v>
      </c>
      <c r="AL81" s="41">
        <v>673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48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N82" s="86"/>
      <c r="AO82" s="87"/>
      <c r="AP82" s="88"/>
      <c r="AR82" s="86"/>
      <c r="AS82" s="87"/>
      <c r="AT82" s="88"/>
      <c r="AV82" s="88"/>
    </row>
    <row r="83" spans="1:48" ht="24" customHeight="1">
      <c r="A83" s="16"/>
      <c r="B83" s="17">
        <v>1</v>
      </c>
      <c r="C83" s="10"/>
      <c r="D83" s="18" t="s">
        <v>32</v>
      </c>
      <c r="E83" s="10"/>
      <c r="F83" s="18" t="s">
        <v>13</v>
      </c>
      <c r="G83" s="18" t="s">
        <v>222</v>
      </c>
      <c r="H83" s="10"/>
      <c r="I83" s="19">
        <v>207652864</v>
      </c>
      <c r="J83" s="19">
        <v>8840</v>
      </c>
      <c r="K83" s="17" t="s">
        <v>9</v>
      </c>
      <c r="L83" s="10"/>
      <c r="M83" s="60">
        <v>38651</v>
      </c>
      <c r="N83" s="60">
        <v>41007</v>
      </c>
      <c r="O83" s="60">
        <v>46009</v>
      </c>
      <c r="P83" s="10"/>
      <c r="Q83" s="60">
        <f t="shared" ref="Q83:Q105" si="32">N83*$Q$200</f>
        <v>615105</v>
      </c>
      <c r="R83" s="10"/>
      <c r="S83" s="62">
        <f t="shared" ref="S83:S105" si="33">Q83+N83</f>
        <v>656112</v>
      </c>
      <c r="T83" s="10"/>
      <c r="U83" s="64">
        <v>19.7</v>
      </c>
      <c r="V83" s="64">
        <v>21.9</v>
      </c>
      <c r="W83" s="10"/>
      <c r="X83" s="43">
        <v>117950000000</v>
      </c>
      <c r="Y83" s="36">
        <v>6.6000000000000003E-2</v>
      </c>
      <c r="Z83" s="10"/>
      <c r="AA83" s="20">
        <v>32</v>
      </c>
      <c r="AB83" s="20">
        <v>38</v>
      </c>
      <c r="AC83" s="20">
        <v>2</v>
      </c>
      <c r="AD83" s="20">
        <v>27</v>
      </c>
      <c r="AE83" s="20">
        <v>1</v>
      </c>
      <c r="AF83" s="66">
        <f t="shared" ref="AF83:AF105" si="34">SUM(AA83:AE83)</f>
        <v>100</v>
      </c>
      <c r="AG83" s="10"/>
      <c r="AH83" s="36">
        <v>-7.1999999999999995E-2</v>
      </c>
      <c r="AI83" s="40">
        <v>45204</v>
      </c>
      <c r="AJ83" s="37">
        <v>0.82</v>
      </c>
      <c r="AK83" s="42" t="s">
        <v>210</v>
      </c>
      <c r="AL83" s="41">
        <v>1140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48" ht="24" customHeight="1">
      <c r="A84" s="16"/>
      <c r="B84" s="17">
        <f t="shared" si="31"/>
        <v>2</v>
      </c>
      <c r="C84" s="10"/>
      <c r="D84" s="18" t="s">
        <v>114</v>
      </c>
      <c r="E84" s="10"/>
      <c r="F84" s="18" t="s">
        <v>13</v>
      </c>
      <c r="G84" s="18" t="s">
        <v>222</v>
      </c>
      <c r="H84" s="10"/>
      <c r="I84" s="19">
        <v>127540424</v>
      </c>
      <c r="J84" s="19">
        <v>9040</v>
      </c>
      <c r="K84" s="17" t="s">
        <v>9</v>
      </c>
      <c r="L84" s="10"/>
      <c r="M84" s="60">
        <v>16039</v>
      </c>
      <c r="N84" s="60">
        <v>16725</v>
      </c>
      <c r="O84" s="60">
        <v>19676</v>
      </c>
      <c r="P84" s="10"/>
      <c r="Q84" s="60">
        <f t="shared" si="32"/>
        <v>250875</v>
      </c>
      <c r="R84" s="10"/>
      <c r="S84" s="62">
        <f t="shared" si="33"/>
        <v>267600</v>
      </c>
      <c r="T84" s="10"/>
      <c r="U84" s="64">
        <v>13.1</v>
      </c>
      <c r="V84" s="64">
        <v>15.73</v>
      </c>
      <c r="W84" s="10"/>
      <c r="X84" s="43">
        <v>46990000000</v>
      </c>
      <c r="Y84" s="36">
        <v>4.3999999999999997E-2</v>
      </c>
      <c r="Z84" s="10"/>
      <c r="AA84" s="20">
        <v>38</v>
      </c>
      <c r="AB84" s="20">
        <v>10</v>
      </c>
      <c r="AC84" s="20">
        <v>2</v>
      </c>
      <c r="AD84" s="20">
        <v>48</v>
      </c>
      <c r="AE84" s="20">
        <v>2</v>
      </c>
      <c r="AF84" s="66">
        <f t="shared" si="34"/>
        <v>100</v>
      </c>
      <c r="AG84" s="10"/>
      <c r="AH84" s="36">
        <v>-1.4E-2</v>
      </c>
      <c r="AI84" s="40">
        <v>31524</v>
      </c>
      <c r="AJ84" s="37">
        <v>0.78</v>
      </c>
      <c r="AK84" s="42" t="s">
        <v>213</v>
      </c>
      <c r="AL84" s="41">
        <v>847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48" ht="24" customHeight="1">
      <c r="A85" s="16"/>
      <c r="B85" s="17">
        <f t="shared" si="31"/>
        <v>3</v>
      </c>
      <c r="C85" s="10"/>
      <c r="D85" s="18" t="s">
        <v>44</v>
      </c>
      <c r="E85" s="10"/>
      <c r="F85" s="18" t="s">
        <v>13</v>
      </c>
      <c r="G85" s="18" t="s">
        <v>222</v>
      </c>
      <c r="H85" s="10"/>
      <c r="I85" s="19">
        <v>48653420</v>
      </c>
      <c r="J85" s="19">
        <v>6320</v>
      </c>
      <c r="K85" s="17" t="s">
        <v>9</v>
      </c>
      <c r="L85" s="10"/>
      <c r="M85" s="60">
        <v>7158</v>
      </c>
      <c r="N85" s="60">
        <v>8987</v>
      </c>
      <c r="O85" s="60">
        <v>7447</v>
      </c>
      <c r="P85" s="10"/>
      <c r="Q85" s="60">
        <f t="shared" si="32"/>
        <v>134805</v>
      </c>
      <c r="R85" s="10"/>
      <c r="S85" s="62">
        <f t="shared" si="33"/>
        <v>143792</v>
      </c>
      <c r="T85" s="10"/>
      <c r="U85" s="64">
        <v>18.5</v>
      </c>
      <c r="V85" s="64">
        <v>14.88</v>
      </c>
      <c r="W85" s="10"/>
      <c r="X85" s="43">
        <v>17370000000</v>
      </c>
      <c r="Y85" s="36">
        <v>6.0999999999999999E-2</v>
      </c>
      <c r="Z85" s="10"/>
      <c r="AA85" s="20">
        <v>15</v>
      </c>
      <c r="AB85" s="20">
        <v>40</v>
      </c>
      <c r="AC85" s="20">
        <v>3</v>
      </c>
      <c r="AD85" s="20">
        <v>41</v>
      </c>
      <c r="AE85" s="20">
        <v>1</v>
      </c>
      <c r="AF85" s="66">
        <f t="shared" si="34"/>
        <v>100</v>
      </c>
      <c r="AG85" s="10"/>
      <c r="AH85" s="36">
        <v>2.8000000000000001E-2</v>
      </c>
      <c r="AI85" s="40">
        <v>27702</v>
      </c>
      <c r="AJ85" s="37">
        <v>0.76</v>
      </c>
      <c r="AK85" s="42" t="s">
        <v>210</v>
      </c>
      <c r="AL85" s="41">
        <v>753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48" ht="24" customHeight="1">
      <c r="A86" s="16"/>
      <c r="B86" s="17">
        <f t="shared" si="31"/>
        <v>4</v>
      </c>
      <c r="C86" s="10"/>
      <c r="D86" s="18" t="s">
        <v>183</v>
      </c>
      <c r="E86" s="10"/>
      <c r="F86" s="18" t="s">
        <v>13</v>
      </c>
      <c r="G86" s="18" t="s">
        <v>222</v>
      </c>
      <c r="H86" s="10"/>
      <c r="I86" s="19">
        <v>31568180</v>
      </c>
      <c r="J86" s="19">
        <v>11760</v>
      </c>
      <c r="K86" s="17" t="s">
        <v>9</v>
      </c>
      <c r="L86" s="10"/>
      <c r="M86" s="60">
        <v>7028</v>
      </c>
      <c r="N86" s="60">
        <v>10640</v>
      </c>
      <c r="O86" s="60">
        <v>6881</v>
      </c>
      <c r="P86" s="10"/>
      <c r="Q86" s="60">
        <f t="shared" si="32"/>
        <v>159600</v>
      </c>
      <c r="R86" s="10"/>
      <c r="S86" s="62">
        <f t="shared" si="33"/>
        <v>170240</v>
      </c>
      <c r="T86" s="10"/>
      <c r="U86" s="64">
        <v>33.700000000000003</v>
      </c>
      <c r="V86" s="64">
        <v>22.62</v>
      </c>
      <c r="W86" s="10"/>
      <c r="X86" s="43">
        <v>55520000000</v>
      </c>
      <c r="Y86" s="36">
        <v>0.115</v>
      </c>
      <c r="Z86" s="10"/>
      <c r="AA86" s="20">
        <v>31</v>
      </c>
      <c r="AB86" s="20">
        <v>16</v>
      </c>
      <c r="AC86" s="20">
        <v>2</v>
      </c>
      <c r="AD86" s="20">
        <v>49</v>
      </c>
      <c r="AE86" s="20">
        <v>2</v>
      </c>
      <c r="AF86" s="66">
        <f t="shared" si="34"/>
        <v>100</v>
      </c>
      <c r="AG86" s="10"/>
      <c r="AH86" s="36">
        <v>-2.7E-2</v>
      </c>
      <c r="AI86" s="40">
        <v>25341</v>
      </c>
      <c r="AJ86" s="37">
        <v>0.84</v>
      </c>
      <c r="AK86" s="42" t="s">
        <v>213</v>
      </c>
      <c r="AL86" s="41">
        <v>1230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48" ht="24" customHeight="1">
      <c r="A87" s="16"/>
      <c r="B87" s="17">
        <f t="shared" si="31"/>
        <v>5</v>
      </c>
      <c r="C87" s="10"/>
      <c r="D87" s="18" t="s">
        <v>15</v>
      </c>
      <c r="E87" s="10"/>
      <c r="F87" s="18" t="s">
        <v>13</v>
      </c>
      <c r="G87" s="18" t="s">
        <v>222</v>
      </c>
      <c r="H87" s="10"/>
      <c r="I87" s="19">
        <v>43847432</v>
      </c>
      <c r="J87" s="19">
        <v>11960</v>
      </c>
      <c r="K87" s="17" t="s">
        <v>9</v>
      </c>
      <c r="L87" s="10"/>
      <c r="M87" s="60">
        <v>5530</v>
      </c>
      <c r="N87" s="60">
        <v>6119</v>
      </c>
      <c r="O87" s="60">
        <v>6508</v>
      </c>
      <c r="P87" s="10"/>
      <c r="Q87" s="60">
        <f t="shared" si="32"/>
        <v>91785</v>
      </c>
      <c r="R87" s="10"/>
      <c r="S87" s="62">
        <f t="shared" si="33"/>
        <v>97904</v>
      </c>
      <c r="T87" s="10"/>
      <c r="U87" s="64">
        <v>14</v>
      </c>
      <c r="V87" s="64">
        <v>14.85</v>
      </c>
      <c r="W87" s="10"/>
      <c r="X87" s="43">
        <v>25750000000</v>
      </c>
      <c r="Y87" s="36">
        <v>4.5999999999999999E-2</v>
      </c>
      <c r="Z87" s="10"/>
      <c r="AA87" s="20">
        <v>52</v>
      </c>
      <c r="AB87" s="20">
        <v>18</v>
      </c>
      <c r="AC87" s="20">
        <v>2</v>
      </c>
      <c r="AD87" s="20">
        <v>27</v>
      </c>
      <c r="AE87" s="20">
        <v>1</v>
      </c>
      <c r="AF87" s="66">
        <f t="shared" si="34"/>
        <v>100</v>
      </c>
      <c r="AG87" s="10"/>
      <c r="AH87" s="36">
        <v>-7.6999999999999999E-2</v>
      </c>
      <c r="AI87" s="40">
        <v>49338</v>
      </c>
      <c r="AJ87" s="37">
        <v>0.73</v>
      </c>
      <c r="AK87" s="42" t="s">
        <v>213</v>
      </c>
      <c r="AL87" s="41">
        <v>795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48" ht="24" customHeight="1">
      <c r="A88" s="16"/>
      <c r="B88" s="17">
        <f t="shared" si="31"/>
        <v>6</v>
      </c>
      <c r="C88" s="10"/>
      <c r="D88" s="18" t="s">
        <v>57</v>
      </c>
      <c r="E88" s="10"/>
      <c r="F88" s="18" t="s">
        <v>13</v>
      </c>
      <c r="G88" s="18" t="s">
        <v>222</v>
      </c>
      <c r="H88" s="10"/>
      <c r="I88" s="19">
        <v>10648791</v>
      </c>
      <c r="J88" s="19">
        <v>6390</v>
      </c>
      <c r="K88" s="17" t="s">
        <v>9</v>
      </c>
      <c r="L88" s="10"/>
      <c r="M88" s="60">
        <v>3118</v>
      </c>
      <c r="N88" s="60">
        <v>3684</v>
      </c>
      <c r="O88" s="60">
        <v>3184</v>
      </c>
      <c r="P88" s="10"/>
      <c r="Q88" s="60">
        <f t="shared" si="32"/>
        <v>55260</v>
      </c>
      <c r="R88" s="10"/>
      <c r="S88" s="62">
        <f t="shared" si="33"/>
        <v>58944</v>
      </c>
      <c r="T88" s="10"/>
      <c r="U88" s="64">
        <v>34.6</v>
      </c>
      <c r="V88" s="64">
        <v>30.77</v>
      </c>
      <c r="W88" s="10"/>
      <c r="X88" s="43">
        <v>8320000000</v>
      </c>
      <c r="Y88" s="36">
        <v>0.115</v>
      </c>
      <c r="Z88" s="10"/>
      <c r="AA88" s="20">
        <v>73</v>
      </c>
      <c r="AB88" s="20">
        <v>16</v>
      </c>
      <c r="AC88" s="20">
        <v>1</v>
      </c>
      <c r="AD88" s="20">
        <v>9</v>
      </c>
      <c r="AE88" s="20">
        <v>1</v>
      </c>
      <c r="AF88" s="66">
        <f t="shared" si="34"/>
        <v>100</v>
      </c>
      <c r="AG88" s="10"/>
      <c r="AH88" s="36">
        <v>5.8999999999999997E-2</v>
      </c>
      <c r="AI88" s="40">
        <v>36192</v>
      </c>
      <c r="AJ88" s="37">
        <v>0.81</v>
      </c>
      <c r="AK88" s="42" t="s">
        <v>210</v>
      </c>
      <c r="AL88" s="41">
        <v>1563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48" ht="24" customHeight="1">
      <c r="A89" s="16"/>
      <c r="B89" s="17">
        <f t="shared" si="31"/>
        <v>7</v>
      </c>
      <c r="C89" s="10"/>
      <c r="D89" s="18" t="s">
        <v>58</v>
      </c>
      <c r="E89" s="10"/>
      <c r="F89" s="18" t="s">
        <v>13</v>
      </c>
      <c r="G89" s="18" t="s">
        <v>222</v>
      </c>
      <c r="H89" s="10"/>
      <c r="I89" s="19">
        <v>16385068</v>
      </c>
      <c r="J89" s="19">
        <v>5820</v>
      </c>
      <c r="K89" s="17" t="s">
        <v>9</v>
      </c>
      <c r="L89" s="10"/>
      <c r="M89" s="60">
        <v>2894</v>
      </c>
      <c r="N89" s="60">
        <v>3490</v>
      </c>
      <c r="O89" s="60">
        <v>4474</v>
      </c>
      <c r="P89" s="10"/>
      <c r="Q89" s="60">
        <f t="shared" si="32"/>
        <v>52350</v>
      </c>
      <c r="R89" s="10"/>
      <c r="S89" s="62">
        <f t="shared" si="33"/>
        <v>55840</v>
      </c>
      <c r="T89" s="10"/>
      <c r="U89" s="64">
        <v>21.3</v>
      </c>
      <c r="V89" s="64">
        <v>27.21</v>
      </c>
      <c r="W89" s="10"/>
      <c r="X89" s="43">
        <v>7080000000</v>
      </c>
      <c r="Y89" s="36">
        <v>7.0999999999999994E-2</v>
      </c>
      <c r="Z89" s="10"/>
      <c r="AA89" s="20">
        <v>32</v>
      </c>
      <c r="AB89" s="20">
        <v>18</v>
      </c>
      <c r="AC89" s="20">
        <v>2</v>
      </c>
      <c r="AD89" s="20">
        <v>47</v>
      </c>
      <c r="AE89" s="20">
        <v>1</v>
      </c>
      <c r="AF89" s="66">
        <f t="shared" si="34"/>
        <v>100</v>
      </c>
      <c r="AG89" s="10"/>
      <c r="AH89" s="36">
        <v>-9.0999999999999998E-2</v>
      </c>
      <c r="AI89" s="40">
        <v>11751</v>
      </c>
      <c r="AJ89" s="37">
        <v>0.75</v>
      </c>
      <c r="AK89" s="42" t="s">
        <v>213</v>
      </c>
      <c r="AL89" s="41">
        <v>1394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48" ht="24" customHeight="1">
      <c r="A90" s="16"/>
      <c r="B90" s="17">
        <f t="shared" si="31"/>
        <v>8</v>
      </c>
      <c r="C90" s="10"/>
      <c r="D90" s="18" t="s">
        <v>133</v>
      </c>
      <c r="E90" s="10"/>
      <c r="F90" s="18" t="s">
        <v>13</v>
      </c>
      <c r="G90" s="18" t="s">
        <v>222</v>
      </c>
      <c r="H90" s="10"/>
      <c r="I90" s="19">
        <v>31773840</v>
      </c>
      <c r="J90" s="19">
        <v>5950</v>
      </c>
      <c r="K90" s="17" t="s">
        <v>9</v>
      </c>
      <c r="L90" s="10"/>
      <c r="M90" s="60">
        <v>2696</v>
      </c>
      <c r="N90" s="60">
        <v>4286</v>
      </c>
      <c r="O90" s="60">
        <v>4555</v>
      </c>
      <c r="P90" s="10"/>
      <c r="Q90" s="60">
        <f t="shared" si="32"/>
        <v>64290</v>
      </c>
      <c r="R90" s="10"/>
      <c r="S90" s="62">
        <f t="shared" si="33"/>
        <v>68576</v>
      </c>
      <c r="T90" s="10"/>
      <c r="U90" s="64">
        <v>13.5</v>
      </c>
      <c r="V90" s="64">
        <v>13.95</v>
      </c>
      <c r="W90" s="10"/>
      <c r="X90" s="43">
        <v>8600000000</v>
      </c>
      <c r="Y90" s="36">
        <v>4.4999999999999998E-2</v>
      </c>
      <c r="Z90" s="10"/>
      <c r="AA90" s="20">
        <v>40</v>
      </c>
      <c r="AB90" s="20">
        <v>7</v>
      </c>
      <c r="AC90" s="20">
        <v>3</v>
      </c>
      <c r="AD90" s="20">
        <v>49</v>
      </c>
      <c r="AE90" s="20">
        <v>1</v>
      </c>
      <c r="AF90" s="66">
        <f t="shared" si="34"/>
        <v>100</v>
      </c>
      <c r="AG90" s="10"/>
      <c r="AH90" s="36">
        <v>-0.127</v>
      </c>
      <c r="AI90" s="40">
        <v>17640</v>
      </c>
      <c r="AJ90" s="37">
        <v>0.71</v>
      </c>
      <c r="AK90" s="42" t="s">
        <v>213</v>
      </c>
      <c r="AL90" s="41">
        <v>697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48" ht="24" customHeight="1">
      <c r="A91" s="16"/>
      <c r="B91" s="17">
        <f t="shared" si="31"/>
        <v>9</v>
      </c>
      <c r="C91" s="10"/>
      <c r="D91" s="18" t="s">
        <v>76</v>
      </c>
      <c r="E91" s="10"/>
      <c r="F91" s="18" t="s">
        <v>13</v>
      </c>
      <c r="G91" s="18" t="s">
        <v>222</v>
      </c>
      <c r="H91" s="10"/>
      <c r="I91" s="19">
        <v>16582469</v>
      </c>
      <c r="J91" s="19">
        <v>3790</v>
      </c>
      <c r="K91" s="17" t="s">
        <v>9</v>
      </c>
      <c r="L91" s="10"/>
      <c r="M91" s="60">
        <v>2058</v>
      </c>
      <c r="N91" s="60">
        <v>2758</v>
      </c>
      <c r="O91" s="60">
        <v>2635</v>
      </c>
      <c r="P91" s="10"/>
      <c r="Q91" s="60">
        <f t="shared" si="32"/>
        <v>41370</v>
      </c>
      <c r="R91" s="10"/>
      <c r="S91" s="62">
        <f t="shared" si="33"/>
        <v>44128</v>
      </c>
      <c r="T91" s="10"/>
      <c r="U91" s="64">
        <v>16.600000000000001</v>
      </c>
      <c r="V91" s="64">
        <v>15.92</v>
      </c>
      <c r="W91" s="10"/>
      <c r="X91" s="43">
        <v>3800000000</v>
      </c>
      <c r="Y91" s="36">
        <v>5.5E-2</v>
      </c>
      <c r="Z91" s="10"/>
      <c r="AA91" s="20">
        <v>38</v>
      </c>
      <c r="AB91" s="20">
        <v>14</v>
      </c>
      <c r="AC91" s="20">
        <v>2</v>
      </c>
      <c r="AD91" s="20">
        <v>45</v>
      </c>
      <c r="AE91" s="20">
        <v>1</v>
      </c>
      <c r="AF91" s="66">
        <f t="shared" si="34"/>
        <v>100</v>
      </c>
      <c r="AG91" s="10"/>
      <c r="AH91" s="36">
        <v>2.5999999999999999E-2</v>
      </c>
      <c r="AI91" s="40">
        <v>19600</v>
      </c>
      <c r="AJ91" s="37">
        <v>0.82</v>
      </c>
      <c r="AK91" s="42" t="s">
        <v>210</v>
      </c>
      <c r="AL91" s="41">
        <v>863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48" ht="24" customHeight="1">
      <c r="A92" s="16"/>
      <c r="B92" s="17">
        <f t="shared" si="31"/>
        <v>10</v>
      </c>
      <c r="C92" s="10"/>
      <c r="D92" s="18" t="s">
        <v>80</v>
      </c>
      <c r="E92" s="10"/>
      <c r="F92" s="18" t="s">
        <v>13</v>
      </c>
      <c r="G92" s="18" t="s">
        <v>222</v>
      </c>
      <c r="H92" s="10"/>
      <c r="I92" s="19">
        <v>9112867</v>
      </c>
      <c r="J92" s="19">
        <v>2150</v>
      </c>
      <c r="K92" s="17" t="s">
        <v>9</v>
      </c>
      <c r="L92" s="10"/>
      <c r="M92" s="60">
        <v>1407</v>
      </c>
      <c r="N92" s="60">
        <v>1525</v>
      </c>
      <c r="O92" s="60">
        <v>1276</v>
      </c>
      <c r="P92" s="10"/>
      <c r="Q92" s="60">
        <f t="shared" si="32"/>
        <v>22875</v>
      </c>
      <c r="R92" s="10"/>
      <c r="S92" s="62">
        <f t="shared" si="33"/>
        <v>24400</v>
      </c>
      <c r="T92" s="10"/>
      <c r="U92" s="64">
        <v>16.7</v>
      </c>
      <c r="V92" s="64">
        <v>13.76</v>
      </c>
      <c r="W92" s="10"/>
      <c r="X92" s="43">
        <v>1200000000</v>
      </c>
      <c r="Y92" s="36">
        <v>5.6000000000000001E-2</v>
      </c>
      <c r="Z92" s="10"/>
      <c r="AA92" s="20">
        <v>31</v>
      </c>
      <c r="AB92" s="20">
        <v>9</v>
      </c>
      <c r="AC92" s="20">
        <v>2</v>
      </c>
      <c r="AD92" s="20">
        <v>56</v>
      </c>
      <c r="AE92" s="20">
        <v>2</v>
      </c>
      <c r="AF92" s="66">
        <f t="shared" si="34"/>
        <v>100</v>
      </c>
      <c r="AG92" s="10"/>
      <c r="AH92" s="36">
        <v>-1.2E-2</v>
      </c>
      <c r="AI92" s="40">
        <v>18595</v>
      </c>
      <c r="AJ92" s="37">
        <v>0.72</v>
      </c>
      <c r="AK92" s="42" t="s">
        <v>214</v>
      </c>
      <c r="AL92" s="41">
        <v>698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48" ht="24" customHeight="1">
      <c r="A93" s="16"/>
      <c r="B93" s="17">
        <f t="shared" si="31"/>
        <v>11</v>
      </c>
      <c r="C93" s="10"/>
      <c r="D93" s="18" t="s">
        <v>29</v>
      </c>
      <c r="E93" s="10"/>
      <c r="F93" s="18" t="s">
        <v>13</v>
      </c>
      <c r="G93" s="18" t="s">
        <v>222</v>
      </c>
      <c r="H93" s="10"/>
      <c r="I93" s="19">
        <v>10887882</v>
      </c>
      <c r="J93" s="19">
        <v>3070</v>
      </c>
      <c r="K93" s="17" t="s">
        <v>9</v>
      </c>
      <c r="L93" s="10"/>
      <c r="M93" s="60">
        <v>1259</v>
      </c>
      <c r="N93" s="60">
        <v>1687</v>
      </c>
      <c r="O93" s="60">
        <v>2120</v>
      </c>
      <c r="P93" s="10"/>
      <c r="Q93" s="60">
        <f t="shared" si="32"/>
        <v>25305</v>
      </c>
      <c r="R93" s="10"/>
      <c r="S93" s="62">
        <f t="shared" si="33"/>
        <v>26992</v>
      </c>
      <c r="T93" s="10"/>
      <c r="U93" s="64">
        <v>15.5</v>
      </c>
      <c r="V93" s="64">
        <v>18.7</v>
      </c>
      <c r="W93" s="10"/>
      <c r="X93" s="43">
        <v>1750000000</v>
      </c>
      <c r="Y93" s="36">
        <v>5.1999999999999998E-2</v>
      </c>
      <c r="Z93" s="10"/>
      <c r="AA93" s="20">
        <v>58</v>
      </c>
      <c r="AB93" s="20">
        <v>5</v>
      </c>
      <c r="AC93" s="20">
        <v>1</v>
      </c>
      <c r="AD93" s="20">
        <v>35</v>
      </c>
      <c r="AE93" s="20">
        <v>1</v>
      </c>
      <c r="AF93" s="66">
        <f t="shared" si="34"/>
        <v>100</v>
      </c>
      <c r="AG93" s="10"/>
      <c r="AH93" s="36">
        <v>-4.8000000000000001E-2</v>
      </c>
      <c r="AI93" s="40">
        <v>15715</v>
      </c>
      <c r="AJ93" s="37">
        <v>0.66</v>
      </c>
      <c r="AK93" s="42" t="s">
        <v>213</v>
      </c>
      <c r="AL93" s="41">
        <v>912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</row>
    <row r="94" spans="1:48" ht="24" customHeight="1">
      <c r="A94" s="16"/>
      <c r="B94" s="17">
        <f t="shared" si="31"/>
        <v>12</v>
      </c>
      <c r="C94" s="10"/>
      <c r="D94" s="18" t="s">
        <v>60</v>
      </c>
      <c r="E94" s="10"/>
      <c r="F94" s="18" t="s">
        <v>13</v>
      </c>
      <c r="G94" s="18" t="s">
        <v>222</v>
      </c>
      <c r="H94" s="10"/>
      <c r="I94" s="19">
        <v>6344722</v>
      </c>
      <c r="J94" s="19">
        <v>3920</v>
      </c>
      <c r="K94" s="17" t="s">
        <v>9</v>
      </c>
      <c r="L94" s="10"/>
      <c r="M94" s="60">
        <v>1215</v>
      </c>
      <c r="N94" s="60">
        <v>1411</v>
      </c>
      <c r="O94" s="60">
        <v>1276</v>
      </c>
      <c r="P94" s="10"/>
      <c r="Q94" s="60">
        <f t="shared" si="32"/>
        <v>21165</v>
      </c>
      <c r="R94" s="10"/>
      <c r="S94" s="62">
        <f t="shared" si="33"/>
        <v>22576</v>
      </c>
      <c r="T94" s="10"/>
      <c r="U94" s="64">
        <v>22.2</v>
      </c>
      <c r="V94" s="64">
        <v>21.04</v>
      </c>
      <c r="W94" s="10"/>
      <c r="X94" s="43">
        <v>1770000000</v>
      </c>
      <c r="Y94" s="36">
        <v>7.3999999999999996E-2</v>
      </c>
      <c r="Z94" s="10"/>
      <c r="AA94" s="20">
        <v>30</v>
      </c>
      <c r="AB94" s="20">
        <v>3</v>
      </c>
      <c r="AC94" s="20">
        <v>1</v>
      </c>
      <c r="AD94" s="20">
        <v>65</v>
      </c>
      <c r="AE94" s="20">
        <v>1</v>
      </c>
      <c r="AF94" s="66">
        <f t="shared" si="34"/>
        <v>100</v>
      </c>
      <c r="AG94" s="10"/>
      <c r="AH94" s="36">
        <v>0.10299999999999999</v>
      </c>
      <c r="AI94" s="40">
        <v>15888</v>
      </c>
      <c r="AJ94" s="37">
        <v>0.71</v>
      </c>
      <c r="AK94" s="42" t="s">
        <v>213</v>
      </c>
      <c r="AL94" s="41">
        <v>929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48" ht="24" customHeight="1">
      <c r="A95" s="16"/>
      <c r="B95" s="17">
        <f t="shared" si="31"/>
        <v>13</v>
      </c>
      <c r="C95" s="10"/>
      <c r="D95" s="18" t="s">
        <v>132</v>
      </c>
      <c r="E95" s="10"/>
      <c r="F95" s="18" t="s">
        <v>13</v>
      </c>
      <c r="G95" s="18" t="s">
        <v>222</v>
      </c>
      <c r="H95" s="10"/>
      <c r="I95" s="19">
        <v>6725308</v>
      </c>
      <c r="J95" s="19">
        <v>4070</v>
      </c>
      <c r="K95" s="17" t="s">
        <v>9</v>
      </c>
      <c r="L95" s="10"/>
      <c r="M95" s="60">
        <v>1202</v>
      </c>
      <c r="N95" s="60">
        <v>1529</v>
      </c>
      <c r="O95" s="60">
        <v>1494</v>
      </c>
      <c r="P95" s="10"/>
      <c r="Q95" s="60">
        <f t="shared" si="32"/>
        <v>22935</v>
      </c>
      <c r="R95" s="10"/>
      <c r="S95" s="62">
        <f t="shared" si="33"/>
        <v>24464</v>
      </c>
      <c r="T95" s="10"/>
      <c r="U95" s="64">
        <v>22.7</v>
      </c>
      <c r="V95" s="64">
        <v>21.9</v>
      </c>
      <c r="W95" s="10"/>
      <c r="X95" s="43">
        <v>2730000000</v>
      </c>
      <c r="Y95" s="36">
        <v>7.5999999999999998E-2</v>
      </c>
      <c r="Z95" s="10"/>
      <c r="AA95" s="20">
        <v>18</v>
      </c>
      <c r="AB95" s="20">
        <v>43</v>
      </c>
      <c r="AC95" s="20">
        <v>1</v>
      </c>
      <c r="AD95" s="20">
        <v>37</v>
      </c>
      <c r="AE95" s="20">
        <v>1</v>
      </c>
      <c r="AF95" s="66">
        <f t="shared" si="34"/>
        <v>100</v>
      </c>
      <c r="AG95" s="10"/>
      <c r="AH95" s="36">
        <v>-0.08</v>
      </c>
      <c r="AI95" s="40">
        <v>27834</v>
      </c>
      <c r="AJ95" s="37">
        <v>0.84</v>
      </c>
      <c r="AK95" s="42" t="s">
        <v>210</v>
      </c>
      <c r="AL95" s="41">
        <v>1167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48" ht="24" customHeight="1">
      <c r="A96" s="16"/>
      <c r="B96" s="17">
        <f t="shared" si="31"/>
        <v>14</v>
      </c>
      <c r="C96" s="10"/>
      <c r="D96" s="18" t="s">
        <v>48</v>
      </c>
      <c r="E96" s="10"/>
      <c r="F96" s="18" t="s">
        <v>13</v>
      </c>
      <c r="G96" s="18" t="s">
        <v>222</v>
      </c>
      <c r="H96" s="10"/>
      <c r="I96" s="19">
        <v>4857274</v>
      </c>
      <c r="J96" s="19">
        <v>10840</v>
      </c>
      <c r="K96" s="17" t="s">
        <v>9</v>
      </c>
      <c r="L96" s="10"/>
      <c r="M96" s="60">
        <v>795</v>
      </c>
      <c r="N96" s="60">
        <v>812</v>
      </c>
      <c r="O96" s="60">
        <v>778</v>
      </c>
      <c r="P96" s="10"/>
      <c r="Q96" s="60">
        <f t="shared" si="32"/>
        <v>12180</v>
      </c>
      <c r="R96" s="10"/>
      <c r="S96" s="62">
        <f t="shared" si="33"/>
        <v>12992</v>
      </c>
      <c r="T96" s="10"/>
      <c r="U96" s="64">
        <v>16.7</v>
      </c>
      <c r="V96" s="64">
        <v>16.84</v>
      </c>
      <c r="W96" s="10"/>
      <c r="X96" s="43">
        <v>3180000000</v>
      </c>
      <c r="Y96" s="36">
        <v>5.6000000000000001E-2</v>
      </c>
      <c r="Z96" s="10"/>
      <c r="AA96" s="20">
        <v>22</v>
      </c>
      <c r="AB96" s="20">
        <v>11</v>
      </c>
      <c r="AC96" s="20">
        <v>1</v>
      </c>
      <c r="AD96" s="20">
        <v>65</v>
      </c>
      <c r="AE96" s="20">
        <v>1</v>
      </c>
      <c r="AF96" s="66">
        <f t="shared" si="34"/>
        <v>100</v>
      </c>
      <c r="AG96" s="10"/>
      <c r="AH96" s="36">
        <v>0.104</v>
      </c>
      <c r="AI96" s="40">
        <v>40998</v>
      </c>
      <c r="AJ96" s="37">
        <v>0.75</v>
      </c>
      <c r="AK96" s="42" t="s">
        <v>213</v>
      </c>
      <c r="AL96" s="41">
        <v>794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49" ht="24" customHeight="1">
      <c r="A97" s="16"/>
      <c r="B97" s="17">
        <f t="shared" si="31"/>
        <v>15</v>
      </c>
      <c r="C97" s="10"/>
      <c r="D97" s="18" t="s">
        <v>51</v>
      </c>
      <c r="E97" s="10"/>
      <c r="F97" s="18" t="s">
        <v>13</v>
      </c>
      <c r="G97" s="18" t="s">
        <v>222</v>
      </c>
      <c r="H97" s="10"/>
      <c r="I97" s="19">
        <v>11475982</v>
      </c>
      <c r="J97" s="19">
        <v>6570</v>
      </c>
      <c r="K97" s="17" t="s">
        <v>9</v>
      </c>
      <c r="L97" s="10"/>
      <c r="M97" s="60">
        <v>750</v>
      </c>
      <c r="N97" s="60">
        <v>975</v>
      </c>
      <c r="O97" s="60">
        <v>1124</v>
      </c>
      <c r="P97" s="10"/>
      <c r="Q97" s="60">
        <f t="shared" si="32"/>
        <v>14625</v>
      </c>
      <c r="R97" s="10"/>
      <c r="S97" s="62">
        <f t="shared" si="33"/>
        <v>15600</v>
      </c>
      <c r="T97" s="10"/>
      <c r="U97" s="64">
        <v>8.5</v>
      </c>
      <c r="V97" s="64">
        <v>9.86</v>
      </c>
      <c r="W97" s="10"/>
      <c r="X97" s="43">
        <v>2580000000</v>
      </c>
      <c r="Y97" s="36">
        <v>2.8000000000000001E-2</v>
      </c>
      <c r="Z97" s="10"/>
      <c r="AA97" s="20">
        <v>30</v>
      </c>
      <c r="AB97" s="20">
        <v>12</v>
      </c>
      <c r="AC97" s="20">
        <v>16</v>
      </c>
      <c r="AD97" s="20">
        <v>38</v>
      </c>
      <c r="AE97" s="20">
        <v>4</v>
      </c>
      <c r="AF97" s="66">
        <f t="shared" si="34"/>
        <v>100</v>
      </c>
      <c r="AG97" s="10"/>
      <c r="AH97" s="36">
        <v>4.9000000000000002E-2</v>
      </c>
      <c r="AI97" s="40">
        <v>5519</v>
      </c>
      <c r="AJ97" s="37">
        <v>0.69</v>
      </c>
      <c r="AK97" s="42" t="s">
        <v>213</v>
      </c>
      <c r="AL97" s="41">
        <v>432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49" ht="24" customHeight="1">
      <c r="A98" s="16"/>
      <c r="B98" s="17">
        <f t="shared" si="31"/>
        <v>16</v>
      </c>
      <c r="C98" s="10"/>
      <c r="D98" s="18" t="s">
        <v>130</v>
      </c>
      <c r="E98" s="10"/>
      <c r="F98" s="18" t="s">
        <v>13</v>
      </c>
      <c r="G98" s="18" t="s">
        <v>222</v>
      </c>
      <c r="H98" s="10"/>
      <c r="I98" s="19">
        <v>4034119</v>
      </c>
      <c r="J98" s="19">
        <v>12140</v>
      </c>
      <c r="K98" s="17" t="s">
        <v>9</v>
      </c>
      <c r="L98" s="10"/>
      <c r="M98" s="60">
        <v>440</v>
      </c>
      <c r="N98" s="60">
        <v>575</v>
      </c>
      <c r="O98" s="60">
        <v>506</v>
      </c>
      <c r="P98" s="10"/>
      <c r="Q98" s="60">
        <f t="shared" si="32"/>
        <v>8625</v>
      </c>
      <c r="R98" s="10"/>
      <c r="S98" s="62">
        <f t="shared" si="33"/>
        <v>9200</v>
      </c>
      <c r="T98" s="10"/>
      <c r="U98" s="64">
        <v>14.3</v>
      </c>
      <c r="V98" s="64">
        <v>13.11</v>
      </c>
      <c r="W98" s="10"/>
      <c r="X98" s="43">
        <v>2750000000</v>
      </c>
      <c r="Y98" s="36">
        <v>4.7E-2</v>
      </c>
      <c r="Z98" s="10"/>
      <c r="AA98" s="20">
        <v>41</v>
      </c>
      <c r="AB98" s="20">
        <v>5</v>
      </c>
      <c r="AC98" s="20">
        <v>5</v>
      </c>
      <c r="AD98" s="20">
        <v>47</v>
      </c>
      <c r="AE98" s="20">
        <v>2</v>
      </c>
      <c r="AF98" s="66">
        <f t="shared" si="34"/>
        <v>100</v>
      </c>
      <c r="AG98" s="10"/>
      <c r="AH98" s="36">
        <v>-9.7000000000000003E-2</v>
      </c>
      <c r="AI98" s="40">
        <v>31942</v>
      </c>
      <c r="AJ98" s="37">
        <v>0.77</v>
      </c>
      <c r="AK98" s="42" t="s">
        <v>210</v>
      </c>
      <c r="AL98" s="41">
        <v>659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49" ht="24" customHeight="1">
      <c r="A99" s="16"/>
      <c r="B99" s="17">
        <f t="shared" si="31"/>
        <v>17</v>
      </c>
      <c r="C99" s="10"/>
      <c r="D99" s="18" t="s">
        <v>90</v>
      </c>
      <c r="E99" s="10"/>
      <c r="F99" s="18" t="s">
        <v>13</v>
      </c>
      <c r="G99" s="18" t="s">
        <v>222</v>
      </c>
      <c r="H99" s="10"/>
      <c r="I99" s="19">
        <v>2881355</v>
      </c>
      <c r="J99" s="19">
        <v>4660</v>
      </c>
      <c r="K99" s="17" t="s">
        <v>9</v>
      </c>
      <c r="L99" s="10"/>
      <c r="M99" s="60">
        <v>379</v>
      </c>
      <c r="N99" s="60">
        <v>391</v>
      </c>
      <c r="O99" s="60">
        <v>282</v>
      </c>
      <c r="P99" s="10"/>
      <c r="Q99" s="60">
        <f t="shared" si="32"/>
        <v>5865</v>
      </c>
      <c r="R99" s="10"/>
      <c r="S99" s="62">
        <f t="shared" si="33"/>
        <v>6256</v>
      </c>
      <c r="T99" s="10"/>
      <c r="U99" s="64">
        <v>13.6</v>
      </c>
      <c r="V99" s="64">
        <v>10.15</v>
      </c>
      <c r="W99" s="10"/>
      <c r="X99" s="43">
        <v>634940000</v>
      </c>
      <c r="Y99" s="36">
        <v>4.4999999999999998E-2</v>
      </c>
      <c r="Z99" s="10"/>
      <c r="AA99" s="20">
        <v>50</v>
      </c>
      <c r="AB99" s="20">
        <v>18</v>
      </c>
      <c r="AC99" s="20">
        <v>7</v>
      </c>
      <c r="AD99" s="20">
        <v>24</v>
      </c>
      <c r="AE99" s="20">
        <v>1</v>
      </c>
      <c r="AF99" s="66">
        <f t="shared" si="34"/>
        <v>100</v>
      </c>
      <c r="AG99" s="10"/>
      <c r="AH99" s="36">
        <v>-3.0000000000000001E-3</v>
      </c>
      <c r="AI99" s="40">
        <v>18787</v>
      </c>
      <c r="AJ99" s="37">
        <v>0.75</v>
      </c>
      <c r="AK99" s="42" t="s">
        <v>210</v>
      </c>
      <c r="AL99" s="41">
        <v>505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49" ht="24" customHeight="1">
      <c r="A100" s="16"/>
      <c r="B100" s="17">
        <f t="shared" si="31"/>
        <v>18</v>
      </c>
      <c r="C100" s="10"/>
      <c r="D100" s="18" t="s">
        <v>79</v>
      </c>
      <c r="E100" s="10"/>
      <c r="F100" s="18" t="s">
        <v>13</v>
      </c>
      <c r="G100" s="18" t="s">
        <v>222</v>
      </c>
      <c r="H100" s="10"/>
      <c r="I100" s="19">
        <v>773303</v>
      </c>
      <c r="J100" s="19">
        <v>4250</v>
      </c>
      <c r="K100" s="17" t="s">
        <v>9</v>
      </c>
      <c r="L100" s="10"/>
      <c r="M100" s="60">
        <v>128</v>
      </c>
      <c r="N100" s="60">
        <v>190</v>
      </c>
      <c r="O100" s="60">
        <v>121</v>
      </c>
      <c r="P100" s="10"/>
      <c r="Q100" s="60">
        <f t="shared" si="32"/>
        <v>2850</v>
      </c>
      <c r="R100" s="10"/>
      <c r="S100" s="62">
        <f t="shared" si="33"/>
        <v>3040</v>
      </c>
      <c r="T100" s="10"/>
      <c r="U100" s="64">
        <v>24.6</v>
      </c>
      <c r="V100" s="64">
        <v>16.27</v>
      </c>
      <c r="W100" s="10"/>
      <c r="X100" s="43">
        <v>286260000</v>
      </c>
      <c r="Y100" s="36">
        <v>8.2000000000000003E-2</v>
      </c>
      <c r="Z100" s="10"/>
      <c r="AA100" s="20">
        <v>51</v>
      </c>
      <c r="AB100" s="20">
        <v>19</v>
      </c>
      <c r="AC100" s="20">
        <v>6</v>
      </c>
      <c r="AD100" s="20">
        <v>23</v>
      </c>
      <c r="AE100" s="20">
        <v>1</v>
      </c>
      <c r="AF100" s="66">
        <f t="shared" si="34"/>
        <v>100</v>
      </c>
      <c r="AG100" s="10"/>
      <c r="AH100" s="36">
        <v>-9.2999999999999999E-2</v>
      </c>
      <c r="AI100" s="40">
        <v>2029</v>
      </c>
      <c r="AJ100" s="37">
        <v>0.85</v>
      </c>
      <c r="AK100" s="42" t="s">
        <v>210</v>
      </c>
      <c r="AL100" s="41">
        <v>856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49" ht="24" customHeight="1">
      <c r="A101" s="16"/>
      <c r="B101" s="17">
        <f t="shared" si="31"/>
        <v>19</v>
      </c>
      <c r="C101" s="10"/>
      <c r="D101" s="18" t="s">
        <v>26</v>
      </c>
      <c r="E101" s="10"/>
      <c r="F101" s="18" t="s">
        <v>13</v>
      </c>
      <c r="G101" s="18" t="s">
        <v>222</v>
      </c>
      <c r="H101" s="10"/>
      <c r="I101" s="19">
        <v>366954</v>
      </c>
      <c r="J101" s="19">
        <v>4410</v>
      </c>
      <c r="K101" s="17" t="s">
        <v>9</v>
      </c>
      <c r="L101" s="10"/>
      <c r="M101" s="60">
        <v>101</v>
      </c>
      <c r="N101" s="60">
        <v>104</v>
      </c>
      <c r="O101" s="60">
        <v>71</v>
      </c>
      <c r="P101" s="10"/>
      <c r="Q101" s="60">
        <f t="shared" si="32"/>
        <v>1560</v>
      </c>
      <c r="R101" s="10"/>
      <c r="S101" s="62">
        <f t="shared" si="33"/>
        <v>1664</v>
      </c>
      <c r="T101" s="10"/>
      <c r="U101" s="64">
        <v>28.3</v>
      </c>
      <c r="V101" s="64">
        <v>18.309999999999999</v>
      </c>
      <c r="W101" s="10"/>
      <c r="X101" s="43">
        <v>170250000</v>
      </c>
      <c r="Y101" s="36">
        <v>9.4E-2</v>
      </c>
      <c r="Z101" s="10"/>
      <c r="AA101" s="20">
        <v>53</v>
      </c>
      <c r="AB101" s="20">
        <v>20</v>
      </c>
      <c r="AC101" s="20">
        <v>7</v>
      </c>
      <c r="AD101" s="20">
        <v>19</v>
      </c>
      <c r="AE101" s="20">
        <v>1</v>
      </c>
      <c r="AF101" s="66">
        <f t="shared" si="34"/>
        <v>100</v>
      </c>
      <c r="AG101" s="10"/>
      <c r="AH101" s="36">
        <v>2.5999999999999999E-2</v>
      </c>
      <c r="AI101" s="40">
        <v>15286</v>
      </c>
      <c r="AJ101" s="37">
        <v>0.86</v>
      </c>
      <c r="AK101" s="42" t="s">
        <v>210</v>
      </c>
      <c r="AL101" s="41">
        <v>1007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49" ht="24" customHeight="1">
      <c r="A102" s="16"/>
      <c r="B102" s="17">
        <f t="shared" si="31"/>
        <v>20</v>
      </c>
      <c r="C102" s="10"/>
      <c r="D102" s="18" t="s">
        <v>160</v>
      </c>
      <c r="E102" s="10"/>
      <c r="F102" s="18" t="s">
        <v>13</v>
      </c>
      <c r="G102" s="18" t="s">
        <v>222</v>
      </c>
      <c r="H102" s="10"/>
      <c r="I102" s="19">
        <v>558368</v>
      </c>
      <c r="J102" s="19">
        <v>7070</v>
      </c>
      <c r="K102" s="17" t="s">
        <v>9</v>
      </c>
      <c r="L102" s="10"/>
      <c r="M102" s="60">
        <v>74</v>
      </c>
      <c r="N102" s="60">
        <v>81</v>
      </c>
      <c r="O102" s="60">
        <v>98</v>
      </c>
      <c r="P102" s="10"/>
      <c r="Q102" s="60">
        <f t="shared" si="32"/>
        <v>1215</v>
      </c>
      <c r="R102" s="10"/>
      <c r="S102" s="62">
        <f t="shared" si="33"/>
        <v>1296</v>
      </c>
      <c r="T102" s="10"/>
      <c r="U102" s="64">
        <v>14.5</v>
      </c>
      <c r="V102" s="64">
        <v>17.149999999999999</v>
      </c>
      <c r="W102" s="10"/>
      <c r="X102" s="43">
        <v>152040000</v>
      </c>
      <c r="Y102" s="36">
        <v>4.8000000000000001E-2</v>
      </c>
      <c r="Z102" s="10"/>
      <c r="AA102" s="20">
        <v>53</v>
      </c>
      <c r="AB102" s="20">
        <v>19</v>
      </c>
      <c r="AC102" s="20">
        <v>6</v>
      </c>
      <c r="AD102" s="20">
        <v>21</v>
      </c>
      <c r="AE102" s="20">
        <v>1</v>
      </c>
      <c r="AF102" s="66">
        <f t="shared" si="34"/>
        <v>100</v>
      </c>
      <c r="AG102" s="10"/>
      <c r="AH102" s="36">
        <v>-2.5000000000000001E-2</v>
      </c>
      <c r="AI102" s="40">
        <v>40903</v>
      </c>
      <c r="AJ102" s="37">
        <v>0.8</v>
      </c>
      <c r="AK102" s="42" t="s">
        <v>213</v>
      </c>
      <c r="AL102" s="41">
        <v>882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49" ht="24" customHeight="1">
      <c r="A103" s="16"/>
      <c r="B103" s="17">
        <f t="shared" si="31"/>
        <v>21</v>
      </c>
      <c r="C103" s="10"/>
      <c r="D103" s="18" t="s">
        <v>142</v>
      </c>
      <c r="E103" s="10"/>
      <c r="F103" s="18" t="s">
        <v>13</v>
      </c>
      <c r="G103" s="18" t="s">
        <v>222</v>
      </c>
      <c r="H103" s="10"/>
      <c r="I103" s="19">
        <v>178015</v>
      </c>
      <c r="J103" s="19">
        <v>7670</v>
      </c>
      <c r="K103" s="17" t="s">
        <v>9</v>
      </c>
      <c r="L103" s="10"/>
      <c r="M103" s="60">
        <v>15</v>
      </c>
      <c r="N103" s="60">
        <v>63</v>
      </c>
      <c r="O103" s="60">
        <v>25</v>
      </c>
      <c r="P103" s="10"/>
      <c r="Q103" s="60">
        <f t="shared" si="32"/>
        <v>945</v>
      </c>
      <c r="R103" s="10"/>
      <c r="S103" s="62">
        <f t="shared" si="33"/>
        <v>1008</v>
      </c>
      <c r="T103" s="10"/>
      <c r="U103" s="64">
        <v>35.4</v>
      </c>
      <c r="V103" s="64">
        <v>14.13</v>
      </c>
      <c r="W103" s="10"/>
      <c r="X103" s="43">
        <v>192470000</v>
      </c>
      <c r="Y103" s="36">
        <v>0.11799999999999999</v>
      </c>
      <c r="Z103" s="10"/>
      <c r="AA103" s="20">
        <v>58</v>
      </c>
      <c r="AB103" s="20">
        <v>15</v>
      </c>
      <c r="AC103" s="20">
        <v>4</v>
      </c>
      <c r="AD103" s="20">
        <v>22</v>
      </c>
      <c r="AE103" s="20">
        <v>1</v>
      </c>
      <c r="AF103" s="66">
        <f t="shared" si="34"/>
        <v>100</v>
      </c>
      <c r="AG103" s="10"/>
      <c r="AH103" s="36">
        <v>1.9E-2</v>
      </c>
      <c r="AI103" s="40">
        <v>20044</v>
      </c>
      <c r="AJ103" s="37">
        <v>0.8</v>
      </c>
      <c r="AK103" s="42" t="s">
        <v>213</v>
      </c>
      <c r="AL103" s="41">
        <v>700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49" ht="24" customHeight="1">
      <c r="A104" s="16"/>
      <c r="B104" s="17">
        <f t="shared" si="31"/>
        <v>22</v>
      </c>
      <c r="C104" s="10"/>
      <c r="D104" s="18" t="s">
        <v>56</v>
      </c>
      <c r="E104" s="10"/>
      <c r="F104" s="18" t="s">
        <v>13</v>
      </c>
      <c r="G104" s="18" t="s">
        <v>222</v>
      </c>
      <c r="H104" s="10"/>
      <c r="I104" s="19">
        <v>73543</v>
      </c>
      <c r="J104" s="19">
        <v>6750</v>
      </c>
      <c r="K104" s="17" t="s">
        <v>9</v>
      </c>
      <c r="L104" s="10"/>
      <c r="M104" s="60">
        <v>10</v>
      </c>
      <c r="N104" s="60">
        <v>8</v>
      </c>
      <c r="O104" s="60">
        <v>12</v>
      </c>
      <c r="P104" s="10"/>
      <c r="Q104" s="60">
        <f t="shared" si="32"/>
        <v>120</v>
      </c>
      <c r="R104" s="10"/>
      <c r="S104" s="62">
        <f t="shared" si="33"/>
        <v>128</v>
      </c>
      <c r="T104" s="10"/>
      <c r="U104" s="64">
        <v>10.9</v>
      </c>
      <c r="V104" s="64">
        <v>16.809999999999999</v>
      </c>
      <c r="W104" s="10"/>
      <c r="X104" s="43">
        <v>20810000</v>
      </c>
      <c r="Y104" s="36">
        <v>3.5999999999999997E-2</v>
      </c>
      <c r="Z104" s="10"/>
      <c r="AA104" s="20">
        <v>48</v>
      </c>
      <c r="AB104" s="20">
        <v>22</v>
      </c>
      <c r="AC104" s="20">
        <v>3</v>
      </c>
      <c r="AD104" s="20">
        <v>26</v>
      </c>
      <c r="AE104" s="20">
        <v>1</v>
      </c>
      <c r="AF104" s="66">
        <f t="shared" si="34"/>
        <v>100</v>
      </c>
      <c r="AG104" s="10"/>
      <c r="AH104" s="36">
        <v>-7.0000000000000001E-3</v>
      </c>
      <c r="AI104" s="40">
        <v>48674</v>
      </c>
      <c r="AJ104" s="37">
        <v>0.75</v>
      </c>
      <c r="AK104" s="42" t="s">
        <v>213</v>
      </c>
      <c r="AL104" s="41">
        <v>857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49" ht="24" customHeight="1">
      <c r="A105" s="16"/>
      <c r="B105" s="17">
        <f t="shared" si="31"/>
        <v>23</v>
      </c>
      <c r="C105" s="10"/>
      <c r="D105" s="18" t="s">
        <v>75</v>
      </c>
      <c r="E105" s="10"/>
      <c r="F105" s="18" t="s">
        <v>13</v>
      </c>
      <c r="G105" s="18" t="s">
        <v>222</v>
      </c>
      <c r="H105" s="10"/>
      <c r="I105" s="19">
        <v>107317</v>
      </c>
      <c r="J105" s="19">
        <v>8830</v>
      </c>
      <c r="K105" s="17" t="s">
        <v>9</v>
      </c>
      <c r="L105" s="10"/>
      <c r="M105" s="60">
        <v>10</v>
      </c>
      <c r="N105" s="60">
        <v>10</v>
      </c>
      <c r="O105" s="60">
        <v>12</v>
      </c>
      <c r="P105" s="10"/>
      <c r="Q105" s="60">
        <f t="shared" si="32"/>
        <v>150</v>
      </c>
      <c r="R105" s="10"/>
      <c r="S105" s="62">
        <f t="shared" si="33"/>
        <v>160</v>
      </c>
      <c r="T105" s="10"/>
      <c r="U105" s="64">
        <v>9.3000000000000007</v>
      </c>
      <c r="V105" s="64">
        <v>10.65</v>
      </c>
      <c r="W105" s="10"/>
      <c r="X105" s="43">
        <v>32890000</v>
      </c>
      <c r="Y105" s="36">
        <v>3.1E-2</v>
      </c>
      <c r="Z105" s="10"/>
      <c r="AA105" s="20">
        <v>47</v>
      </c>
      <c r="AB105" s="20">
        <v>13</v>
      </c>
      <c r="AC105" s="20">
        <v>9</v>
      </c>
      <c r="AD105" s="20">
        <v>30</v>
      </c>
      <c r="AE105" s="20">
        <v>1</v>
      </c>
      <c r="AF105" s="66">
        <f t="shared" si="34"/>
        <v>100</v>
      </c>
      <c r="AG105" s="10"/>
      <c r="AH105" s="36">
        <v>4.4999999999999998E-2</v>
      </c>
      <c r="AI105" s="40">
        <v>25407</v>
      </c>
      <c r="AJ105" s="37">
        <v>0.75</v>
      </c>
      <c r="AK105" s="42" t="s">
        <v>210</v>
      </c>
      <c r="AL105" s="41">
        <v>507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49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N106" s="86"/>
      <c r="AO106" s="87"/>
      <c r="AP106" s="88"/>
      <c r="AR106" s="86"/>
      <c r="AS106" s="87"/>
      <c r="AT106" s="88"/>
      <c r="AV106" s="88"/>
    </row>
    <row r="107" spans="1:49" ht="24" customHeight="1">
      <c r="A107" s="16"/>
      <c r="B107" s="17">
        <v>1</v>
      </c>
      <c r="C107" s="10"/>
      <c r="D107" s="18" t="s">
        <v>85</v>
      </c>
      <c r="E107" s="10"/>
      <c r="F107" s="18" t="s">
        <v>5</v>
      </c>
      <c r="G107" s="18" t="s">
        <v>226</v>
      </c>
      <c r="H107" s="10"/>
      <c r="I107" s="19">
        <v>80277424</v>
      </c>
      <c r="J107" s="19">
        <v>6530</v>
      </c>
      <c r="K107" s="17" t="s">
        <v>9</v>
      </c>
      <c r="L107" s="10"/>
      <c r="M107" s="60">
        <v>15932</v>
      </c>
      <c r="N107" s="60">
        <v>16426</v>
      </c>
      <c r="O107" s="60">
        <v>21397</v>
      </c>
      <c r="P107" s="10"/>
      <c r="Q107" s="60">
        <f t="shared" ref="Q107:Q118" si="38">N107*$Q$200</f>
        <v>246390</v>
      </c>
      <c r="R107" s="10"/>
      <c r="S107" s="62">
        <f t="shared" ref="S107:S118" si="39">Q107+N107</f>
        <v>262816</v>
      </c>
      <c r="T107" s="10"/>
      <c r="U107" s="64">
        <v>20.5</v>
      </c>
      <c r="V107" s="64">
        <v>26.27</v>
      </c>
      <c r="W107" s="10"/>
      <c r="X107" s="43">
        <v>28500000000</v>
      </c>
      <c r="Y107" s="36">
        <v>6.8000000000000005E-2</v>
      </c>
      <c r="Z107" s="10"/>
      <c r="AA107" s="20">
        <v>51</v>
      </c>
      <c r="AB107" s="20">
        <v>12</v>
      </c>
      <c r="AC107" s="20">
        <v>1</v>
      </c>
      <c r="AD107" s="20">
        <v>35</v>
      </c>
      <c r="AE107" s="20">
        <v>1</v>
      </c>
      <c r="AF107" s="66">
        <f t="shared" ref="AF107:AF118" si="40">SUM(AA107:AE107)</f>
        <v>100</v>
      </c>
      <c r="AG107" s="10"/>
      <c r="AH107" s="36">
        <v>-0.16</v>
      </c>
      <c r="AI107" s="40">
        <v>37840</v>
      </c>
      <c r="AJ107" s="37">
        <v>0.75</v>
      </c>
      <c r="AK107" s="42" t="s">
        <v>213</v>
      </c>
      <c r="AL107" s="41">
        <v>1436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49" ht="24" customHeight="1">
      <c r="A108" s="16"/>
      <c r="B108" s="17">
        <f t="shared" si="31"/>
        <v>2</v>
      </c>
      <c r="C108" s="10"/>
      <c r="D108" s="18" t="s">
        <v>59</v>
      </c>
      <c r="E108" s="10"/>
      <c r="F108" s="18" t="s">
        <v>5</v>
      </c>
      <c r="G108" s="18" t="s">
        <v>226</v>
      </c>
      <c r="H108" s="10"/>
      <c r="I108" s="19">
        <v>95688680</v>
      </c>
      <c r="J108" s="19">
        <v>3460</v>
      </c>
      <c r="K108" s="17" t="s">
        <v>9</v>
      </c>
      <c r="L108" s="10"/>
      <c r="M108" s="60">
        <v>8211</v>
      </c>
      <c r="N108" s="60">
        <v>9287</v>
      </c>
      <c r="O108" s="60">
        <v>26925</v>
      </c>
      <c r="P108" s="10"/>
      <c r="Q108" s="60">
        <f t="shared" si="38"/>
        <v>139305</v>
      </c>
      <c r="R108" s="10"/>
      <c r="S108" s="62">
        <f t="shared" si="39"/>
        <v>148592</v>
      </c>
      <c r="T108" s="10"/>
      <c r="U108" s="64">
        <v>9.6999999999999993</v>
      </c>
      <c r="V108" s="64">
        <v>28.43</v>
      </c>
      <c r="W108" s="10"/>
      <c r="X108" s="43">
        <v>10740000000</v>
      </c>
      <c r="Y108" s="36">
        <v>3.2000000000000001E-2</v>
      </c>
      <c r="Z108" s="10"/>
      <c r="AA108" s="20">
        <v>61</v>
      </c>
      <c r="AB108" s="20">
        <v>10</v>
      </c>
      <c r="AC108" s="20">
        <v>1</v>
      </c>
      <c r="AD108" s="20">
        <v>27</v>
      </c>
      <c r="AE108" s="20">
        <v>1</v>
      </c>
      <c r="AF108" s="66">
        <f t="shared" si="40"/>
        <v>100</v>
      </c>
      <c r="AG108" s="10"/>
      <c r="AH108" s="36">
        <v>-4.7E-2</v>
      </c>
      <c r="AI108" s="40">
        <v>8792</v>
      </c>
      <c r="AJ108" s="37">
        <v>0.76</v>
      </c>
      <c r="AK108" s="42" t="s">
        <v>214</v>
      </c>
      <c r="AL108" s="41">
        <v>1580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49" ht="24" customHeight="1">
      <c r="A109" s="16"/>
      <c r="B109" s="17">
        <f t="shared" si="31"/>
        <v>3</v>
      </c>
      <c r="C109" s="10"/>
      <c r="D109" s="18" t="s">
        <v>129</v>
      </c>
      <c r="E109" s="10"/>
      <c r="F109" s="18" t="s">
        <v>5</v>
      </c>
      <c r="G109" s="18" t="s">
        <v>198</v>
      </c>
      <c r="H109" s="10"/>
      <c r="I109" s="19">
        <v>193203472</v>
      </c>
      <c r="J109" s="19">
        <v>1510</v>
      </c>
      <c r="K109" s="17" t="s">
        <v>9</v>
      </c>
      <c r="L109" s="10"/>
      <c r="M109" s="60">
        <v>4448</v>
      </c>
      <c r="N109" s="60">
        <v>27582</v>
      </c>
      <c r="O109" s="60">
        <v>52708</v>
      </c>
      <c r="P109" s="10"/>
      <c r="Q109" s="60">
        <f t="shared" si="38"/>
        <v>413730</v>
      </c>
      <c r="R109" s="10"/>
      <c r="S109" s="62">
        <f t="shared" si="39"/>
        <v>441312</v>
      </c>
      <c r="T109" s="10"/>
      <c r="U109" s="64">
        <v>14.3</v>
      </c>
      <c r="V109" s="64">
        <v>25.16</v>
      </c>
      <c r="W109" s="10"/>
      <c r="X109" s="43">
        <v>13230000000</v>
      </c>
      <c r="Y109" s="36">
        <v>4.7E-2</v>
      </c>
      <c r="Z109" s="10"/>
      <c r="AA109" s="20">
        <v>21</v>
      </c>
      <c r="AB109" s="20">
        <v>20</v>
      </c>
      <c r="AC109" s="20">
        <v>8</v>
      </c>
      <c r="AD109" s="20">
        <v>50</v>
      </c>
      <c r="AE109" s="20">
        <v>1</v>
      </c>
      <c r="AF109" s="66">
        <f t="shared" si="40"/>
        <v>100</v>
      </c>
      <c r="AG109" s="10"/>
      <c r="AH109" s="36">
        <v>-3.1E-2</v>
      </c>
      <c r="AI109" s="40">
        <v>9499</v>
      </c>
      <c r="AJ109" s="37">
        <v>0.75</v>
      </c>
      <c r="AK109" s="42" t="s">
        <v>213</v>
      </c>
      <c r="AL109" s="41">
        <v>1461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49" s="25" customFormat="1" ht="24" customHeight="1">
      <c r="A110" s="27"/>
      <c r="B110" s="17">
        <f t="shared" si="31"/>
        <v>4</v>
      </c>
      <c r="C110" s="24"/>
      <c r="D110" s="18" t="s">
        <v>86</v>
      </c>
      <c r="E110" s="10"/>
      <c r="F110" s="18" t="s">
        <v>5</v>
      </c>
      <c r="G110" s="18" t="s">
        <v>226</v>
      </c>
      <c r="H110" s="10"/>
      <c r="I110" s="19">
        <v>37202572</v>
      </c>
      <c r="J110" s="19">
        <v>5430</v>
      </c>
      <c r="K110" s="17" t="s">
        <v>9</v>
      </c>
      <c r="L110" s="10"/>
      <c r="M110" s="60">
        <v>4134</v>
      </c>
      <c r="N110" s="60">
        <v>7686</v>
      </c>
      <c r="O110" s="60">
        <v>3733</v>
      </c>
      <c r="P110" s="10"/>
      <c r="Q110" s="60">
        <f t="shared" si="38"/>
        <v>115290</v>
      </c>
      <c r="R110" s="10"/>
      <c r="S110" s="62">
        <f t="shared" si="39"/>
        <v>122976</v>
      </c>
      <c r="T110" s="10"/>
      <c r="U110" s="64">
        <v>20.7</v>
      </c>
      <c r="V110" s="64">
        <v>8.85</v>
      </c>
      <c r="W110" s="10"/>
      <c r="X110" s="43">
        <v>11720000000</v>
      </c>
      <c r="Y110" s="36">
        <v>6.9000000000000006E-2</v>
      </c>
      <c r="Z110" s="10"/>
      <c r="AA110" s="20">
        <v>61</v>
      </c>
      <c r="AB110" s="20">
        <v>8</v>
      </c>
      <c r="AC110" s="20">
        <v>1</v>
      </c>
      <c r="AD110" s="20">
        <v>29</v>
      </c>
      <c r="AE110" s="20">
        <v>1</v>
      </c>
      <c r="AF110" s="66">
        <f t="shared" si="40"/>
        <v>100</v>
      </c>
      <c r="AG110" s="10"/>
      <c r="AH110" s="36">
        <v>-0.185</v>
      </c>
      <c r="AI110" s="40">
        <v>15525</v>
      </c>
      <c r="AJ110" s="37">
        <v>0.66</v>
      </c>
      <c r="AK110" s="42" t="s">
        <v>214</v>
      </c>
      <c r="AL110" s="41">
        <v>573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</row>
    <row r="111" spans="1:49" ht="24" customHeight="1">
      <c r="A111" s="16"/>
      <c r="B111" s="17">
        <f t="shared" si="31"/>
        <v>5</v>
      </c>
      <c r="C111" s="10"/>
      <c r="D111" s="18" t="s">
        <v>118</v>
      </c>
      <c r="E111" s="10"/>
      <c r="F111" s="18" t="s">
        <v>5</v>
      </c>
      <c r="G111" s="18" t="s">
        <v>226</v>
      </c>
      <c r="H111" s="10"/>
      <c r="I111" s="19">
        <v>35276784</v>
      </c>
      <c r="J111" s="19">
        <v>2580</v>
      </c>
      <c r="K111" s="17" t="s">
        <v>9</v>
      </c>
      <c r="L111" s="10"/>
      <c r="M111" s="60">
        <v>3785</v>
      </c>
      <c r="N111" s="60">
        <v>6917</v>
      </c>
      <c r="O111" s="60">
        <v>7320</v>
      </c>
      <c r="P111" s="10"/>
      <c r="Q111" s="60">
        <f t="shared" si="38"/>
        <v>103755</v>
      </c>
      <c r="R111" s="10"/>
      <c r="S111" s="62">
        <f t="shared" si="39"/>
        <v>110672</v>
      </c>
      <c r="T111" s="10"/>
      <c r="U111" s="64">
        <v>19.600000000000001</v>
      </c>
      <c r="V111" s="64">
        <v>20.8</v>
      </c>
      <c r="W111" s="10"/>
      <c r="X111" s="43">
        <v>6640000000</v>
      </c>
      <c r="Y111" s="36">
        <v>6.4000000000000001E-2</v>
      </c>
      <c r="Z111" s="10"/>
      <c r="AA111" s="20">
        <v>63</v>
      </c>
      <c r="AB111" s="20">
        <v>10</v>
      </c>
      <c r="AC111" s="20">
        <v>1</v>
      </c>
      <c r="AD111" s="20">
        <v>25</v>
      </c>
      <c r="AE111" s="20">
        <v>1</v>
      </c>
      <c r="AF111" s="66">
        <f t="shared" si="40"/>
        <v>100</v>
      </c>
      <c r="AG111" s="10"/>
      <c r="AH111" s="36">
        <v>-0.04</v>
      </c>
      <c r="AI111" s="40">
        <v>10748</v>
      </c>
      <c r="AJ111" s="37">
        <v>0.75</v>
      </c>
      <c r="AK111" s="42" t="s">
        <v>223</v>
      </c>
      <c r="AL111" s="41">
        <v>1143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49" ht="24" customHeight="1">
      <c r="A112" s="16"/>
      <c r="B112" s="17">
        <f t="shared" si="31"/>
        <v>6</v>
      </c>
      <c r="C112" s="10"/>
      <c r="D112" s="18" t="s">
        <v>103</v>
      </c>
      <c r="E112" s="10"/>
      <c r="F112" s="18" t="s">
        <v>5</v>
      </c>
      <c r="G112" s="18" t="s">
        <v>226</v>
      </c>
      <c r="H112" s="10"/>
      <c r="I112" s="19">
        <v>6293253</v>
      </c>
      <c r="J112" s="19">
        <v>4730</v>
      </c>
      <c r="K112" s="17" t="s">
        <v>9</v>
      </c>
      <c r="L112" s="10"/>
      <c r="M112" s="60">
        <v>2414</v>
      </c>
      <c r="N112" s="60">
        <v>1645</v>
      </c>
      <c r="O112" s="60">
        <v>1680</v>
      </c>
      <c r="P112" s="10"/>
      <c r="Q112" s="60">
        <f t="shared" si="38"/>
        <v>24675</v>
      </c>
      <c r="R112" s="10"/>
      <c r="S112" s="62">
        <f t="shared" si="39"/>
        <v>26320</v>
      </c>
      <c r="T112" s="10"/>
      <c r="U112" s="64">
        <v>26.1</v>
      </c>
      <c r="V112" s="64">
        <v>24.63</v>
      </c>
      <c r="W112" s="10"/>
      <c r="X112" s="43">
        <v>2280000000</v>
      </c>
      <c r="Y112" s="36">
        <v>8.6999999999999994E-2</v>
      </c>
      <c r="Z112" s="10"/>
      <c r="AA112" s="20">
        <v>69</v>
      </c>
      <c r="AB112" s="20">
        <v>11</v>
      </c>
      <c r="AC112" s="20">
        <v>1</v>
      </c>
      <c r="AD112" s="20">
        <v>18</v>
      </c>
      <c r="AE112" s="20">
        <v>1</v>
      </c>
      <c r="AF112" s="66">
        <f t="shared" si="40"/>
        <v>100</v>
      </c>
      <c r="AG112" s="10"/>
      <c r="AH112" s="36">
        <v>-3.6999999999999998E-2</v>
      </c>
      <c r="AI112" s="40">
        <v>56465</v>
      </c>
      <c r="AJ112" s="37">
        <v>0.83</v>
      </c>
      <c r="AK112" s="42" t="s">
        <v>213</v>
      </c>
      <c r="AL112" s="41">
        <v>1373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159</v>
      </c>
      <c r="E113" s="10"/>
      <c r="F113" s="18" t="s">
        <v>5</v>
      </c>
      <c r="G113" s="18" t="s">
        <v>11</v>
      </c>
      <c r="H113" s="10"/>
      <c r="I113" s="19">
        <v>39578828</v>
      </c>
      <c r="J113" s="19">
        <v>2140</v>
      </c>
      <c r="K113" s="17" t="s">
        <v>9</v>
      </c>
      <c r="L113" s="10"/>
      <c r="M113" s="60">
        <v>2311</v>
      </c>
      <c r="N113" s="60">
        <v>10178</v>
      </c>
      <c r="O113" s="60">
        <v>10798</v>
      </c>
      <c r="P113" s="10"/>
      <c r="Q113" s="60">
        <f t="shared" si="38"/>
        <v>152670</v>
      </c>
      <c r="R113" s="10"/>
      <c r="S113" s="62">
        <f t="shared" si="39"/>
        <v>162848</v>
      </c>
      <c r="T113" s="10"/>
      <c r="U113" s="64">
        <v>25.7</v>
      </c>
      <c r="V113" s="64">
        <v>27.41</v>
      </c>
      <c r="W113" s="10"/>
      <c r="X113" s="43">
        <v>8170000000</v>
      </c>
      <c r="Y113" s="36">
        <v>8.5999999999999993E-2</v>
      </c>
      <c r="Z113" s="10"/>
      <c r="AA113" s="20">
        <v>58</v>
      </c>
      <c r="AB113" s="20">
        <v>20</v>
      </c>
      <c r="AC113" s="20">
        <v>1</v>
      </c>
      <c r="AD113" s="20">
        <v>20</v>
      </c>
      <c r="AE113" s="20">
        <v>1</v>
      </c>
      <c r="AF113" s="66">
        <f t="shared" si="40"/>
        <v>100</v>
      </c>
      <c r="AG113" s="10"/>
      <c r="AH113" s="36">
        <v>-0.09</v>
      </c>
      <c r="AI113" s="40">
        <v>3165</v>
      </c>
      <c r="AJ113" s="37">
        <v>0.61</v>
      </c>
      <c r="AK113" s="42" t="s">
        <v>214</v>
      </c>
      <c r="AL113" s="41">
        <v>1749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171</v>
      </c>
      <c r="E114" s="10"/>
      <c r="F114" s="18" t="s">
        <v>5</v>
      </c>
      <c r="G114" s="18" t="s">
        <v>226</v>
      </c>
      <c r="H114" s="10"/>
      <c r="I114" s="19">
        <v>11403248</v>
      </c>
      <c r="J114" s="19">
        <v>3690</v>
      </c>
      <c r="K114" s="17" t="s">
        <v>9</v>
      </c>
      <c r="L114" s="10"/>
      <c r="M114" s="60">
        <v>1443</v>
      </c>
      <c r="N114" s="60">
        <v>2595</v>
      </c>
      <c r="O114" s="60">
        <v>3681</v>
      </c>
      <c r="P114" s="10"/>
      <c r="Q114" s="60">
        <f t="shared" si="38"/>
        <v>38925</v>
      </c>
      <c r="R114" s="10"/>
      <c r="S114" s="62">
        <f t="shared" si="39"/>
        <v>41520</v>
      </c>
      <c r="T114" s="10"/>
      <c r="U114" s="64">
        <v>22.8</v>
      </c>
      <c r="V114" s="64">
        <v>32.39</v>
      </c>
      <c r="W114" s="10"/>
      <c r="X114" s="43">
        <v>3160000000</v>
      </c>
      <c r="Y114" s="36">
        <v>7.5999999999999998E-2</v>
      </c>
      <c r="Z114" s="10"/>
      <c r="AA114" s="20">
        <v>51</v>
      </c>
      <c r="AB114" s="20">
        <v>18</v>
      </c>
      <c r="AC114" s="20">
        <v>1</v>
      </c>
      <c r="AD114" s="20">
        <v>29</v>
      </c>
      <c r="AE114" s="20">
        <v>1</v>
      </c>
      <c r="AF114" s="66">
        <f t="shared" si="40"/>
        <v>100</v>
      </c>
      <c r="AG114" s="10"/>
      <c r="AH114" s="36">
        <v>-3.7999999999999999E-2</v>
      </c>
      <c r="AI114" s="40">
        <v>17676</v>
      </c>
      <c r="AJ114" s="37">
        <v>0.72</v>
      </c>
      <c r="AK114" s="42" t="s">
        <v>214</v>
      </c>
      <c r="AL114" s="41">
        <v>1418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92</v>
      </c>
      <c r="E115" s="10"/>
      <c r="F115" s="18" t="s">
        <v>5</v>
      </c>
      <c r="G115" s="18" t="s">
        <v>226</v>
      </c>
      <c r="H115" s="10"/>
      <c r="I115" s="19">
        <v>9455802</v>
      </c>
      <c r="J115" s="19">
        <v>3920</v>
      </c>
      <c r="K115" s="17" t="s">
        <v>9</v>
      </c>
      <c r="L115" s="10"/>
      <c r="M115" s="60">
        <v>750</v>
      </c>
      <c r="N115" s="60">
        <v>2306</v>
      </c>
      <c r="O115" s="60">
        <v>1076</v>
      </c>
      <c r="P115" s="10"/>
      <c r="Q115" s="60">
        <f t="shared" si="38"/>
        <v>34590</v>
      </c>
      <c r="R115" s="10"/>
      <c r="S115" s="62">
        <f t="shared" si="39"/>
        <v>36896</v>
      </c>
      <c r="T115" s="10"/>
      <c r="U115" s="64">
        <v>24.4</v>
      </c>
      <c r="V115" s="64">
        <v>10.53</v>
      </c>
      <c r="W115" s="10"/>
      <c r="X115" s="43">
        <v>3130000000</v>
      </c>
      <c r="Y115" s="36">
        <v>8.1000000000000003E-2</v>
      </c>
      <c r="Z115" s="10"/>
      <c r="AA115" s="20">
        <v>58</v>
      </c>
      <c r="AB115" s="20">
        <v>7</v>
      </c>
      <c r="AC115" s="20">
        <v>1</v>
      </c>
      <c r="AD115" s="20">
        <v>33</v>
      </c>
      <c r="AE115" s="20">
        <v>1</v>
      </c>
      <c r="AF115" s="66">
        <f t="shared" si="40"/>
        <v>100</v>
      </c>
      <c r="AG115" s="10"/>
      <c r="AH115" s="36">
        <v>-3.5000000000000003E-2</v>
      </c>
      <c r="AI115" s="40">
        <v>15889</v>
      </c>
      <c r="AJ115" s="37">
        <v>0.68</v>
      </c>
      <c r="AK115" s="42" t="s">
        <v>213</v>
      </c>
      <c r="AL115" s="41">
        <v>656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163</v>
      </c>
      <c r="E116" s="10"/>
      <c r="F116" s="18" t="s">
        <v>5</v>
      </c>
      <c r="G116" s="18" t="s">
        <v>226</v>
      </c>
      <c r="H116" s="10"/>
      <c r="I116" s="19">
        <v>18430452</v>
      </c>
      <c r="J116" s="19">
        <v>1840</v>
      </c>
      <c r="K116" s="17" t="s">
        <v>9</v>
      </c>
      <c r="L116" s="10"/>
      <c r="M116" s="60">
        <v>714</v>
      </c>
      <c r="N116" s="60">
        <v>4890</v>
      </c>
      <c r="O116" s="60">
        <v>1726</v>
      </c>
      <c r="P116" s="10"/>
      <c r="Q116" s="60">
        <f t="shared" si="38"/>
        <v>73350</v>
      </c>
      <c r="R116" s="10"/>
      <c r="S116" s="62">
        <f t="shared" si="39"/>
        <v>78240</v>
      </c>
      <c r="T116" s="10"/>
      <c r="U116" s="64">
        <v>26.5</v>
      </c>
      <c r="V116" s="64">
        <v>9.6</v>
      </c>
      <c r="W116" s="10"/>
      <c r="X116" s="43">
        <v>2280000000</v>
      </c>
      <c r="Y116" s="36">
        <v>4.4999999999999998E-2</v>
      </c>
      <c r="Z116" s="10"/>
      <c r="AA116" s="20">
        <v>57</v>
      </c>
      <c r="AB116" s="20">
        <v>4</v>
      </c>
      <c r="AC116" s="20">
        <v>1</v>
      </c>
      <c r="AD116" s="20">
        <v>37</v>
      </c>
      <c r="AE116" s="20">
        <v>1</v>
      </c>
      <c r="AF116" s="66">
        <f t="shared" si="40"/>
        <v>100</v>
      </c>
      <c r="AG116" s="10"/>
      <c r="AH116" s="36">
        <v>4.8000000000000001E-2</v>
      </c>
      <c r="AI116" s="40">
        <v>13003</v>
      </c>
      <c r="AJ116" s="37">
        <v>0.66</v>
      </c>
      <c r="AK116" s="42" t="s">
        <v>214</v>
      </c>
      <c r="AL116" s="41">
        <v>497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100</v>
      </c>
      <c r="E117" s="10"/>
      <c r="F117" s="18" t="s">
        <v>5</v>
      </c>
      <c r="G117" s="18" t="s">
        <v>226</v>
      </c>
      <c r="H117" s="10"/>
      <c r="I117" s="19">
        <v>6006668</v>
      </c>
      <c r="J117" s="19">
        <v>7680</v>
      </c>
      <c r="K117" s="17" t="s">
        <v>9</v>
      </c>
      <c r="L117" s="10"/>
      <c r="M117" s="60">
        <v>576</v>
      </c>
      <c r="N117" s="60">
        <v>1090</v>
      </c>
      <c r="O117" s="60">
        <v>559</v>
      </c>
      <c r="P117" s="10"/>
      <c r="Q117" s="60">
        <f t="shared" si="38"/>
        <v>16350</v>
      </c>
      <c r="R117" s="10"/>
      <c r="S117" s="62">
        <f t="shared" si="39"/>
        <v>17440</v>
      </c>
      <c r="T117" s="10"/>
      <c r="U117" s="64">
        <v>18.100000000000001</v>
      </c>
      <c r="V117" s="64">
        <v>6.68</v>
      </c>
      <c r="W117" s="10"/>
      <c r="X117" s="43">
        <v>3110000000</v>
      </c>
      <c r="Y117" s="36">
        <v>0.06</v>
      </c>
      <c r="Z117" s="10"/>
      <c r="AA117" s="20">
        <v>70</v>
      </c>
      <c r="AB117" s="20">
        <v>13</v>
      </c>
      <c r="AC117" s="20">
        <v>1</v>
      </c>
      <c r="AD117" s="20">
        <v>15</v>
      </c>
      <c r="AE117" s="20">
        <v>1</v>
      </c>
      <c r="AF117" s="66">
        <f t="shared" si="40"/>
        <v>100</v>
      </c>
      <c r="AG117" s="10"/>
      <c r="AH117" s="36">
        <v>-3.4000000000000002E-2</v>
      </c>
      <c r="AI117" s="40">
        <v>31072</v>
      </c>
      <c r="AJ117" s="37">
        <v>0.81</v>
      </c>
      <c r="AK117" s="42" t="s">
        <v>223</v>
      </c>
      <c r="AL117" s="41">
        <v>419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N119" s="86"/>
      <c r="AO119" s="87"/>
      <c r="AP119" s="88"/>
      <c r="AR119" s="86"/>
      <c r="AS119" s="87"/>
      <c r="AT119" s="88"/>
      <c r="AV119" s="88"/>
    </row>
    <row r="120" spans="1:48" ht="24" customHeight="1">
      <c r="A120" s="16"/>
      <c r="B120" s="17">
        <v>1</v>
      </c>
      <c r="C120" s="10"/>
      <c r="D120" s="18" t="s">
        <v>140</v>
      </c>
      <c r="E120" s="10"/>
      <c r="F120" s="18" t="s">
        <v>8</v>
      </c>
      <c r="G120" s="18" t="s">
        <v>212</v>
      </c>
      <c r="H120" s="10"/>
      <c r="I120" s="19">
        <v>143964512</v>
      </c>
      <c r="J120" s="19">
        <v>9720</v>
      </c>
      <c r="K120" s="17" t="s">
        <v>9</v>
      </c>
      <c r="L120" s="10"/>
      <c r="M120" s="60">
        <v>20308</v>
      </c>
      <c r="N120" s="60">
        <v>25969</v>
      </c>
      <c r="O120" s="60">
        <v>24864</v>
      </c>
      <c r="P120" s="10"/>
      <c r="Q120" s="60">
        <f t="shared" ref="Q120:Q140" si="44">N120*$Q$200</f>
        <v>389535</v>
      </c>
      <c r="R120" s="10"/>
      <c r="S120" s="62">
        <f t="shared" ref="S120:S140" si="45">Q120+N120</f>
        <v>415504</v>
      </c>
      <c r="T120" s="10"/>
      <c r="U120" s="64">
        <v>18</v>
      </c>
      <c r="V120" s="64">
        <v>17.010000000000002</v>
      </c>
      <c r="W120" s="10"/>
      <c r="X120" s="43">
        <v>75510000000</v>
      </c>
      <c r="Y120" s="36">
        <v>5.8999999999999997E-2</v>
      </c>
      <c r="Z120" s="10"/>
      <c r="AA120" s="20">
        <v>59</v>
      </c>
      <c r="AB120" s="20">
        <v>6</v>
      </c>
      <c r="AC120" s="20">
        <v>2</v>
      </c>
      <c r="AD120" s="20">
        <v>32</v>
      </c>
      <c r="AE120" s="20">
        <v>1</v>
      </c>
      <c r="AF120" s="66">
        <f t="shared" ref="AF120:AF140" si="46">SUM(AA120:AE120)</f>
        <v>100</v>
      </c>
      <c r="AG120" s="10"/>
      <c r="AH120" s="36">
        <v>-0.14399999999999999</v>
      </c>
      <c r="AI120" s="40">
        <v>37519</v>
      </c>
      <c r="AJ120" s="37">
        <v>0.83</v>
      </c>
      <c r="AK120" s="42" t="s">
        <v>213</v>
      </c>
      <c r="AL120" s="41">
        <v>1024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si="31"/>
        <v>2</v>
      </c>
      <c r="C121" s="10"/>
      <c r="D121" s="18" t="s">
        <v>172</v>
      </c>
      <c r="E121" s="10"/>
      <c r="F121" s="18" t="s">
        <v>8</v>
      </c>
      <c r="G121" s="18" t="s">
        <v>212</v>
      </c>
      <c r="H121" s="10"/>
      <c r="I121" s="19">
        <v>79512424</v>
      </c>
      <c r="J121" s="19">
        <v>11180</v>
      </c>
      <c r="K121" s="17" t="s">
        <v>9</v>
      </c>
      <c r="L121" s="10"/>
      <c r="M121" s="60">
        <v>7300</v>
      </c>
      <c r="N121" s="60">
        <v>9782</v>
      </c>
      <c r="O121" s="60">
        <v>8727</v>
      </c>
      <c r="P121" s="10"/>
      <c r="Q121" s="60">
        <f t="shared" si="44"/>
        <v>146730</v>
      </c>
      <c r="R121" s="10"/>
      <c r="S121" s="62">
        <f t="shared" si="45"/>
        <v>156512</v>
      </c>
      <c r="T121" s="10"/>
      <c r="U121" s="64">
        <v>12.3</v>
      </c>
      <c r="V121" s="64">
        <v>10.96</v>
      </c>
      <c r="W121" s="10"/>
      <c r="X121" s="43">
        <v>35330000000</v>
      </c>
      <c r="Y121" s="36">
        <v>4.1000000000000002E-2</v>
      </c>
      <c r="Z121" s="10"/>
      <c r="AA121" s="20">
        <v>60</v>
      </c>
      <c r="AB121" s="20">
        <v>8</v>
      </c>
      <c r="AC121" s="20">
        <v>2</v>
      </c>
      <c r="AD121" s="20">
        <v>29</v>
      </c>
      <c r="AE121" s="20">
        <v>1</v>
      </c>
      <c r="AF121" s="66">
        <f t="shared" si="46"/>
        <v>100</v>
      </c>
      <c r="AG121" s="10"/>
      <c r="AH121" s="36">
        <v>3.1E-2</v>
      </c>
      <c r="AI121" s="40">
        <v>26525</v>
      </c>
      <c r="AJ121" s="37">
        <v>0.73</v>
      </c>
      <c r="AK121" s="42" t="s">
        <v>213</v>
      </c>
      <c r="AL121" s="41">
        <v>600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31"/>
        <v>3</v>
      </c>
      <c r="C122" s="10"/>
      <c r="D122" s="18" t="s">
        <v>175</v>
      </c>
      <c r="E122" s="10"/>
      <c r="F122" s="18" t="s">
        <v>8</v>
      </c>
      <c r="G122" s="18" t="s">
        <v>212</v>
      </c>
      <c r="H122" s="10"/>
      <c r="I122" s="19">
        <v>44438624</v>
      </c>
      <c r="J122" s="19">
        <v>2310</v>
      </c>
      <c r="K122" s="17" t="s">
        <v>9</v>
      </c>
      <c r="L122" s="10"/>
      <c r="M122" s="60">
        <v>4687</v>
      </c>
      <c r="N122" s="60">
        <v>6089</v>
      </c>
      <c r="O122" s="60">
        <v>7308</v>
      </c>
      <c r="P122" s="10"/>
      <c r="Q122" s="60">
        <f t="shared" si="44"/>
        <v>91335</v>
      </c>
      <c r="R122" s="10"/>
      <c r="S122" s="62">
        <f t="shared" si="45"/>
        <v>97424</v>
      </c>
      <c r="T122" s="10"/>
      <c r="U122" s="64">
        <v>13.7</v>
      </c>
      <c r="V122" s="64">
        <v>16.25</v>
      </c>
      <c r="W122" s="10"/>
      <c r="X122" s="43">
        <v>4430000000</v>
      </c>
      <c r="Y122" s="36">
        <v>4.7E-2</v>
      </c>
      <c r="Z122" s="10"/>
      <c r="AA122" s="20">
        <v>50</v>
      </c>
      <c r="AB122" s="20">
        <v>8</v>
      </c>
      <c r="AC122" s="20">
        <v>2</v>
      </c>
      <c r="AD122" s="20">
        <v>39</v>
      </c>
      <c r="AE122" s="20">
        <v>1</v>
      </c>
      <c r="AF122" s="66">
        <f t="shared" si="46"/>
        <v>100</v>
      </c>
      <c r="AG122" s="10"/>
      <c r="AH122" s="36">
        <v>0.28899999999999998</v>
      </c>
      <c r="AI122" s="40">
        <v>32480</v>
      </c>
      <c r="AJ122" s="37">
        <v>0.86</v>
      </c>
      <c r="AK122" s="42" t="s">
        <v>210</v>
      </c>
      <c r="AL122" s="41">
        <v>1003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31"/>
        <v>4</v>
      </c>
      <c r="C123" s="10"/>
      <c r="D123" s="18" t="s">
        <v>93</v>
      </c>
      <c r="E123" s="10"/>
      <c r="F123" s="18" t="s">
        <v>8</v>
      </c>
      <c r="G123" s="18" t="s">
        <v>212</v>
      </c>
      <c r="H123" s="10"/>
      <c r="I123" s="19">
        <v>17987736</v>
      </c>
      <c r="J123" s="19">
        <v>8710</v>
      </c>
      <c r="K123" s="17" t="s">
        <v>9</v>
      </c>
      <c r="L123" s="10"/>
      <c r="M123" s="60">
        <v>2625</v>
      </c>
      <c r="N123" s="60">
        <v>3158</v>
      </c>
      <c r="O123" s="60">
        <v>2780</v>
      </c>
      <c r="P123" s="10"/>
      <c r="Q123" s="60">
        <f t="shared" si="44"/>
        <v>47370</v>
      </c>
      <c r="R123" s="10"/>
      <c r="S123" s="62">
        <f t="shared" si="45"/>
        <v>50528</v>
      </c>
      <c r="T123" s="10"/>
      <c r="U123" s="64">
        <v>17.600000000000001</v>
      </c>
      <c r="V123" s="64">
        <v>15.73</v>
      </c>
      <c r="W123" s="10"/>
      <c r="X123" s="43">
        <v>8100000000</v>
      </c>
      <c r="Y123" s="36">
        <v>5.8999999999999997E-2</v>
      </c>
      <c r="Z123" s="10"/>
      <c r="AA123" s="20">
        <v>61</v>
      </c>
      <c r="AB123" s="20">
        <v>5</v>
      </c>
      <c r="AC123" s="20">
        <v>1</v>
      </c>
      <c r="AD123" s="20">
        <v>32</v>
      </c>
      <c r="AE123" s="20">
        <v>1</v>
      </c>
      <c r="AF123" s="66">
        <f t="shared" si="46"/>
        <v>100</v>
      </c>
      <c r="AG123" s="10"/>
      <c r="AH123" s="36">
        <v>-0.17499999999999999</v>
      </c>
      <c r="AI123" s="40">
        <v>24367</v>
      </c>
      <c r="AJ123" s="37">
        <v>0.82</v>
      </c>
      <c r="AK123" s="42" t="s">
        <v>213</v>
      </c>
      <c r="AL123" s="41">
        <v>969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31"/>
        <v>5</v>
      </c>
      <c r="C124" s="10"/>
      <c r="D124" s="18" t="s">
        <v>181</v>
      </c>
      <c r="E124" s="10"/>
      <c r="F124" s="18" t="s">
        <v>8</v>
      </c>
      <c r="G124" s="18" t="s">
        <v>212</v>
      </c>
      <c r="H124" s="10"/>
      <c r="I124" s="19">
        <v>31446796</v>
      </c>
      <c r="J124" s="19">
        <v>2220</v>
      </c>
      <c r="K124" s="17" t="s">
        <v>9</v>
      </c>
      <c r="L124" s="10"/>
      <c r="M124" s="60">
        <v>2496</v>
      </c>
      <c r="N124" s="60">
        <v>3617</v>
      </c>
      <c r="O124" s="60">
        <v>4015</v>
      </c>
      <c r="P124" s="10"/>
      <c r="Q124" s="60">
        <f t="shared" si="44"/>
        <v>54255</v>
      </c>
      <c r="R124" s="10"/>
      <c r="S124" s="62">
        <f t="shared" si="45"/>
        <v>57872</v>
      </c>
      <c r="T124" s="10"/>
      <c r="U124" s="64">
        <v>11.5</v>
      </c>
      <c r="V124" s="64">
        <v>12.63</v>
      </c>
      <c r="W124" s="10"/>
      <c r="X124" s="43">
        <v>2550000000</v>
      </c>
      <c r="Y124" s="36">
        <v>3.7999999999999999E-2</v>
      </c>
      <c r="Z124" s="10"/>
      <c r="AA124" s="20">
        <v>55</v>
      </c>
      <c r="AB124" s="20">
        <v>4</v>
      </c>
      <c r="AC124" s="20">
        <v>1</v>
      </c>
      <c r="AD124" s="20">
        <v>39</v>
      </c>
      <c r="AE124" s="20">
        <v>1</v>
      </c>
      <c r="AF124" s="66">
        <f t="shared" si="46"/>
        <v>100</v>
      </c>
      <c r="AG124" s="10"/>
      <c r="AH124" s="36">
        <v>-6.0999999999999999E-2</v>
      </c>
      <c r="AI124" s="40">
        <v>0</v>
      </c>
      <c r="AJ124" s="37">
        <v>0.84</v>
      </c>
      <c r="AK124" s="42" t="s">
        <v>210</v>
      </c>
      <c r="AL124" s="41">
        <v>760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31"/>
        <v>6</v>
      </c>
      <c r="C125" s="10"/>
      <c r="D125" s="18" t="s">
        <v>139</v>
      </c>
      <c r="E125" s="10"/>
      <c r="F125" s="18" t="s">
        <v>8</v>
      </c>
      <c r="G125" s="18" t="s">
        <v>212</v>
      </c>
      <c r="H125" s="10"/>
      <c r="I125" s="19">
        <v>19778084</v>
      </c>
      <c r="J125" s="19">
        <v>9470</v>
      </c>
      <c r="K125" s="17" t="s">
        <v>9</v>
      </c>
      <c r="L125" s="10"/>
      <c r="M125" s="60">
        <v>1913</v>
      </c>
      <c r="N125" s="60">
        <v>2044</v>
      </c>
      <c r="O125" s="60">
        <v>2208</v>
      </c>
      <c r="P125" s="10"/>
      <c r="Q125" s="60">
        <f t="shared" si="44"/>
        <v>30660</v>
      </c>
      <c r="R125" s="10"/>
      <c r="S125" s="62">
        <f t="shared" si="45"/>
        <v>32704</v>
      </c>
      <c r="T125" s="10"/>
      <c r="U125" s="64">
        <v>10.3</v>
      </c>
      <c r="V125" s="64">
        <v>11.28</v>
      </c>
      <c r="W125" s="10"/>
      <c r="X125" s="43">
        <v>6500000000</v>
      </c>
      <c r="Y125" s="36">
        <v>3.4000000000000002E-2</v>
      </c>
      <c r="Z125" s="10"/>
      <c r="AA125" s="20">
        <v>48</v>
      </c>
      <c r="AB125" s="20">
        <v>6</v>
      </c>
      <c r="AC125" s="20">
        <v>5</v>
      </c>
      <c r="AD125" s="20">
        <v>39</v>
      </c>
      <c r="AE125" s="20">
        <v>2</v>
      </c>
      <c r="AF125" s="66">
        <f t="shared" si="46"/>
        <v>100</v>
      </c>
      <c r="AG125" s="10"/>
      <c r="AH125" s="36">
        <v>-2.1000000000000001E-2</v>
      </c>
      <c r="AI125" s="40">
        <v>35467</v>
      </c>
      <c r="AJ125" s="37">
        <v>0.69</v>
      </c>
      <c r="AK125" s="42" t="s">
        <v>213</v>
      </c>
      <c r="AL125" s="41">
        <v>723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31"/>
        <v>7</v>
      </c>
      <c r="C126" s="10"/>
      <c r="D126" s="18" t="s">
        <v>97</v>
      </c>
      <c r="E126" s="10"/>
      <c r="F126" s="18" t="s">
        <v>8</v>
      </c>
      <c r="G126" s="18" t="s">
        <v>212</v>
      </c>
      <c r="H126" s="10"/>
      <c r="I126" s="19">
        <v>5955734</v>
      </c>
      <c r="J126" s="19">
        <v>1100</v>
      </c>
      <c r="K126" s="17" t="s">
        <v>9</v>
      </c>
      <c r="L126" s="10"/>
      <c r="M126" s="60">
        <v>812</v>
      </c>
      <c r="N126" s="60">
        <v>916</v>
      </c>
      <c r="O126" s="60">
        <v>901</v>
      </c>
      <c r="P126" s="10"/>
      <c r="Q126" s="60">
        <f t="shared" si="44"/>
        <v>13740</v>
      </c>
      <c r="R126" s="10"/>
      <c r="S126" s="62">
        <f t="shared" si="45"/>
        <v>14656</v>
      </c>
      <c r="T126" s="10"/>
      <c r="U126" s="64">
        <v>15.4</v>
      </c>
      <c r="V126" s="64">
        <v>14.38</v>
      </c>
      <c r="W126" s="10"/>
      <c r="X126" s="43">
        <v>341320000</v>
      </c>
      <c r="Y126" s="36">
        <v>0.05</v>
      </c>
      <c r="Z126" s="10"/>
      <c r="AA126" s="20">
        <v>52</v>
      </c>
      <c r="AB126" s="20">
        <v>11</v>
      </c>
      <c r="AC126" s="20">
        <v>1</v>
      </c>
      <c r="AD126" s="20">
        <v>34</v>
      </c>
      <c r="AE126" s="20">
        <v>2</v>
      </c>
      <c r="AF126" s="66">
        <f t="shared" si="46"/>
        <v>100</v>
      </c>
      <c r="AG126" s="10"/>
      <c r="AH126" s="36">
        <v>-0.17599999999999999</v>
      </c>
      <c r="AI126" s="40">
        <v>17272</v>
      </c>
      <c r="AJ126" s="37">
        <v>0.84</v>
      </c>
      <c r="AK126" s="42" t="s">
        <v>213</v>
      </c>
      <c r="AL126" s="41">
        <v>844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31"/>
        <v>8</v>
      </c>
      <c r="C127" s="10"/>
      <c r="D127" s="18" t="s">
        <v>20</v>
      </c>
      <c r="E127" s="10"/>
      <c r="F127" s="18" t="s">
        <v>8</v>
      </c>
      <c r="G127" s="18" t="s">
        <v>212</v>
      </c>
      <c r="H127" s="10"/>
      <c r="I127" s="19">
        <v>9725376</v>
      </c>
      <c r="J127" s="19">
        <v>4760</v>
      </c>
      <c r="K127" s="17" t="s">
        <v>9</v>
      </c>
      <c r="L127" s="10"/>
      <c r="M127" s="60">
        <v>759</v>
      </c>
      <c r="N127" s="60">
        <v>845</v>
      </c>
      <c r="O127" s="60">
        <v>639</v>
      </c>
      <c r="P127" s="10"/>
      <c r="Q127" s="60">
        <f t="shared" si="44"/>
        <v>12675</v>
      </c>
      <c r="R127" s="10"/>
      <c r="S127" s="62">
        <f t="shared" si="45"/>
        <v>13520</v>
      </c>
      <c r="T127" s="10"/>
      <c r="U127" s="64">
        <v>8.6999999999999993</v>
      </c>
      <c r="V127" s="64">
        <v>6.32</v>
      </c>
      <c r="W127" s="10"/>
      <c r="X127" s="43">
        <v>1090000000</v>
      </c>
      <c r="Y127" s="36">
        <v>2.9000000000000001E-2</v>
      </c>
      <c r="Z127" s="10"/>
      <c r="AA127" s="20">
        <v>40</v>
      </c>
      <c r="AB127" s="20">
        <v>23</v>
      </c>
      <c r="AC127" s="20">
        <v>7</v>
      </c>
      <c r="AD127" s="20">
        <v>28</v>
      </c>
      <c r="AE127" s="20">
        <v>2</v>
      </c>
      <c r="AF127" s="66">
        <f t="shared" si="46"/>
        <v>100</v>
      </c>
      <c r="AG127" s="10"/>
      <c r="AH127" s="36">
        <v>-5.1999999999999998E-2</v>
      </c>
      <c r="AI127" s="40">
        <v>13681</v>
      </c>
      <c r="AJ127" s="37">
        <v>0.8</v>
      </c>
      <c r="AK127" s="42" t="s">
        <v>213</v>
      </c>
      <c r="AL127" s="41">
        <v>416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31"/>
        <v>9</v>
      </c>
      <c r="C128" s="10"/>
      <c r="D128" s="18" t="s">
        <v>33</v>
      </c>
      <c r="E128" s="10"/>
      <c r="F128" s="18" t="s">
        <v>8</v>
      </c>
      <c r="G128" s="18" t="s">
        <v>212</v>
      </c>
      <c r="H128" s="10"/>
      <c r="I128" s="19">
        <v>7131494</v>
      </c>
      <c r="J128" s="19">
        <v>7470</v>
      </c>
      <c r="K128" s="17" t="s">
        <v>9</v>
      </c>
      <c r="L128" s="10"/>
      <c r="M128" s="60">
        <v>708</v>
      </c>
      <c r="N128" s="60">
        <v>730</v>
      </c>
      <c r="O128" s="60">
        <v>730</v>
      </c>
      <c r="P128" s="10"/>
      <c r="Q128" s="60">
        <f t="shared" si="44"/>
        <v>10950</v>
      </c>
      <c r="R128" s="10"/>
      <c r="S128" s="62">
        <f t="shared" si="45"/>
        <v>11680</v>
      </c>
      <c r="T128" s="10"/>
      <c r="U128" s="64">
        <v>10.199999999999999</v>
      </c>
      <c r="V128" s="64">
        <v>10.28</v>
      </c>
      <c r="W128" s="10"/>
      <c r="X128" s="43">
        <v>1810000000</v>
      </c>
      <c r="Y128" s="36">
        <v>3.4000000000000002E-2</v>
      </c>
      <c r="Z128" s="10"/>
      <c r="AA128" s="20">
        <v>58</v>
      </c>
      <c r="AB128" s="20">
        <v>5</v>
      </c>
      <c r="AC128" s="20">
        <v>3</v>
      </c>
      <c r="AD128" s="20">
        <v>33</v>
      </c>
      <c r="AE128" s="20">
        <v>1</v>
      </c>
      <c r="AF128" s="66">
        <f t="shared" si="46"/>
        <v>100</v>
      </c>
      <c r="AG128" s="10"/>
      <c r="AH128" s="36">
        <v>-3.6999999999999998E-2</v>
      </c>
      <c r="AI128" s="40">
        <v>56534</v>
      </c>
      <c r="AJ128" s="37">
        <v>0.7</v>
      </c>
      <c r="AK128" s="42" t="s">
        <v>213</v>
      </c>
      <c r="AL128" s="41">
        <v>707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31"/>
        <v>10</v>
      </c>
      <c r="C129" s="10"/>
      <c r="D129" s="18" t="s">
        <v>148</v>
      </c>
      <c r="E129" s="10"/>
      <c r="F129" s="18" t="s">
        <v>8</v>
      </c>
      <c r="G129" s="18" t="s">
        <v>212</v>
      </c>
      <c r="H129" s="10"/>
      <c r="I129" s="19">
        <v>8820083</v>
      </c>
      <c r="J129" s="19">
        <v>5280</v>
      </c>
      <c r="K129" s="17" t="s">
        <v>9</v>
      </c>
      <c r="L129" s="10"/>
      <c r="M129" s="60">
        <v>607</v>
      </c>
      <c r="N129" s="60">
        <v>649</v>
      </c>
      <c r="O129" s="60">
        <v>797</v>
      </c>
      <c r="P129" s="10"/>
      <c r="Q129" s="60">
        <f t="shared" si="44"/>
        <v>9735</v>
      </c>
      <c r="R129" s="10"/>
      <c r="S129" s="62">
        <f t="shared" si="45"/>
        <v>10384</v>
      </c>
      <c r="T129" s="10"/>
      <c r="U129" s="64">
        <v>7.4</v>
      </c>
      <c r="V129" s="64">
        <v>8.94</v>
      </c>
      <c r="W129" s="10"/>
      <c r="X129" s="43">
        <v>1170000000</v>
      </c>
      <c r="Y129" s="36">
        <v>3.1E-2</v>
      </c>
      <c r="Z129" s="10"/>
      <c r="AA129" s="20">
        <v>49</v>
      </c>
      <c r="AB129" s="20">
        <v>10</v>
      </c>
      <c r="AC129" s="20">
        <v>12</v>
      </c>
      <c r="AD129" s="20">
        <v>28</v>
      </c>
      <c r="AE129" s="20">
        <v>1</v>
      </c>
      <c r="AF129" s="66">
        <f t="shared" si="46"/>
        <v>100</v>
      </c>
      <c r="AG129" s="10"/>
      <c r="AH129" s="36">
        <v>-6.0999999999999999E-2</v>
      </c>
      <c r="AI129" s="40">
        <v>25877</v>
      </c>
      <c r="AJ129" s="37">
        <v>0.65</v>
      </c>
      <c r="AK129" s="42" t="s">
        <v>210</v>
      </c>
      <c r="AL129" s="41">
        <v>584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31"/>
        <v>11</v>
      </c>
      <c r="C130" s="10"/>
      <c r="D130" s="18" t="s">
        <v>24</v>
      </c>
      <c r="E130" s="10"/>
      <c r="F130" s="18" t="s">
        <v>8</v>
      </c>
      <c r="G130" s="18" t="s">
        <v>212</v>
      </c>
      <c r="H130" s="10"/>
      <c r="I130" s="19">
        <v>9480042</v>
      </c>
      <c r="J130" s="19">
        <v>5600</v>
      </c>
      <c r="K130" s="17" t="s">
        <v>9</v>
      </c>
      <c r="L130" s="10"/>
      <c r="M130" s="60">
        <v>588</v>
      </c>
      <c r="N130" s="60">
        <v>841</v>
      </c>
      <c r="O130" s="60">
        <v>995</v>
      </c>
      <c r="P130" s="10"/>
      <c r="Q130" s="60">
        <f t="shared" si="44"/>
        <v>12615</v>
      </c>
      <c r="R130" s="10"/>
      <c r="S130" s="62">
        <f t="shared" si="45"/>
        <v>13456</v>
      </c>
      <c r="T130" s="10"/>
      <c r="U130" s="64">
        <v>8.9</v>
      </c>
      <c r="V130" s="64">
        <v>10.46</v>
      </c>
      <c r="W130" s="10"/>
      <c r="X130" s="43">
        <v>1410000000</v>
      </c>
      <c r="Y130" s="36">
        <v>2.9000000000000001E-2</v>
      </c>
      <c r="Z130" s="10"/>
      <c r="AA130" s="20">
        <v>52</v>
      </c>
      <c r="AB130" s="20">
        <v>4</v>
      </c>
      <c r="AC130" s="20">
        <v>2</v>
      </c>
      <c r="AD130" s="20">
        <v>41</v>
      </c>
      <c r="AE130" s="20">
        <v>1</v>
      </c>
      <c r="AF130" s="66">
        <f t="shared" si="46"/>
        <v>100</v>
      </c>
      <c r="AG130" s="10"/>
      <c r="AH130" s="36">
        <v>-0.191</v>
      </c>
      <c r="AI130" s="40">
        <v>44222</v>
      </c>
      <c r="AJ130" s="37">
        <v>0.78</v>
      </c>
      <c r="AK130" s="42" t="s">
        <v>213</v>
      </c>
      <c r="AL130" s="41">
        <v>653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ref="B131:B165" si="50">B130+1</f>
        <v>12</v>
      </c>
      <c r="C131" s="10"/>
      <c r="D131" s="18" t="s">
        <v>71</v>
      </c>
      <c r="E131" s="10"/>
      <c r="F131" s="18" t="s">
        <v>8</v>
      </c>
      <c r="G131" s="18" t="s">
        <v>212</v>
      </c>
      <c r="H131" s="10"/>
      <c r="I131" s="19">
        <v>3925405</v>
      </c>
      <c r="J131" s="19">
        <v>3810</v>
      </c>
      <c r="K131" s="17" t="s">
        <v>9</v>
      </c>
      <c r="L131" s="10"/>
      <c r="M131" s="60">
        <v>581</v>
      </c>
      <c r="N131" s="60">
        <v>599</v>
      </c>
      <c r="O131" s="60">
        <v>748</v>
      </c>
      <c r="P131" s="10"/>
      <c r="Q131" s="60">
        <f t="shared" si="44"/>
        <v>8985</v>
      </c>
      <c r="R131" s="10"/>
      <c r="S131" s="62">
        <f t="shared" si="45"/>
        <v>9584</v>
      </c>
      <c r="T131" s="10"/>
      <c r="U131" s="64">
        <v>15.3</v>
      </c>
      <c r="V131" s="64">
        <v>20.059999999999999</v>
      </c>
      <c r="W131" s="10"/>
      <c r="X131" s="43">
        <v>768240000</v>
      </c>
      <c r="Y131" s="36">
        <v>5.2999999999999999E-2</v>
      </c>
      <c r="Z131" s="10"/>
      <c r="AA131" s="20">
        <v>59</v>
      </c>
      <c r="AB131" s="20">
        <v>6</v>
      </c>
      <c r="AC131" s="20">
        <v>1</v>
      </c>
      <c r="AD131" s="20">
        <v>33</v>
      </c>
      <c r="AE131" s="20">
        <v>1</v>
      </c>
      <c r="AF131" s="66">
        <f t="shared" si="46"/>
        <v>100</v>
      </c>
      <c r="AG131" s="10"/>
      <c r="AH131" s="36">
        <v>8.2000000000000003E-2</v>
      </c>
      <c r="AI131" s="40">
        <v>28697</v>
      </c>
      <c r="AJ131" s="37">
        <v>0.79</v>
      </c>
      <c r="AK131" s="42" t="s">
        <v>210</v>
      </c>
      <c r="AL131" s="41">
        <v>1064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173</v>
      </c>
      <c r="E132" s="10"/>
      <c r="F132" s="18" t="s">
        <v>8</v>
      </c>
      <c r="G132" s="18" t="s">
        <v>212</v>
      </c>
      <c r="H132" s="10"/>
      <c r="I132" s="19">
        <v>5662544</v>
      </c>
      <c r="J132" s="19">
        <v>6670</v>
      </c>
      <c r="K132" s="17" t="s">
        <v>9</v>
      </c>
      <c r="L132" s="10"/>
      <c r="M132" s="60">
        <v>543</v>
      </c>
      <c r="N132" s="60">
        <v>823</v>
      </c>
      <c r="O132" s="60">
        <v>326</v>
      </c>
      <c r="P132" s="10"/>
      <c r="Q132" s="60">
        <f t="shared" si="44"/>
        <v>12345</v>
      </c>
      <c r="R132" s="10"/>
      <c r="S132" s="62">
        <f t="shared" si="45"/>
        <v>13168</v>
      </c>
      <c r="T132" s="10"/>
      <c r="U132" s="64">
        <v>14.5</v>
      </c>
      <c r="V132" s="64">
        <v>6.62</v>
      </c>
      <c r="W132" s="10"/>
      <c r="X132" s="43">
        <v>1750000000</v>
      </c>
      <c r="Y132" s="36">
        <v>4.8000000000000001E-2</v>
      </c>
      <c r="Z132" s="10"/>
      <c r="AA132" s="20">
        <v>51</v>
      </c>
      <c r="AB132" s="20">
        <v>10</v>
      </c>
      <c r="AC132" s="20">
        <v>1</v>
      </c>
      <c r="AD132" s="20">
        <v>37</v>
      </c>
      <c r="AE132" s="20">
        <v>1</v>
      </c>
      <c r="AF132" s="66">
        <f t="shared" si="46"/>
        <v>100</v>
      </c>
      <c r="AG132" s="10"/>
      <c r="AH132" s="36">
        <v>-1.9E-2</v>
      </c>
      <c r="AI132" s="40">
        <v>14973</v>
      </c>
      <c r="AJ132" s="37">
        <v>0.86</v>
      </c>
      <c r="AK132" s="42" t="s">
        <v>210</v>
      </c>
      <c r="AL132" s="41">
        <v>466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164</v>
      </c>
      <c r="E133" s="10"/>
      <c r="F133" s="18" t="s">
        <v>8</v>
      </c>
      <c r="G133" s="18" t="s">
        <v>212</v>
      </c>
      <c r="H133" s="10"/>
      <c r="I133" s="19">
        <v>8734951</v>
      </c>
      <c r="J133" s="19">
        <v>1110</v>
      </c>
      <c r="K133" s="17" t="s">
        <v>9</v>
      </c>
      <c r="L133" s="10"/>
      <c r="M133" s="60">
        <v>427</v>
      </c>
      <c r="N133" s="60">
        <v>1577</v>
      </c>
      <c r="O133" s="60">
        <v>648</v>
      </c>
      <c r="P133" s="10"/>
      <c r="Q133" s="60">
        <f t="shared" si="44"/>
        <v>23655</v>
      </c>
      <c r="R133" s="10"/>
      <c r="S133" s="62">
        <f t="shared" si="45"/>
        <v>25232</v>
      </c>
      <c r="T133" s="10"/>
      <c r="U133" s="64">
        <v>18.100000000000001</v>
      </c>
      <c r="V133" s="64">
        <v>7.18</v>
      </c>
      <c r="W133" s="10"/>
      <c r="X133" s="43">
        <v>417360000</v>
      </c>
      <c r="Y133" s="36">
        <v>0.06</v>
      </c>
      <c r="Z133" s="10"/>
      <c r="AA133" s="20">
        <v>69</v>
      </c>
      <c r="AB133" s="20">
        <v>9</v>
      </c>
      <c r="AC133" s="20">
        <v>1</v>
      </c>
      <c r="AD133" s="20">
        <v>20</v>
      </c>
      <c r="AE133" s="20">
        <v>1</v>
      </c>
      <c r="AF133" s="66">
        <f t="shared" si="46"/>
        <v>100</v>
      </c>
      <c r="AG133" s="10"/>
      <c r="AH133" s="36">
        <v>0.104</v>
      </c>
      <c r="AI133" s="40">
        <v>5037</v>
      </c>
      <c r="AJ133" s="37">
        <v>0.82</v>
      </c>
      <c r="AK133" s="42" t="s">
        <v>213</v>
      </c>
      <c r="AL133" s="41">
        <v>468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138</v>
      </c>
      <c r="E134" s="10"/>
      <c r="F134" s="18" t="s">
        <v>8</v>
      </c>
      <c r="G134" s="18" t="s">
        <v>212</v>
      </c>
      <c r="H134" s="10"/>
      <c r="I134" s="19">
        <v>4059608</v>
      </c>
      <c r="J134" s="19">
        <v>2120</v>
      </c>
      <c r="K134" s="17" t="s">
        <v>9</v>
      </c>
      <c r="L134" s="10"/>
      <c r="M134" s="60">
        <v>346</v>
      </c>
      <c r="N134" s="60">
        <v>394</v>
      </c>
      <c r="O134" s="60">
        <v>465</v>
      </c>
      <c r="P134" s="10"/>
      <c r="Q134" s="60">
        <f t="shared" si="44"/>
        <v>5910</v>
      </c>
      <c r="R134" s="10"/>
      <c r="S134" s="62">
        <f t="shared" si="45"/>
        <v>6304</v>
      </c>
      <c r="T134" s="10"/>
      <c r="U134" s="64">
        <v>9.6999999999999993</v>
      </c>
      <c r="V134" s="64">
        <v>12.43</v>
      </c>
      <c r="W134" s="10"/>
      <c r="X134" s="43">
        <v>250640000</v>
      </c>
      <c r="Y134" s="36">
        <v>3.6999999999999998E-2</v>
      </c>
      <c r="Z134" s="10"/>
      <c r="AA134" s="20">
        <v>50</v>
      </c>
      <c r="AB134" s="20">
        <v>10</v>
      </c>
      <c r="AC134" s="20">
        <v>2</v>
      </c>
      <c r="AD134" s="20">
        <v>36</v>
      </c>
      <c r="AE134" s="20">
        <v>2</v>
      </c>
      <c r="AF134" s="66">
        <f t="shared" si="46"/>
        <v>100</v>
      </c>
      <c r="AG134" s="10"/>
      <c r="AH134" s="36">
        <v>-6.0999999999999999E-2</v>
      </c>
      <c r="AI134" s="40">
        <v>22028</v>
      </c>
      <c r="AJ134" s="37">
        <v>0.81</v>
      </c>
      <c r="AK134" s="42" t="s">
        <v>210</v>
      </c>
      <c r="AL134" s="41">
        <v>736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30</v>
      </c>
      <c r="E135" s="10"/>
      <c r="F135" s="18" t="s">
        <v>8</v>
      </c>
      <c r="G135" s="18" t="s">
        <v>212</v>
      </c>
      <c r="H135" s="10"/>
      <c r="I135" s="19">
        <v>3516816</v>
      </c>
      <c r="J135" s="19">
        <v>4880</v>
      </c>
      <c r="K135" s="17" t="s">
        <v>9</v>
      </c>
      <c r="L135" s="10"/>
      <c r="M135" s="60">
        <v>318</v>
      </c>
      <c r="N135" s="60">
        <v>552</v>
      </c>
      <c r="O135" s="60">
        <v>276</v>
      </c>
      <c r="P135" s="10"/>
      <c r="Q135" s="60">
        <f t="shared" si="44"/>
        <v>8280</v>
      </c>
      <c r="R135" s="10"/>
      <c r="S135" s="62">
        <f t="shared" si="45"/>
        <v>8832</v>
      </c>
      <c r="T135" s="10"/>
      <c r="U135" s="64">
        <v>15.7</v>
      </c>
      <c r="V135" s="64">
        <v>7.99</v>
      </c>
      <c r="W135" s="10"/>
      <c r="X135" s="43">
        <v>882580000</v>
      </c>
      <c r="Y135" s="36">
        <v>5.1999999999999998E-2</v>
      </c>
      <c r="Z135" s="10"/>
      <c r="AA135" s="20">
        <v>51</v>
      </c>
      <c r="AB135" s="20">
        <v>14</v>
      </c>
      <c r="AC135" s="20">
        <v>3</v>
      </c>
      <c r="AD135" s="20">
        <v>31</v>
      </c>
      <c r="AE135" s="20">
        <v>1</v>
      </c>
      <c r="AF135" s="66">
        <f t="shared" si="46"/>
        <v>100</v>
      </c>
      <c r="AG135" s="10"/>
      <c r="AH135" s="36">
        <v>4.1000000000000002E-2</v>
      </c>
      <c r="AI135" s="40">
        <v>27816</v>
      </c>
      <c r="AJ135" s="37">
        <v>0.65</v>
      </c>
      <c r="AK135" s="42" t="s">
        <v>210</v>
      </c>
      <c r="AL135" s="41">
        <v>555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50</v>
      </c>
      <c r="E136" s="10"/>
      <c r="F136" s="18" t="s">
        <v>8</v>
      </c>
      <c r="G136" s="18" t="s">
        <v>212</v>
      </c>
      <c r="H136" s="10"/>
      <c r="I136" s="19">
        <v>4213265</v>
      </c>
      <c r="J136" s="19">
        <v>12110</v>
      </c>
      <c r="K136" s="17" t="s">
        <v>9</v>
      </c>
      <c r="L136" s="10"/>
      <c r="M136" s="60">
        <v>307</v>
      </c>
      <c r="N136" s="60">
        <v>340</v>
      </c>
      <c r="O136" s="60">
        <v>388</v>
      </c>
      <c r="P136" s="10"/>
      <c r="Q136" s="60">
        <f t="shared" si="44"/>
        <v>5100</v>
      </c>
      <c r="R136" s="10"/>
      <c r="S136" s="62">
        <f t="shared" si="45"/>
        <v>5440</v>
      </c>
      <c r="T136" s="10"/>
      <c r="U136" s="64">
        <v>8.1</v>
      </c>
      <c r="V136" s="64">
        <v>9.0399999999999991</v>
      </c>
      <c r="W136" s="10"/>
      <c r="X136" s="43">
        <v>1400000000</v>
      </c>
      <c r="Y136" s="36">
        <v>2.7E-2</v>
      </c>
      <c r="Z136" s="10"/>
      <c r="AA136" s="20">
        <v>48</v>
      </c>
      <c r="AB136" s="20">
        <v>12</v>
      </c>
      <c r="AC136" s="20">
        <v>10</v>
      </c>
      <c r="AD136" s="20">
        <v>29</v>
      </c>
      <c r="AE136" s="20">
        <v>1</v>
      </c>
      <c r="AF136" s="66">
        <f t="shared" si="46"/>
        <v>100</v>
      </c>
      <c r="AG136" s="10"/>
      <c r="AH136" s="36">
        <v>-7.3999999999999996E-2</v>
      </c>
      <c r="AI136" s="40">
        <v>47376</v>
      </c>
      <c r="AJ136" s="37">
        <v>0.66</v>
      </c>
      <c r="AK136" s="42" t="s">
        <v>210</v>
      </c>
      <c r="AL136" s="41">
        <v>702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7</v>
      </c>
      <c r="E137" s="10"/>
      <c r="F137" s="18" t="s">
        <v>8</v>
      </c>
      <c r="G137" s="18" t="s">
        <v>212</v>
      </c>
      <c r="H137" s="10"/>
      <c r="I137" s="19">
        <v>2926348</v>
      </c>
      <c r="J137" s="19">
        <v>4250</v>
      </c>
      <c r="K137" s="17" t="s">
        <v>9</v>
      </c>
      <c r="L137" s="10"/>
      <c r="M137" s="60">
        <v>269</v>
      </c>
      <c r="N137" s="60">
        <v>399</v>
      </c>
      <c r="O137" s="60">
        <v>251</v>
      </c>
      <c r="P137" s="10"/>
      <c r="Q137" s="60">
        <f t="shared" si="44"/>
        <v>5985</v>
      </c>
      <c r="R137" s="10"/>
      <c r="S137" s="62">
        <f t="shared" si="45"/>
        <v>6384</v>
      </c>
      <c r="T137" s="10"/>
      <c r="U137" s="64">
        <v>13.6</v>
      </c>
      <c r="V137" s="64">
        <v>9.0399999999999991</v>
      </c>
      <c r="W137" s="10"/>
      <c r="X137" s="43">
        <v>548170000</v>
      </c>
      <c r="Y137" s="36">
        <v>4.5999999999999999E-2</v>
      </c>
      <c r="Z137" s="10"/>
      <c r="AA137" s="20">
        <v>38</v>
      </c>
      <c r="AB137" s="20">
        <v>10</v>
      </c>
      <c r="AC137" s="20">
        <v>4</v>
      </c>
      <c r="AD137" s="20">
        <v>46</v>
      </c>
      <c r="AE137" s="20">
        <v>2</v>
      </c>
      <c r="AF137" s="66">
        <f t="shared" si="46"/>
        <v>100</v>
      </c>
      <c r="AG137" s="10"/>
      <c r="AH137" s="36">
        <v>-1.6E-2</v>
      </c>
      <c r="AI137" s="40">
        <v>19243</v>
      </c>
      <c r="AJ137" s="37">
        <v>0.73</v>
      </c>
      <c r="AK137" s="42" t="s">
        <v>213</v>
      </c>
      <c r="AL137" s="41">
        <v>645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16</v>
      </c>
      <c r="E138" s="10"/>
      <c r="F138" s="18" t="s">
        <v>8</v>
      </c>
      <c r="G138" s="18" t="s">
        <v>212</v>
      </c>
      <c r="H138" s="10"/>
      <c r="I138" s="19">
        <v>2924816</v>
      </c>
      <c r="J138" s="19">
        <v>3760</v>
      </c>
      <c r="K138" s="17" t="s">
        <v>9</v>
      </c>
      <c r="L138" s="10"/>
      <c r="M138" s="60">
        <v>267</v>
      </c>
      <c r="N138" s="60">
        <v>499</v>
      </c>
      <c r="O138" s="60">
        <v>248</v>
      </c>
      <c r="P138" s="10"/>
      <c r="Q138" s="60">
        <f t="shared" si="44"/>
        <v>7485</v>
      </c>
      <c r="R138" s="10"/>
      <c r="S138" s="62">
        <f t="shared" si="45"/>
        <v>7984</v>
      </c>
      <c r="T138" s="10"/>
      <c r="U138" s="64">
        <v>17.100000000000001</v>
      </c>
      <c r="V138" s="64">
        <v>8.18</v>
      </c>
      <c r="W138" s="10"/>
      <c r="X138" s="43">
        <v>598260000</v>
      </c>
      <c r="Y138" s="36">
        <v>5.7000000000000002E-2</v>
      </c>
      <c r="Z138" s="10"/>
      <c r="AA138" s="20">
        <v>48</v>
      </c>
      <c r="AB138" s="20">
        <v>11</v>
      </c>
      <c r="AC138" s="20">
        <v>1</v>
      </c>
      <c r="AD138" s="20">
        <v>39</v>
      </c>
      <c r="AE138" s="20">
        <v>1</v>
      </c>
      <c r="AF138" s="66">
        <f t="shared" si="46"/>
        <v>100</v>
      </c>
      <c r="AG138" s="10"/>
      <c r="AH138" s="36">
        <v>1.4E-2</v>
      </c>
      <c r="AI138" s="40">
        <v>0</v>
      </c>
      <c r="AJ138" s="37">
        <v>0.77</v>
      </c>
      <c r="AK138" s="42" t="s">
        <v>210</v>
      </c>
      <c r="AL138" s="41">
        <v>479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26" t="s">
        <v>166</v>
      </c>
      <c r="E139" s="10"/>
      <c r="F139" s="18" t="s">
        <v>8</v>
      </c>
      <c r="G139" s="18" t="s">
        <v>212</v>
      </c>
      <c r="H139" s="10"/>
      <c r="I139" s="19">
        <v>2081206</v>
      </c>
      <c r="J139" s="19">
        <v>5100</v>
      </c>
      <c r="K139" s="17" t="s">
        <v>9</v>
      </c>
      <c r="L139" s="10"/>
      <c r="M139" s="60">
        <v>148</v>
      </c>
      <c r="N139" s="60">
        <v>134</v>
      </c>
      <c r="O139" s="60">
        <v>164</v>
      </c>
      <c r="P139" s="10"/>
      <c r="Q139" s="60">
        <f t="shared" si="44"/>
        <v>2010</v>
      </c>
      <c r="R139" s="10"/>
      <c r="S139" s="62">
        <f t="shared" si="45"/>
        <v>2144</v>
      </c>
      <c r="T139" s="10"/>
      <c r="U139" s="64">
        <v>6.4</v>
      </c>
      <c r="V139" s="64">
        <v>7.55</v>
      </c>
      <c r="W139" s="10"/>
      <c r="X139" s="43">
        <v>228480000</v>
      </c>
      <c r="Y139" s="36">
        <v>2.1000000000000001E-2</v>
      </c>
      <c r="Z139" s="10"/>
      <c r="AA139" s="20">
        <v>60</v>
      </c>
      <c r="AB139" s="20">
        <v>8</v>
      </c>
      <c r="AC139" s="20">
        <v>2</v>
      </c>
      <c r="AD139" s="20">
        <v>29</v>
      </c>
      <c r="AE139" s="20">
        <v>1</v>
      </c>
      <c r="AF139" s="66">
        <f t="shared" si="46"/>
        <v>100</v>
      </c>
      <c r="AG139" s="10"/>
      <c r="AH139" s="36">
        <v>5.8000000000000003E-2</v>
      </c>
      <c r="AI139" s="40">
        <v>21284</v>
      </c>
      <c r="AJ139" s="37">
        <v>0.73</v>
      </c>
      <c r="AK139" s="42" t="s">
        <v>213</v>
      </c>
      <c r="AL139" s="41">
        <v>568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18" t="s">
        <v>117</v>
      </c>
      <c r="E140" s="10"/>
      <c r="F140" s="18" t="s">
        <v>8</v>
      </c>
      <c r="G140" s="18" t="s">
        <v>212</v>
      </c>
      <c r="H140" s="10"/>
      <c r="I140" s="19">
        <v>628615</v>
      </c>
      <c r="J140" s="19">
        <v>6970</v>
      </c>
      <c r="K140" s="17" t="s">
        <v>9</v>
      </c>
      <c r="L140" s="10"/>
      <c r="M140" s="60">
        <v>65</v>
      </c>
      <c r="N140" s="60">
        <v>67</v>
      </c>
      <c r="O140" s="60">
        <v>57</v>
      </c>
      <c r="P140" s="10"/>
      <c r="Q140" s="60">
        <f t="shared" si="44"/>
        <v>1005</v>
      </c>
      <c r="R140" s="10"/>
      <c r="S140" s="62">
        <f t="shared" si="45"/>
        <v>1072</v>
      </c>
      <c r="T140" s="10"/>
      <c r="U140" s="64">
        <v>10.7</v>
      </c>
      <c r="V140" s="64">
        <v>9.15</v>
      </c>
      <c r="W140" s="10"/>
      <c r="X140" s="43">
        <v>156590000</v>
      </c>
      <c r="Y140" s="36">
        <v>3.5999999999999997E-2</v>
      </c>
      <c r="Z140" s="10"/>
      <c r="AA140" s="20">
        <v>40</v>
      </c>
      <c r="AB140" s="20">
        <v>10</v>
      </c>
      <c r="AC140" s="20">
        <v>4</v>
      </c>
      <c r="AD140" s="20">
        <v>45</v>
      </c>
      <c r="AE140" s="20">
        <v>1</v>
      </c>
      <c r="AF140" s="66">
        <f t="shared" si="46"/>
        <v>100</v>
      </c>
      <c r="AG140" s="10"/>
      <c r="AH140" s="36">
        <v>-0.03</v>
      </c>
      <c r="AI140" s="40">
        <v>33601</v>
      </c>
      <c r="AJ140" s="37">
        <v>0.68</v>
      </c>
      <c r="AK140" s="42" t="s">
        <v>213</v>
      </c>
      <c r="AL140" s="41">
        <v>636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N141" s="86"/>
      <c r="AO141" s="87"/>
      <c r="AP141" s="88"/>
      <c r="AR141" s="86"/>
      <c r="AS141" s="87"/>
      <c r="AT141" s="88"/>
      <c r="AV141" s="88"/>
    </row>
    <row r="142" spans="1:48" ht="24" customHeight="1">
      <c r="A142" s="16"/>
      <c r="B142" s="17">
        <v>1</v>
      </c>
      <c r="C142" s="10"/>
      <c r="D142" s="18" t="s">
        <v>83</v>
      </c>
      <c r="E142" s="10"/>
      <c r="F142" s="18" t="s">
        <v>22</v>
      </c>
      <c r="G142" s="18" t="s">
        <v>198</v>
      </c>
      <c r="H142" s="10"/>
      <c r="I142" s="19">
        <v>1324171392</v>
      </c>
      <c r="J142" s="19">
        <v>1680</v>
      </c>
      <c r="K142" s="17" t="s">
        <v>9</v>
      </c>
      <c r="L142" s="10"/>
      <c r="M142" s="60">
        <v>150785</v>
      </c>
      <c r="N142" s="60">
        <v>299091</v>
      </c>
      <c r="O142" s="60">
        <v>219670</v>
      </c>
      <c r="P142" s="10"/>
      <c r="Q142" s="60">
        <f t="shared" ref="Q142:Q150" si="51">N142*$Q$200</f>
        <v>4486365</v>
      </c>
      <c r="R142" s="10"/>
      <c r="S142" s="62">
        <f t="shared" ref="S142:S150" si="52">Q142+N142</f>
        <v>4785456</v>
      </c>
      <c r="T142" s="10"/>
      <c r="U142" s="64">
        <v>22.6</v>
      </c>
      <c r="V142" s="64">
        <v>16.100000000000001</v>
      </c>
      <c r="W142" s="10"/>
      <c r="X142" s="43">
        <v>172020000000</v>
      </c>
      <c r="Y142" s="36">
        <v>7.4999999999999997E-2</v>
      </c>
      <c r="Z142" s="10"/>
      <c r="AA142" s="20">
        <v>25</v>
      </c>
      <c r="AB142" s="20">
        <v>30</v>
      </c>
      <c r="AC142" s="20">
        <v>5</v>
      </c>
      <c r="AD142" s="20">
        <v>39</v>
      </c>
      <c r="AE142" s="20">
        <v>1</v>
      </c>
      <c r="AF142" s="66">
        <f t="shared" ref="AF142:AF150" si="53">SUM(AA142:AE142)</f>
        <v>100</v>
      </c>
      <c r="AG142" s="10"/>
      <c r="AH142" s="36">
        <v>-8.5000000000000006E-2</v>
      </c>
      <c r="AI142" s="40">
        <v>15861</v>
      </c>
      <c r="AJ142" s="37">
        <v>0.78</v>
      </c>
      <c r="AK142" s="42" t="s">
        <v>213</v>
      </c>
      <c r="AL142" s="41">
        <v>820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84</v>
      </c>
      <c r="E143" s="10"/>
      <c r="F143" s="18" t="s">
        <v>22</v>
      </c>
      <c r="G143" s="18" t="s">
        <v>224</v>
      </c>
      <c r="H143" s="10"/>
      <c r="I143" s="19">
        <v>261115456</v>
      </c>
      <c r="J143" s="19">
        <v>3400</v>
      </c>
      <c r="K143" s="17" t="s">
        <v>9</v>
      </c>
      <c r="L143" s="10"/>
      <c r="M143" s="60">
        <v>31282</v>
      </c>
      <c r="N143" s="60">
        <v>31726</v>
      </c>
      <c r="O143" s="60">
        <v>35692</v>
      </c>
      <c r="P143" s="10"/>
      <c r="Q143" s="60">
        <f t="shared" si="51"/>
        <v>475890</v>
      </c>
      <c r="R143" s="10"/>
      <c r="S143" s="62">
        <f t="shared" si="52"/>
        <v>507616</v>
      </c>
      <c r="T143" s="10"/>
      <c r="U143" s="64">
        <v>12.2</v>
      </c>
      <c r="V143" s="64">
        <v>13.94</v>
      </c>
      <c r="W143" s="10"/>
      <c r="X143" s="43">
        <v>37650000000</v>
      </c>
      <c r="Y143" s="36">
        <v>0.04</v>
      </c>
      <c r="Z143" s="10"/>
      <c r="AA143" s="20">
        <v>35</v>
      </c>
      <c r="AB143" s="20">
        <v>20</v>
      </c>
      <c r="AC143" s="20">
        <v>5</v>
      </c>
      <c r="AD143" s="20">
        <v>39</v>
      </c>
      <c r="AE143" s="20">
        <v>1</v>
      </c>
      <c r="AF143" s="66">
        <f t="shared" si="53"/>
        <v>100</v>
      </c>
      <c r="AG143" s="10"/>
      <c r="AH143" s="36">
        <v>-7.5999999999999998E-2</v>
      </c>
      <c r="AI143" s="40">
        <v>49173</v>
      </c>
      <c r="AJ143" s="37">
        <v>0.76</v>
      </c>
      <c r="AK143" s="42" t="s">
        <v>213</v>
      </c>
      <c r="AL143" s="41">
        <v>832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165</v>
      </c>
      <c r="E144" s="10"/>
      <c r="F144" s="18" t="s">
        <v>22</v>
      </c>
      <c r="G144" s="18" t="s">
        <v>224</v>
      </c>
      <c r="H144" s="10"/>
      <c r="I144" s="19">
        <v>68863512</v>
      </c>
      <c r="J144" s="19">
        <v>5640</v>
      </c>
      <c r="K144" s="17" t="s">
        <v>9</v>
      </c>
      <c r="L144" s="10"/>
      <c r="M144" s="60">
        <v>21745</v>
      </c>
      <c r="N144" s="60">
        <v>22491</v>
      </c>
      <c r="O144" s="60">
        <v>19110</v>
      </c>
      <c r="P144" s="10"/>
      <c r="Q144" s="60">
        <f t="shared" si="51"/>
        <v>337365</v>
      </c>
      <c r="R144" s="10"/>
      <c r="S144" s="62">
        <f t="shared" si="52"/>
        <v>359856</v>
      </c>
      <c r="T144" s="10"/>
      <c r="U144" s="64">
        <v>32.700000000000003</v>
      </c>
      <c r="V144" s="64">
        <v>27.14</v>
      </c>
      <c r="W144" s="10"/>
      <c r="X144" s="43">
        <v>44710000000</v>
      </c>
      <c r="Y144" s="36">
        <v>0.109</v>
      </c>
      <c r="Z144" s="10"/>
      <c r="AA144" s="20">
        <v>30</v>
      </c>
      <c r="AB144" s="20">
        <v>50</v>
      </c>
      <c r="AC144" s="20">
        <v>2</v>
      </c>
      <c r="AD144" s="20">
        <v>17</v>
      </c>
      <c r="AE144" s="20">
        <v>1</v>
      </c>
      <c r="AF144" s="66">
        <f t="shared" si="53"/>
        <v>100</v>
      </c>
      <c r="AG144" s="10"/>
      <c r="AH144" s="36">
        <v>1.4999999999999999E-2</v>
      </c>
      <c r="AI144" s="40">
        <v>54220</v>
      </c>
      <c r="AJ144" s="37">
        <v>0.82</v>
      </c>
      <c r="AK144" s="42" t="s">
        <v>213</v>
      </c>
      <c r="AL144" s="41">
        <v>1494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120</v>
      </c>
      <c r="E145" s="10"/>
      <c r="F145" s="18" t="s">
        <v>22</v>
      </c>
      <c r="G145" s="18" t="s">
        <v>224</v>
      </c>
      <c r="H145" s="10"/>
      <c r="I145" s="19">
        <v>52885224</v>
      </c>
      <c r="J145" s="19">
        <v>1190</v>
      </c>
      <c r="K145" s="17" t="s">
        <v>9</v>
      </c>
      <c r="L145" s="10"/>
      <c r="M145" s="60">
        <v>4887</v>
      </c>
      <c r="N145" s="60">
        <v>10540</v>
      </c>
      <c r="O145" s="60">
        <v>11075</v>
      </c>
      <c r="P145" s="10"/>
      <c r="Q145" s="60">
        <f t="shared" si="51"/>
        <v>158100</v>
      </c>
      <c r="R145" s="10"/>
      <c r="S145" s="62">
        <f t="shared" si="52"/>
        <v>168640</v>
      </c>
      <c r="T145" s="10"/>
      <c r="U145" s="64">
        <v>19.899999999999999</v>
      </c>
      <c r="V145" s="64">
        <v>21.12</v>
      </c>
      <c r="W145" s="10"/>
      <c r="X145" s="43">
        <v>4190000000</v>
      </c>
      <c r="Y145" s="36">
        <v>6.6000000000000003E-2</v>
      </c>
      <c r="Z145" s="10"/>
      <c r="AA145" s="20">
        <v>30</v>
      </c>
      <c r="AB145" s="20">
        <v>21</v>
      </c>
      <c r="AC145" s="20">
        <v>2</v>
      </c>
      <c r="AD145" s="20">
        <v>45</v>
      </c>
      <c r="AE145" s="20">
        <v>2</v>
      </c>
      <c r="AF145" s="66">
        <f t="shared" si="53"/>
        <v>100</v>
      </c>
      <c r="AG145" s="10"/>
      <c r="AH145" s="36">
        <v>-7.0999999999999994E-2</v>
      </c>
      <c r="AI145" s="40">
        <v>12066</v>
      </c>
      <c r="AJ145" s="37">
        <v>0.83</v>
      </c>
      <c r="AK145" s="42" t="s">
        <v>214</v>
      </c>
      <c r="AL145" s="41">
        <v>1158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158</v>
      </c>
      <c r="E146" s="10"/>
      <c r="F146" s="18" t="s">
        <v>22</v>
      </c>
      <c r="G146" s="18" t="s">
        <v>198</v>
      </c>
      <c r="H146" s="10"/>
      <c r="I146" s="19">
        <v>20798492</v>
      </c>
      <c r="J146" s="19">
        <v>3780</v>
      </c>
      <c r="K146" s="17" t="s">
        <v>9</v>
      </c>
      <c r="L146" s="10"/>
      <c r="M146" s="60">
        <v>3003</v>
      </c>
      <c r="N146" s="60">
        <v>3096</v>
      </c>
      <c r="O146" s="60">
        <v>2811</v>
      </c>
      <c r="P146" s="10"/>
      <c r="Q146" s="60">
        <f t="shared" si="51"/>
        <v>46440</v>
      </c>
      <c r="R146" s="10"/>
      <c r="S146" s="62">
        <f t="shared" si="52"/>
        <v>49536</v>
      </c>
      <c r="T146" s="10"/>
      <c r="U146" s="64">
        <v>14.9</v>
      </c>
      <c r="V146" s="64">
        <v>13.09</v>
      </c>
      <c r="W146" s="10"/>
      <c r="X146" s="43">
        <v>3970000000</v>
      </c>
      <c r="Y146" s="36">
        <v>4.9000000000000002E-2</v>
      </c>
      <c r="Z146" s="10"/>
      <c r="AA146" s="20">
        <v>38</v>
      </c>
      <c r="AB146" s="20">
        <v>20</v>
      </c>
      <c r="AC146" s="20">
        <v>3</v>
      </c>
      <c r="AD146" s="20">
        <v>38</v>
      </c>
      <c r="AE146" s="20">
        <v>1</v>
      </c>
      <c r="AF146" s="66">
        <f t="shared" si="53"/>
        <v>100</v>
      </c>
      <c r="AG146" s="10"/>
      <c r="AH146" s="36">
        <v>-4.8000000000000001E-2</v>
      </c>
      <c r="AI146" s="40">
        <v>32673</v>
      </c>
      <c r="AJ146" s="37">
        <v>0.63</v>
      </c>
      <c r="AK146" s="42" t="s">
        <v>213</v>
      </c>
      <c r="AL146" s="41">
        <v>598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21</v>
      </c>
      <c r="E147" s="10"/>
      <c r="F147" s="18" t="s">
        <v>22</v>
      </c>
      <c r="G147" s="18" t="s">
        <v>198</v>
      </c>
      <c r="H147" s="10"/>
      <c r="I147" s="19">
        <v>162951552</v>
      </c>
      <c r="J147" s="19">
        <v>1330</v>
      </c>
      <c r="K147" s="17" t="s">
        <v>9</v>
      </c>
      <c r="L147" s="10"/>
      <c r="M147" s="60">
        <v>2376</v>
      </c>
      <c r="N147" s="60">
        <v>24954</v>
      </c>
      <c r="O147" s="60">
        <v>11825</v>
      </c>
      <c r="P147" s="10"/>
      <c r="Q147" s="60">
        <f t="shared" si="51"/>
        <v>374310</v>
      </c>
      <c r="R147" s="10"/>
      <c r="S147" s="62">
        <f t="shared" si="52"/>
        <v>399264</v>
      </c>
      <c r="T147" s="10"/>
      <c r="U147" s="64">
        <v>15.3</v>
      </c>
      <c r="V147" s="64">
        <v>7.61</v>
      </c>
      <c r="W147" s="10"/>
      <c r="X147" s="43">
        <v>11270000000</v>
      </c>
      <c r="Y147" s="36">
        <v>5.0999999999999997E-2</v>
      </c>
      <c r="Z147" s="10"/>
      <c r="AA147" s="20">
        <v>18</v>
      </c>
      <c r="AB147" s="20">
        <v>33</v>
      </c>
      <c r="AC147" s="20">
        <v>12</v>
      </c>
      <c r="AD147" s="20">
        <v>32</v>
      </c>
      <c r="AE147" s="20">
        <v>5</v>
      </c>
      <c r="AF147" s="66">
        <f t="shared" si="53"/>
        <v>100</v>
      </c>
      <c r="AG147" s="10"/>
      <c r="AH147" s="36">
        <v>-4.3999999999999997E-2</v>
      </c>
      <c r="AI147" s="40">
        <v>1767</v>
      </c>
      <c r="AJ147" s="37">
        <v>0.67</v>
      </c>
      <c r="AK147" s="42" t="s">
        <v>223</v>
      </c>
      <c r="AL147" s="41">
        <v>417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28</v>
      </c>
      <c r="E148" s="10"/>
      <c r="F148" s="18" t="s">
        <v>22</v>
      </c>
      <c r="G148" s="18" t="s">
        <v>198</v>
      </c>
      <c r="H148" s="10"/>
      <c r="I148" s="19">
        <v>797765</v>
      </c>
      <c r="J148" s="19">
        <v>2510</v>
      </c>
      <c r="K148" s="17" t="s">
        <v>9</v>
      </c>
      <c r="L148" s="10"/>
      <c r="M148" s="60">
        <v>125</v>
      </c>
      <c r="N148" s="60">
        <v>139</v>
      </c>
      <c r="O148" s="60">
        <v>71</v>
      </c>
      <c r="P148" s="10"/>
      <c r="Q148" s="60">
        <f t="shared" si="51"/>
        <v>2085</v>
      </c>
      <c r="R148" s="10"/>
      <c r="S148" s="62">
        <f t="shared" si="52"/>
        <v>2224</v>
      </c>
      <c r="T148" s="10"/>
      <c r="U148" s="64">
        <v>17.399999999999999</v>
      </c>
      <c r="V148" s="64">
        <v>7.51</v>
      </c>
      <c r="W148" s="10"/>
      <c r="X148" s="43">
        <v>128590000</v>
      </c>
      <c r="Y148" s="36">
        <v>5.8000000000000003E-2</v>
      </c>
      <c r="Z148" s="10"/>
      <c r="AA148" s="20">
        <v>30</v>
      </c>
      <c r="AB148" s="20">
        <v>30</v>
      </c>
      <c r="AC148" s="20">
        <v>4</v>
      </c>
      <c r="AD148" s="20">
        <v>35</v>
      </c>
      <c r="AE148" s="20">
        <v>1</v>
      </c>
      <c r="AF148" s="66">
        <f t="shared" si="53"/>
        <v>100</v>
      </c>
      <c r="AG148" s="10"/>
      <c r="AH148" s="36">
        <v>-5.8999999999999997E-2</v>
      </c>
      <c r="AI148" s="40">
        <v>10903</v>
      </c>
      <c r="AJ148" s="37">
        <v>0.79</v>
      </c>
      <c r="AK148" s="42" t="s">
        <v>213</v>
      </c>
      <c r="AL148" s="41">
        <v>456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167</v>
      </c>
      <c r="E149" s="10"/>
      <c r="F149" s="18" t="s">
        <v>22</v>
      </c>
      <c r="G149" s="18" t="s">
        <v>224</v>
      </c>
      <c r="H149" s="10"/>
      <c r="I149" s="19">
        <v>1268671</v>
      </c>
      <c r="J149" s="19">
        <v>2180</v>
      </c>
      <c r="K149" s="17" t="s">
        <v>9</v>
      </c>
      <c r="L149" s="10"/>
      <c r="M149" s="60">
        <v>71</v>
      </c>
      <c r="N149" s="60">
        <v>161</v>
      </c>
      <c r="O149" s="60">
        <v>115</v>
      </c>
      <c r="P149" s="10"/>
      <c r="Q149" s="60">
        <f t="shared" si="51"/>
        <v>2415</v>
      </c>
      <c r="R149" s="10"/>
      <c r="S149" s="62">
        <f t="shared" si="52"/>
        <v>2576</v>
      </c>
      <c r="T149" s="10"/>
      <c r="U149" s="64">
        <v>12.7</v>
      </c>
      <c r="V149" s="64">
        <v>9.09</v>
      </c>
      <c r="W149" s="10"/>
      <c r="X149" s="43">
        <v>106380000</v>
      </c>
      <c r="Y149" s="36">
        <v>4.2000000000000003E-2</v>
      </c>
      <c r="Z149" s="10"/>
      <c r="AA149" s="20">
        <v>41</v>
      </c>
      <c r="AB149" s="20">
        <v>28</v>
      </c>
      <c r="AC149" s="20">
        <v>1</v>
      </c>
      <c r="AD149" s="20">
        <v>29</v>
      </c>
      <c r="AE149" s="20">
        <v>1</v>
      </c>
      <c r="AF149" s="66">
        <f t="shared" si="53"/>
        <v>100</v>
      </c>
      <c r="AG149" s="10"/>
      <c r="AH149" s="36">
        <v>2.7E-2</v>
      </c>
      <c r="AI149" s="40">
        <v>11555</v>
      </c>
      <c r="AJ149" s="37">
        <v>0.68</v>
      </c>
      <c r="AK149" s="42" t="s">
        <v>213</v>
      </c>
      <c r="AL149" s="41">
        <v>571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N151" s="86"/>
      <c r="AO151" s="87"/>
      <c r="AP151" s="88"/>
      <c r="AR151" s="86"/>
      <c r="AS151" s="87"/>
      <c r="AT151" s="88"/>
      <c r="AV151" s="88"/>
    </row>
    <row r="152" spans="1:48" ht="24" customHeight="1">
      <c r="A152" s="16"/>
      <c r="B152" s="17">
        <v>1</v>
      </c>
      <c r="C152" s="10"/>
      <c r="D152" s="18" t="s">
        <v>43</v>
      </c>
      <c r="E152" s="10"/>
      <c r="F152" s="18" t="s">
        <v>18</v>
      </c>
      <c r="G152" s="18" t="s">
        <v>224</v>
      </c>
      <c r="H152" s="10"/>
      <c r="I152" s="19">
        <v>1411415375</v>
      </c>
      <c r="J152" s="19">
        <v>8260</v>
      </c>
      <c r="K152" s="17" t="s">
        <v>9</v>
      </c>
      <c r="L152" s="10"/>
      <c r="M152" s="60">
        <v>58022</v>
      </c>
      <c r="N152" s="60">
        <v>256180</v>
      </c>
      <c r="O152" s="60">
        <v>272069</v>
      </c>
      <c r="P152" s="10"/>
      <c r="Q152" s="60">
        <f t="shared" ref="Q152:Q166" si="57">N152*$Q$200</f>
        <v>3842700</v>
      </c>
      <c r="R152" s="10"/>
      <c r="S152" s="62">
        <f t="shared" ref="S152:S166" si="58">Q152+N152</f>
        <v>4098880</v>
      </c>
      <c r="T152" s="10"/>
      <c r="U152" s="64">
        <v>18.2</v>
      </c>
      <c r="V152" s="64">
        <v>19.38</v>
      </c>
      <c r="W152" s="10"/>
      <c r="X152" s="43">
        <v>691430000000</v>
      </c>
      <c r="Y152" s="36">
        <v>6.2E-2</v>
      </c>
      <c r="Z152" s="10"/>
      <c r="AA152" s="20">
        <v>15</v>
      </c>
      <c r="AB152" s="20">
        <v>17</v>
      </c>
      <c r="AC152" s="20">
        <v>8</v>
      </c>
      <c r="AD152" s="20">
        <v>59</v>
      </c>
      <c r="AE152" s="20">
        <v>1</v>
      </c>
      <c r="AF152" s="66">
        <f t="shared" ref="AF152:AF166" si="59">SUM(AA152:AE152)</f>
        <v>100</v>
      </c>
      <c r="AG152" s="10"/>
      <c r="AH152" s="36">
        <v>-2.9000000000000001E-2</v>
      </c>
      <c r="AI152" s="40">
        <v>17723</v>
      </c>
      <c r="AJ152" s="37">
        <v>0.72</v>
      </c>
      <c r="AK152" s="42" t="s">
        <v>213</v>
      </c>
      <c r="AL152" s="41">
        <v>990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s="2" customFormat="1" ht="24" customHeight="1">
      <c r="A153" s="16"/>
      <c r="B153" s="173">
        <f t="shared" si="50"/>
        <v>2</v>
      </c>
      <c r="C153" s="16"/>
      <c r="D153" s="174" t="s">
        <v>284</v>
      </c>
      <c r="E153" s="16"/>
      <c r="F153" s="174" t="s">
        <v>18</v>
      </c>
      <c r="G153" s="174" t="s">
        <v>224</v>
      </c>
      <c r="H153" s="16"/>
      <c r="I153" s="175">
        <v>103320224</v>
      </c>
      <c r="J153" s="175">
        <v>3580</v>
      </c>
      <c r="K153" s="173" t="s">
        <v>9</v>
      </c>
      <c r="L153" s="16"/>
      <c r="M153" s="176">
        <v>10012</v>
      </c>
      <c r="N153" s="176">
        <v>12690</v>
      </c>
      <c r="O153" s="176">
        <v>11089</v>
      </c>
      <c r="P153" s="16"/>
      <c r="Q153" s="176">
        <f t="shared" si="57"/>
        <v>190350</v>
      </c>
      <c r="R153" s="16"/>
      <c r="S153" s="177">
        <f t="shared" si="58"/>
        <v>203040</v>
      </c>
      <c r="T153" s="16"/>
      <c r="U153" s="178">
        <v>12.3</v>
      </c>
      <c r="V153" s="178">
        <v>10.83</v>
      </c>
      <c r="W153" s="16"/>
      <c r="X153" s="179">
        <v>12450000000</v>
      </c>
      <c r="Y153" s="180">
        <v>4.1000000000000002E-2</v>
      </c>
      <c r="Z153" s="16"/>
      <c r="AA153" s="181">
        <v>48</v>
      </c>
      <c r="AB153" s="181">
        <v>21</v>
      </c>
      <c r="AC153" s="181">
        <v>3</v>
      </c>
      <c r="AD153" s="181">
        <v>26</v>
      </c>
      <c r="AE153" s="181">
        <v>2</v>
      </c>
      <c r="AF153" s="182">
        <f t="shared" si="59"/>
        <v>100</v>
      </c>
      <c r="AG153" s="16"/>
      <c r="AH153" s="180">
        <v>1.4999999999999999E-2</v>
      </c>
      <c r="AI153" s="183">
        <v>8954</v>
      </c>
      <c r="AJ153" s="184">
        <v>0.77</v>
      </c>
      <c r="AK153" s="185" t="s">
        <v>213</v>
      </c>
      <c r="AL153" s="186">
        <v>635</v>
      </c>
      <c r="AN153" s="187"/>
      <c r="AO153" s="188"/>
      <c r="AP153" s="179">
        <f t="shared" si="60"/>
        <v>0</v>
      </c>
      <c r="AR153" s="187">
        <f t="shared" si="61"/>
        <v>0</v>
      </c>
      <c r="AS153" s="188"/>
      <c r="AT153" s="179">
        <f t="shared" si="62"/>
        <v>0</v>
      </c>
      <c r="AV153" s="179">
        <v>0</v>
      </c>
    </row>
    <row r="154" spans="1:48" ht="24" customHeight="1">
      <c r="A154" s="16"/>
      <c r="B154" s="17">
        <f t="shared" si="50"/>
        <v>3</v>
      </c>
      <c r="C154" s="10"/>
      <c r="D154" s="18" t="s">
        <v>184</v>
      </c>
      <c r="E154" s="10"/>
      <c r="F154" s="18" t="s">
        <v>18</v>
      </c>
      <c r="G154" s="18" t="s">
        <v>224</v>
      </c>
      <c r="H154" s="10"/>
      <c r="I154" s="19">
        <v>94569072</v>
      </c>
      <c r="J154" s="19">
        <v>2050</v>
      </c>
      <c r="K154" s="17" t="s">
        <v>9</v>
      </c>
      <c r="L154" s="10"/>
      <c r="M154" s="60">
        <v>8417</v>
      </c>
      <c r="N154" s="60">
        <v>24970</v>
      </c>
      <c r="O154" s="60">
        <v>21599</v>
      </c>
      <c r="P154" s="10"/>
      <c r="Q154" s="60">
        <f t="shared" si="57"/>
        <v>374550</v>
      </c>
      <c r="R154" s="10"/>
      <c r="S154" s="62">
        <f t="shared" si="58"/>
        <v>399520</v>
      </c>
      <c r="T154" s="10"/>
      <c r="U154" s="64">
        <v>26.4</v>
      </c>
      <c r="V154" s="64">
        <v>22.65</v>
      </c>
      <c r="W154" s="10"/>
      <c r="X154" s="43">
        <v>18020000000</v>
      </c>
      <c r="Y154" s="36">
        <v>8.7999999999999995E-2</v>
      </c>
      <c r="Z154" s="10"/>
      <c r="AA154" s="20">
        <v>30</v>
      </c>
      <c r="AB154" s="20">
        <v>20</v>
      </c>
      <c r="AC154" s="20">
        <v>2</v>
      </c>
      <c r="AD154" s="20">
        <v>47</v>
      </c>
      <c r="AE154" s="20">
        <v>1</v>
      </c>
      <c r="AF154" s="66">
        <f t="shared" si="59"/>
        <v>100</v>
      </c>
      <c r="AG154" s="10"/>
      <c r="AH154" s="36">
        <v>-4.2000000000000003E-2</v>
      </c>
      <c r="AI154" s="40">
        <v>53577</v>
      </c>
      <c r="AJ154" s="37">
        <v>0.82</v>
      </c>
      <c r="AK154" s="42" t="s">
        <v>213</v>
      </c>
      <c r="AL154" s="41">
        <v>1157</v>
      </c>
      <c r="AN154" s="86"/>
      <c r="AO154" s="87"/>
      <c r="AP154" s="88">
        <f t="shared" si="60"/>
        <v>0</v>
      </c>
      <c r="AR154" s="86">
        <f t="shared" si="61"/>
        <v>0</v>
      </c>
      <c r="AS154" s="87"/>
      <c r="AT154" s="88">
        <f t="shared" si="62"/>
        <v>0</v>
      </c>
      <c r="AV154" s="88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108</v>
      </c>
      <c r="E155" s="10"/>
      <c r="F155" s="18" t="s">
        <v>18</v>
      </c>
      <c r="G155" s="18" t="s">
        <v>224</v>
      </c>
      <c r="H155" s="10"/>
      <c r="I155" s="19">
        <v>31187264</v>
      </c>
      <c r="J155" s="19">
        <v>9850</v>
      </c>
      <c r="K155" s="17" t="s">
        <v>9</v>
      </c>
      <c r="L155" s="10"/>
      <c r="M155" s="60">
        <v>7152</v>
      </c>
      <c r="N155" s="60">
        <v>7374</v>
      </c>
      <c r="O155" s="60">
        <v>6809</v>
      </c>
      <c r="P155" s="10"/>
      <c r="Q155" s="60">
        <f t="shared" si="57"/>
        <v>110610</v>
      </c>
      <c r="R155" s="10"/>
      <c r="S155" s="62">
        <f t="shared" si="58"/>
        <v>117984</v>
      </c>
      <c r="T155" s="10"/>
      <c r="U155" s="64">
        <v>23.6</v>
      </c>
      <c r="V155" s="64">
        <v>22.48</v>
      </c>
      <c r="W155" s="10"/>
      <c r="X155" s="43">
        <v>23330000000</v>
      </c>
      <c r="Y155" s="36">
        <v>7.9000000000000001E-2</v>
      </c>
      <c r="Z155" s="10"/>
      <c r="AA155" s="20">
        <v>50</v>
      </c>
      <c r="AB155" s="20">
        <v>20</v>
      </c>
      <c r="AC155" s="20">
        <v>3</v>
      </c>
      <c r="AD155" s="20">
        <v>25</v>
      </c>
      <c r="AE155" s="20">
        <v>2</v>
      </c>
      <c r="AF155" s="66">
        <f t="shared" si="59"/>
        <v>100</v>
      </c>
      <c r="AG155" s="10"/>
      <c r="AH155" s="36">
        <v>5.5E-2</v>
      </c>
      <c r="AI155" s="40">
        <v>88540</v>
      </c>
      <c r="AJ155" s="37">
        <v>0.77</v>
      </c>
      <c r="AK155" s="42" t="s">
        <v>210</v>
      </c>
      <c r="AL155" s="41">
        <v>1209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37</v>
      </c>
      <c r="E156" s="10"/>
      <c r="F156" s="18" t="s">
        <v>18</v>
      </c>
      <c r="G156" s="18" t="s">
        <v>224</v>
      </c>
      <c r="H156" s="10"/>
      <c r="I156" s="19">
        <v>15762370</v>
      </c>
      <c r="J156" s="19">
        <v>1140</v>
      </c>
      <c r="K156" s="17" t="s">
        <v>9</v>
      </c>
      <c r="L156" s="10"/>
      <c r="M156" s="60">
        <v>1852</v>
      </c>
      <c r="N156" s="60">
        <v>2803</v>
      </c>
      <c r="O156" s="60">
        <v>3995</v>
      </c>
      <c r="P156" s="10"/>
      <c r="Q156" s="60">
        <f t="shared" si="57"/>
        <v>42045</v>
      </c>
      <c r="R156" s="10"/>
      <c r="S156" s="62">
        <f t="shared" si="58"/>
        <v>44848</v>
      </c>
      <c r="T156" s="10"/>
      <c r="U156" s="64">
        <v>17.8</v>
      </c>
      <c r="V156" s="64">
        <v>25.13</v>
      </c>
      <c r="W156" s="10"/>
      <c r="X156" s="43">
        <v>1180000000</v>
      </c>
      <c r="Y156" s="36">
        <v>5.8999999999999997E-2</v>
      </c>
      <c r="Z156" s="10"/>
      <c r="AA156" s="20">
        <v>29</v>
      </c>
      <c r="AB156" s="20">
        <v>20</v>
      </c>
      <c r="AC156" s="20">
        <v>2</v>
      </c>
      <c r="AD156" s="20">
        <v>48</v>
      </c>
      <c r="AE156" s="20">
        <v>1</v>
      </c>
      <c r="AF156" s="66">
        <f t="shared" si="59"/>
        <v>100</v>
      </c>
      <c r="AG156" s="10"/>
      <c r="AH156" s="36">
        <v>-3.5999999999999997E-2</v>
      </c>
      <c r="AI156" s="40">
        <v>23802</v>
      </c>
      <c r="AJ156" s="37">
        <v>0.78</v>
      </c>
      <c r="AK156" s="42" t="s">
        <v>213</v>
      </c>
      <c r="AL156" s="41">
        <v>1332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98</v>
      </c>
      <c r="E157" s="10"/>
      <c r="F157" s="18" t="s">
        <v>18</v>
      </c>
      <c r="G157" s="18" t="s">
        <v>224</v>
      </c>
      <c r="H157" s="10"/>
      <c r="I157" s="19">
        <v>6758353</v>
      </c>
      <c r="J157" s="19">
        <v>2150</v>
      </c>
      <c r="K157" s="17" t="s">
        <v>9</v>
      </c>
      <c r="L157" s="10"/>
      <c r="M157" s="60">
        <v>1086</v>
      </c>
      <c r="N157" s="60">
        <v>1120</v>
      </c>
      <c r="O157" s="60">
        <v>1717</v>
      </c>
      <c r="P157" s="10"/>
      <c r="Q157" s="60">
        <f t="shared" si="57"/>
        <v>16800</v>
      </c>
      <c r="R157" s="10"/>
      <c r="S157" s="62">
        <f t="shared" si="58"/>
        <v>17920</v>
      </c>
      <c r="T157" s="10"/>
      <c r="U157" s="64">
        <v>16.600000000000001</v>
      </c>
      <c r="V157" s="64">
        <v>24.96</v>
      </c>
      <c r="W157" s="10"/>
      <c r="X157" s="43">
        <v>870930000</v>
      </c>
      <c r="Y157" s="36">
        <v>5.5E-2</v>
      </c>
      <c r="Z157" s="10"/>
      <c r="AA157" s="20">
        <v>30</v>
      </c>
      <c r="AB157" s="20">
        <v>20</v>
      </c>
      <c r="AC157" s="20">
        <v>2</v>
      </c>
      <c r="AD157" s="20">
        <v>46</v>
      </c>
      <c r="AE157" s="20">
        <v>2</v>
      </c>
      <c r="AF157" s="66">
        <f t="shared" si="59"/>
        <v>100</v>
      </c>
      <c r="AG157" s="10"/>
      <c r="AH157" s="36">
        <v>-7.1999999999999995E-2</v>
      </c>
      <c r="AI157" s="40">
        <v>27374</v>
      </c>
      <c r="AJ157" s="37">
        <v>0.75</v>
      </c>
      <c r="AK157" s="42" t="s">
        <v>213</v>
      </c>
      <c r="AL157" s="41">
        <v>1502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116</v>
      </c>
      <c r="E158" s="10"/>
      <c r="F158" s="18" t="s">
        <v>18</v>
      </c>
      <c r="G158" s="18" t="s">
        <v>224</v>
      </c>
      <c r="H158" s="10"/>
      <c r="I158" s="19">
        <v>3027398</v>
      </c>
      <c r="J158" s="19">
        <v>3550</v>
      </c>
      <c r="K158" s="17" t="s">
        <v>9</v>
      </c>
      <c r="L158" s="10"/>
      <c r="M158" s="60">
        <v>484</v>
      </c>
      <c r="N158" s="60">
        <v>499</v>
      </c>
      <c r="O158" s="60">
        <v>541</v>
      </c>
      <c r="P158" s="10"/>
      <c r="Q158" s="60">
        <f t="shared" si="57"/>
        <v>7485</v>
      </c>
      <c r="R158" s="10"/>
      <c r="S158" s="62">
        <f t="shared" si="58"/>
        <v>7984</v>
      </c>
      <c r="T158" s="10"/>
      <c r="U158" s="64">
        <v>16.5</v>
      </c>
      <c r="V158" s="64">
        <v>16.95</v>
      </c>
      <c r="W158" s="10"/>
      <c r="X158" s="43">
        <v>613090000</v>
      </c>
      <c r="Y158" s="36">
        <v>5.5E-2</v>
      </c>
      <c r="Z158" s="10"/>
      <c r="AA158" s="20">
        <v>50</v>
      </c>
      <c r="AB158" s="20">
        <v>20</v>
      </c>
      <c r="AC158" s="20">
        <v>1</v>
      </c>
      <c r="AD158" s="20">
        <v>27</v>
      </c>
      <c r="AE158" s="20">
        <v>2</v>
      </c>
      <c r="AF158" s="66">
        <f t="shared" si="59"/>
        <v>100</v>
      </c>
      <c r="AG158" s="10"/>
      <c r="AH158" s="36">
        <v>-0.05</v>
      </c>
      <c r="AI158" s="40">
        <v>27797</v>
      </c>
      <c r="AJ158" s="37">
        <v>0.84</v>
      </c>
      <c r="AK158" s="42" t="s">
        <v>213</v>
      </c>
      <c r="AL158" s="41">
        <v>1037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131</v>
      </c>
      <c r="E159" s="10"/>
      <c r="F159" s="18" t="s">
        <v>18</v>
      </c>
      <c r="G159" s="18" t="s">
        <v>224</v>
      </c>
      <c r="H159" s="10"/>
      <c r="I159" s="19">
        <v>8084991</v>
      </c>
      <c r="J159" s="19">
        <v>2160</v>
      </c>
      <c r="K159" s="17" t="s">
        <v>9</v>
      </c>
      <c r="L159" s="10"/>
      <c r="M159" s="60">
        <v>158</v>
      </c>
      <c r="N159" s="60">
        <v>1145</v>
      </c>
      <c r="O159" s="60">
        <v>2788</v>
      </c>
      <c r="P159" s="10"/>
      <c r="Q159" s="60">
        <f t="shared" si="57"/>
        <v>17175</v>
      </c>
      <c r="R159" s="10"/>
      <c r="S159" s="62">
        <f t="shared" si="58"/>
        <v>18320</v>
      </c>
      <c r="T159" s="10"/>
      <c r="U159" s="64">
        <v>14.2</v>
      </c>
      <c r="V159" s="64">
        <v>31.06</v>
      </c>
      <c r="W159" s="10"/>
      <c r="X159" s="43">
        <v>896010000</v>
      </c>
      <c r="Y159" s="36">
        <v>4.7E-2</v>
      </c>
      <c r="Z159" s="10"/>
      <c r="AA159" s="20">
        <v>49</v>
      </c>
      <c r="AB159" s="20">
        <v>19</v>
      </c>
      <c r="AC159" s="20">
        <v>1</v>
      </c>
      <c r="AD159" s="20">
        <v>29</v>
      </c>
      <c r="AE159" s="20">
        <v>2</v>
      </c>
      <c r="AF159" s="66">
        <f t="shared" si="59"/>
        <v>100</v>
      </c>
      <c r="AG159" s="10"/>
      <c r="AH159" s="36">
        <v>-4.1000000000000002E-2</v>
      </c>
      <c r="AI159" s="40">
        <v>1249</v>
      </c>
      <c r="AJ159" s="37">
        <v>0.9</v>
      </c>
      <c r="AK159" s="42" t="s">
        <v>213</v>
      </c>
      <c r="AL159" s="41">
        <v>1777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66</v>
      </c>
      <c r="E160" s="10"/>
      <c r="F160" s="18" t="s">
        <v>18</v>
      </c>
      <c r="G160" s="18" t="s">
        <v>224</v>
      </c>
      <c r="H160" s="10"/>
      <c r="I160" s="19">
        <v>898760</v>
      </c>
      <c r="J160" s="19">
        <v>4840</v>
      </c>
      <c r="K160" s="17" t="s">
        <v>9</v>
      </c>
      <c r="L160" s="10"/>
      <c r="M160" s="60">
        <v>60</v>
      </c>
      <c r="N160" s="60">
        <v>86</v>
      </c>
      <c r="O160" s="60">
        <v>85</v>
      </c>
      <c r="P160" s="10"/>
      <c r="Q160" s="60">
        <f t="shared" si="57"/>
        <v>1290</v>
      </c>
      <c r="R160" s="10"/>
      <c r="S160" s="62">
        <f t="shared" si="58"/>
        <v>1376</v>
      </c>
      <c r="T160" s="10"/>
      <c r="U160" s="64">
        <v>9.6</v>
      </c>
      <c r="V160" s="64">
        <v>9.3699999999999992</v>
      </c>
      <c r="W160" s="10"/>
      <c r="X160" s="43">
        <v>148620000</v>
      </c>
      <c r="Y160" s="36">
        <v>3.2000000000000001E-2</v>
      </c>
      <c r="Z160" s="10"/>
      <c r="AA160" s="20">
        <v>62</v>
      </c>
      <c r="AB160" s="20">
        <v>12</v>
      </c>
      <c r="AC160" s="20">
        <v>2</v>
      </c>
      <c r="AD160" s="20">
        <v>23</v>
      </c>
      <c r="AE160" s="20">
        <v>1</v>
      </c>
      <c r="AF160" s="66">
        <f t="shared" si="59"/>
        <v>100</v>
      </c>
      <c r="AG160" s="10"/>
      <c r="AH160" s="36">
        <v>-2.1999999999999999E-2</v>
      </c>
      <c r="AI160" s="40">
        <v>12324</v>
      </c>
      <c r="AJ160" s="37">
        <v>0.73</v>
      </c>
      <c r="AK160" s="42" t="s">
        <v>214</v>
      </c>
      <c r="AL160" s="41">
        <v>587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169</v>
      </c>
      <c r="E161" s="10"/>
      <c r="F161" s="18" t="s">
        <v>18</v>
      </c>
      <c r="G161" s="18" t="s">
        <v>224</v>
      </c>
      <c r="H161" s="10"/>
      <c r="I161" s="19">
        <v>107122</v>
      </c>
      <c r="J161" s="19">
        <v>4020</v>
      </c>
      <c r="K161" s="17" t="s">
        <v>9</v>
      </c>
      <c r="L161" s="10"/>
      <c r="M161" s="60">
        <v>18</v>
      </c>
      <c r="N161" s="60">
        <v>18</v>
      </c>
      <c r="O161" s="60">
        <v>12</v>
      </c>
      <c r="P161" s="10"/>
      <c r="Q161" s="60">
        <f t="shared" si="57"/>
        <v>270</v>
      </c>
      <c r="R161" s="10"/>
      <c r="S161" s="62">
        <f t="shared" si="58"/>
        <v>288</v>
      </c>
      <c r="T161" s="10"/>
      <c r="U161" s="64">
        <v>16.8</v>
      </c>
      <c r="V161" s="64">
        <v>11.15</v>
      </c>
      <c r="W161" s="10"/>
      <c r="X161" s="43">
        <v>22410000</v>
      </c>
      <c r="Y161" s="36">
        <v>5.6000000000000001E-2</v>
      </c>
      <c r="Z161" s="10"/>
      <c r="AA161" s="20">
        <v>43</v>
      </c>
      <c r="AB161" s="20">
        <v>15</v>
      </c>
      <c r="AC161" s="20">
        <v>2</v>
      </c>
      <c r="AD161" s="20">
        <v>39</v>
      </c>
      <c r="AE161" s="20">
        <v>1</v>
      </c>
      <c r="AF161" s="66">
        <f t="shared" si="59"/>
        <v>100</v>
      </c>
      <c r="AG161" s="10"/>
      <c r="AH161" s="36">
        <v>-1.6E-2</v>
      </c>
      <c r="AI161" s="40">
        <v>7612</v>
      </c>
      <c r="AJ161" s="37">
        <v>0.69</v>
      </c>
      <c r="AK161" s="42" t="s">
        <v>213</v>
      </c>
      <c r="AL161" s="41">
        <v>658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143</v>
      </c>
      <c r="E162" s="10"/>
      <c r="F162" s="18" t="s">
        <v>18</v>
      </c>
      <c r="G162" s="18" t="s">
        <v>224</v>
      </c>
      <c r="H162" s="10"/>
      <c r="I162" s="19">
        <v>195125</v>
      </c>
      <c r="J162" s="19">
        <v>4100</v>
      </c>
      <c r="K162" s="17" t="s">
        <v>9</v>
      </c>
      <c r="L162" s="10"/>
      <c r="M162" s="60">
        <v>17</v>
      </c>
      <c r="N162" s="60">
        <v>22</v>
      </c>
      <c r="O162" s="60">
        <v>18</v>
      </c>
      <c r="P162" s="10"/>
      <c r="Q162" s="60">
        <f t="shared" si="57"/>
        <v>330</v>
      </c>
      <c r="R162" s="10"/>
      <c r="S162" s="62">
        <f t="shared" si="58"/>
        <v>352</v>
      </c>
      <c r="T162" s="10"/>
      <c r="U162" s="64">
        <v>11.3</v>
      </c>
      <c r="V162" s="64">
        <v>9.1</v>
      </c>
      <c r="W162" s="10"/>
      <c r="X162" s="43">
        <v>29490000</v>
      </c>
      <c r="Y162" s="36">
        <v>3.6999999999999998E-2</v>
      </c>
      <c r="Z162" s="10"/>
      <c r="AA162" s="20">
        <v>50</v>
      </c>
      <c r="AB162" s="20">
        <v>12</v>
      </c>
      <c r="AC162" s="20">
        <v>2</v>
      </c>
      <c r="AD162" s="20">
        <v>35</v>
      </c>
      <c r="AE162" s="20">
        <v>1</v>
      </c>
      <c r="AF162" s="66">
        <f t="shared" si="59"/>
        <v>100</v>
      </c>
      <c r="AG162" s="10"/>
      <c r="AH162" s="36">
        <v>-1.7999999999999999E-2</v>
      </c>
      <c r="AI162" s="40">
        <v>12933</v>
      </c>
      <c r="AJ162" s="37">
        <v>0.71</v>
      </c>
      <c r="AK162" s="42" t="s">
        <v>214</v>
      </c>
      <c r="AL162" s="41">
        <v>551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153</v>
      </c>
      <c r="E163" s="10"/>
      <c r="F163" s="18" t="s">
        <v>18</v>
      </c>
      <c r="G163" s="18" t="s">
        <v>224</v>
      </c>
      <c r="H163" s="10"/>
      <c r="I163" s="19">
        <v>599419</v>
      </c>
      <c r="J163" s="19">
        <v>1880</v>
      </c>
      <c r="K163" s="17" t="s">
        <v>9</v>
      </c>
      <c r="L163" s="10"/>
      <c r="M163" s="60">
        <v>11</v>
      </c>
      <c r="N163" s="60">
        <v>104</v>
      </c>
      <c r="O163" s="60">
        <v>116</v>
      </c>
      <c r="P163" s="10"/>
      <c r="Q163" s="60">
        <f t="shared" si="57"/>
        <v>1560</v>
      </c>
      <c r="R163" s="10"/>
      <c r="S163" s="62">
        <f t="shared" si="58"/>
        <v>1664</v>
      </c>
      <c r="T163" s="10"/>
      <c r="U163" s="64">
        <v>17.399999999999999</v>
      </c>
      <c r="V163" s="64">
        <v>18.579999999999998</v>
      </c>
      <c r="W163" s="10"/>
      <c r="X163" s="43">
        <v>71110000</v>
      </c>
      <c r="Y163" s="36">
        <v>5.8000000000000003E-2</v>
      </c>
      <c r="Z163" s="10"/>
      <c r="AA163" s="20">
        <v>29</v>
      </c>
      <c r="AB163" s="20">
        <v>12</v>
      </c>
      <c r="AC163" s="20">
        <v>1</v>
      </c>
      <c r="AD163" s="20">
        <v>57</v>
      </c>
      <c r="AE163" s="20">
        <v>1</v>
      </c>
      <c r="AF163" s="66">
        <f t="shared" si="59"/>
        <v>100</v>
      </c>
      <c r="AG163" s="10"/>
      <c r="AH163" s="36">
        <v>-2.9000000000000001E-2</v>
      </c>
      <c r="AI163" s="40">
        <v>7507</v>
      </c>
      <c r="AJ163" s="37">
        <v>0.8</v>
      </c>
      <c r="AK163" s="42" t="s">
        <v>214</v>
      </c>
      <c r="AL163" s="41">
        <v>1130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182</v>
      </c>
      <c r="E164" s="10"/>
      <c r="F164" s="18" t="s">
        <v>18</v>
      </c>
      <c r="G164" s="18" t="s">
        <v>224</v>
      </c>
      <c r="H164" s="10"/>
      <c r="I164" s="19">
        <v>270402</v>
      </c>
      <c r="J164" s="19">
        <v>3170</v>
      </c>
      <c r="K164" s="17" t="s">
        <v>9</v>
      </c>
      <c r="L164" s="10"/>
      <c r="M164" s="60">
        <v>9</v>
      </c>
      <c r="N164" s="60">
        <v>43</v>
      </c>
      <c r="O164" s="60">
        <v>51</v>
      </c>
      <c r="P164" s="10"/>
      <c r="Q164" s="60">
        <f t="shared" si="57"/>
        <v>645</v>
      </c>
      <c r="R164" s="10"/>
      <c r="S164" s="62">
        <f t="shared" si="58"/>
        <v>688</v>
      </c>
      <c r="T164" s="10"/>
      <c r="U164" s="64">
        <v>15.9</v>
      </c>
      <c r="V164" s="64">
        <v>18.16</v>
      </c>
      <c r="W164" s="10"/>
      <c r="X164" s="43">
        <v>41660000</v>
      </c>
      <c r="Y164" s="36">
        <v>5.2999999999999999E-2</v>
      </c>
      <c r="Z164" s="10"/>
      <c r="AA164" s="20">
        <v>40</v>
      </c>
      <c r="AB164" s="20">
        <v>13</v>
      </c>
      <c r="AC164" s="20">
        <v>1</v>
      </c>
      <c r="AD164" s="20">
        <v>45</v>
      </c>
      <c r="AE164" s="20">
        <v>1</v>
      </c>
      <c r="AF164" s="66">
        <f t="shared" si="59"/>
        <v>100</v>
      </c>
      <c r="AG164" s="10"/>
      <c r="AH164" s="36">
        <v>-4.0000000000000001E-3</v>
      </c>
      <c r="AI164" s="40">
        <v>5539</v>
      </c>
      <c r="AJ164" s="37">
        <v>0.77</v>
      </c>
      <c r="AK164" s="42" t="s">
        <v>214</v>
      </c>
      <c r="AL164" s="41">
        <v>1111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115</v>
      </c>
      <c r="E166" s="10"/>
      <c r="F166" s="18" t="s">
        <v>18</v>
      </c>
      <c r="G166" s="18" t="s">
        <v>224</v>
      </c>
      <c r="H166" s="10"/>
      <c r="I166" s="19">
        <v>104937</v>
      </c>
      <c r="J166" s="19">
        <v>3680</v>
      </c>
      <c r="K166" s="17" t="s">
        <v>9</v>
      </c>
      <c r="L166" s="10"/>
      <c r="M166" s="60">
        <v>2</v>
      </c>
      <c r="N166" s="60">
        <v>2</v>
      </c>
      <c r="O166" s="60">
        <v>16</v>
      </c>
      <c r="P166" s="10"/>
      <c r="Q166" s="60">
        <f t="shared" si="57"/>
        <v>30</v>
      </c>
      <c r="R166" s="10"/>
      <c r="S166" s="62">
        <f t="shared" si="58"/>
        <v>32</v>
      </c>
      <c r="T166" s="10"/>
      <c r="U166" s="64">
        <v>1.9</v>
      </c>
      <c r="V166" s="64">
        <v>15.66</v>
      </c>
      <c r="W166" s="10"/>
      <c r="X166" s="43">
        <v>2090000</v>
      </c>
      <c r="Y166" s="36">
        <v>6.0000000000000001E-3</v>
      </c>
      <c r="Z166" s="10"/>
      <c r="AA166" s="20">
        <v>74</v>
      </c>
      <c r="AB166" s="20">
        <v>14</v>
      </c>
      <c r="AC166" s="20">
        <v>2</v>
      </c>
      <c r="AD166" s="20">
        <v>9</v>
      </c>
      <c r="AE166" s="20">
        <v>1</v>
      </c>
      <c r="AF166" s="66">
        <f t="shared" si="59"/>
        <v>100</v>
      </c>
      <c r="AG166" s="10"/>
      <c r="AH166" s="36">
        <v>-3.0000000000000001E-3</v>
      </c>
      <c r="AI166" s="40">
        <v>5406</v>
      </c>
      <c r="AJ166" s="37">
        <v>0.82</v>
      </c>
      <c r="AK166" s="42" t="s">
        <v>214</v>
      </c>
      <c r="AL166" s="41">
        <v>933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N167" s="125"/>
      <c r="AO167" s="126"/>
      <c r="AP167" s="127"/>
      <c r="AR167" s="125"/>
      <c r="AS167" s="126"/>
      <c r="AT167" s="127"/>
      <c r="AV167" s="127"/>
    </row>
    <row r="168" spans="1:48" ht="24" customHeight="1">
      <c r="A168" s="16"/>
      <c r="B168" s="17">
        <v>1</v>
      </c>
      <c r="C168" s="10"/>
      <c r="D168" s="18" t="s">
        <v>65</v>
      </c>
      <c r="E168" s="10"/>
      <c r="F168" s="18" t="s">
        <v>11</v>
      </c>
      <c r="G168" s="18" t="s">
        <v>11</v>
      </c>
      <c r="H168" s="10"/>
      <c r="I168" s="19">
        <v>102403200</v>
      </c>
      <c r="J168" s="19">
        <v>660</v>
      </c>
      <c r="K168" s="17" t="s">
        <v>6</v>
      </c>
      <c r="L168" s="10"/>
      <c r="M168" s="60">
        <v>4352</v>
      </c>
      <c r="N168" s="60">
        <v>27326</v>
      </c>
      <c r="O168" s="60">
        <v>9639</v>
      </c>
      <c r="P168" s="10"/>
      <c r="Q168" s="60">
        <f t="shared" ref="Q168:Q187" si="63">N168*$Q$200</f>
        <v>409890</v>
      </c>
      <c r="R168" s="10"/>
      <c r="S168" s="62">
        <f t="shared" ref="S168:S192" si="64">Q168+N168</f>
        <v>437216</v>
      </c>
      <c r="T168" s="10"/>
      <c r="U168" s="64">
        <v>26.7</v>
      </c>
      <c r="V168" s="64">
        <v>9.6</v>
      </c>
      <c r="W168" s="10"/>
      <c r="X168" s="43">
        <v>6480000000</v>
      </c>
      <c r="Y168" s="36">
        <v>8.8999999999999996E-2</v>
      </c>
      <c r="Z168" s="10"/>
      <c r="AA168" s="20">
        <v>48</v>
      </c>
      <c r="AB168" s="20">
        <v>5</v>
      </c>
      <c r="AC168" s="20">
        <v>3</v>
      </c>
      <c r="AD168" s="20">
        <v>43</v>
      </c>
      <c r="AE168" s="20">
        <v>1</v>
      </c>
      <c r="AF168" s="66">
        <f t="shared" ref="AF168:AF192" si="65">SUM(AA168:AE168)</f>
        <v>100</v>
      </c>
      <c r="AG168" s="10"/>
      <c r="AH168" s="36">
        <v>-0.1</v>
      </c>
      <c r="AI168" s="40">
        <v>692</v>
      </c>
      <c r="AJ168" s="37">
        <v>0.6</v>
      </c>
      <c r="AK168" s="42" t="s">
        <v>214</v>
      </c>
      <c r="AL168" s="41">
        <v>550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174</v>
      </c>
      <c r="E169" s="10"/>
      <c r="F169" s="18" t="s">
        <v>11</v>
      </c>
      <c r="G169" s="18" t="s">
        <v>11</v>
      </c>
      <c r="H169" s="10"/>
      <c r="I169" s="19">
        <v>41487964</v>
      </c>
      <c r="J169" s="19">
        <v>660</v>
      </c>
      <c r="K169" s="17" t="s">
        <v>6</v>
      </c>
      <c r="L169" s="10"/>
      <c r="M169" s="60">
        <v>3503</v>
      </c>
      <c r="N169" s="60">
        <v>12036</v>
      </c>
      <c r="O169" s="60">
        <v>5769</v>
      </c>
      <c r="P169" s="10"/>
      <c r="Q169" s="60">
        <f t="shared" si="63"/>
        <v>180540</v>
      </c>
      <c r="R169" s="10"/>
      <c r="S169" s="62">
        <f t="shared" si="64"/>
        <v>192576</v>
      </c>
      <c r="T169" s="10"/>
      <c r="U169" s="64">
        <v>29</v>
      </c>
      <c r="V169" s="64">
        <v>15.15</v>
      </c>
      <c r="W169" s="10"/>
      <c r="X169" s="43">
        <v>2330000000</v>
      </c>
      <c r="Y169" s="36">
        <v>9.6000000000000002E-2</v>
      </c>
      <c r="Z169" s="10"/>
      <c r="AA169" s="20">
        <v>50</v>
      </c>
      <c r="AB169" s="20">
        <v>8</v>
      </c>
      <c r="AC169" s="20">
        <v>13</v>
      </c>
      <c r="AD169" s="20">
        <v>28</v>
      </c>
      <c r="AE169" s="20">
        <v>1</v>
      </c>
      <c r="AF169" s="66">
        <f t="shared" si="65"/>
        <v>100</v>
      </c>
      <c r="AG169" s="10"/>
      <c r="AH169" s="36">
        <v>-0.10199999999999999</v>
      </c>
      <c r="AI169" s="40">
        <v>3844</v>
      </c>
      <c r="AJ169" s="37">
        <v>0.61</v>
      </c>
      <c r="AK169" s="42" t="s">
        <v>213</v>
      </c>
      <c r="AL169" s="41">
        <v>869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178</v>
      </c>
      <c r="E170" s="10"/>
      <c r="F170" s="18" t="s">
        <v>11</v>
      </c>
      <c r="G170" s="18" t="s">
        <v>11</v>
      </c>
      <c r="H170" s="10"/>
      <c r="I170" s="19">
        <v>55572200</v>
      </c>
      <c r="J170" s="19">
        <v>900</v>
      </c>
      <c r="K170" s="17" t="s">
        <v>6</v>
      </c>
      <c r="L170" s="10"/>
      <c r="M170" s="60">
        <v>3256</v>
      </c>
      <c r="N170" s="60">
        <v>16252</v>
      </c>
      <c r="O170" s="60">
        <v>5496</v>
      </c>
      <c r="P170" s="10"/>
      <c r="Q170" s="60">
        <f t="shared" si="63"/>
        <v>243780</v>
      </c>
      <c r="R170" s="10"/>
      <c r="S170" s="62">
        <f t="shared" si="64"/>
        <v>260032</v>
      </c>
      <c r="T170" s="10"/>
      <c r="U170" s="64">
        <v>29.2</v>
      </c>
      <c r="V170" s="64">
        <v>10.46</v>
      </c>
      <c r="W170" s="10"/>
      <c r="X170" s="43">
        <v>4990000000</v>
      </c>
      <c r="Y170" s="36">
        <v>0.1</v>
      </c>
      <c r="Z170" s="10"/>
      <c r="AA170" s="20">
        <v>49</v>
      </c>
      <c r="AB170" s="20">
        <v>5</v>
      </c>
      <c r="AC170" s="20">
        <v>5</v>
      </c>
      <c r="AD170" s="20">
        <v>40</v>
      </c>
      <c r="AE170" s="20">
        <v>1</v>
      </c>
      <c r="AF170" s="66">
        <f t="shared" si="65"/>
        <v>100</v>
      </c>
      <c r="AG170" s="10"/>
      <c r="AH170" s="36">
        <v>-3.5999999999999997E-2</v>
      </c>
      <c r="AI170" s="40">
        <v>3893</v>
      </c>
      <c r="AJ170" s="37">
        <v>0.56999999999999995</v>
      </c>
      <c r="AK170" s="42" t="s">
        <v>214</v>
      </c>
      <c r="AL170" s="41">
        <v>605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186</v>
      </c>
      <c r="E171" s="10"/>
      <c r="F171" s="18" t="s">
        <v>11</v>
      </c>
      <c r="G171" s="18" t="s">
        <v>11</v>
      </c>
      <c r="H171" s="10"/>
      <c r="I171" s="19">
        <v>16150362</v>
      </c>
      <c r="J171" s="19">
        <v>940</v>
      </c>
      <c r="K171" s="17" t="s">
        <v>6</v>
      </c>
      <c r="L171" s="10"/>
      <c r="M171" s="60">
        <v>1721</v>
      </c>
      <c r="N171" s="60">
        <v>5601</v>
      </c>
      <c r="O171" s="60">
        <v>2731</v>
      </c>
      <c r="P171" s="10"/>
      <c r="Q171" s="60">
        <f t="shared" si="63"/>
        <v>84015</v>
      </c>
      <c r="R171" s="10"/>
      <c r="S171" s="62">
        <f t="shared" si="64"/>
        <v>89616</v>
      </c>
      <c r="T171" s="10"/>
      <c r="U171" s="64">
        <v>34.700000000000003</v>
      </c>
      <c r="V171" s="64">
        <v>18.91</v>
      </c>
      <c r="W171" s="10"/>
      <c r="X171" s="43">
        <v>2370000000</v>
      </c>
      <c r="Y171" s="36">
        <v>0.115</v>
      </c>
      <c r="Z171" s="10"/>
      <c r="AA171" s="20">
        <v>55</v>
      </c>
      <c r="AB171" s="20">
        <v>7</v>
      </c>
      <c r="AC171" s="20">
        <v>3</v>
      </c>
      <c r="AD171" s="20">
        <v>32</v>
      </c>
      <c r="AE171" s="20">
        <v>3</v>
      </c>
      <c r="AF171" s="66">
        <f t="shared" si="65"/>
        <v>100</v>
      </c>
      <c r="AG171" s="10"/>
      <c r="AH171" s="36">
        <v>-6.7000000000000004E-2</v>
      </c>
      <c r="AI171" s="40">
        <v>7421</v>
      </c>
      <c r="AJ171" s="37">
        <v>0.77</v>
      </c>
      <c r="AK171" s="42" t="s">
        <v>210</v>
      </c>
      <c r="AL171" s="41">
        <v>1044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119</v>
      </c>
      <c r="E172" s="10"/>
      <c r="F172" s="18" t="s">
        <v>11</v>
      </c>
      <c r="G172" s="18" t="s">
        <v>11</v>
      </c>
      <c r="H172" s="10"/>
      <c r="I172" s="19">
        <v>28829476</v>
      </c>
      <c r="J172" s="19">
        <v>480</v>
      </c>
      <c r="K172" s="17" t="s">
        <v>6</v>
      </c>
      <c r="L172" s="10"/>
      <c r="M172" s="60">
        <v>1379</v>
      </c>
      <c r="N172" s="60">
        <v>8665</v>
      </c>
      <c r="O172" s="60">
        <v>5054</v>
      </c>
      <c r="P172" s="10"/>
      <c r="Q172" s="60">
        <f t="shared" si="63"/>
        <v>129975</v>
      </c>
      <c r="R172" s="10"/>
      <c r="S172" s="62">
        <f t="shared" si="64"/>
        <v>138640</v>
      </c>
      <c r="T172" s="10"/>
      <c r="U172" s="64">
        <v>30.1</v>
      </c>
      <c r="V172" s="64">
        <v>17.420000000000002</v>
      </c>
      <c r="W172" s="10"/>
      <c r="X172" s="43">
        <v>1100000000</v>
      </c>
      <c r="Y172" s="36">
        <v>0.1</v>
      </c>
      <c r="Z172" s="10"/>
      <c r="AA172" s="20">
        <v>30</v>
      </c>
      <c r="AB172" s="20">
        <v>9</v>
      </c>
      <c r="AC172" s="20">
        <v>6</v>
      </c>
      <c r="AD172" s="20">
        <v>54</v>
      </c>
      <c r="AE172" s="20">
        <v>1</v>
      </c>
      <c r="AF172" s="66">
        <f t="shared" si="65"/>
        <v>100</v>
      </c>
      <c r="AG172" s="10"/>
      <c r="AH172" s="36">
        <v>-5.6000000000000001E-2</v>
      </c>
      <c r="AI172" s="40">
        <v>2424</v>
      </c>
      <c r="AJ172" s="37">
        <v>0.73</v>
      </c>
      <c r="AK172" s="42" t="s">
        <v>213</v>
      </c>
      <c r="AL172" s="41">
        <v>970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41</v>
      </c>
      <c r="E173" s="10"/>
      <c r="F173" s="18" t="s">
        <v>11</v>
      </c>
      <c r="G173" s="18" t="s">
        <v>11</v>
      </c>
      <c r="H173" s="10"/>
      <c r="I173" s="19">
        <v>14452543</v>
      </c>
      <c r="J173" s="19">
        <v>720</v>
      </c>
      <c r="K173" s="17" t="s">
        <v>6</v>
      </c>
      <c r="L173" s="10"/>
      <c r="M173" s="60">
        <v>1122</v>
      </c>
      <c r="N173" s="60">
        <v>3990</v>
      </c>
      <c r="O173" s="60">
        <v>2565</v>
      </c>
      <c r="P173" s="10"/>
      <c r="Q173" s="60">
        <f t="shared" si="63"/>
        <v>59850</v>
      </c>
      <c r="R173" s="10"/>
      <c r="S173" s="62">
        <f t="shared" si="64"/>
        <v>63840</v>
      </c>
      <c r="T173" s="10"/>
      <c r="U173" s="64">
        <v>27.6</v>
      </c>
      <c r="V173" s="64">
        <v>17.47</v>
      </c>
      <c r="W173" s="10"/>
      <c r="X173" s="43">
        <v>926300000</v>
      </c>
      <c r="Y173" s="36">
        <v>9.1999999999999998E-2</v>
      </c>
      <c r="Z173" s="10"/>
      <c r="AA173" s="20">
        <v>45</v>
      </c>
      <c r="AB173" s="20">
        <v>5</v>
      </c>
      <c r="AC173" s="20">
        <v>1</v>
      </c>
      <c r="AD173" s="20">
        <v>48</v>
      </c>
      <c r="AE173" s="20">
        <v>1</v>
      </c>
      <c r="AF173" s="66">
        <f t="shared" si="65"/>
        <v>100</v>
      </c>
      <c r="AG173" s="10"/>
      <c r="AH173" s="36">
        <v>-5.5E-2</v>
      </c>
      <c r="AI173" s="40">
        <v>7777</v>
      </c>
      <c r="AJ173" s="37">
        <v>0.49</v>
      </c>
      <c r="AK173" s="42" t="s">
        <v>214</v>
      </c>
      <c r="AL173" s="41">
        <v>1076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107</v>
      </c>
      <c r="E174" s="10"/>
      <c r="F174" s="18" t="s">
        <v>11</v>
      </c>
      <c r="G174" s="18" t="s">
        <v>11</v>
      </c>
      <c r="H174" s="10"/>
      <c r="I174" s="19">
        <v>18091576</v>
      </c>
      <c r="J174" s="19">
        <v>320</v>
      </c>
      <c r="K174" s="17" t="s">
        <v>6</v>
      </c>
      <c r="L174" s="10"/>
      <c r="M174" s="60">
        <v>1122</v>
      </c>
      <c r="N174" s="60">
        <v>5601</v>
      </c>
      <c r="O174" s="60">
        <v>2217</v>
      </c>
      <c r="P174" s="10"/>
      <c r="Q174" s="60">
        <f t="shared" si="63"/>
        <v>84015</v>
      </c>
      <c r="R174" s="10"/>
      <c r="S174" s="62">
        <f t="shared" si="64"/>
        <v>89616</v>
      </c>
      <c r="T174" s="10"/>
      <c r="U174" s="64">
        <v>31</v>
      </c>
      <c r="V174" s="64">
        <v>13.23</v>
      </c>
      <c r="W174" s="10"/>
      <c r="X174" s="43">
        <v>559270000</v>
      </c>
      <c r="Y174" s="36">
        <v>0.10299999999999999</v>
      </c>
      <c r="Z174" s="10"/>
      <c r="AA174" s="20">
        <v>49</v>
      </c>
      <c r="AB174" s="20">
        <v>5</v>
      </c>
      <c r="AC174" s="20">
        <v>4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-4.7E-2</v>
      </c>
      <c r="AI174" s="40">
        <v>2673</v>
      </c>
      <c r="AJ174" s="37">
        <v>0.62</v>
      </c>
      <c r="AK174" s="42" t="s">
        <v>213</v>
      </c>
      <c r="AL174" s="41">
        <v>726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125</v>
      </c>
      <c r="E175" s="10"/>
      <c r="F175" s="18" t="s">
        <v>11</v>
      </c>
      <c r="G175" s="18" t="s">
        <v>11</v>
      </c>
      <c r="H175" s="10"/>
      <c r="I175" s="19">
        <v>20672988</v>
      </c>
      <c r="J175" s="19">
        <v>370</v>
      </c>
      <c r="K175" s="17" t="s">
        <v>6</v>
      </c>
      <c r="L175" s="10"/>
      <c r="M175" s="60">
        <v>978</v>
      </c>
      <c r="N175" s="60">
        <v>5414</v>
      </c>
      <c r="O175" s="60">
        <v>2514</v>
      </c>
      <c r="P175" s="10"/>
      <c r="Q175" s="60">
        <f t="shared" si="63"/>
        <v>81210</v>
      </c>
      <c r="R175" s="10"/>
      <c r="S175" s="62">
        <f t="shared" si="64"/>
        <v>86624</v>
      </c>
      <c r="T175" s="10"/>
      <c r="U175" s="64">
        <v>26.2</v>
      </c>
      <c r="V175" s="64">
        <v>12.21</v>
      </c>
      <c r="W175" s="10"/>
      <c r="X175" s="43">
        <v>655550000</v>
      </c>
      <c r="Y175" s="36">
        <v>8.6999999999999994E-2</v>
      </c>
      <c r="Z175" s="10"/>
      <c r="AA175" s="20">
        <v>58</v>
      </c>
      <c r="AB175" s="20">
        <v>11</v>
      </c>
      <c r="AC175" s="20">
        <v>1</v>
      </c>
      <c r="AD175" s="20">
        <v>28</v>
      </c>
      <c r="AE175" s="20">
        <v>2</v>
      </c>
      <c r="AF175" s="66">
        <f t="shared" si="65"/>
        <v>100</v>
      </c>
      <c r="AG175" s="10"/>
      <c r="AH175" s="36">
        <v>-5.0000000000000001E-3</v>
      </c>
      <c r="AI175" s="40">
        <v>2111</v>
      </c>
      <c r="AJ175" s="37">
        <v>0.5</v>
      </c>
      <c r="AK175" s="42" t="s">
        <v>214</v>
      </c>
      <c r="AL175" s="41">
        <v>776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34</v>
      </c>
      <c r="E176" s="10"/>
      <c r="F176" s="18" t="s">
        <v>11</v>
      </c>
      <c r="G176" s="18" t="s">
        <v>11</v>
      </c>
      <c r="H176" s="10"/>
      <c r="I176" s="19">
        <v>18646432</v>
      </c>
      <c r="J176" s="19">
        <v>640</v>
      </c>
      <c r="K176" s="17" t="s">
        <v>6</v>
      </c>
      <c r="L176" s="10"/>
      <c r="M176" s="60">
        <v>878</v>
      </c>
      <c r="N176" s="60">
        <v>5686</v>
      </c>
      <c r="O176" s="60">
        <v>3464</v>
      </c>
      <c r="P176" s="10"/>
      <c r="Q176" s="60">
        <f t="shared" si="63"/>
        <v>85290</v>
      </c>
      <c r="R176" s="10"/>
      <c r="S176" s="62">
        <f t="shared" si="64"/>
        <v>90976</v>
      </c>
      <c r="T176" s="10"/>
      <c r="U176" s="64">
        <v>30.5</v>
      </c>
      <c r="V176" s="64">
        <v>16.93</v>
      </c>
      <c r="W176" s="10"/>
      <c r="X176" s="43">
        <v>1100000000</v>
      </c>
      <c r="Y176" s="36">
        <v>0.10100000000000001</v>
      </c>
      <c r="Z176" s="10"/>
      <c r="AA176" s="20">
        <v>51</v>
      </c>
      <c r="AB176" s="20">
        <v>5</v>
      </c>
      <c r="AC176" s="20">
        <v>2</v>
      </c>
      <c r="AD176" s="20">
        <v>41</v>
      </c>
      <c r="AE176" s="20">
        <v>1</v>
      </c>
      <c r="AF176" s="66">
        <f t="shared" si="65"/>
        <v>100</v>
      </c>
      <c r="AG176" s="10"/>
      <c r="AH176" s="36">
        <v>-8.9999999999999993E-3</v>
      </c>
      <c r="AI176" s="40">
        <v>11296</v>
      </c>
      <c r="AJ176" s="37">
        <v>0.54</v>
      </c>
      <c r="AK176" s="42" t="s">
        <v>214</v>
      </c>
      <c r="AL176" s="41">
        <v>969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27</v>
      </c>
      <c r="E177" s="10"/>
      <c r="F177" s="18" t="s">
        <v>11</v>
      </c>
      <c r="G177" s="18" t="s">
        <v>11</v>
      </c>
      <c r="H177" s="10"/>
      <c r="I177" s="19">
        <v>10872298</v>
      </c>
      <c r="J177" s="19">
        <v>820</v>
      </c>
      <c r="K177" s="17" t="s">
        <v>6</v>
      </c>
      <c r="L177" s="10"/>
      <c r="M177" s="60">
        <v>637</v>
      </c>
      <c r="N177" s="60">
        <v>2986</v>
      </c>
      <c r="O177" s="60">
        <v>3098</v>
      </c>
      <c r="P177" s="10"/>
      <c r="Q177" s="60">
        <f t="shared" si="63"/>
        <v>44790</v>
      </c>
      <c r="R177" s="10"/>
      <c r="S177" s="62">
        <f t="shared" si="64"/>
        <v>47776</v>
      </c>
      <c r="T177" s="10"/>
      <c r="U177" s="64">
        <v>27.5</v>
      </c>
      <c r="V177" s="64">
        <v>27.55</v>
      </c>
      <c r="W177" s="10"/>
      <c r="X177" s="43">
        <v>782890000</v>
      </c>
      <c r="Y177" s="36">
        <v>9.0999999999999998E-2</v>
      </c>
      <c r="Z177" s="10"/>
      <c r="AA177" s="20">
        <v>39</v>
      </c>
      <c r="AB177" s="20">
        <v>3</v>
      </c>
      <c r="AC177" s="20">
        <v>2</v>
      </c>
      <c r="AD177" s="20">
        <v>54</v>
      </c>
      <c r="AE177" s="20">
        <v>2</v>
      </c>
      <c r="AF177" s="66">
        <f t="shared" si="65"/>
        <v>100</v>
      </c>
      <c r="AG177" s="10"/>
      <c r="AH177" s="36">
        <v>-8.3000000000000004E-2</v>
      </c>
      <c r="AI177" s="40">
        <v>4321</v>
      </c>
      <c r="AJ177" s="37">
        <v>0.57999999999999996</v>
      </c>
      <c r="AK177" s="42" t="s">
        <v>214</v>
      </c>
      <c r="AL177" s="41">
        <v>1546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147</v>
      </c>
      <c r="E178" s="10"/>
      <c r="F178" s="18" t="s">
        <v>11</v>
      </c>
      <c r="G178" s="18" t="s">
        <v>11</v>
      </c>
      <c r="H178" s="10"/>
      <c r="I178" s="19">
        <v>15411614</v>
      </c>
      <c r="J178" s="19">
        <v>950</v>
      </c>
      <c r="K178" s="17" t="s">
        <v>6</v>
      </c>
      <c r="L178" s="10"/>
      <c r="M178" s="60">
        <v>604</v>
      </c>
      <c r="N178" s="60">
        <v>3609</v>
      </c>
      <c r="O178" s="60">
        <v>1775</v>
      </c>
      <c r="P178" s="10"/>
      <c r="Q178" s="60">
        <f t="shared" si="63"/>
        <v>54135</v>
      </c>
      <c r="R178" s="10"/>
      <c r="S178" s="62">
        <f t="shared" si="64"/>
        <v>57744</v>
      </c>
      <c r="T178" s="10"/>
      <c r="U178" s="64">
        <v>23.4</v>
      </c>
      <c r="V178" s="64">
        <v>12.36</v>
      </c>
      <c r="W178" s="10"/>
      <c r="X178" s="43">
        <v>1480000000</v>
      </c>
      <c r="Y178" s="36">
        <v>7.8E-2</v>
      </c>
      <c r="Z178" s="10"/>
      <c r="AA178" s="20">
        <v>58</v>
      </c>
      <c r="AB178" s="20">
        <v>10</v>
      </c>
      <c r="AC178" s="20">
        <v>1</v>
      </c>
      <c r="AD178" s="20">
        <v>30</v>
      </c>
      <c r="AE178" s="20">
        <v>1</v>
      </c>
      <c r="AF178" s="66">
        <f t="shared" si="65"/>
        <v>100</v>
      </c>
      <c r="AG178" s="10"/>
      <c r="AH178" s="36">
        <v>-8.9999999999999993E-3</v>
      </c>
      <c r="AI178" s="40">
        <v>3037</v>
      </c>
      <c r="AJ178" s="37">
        <v>0.6</v>
      </c>
      <c r="AK178" s="42" t="s">
        <v>213</v>
      </c>
      <c r="AL178" s="41">
        <v>669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141</v>
      </c>
      <c r="E179" s="10"/>
      <c r="F179" s="18" t="s">
        <v>11</v>
      </c>
      <c r="G179" s="18" t="s">
        <v>11</v>
      </c>
      <c r="H179" s="10"/>
      <c r="I179" s="19">
        <v>11917508</v>
      </c>
      <c r="J179" s="19">
        <v>700</v>
      </c>
      <c r="K179" s="17" t="s">
        <v>6</v>
      </c>
      <c r="L179" s="10"/>
      <c r="M179" s="60">
        <v>593</v>
      </c>
      <c r="N179" s="60">
        <v>3535</v>
      </c>
      <c r="O179" s="60">
        <v>2623</v>
      </c>
      <c r="P179" s="10"/>
      <c r="Q179" s="60">
        <f t="shared" si="63"/>
        <v>53025</v>
      </c>
      <c r="R179" s="10"/>
      <c r="S179" s="62">
        <f t="shared" si="64"/>
        <v>56560</v>
      </c>
      <c r="T179" s="10"/>
      <c r="U179" s="64">
        <v>29.7</v>
      </c>
      <c r="V179" s="64">
        <v>21.48</v>
      </c>
      <c r="W179" s="10"/>
      <c r="X179" s="43">
        <v>835930000</v>
      </c>
      <c r="Y179" s="36">
        <v>9.9000000000000005E-2</v>
      </c>
      <c r="Z179" s="10"/>
      <c r="AA179" s="20">
        <v>21</v>
      </c>
      <c r="AB179" s="20">
        <v>20</v>
      </c>
      <c r="AC179" s="20">
        <v>10</v>
      </c>
      <c r="AD179" s="20">
        <v>48</v>
      </c>
      <c r="AE179" s="20">
        <v>1</v>
      </c>
      <c r="AF179" s="66">
        <f t="shared" si="65"/>
        <v>100</v>
      </c>
      <c r="AG179" s="10"/>
      <c r="AH179" s="36">
        <v>-5.6000000000000001E-2</v>
      </c>
      <c r="AI179" s="40">
        <v>1512</v>
      </c>
      <c r="AJ179" s="37">
        <v>0.62</v>
      </c>
      <c r="AK179" s="42" t="s">
        <v>213</v>
      </c>
      <c r="AL179" s="41">
        <v>1138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110</v>
      </c>
      <c r="E180" s="10"/>
      <c r="F180" s="18" t="s">
        <v>11</v>
      </c>
      <c r="G180" s="18" t="s">
        <v>11</v>
      </c>
      <c r="H180" s="10"/>
      <c r="I180" s="19">
        <v>17994836</v>
      </c>
      <c r="J180" s="19">
        <v>750</v>
      </c>
      <c r="K180" s="17" t="s">
        <v>6</v>
      </c>
      <c r="L180" s="10"/>
      <c r="M180" s="60">
        <v>541</v>
      </c>
      <c r="N180" s="60">
        <v>4159</v>
      </c>
      <c r="O180" s="60">
        <v>3090</v>
      </c>
      <c r="P180" s="10"/>
      <c r="Q180" s="60">
        <f t="shared" si="63"/>
        <v>62385</v>
      </c>
      <c r="R180" s="10"/>
      <c r="S180" s="62">
        <f t="shared" si="64"/>
        <v>66544</v>
      </c>
      <c r="T180" s="10"/>
      <c r="U180" s="64">
        <v>23.1</v>
      </c>
      <c r="V180" s="64">
        <v>15.82</v>
      </c>
      <c r="W180" s="10"/>
      <c r="X180" s="43">
        <v>1080000000</v>
      </c>
      <c r="Y180" s="36">
        <v>7.6999999999999999E-2</v>
      </c>
      <c r="Z180" s="10"/>
      <c r="AA180" s="20">
        <v>50</v>
      </c>
      <c r="AB180" s="20">
        <v>8</v>
      </c>
      <c r="AC180" s="20">
        <v>1</v>
      </c>
      <c r="AD180" s="20">
        <v>39</v>
      </c>
      <c r="AE180" s="20">
        <v>2</v>
      </c>
      <c r="AF180" s="66">
        <f t="shared" si="65"/>
        <v>100</v>
      </c>
      <c r="AG180" s="10"/>
      <c r="AH180" s="36">
        <v>3.6999999999999998E-2</v>
      </c>
      <c r="AI180" s="40">
        <v>1914</v>
      </c>
      <c r="AJ180" s="37">
        <v>0.42</v>
      </c>
      <c r="AK180" s="42" t="s">
        <v>214</v>
      </c>
      <c r="AL180" s="41">
        <v>1026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168</v>
      </c>
      <c r="E181" s="10"/>
      <c r="F181" s="18" t="s">
        <v>11</v>
      </c>
      <c r="G181" s="18" t="s">
        <v>11</v>
      </c>
      <c r="H181" s="10"/>
      <c r="I181" s="19">
        <v>7606374</v>
      </c>
      <c r="J181" s="19">
        <v>540</v>
      </c>
      <c r="K181" s="17" t="s">
        <v>6</v>
      </c>
      <c r="L181" s="10"/>
      <c r="M181" s="60">
        <v>514</v>
      </c>
      <c r="N181" s="60">
        <v>2224</v>
      </c>
      <c r="O181" s="60">
        <v>1130</v>
      </c>
      <c r="P181" s="10"/>
      <c r="Q181" s="60">
        <f t="shared" si="63"/>
        <v>33360</v>
      </c>
      <c r="R181" s="10"/>
      <c r="S181" s="62">
        <f t="shared" si="64"/>
        <v>35584</v>
      </c>
      <c r="T181" s="10"/>
      <c r="U181" s="64">
        <v>29.2</v>
      </c>
      <c r="V181" s="64">
        <v>15.36</v>
      </c>
      <c r="W181" s="10"/>
      <c r="X181" s="43">
        <v>433370000</v>
      </c>
      <c r="Y181" s="36">
        <v>9.7000000000000003E-2</v>
      </c>
      <c r="Z181" s="10"/>
      <c r="AA181" s="20">
        <v>48</v>
      </c>
      <c r="AB181" s="20">
        <v>7</v>
      </c>
      <c r="AC181" s="20">
        <v>2</v>
      </c>
      <c r="AD181" s="20">
        <v>42</v>
      </c>
      <c r="AE181" s="20">
        <v>1</v>
      </c>
      <c r="AF181" s="66">
        <f t="shared" si="65"/>
        <v>100</v>
      </c>
      <c r="AG181" s="10"/>
      <c r="AH181" s="36">
        <v>-7.0000000000000007E-2</v>
      </c>
      <c r="AI181" s="40">
        <v>843</v>
      </c>
      <c r="AJ181" s="37">
        <v>0.71</v>
      </c>
      <c r="AK181" s="42" t="s">
        <v>214</v>
      </c>
      <c r="AL181" s="41">
        <v>829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77</v>
      </c>
      <c r="E182" s="10"/>
      <c r="F182" s="18" t="s">
        <v>11</v>
      </c>
      <c r="G182" s="18" t="s">
        <v>11</v>
      </c>
      <c r="H182" s="10"/>
      <c r="I182" s="19">
        <v>12395924</v>
      </c>
      <c r="J182" s="19">
        <v>490</v>
      </c>
      <c r="K182" s="17" t="s">
        <v>6</v>
      </c>
      <c r="L182" s="10"/>
      <c r="M182" s="60">
        <v>458</v>
      </c>
      <c r="N182" s="60">
        <v>3490</v>
      </c>
      <c r="O182" s="60">
        <v>1985</v>
      </c>
      <c r="P182" s="10"/>
      <c r="Q182" s="60">
        <f t="shared" si="63"/>
        <v>52350</v>
      </c>
      <c r="R182" s="10"/>
      <c r="S182" s="62">
        <f t="shared" si="64"/>
        <v>55840</v>
      </c>
      <c r="T182" s="10"/>
      <c r="U182" s="64">
        <v>28.2</v>
      </c>
      <c r="V182" s="64">
        <v>17.22</v>
      </c>
      <c r="W182" s="10"/>
      <c r="X182" s="43">
        <v>813910000</v>
      </c>
      <c r="Y182" s="36">
        <v>9.4E-2</v>
      </c>
      <c r="Z182" s="10"/>
      <c r="AA182" s="20">
        <v>50</v>
      </c>
      <c r="AB182" s="20">
        <v>9</v>
      </c>
      <c r="AC182" s="20">
        <v>1</v>
      </c>
      <c r="AD182" s="20">
        <v>39</v>
      </c>
      <c r="AE182" s="20">
        <v>1</v>
      </c>
      <c r="AF182" s="66">
        <f t="shared" si="65"/>
        <v>100</v>
      </c>
      <c r="AG182" s="10"/>
      <c r="AH182" s="36">
        <v>-5.5E-2</v>
      </c>
      <c r="AI182" s="40">
        <v>2095</v>
      </c>
      <c r="AJ182" s="37">
        <v>0.55000000000000004</v>
      </c>
      <c r="AK182" s="42" t="s">
        <v>214</v>
      </c>
      <c r="AL182" s="41">
        <v>956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54</v>
      </c>
      <c r="E183" s="10"/>
      <c r="F183" s="18" t="s">
        <v>11</v>
      </c>
      <c r="G183" s="18" t="s">
        <v>11</v>
      </c>
      <c r="H183" s="10"/>
      <c r="I183" s="19">
        <v>78736152</v>
      </c>
      <c r="J183" s="19">
        <v>420</v>
      </c>
      <c r="K183" s="17" t="s">
        <v>6</v>
      </c>
      <c r="L183" s="10"/>
      <c r="M183" s="60">
        <v>385</v>
      </c>
      <c r="N183" s="60">
        <v>26529</v>
      </c>
      <c r="O183" s="60">
        <v>20521</v>
      </c>
      <c r="P183" s="10"/>
      <c r="Q183" s="60">
        <f t="shared" si="63"/>
        <v>397935</v>
      </c>
      <c r="R183" s="10"/>
      <c r="S183" s="62">
        <f t="shared" si="64"/>
        <v>424464</v>
      </c>
      <c r="T183" s="10"/>
      <c r="U183" s="64">
        <v>33.700000000000003</v>
      </c>
      <c r="V183" s="64">
        <v>26.06</v>
      </c>
      <c r="W183" s="10"/>
      <c r="X183" s="43">
        <v>4160000000</v>
      </c>
      <c r="Y183" s="36">
        <v>0.112</v>
      </c>
      <c r="Z183" s="10"/>
      <c r="AA183" s="20">
        <v>53</v>
      </c>
      <c r="AB183" s="20">
        <v>3</v>
      </c>
      <c r="AC183" s="20">
        <v>1</v>
      </c>
      <c r="AD183" s="20">
        <v>42</v>
      </c>
      <c r="AE183" s="20">
        <v>1</v>
      </c>
      <c r="AF183" s="66">
        <f t="shared" si="65"/>
        <v>100</v>
      </c>
      <c r="AG183" s="10"/>
      <c r="AH183" s="36">
        <v>-7.6999999999999999E-2</v>
      </c>
      <c r="AI183" s="40">
        <v>518</v>
      </c>
      <c r="AJ183" s="37">
        <v>0.62</v>
      </c>
      <c r="AK183" s="42" t="s">
        <v>213</v>
      </c>
      <c r="AL183" s="41">
        <v>1728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106</v>
      </c>
      <c r="E184" s="10"/>
      <c r="F184" s="18" t="s">
        <v>11</v>
      </c>
      <c r="G184" s="18" t="s">
        <v>11</v>
      </c>
      <c r="H184" s="10"/>
      <c r="I184" s="19">
        <v>24894552</v>
      </c>
      <c r="J184" s="19">
        <v>400</v>
      </c>
      <c r="K184" s="17" t="s">
        <v>6</v>
      </c>
      <c r="L184" s="10"/>
      <c r="M184" s="60">
        <v>340</v>
      </c>
      <c r="N184" s="60">
        <v>7108</v>
      </c>
      <c r="O184" s="60">
        <v>3416</v>
      </c>
      <c r="P184" s="10"/>
      <c r="Q184" s="60">
        <f t="shared" si="63"/>
        <v>106620</v>
      </c>
      <c r="R184" s="10"/>
      <c r="S184" s="62">
        <f t="shared" si="64"/>
        <v>113728</v>
      </c>
      <c r="T184" s="10"/>
      <c r="U184" s="64">
        <v>28.6</v>
      </c>
      <c r="V184" s="64">
        <v>13.46</v>
      </c>
      <c r="W184" s="10"/>
      <c r="X184" s="43">
        <v>949480000</v>
      </c>
      <c r="Y184" s="36">
        <v>9.5000000000000001E-2</v>
      </c>
      <c r="Z184" s="10"/>
      <c r="AA184" s="20">
        <v>48</v>
      </c>
      <c r="AB184" s="20">
        <v>5</v>
      </c>
      <c r="AC184" s="20">
        <v>4</v>
      </c>
      <c r="AD184" s="20">
        <v>39</v>
      </c>
      <c r="AE184" s="20">
        <v>4</v>
      </c>
      <c r="AF184" s="66">
        <f t="shared" si="65"/>
        <v>100</v>
      </c>
      <c r="AG184" s="10"/>
      <c r="AH184" s="36">
        <v>-3.1E-2</v>
      </c>
      <c r="AI184" s="40">
        <v>952</v>
      </c>
      <c r="AJ184" s="37">
        <v>0.69</v>
      </c>
      <c r="AK184" s="42" t="s">
        <v>213</v>
      </c>
      <c r="AL184" s="41">
        <v>786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40</v>
      </c>
      <c r="E185" s="10"/>
      <c r="F185" s="18" t="s">
        <v>11</v>
      </c>
      <c r="G185" s="18" t="s">
        <v>11</v>
      </c>
      <c r="H185" s="10"/>
      <c r="I185" s="19">
        <v>4594621</v>
      </c>
      <c r="J185" s="19">
        <v>370</v>
      </c>
      <c r="K185" s="17" t="s">
        <v>6</v>
      </c>
      <c r="L185" s="10"/>
      <c r="M185" s="60">
        <v>193</v>
      </c>
      <c r="N185" s="60">
        <v>1546</v>
      </c>
      <c r="O185" s="60">
        <v>3470</v>
      </c>
      <c r="P185" s="10"/>
      <c r="Q185" s="60">
        <f t="shared" si="63"/>
        <v>23190</v>
      </c>
      <c r="R185" s="10"/>
      <c r="S185" s="62">
        <f t="shared" si="64"/>
        <v>24736</v>
      </c>
      <c r="T185" s="10"/>
      <c r="U185" s="64">
        <v>33.6</v>
      </c>
      <c r="V185" s="64">
        <v>76.459999999999994</v>
      </c>
      <c r="W185" s="10"/>
      <c r="X185" s="43">
        <v>196400000</v>
      </c>
      <c r="Y185" s="36">
        <v>0.112</v>
      </c>
      <c r="Z185" s="10"/>
      <c r="AA185" s="20">
        <v>39</v>
      </c>
      <c r="AB185" s="20">
        <v>2</v>
      </c>
      <c r="AC185" s="20">
        <v>1</v>
      </c>
      <c r="AD185" s="20">
        <v>57</v>
      </c>
      <c r="AE185" s="20">
        <v>1</v>
      </c>
      <c r="AF185" s="66">
        <f t="shared" si="65"/>
        <v>100</v>
      </c>
      <c r="AG185" s="10"/>
      <c r="AH185" s="36">
        <v>-3.7999999999999999E-2</v>
      </c>
      <c r="AI185" s="40">
        <v>816</v>
      </c>
      <c r="AJ185" s="37">
        <v>0.68</v>
      </c>
      <c r="AK185" s="42" t="s">
        <v>213</v>
      </c>
      <c r="AL185" s="41">
        <v>4713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102</v>
      </c>
      <c r="E186" s="10"/>
      <c r="F186" s="18" t="s">
        <v>11</v>
      </c>
      <c r="G186" s="18" t="s">
        <v>11</v>
      </c>
      <c r="H186" s="10"/>
      <c r="I186" s="19">
        <v>4613823</v>
      </c>
      <c r="J186" s="19">
        <v>370</v>
      </c>
      <c r="K186" s="17" t="s">
        <v>6</v>
      </c>
      <c r="L186" s="10"/>
      <c r="M186" s="60">
        <v>175</v>
      </c>
      <c r="N186" s="60">
        <v>1657</v>
      </c>
      <c r="O186" s="60">
        <v>502</v>
      </c>
      <c r="P186" s="10"/>
      <c r="Q186" s="60">
        <f t="shared" si="63"/>
        <v>24855</v>
      </c>
      <c r="R186" s="10"/>
      <c r="S186" s="62">
        <f t="shared" si="64"/>
        <v>26512</v>
      </c>
      <c r="T186" s="10"/>
      <c r="U186" s="64">
        <v>35.9</v>
      </c>
      <c r="V186" s="64">
        <v>10.86</v>
      </c>
      <c r="W186" s="10"/>
      <c r="X186" s="43">
        <v>391420000</v>
      </c>
      <c r="Y186" s="36">
        <v>0.11899999999999999</v>
      </c>
      <c r="Z186" s="10"/>
      <c r="AA186" s="20">
        <v>55</v>
      </c>
      <c r="AB186" s="20">
        <v>10</v>
      </c>
      <c r="AC186" s="20">
        <v>1</v>
      </c>
      <c r="AD186" s="20">
        <v>33</v>
      </c>
      <c r="AE186" s="20">
        <v>1</v>
      </c>
      <c r="AF186" s="66">
        <f t="shared" si="65"/>
        <v>100</v>
      </c>
      <c r="AG186" s="10"/>
      <c r="AH186" s="36">
        <v>-8.7999999999999995E-2</v>
      </c>
      <c r="AI186" s="40">
        <v>23518</v>
      </c>
      <c r="AJ186" s="37">
        <v>0.61</v>
      </c>
      <c r="AK186" s="42" t="s">
        <v>213</v>
      </c>
      <c r="AL186" s="41">
        <v>626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70</v>
      </c>
      <c r="E187" s="10"/>
      <c r="F187" s="18" t="s">
        <v>11</v>
      </c>
      <c r="G187" s="18" t="s">
        <v>11</v>
      </c>
      <c r="H187" s="10"/>
      <c r="I187" s="19">
        <v>2038501</v>
      </c>
      <c r="J187" s="19">
        <v>440</v>
      </c>
      <c r="K187" s="17" t="s">
        <v>6</v>
      </c>
      <c r="L187" s="10"/>
      <c r="M187" s="60">
        <v>139</v>
      </c>
      <c r="N187" s="60">
        <v>605</v>
      </c>
      <c r="O187" s="60">
        <v>282</v>
      </c>
      <c r="P187" s="10"/>
      <c r="Q187" s="60">
        <f t="shared" si="63"/>
        <v>9075</v>
      </c>
      <c r="R187" s="10"/>
      <c r="S187" s="62">
        <f t="shared" si="64"/>
        <v>9680</v>
      </c>
      <c r="T187" s="10"/>
      <c r="U187" s="64">
        <v>29.7</v>
      </c>
      <c r="V187" s="64">
        <v>13.55</v>
      </c>
      <c r="W187" s="10"/>
      <c r="X187" s="43">
        <v>142330000</v>
      </c>
      <c r="Y187" s="36">
        <v>9.9000000000000005E-2</v>
      </c>
      <c r="Z187" s="10"/>
      <c r="AA187" s="20">
        <v>50</v>
      </c>
      <c r="AB187" s="20">
        <v>8</v>
      </c>
      <c r="AC187" s="20">
        <v>2</v>
      </c>
      <c r="AD187" s="20">
        <v>39</v>
      </c>
      <c r="AE187" s="20">
        <v>1</v>
      </c>
      <c r="AF187" s="66">
        <f t="shared" si="65"/>
        <v>100</v>
      </c>
      <c r="AG187" s="10"/>
      <c r="AH187" s="36">
        <v>-0.04</v>
      </c>
      <c r="AI187" s="40">
        <v>4168</v>
      </c>
      <c r="AJ187" s="37">
        <v>0.6</v>
      </c>
      <c r="AK187" s="42" t="s">
        <v>214</v>
      </c>
      <c r="AL187" s="41">
        <v>713</v>
      </c>
      <c r="AN187" s="86"/>
      <c r="AO187" s="87"/>
      <c r="AP187" s="88">
        <f t="shared" si="66"/>
        <v>0</v>
      </c>
      <c r="AR187" s="86">
        <f t="shared" si="67"/>
        <v>0</v>
      </c>
      <c r="AS187" s="87"/>
      <c r="AT187" s="88">
        <f t="shared" si="68"/>
        <v>0</v>
      </c>
      <c r="AV187" s="88">
        <v>0</v>
      </c>
    </row>
    <row r="188" spans="1:48" ht="24" customHeight="1">
      <c r="A188" s="16"/>
      <c r="B188" s="17">
        <f t="shared" si="69"/>
        <v>21</v>
      </c>
      <c r="C188" s="10"/>
      <c r="D188" s="18" t="s">
        <v>62</v>
      </c>
      <c r="E188" s="10"/>
      <c r="F188" s="18" t="s">
        <v>11</v>
      </c>
      <c r="G188" s="18" t="s">
        <v>11</v>
      </c>
      <c r="H188" s="10"/>
      <c r="I188" s="19">
        <v>4954645</v>
      </c>
      <c r="J188" s="19">
        <v>520</v>
      </c>
      <c r="K188" s="17" t="s">
        <v>6</v>
      </c>
      <c r="L188" s="10"/>
      <c r="M188" s="60">
        <v>130</v>
      </c>
      <c r="N188" s="60">
        <v>1255</v>
      </c>
      <c r="O188" s="60">
        <v>1255</v>
      </c>
      <c r="P188" s="10"/>
      <c r="Q188" s="60">
        <f>N188*$Q$199</f>
        <v>12550</v>
      </c>
      <c r="R188" s="10"/>
      <c r="S188" s="62">
        <f t="shared" si="64"/>
        <v>13805</v>
      </c>
      <c r="T188" s="10"/>
      <c r="U188" s="64">
        <v>25.3</v>
      </c>
      <c r="V188" s="64">
        <v>25.3</v>
      </c>
      <c r="W188" s="10"/>
      <c r="X188" s="43">
        <f>AP188+AT188</f>
        <v>183289838.39999998</v>
      </c>
      <c r="Y188" s="36">
        <f>X188/AV188</f>
        <v>7.0279846012269928E-2</v>
      </c>
      <c r="Z188" s="10"/>
      <c r="AA188" s="20">
        <v>36.200000000000003</v>
      </c>
      <c r="AB188" s="20">
        <v>1.5</v>
      </c>
      <c r="AC188" s="20">
        <v>9.1999999999999993</v>
      </c>
      <c r="AD188" s="20">
        <v>25.4</v>
      </c>
      <c r="AE188" s="20">
        <v>27.7</v>
      </c>
      <c r="AF188" s="66">
        <f t="shared" si="65"/>
        <v>100.00000000000001</v>
      </c>
      <c r="AG188" s="10"/>
      <c r="AH188" s="72"/>
      <c r="AI188" s="73"/>
      <c r="AJ188" s="74"/>
      <c r="AK188" s="75"/>
      <c r="AL188" s="76"/>
      <c r="AN188" s="57">
        <v>811.37599999999998</v>
      </c>
      <c r="AO188" s="35">
        <v>60</v>
      </c>
      <c r="AP188" s="43">
        <f t="shared" si="66"/>
        <v>61096612.799999997</v>
      </c>
      <c r="AR188" s="57">
        <f t="shared" si="67"/>
        <v>811.37599999999998</v>
      </c>
      <c r="AS188" s="35">
        <v>12</v>
      </c>
      <c r="AT188" s="43">
        <f t="shared" si="68"/>
        <v>122193225.59999999</v>
      </c>
      <c r="AV188" s="43">
        <v>2608000000</v>
      </c>
    </row>
    <row r="189" spans="1:48" ht="24" customHeight="1">
      <c r="A189" s="16"/>
      <c r="B189" s="17">
        <f t="shared" si="69"/>
        <v>22</v>
      </c>
      <c r="C189" s="10"/>
      <c r="D189" s="18" t="s">
        <v>156</v>
      </c>
      <c r="E189" s="10"/>
      <c r="F189" s="18" t="s">
        <v>11</v>
      </c>
      <c r="G189" s="18" t="s">
        <v>11</v>
      </c>
      <c r="H189" s="10"/>
      <c r="I189" s="19">
        <v>12230730</v>
      </c>
      <c r="J189" s="19">
        <v>820</v>
      </c>
      <c r="K189" s="17" t="s">
        <v>6</v>
      </c>
      <c r="L189" s="10"/>
      <c r="M189" s="60">
        <v>130</v>
      </c>
      <c r="N189" s="60">
        <v>3661</v>
      </c>
      <c r="O189" s="60">
        <v>1745</v>
      </c>
      <c r="P189" s="10"/>
      <c r="Q189" s="60">
        <f>N189*$Q$200</f>
        <v>54915</v>
      </c>
      <c r="R189" s="10"/>
      <c r="S189" s="62">
        <f t="shared" si="64"/>
        <v>58576</v>
      </c>
      <c r="T189" s="10"/>
      <c r="U189" s="64">
        <v>29.9</v>
      </c>
      <c r="V189" s="64">
        <v>18.010000000000002</v>
      </c>
      <c r="W189" s="10"/>
      <c r="X189" s="43">
        <v>289040000</v>
      </c>
      <c r="Y189" s="36">
        <v>0.1</v>
      </c>
      <c r="Z189" s="10"/>
      <c r="AA189" s="20">
        <v>40</v>
      </c>
      <c r="AB189" s="20">
        <v>7</v>
      </c>
      <c r="AC189" s="20">
        <v>3</v>
      </c>
      <c r="AD189" s="20">
        <v>49</v>
      </c>
      <c r="AE189" s="20">
        <v>1</v>
      </c>
      <c r="AF189" s="66">
        <f t="shared" si="65"/>
        <v>100</v>
      </c>
      <c r="AG189" s="10"/>
      <c r="AH189" s="36">
        <v>0.01</v>
      </c>
      <c r="AI189" s="40">
        <v>569</v>
      </c>
      <c r="AJ189" s="37">
        <v>0.59</v>
      </c>
      <c r="AK189" s="42" t="s">
        <v>213</v>
      </c>
      <c r="AL189" s="41">
        <v>1072</v>
      </c>
      <c r="AN189" s="86"/>
      <c r="AO189" s="87"/>
      <c r="AP189" s="88">
        <f t="shared" si="66"/>
        <v>0</v>
      </c>
      <c r="AR189" s="86">
        <f t="shared" si="67"/>
        <v>0</v>
      </c>
      <c r="AS189" s="87"/>
      <c r="AT189" s="88">
        <f t="shared" si="68"/>
        <v>0</v>
      </c>
      <c r="AV189" s="88">
        <v>0</v>
      </c>
    </row>
    <row r="190" spans="1:48" ht="24" customHeight="1">
      <c r="A190" s="16"/>
      <c r="B190" s="17">
        <f t="shared" si="69"/>
        <v>23</v>
      </c>
      <c r="C190" s="10"/>
      <c r="D190" s="18" t="s">
        <v>78</v>
      </c>
      <c r="E190" s="10"/>
      <c r="F190" s="18" t="s">
        <v>11</v>
      </c>
      <c r="G190" s="18" t="s">
        <v>11</v>
      </c>
      <c r="H190" s="10"/>
      <c r="I190" s="19">
        <v>1815698</v>
      </c>
      <c r="J190" s="19">
        <v>620</v>
      </c>
      <c r="K190" s="17" t="s">
        <v>6</v>
      </c>
      <c r="L190" s="10"/>
      <c r="M190" s="60">
        <v>122</v>
      </c>
      <c r="N190" s="60">
        <v>565</v>
      </c>
      <c r="O190" s="60">
        <v>390</v>
      </c>
      <c r="P190" s="10"/>
      <c r="Q190" s="60">
        <f>N190*$Q$200</f>
        <v>8475</v>
      </c>
      <c r="R190" s="10"/>
      <c r="S190" s="62">
        <f t="shared" si="64"/>
        <v>9040</v>
      </c>
      <c r="T190" s="10"/>
      <c r="U190" s="64">
        <v>31.1</v>
      </c>
      <c r="V190" s="64">
        <v>21.5</v>
      </c>
      <c r="W190" s="10"/>
      <c r="X190" s="43">
        <v>121900000</v>
      </c>
      <c r="Y190" s="36">
        <v>0.10299999999999999</v>
      </c>
      <c r="Z190" s="10"/>
      <c r="AA190" s="20">
        <v>50</v>
      </c>
      <c r="AB190" s="20">
        <v>10</v>
      </c>
      <c r="AC190" s="20">
        <v>1</v>
      </c>
      <c r="AD190" s="20">
        <v>38</v>
      </c>
      <c r="AE190" s="20">
        <v>1</v>
      </c>
      <c r="AF190" s="66">
        <f t="shared" si="65"/>
        <v>100</v>
      </c>
      <c r="AG190" s="10"/>
      <c r="AH190" s="36">
        <v>-5.7000000000000002E-2</v>
      </c>
      <c r="AI190" s="40">
        <v>3428</v>
      </c>
      <c r="AJ190" s="37">
        <v>0.72</v>
      </c>
      <c r="AK190" s="42" t="s">
        <v>214</v>
      </c>
      <c r="AL190" s="41">
        <v>1202</v>
      </c>
      <c r="AN190" s="86"/>
      <c r="AO190" s="87"/>
      <c r="AP190" s="88">
        <f t="shared" si="66"/>
        <v>0</v>
      </c>
      <c r="AR190" s="86">
        <f t="shared" si="67"/>
        <v>0</v>
      </c>
      <c r="AS190" s="87"/>
      <c r="AT190" s="88">
        <f t="shared" si="68"/>
        <v>0</v>
      </c>
      <c r="AV190" s="88">
        <v>0</v>
      </c>
    </row>
    <row r="191" spans="1:48" ht="24" customHeight="1">
      <c r="A191" s="16"/>
      <c r="B191" s="17">
        <f t="shared" si="69"/>
        <v>24</v>
      </c>
      <c r="C191" s="10"/>
      <c r="D191" s="18" t="s">
        <v>35</v>
      </c>
      <c r="E191" s="10"/>
      <c r="F191" s="18" t="s">
        <v>11</v>
      </c>
      <c r="G191" s="18" t="s">
        <v>11</v>
      </c>
      <c r="H191" s="10"/>
      <c r="I191" s="19">
        <v>10524117</v>
      </c>
      <c r="J191" s="19">
        <v>280</v>
      </c>
      <c r="K191" s="17" t="s">
        <v>6</v>
      </c>
      <c r="L191" s="10"/>
      <c r="M191" s="60">
        <v>112</v>
      </c>
      <c r="N191" s="60">
        <v>3651</v>
      </c>
      <c r="O191" s="60">
        <v>2228</v>
      </c>
      <c r="P191" s="10"/>
      <c r="Q191" s="60">
        <f>N191*$Q$200</f>
        <v>54765</v>
      </c>
      <c r="R191" s="10"/>
      <c r="S191" s="62">
        <f t="shared" si="64"/>
        <v>58416</v>
      </c>
      <c r="T191" s="10"/>
      <c r="U191" s="64">
        <v>34.700000000000003</v>
      </c>
      <c r="V191" s="64">
        <v>21.12</v>
      </c>
      <c r="W191" s="10"/>
      <c r="X191" s="43">
        <v>341340000</v>
      </c>
      <c r="Y191" s="36">
        <v>0.115</v>
      </c>
      <c r="Z191" s="10"/>
      <c r="AA191" s="20">
        <v>43</v>
      </c>
      <c r="AB191" s="20">
        <v>3</v>
      </c>
      <c r="AC191" s="20">
        <v>2</v>
      </c>
      <c r="AD191" s="20">
        <v>51</v>
      </c>
      <c r="AE191" s="20">
        <v>1</v>
      </c>
      <c r="AF191" s="66">
        <f t="shared" si="65"/>
        <v>100</v>
      </c>
      <c r="AG191" s="10"/>
      <c r="AH191" s="36">
        <v>-4.4999999999999998E-2</v>
      </c>
      <c r="AI191" s="40">
        <v>1057</v>
      </c>
      <c r="AJ191" s="37">
        <v>0.65</v>
      </c>
      <c r="AK191" s="42" t="s">
        <v>214</v>
      </c>
      <c r="AL191" s="41">
        <v>1176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45</v>
      </c>
      <c r="E192" s="10"/>
      <c r="F192" s="18" t="s">
        <v>11</v>
      </c>
      <c r="G192" s="18" t="s">
        <v>11</v>
      </c>
      <c r="H192" s="10"/>
      <c r="I192" s="19">
        <v>795601</v>
      </c>
      <c r="J192" s="19">
        <v>760</v>
      </c>
      <c r="K192" s="17" t="s">
        <v>6</v>
      </c>
      <c r="L192" s="10"/>
      <c r="M192" s="60">
        <v>23</v>
      </c>
      <c r="N192" s="60">
        <v>211</v>
      </c>
      <c r="O192" s="60">
        <v>112</v>
      </c>
      <c r="P192" s="10"/>
      <c r="Q192" s="60">
        <f>N192*$Q$200</f>
        <v>3165</v>
      </c>
      <c r="R192" s="10"/>
      <c r="S192" s="62">
        <f t="shared" si="64"/>
        <v>3376</v>
      </c>
      <c r="T192" s="10"/>
      <c r="U192" s="64">
        <v>26.5</v>
      </c>
      <c r="V192" s="64">
        <v>15.79</v>
      </c>
      <c r="W192" s="10"/>
      <c r="X192" s="43">
        <v>90320000</v>
      </c>
      <c r="Y192" s="36">
        <v>8.7999999999999995E-2</v>
      </c>
      <c r="Z192" s="10"/>
      <c r="AA192" s="20">
        <v>70</v>
      </c>
      <c r="AB192" s="20">
        <v>8</v>
      </c>
      <c r="AC192" s="20">
        <v>3</v>
      </c>
      <c r="AD192" s="20">
        <v>18</v>
      </c>
      <c r="AE192" s="20">
        <v>1</v>
      </c>
      <c r="AF192" s="66">
        <f t="shared" si="65"/>
        <v>100</v>
      </c>
      <c r="AG192" s="10"/>
      <c r="AH192" s="36">
        <v>-2.5999999999999999E-2</v>
      </c>
      <c r="AI192" s="40">
        <v>4386</v>
      </c>
      <c r="AJ192" s="37">
        <v>0.62</v>
      </c>
      <c r="AK192" s="42" t="s">
        <v>213</v>
      </c>
      <c r="AL192" s="41">
        <v>812</v>
      </c>
      <c r="AN192" s="86"/>
      <c r="AO192" s="87"/>
      <c r="AP192" s="88">
        <f t="shared" si="66"/>
        <v>0</v>
      </c>
      <c r="AR192" s="86">
        <f t="shared" si="67"/>
        <v>0</v>
      </c>
      <c r="AS192" s="87"/>
      <c r="AT192" s="88">
        <f t="shared" si="68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N193" s="86"/>
      <c r="AO193" s="87"/>
      <c r="AP193" s="88"/>
      <c r="AR193" s="86"/>
      <c r="AS193" s="87"/>
      <c r="AT193" s="88"/>
      <c r="AV193" s="88"/>
    </row>
    <row r="194" spans="1:48" ht="24" customHeight="1">
      <c r="A194" s="16"/>
      <c r="B194" s="17">
        <v>1</v>
      </c>
      <c r="C194" s="10"/>
      <c r="D194" s="18" t="s">
        <v>4</v>
      </c>
      <c r="E194" s="10"/>
      <c r="F194" s="18" t="s">
        <v>5</v>
      </c>
      <c r="G194" s="18" t="s">
        <v>198</v>
      </c>
      <c r="H194" s="10"/>
      <c r="I194" s="19">
        <v>34656032</v>
      </c>
      <c r="J194" s="19">
        <v>580</v>
      </c>
      <c r="K194" s="17" t="s">
        <v>6</v>
      </c>
      <c r="L194" s="10"/>
      <c r="M194" s="60">
        <v>1565</v>
      </c>
      <c r="N194" s="60">
        <v>5230</v>
      </c>
      <c r="O194" s="60">
        <v>8507</v>
      </c>
      <c r="P194" s="10"/>
      <c r="Q194" s="60">
        <f>N194*$Q$200</f>
        <v>78450</v>
      </c>
      <c r="R194" s="10"/>
      <c r="S194" s="62">
        <f>Q194+N194</f>
        <v>83680</v>
      </c>
      <c r="T194" s="10"/>
      <c r="U194" s="64">
        <v>15.1</v>
      </c>
      <c r="V194" s="64">
        <v>26.77</v>
      </c>
      <c r="W194" s="10"/>
      <c r="X194" s="43">
        <v>955710000</v>
      </c>
      <c r="Y194" s="36">
        <v>0.05</v>
      </c>
      <c r="Z194" s="10"/>
      <c r="AA194" s="20">
        <v>52</v>
      </c>
      <c r="AB194" s="20">
        <v>10</v>
      </c>
      <c r="AC194" s="20">
        <v>1</v>
      </c>
      <c r="AD194" s="20">
        <v>36</v>
      </c>
      <c r="AE194" s="20">
        <v>1</v>
      </c>
      <c r="AF194" s="66">
        <f>SUM(AA194:AE194)</f>
        <v>100</v>
      </c>
      <c r="AG194" s="10"/>
      <c r="AH194" s="36">
        <v>-4.8000000000000001E-2</v>
      </c>
      <c r="AI194" s="40">
        <v>1891</v>
      </c>
      <c r="AJ194" s="37">
        <v>0.8</v>
      </c>
      <c r="AK194" s="42" t="s">
        <v>210</v>
      </c>
      <c r="AL194" s="41">
        <v>1636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154</v>
      </c>
      <c r="E195" s="10"/>
      <c r="F195" s="18" t="s">
        <v>5</v>
      </c>
      <c r="G195" s="18" t="s">
        <v>11</v>
      </c>
      <c r="H195" s="10"/>
      <c r="I195" s="19">
        <v>14317996</v>
      </c>
      <c r="J195" s="19">
        <v>0</v>
      </c>
      <c r="K195" s="17" t="s">
        <v>6</v>
      </c>
      <c r="L195" s="10"/>
      <c r="M195" s="60">
        <v>165</v>
      </c>
      <c r="N195" s="60">
        <v>3884</v>
      </c>
      <c r="O195" s="60">
        <v>5101</v>
      </c>
      <c r="P195" s="10"/>
      <c r="Q195" s="60">
        <f>N195*$Q$200</f>
        <v>58260</v>
      </c>
      <c r="R195" s="10"/>
      <c r="S195" s="62">
        <f>Q195+N195</f>
        <v>62144</v>
      </c>
      <c r="T195" s="10"/>
      <c r="U195" s="64">
        <v>27.1</v>
      </c>
      <c r="V195" s="64">
        <v>31.2</v>
      </c>
      <c r="W195" s="10"/>
      <c r="X195" s="43">
        <v>609910000</v>
      </c>
      <c r="Y195" s="36">
        <v>0.09</v>
      </c>
      <c r="Z195" s="10"/>
      <c r="AA195" s="20">
        <v>49</v>
      </c>
      <c r="AB195" s="20">
        <v>5</v>
      </c>
      <c r="AC195" s="20">
        <v>5</v>
      </c>
      <c r="AD195" s="20">
        <v>40</v>
      </c>
      <c r="AE195" s="20">
        <v>1</v>
      </c>
      <c r="AF195" s="66">
        <f>SUM(AA195:AE195)</f>
        <v>100</v>
      </c>
      <c r="AG195" s="10"/>
      <c r="AH195" s="36">
        <v>-7.6999999999999999E-2</v>
      </c>
      <c r="AI195" s="40">
        <v>415</v>
      </c>
      <c r="AJ195" s="37">
        <v>0.63</v>
      </c>
      <c r="AK195" s="42" t="s">
        <v>213</v>
      </c>
      <c r="AL195" s="41">
        <v>1732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N196" s="86"/>
      <c r="AO196" s="87"/>
      <c r="AP196" s="88"/>
      <c r="AR196" s="86"/>
      <c r="AS196" s="87"/>
      <c r="AT196" s="88"/>
      <c r="AV196" s="88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71"/>
      <c r="AB200" s="71"/>
      <c r="AC200" s="71"/>
      <c r="AD200" s="71"/>
      <c r="AE200" s="71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71"/>
      <c r="AD201" s="71"/>
      <c r="AE201" s="71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71"/>
      <c r="AD202" s="71"/>
      <c r="AE202" s="71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71"/>
      <c r="AD203" s="71"/>
      <c r="AE203" s="71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71"/>
      <c r="AD204" s="71"/>
      <c r="AE204" s="71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71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71"/>
      <c r="AB206" s="71"/>
      <c r="AC206" s="71"/>
      <c r="AD206" s="71"/>
      <c r="AE206" s="71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71"/>
      <c r="AB207" s="71"/>
      <c r="AC207" s="71"/>
      <c r="AD207" s="71"/>
      <c r="AE207" s="71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71"/>
      <c r="AD208" s="71"/>
      <c r="AE208" s="71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71"/>
      <c r="AB209" s="71"/>
      <c r="AC209" s="71"/>
      <c r="AD209" s="71"/>
      <c r="AE209" s="71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71"/>
      <c r="AB210" s="71"/>
      <c r="AC210" s="71"/>
      <c r="AD210" s="71"/>
      <c r="AE210" s="71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71"/>
      <c r="AB211" s="71"/>
      <c r="AC211" s="71"/>
      <c r="AD211" s="71"/>
      <c r="AE211" s="71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71"/>
      <c r="AB212" s="71"/>
      <c r="AC212" s="71"/>
      <c r="AD212" s="71"/>
      <c r="AE212" s="71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71"/>
      <c r="AB213" s="71"/>
      <c r="AC213" s="71"/>
      <c r="AD213" s="71"/>
      <c r="AE213" s="71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71"/>
      <c r="AB214" s="71"/>
      <c r="AC214" s="71"/>
      <c r="AD214" s="71"/>
      <c r="AE214" s="71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71"/>
      <c r="AB215" s="71"/>
      <c r="AC215" s="71"/>
      <c r="AD215" s="71"/>
      <c r="AE215" s="71"/>
      <c r="AF215" s="28"/>
      <c r="AG215" s="10"/>
      <c r="AH215" s="10"/>
      <c r="AI215" s="10"/>
    </row>
  </sheetData>
  <sheetProtection password="C98C" sheet="1" objects="1" scenarios="1"/>
  <sortState ref="D159:AW186">
    <sortCondition ref="F159:F186"/>
  </sortState>
  <mergeCells count="15">
    <mergeCell ref="AA203:AB203"/>
    <mergeCell ref="AA204:AB204"/>
    <mergeCell ref="AA205:AB205"/>
    <mergeCell ref="AC205:AD205"/>
    <mergeCell ref="AA208:AB208"/>
    <mergeCell ref="AH6:AL6"/>
    <mergeCell ref="AV6:AV7"/>
    <mergeCell ref="AN6:AP6"/>
    <mergeCell ref="AR6:AT6"/>
    <mergeCell ref="M4:O5"/>
    <mergeCell ref="AA202:AB202"/>
    <mergeCell ref="U6:V6"/>
    <mergeCell ref="X6:Y6"/>
    <mergeCell ref="AA6:AF6"/>
    <mergeCell ref="AA201:AB201"/>
  </mergeCells>
  <pageMargins left="0.7" right="0.7" top="0.75" bottom="0.75" header="0.3" footer="0.3"/>
  <pageSetup paperSize="9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2:AW215"/>
  <sheetViews>
    <sheetView showGridLines="0" zoomScaleNormal="10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238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B6" s="4">
        <v>0</v>
      </c>
      <c r="I6" s="10" t="s">
        <v>258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 t="shared" ref="Q11:Q17" si="0">N11*$Q$201</f>
        <v>1196640</v>
      </c>
      <c r="R11" s="10"/>
      <c r="S11" s="62">
        <f t="shared" ref="S11:S17" si="1">Q11+N11</f>
        <v>1236528</v>
      </c>
      <c r="T11" s="10"/>
      <c r="U11" s="64">
        <v>12.4</v>
      </c>
      <c r="V11" s="64">
        <v>12.4</v>
      </c>
      <c r="W11" s="10"/>
      <c r="X11" s="43">
        <f t="shared" ref="X11:X17" si="2">AP11+AT11</f>
        <v>1847746247500.8</v>
      </c>
      <c r="Y11" s="36">
        <f t="shared" ref="Y11:Y17" si="3"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ref="AF11:AF17" si="4">SUM(AA11:AE11)</f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ref="AP11:AP17" si="5">N11*AN11*AO11</f>
        <v>184774624750.07999</v>
      </c>
      <c r="AR11" s="57">
        <f t="shared" ref="AR11:AR17" si="6">AN11</f>
        <v>57904.201999999997</v>
      </c>
      <c r="AS11" s="35">
        <v>24</v>
      </c>
      <c r="AT11" s="43">
        <f t="shared" ref="AT11:AT17" si="7">Q11*AR11*AS11</f>
        <v>1662971622750.72</v>
      </c>
      <c r="AV11" s="43">
        <v>18707000000000</v>
      </c>
    </row>
    <row r="12" spans="1:48" ht="24" customHeight="1">
      <c r="A12" s="16"/>
      <c r="B12" s="17">
        <f>B11+1</f>
        <v>2</v>
      </c>
      <c r="C12" s="10"/>
      <c r="D12" s="18" t="s">
        <v>42</v>
      </c>
      <c r="E12" s="10"/>
      <c r="F12" s="18" t="s">
        <v>13</v>
      </c>
      <c r="G12" s="18" t="s">
        <v>222</v>
      </c>
      <c r="H12" s="10"/>
      <c r="I12" s="19">
        <v>17909754</v>
      </c>
      <c r="J12" s="19">
        <v>13530</v>
      </c>
      <c r="K12" s="17" t="s">
        <v>14</v>
      </c>
      <c r="L12" s="10"/>
      <c r="M12" s="60">
        <v>1675</v>
      </c>
      <c r="N12" s="60">
        <v>2245</v>
      </c>
      <c r="O12" s="60">
        <v>2245</v>
      </c>
      <c r="P12" s="10"/>
      <c r="Q12" s="60">
        <f t="shared" si="0"/>
        <v>67350</v>
      </c>
      <c r="R12" s="10"/>
      <c r="S12" s="62">
        <f t="shared" si="1"/>
        <v>69595</v>
      </c>
      <c r="T12" s="10"/>
      <c r="U12" s="64">
        <v>12.5</v>
      </c>
      <c r="V12" s="64">
        <v>12.5</v>
      </c>
      <c r="W12" s="10"/>
      <c r="X12" s="43">
        <f t="shared" si="2"/>
        <v>24691566047.999996</v>
      </c>
      <c r="Y12" s="36">
        <f t="shared" si="3"/>
        <v>9.8632124502676347E-2</v>
      </c>
      <c r="Z12" s="10"/>
      <c r="AA12" s="20">
        <v>42</v>
      </c>
      <c r="AB12" s="20">
        <v>8.6999999999999993</v>
      </c>
      <c r="AC12" s="20">
        <v>5.7</v>
      </c>
      <c r="AD12" s="20">
        <v>36</v>
      </c>
      <c r="AE12" s="20">
        <v>7.6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13748.088</v>
      </c>
      <c r="AO12" s="35">
        <v>80</v>
      </c>
      <c r="AP12" s="43">
        <f t="shared" si="5"/>
        <v>2469156604.7999997</v>
      </c>
      <c r="AR12" s="57">
        <f t="shared" si="6"/>
        <v>13748.088</v>
      </c>
      <c r="AS12" s="35">
        <v>24</v>
      </c>
      <c r="AT12" s="43">
        <f t="shared" si="7"/>
        <v>22222409443.199997</v>
      </c>
      <c r="AV12" s="43">
        <v>250340000000</v>
      </c>
    </row>
    <row r="13" spans="1:48" ht="24" customHeight="1">
      <c r="A13" s="16"/>
      <c r="B13" s="17">
        <f>B12+1</f>
        <v>3</v>
      </c>
      <c r="C13" s="10"/>
      <c r="D13" s="18" t="s">
        <v>39</v>
      </c>
      <c r="E13" s="10"/>
      <c r="F13" s="18" t="s">
        <v>13</v>
      </c>
      <c r="G13" s="18" t="s">
        <v>222</v>
      </c>
      <c r="H13" s="10"/>
      <c r="I13" s="19">
        <v>36289824</v>
      </c>
      <c r="J13" s="19">
        <v>43660</v>
      </c>
      <c r="K13" s="17" t="s">
        <v>14</v>
      </c>
      <c r="L13" s="10"/>
      <c r="M13" s="60">
        <v>1858</v>
      </c>
      <c r="N13" s="60">
        <v>2118</v>
      </c>
      <c r="O13" s="60">
        <v>2118</v>
      </c>
      <c r="P13" s="10"/>
      <c r="Q13" s="60">
        <f t="shared" si="0"/>
        <v>63540</v>
      </c>
      <c r="R13" s="10"/>
      <c r="S13" s="62">
        <f t="shared" si="1"/>
        <v>65658</v>
      </c>
      <c r="T13" s="10"/>
      <c r="U13" s="64">
        <v>5.8</v>
      </c>
      <c r="V13" s="64">
        <v>5.8</v>
      </c>
      <c r="W13" s="10"/>
      <c r="X13" s="43">
        <f t="shared" si="2"/>
        <v>71639064254.399994</v>
      </c>
      <c r="Y13" s="36">
        <f t="shared" si="3"/>
        <v>4.691490782868369E-2</v>
      </c>
      <c r="Z13" s="10"/>
      <c r="AA13" s="20">
        <v>64.3</v>
      </c>
      <c r="AB13" s="20">
        <v>10.8</v>
      </c>
      <c r="AC13" s="20">
        <v>2.5</v>
      </c>
      <c r="AD13" s="20">
        <v>15.2</v>
      </c>
      <c r="AE13" s="20">
        <v>7.2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42279.900999999998</v>
      </c>
      <c r="AO13" s="35">
        <v>80</v>
      </c>
      <c r="AP13" s="43">
        <f t="shared" si="5"/>
        <v>7163906425.4399986</v>
      </c>
      <c r="AR13" s="57">
        <f t="shared" si="6"/>
        <v>42279.900999999998</v>
      </c>
      <c r="AS13" s="35">
        <v>24</v>
      </c>
      <c r="AT13" s="43">
        <f t="shared" si="7"/>
        <v>64475157828.959999</v>
      </c>
      <c r="AV13" s="43">
        <v>1527000000000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180</v>
      </c>
      <c r="E14" s="10"/>
      <c r="F14" s="18" t="s">
        <v>13</v>
      </c>
      <c r="G14" s="18" t="s">
        <v>222</v>
      </c>
      <c r="H14" s="10"/>
      <c r="I14" s="19">
        <v>3444006</v>
      </c>
      <c r="J14" s="19">
        <v>15230</v>
      </c>
      <c r="K14" s="17" t="s">
        <v>14</v>
      </c>
      <c r="L14" s="10"/>
      <c r="M14" s="60">
        <v>446</v>
      </c>
      <c r="N14" s="60">
        <v>460</v>
      </c>
      <c r="O14" s="60">
        <v>460</v>
      </c>
      <c r="P14" s="10"/>
      <c r="Q14" s="60">
        <f t="shared" si="0"/>
        <v>13800</v>
      </c>
      <c r="R14" s="10"/>
      <c r="S14" s="62">
        <f t="shared" si="1"/>
        <v>14260</v>
      </c>
      <c r="T14" s="10"/>
      <c r="U14" s="64">
        <v>13.4</v>
      </c>
      <c r="V14" s="64">
        <v>13.4</v>
      </c>
      <c r="W14" s="10"/>
      <c r="X14" s="43">
        <f t="shared" si="2"/>
        <v>5662468992</v>
      </c>
      <c r="Y14" s="36">
        <f t="shared" si="3"/>
        <v>0.1074717011843304</v>
      </c>
      <c r="Z14" s="10"/>
      <c r="AA14" s="20">
        <v>30.7</v>
      </c>
      <c r="AB14" s="20">
        <v>45.7</v>
      </c>
      <c r="AC14" s="20">
        <v>7</v>
      </c>
      <c r="AD14" s="20">
        <v>16.600000000000001</v>
      </c>
      <c r="AE14" s="20">
        <v>0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15387.144</v>
      </c>
      <c r="AO14" s="35">
        <v>80</v>
      </c>
      <c r="AP14" s="43">
        <f t="shared" si="5"/>
        <v>566246899.20000005</v>
      </c>
      <c r="AR14" s="57">
        <f t="shared" si="6"/>
        <v>15387.144</v>
      </c>
      <c r="AS14" s="35">
        <v>24</v>
      </c>
      <c r="AT14" s="43">
        <f t="shared" si="7"/>
        <v>5096222092.8000002</v>
      </c>
      <c r="AV14" s="43">
        <v>52688000000</v>
      </c>
    </row>
    <row r="15" spans="1:48" ht="24" customHeight="1">
      <c r="A15" s="16"/>
      <c r="B15" s="17">
        <f t="shared" si="8"/>
        <v>5</v>
      </c>
      <c r="C15" s="10"/>
      <c r="D15" s="18" t="s">
        <v>170</v>
      </c>
      <c r="E15" s="10"/>
      <c r="F15" s="18" t="s">
        <v>13</v>
      </c>
      <c r="G15" s="18" t="s">
        <v>222</v>
      </c>
      <c r="H15" s="10"/>
      <c r="I15" s="19">
        <v>1364962</v>
      </c>
      <c r="J15" s="19">
        <v>15680</v>
      </c>
      <c r="K15" s="17" t="s">
        <v>14</v>
      </c>
      <c r="L15" s="10"/>
      <c r="M15" s="60">
        <v>135</v>
      </c>
      <c r="N15" s="60">
        <v>165</v>
      </c>
      <c r="O15" s="60">
        <v>165</v>
      </c>
      <c r="P15" s="10"/>
      <c r="Q15" s="60">
        <f t="shared" si="0"/>
        <v>4950</v>
      </c>
      <c r="R15" s="10"/>
      <c r="S15" s="62">
        <f t="shared" si="1"/>
        <v>5115</v>
      </c>
      <c r="T15" s="10"/>
      <c r="U15" s="64">
        <v>12.1</v>
      </c>
      <c r="V15" s="64">
        <v>12.1</v>
      </c>
      <c r="W15" s="10"/>
      <c r="X15" s="43">
        <f t="shared" si="2"/>
        <v>2135357004</v>
      </c>
      <c r="Y15" s="36">
        <f t="shared" si="3"/>
        <v>9.5820372627327802E-2</v>
      </c>
      <c r="Z15" s="10"/>
      <c r="AA15" s="20">
        <v>57.8</v>
      </c>
      <c r="AB15" s="20">
        <v>2.2000000000000002</v>
      </c>
      <c r="AC15" s="20">
        <v>0.7</v>
      </c>
      <c r="AD15" s="20">
        <v>31.1</v>
      </c>
      <c r="AE15" s="20">
        <v>8.1999999999999993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16176.947</v>
      </c>
      <c r="AO15" s="35">
        <v>80</v>
      </c>
      <c r="AP15" s="43">
        <f t="shared" si="5"/>
        <v>213535700.39999998</v>
      </c>
      <c r="AR15" s="57">
        <f t="shared" si="6"/>
        <v>16176.947</v>
      </c>
      <c r="AS15" s="35">
        <v>24</v>
      </c>
      <c r="AT15" s="43">
        <f t="shared" si="7"/>
        <v>1921821303.6000001</v>
      </c>
      <c r="AV15" s="43">
        <v>22285000000</v>
      </c>
    </row>
    <row r="16" spans="1:48" ht="24" customHeight="1">
      <c r="A16" s="16"/>
      <c r="B16" s="17">
        <f t="shared" si="8"/>
        <v>6</v>
      </c>
      <c r="C16" s="10"/>
      <c r="D16" s="18" t="s">
        <v>23</v>
      </c>
      <c r="E16" s="10"/>
      <c r="F16" s="18" t="s">
        <v>13</v>
      </c>
      <c r="G16" s="18" t="s">
        <v>222</v>
      </c>
      <c r="H16" s="10"/>
      <c r="I16" s="19">
        <v>284996</v>
      </c>
      <c r="J16" s="19">
        <v>14830</v>
      </c>
      <c r="K16" s="17" t="s">
        <v>14</v>
      </c>
      <c r="L16" s="10"/>
      <c r="M16" s="60">
        <v>9</v>
      </c>
      <c r="N16" s="60">
        <v>16</v>
      </c>
      <c r="O16" s="60">
        <v>16</v>
      </c>
      <c r="P16" s="10"/>
      <c r="Q16" s="60">
        <f t="shared" si="0"/>
        <v>480</v>
      </c>
      <c r="R16" s="10"/>
      <c r="S16" s="62">
        <f t="shared" si="1"/>
        <v>496</v>
      </c>
      <c r="T16" s="10"/>
      <c r="U16" s="64">
        <v>5.6</v>
      </c>
      <c r="V16" s="64">
        <v>5.6</v>
      </c>
      <c r="W16" s="10"/>
      <c r="X16" s="43">
        <f t="shared" si="2"/>
        <v>216792396.80000001</v>
      </c>
      <c r="Y16" s="36">
        <f t="shared" si="3"/>
        <v>4.4791817520661158E-2</v>
      </c>
      <c r="Z16" s="10"/>
      <c r="AA16" s="20">
        <v>33.299999999999997</v>
      </c>
      <c r="AB16" s="20">
        <v>33.299999999999997</v>
      </c>
      <c r="AC16" s="20">
        <v>0</v>
      </c>
      <c r="AD16" s="20">
        <v>22.2</v>
      </c>
      <c r="AE16" s="20">
        <v>11.2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16936.905999999999</v>
      </c>
      <c r="AO16" s="35">
        <v>80</v>
      </c>
      <c r="AP16" s="43">
        <f t="shared" si="5"/>
        <v>21679239.68</v>
      </c>
      <c r="AR16" s="57">
        <f t="shared" si="6"/>
        <v>16936.905999999999</v>
      </c>
      <c r="AS16" s="35">
        <v>24</v>
      </c>
      <c r="AT16" s="43">
        <f t="shared" si="7"/>
        <v>195113157.12</v>
      </c>
      <c r="AV16" s="43">
        <v>4840000000</v>
      </c>
    </row>
    <row r="17" spans="1:48" ht="24" customHeight="1">
      <c r="A17" s="16"/>
      <c r="B17" s="17">
        <f t="shared" si="8"/>
        <v>7</v>
      </c>
      <c r="C17" s="10"/>
      <c r="D17" s="18" t="s">
        <v>12</v>
      </c>
      <c r="E17" s="10"/>
      <c r="F17" s="18" t="s">
        <v>13</v>
      </c>
      <c r="G17" s="18" t="s">
        <v>222</v>
      </c>
      <c r="H17" s="10"/>
      <c r="I17" s="19">
        <v>100963</v>
      </c>
      <c r="J17" s="19">
        <v>13400</v>
      </c>
      <c r="K17" s="17" t="s">
        <v>14</v>
      </c>
      <c r="L17" s="10"/>
      <c r="M17" s="60">
        <v>8</v>
      </c>
      <c r="N17" s="60">
        <v>8</v>
      </c>
      <c r="O17" s="60">
        <v>8</v>
      </c>
      <c r="P17" s="10"/>
      <c r="Q17" s="60">
        <f t="shared" si="0"/>
        <v>240</v>
      </c>
      <c r="R17" s="10"/>
      <c r="S17" s="62">
        <f t="shared" si="1"/>
        <v>248</v>
      </c>
      <c r="T17" s="10"/>
      <c r="U17" s="64">
        <v>7.9</v>
      </c>
      <c r="V17" s="64">
        <v>7.9</v>
      </c>
      <c r="W17" s="10"/>
      <c r="X17" s="43">
        <f t="shared" si="2"/>
        <v>97265094.400000006</v>
      </c>
      <c r="Y17" s="36">
        <f t="shared" si="3"/>
        <v>6.76862173973556E-2</v>
      </c>
      <c r="Z17" s="10"/>
      <c r="AA17" s="20">
        <v>62.5</v>
      </c>
      <c r="AB17" s="20">
        <v>0</v>
      </c>
      <c r="AC17" s="20">
        <v>12.5</v>
      </c>
      <c r="AD17" s="20">
        <v>25</v>
      </c>
      <c r="AE17" s="20">
        <v>0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15197.671</v>
      </c>
      <c r="AO17" s="35">
        <v>80</v>
      </c>
      <c r="AP17" s="43">
        <f t="shared" si="5"/>
        <v>9726509.4399999995</v>
      </c>
      <c r="AR17" s="57">
        <f t="shared" si="6"/>
        <v>15197.671</v>
      </c>
      <c r="AS17" s="35">
        <v>24</v>
      </c>
      <c r="AT17" s="43">
        <f t="shared" si="7"/>
        <v>87538584.960000008</v>
      </c>
      <c r="AV17" s="43">
        <v>1437000000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96</v>
      </c>
      <c r="E21" s="10"/>
      <c r="F21" s="18" t="s">
        <v>5</v>
      </c>
      <c r="G21" s="18" t="s">
        <v>226</v>
      </c>
      <c r="H21" s="10"/>
      <c r="I21" s="19">
        <v>4052584</v>
      </c>
      <c r="J21" s="19">
        <v>41680</v>
      </c>
      <c r="K21" s="17" t="s">
        <v>14</v>
      </c>
      <c r="L21" s="10"/>
      <c r="M21" s="60">
        <v>424</v>
      </c>
      <c r="N21" s="60">
        <v>715</v>
      </c>
      <c r="O21" s="60">
        <v>715</v>
      </c>
      <c r="P21" s="10"/>
      <c r="Q21" s="60">
        <f>N21*$Q$201</f>
        <v>21450</v>
      </c>
      <c r="R21" s="10"/>
      <c r="S21" s="62">
        <f>Q21+N21</f>
        <v>22165</v>
      </c>
      <c r="T21" s="10"/>
      <c r="U21" s="64">
        <v>17.600000000000001</v>
      </c>
      <c r="V21" s="64">
        <v>17.600000000000001</v>
      </c>
      <c r="W21" s="10"/>
      <c r="X21" s="43">
        <f>AP21+AT21</f>
        <v>15817609808</v>
      </c>
      <c r="Y21" s="36">
        <f>X21/AV21</f>
        <v>0.14455867124840066</v>
      </c>
      <c r="Z21" s="10"/>
      <c r="AA21" s="20">
        <v>51</v>
      </c>
      <c r="AB21" s="20">
        <v>12</v>
      </c>
      <c r="AC21" s="20">
        <v>1</v>
      </c>
      <c r="AD21" s="20">
        <v>35</v>
      </c>
      <c r="AE21" s="20">
        <v>1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27653.164000000001</v>
      </c>
      <c r="AO21" s="35">
        <v>80</v>
      </c>
      <c r="AP21" s="43">
        <f>N21*AN21*AO21</f>
        <v>1581760980.8000002</v>
      </c>
      <c r="AR21" s="57">
        <f>AN21</f>
        <v>27653.164000000001</v>
      </c>
      <c r="AS21" s="35">
        <v>24</v>
      </c>
      <c r="AT21" s="43">
        <f>Q21*AR21*AS21</f>
        <v>14235848827.200001</v>
      </c>
      <c r="AV21" s="43">
        <v>109420000000</v>
      </c>
    </row>
    <row r="22" spans="1:48" ht="24" customHeight="1">
      <c r="A22" s="16"/>
      <c r="B22" s="17">
        <f t="shared" si="8"/>
        <v>4</v>
      </c>
      <c r="C22" s="10"/>
      <c r="D22" s="18" t="s">
        <v>128</v>
      </c>
      <c r="E22" s="10"/>
      <c r="F22" s="18" t="s">
        <v>5</v>
      </c>
      <c r="G22" s="18" t="s">
        <v>226</v>
      </c>
      <c r="H22" s="10"/>
      <c r="I22" s="19">
        <v>4424762</v>
      </c>
      <c r="J22" s="19">
        <v>18080</v>
      </c>
      <c r="K22" s="17" t="s">
        <v>14</v>
      </c>
      <c r="L22" s="10"/>
      <c r="M22" s="60">
        <v>692</v>
      </c>
      <c r="N22" s="60">
        <v>713</v>
      </c>
      <c r="O22" s="60">
        <v>713</v>
      </c>
      <c r="P22" s="10"/>
      <c r="Q22" s="60">
        <f>N22*$Q$201</f>
        <v>21390</v>
      </c>
      <c r="R22" s="10"/>
      <c r="S22" s="62">
        <f>Q22+N22</f>
        <v>22103</v>
      </c>
      <c r="T22" s="10"/>
      <c r="U22" s="64">
        <v>16.100000000000001</v>
      </c>
      <c r="V22" s="64">
        <v>16.100000000000001</v>
      </c>
      <c r="W22" s="10"/>
      <c r="X22" s="43">
        <f>AP22+AT22</f>
        <v>8397227448.8000011</v>
      </c>
      <c r="Y22" s="36">
        <f>X22/AV22</f>
        <v>0.12734455723753055</v>
      </c>
      <c r="Z22" s="10"/>
      <c r="AA22" s="20">
        <v>64.7</v>
      </c>
      <c r="AB22" s="20">
        <v>3.9</v>
      </c>
      <c r="AC22" s="20">
        <v>0.7</v>
      </c>
      <c r="AD22" s="20">
        <v>22.5</v>
      </c>
      <c r="AE22" s="20">
        <v>8.1999999999999993</v>
      </c>
      <c r="AF22" s="66">
        <f>SUM(AA22:AE22)</f>
        <v>100.00000000000001</v>
      </c>
      <c r="AG22" s="10"/>
      <c r="AH22" s="72"/>
      <c r="AI22" s="73"/>
      <c r="AJ22" s="74"/>
      <c r="AK22" s="75"/>
      <c r="AL22" s="76"/>
      <c r="AN22" s="57">
        <v>14721.647000000001</v>
      </c>
      <c r="AO22" s="35">
        <v>80</v>
      </c>
      <c r="AP22" s="43">
        <f>N22*AN22*AO22</f>
        <v>839722744.88000011</v>
      </c>
      <c r="AR22" s="57">
        <f>AN22</f>
        <v>14721.647000000001</v>
      </c>
      <c r="AS22" s="35">
        <v>24</v>
      </c>
      <c r="AT22" s="43">
        <f>Q22*AR22*AS22</f>
        <v>7557504703.920001</v>
      </c>
      <c r="AV22" s="43">
        <v>65941000000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134</v>
      </c>
      <c r="E25" s="10"/>
      <c r="F25" s="18" t="s">
        <v>8</v>
      </c>
      <c r="G25" s="18" t="s">
        <v>212</v>
      </c>
      <c r="H25" s="10"/>
      <c r="I25" s="19">
        <v>38224408</v>
      </c>
      <c r="J25" s="19">
        <v>12680</v>
      </c>
      <c r="K25" s="17" t="s">
        <v>14</v>
      </c>
      <c r="L25" s="10"/>
      <c r="M25" s="60">
        <v>3026</v>
      </c>
      <c r="N25" s="60">
        <v>3698</v>
      </c>
      <c r="O25" s="60">
        <v>3698</v>
      </c>
      <c r="P25" s="10"/>
      <c r="Q25" s="60">
        <f t="shared" ref="Q25:Q54" si="9">N25*$Q$201</f>
        <v>110940</v>
      </c>
      <c r="R25" s="10"/>
      <c r="S25" s="62">
        <f t="shared" ref="S25:S54" si="10">Q25+N25</f>
        <v>114638</v>
      </c>
      <c r="T25" s="10"/>
      <c r="U25" s="64">
        <v>9.6999999999999993</v>
      </c>
      <c r="V25" s="64">
        <v>9.6999999999999993</v>
      </c>
      <c r="W25" s="10"/>
      <c r="X25" s="43">
        <f t="shared" ref="X25:X54" si="11">AP25+AT25</f>
        <v>36777571480</v>
      </c>
      <c r="Y25" s="36">
        <f t="shared" ref="Y25:Y54" si="12">X25/AV25</f>
        <v>7.7913961629394859E-2</v>
      </c>
      <c r="Z25" s="10"/>
      <c r="AA25" s="20">
        <v>46.8</v>
      </c>
      <c r="AB25" s="20">
        <v>11.2</v>
      </c>
      <c r="AC25" s="20">
        <v>9</v>
      </c>
      <c r="AD25" s="20">
        <v>28.7</v>
      </c>
      <c r="AE25" s="20">
        <v>4.3</v>
      </c>
      <c r="AF25" s="66">
        <f t="shared" ref="AF25:AF54" si="13">SUM(AA25:AE25)</f>
        <v>100</v>
      </c>
      <c r="AG25" s="10"/>
      <c r="AH25" s="72"/>
      <c r="AI25" s="73"/>
      <c r="AJ25" s="74"/>
      <c r="AK25" s="75"/>
      <c r="AL25" s="76"/>
      <c r="AN25" s="57">
        <v>12431.575000000001</v>
      </c>
      <c r="AO25" s="35">
        <v>80</v>
      </c>
      <c r="AP25" s="43">
        <f t="shared" ref="AP25:AP54" si="14">N25*AN25*AO25</f>
        <v>3677757148</v>
      </c>
      <c r="AR25" s="57">
        <f t="shared" ref="AR25:AR54" si="15">AN25</f>
        <v>12431.575000000001</v>
      </c>
      <c r="AS25" s="35">
        <v>24</v>
      </c>
      <c r="AT25" s="43">
        <f t="shared" ref="AT25:AT54" si="16">Q25*AR25*AS25</f>
        <v>33099814332</v>
      </c>
      <c r="AV25" s="43">
        <v>472028000000</v>
      </c>
    </row>
    <row r="26" spans="1:48" ht="24" customHeight="1">
      <c r="A26" s="16"/>
      <c r="B26" s="17">
        <f t="shared" si="8"/>
        <v>2</v>
      </c>
      <c r="C26" s="10"/>
      <c r="D26" s="18" t="s">
        <v>68</v>
      </c>
      <c r="E26" s="10"/>
      <c r="F26" s="18" t="s">
        <v>8</v>
      </c>
      <c r="G26" s="18" t="s">
        <v>212</v>
      </c>
      <c r="H26" s="10"/>
      <c r="I26" s="19">
        <v>64720688</v>
      </c>
      <c r="J26" s="19">
        <v>38950</v>
      </c>
      <c r="K26" s="17" t="s">
        <v>14</v>
      </c>
      <c r="L26" s="10"/>
      <c r="M26" s="60">
        <v>3477</v>
      </c>
      <c r="N26" s="60">
        <v>3585</v>
      </c>
      <c r="O26" s="60">
        <v>3585</v>
      </c>
      <c r="P26" s="10"/>
      <c r="Q26" s="60">
        <f t="shared" si="9"/>
        <v>107550</v>
      </c>
      <c r="R26" s="10"/>
      <c r="S26" s="62">
        <f t="shared" si="10"/>
        <v>111135</v>
      </c>
      <c r="T26" s="10"/>
      <c r="U26" s="64">
        <v>5.5</v>
      </c>
      <c r="V26" s="64">
        <v>5.5</v>
      </c>
      <c r="W26" s="10"/>
      <c r="X26" s="43">
        <f t="shared" si="11"/>
        <v>106007652696.00002</v>
      </c>
      <c r="Y26" s="36">
        <f t="shared" si="12"/>
        <v>4.2900709306353708E-2</v>
      </c>
      <c r="Z26" s="10"/>
      <c r="AA26" s="20">
        <v>54.4</v>
      </c>
      <c r="AB26" s="20">
        <v>21.1</v>
      </c>
      <c r="AC26" s="20">
        <v>4.7</v>
      </c>
      <c r="AD26" s="20">
        <v>16.100000000000001</v>
      </c>
      <c r="AE26" s="20">
        <v>3.7</v>
      </c>
      <c r="AF26" s="66">
        <f t="shared" si="13"/>
        <v>100.00000000000001</v>
      </c>
      <c r="AG26" s="10"/>
      <c r="AH26" s="72"/>
      <c r="AI26" s="73"/>
      <c r="AJ26" s="74"/>
      <c r="AK26" s="75"/>
      <c r="AL26" s="76"/>
      <c r="AN26" s="57">
        <v>36962.222000000002</v>
      </c>
      <c r="AO26" s="35">
        <v>80</v>
      </c>
      <c r="AP26" s="43">
        <f t="shared" si="14"/>
        <v>10600765269.6</v>
      </c>
      <c r="AR26" s="57">
        <f t="shared" si="15"/>
        <v>36962.222000000002</v>
      </c>
      <c r="AS26" s="35">
        <v>24</v>
      </c>
      <c r="AT26" s="43">
        <f t="shared" si="16"/>
        <v>95406887426.400009</v>
      </c>
      <c r="AV26" s="43">
        <v>2471000000000</v>
      </c>
    </row>
    <row r="27" spans="1:48" ht="24" customHeight="1">
      <c r="A27" s="16"/>
      <c r="B27" s="17">
        <f t="shared" si="8"/>
        <v>3</v>
      </c>
      <c r="C27" s="10"/>
      <c r="D27" s="18" t="s">
        <v>89</v>
      </c>
      <c r="E27" s="10"/>
      <c r="F27" s="18" t="s">
        <v>8</v>
      </c>
      <c r="G27" s="18" t="s">
        <v>212</v>
      </c>
      <c r="H27" s="10"/>
      <c r="I27" s="19">
        <v>59429936</v>
      </c>
      <c r="J27" s="19">
        <v>31590</v>
      </c>
      <c r="K27" s="17" t="s">
        <v>14</v>
      </c>
      <c r="L27" s="10"/>
      <c r="M27" s="60">
        <v>3428</v>
      </c>
      <c r="N27" s="60">
        <v>3333</v>
      </c>
      <c r="O27" s="60">
        <v>3333</v>
      </c>
      <c r="P27" s="10"/>
      <c r="Q27" s="60">
        <f t="shared" si="9"/>
        <v>99990</v>
      </c>
      <c r="R27" s="10"/>
      <c r="S27" s="62">
        <f t="shared" si="10"/>
        <v>103323</v>
      </c>
      <c r="T27" s="10"/>
      <c r="U27" s="64">
        <v>5.6</v>
      </c>
      <c r="V27" s="64">
        <v>5.6</v>
      </c>
      <c r="W27" s="10"/>
      <c r="X27" s="43">
        <f t="shared" si="11"/>
        <v>82488083700</v>
      </c>
      <c r="Y27" s="36">
        <f t="shared" si="12"/>
        <v>4.3970193869936038E-2</v>
      </c>
      <c r="Z27" s="10"/>
      <c r="AA27" s="20">
        <v>42.8</v>
      </c>
      <c r="AB27" s="20">
        <v>25.6</v>
      </c>
      <c r="AC27" s="20">
        <v>7.3</v>
      </c>
      <c r="AD27" s="20">
        <v>17.600000000000001</v>
      </c>
      <c r="AE27" s="20">
        <v>6.7</v>
      </c>
      <c r="AF27" s="66">
        <f t="shared" si="13"/>
        <v>100.00000000000001</v>
      </c>
      <c r="AG27" s="10"/>
      <c r="AH27" s="72"/>
      <c r="AI27" s="73"/>
      <c r="AJ27" s="74"/>
      <c r="AK27" s="75"/>
      <c r="AL27" s="76"/>
      <c r="AN27" s="57">
        <v>30936.125</v>
      </c>
      <c r="AO27" s="35">
        <v>80</v>
      </c>
      <c r="AP27" s="43">
        <f t="shared" si="14"/>
        <v>8248808370</v>
      </c>
      <c r="AR27" s="57">
        <f t="shared" si="15"/>
        <v>30936.125</v>
      </c>
      <c r="AS27" s="35">
        <v>24</v>
      </c>
      <c r="AT27" s="43">
        <f t="shared" si="16"/>
        <v>74239275330</v>
      </c>
      <c r="AV27" s="43">
        <v>1876000000000</v>
      </c>
    </row>
    <row r="28" spans="1:48" ht="24" customHeight="1">
      <c r="A28" s="16"/>
      <c r="B28" s="17">
        <f t="shared" si="8"/>
        <v>4</v>
      </c>
      <c r="C28" s="10"/>
      <c r="D28" s="18" t="s">
        <v>72</v>
      </c>
      <c r="E28" s="10"/>
      <c r="F28" s="18" t="s">
        <v>8</v>
      </c>
      <c r="G28" s="18" t="s">
        <v>212</v>
      </c>
      <c r="H28" s="10"/>
      <c r="I28" s="19">
        <v>81914672</v>
      </c>
      <c r="J28" s="19">
        <v>43660</v>
      </c>
      <c r="K28" s="17" t="s">
        <v>14</v>
      </c>
      <c r="L28" s="10"/>
      <c r="M28" s="60">
        <v>3206</v>
      </c>
      <c r="N28" s="60">
        <v>3327</v>
      </c>
      <c r="O28" s="60">
        <v>3327</v>
      </c>
      <c r="P28" s="10"/>
      <c r="Q28" s="60">
        <f t="shared" si="9"/>
        <v>99810</v>
      </c>
      <c r="R28" s="10"/>
      <c r="S28" s="62">
        <f t="shared" si="10"/>
        <v>103137</v>
      </c>
      <c r="T28" s="10"/>
      <c r="U28" s="64">
        <v>4.0999999999999996</v>
      </c>
      <c r="V28" s="64">
        <v>4.0999999999999996</v>
      </c>
      <c r="W28" s="10"/>
      <c r="X28" s="43">
        <f t="shared" si="11"/>
        <v>112050485471.99998</v>
      </c>
      <c r="Y28" s="36">
        <f t="shared" si="12"/>
        <v>3.2319147814248626E-2</v>
      </c>
      <c r="Z28" s="10"/>
      <c r="AA28" s="20">
        <v>47.8</v>
      </c>
      <c r="AB28" s="20">
        <v>18.8</v>
      </c>
      <c r="AC28" s="20">
        <v>12.3</v>
      </c>
      <c r="AD28" s="20">
        <v>15.3</v>
      </c>
      <c r="AE28" s="20">
        <v>5.8</v>
      </c>
      <c r="AF28" s="66">
        <f t="shared" si="13"/>
        <v>99.999999999999986</v>
      </c>
      <c r="AG28" s="10"/>
      <c r="AH28" s="72"/>
      <c r="AI28" s="73"/>
      <c r="AJ28" s="74"/>
      <c r="AK28" s="75"/>
      <c r="AL28" s="76"/>
      <c r="AN28" s="57">
        <v>42098.92</v>
      </c>
      <c r="AO28" s="35">
        <v>80</v>
      </c>
      <c r="AP28" s="43">
        <f t="shared" si="14"/>
        <v>11205048547.200001</v>
      </c>
      <c r="AR28" s="57">
        <f t="shared" si="15"/>
        <v>42098.92</v>
      </c>
      <c r="AS28" s="35">
        <v>24</v>
      </c>
      <c r="AT28" s="43">
        <f t="shared" si="16"/>
        <v>100845436924.79999</v>
      </c>
      <c r="AV28" s="43">
        <v>3467000000000</v>
      </c>
    </row>
    <row r="29" spans="1:48" ht="24" customHeight="1">
      <c r="A29" s="16"/>
      <c r="B29" s="17">
        <f t="shared" si="8"/>
        <v>5</v>
      </c>
      <c r="C29" s="10"/>
      <c r="D29" s="18" t="s">
        <v>177</v>
      </c>
      <c r="E29" s="10"/>
      <c r="F29" s="18" t="s">
        <v>8</v>
      </c>
      <c r="G29" s="18" t="s">
        <v>212</v>
      </c>
      <c r="H29" s="10"/>
      <c r="I29" s="19">
        <v>65788572</v>
      </c>
      <c r="J29" s="19">
        <v>42390</v>
      </c>
      <c r="K29" s="17" t="s">
        <v>14</v>
      </c>
      <c r="L29" s="10"/>
      <c r="M29" s="60">
        <v>1804</v>
      </c>
      <c r="N29" s="60">
        <v>2019</v>
      </c>
      <c r="O29" s="60">
        <v>2019</v>
      </c>
      <c r="P29" s="10"/>
      <c r="Q29" s="60">
        <f t="shared" si="9"/>
        <v>60570</v>
      </c>
      <c r="R29" s="10"/>
      <c r="S29" s="62">
        <f t="shared" si="10"/>
        <v>62589</v>
      </c>
      <c r="T29" s="10"/>
      <c r="U29" s="64">
        <v>3.1</v>
      </c>
      <c r="V29" s="64">
        <v>3.1</v>
      </c>
      <c r="W29" s="10"/>
      <c r="X29" s="43">
        <f t="shared" si="11"/>
        <v>66342994538.399994</v>
      </c>
      <c r="Y29" s="36">
        <f t="shared" si="12"/>
        <v>2.4626204357238304E-2</v>
      </c>
      <c r="Z29" s="10"/>
      <c r="AA29" s="20">
        <v>46.2</v>
      </c>
      <c r="AB29" s="20">
        <v>20.5</v>
      </c>
      <c r="AC29" s="20">
        <v>5.5</v>
      </c>
      <c r="AD29" s="20">
        <v>23.7</v>
      </c>
      <c r="AE29" s="20">
        <v>4.0999999999999996</v>
      </c>
      <c r="AF29" s="66">
        <f t="shared" si="13"/>
        <v>100</v>
      </c>
      <c r="AG29" s="10"/>
      <c r="AH29" s="72"/>
      <c r="AI29" s="73"/>
      <c r="AJ29" s="74"/>
      <c r="AK29" s="75"/>
      <c r="AL29" s="76"/>
      <c r="AN29" s="57">
        <v>41074.167000000001</v>
      </c>
      <c r="AO29" s="35">
        <v>80</v>
      </c>
      <c r="AP29" s="43">
        <f t="shared" si="14"/>
        <v>6634299453.8400002</v>
      </c>
      <c r="AR29" s="57">
        <f t="shared" si="15"/>
        <v>41074.167000000001</v>
      </c>
      <c r="AS29" s="35">
        <v>24</v>
      </c>
      <c r="AT29" s="43">
        <f t="shared" si="16"/>
        <v>59708695084.559998</v>
      </c>
      <c r="AV29" s="43">
        <v>2694000000000</v>
      </c>
    </row>
    <row r="30" spans="1:48" ht="24" customHeight="1">
      <c r="A30" s="16"/>
      <c r="B30" s="17">
        <f t="shared" si="8"/>
        <v>6</v>
      </c>
      <c r="C30" s="10"/>
      <c r="D30" s="18" t="s">
        <v>157</v>
      </c>
      <c r="E30" s="10"/>
      <c r="F30" s="18" t="s">
        <v>8</v>
      </c>
      <c r="G30" s="18" t="s">
        <v>212</v>
      </c>
      <c r="H30" s="10"/>
      <c r="I30" s="19">
        <v>46347576</v>
      </c>
      <c r="J30" s="19">
        <v>27520</v>
      </c>
      <c r="K30" s="17" t="s">
        <v>14</v>
      </c>
      <c r="L30" s="10"/>
      <c r="M30" s="60">
        <v>1810</v>
      </c>
      <c r="N30" s="60">
        <v>1922</v>
      </c>
      <c r="O30" s="60">
        <v>1922</v>
      </c>
      <c r="P30" s="10"/>
      <c r="Q30" s="60">
        <f t="shared" si="9"/>
        <v>57660</v>
      </c>
      <c r="R30" s="10"/>
      <c r="S30" s="62">
        <f t="shared" si="10"/>
        <v>59582</v>
      </c>
      <c r="T30" s="10"/>
      <c r="U30" s="64">
        <v>4.0999999999999996</v>
      </c>
      <c r="V30" s="64">
        <v>4.0999999999999996</v>
      </c>
      <c r="W30" s="10"/>
      <c r="X30" s="43">
        <f t="shared" si="11"/>
        <v>40755047462.399994</v>
      </c>
      <c r="Y30" s="36">
        <f t="shared" si="12"/>
        <v>3.3080395667532465E-2</v>
      </c>
      <c r="Z30" s="10"/>
      <c r="AA30" s="20">
        <v>46.5</v>
      </c>
      <c r="AB30" s="20">
        <v>21.9</v>
      </c>
      <c r="AC30" s="20">
        <v>3.7</v>
      </c>
      <c r="AD30" s="20">
        <v>21.5</v>
      </c>
      <c r="AE30" s="20">
        <v>6.4</v>
      </c>
      <c r="AF30" s="66">
        <f t="shared" si="13"/>
        <v>100.00000000000001</v>
      </c>
      <c r="AG30" s="10"/>
      <c r="AH30" s="72"/>
      <c r="AI30" s="73"/>
      <c r="AJ30" s="74"/>
      <c r="AK30" s="75"/>
      <c r="AL30" s="76"/>
      <c r="AN30" s="57">
        <v>26505.624</v>
      </c>
      <c r="AO30" s="35">
        <v>80</v>
      </c>
      <c r="AP30" s="43">
        <f t="shared" si="14"/>
        <v>4075504746.2400002</v>
      </c>
      <c r="AR30" s="57">
        <f t="shared" si="15"/>
        <v>26505.624</v>
      </c>
      <c r="AS30" s="35">
        <v>24</v>
      </c>
      <c r="AT30" s="43">
        <f t="shared" si="16"/>
        <v>36679542716.159996</v>
      </c>
      <c r="AV30" s="43">
        <v>1232000000000</v>
      </c>
    </row>
    <row r="31" spans="1:48" ht="24" customHeight="1">
      <c r="A31" s="16"/>
      <c r="B31" s="17">
        <f t="shared" si="8"/>
        <v>7</v>
      </c>
      <c r="C31" s="10"/>
      <c r="D31" s="18" t="s">
        <v>74</v>
      </c>
      <c r="E31" s="10"/>
      <c r="F31" s="18" t="s">
        <v>8</v>
      </c>
      <c r="G31" s="18" t="s">
        <v>212</v>
      </c>
      <c r="H31" s="10"/>
      <c r="I31" s="19">
        <v>11183716</v>
      </c>
      <c r="J31" s="19">
        <v>18960</v>
      </c>
      <c r="K31" s="17" t="s">
        <v>14</v>
      </c>
      <c r="L31" s="10"/>
      <c r="M31" s="60">
        <v>824</v>
      </c>
      <c r="N31" s="60">
        <v>1026</v>
      </c>
      <c r="O31" s="60">
        <v>1026</v>
      </c>
      <c r="P31" s="10"/>
      <c r="Q31" s="60">
        <f t="shared" si="9"/>
        <v>30780</v>
      </c>
      <c r="R31" s="10"/>
      <c r="S31" s="62">
        <f t="shared" si="10"/>
        <v>31806</v>
      </c>
      <c r="T31" s="10"/>
      <c r="U31" s="64">
        <v>9.1999999999999993</v>
      </c>
      <c r="V31" s="64">
        <v>9.1999999999999993</v>
      </c>
      <c r="W31" s="10"/>
      <c r="X31" s="43">
        <f t="shared" si="11"/>
        <v>14869990368</v>
      </c>
      <c r="Y31" s="36">
        <f t="shared" si="12"/>
        <v>7.6169644650705345E-2</v>
      </c>
      <c r="Z31" s="10"/>
      <c r="AA31" s="20">
        <v>40.299999999999997</v>
      </c>
      <c r="AB31" s="20">
        <v>32.4</v>
      </c>
      <c r="AC31" s="20">
        <v>2.2000000000000002</v>
      </c>
      <c r="AD31" s="20">
        <v>18.100000000000001</v>
      </c>
      <c r="AE31" s="20">
        <v>7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18116.46</v>
      </c>
      <c r="AO31" s="35">
        <v>80</v>
      </c>
      <c r="AP31" s="43">
        <f t="shared" si="14"/>
        <v>1486999036.8000002</v>
      </c>
      <c r="AR31" s="57">
        <f t="shared" si="15"/>
        <v>18116.46</v>
      </c>
      <c r="AS31" s="35">
        <v>24</v>
      </c>
      <c r="AT31" s="43">
        <f t="shared" si="16"/>
        <v>13382991331.199999</v>
      </c>
      <c r="AV31" s="43">
        <v>195222000000</v>
      </c>
    </row>
    <row r="32" spans="1:48" ht="24" customHeight="1">
      <c r="A32" s="16"/>
      <c r="B32" s="17">
        <f t="shared" si="8"/>
        <v>8</v>
      </c>
      <c r="C32" s="10"/>
      <c r="D32" s="18" t="s">
        <v>135</v>
      </c>
      <c r="E32" s="10"/>
      <c r="F32" s="18" t="s">
        <v>8</v>
      </c>
      <c r="G32" s="18" t="s">
        <v>212</v>
      </c>
      <c r="H32" s="10"/>
      <c r="I32" s="19">
        <v>10371627</v>
      </c>
      <c r="J32" s="19">
        <v>19850</v>
      </c>
      <c r="K32" s="17" t="s">
        <v>14</v>
      </c>
      <c r="L32" s="10"/>
      <c r="M32" s="60">
        <v>563</v>
      </c>
      <c r="N32" s="60">
        <v>768</v>
      </c>
      <c r="O32" s="60">
        <v>768</v>
      </c>
      <c r="P32" s="10"/>
      <c r="Q32" s="60">
        <f t="shared" si="9"/>
        <v>23040</v>
      </c>
      <c r="R32" s="10"/>
      <c r="S32" s="62">
        <f t="shared" si="10"/>
        <v>23808</v>
      </c>
      <c r="T32" s="10"/>
      <c r="U32" s="64">
        <v>7.4</v>
      </c>
      <c r="V32" s="64">
        <v>7.4</v>
      </c>
      <c r="W32" s="10"/>
      <c r="X32" s="43">
        <f t="shared" si="11"/>
        <v>12274729574.400002</v>
      </c>
      <c r="Y32" s="36">
        <f t="shared" si="12"/>
        <v>5.9503454303248896E-2</v>
      </c>
      <c r="Z32" s="10"/>
      <c r="AA32" s="20">
        <v>47.6</v>
      </c>
      <c r="AB32" s="20">
        <v>18.3</v>
      </c>
      <c r="AC32" s="20">
        <v>5.9</v>
      </c>
      <c r="AD32" s="20">
        <v>21.8</v>
      </c>
      <c r="AE32" s="20">
        <v>6.4</v>
      </c>
      <c r="AF32" s="66">
        <f t="shared" si="13"/>
        <v>100.00000000000001</v>
      </c>
      <c r="AG32" s="10"/>
      <c r="AH32" s="72"/>
      <c r="AI32" s="73"/>
      <c r="AJ32" s="74"/>
      <c r="AK32" s="75"/>
      <c r="AL32" s="76"/>
      <c r="AN32" s="57">
        <v>19978.401000000002</v>
      </c>
      <c r="AO32" s="35">
        <v>80</v>
      </c>
      <c r="AP32" s="43">
        <f t="shared" si="14"/>
        <v>1227472957.4400001</v>
      </c>
      <c r="AR32" s="57">
        <f t="shared" si="15"/>
        <v>19978.401000000002</v>
      </c>
      <c r="AS32" s="35">
        <v>24</v>
      </c>
      <c r="AT32" s="43">
        <f t="shared" si="16"/>
        <v>11047256616.960001</v>
      </c>
      <c r="AV32" s="43">
        <v>206286000000</v>
      </c>
    </row>
    <row r="33" spans="1:48" ht="24" customHeight="1">
      <c r="A33" s="16"/>
      <c r="B33" s="17">
        <f t="shared" si="8"/>
        <v>9</v>
      </c>
      <c r="C33" s="10"/>
      <c r="D33" s="18" t="s">
        <v>81</v>
      </c>
      <c r="E33" s="10"/>
      <c r="F33" s="18" t="s">
        <v>8</v>
      </c>
      <c r="G33" s="18" t="s">
        <v>212</v>
      </c>
      <c r="H33" s="10"/>
      <c r="I33" s="19">
        <v>9753281</v>
      </c>
      <c r="J33" s="19">
        <v>12570</v>
      </c>
      <c r="K33" s="17" t="s">
        <v>14</v>
      </c>
      <c r="L33" s="10"/>
      <c r="M33" s="60">
        <v>607</v>
      </c>
      <c r="N33" s="60">
        <v>756</v>
      </c>
      <c r="O33" s="60">
        <v>756</v>
      </c>
      <c r="P33" s="10"/>
      <c r="Q33" s="60">
        <f t="shared" si="9"/>
        <v>22680</v>
      </c>
      <c r="R33" s="10"/>
      <c r="S33" s="62">
        <f t="shared" si="10"/>
        <v>23436</v>
      </c>
      <c r="T33" s="10"/>
      <c r="U33" s="64">
        <v>7.8</v>
      </c>
      <c r="V33" s="64">
        <v>7.8</v>
      </c>
      <c r="W33" s="10"/>
      <c r="X33" s="43">
        <f t="shared" si="11"/>
        <v>7857789004.7999992</v>
      </c>
      <c r="Y33" s="36">
        <f t="shared" si="12"/>
        <v>6.1626334278118061E-2</v>
      </c>
      <c r="Z33" s="10"/>
      <c r="AA33" s="20">
        <v>44.3</v>
      </c>
      <c r="AB33" s="20">
        <v>10.5</v>
      </c>
      <c r="AC33" s="20">
        <v>12</v>
      </c>
      <c r="AD33" s="20">
        <v>25</v>
      </c>
      <c r="AE33" s="20">
        <v>8.1999999999999993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12992.376</v>
      </c>
      <c r="AO33" s="35">
        <v>80</v>
      </c>
      <c r="AP33" s="43">
        <f t="shared" si="14"/>
        <v>785778900.48000002</v>
      </c>
      <c r="AR33" s="57">
        <f t="shared" si="15"/>
        <v>12992.376</v>
      </c>
      <c r="AS33" s="35">
        <v>24</v>
      </c>
      <c r="AT33" s="43">
        <f t="shared" si="16"/>
        <v>7072010104.3199997</v>
      </c>
      <c r="AV33" s="43">
        <v>127507000000</v>
      </c>
    </row>
    <row r="34" spans="1:48" ht="24" customHeight="1">
      <c r="A34" s="16"/>
      <c r="B34" s="17">
        <f t="shared" si="8"/>
        <v>10</v>
      </c>
      <c r="C34" s="10"/>
      <c r="D34" s="18" t="s">
        <v>25</v>
      </c>
      <c r="E34" s="10"/>
      <c r="F34" s="18" t="s">
        <v>8</v>
      </c>
      <c r="G34" s="18" t="s">
        <v>212</v>
      </c>
      <c r="H34" s="10"/>
      <c r="I34" s="19">
        <v>11358379</v>
      </c>
      <c r="J34" s="19">
        <v>41860</v>
      </c>
      <c r="K34" s="17" t="s">
        <v>14</v>
      </c>
      <c r="L34" s="10"/>
      <c r="M34" s="60">
        <v>637</v>
      </c>
      <c r="N34" s="60">
        <v>657</v>
      </c>
      <c r="O34" s="60">
        <v>657</v>
      </c>
      <c r="P34" s="10"/>
      <c r="Q34" s="60">
        <f t="shared" si="9"/>
        <v>19710</v>
      </c>
      <c r="R34" s="10"/>
      <c r="S34" s="62">
        <f t="shared" si="10"/>
        <v>20367</v>
      </c>
      <c r="T34" s="10"/>
      <c r="U34" s="64">
        <v>5.8</v>
      </c>
      <c r="V34" s="64">
        <v>5.8</v>
      </c>
      <c r="W34" s="10"/>
      <c r="X34" s="43">
        <f t="shared" si="11"/>
        <v>22081559760</v>
      </c>
      <c r="Y34" s="36">
        <f t="shared" si="12"/>
        <v>4.6384277008845579E-2</v>
      </c>
      <c r="Z34" s="10"/>
      <c r="AA34" s="20">
        <v>57.1</v>
      </c>
      <c r="AB34" s="20">
        <v>14.4</v>
      </c>
      <c r="AC34" s="20">
        <v>11.1</v>
      </c>
      <c r="AD34" s="20">
        <v>12.2</v>
      </c>
      <c r="AE34" s="20">
        <v>5.2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42012.1</v>
      </c>
      <c r="AO34" s="35">
        <v>80</v>
      </c>
      <c r="AP34" s="43">
        <f t="shared" si="14"/>
        <v>2208155976</v>
      </c>
      <c r="AR34" s="57">
        <f t="shared" si="15"/>
        <v>42012.1</v>
      </c>
      <c r="AS34" s="35">
        <v>24</v>
      </c>
      <c r="AT34" s="43">
        <f t="shared" si="16"/>
        <v>19873403784</v>
      </c>
      <c r="AV34" s="43">
        <v>476057000000</v>
      </c>
    </row>
    <row r="35" spans="1:48" ht="24" customHeight="1">
      <c r="A35" s="16"/>
      <c r="B35" s="17">
        <f t="shared" si="8"/>
        <v>11</v>
      </c>
      <c r="C35" s="10"/>
      <c r="D35" s="18" t="s">
        <v>123</v>
      </c>
      <c r="E35" s="10"/>
      <c r="F35" s="18" t="s">
        <v>8</v>
      </c>
      <c r="G35" s="18" t="s">
        <v>212</v>
      </c>
      <c r="H35" s="10"/>
      <c r="I35" s="19">
        <v>16987330</v>
      </c>
      <c r="J35" s="19">
        <v>46310</v>
      </c>
      <c r="K35" s="17" t="s">
        <v>14</v>
      </c>
      <c r="L35" s="10"/>
      <c r="M35" s="60">
        <v>621</v>
      </c>
      <c r="N35" s="60">
        <v>648</v>
      </c>
      <c r="O35" s="60">
        <v>648</v>
      </c>
      <c r="P35" s="10"/>
      <c r="Q35" s="60">
        <f t="shared" si="9"/>
        <v>19440</v>
      </c>
      <c r="R35" s="10"/>
      <c r="S35" s="62">
        <f t="shared" si="10"/>
        <v>20088</v>
      </c>
      <c r="T35" s="10"/>
      <c r="U35" s="64">
        <v>3.8</v>
      </c>
      <c r="V35" s="64">
        <v>3.8</v>
      </c>
      <c r="W35" s="10"/>
      <c r="X35" s="43">
        <f t="shared" si="11"/>
        <v>23850470995.200001</v>
      </c>
      <c r="Y35" s="36">
        <f t="shared" si="12"/>
        <v>3.0439845155757039E-2</v>
      </c>
      <c r="Z35" s="10"/>
      <c r="AA35" s="20">
        <v>38</v>
      </c>
      <c r="AB35" s="20">
        <v>21.4</v>
      </c>
      <c r="AC35" s="20">
        <v>29.8</v>
      </c>
      <c r="AD35" s="20">
        <v>9.1999999999999993</v>
      </c>
      <c r="AE35" s="20">
        <v>1.6</v>
      </c>
      <c r="AF35" s="66">
        <f t="shared" si="13"/>
        <v>100</v>
      </c>
      <c r="AG35" s="10"/>
      <c r="AH35" s="72"/>
      <c r="AI35" s="73"/>
      <c r="AJ35" s="74"/>
      <c r="AK35" s="75"/>
      <c r="AL35" s="76"/>
      <c r="AN35" s="57">
        <v>46007.853000000003</v>
      </c>
      <c r="AO35" s="35">
        <v>80</v>
      </c>
      <c r="AP35" s="43">
        <f t="shared" si="14"/>
        <v>2385047099.5200005</v>
      </c>
      <c r="AR35" s="57">
        <f t="shared" si="15"/>
        <v>46007.853000000003</v>
      </c>
      <c r="AS35" s="35">
        <v>24</v>
      </c>
      <c r="AT35" s="43">
        <f t="shared" si="16"/>
        <v>21465423895.68</v>
      </c>
      <c r="AV35" s="43">
        <v>783528000000</v>
      </c>
    </row>
    <row r="36" spans="1:48" ht="24" customHeight="1">
      <c r="A36" s="16"/>
      <c r="B36" s="17">
        <f t="shared" si="8"/>
        <v>12</v>
      </c>
      <c r="C36" s="10"/>
      <c r="D36" s="18" t="s">
        <v>53</v>
      </c>
      <c r="E36" s="10"/>
      <c r="F36" s="18" t="s">
        <v>8</v>
      </c>
      <c r="G36" s="18" t="s">
        <v>212</v>
      </c>
      <c r="H36" s="10"/>
      <c r="I36" s="19">
        <v>10610947</v>
      </c>
      <c r="J36" s="19">
        <v>17570</v>
      </c>
      <c r="K36" s="17" t="s">
        <v>14</v>
      </c>
      <c r="L36" s="10"/>
      <c r="M36" s="60">
        <v>611</v>
      </c>
      <c r="N36" s="60">
        <v>630</v>
      </c>
      <c r="O36" s="60">
        <v>630</v>
      </c>
      <c r="P36" s="10"/>
      <c r="Q36" s="60">
        <f t="shared" si="9"/>
        <v>18900</v>
      </c>
      <c r="R36" s="10"/>
      <c r="S36" s="62">
        <f t="shared" si="10"/>
        <v>19530</v>
      </c>
      <c r="T36" s="10"/>
      <c r="U36" s="64">
        <v>5.9</v>
      </c>
      <c r="V36" s="64">
        <v>5.9</v>
      </c>
      <c r="W36" s="10"/>
      <c r="X36" s="43">
        <f t="shared" si="11"/>
        <v>9305547047.9999981</v>
      </c>
      <c r="Y36" s="36">
        <f t="shared" si="12"/>
        <v>4.7698739289558659E-2</v>
      </c>
      <c r="Z36" s="10"/>
      <c r="AA36" s="20">
        <v>53.7</v>
      </c>
      <c r="AB36" s="20">
        <v>10.3</v>
      </c>
      <c r="AC36" s="20">
        <v>8.6999999999999993</v>
      </c>
      <c r="AD36" s="20">
        <v>21.3</v>
      </c>
      <c r="AE36" s="20">
        <v>6</v>
      </c>
      <c r="AF36" s="66">
        <f t="shared" si="13"/>
        <v>100</v>
      </c>
      <c r="AG36" s="10"/>
      <c r="AH36" s="72"/>
      <c r="AI36" s="73"/>
      <c r="AJ36" s="74"/>
      <c r="AK36" s="75"/>
      <c r="AL36" s="76"/>
      <c r="AN36" s="57">
        <v>18463.386999999999</v>
      </c>
      <c r="AO36" s="35">
        <v>80</v>
      </c>
      <c r="AP36" s="43">
        <f t="shared" si="14"/>
        <v>930554704.79999995</v>
      </c>
      <c r="AR36" s="57">
        <f t="shared" si="15"/>
        <v>18463.386999999999</v>
      </c>
      <c r="AS36" s="35">
        <v>24</v>
      </c>
      <c r="AT36" s="43">
        <f t="shared" si="16"/>
        <v>8374992343.1999989</v>
      </c>
      <c r="AV36" s="43">
        <v>195090000000</v>
      </c>
    </row>
    <row r="37" spans="1:48" ht="24" customHeight="1">
      <c r="A37" s="16"/>
      <c r="B37" s="17">
        <f t="shared" si="8"/>
        <v>13</v>
      </c>
      <c r="C37" s="10"/>
      <c r="D37" s="18" t="s">
        <v>19</v>
      </c>
      <c r="E37" s="10"/>
      <c r="F37" s="18" t="s">
        <v>8</v>
      </c>
      <c r="G37" s="18" t="s">
        <v>212</v>
      </c>
      <c r="H37" s="10"/>
      <c r="I37" s="19">
        <v>8712137</v>
      </c>
      <c r="J37" s="19">
        <v>45230</v>
      </c>
      <c r="K37" s="17" t="s">
        <v>14</v>
      </c>
      <c r="L37" s="10"/>
      <c r="M37" s="60">
        <v>432</v>
      </c>
      <c r="N37" s="60">
        <v>452</v>
      </c>
      <c r="O37" s="60">
        <v>452</v>
      </c>
      <c r="P37" s="10"/>
      <c r="Q37" s="60">
        <f t="shared" si="9"/>
        <v>13560</v>
      </c>
      <c r="R37" s="10"/>
      <c r="S37" s="62">
        <f t="shared" si="10"/>
        <v>14012</v>
      </c>
      <c r="T37" s="10"/>
      <c r="U37" s="64">
        <v>5.2</v>
      </c>
      <c r="V37" s="64">
        <v>5.2</v>
      </c>
      <c r="W37" s="10"/>
      <c r="X37" s="43">
        <f t="shared" si="11"/>
        <v>16357990287.999998</v>
      </c>
      <c r="Y37" s="36">
        <f t="shared" si="12"/>
        <v>4.1388743429109268E-2</v>
      </c>
      <c r="Z37" s="10"/>
      <c r="AA37" s="20">
        <v>43.8</v>
      </c>
      <c r="AB37" s="20">
        <v>22</v>
      </c>
      <c r="AC37" s="20">
        <v>11.1</v>
      </c>
      <c r="AD37" s="20">
        <v>16.899999999999999</v>
      </c>
      <c r="AE37" s="20">
        <v>6.2</v>
      </c>
      <c r="AF37" s="66">
        <f t="shared" si="13"/>
        <v>99.999999999999986</v>
      </c>
      <c r="AG37" s="10"/>
      <c r="AH37" s="72"/>
      <c r="AI37" s="73"/>
      <c r="AJ37" s="74"/>
      <c r="AK37" s="75"/>
      <c r="AL37" s="76"/>
      <c r="AN37" s="57">
        <v>45237.805</v>
      </c>
      <c r="AO37" s="35">
        <v>80</v>
      </c>
      <c r="AP37" s="43">
        <f t="shared" si="14"/>
        <v>1635799028.8</v>
      </c>
      <c r="AR37" s="57">
        <f t="shared" si="15"/>
        <v>45237.805</v>
      </c>
      <c r="AS37" s="35">
        <v>24</v>
      </c>
      <c r="AT37" s="43">
        <f t="shared" si="16"/>
        <v>14722191259.199999</v>
      </c>
      <c r="AV37" s="43">
        <v>395228000000</v>
      </c>
    </row>
    <row r="38" spans="1:48" ht="24" customHeight="1">
      <c r="A38" s="16"/>
      <c r="B38" s="17">
        <f t="shared" si="8"/>
        <v>14</v>
      </c>
      <c r="C38" s="10"/>
      <c r="D38" s="18" t="s">
        <v>88</v>
      </c>
      <c r="E38" s="10"/>
      <c r="F38" s="18" t="s">
        <v>8</v>
      </c>
      <c r="G38" s="18" t="s">
        <v>212</v>
      </c>
      <c r="H38" s="10"/>
      <c r="I38" s="19">
        <v>8191828</v>
      </c>
      <c r="J38" s="19">
        <v>36190</v>
      </c>
      <c r="K38" s="17" t="s">
        <v>14</v>
      </c>
      <c r="L38" s="10"/>
      <c r="M38" s="60">
        <v>335</v>
      </c>
      <c r="N38" s="60">
        <v>345</v>
      </c>
      <c r="O38" s="60">
        <v>345</v>
      </c>
      <c r="P38" s="10"/>
      <c r="Q38" s="60">
        <f t="shared" si="9"/>
        <v>10350</v>
      </c>
      <c r="R38" s="10"/>
      <c r="S38" s="62">
        <f t="shared" si="10"/>
        <v>10695</v>
      </c>
      <c r="T38" s="10"/>
      <c r="U38" s="64">
        <v>4.2</v>
      </c>
      <c r="V38" s="64">
        <v>4.2</v>
      </c>
      <c r="W38" s="10"/>
      <c r="X38" s="43">
        <f t="shared" si="11"/>
        <v>10300768224</v>
      </c>
      <c r="Y38" s="36">
        <f t="shared" si="12"/>
        <v>3.2295770271922646E-2</v>
      </c>
      <c r="Z38" s="10"/>
      <c r="AA38" s="20">
        <v>46.3</v>
      </c>
      <c r="AB38" s="20">
        <v>12.2</v>
      </c>
      <c r="AC38" s="20">
        <v>2.7</v>
      </c>
      <c r="AD38" s="20">
        <v>28.7</v>
      </c>
      <c r="AE38" s="20">
        <v>10.1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37321.624000000003</v>
      </c>
      <c r="AO38" s="35">
        <v>80</v>
      </c>
      <c r="AP38" s="43">
        <f t="shared" si="14"/>
        <v>1030076822.4000001</v>
      </c>
      <c r="AR38" s="57">
        <f t="shared" si="15"/>
        <v>37321.624000000003</v>
      </c>
      <c r="AS38" s="35">
        <v>24</v>
      </c>
      <c r="AT38" s="43">
        <f t="shared" si="16"/>
        <v>9270691401.6000004</v>
      </c>
      <c r="AV38" s="43">
        <v>318951000000</v>
      </c>
    </row>
    <row r="39" spans="1:48" ht="24" customHeight="1">
      <c r="A39" s="16"/>
      <c r="B39" s="17">
        <f t="shared" si="8"/>
        <v>15</v>
      </c>
      <c r="C39" s="10"/>
      <c r="D39" s="18" t="s">
        <v>151</v>
      </c>
      <c r="E39" s="10"/>
      <c r="F39" s="18" t="s">
        <v>8</v>
      </c>
      <c r="G39" s="18" t="s">
        <v>212</v>
      </c>
      <c r="H39" s="10"/>
      <c r="I39" s="19">
        <v>5444218</v>
      </c>
      <c r="J39" s="19">
        <v>16810</v>
      </c>
      <c r="K39" s="17" t="s">
        <v>14</v>
      </c>
      <c r="L39" s="10"/>
      <c r="M39" s="60">
        <v>275</v>
      </c>
      <c r="N39" s="60">
        <v>330</v>
      </c>
      <c r="O39" s="60">
        <v>330</v>
      </c>
      <c r="P39" s="10"/>
      <c r="Q39" s="60">
        <f t="shared" si="9"/>
        <v>9900</v>
      </c>
      <c r="R39" s="10"/>
      <c r="S39" s="62">
        <f t="shared" si="10"/>
        <v>10230</v>
      </c>
      <c r="T39" s="10"/>
      <c r="U39" s="64">
        <v>6.1</v>
      </c>
      <c r="V39" s="64">
        <v>6.1</v>
      </c>
      <c r="W39" s="10"/>
      <c r="X39" s="43">
        <f t="shared" si="11"/>
        <v>4357583472</v>
      </c>
      <c r="Y39" s="36">
        <f t="shared" si="12"/>
        <v>4.8611500005577804E-2</v>
      </c>
      <c r="Z39" s="10"/>
      <c r="AA39" s="20">
        <v>50.2</v>
      </c>
      <c r="AB39" s="20">
        <v>8.6999999999999993</v>
      </c>
      <c r="AC39" s="20">
        <v>7.6</v>
      </c>
      <c r="AD39" s="20">
        <v>29.1</v>
      </c>
      <c r="AE39" s="20">
        <v>4.4000000000000004</v>
      </c>
      <c r="AF39" s="66">
        <f t="shared" si="13"/>
        <v>100</v>
      </c>
      <c r="AG39" s="10"/>
      <c r="AH39" s="72"/>
      <c r="AI39" s="73"/>
      <c r="AJ39" s="74"/>
      <c r="AK39" s="75"/>
      <c r="AL39" s="76"/>
      <c r="AN39" s="57">
        <v>16505.998</v>
      </c>
      <c r="AO39" s="35">
        <v>80</v>
      </c>
      <c r="AP39" s="43">
        <f t="shared" si="14"/>
        <v>435758347.19999999</v>
      </c>
      <c r="AR39" s="57">
        <f t="shared" si="15"/>
        <v>16505.998</v>
      </c>
      <c r="AS39" s="35">
        <v>24</v>
      </c>
      <c r="AT39" s="43">
        <f t="shared" si="16"/>
        <v>3921825124.7999997</v>
      </c>
      <c r="AV39" s="43">
        <v>89641000000</v>
      </c>
    </row>
    <row r="40" spans="1:48" ht="24" customHeight="1">
      <c r="A40" s="16"/>
      <c r="B40" s="17">
        <f t="shared" si="8"/>
        <v>16</v>
      </c>
      <c r="C40" s="10"/>
      <c r="D40" s="18" t="s">
        <v>161</v>
      </c>
      <c r="E40" s="10"/>
      <c r="F40" s="18" t="s">
        <v>8</v>
      </c>
      <c r="G40" s="18" t="s">
        <v>212</v>
      </c>
      <c r="H40" s="10"/>
      <c r="I40" s="19">
        <v>9837533</v>
      </c>
      <c r="J40" s="19">
        <v>54630</v>
      </c>
      <c r="K40" s="17" t="s">
        <v>14</v>
      </c>
      <c r="L40" s="10"/>
      <c r="M40" s="60">
        <v>270</v>
      </c>
      <c r="N40" s="60">
        <v>278</v>
      </c>
      <c r="O40" s="60">
        <v>278</v>
      </c>
      <c r="P40" s="10"/>
      <c r="Q40" s="60">
        <f t="shared" si="9"/>
        <v>8340</v>
      </c>
      <c r="R40" s="10"/>
      <c r="S40" s="62">
        <f t="shared" si="10"/>
        <v>8618</v>
      </c>
      <c r="T40" s="10"/>
      <c r="U40" s="64">
        <v>2.8</v>
      </c>
      <c r="V40" s="64">
        <v>2.8</v>
      </c>
      <c r="W40" s="10"/>
      <c r="X40" s="43">
        <f t="shared" si="11"/>
        <v>11559061412.800001</v>
      </c>
      <c r="Y40" s="36">
        <f t="shared" si="12"/>
        <v>2.2412401138549361E-2</v>
      </c>
      <c r="Z40" s="10"/>
      <c r="AA40" s="20">
        <v>53.7</v>
      </c>
      <c r="AB40" s="20">
        <v>16.3</v>
      </c>
      <c r="AC40" s="20">
        <v>8.1</v>
      </c>
      <c r="AD40" s="20">
        <v>15.6</v>
      </c>
      <c r="AE40" s="20">
        <v>6.3</v>
      </c>
      <c r="AF40" s="66">
        <f t="shared" si="13"/>
        <v>99.999999999999986</v>
      </c>
      <c r="AG40" s="10"/>
      <c r="AH40" s="72"/>
      <c r="AI40" s="73"/>
      <c r="AJ40" s="74"/>
      <c r="AK40" s="75"/>
      <c r="AL40" s="76"/>
      <c r="AN40" s="57">
        <v>51974.197</v>
      </c>
      <c r="AO40" s="35">
        <v>80</v>
      </c>
      <c r="AP40" s="43">
        <f t="shared" si="14"/>
        <v>1155906141.28</v>
      </c>
      <c r="AR40" s="57">
        <f t="shared" si="15"/>
        <v>51974.197</v>
      </c>
      <c r="AS40" s="35">
        <v>24</v>
      </c>
      <c r="AT40" s="43">
        <f t="shared" si="16"/>
        <v>10403155271.52</v>
      </c>
      <c r="AV40" s="43">
        <v>515744000000</v>
      </c>
    </row>
    <row r="41" spans="1:48" ht="24" customHeight="1">
      <c r="A41" s="16"/>
      <c r="B41" s="17">
        <f t="shared" si="8"/>
        <v>17</v>
      </c>
      <c r="C41" s="10"/>
      <c r="D41" s="18" t="s">
        <v>67</v>
      </c>
      <c r="E41" s="10"/>
      <c r="F41" s="18" t="s">
        <v>8</v>
      </c>
      <c r="G41" s="18" t="s">
        <v>212</v>
      </c>
      <c r="H41" s="10"/>
      <c r="I41" s="19">
        <v>5503132</v>
      </c>
      <c r="J41" s="19">
        <v>44730</v>
      </c>
      <c r="K41" s="17" t="s">
        <v>14</v>
      </c>
      <c r="L41" s="10"/>
      <c r="M41" s="60">
        <v>252</v>
      </c>
      <c r="N41" s="60">
        <v>260</v>
      </c>
      <c r="O41" s="60">
        <v>260</v>
      </c>
      <c r="P41" s="10"/>
      <c r="Q41" s="60">
        <f t="shared" si="9"/>
        <v>7800</v>
      </c>
      <c r="R41" s="10"/>
      <c r="S41" s="62">
        <f t="shared" si="10"/>
        <v>8060</v>
      </c>
      <c r="T41" s="10"/>
      <c r="U41" s="64">
        <v>4.7</v>
      </c>
      <c r="V41" s="64">
        <v>4.7</v>
      </c>
      <c r="W41" s="10"/>
      <c r="X41" s="43">
        <f t="shared" si="11"/>
        <v>9105707520</v>
      </c>
      <c r="Y41" s="36">
        <f t="shared" si="12"/>
        <v>3.785055293677516E-2</v>
      </c>
      <c r="Z41" s="10"/>
      <c r="AA41" s="20">
        <v>64.7</v>
      </c>
      <c r="AB41" s="20">
        <v>8.6999999999999993</v>
      </c>
      <c r="AC41" s="20">
        <v>9.5</v>
      </c>
      <c r="AD41" s="20">
        <v>10.7</v>
      </c>
      <c r="AE41" s="20">
        <v>6.4</v>
      </c>
      <c r="AF41" s="66">
        <f t="shared" si="13"/>
        <v>100.00000000000001</v>
      </c>
      <c r="AG41" s="10"/>
      <c r="AH41" s="72"/>
      <c r="AI41" s="73"/>
      <c r="AJ41" s="74"/>
      <c r="AK41" s="75"/>
      <c r="AL41" s="76"/>
      <c r="AN41" s="57">
        <v>43777.440000000002</v>
      </c>
      <c r="AO41" s="35">
        <v>80</v>
      </c>
      <c r="AP41" s="43">
        <f t="shared" si="14"/>
        <v>910570752</v>
      </c>
      <c r="AR41" s="57">
        <f t="shared" si="15"/>
        <v>43777.440000000002</v>
      </c>
      <c r="AS41" s="35">
        <v>24</v>
      </c>
      <c r="AT41" s="43">
        <f t="shared" si="16"/>
        <v>8195136768</v>
      </c>
      <c r="AV41" s="43">
        <v>240570000000</v>
      </c>
    </row>
    <row r="42" spans="1:48" ht="24" customHeight="1">
      <c r="A42" s="16"/>
      <c r="B42" s="17">
        <f t="shared" si="8"/>
        <v>18</v>
      </c>
      <c r="C42" s="10"/>
      <c r="D42" s="18" t="s">
        <v>104</v>
      </c>
      <c r="E42" s="10"/>
      <c r="F42" s="18" t="s">
        <v>8</v>
      </c>
      <c r="G42" s="18" t="s">
        <v>212</v>
      </c>
      <c r="H42" s="10"/>
      <c r="I42" s="19">
        <v>2908249</v>
      </c>
      <c r="J42" s="19">
        <v>14770</v>
      </c>
      <c r="K42" s="17" t="s">
        <v>14</v>
      </c>
      <c r="L42" s="10"/>
      <c r="M42" s="60">
        <v>192</v>
      </c>
      <c r="N42" s="60">
        <v>234</v>
      </c>
      <c r="O42" s="60">
        <v>234</v>
      </c>
      <c r="P42" s="10"/>
      <c r="Q42" s="60">
        <f t="shared" si="9"/>
        <v>7020</v>
      </c>
      <c r="R42" s="10"/>
      <c r="S42" s="62">
        <f t="shared" si="10"/>
        <v>7254</v>
      </c>
      <c r="T42" s="10"/>
      <c r="U42" s="64">
        <v>8</v>
      </c>
      <c r="V42" s="64">
        <v>8</v>
      </c>
      <c r="W42" s="10"/>
      <c r="X42" s="43">
        <f t="shared" si="11"/>
        <v>2807902655.9999995</v>
      </c>
      <c r="Y42" s="36">
        <f t="shared" si="12"/>
        <v>6.5266669517921053E-2</v>
      </c>
      <c r="Z42" s="10"/>
      <c r="AA42" s="20">
        <v>46.4</v>
      </c>
      <c r="AB42" s="20">
        <v>5.7</v>
      </c>
      <c r="AC42" s="20">
        <v>8.9</v>
      </c>
      <c r="AD42" s="20">
        <v>38</v>
      </c>
      <c r="AE42" s="20">
        <v>1</v>
      </c>
      <c r="AF42" s="66">
        <f t="shared" si="13"/>
        <v>100</v>
      </c>
      <c r="AG42" s="10"/>
      <c r="AH42" s="72"/>
      <c r="AI42" s="73"/>
      <c r="AJ42" s="74"/>
      <c r="AK42" s="75"/>
      <c r="AL42" s="76"/>
      <c r="AN42" s="57">
        <v>14999.48</v>
      </c>
      <c r="AO42" s="35">
        <v>80</v>
      </c>
      <c r="AP42" s="43">
        <f t="shared" si="14"/>
        <v>280790265.59999996</v>
      </c>
      <c r="AR42" s="57">
        <f t="shared" si="15"/>
        <v>14999.48</v>
      </c>
      <c r="AS42" s="35">
        <v>24</v>
      </c>
      <c r="AT42" s="43">
        <f t="shared" si="16"/>
        <v>2527112390.3999996</v>
      </c>
      <c r="AV42" s="43">
        <v>43022000000</v>
      </c>
    </row>
    <row r="43" spans="1:48" ht="24" customHeight="1">
      <c r="A43" s="16"/>
      <c r="B43" s="17">
        <f t="shared" si="8"/>
        <v>19</v>
      </c>
      <c r="C43" s="10"/>
      <c r="D43" s="18" t="s">
        <v>55</v>
      </c>
      <c r="E43" s="10"/>
      <c r="F43" s="18" t="s">
        <v>8</v>
      </c>
      <c r="G43" s="18" t="s">
        <v>212</v>
      </c>
      <c r="H43" s="10"/>
      <c r="I43" s="19">
        <v>5711870</v>
      </c>
      <c r="J43" s="19">
        <v>56730</v>
      </c>
      <c r="K43" s="17" t="s">
        <v>14</v>
      </c>
      <c r="L43" s="10"/>
      <c r="M43" s="60">
        <v>211</v>
      </c>
      <c r="N43" s="60">
        <v>227</v>
      </c>
      <c r="O43" s="60">
        <v>227</v>
      </c>
      <c r="P43" s="10"/>
      <c r="Q43" s="60">
        <f t="shared" si="9"/>
        <v>6810</v>
      </c>
      <c r="R43" s="10"/>
      <c r="S43" s="62">
        <f t="shared" si="10"/>
        <v>7037</v>
      </c>
      <c r="T43" s="10"/>
      <c r="U43" s="64">
        <v>4</v>
      </c>
      <c r="V43" s="64">
        <v>4</v>
      </c>
      <c r="W43" s="10"/>
      <c r="X43" s="43">
        <f t="shared" si="11"/>
        <v>9926982036.7999992</v>
      </c>
      <c r="Y43" s="36">
        <f t="shared" si="12"/>
        <v>3.1703847892793721E-2</v>
      </c>
      <c r="Z43" s="10"/>
      <c r="AA43" s="20">
        <v>48.3</v>
      </c>
      <c r="AB43" s="20">
        <v>16.100000000000001</v>
      </c>
      <c r="AC43" s="20">
        <v>14.7</v>
      </c>
      <c r="AD43" s="20">
        <v>17.100000000000001</v>
      </c>
      <c r="AE43" s="20">
        <v>3.8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54663.998</v>
      </c>
      <c r="AO43" s="35">
        <v>80</v>
      </c>
      <c r="AP43" s="43">
        <f t="shared" si="14"/>
        <v>992698203.68000007</v>
      </c>
      <c r="AR43" s="57">
        <f t="shared" si="15"/>
        <v>54663.998</v>
      </c>
      <c r="AS43" s="35">
        <v>24</v>
      </c>
      <c r="AT43" s="43">
        <f t="shared" si="16"/>
        <v>8934283833.1199989</v>
      </c>
      <c r="AV43" s="43">
        <v>313116000000</v>
      </c>
    </row>
    <row r="44" spans="1:48" ht="24" customHeight="1">
      <c r="A44" s="16"/>
      <c r="B44" s="17">
        <f t="shared" si="8"/>
        <v>20</v>
      </c>
      <c r="C44" s="10"/>
      <c r="D44" s="18" t="s">
        <v>162</v>
      </c>
      <c r="E44" s="10"/>
      <c r="F44" s="18" t="s">
        <v>8</v>
      </c>
      <c r="G44" s="18" t="s">
        <v>212</v>
      </c>
      <c r="H44" s="10"/>
      <c r="I44" s="19">
        <v>8401739</v>
      </c>
      <c r="J44" s="19">
        <v>81240</v>
      </c>
      <c r="K44" s="17" t="s">
        <v>14</v>
      </c>
      <c r="L44" s="10"/>
      <c r="M44" s="60">
        <v>216</v>
      </c>
      <c r="N44" s="60">
        <v>223</v>
      </c>
      <c r="O44" s="60">
        <v>223</v>
      </c>
      <c r="P44" s="10"/>
      <c r="Q44" s="60">
        <f t="shared" si="9"/>
        <v>6690</v>
      </c>
      <c r="R44" s="10"/>
      <c r="S44" s="62">
        <f t="shared" si="10"/>
        <v>6913</v>
      </c>
      <c r="T44" s="10"/>
      <c r="U44" s="64">
        <v>2.7</v>
      </c>
      <c r="V44" s="64">
        <v>2.7</v>
      </c>
      <c r="W44" s="10"/>
      <c r="X44" s="43">
        <f t="shared" si="11"/>
        <v>14302719231.200001</v>
      </c>
      <c r="Y44" s="36">
        <f t="shared" si="12"/>
        <v>2.1305716490021734E-2</v>
      </c>
      <c r="Z44" s="10"/>
      <c r="AA44" s="20">
        <v>34.700000000000003</v>
      </c>
      <c r="AB44" s="20">
        <v>22.7</v>
      </c>
      <c r="AC44" s="20">
        <v>15.3</v>
      </c>
      <c r="AD44" s="20">
        <v>23.1</v>
      </c>
      <c r="AE44" s="20">
        <v>4.2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80172.192999999999</v>
      </c>
      <c r="AO44" s="35">
        <v>80</v>
      </c>
      <c r="AP44" s="43">
        <f t="shared" si="14"/>
        <v>1430271923.1200001</v>
      </c>
      <c r="AR44" s="57">
        <f t="shared" si="15"/>
        <v>80172.192999999999</v>
      </c>
      <c r="AS44" s="35">
        <v>24</v>
      </c>
      <c r="AT44" s="43">
        <f t="shared" si="16"/>
        <v>12872447308.08</v>
      </c>
      <c r="AV44" s="43">
        <v>671309000000</v>
      </c>
    </row>
    <row r="45" spans="1:48" ht="24" customHeight="1">
      <c r="A45" s="16"/>
      <c r="B45" s="17">
        <f t="shared" si="8"/>
        <v>21</v>
      </c>
      <c r="C45" s="10"/>
      <c r="D45" s="18" t="s">
        <v>87</v>
      </c>
      <c r="E45" s="10"/>
      <c r="F45" s="18" t="s">
        <v>8</v>
      </c>
      <c r="G45" s="18" t="s">
        <v>212</v>
      </c>
      <c r="H45" s="10"/>
      <c r="I45" s="19">
        <v>4726078</v>
      </c>
      <c r="J45" s="19">
        <v>52560</v>
      </c>
      <c r="K45" s="17" t="s">
        <v>14</v>
      </c>
      <c r="L45" s="10"/>
      <c r="M45" s="60">
        <v>188</v>
      </c>
      <c r="N45" s="60">
        <v>194</v>
      </c>
      <c r="O45" s="60">
        <v>194</v>
      </c>
      <c r="P45" s="10"/>
      <c r="Q45" s="60">
        <f t="shared" si="9"/>
        <v>5820</v>
      </c>
      <c r="R45" s="10"/>
      <c r="S45" s="62">
        <f t="shared" si="10"/>
        <v>6014</v>
      </c>
      <c r="T45" s="10"/>
      <c r="U45" s="64">
        <v>4.0999999999999996</v>
      </c>
      <c r="V45" s="64">
        <v>4.0999999999999996</v>
      </c>
      <c r="W45" s="10"/>
      <c r="X45" s="43">
        <f t="shared" si="11"/>
        <v>9808187126.3999996</v>
      </c>
      <c r="Y45" s="36">
        <f t="shared" si="12"/>
        <v>3.2637059813724736E-2</v>
      </c>
      <c r="Z45" s="10"/>
      <c r="AA45" s="20">
        <v>62.2</v>
      </c>
      <c r="AB45" s="20">
        <v>11.7</v>
      </c>
      <c r="AC45" s="20">
        <v>5.3</v>
      </c>
      <c r="AD45" s="20">
        <v>18.600000000000001</v>
      </c>
      <c r="AE45" s="20">
        <v>2.2000000000000002</v>
      </c>
      <c r="AF45" s="66">
        <f t="shared" si="13"/>
        <v>100.00000000000001</v>
      </c>
      <c r="AG45" s="10"/>
      <c r="AH45" s="72"/>
      <c r="AI45" s="73"/>
      <c r="AJ45" s="74"/>
      <c r="AK45" s="75"/>
      <c r="AL45" s="76"/>
      <c r="AN45" s="57">
        <v>63197.082000000002</v>
      </c>
      <c r="AO45" s="35">
        <v>80</v>
      </c>
      <c r="AP45" s="43">
        <f t="shared" si="14"/>
        <v>980818712.63999999</v>
      </c>
      <c r="AR45" s="57">
        <f t="shared" si="15"/>
        <v>63197.082000000002</v>
      </c>
      <c r="AS45" s="35">
        <v>24</v>
      </c>
      <c r="AT45" s="43">
        <f t="shared" si="16"/>
        <v>8827368413.7600002</v>
      </c>
      <c r="AV45" s="43">
        <v>300523000000</v>
      </c>
    </row>
    <row r="46" spans="1:48" ht="24" customHeight="1">
      <c r="A46" s="16"/>
      <c r="B46" s="17">
        <f t="shared" si="8"/>
        <v>22</v>
      </c>
      <c r="C46" s="10"/>
      <c r="D46" s="18" t="s">
        <v>99</v>
      </c>
      <c r="E46" s="10"/>
      <c r="F46" s="18" t="s">
        <v>8</v>
      </c>
      <c r="G46" s="18" t="s">
        <v>212</v>
      </c>
      <c r="H46" s="10"/>
      <c r="I46" s="19">
        <v>1970530</v>
      </c>
      <c r="J46" s="19">
        <v>14630</v>
      </c>
      <c r="K46" s="17" t="s">
        <v>14</v>
      </c>
      <c r="L46" s="10"/>
      <c r="M46" s="60">
        <v>158</v>
      </c>
      <c r="N46" s="60">
        <v>184</v>
      </c>
      <c r="O46" s="60">
        <v>184</v>
      </c>
      <c r="P46" s="10"/>
      <c r="Q46" s="60">
        <f t="shared" si="9"/>
        <v>5520</v>
      </c>
      <c r="R46" s="10"/>
      <c r="S46" s="62">
        <f t="shared" si="10"/>
        <v>5704</v>
      </c>
      <c r="T46" s="10"/>
      <c r="U46" s="64">
        <v>9.3000000000000007</v>
      </c>
      <c r="V46" s="64">
        <v>9.3000000000000007</v>
      </c>
      <c r="W46" s="10"/>
      <c r="X46" s="43">
        <f t="shared" si="11"/>
        <v>2083382688.0000002</v>
      </c>
      <c r="Y46" s="36">
        <f t="shared" si="12"/>
        <v>7.5120166149852174E-2</v>
      </c>
      <c r="Z46" s="10"/>
      <c r="AA46" s="20">
        <v>44.9</v>
      </c>
      <c r="AB46" s="20">
        <v>12</v>
      </c>
      <c r="AC46" s="20">
        <v>4.4000000000000004</v>
      </c>
      <c r="AD46" s="20">
        <v>34.799999999999997</v>
      </c>
      <c r="AE46" s="20">
        <v>3.9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14153.415000000001</v>
      </c>
      <c r="AO46" s="35">
        <v>80</v>
      </c>
      <c r="AP46" s="43">
        <f t="shared" si="14"/>
        <v>208338268.80000001</v>
      </c>
      <c r="AR46" s="57">
        <f t="shared" si="15"/>
        <v>14153.415000000001</v>
      </c>
      <c r="AS46" s="35">
        <v>24</v>
      </c>
      <c r="AT46" s="43">
        <f t="shared" si="16"/>
        <v>1875044419.2000003</v>
      </c>
      <c r="AV46" s="43">
        <v>27734000000</v>
      </c>
    </row>
    <row r="47" spans="1:48" ht="24" customHeight="1">
      <c r="A47" s="16"/>
      <c r="B47" s="17">
        <f t="shared" si="8"/>
        <v>23</v>
      </c>
      <c r="C47" s="10"/>
      <c r="D47" s="18" t="s">
        <v>127</v>
      </c>
      <c r="E47" s="10"/>
      <c r="F47" s="18" t="s">
        <v>8</v>
      </c>
      <c r="G47" s="18" t="s">
        <v>212</v>
      </c>
      <c r="H47" s="10"/>
      <c r="I47" s="19">
        <v>5254694</v>
      </c>
      <c r="J47" s="19">
        <v>82330</v>
      </c>
      <c r="K47" s="17" t="s">
        <v>14</v>
      </c>
      <c r="L47" s="10"/>
      <c r="M47" s="60">
        <v>135</v>
      </c>
      <c r="N47" s="60">
        <v>143</v>
      </c>
      <c r="O47" s="60">
        <v>143</v>
      </c>
      <c r="P47" s="10"/>
      <c r="Q47" s="60">
        <f t="shared" si="9"/>
        <v>4290</v>
      </c>
      <c r="R47" s="10"/>
      <c r="S47" s="62">
        <f t="shared" si="10"/>
        <v>4433</v>
      </c>
      <c r="T47" s="10"/>
      <c r="U47" s="64">
        <v>2.7</v>
      </c>
      <c r="V47" s="64">
        <v>2.7</v>
      </c>
      <c r="W47" s="10"/>
      <c r="X47" s="43">
        <f t="shared" si="11"/>
        <v>8060688178.3999996</v>
      </c>
      <c r="Y47" s="36">
        <f t="shared" si="12"/>
        <v>2.185492975948073E-2</v>
      </c>
      <c r="Z47" s="10"/>
      <c r="AA47" s="20">
        <v>49.6</v>
      </c>
      <c r="AB47" s="20">
        <v>17</v>
      </c>
      <c r="AC47" s="20">
        <v>8.9</v>
      </c>
      <c r="AD47" s="20">
        <v>11.9</v>
      </c>
      <c r="AE47" s="20">
        <v>12.6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70460.561000000002</v>
      </c>
      <c r="AO47" s="35">
        <v>80</v>
      </c>
      <c r="AP47" s="43">
        <f t="shared" si="14"/>
        <v>806068817.83999991</v>
      </c>
      <c r="AR47" s="57">
        <f t="shared" si="15"/>
        <v>70460.561000000002</v>
      </c>
      <c r="AS47" s="35">
        <v>24</v>
      </c>
      <c r="AT47" s="43">
        <f t="shared" si="16"/>
        <v>7254619360.5599995</v>
      </c>
      <c r="AV47" s="43">
        <v>368827000000</v>
      </c>
    </row>
    <row r="48" spans="1:48" ht="24" customHeight="1">
      <c r="A48" s="16"/>
      <c r="B48" s="17">
        <f t="shared" si="8"/>
        <v>24</v>
      </c>
      <c r="C48" s="10"/>
      <c r="D48" s="18" t="s">
        <v>152</v>
      </c>
      <c r="E48" s="10"/>
      <c r="F48" s="18" t="s">
        <v>8</v>
      </c>
      <c r="G48" s="18" t="s">
        <v>212</v>
      </c>
      <c r="H48" s="10"/>
      <c r="I48" s="19">
        <v>2077862</v>
      </c>
      <c r="J48" s="19">
        <v>21660</v>
      </c>
      <c r="K48" s="17" t="s">
        <v>14</v>
      </c>
      <c r="L48" s="10"/>
      <c r="M48" s="60">
        <v>130</v>
      </c>
      <c r="N48" s="60">
        <v>134</v>
      </c>
      <c r="O48" s="60">
        <v>134</v>
      </c>
      <c r="P48" s="10"/>
      <c r="Q48" s="60">
        <f t="shared" si="9"/>
        <v>4020</v>
      </c>
      <c r="R48" s="10"/>
      <c r="S48" s="62">
        <f t="shared" si="10"/>
        <v>4154</v>
      </c>
      <c r="T48" s="10"/>
      <c r="U48" s="64">
        <v>6.4</v>
      </c>
      <c r="V48" s="64">
        <v>6.4</v>
      </c>
      <c r="W48" s="10"/>
      <c r="X48" s="43">
        <f t="shared" si="11"/>
        <v>2317940683.1999998</v>
      </c>
      <c r="Y48" s="36">
        <f t="shared" si="12"/>
        <v>5.1911239881752211E-2</v>
      </c>
      <c r="Z48" s="10"/>
      <c r="AA48" s="20">
        <v>46.9</v>
      </c>
      <c r="AB48" s="20">
        <v>19.2</v>
      </c>
      <c r="AC48" s="20">
        <v>10</v>
      </c>
      <c r="AD48" s="20">
        <v>16.899999999999999</v>
      </c>
      <c r="AE48" s="20">
        <v>7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21622.580999999998</v>
      </c>
      <c r="AO48" s="35">
        <v>80</v>
      </c>
      <c r="AP48" s="43">
        <f t="shared" si="14"/>
        <v>231794068.31999999</v>
      </c>
      <c r="AR48" s="57">
        <f t="shared" si="15"/>
        <v>21622.580999999998</v>
      </c>
      <c r="AS48" s="35">
        <v>24</v>
      </c>
      <c r="AT48" s="43">
        <f t="shared" si="16"/>
        <v>2086146614.8799996</v>
      </c>
      <c r="AV48" s="43">
        <v>44652000000</v>
      </c>
    </row>
    <row r="49" spans="1:48" ht="24" customHeight="1">
      <c r="A49" s="16"/>
      <c r="B49" s="17">
        <f t="shared" si="8"/>
        <v>25</v>
      </c>
      <c r="C49" s="10"/>
      <c r="D49" s="18" t="s">
        <v>63</v>
      </c>
      <c r="E49" s="10"/>
      <c r="F49" s="18" t="s">
        <v>8</v>
      </c>
      <c r="G49" s="18" t="s">
        <v>212</v>
      </c>
      <c r="H49" s="10"/>
      <c r="I49" s="19">
        <v>1312442</v>
      </c>
      <c r="J49" s="19">
        <v>17750</v>
      </c>
      <c r="K49" s="17" t="s">
        <v>14</v>
      </c>
      <c r="L49" s="10"/>
      <c r="M49" s="60">
        <v>71</v>
      </c>
      <c r="N49" s="60">
        <v>80</v>
      </c>
      <c r="O49" s="60">
        <v>80</v>
      </c>
      <c r="P49" s="10"/>
      <c r="Q49" s="60">
        <f t="shared" si="9"/>
        <v>2400</v>
      </c>
      <c r="R49" s="10"/>
      <c r="S49" s="62">
        <f t="shared" si="10"/>
        <v>2480</v>
      </c>
      <c r="T49" s="10"/>
      <c r="U49" s="64">
        <v>6.1</v>
      </c>
      <c r="V49" s="64">
        <v>6.1</v>
      </c>
      <c r="W49" s="10"/>
      <c r="X49" s="43">
        <f t="shared" si="11"/>
        <v>1167186944</v>
      </c>
      <c r="Y49" s="36">
        <f t="shared" si="12"/>
        <v>4.8640896149358223E-2</v>
      </c>
      <c r="Z49" s="10"/>
      <c r="AA49" s="20">
        <v>52.1</v>
      </c>
      <c r="AB49" s="20">
        <v>1.4</v>
      </c>
      <c r="AC49" s="20">
        <v>7</v>
      </c>
      <c r="AD49" s="20">
        <v>31</v>
      </c>
      <c r="AE49" s="20">
        <v>8.5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18237.295999999998</v>
      </c>
      <c r="AO49" s="35">
        <v>80</v>
      </c>
      <c r="AP49" s="43">
        <f t="shared" si="14"/>
        <v>116718694.39999999</v>
      </c>
      <c r="AR49" s="57">
        <f t="shared" si="15"/>
        <v>18237.295999999998</v>
      </c>
      <c r="AS49" s="35">
        <v>24</v>
      </c>
      <c r="AT49" s="43">
        <f t="shared" si="16"/>
        <v>1050468249.5999999</v>
      </c>
      <c r="AV49" s="43">
        <v>23996000000</v>
      </c>
    </row>
    <row r="50" spans="1:48" ht="24" customHeight="1">
      <c r="A50" s="16"/>
      <c r="B50" s="17">
        <f t="shared" si="8"/>
        <v>26</v>
      </c>
      <c r="C50" s="10"/>
      <c r="D50" s="18" t="s">
        <v>52</v>
      </c>
      <c r="E50" s="10"/>
      <c r="F50" s="18" t="s">
        <v>8</v>
      </c>
      <c r="G50" s="18" t="s">
        <v>212</v>
      </c>
      <c r="H50" s="10"/>
      <c r="I50" s="19">
        <v>1170125</v>
      </c>
      <c r="J50" s="19">
        <v>23680</v>
      </c>
      <c r="K50" s="17" t="s">
        <v>14</v>
      </c>
      <c r="L50" s="10"/>
      <c r="M50" s="60">
        <v>46</v>
      </c>
      <c r="N50" s="60">
        <v>60</v>
      </c>
      <c r="O50" s="60">
        <v>60</v>
      </c>
      <c r="P50" s="10"/>
      <c r="Q50" s="60">
        <f t="shared" si="9"/>
        <v>1800</v>
      </c>
      <c r="R50" s="10"/>
      <c r="S50" s="62">
        <f t="shared" si="10"/>
        <v>1860</v>
      </c>
      <c r="T50" s="10"/>
      <c r="U50" s="64">
        <v>5.0999999999999996</v>
      </c>
      <c r="V50" s="64">
        <v>5.0999999999999996</v>
      </c>
      <c r="W50" s="10"/>
      <c r="X50" s="43">
        <f t="shared" si="11"/>
        <v>1152918624</v>
      </c>
      <c r="Y50" s="36">
        <f t="shared" si="12"/>
        <v>5.5187335407591784E-2</v>
      </c>
      <c r="Z50" s="10"/>
      <c r="AA50" s="20">
        <v>34.799999999999997</v>
      </c>
      <c r="AB50" s="20">
        <v>21.7</v>
      </c>
      <c r="AC50" s="20">
        <v>4.3</v>
      </c>
      <c r="AD50" s="20">
        <v>30.4</v>
      </c>
      <c r="AE50" s="20">
        <v>8.8000000000000007</v>
      </c>
      <c r="AF50" s="66">
        <f t="shared" si="13"/>
        <v>99.999999999999986</v>
      </c>
      <c r="AG50" s="10"/>
      <c r="AH50" s="72"/>
      <c r="AI50" s="73"/>
      <c r="AJ50" s="74"/>
      <c r="AK50" s="75"/>
      <c r="AL50" s="76"/>
      <c r="AN50" s="57">
        <v>24019.137999999999</v>
      </c>
      <c r="AO50" s="35">
        <v>80</v>
      </c>
      <c r="AP50" s="43">
        <f t="shared" si="14"/>
        <v>115291862.40000001</v>
      </c>
      <c r="AR50" s="57">
        <f t="shared" si="15"/>
        <v>24019.137999999999</v>
      </c>
      <c r="AS50" s="35">
        <v>24</v>
      </c>
      <c r="AT50" s="43">
        <f t="shared" si="16"/>
        <v>1037626761.5999999</v>
      </c>
      <c r="AV50" s="43">
        <v>20891000000</v>
      </c>
    </row>
    <row r="51" spans="1:48" ht="24" customHeight="1">
      <c r="A51" s="16"/>
      <c r="B51" s="17">
        <f t="shared" si="8"/>
        <v>27</v>
      </c>
      <c r="C51" s="10"/>
      <c r="D51" s="18" t="s">
        <v>105</v>
      </c>
      <c r="E51" s="10"/>
      <c r="F51" s="18" t="s">
        <v>8</v>
      </c>
      <c r="G51" s="18" t="s">
        <v>212</v>
      </c>
      <c r="H51" s="10"/>
      <c r="I51" s="19">
        <v>575747</v>
      </c>
      <c r="J51" s="19">
        <v>76660</v>
      </c>
      <c r="K51" s="17" t="s">
        <v>14</v>
      </c>
      <c r="L51" s="10"/>
      <c r="M51" s="60">
        <v>32</v>
      </c>
      <c r="N51" s="60">
        <v>36</v>
      </c>
      <c r="O51" s="60">
        <v>36</v>
      </c>
      <c r="P51" s="10"/>
      <c r="Q51" s="60">
        <f t="shared" si="9"/>
        <v>1080</v>
      </c>
      <c r="R51" s="10"/>
      <c r="S51" s="62">
        <f t="shared" si="10"/>
        <v>1116</v>
      </c>
      <c r="T51" s="10"/>
      <c r="U51" s="64">
        <v>6.9</v>
      </c>
      <c r="V51" s="64">
        <v>6.9</v>
      </c>
      <c r="W51" s="10"/>
      <c r="X51" s="43">
        <f t="shared" si="11"/>
        <v>3003217660.8000002</v>
      </c>
      <c r="Y51" s="36">
        <f t="shared" si="12"/>
        <v>4.9483739941671753E-2</v>
      </c>
      <c r="Z51" s="10"/>
      <c r="AA51" s="20">
        <v>62.5</v>
      </c>
      <c r="AB51" s="20">
        <v>9.4</v>
      </c>
      <c r="AC51" s="20">
        <v>3.1</v>
      </c>
      <c r="AD51" s="20">
        <v>25</v>
      </c>
      <c r="AE51" s="20">
        <v>0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104278.391</v>
      </c>
      <c r="AO51" s="35">
        <v>80</v>
      </c>
      <c r="AP51" s="43">
        <f t="shared" si="14"/>
        <v>300321766.08000004</v>
      </c>
      <c r="AR51" s="57">
        <f t="shared" si="15"/>
        <v>104278.391</v>
      </c>
      <c r="AS51" s="35">
        <v>24</v>
      </c>
      <c r="AT51" s="43">
        <f t="shared" si="16"/>
        <v>2702895894.7200003</v>
      </c>
      <c r="AV51" s="43">
        <v>60691000000</v>
      </c>
    </row>
    <row r="52" spans="1:48" ht="24" customHeight="1">
      <c r="A52" s="16"/>
      <c r="B52" s="17">
        <f t="shared" si="8"/>
        <v>28</v>
      </c>
      <c r="C52" s="10"/>
      <c r="D52" s="18" t="s">
        <v>111</v>
      </c>
      <c r="E52" s="10"/>
      <c r="F52" s="18" t="s">
        <v>8</v>
      </c>
      <c r="G52" s="18" t="s">
        <v>212</v>
      </c>
      <c r="H52" s="10"/>
      <c r="I52" s="19">
        <v>429362</v>
      </c>
      <c r="J52" s="19">
        <v>24140</v>
      </c>
      <c r="K52" s="17" t="s">
        <v>14</v>
      </c>
      <c r="L52" s="10"/>
      <c r="M52" s="60">
        <v>22</v>
      </c>
      <c r="N52" s="60">
        <v>26</v>
      </c>
      <c r="O52" s="60">
        <v>26</v>
      </c>
      <c r="P52" s="10"/>
      <c r="Q52" s="60">
        <f t="shared" si="9"/>
        <v>780</v>
      </c>
      <c r="R52" s="10"/>
      <c r="S52" s="62">
        <f t="shared" si="10"/>
        <v>806</v>
      </c>
      <c r="T52" s="10"/>
      <c r="U52" s="64">
        <v>6.1</v>
      </c>
      <c r="V52" s="64">
        <v>6.1</v>
      </c>
      <c r="W52" s="10"/>
      <c r="X52" s="43">
        <f t="shared" si="11"/>
        <v>523151616.00000006</v>
      </c>
      <c r="Y52" s="36">
        <f t="shared" si="12"/>
        <v>4.5678129398410899E-2</v>
      </c>
      <c r="Z52" s="10"/>
      <c r="AA52" s="20">
        <v>18.2</v>
      </c>
      <c r="AB52" s="20">
        <v>40.9</v>
      </c>
      <c r="AC52" s="20">
        <v>4.5</v>
      </c>
      <c r="AD52" s="20">
        <v>27.3</v>
      </c>
      <c r="AE52" s="20">
        <v>9.1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25151.52</v>
      </c>
      <c r="AO52" s="35">
        <v>80</v>
      </c>
      <c r="AP52" s="43">
        <f t="shared" si="14"/>
        <v>52315161.600000001</v>
      </c>
      <c r="AR52" s="57">
        <f t="shared" si="15"/>
        <v>25151.52</v>
      </c>
      <c r="AS52" s="35">
        <v>24</v>
      </c>
      <c r="AT52" s="43">
        <f t="shared" si="16"/>
        <v>470836454.40000004</v>
      </c>
      <c r="AV52" s="43">
        <v>11453000000</v>
      </c>
    </row>
    <row r="53" spans="1:48" ht="24" customHeight="1">
      <c r="A53" s="16"/>
      <c r="B53" s="17">
        <f t="shared" si="8"/>
        <v>29</v>
      </c>
      <c r="C53" s="10"/>
      <c r="D53" s="18" t="s">
        <v>82</v>
      </c>
      <c r="E53" s="10"/>
      <c r="F53" s="18" t="s">
        <v>8</v>
      </c>
      <c r="G53" s="18" t="s">
        <v>212</v>
      </c>
      <c r="H53" s="10"/>
      <c r="I53" s="19">
        <v>332474</v>
      </c>
      <c r="J53" s="19">
        <v>56990</v>
      </c>
      <c r="K53" s="17" t="s">
        <v>14</v>
      </c>
      <c r="L53" s="10"/>
      <c r="M53" s="60">
        <v>18</v>
      </c>
      <c r="N53" s="60">
        <v>22</v>
      </c>
      <c r="O53" s="60">
        <v>22</v>
      </c>
      <c r="P53" s="10"/>
      <c r="Q53" s="60">
        <f t="shared" si="9"/>
        <v>660</v>
      </c>
      <c r="R53" s="10"/>
      <c r="S53" s="62">
        <f t="shared" si="10"/>
        <v>682</v>
      </c>
      <c r="T53" s="10"/>
      <c r="U53" s="64">
        <v>6.6</v>
      </c>
      <c r="V53" s="64">
        <v>6.6</v>
      </c>
      <c r="W53" s="10"/>
      <c r="X53" s="43">
        <f t="shared" si="11"/>
        <v>1086939902.4000001</v>
      </c>
      <c r="Y53" s="36">
        <f t="shared" si="12"/>
        <v>5.2468618575014489E-2</v>
      </c>
      <c r="Z53" s="10"/>
      <c r="AA53" s="20">
        <v>72.2</v>
      </c>
      <c r="AB53" s="20">
        <v>11.1</v>
      </c>
      <c r="AC53" s="20">
        <v>0</v>
      </c>
      <c r="AD53" s="20">
        <v>11.1</v>
      </c>
      <c r="AE53" s="20">
        <v>5.6</v>
      </c>
      <c r="AF53" s="66">
        <f t="shared" si="13"/>
        <v>99.999999999999986</v>
      </c>
      <c r="AG53" s="10"/>
      <c r="AH53" s="72"/>
      <c r="AI53" s="73"/>
      <c r="AJ53" s="74"/>
      <c r="AK53" s="75"/>
      <c r="AL53" s="76"/>
      <c r="AN53" s="57">
        <v>61757.949000000001</v>
      </c>
      <c r="AO53" s="35">
        <v>80</v>
      </c>
      <c r="AP53" s="43">
        <f t="shared" si="14"/>
        <v>108693990.24000001</v>
      </c>
      <c r="AR53" s="57">
        <f t="shared" si="15"/>
        <v>61757.949000000001</v>
      </c>
      <c r="AS53" s="35">
        <v>24</v>
      </c>
      <c r="AT53" s="43">
        <f t="shared" si="16"/>
        <v>978245912.16000009</v>
      </c>
      <c r="AV53" s="43">
        <v>20716000000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91</v>
      </c>
      <c r="E56" s="10"/>
      <c r="F56" s="18" t="s">
        <v>18</v>
      </c>
      <c r="G56" s="18" t="s">
        <v>224</v>
      </c>
      <c r="H56" s="10"/>
      <c r="I56" s="19">
        <v>127748512</v>
      </c>
      <c r="J56" s="19">
        <v>38000</v>
      </c>
      <c r="K56" s="17" t="s">
        <v>14</v>
      </c>
      <c r="L56" s="10"/>
      <c r="M56" s="60">
        <v>4682</v>
      </c>
      <c r="N56" s="60">
        <v>5224</v>
      </c>
      <c r="O56" s="60">
        <v>5224</v>
      </c>
      <c r="P56" s="10"/>
      <c r="Q56" s="60">
        <f t="shared" ref="Q56:Q61" si="17">N56*$Q$201</f>
        <v>156720</v>
      </c>
      <c r="R56" s="10"/>
      <c r="S56" s="62">
        <f t="shared" ref="S56:S61" si="18">Q56+N56</f>
        <v>161944</v>
      </c>
      <c r="T56" s="10"/>
      <c r="U56" s="64">
        <v>4.0999999999999996</v>
      </c>
      <c r="V56" s="64">
        <v>4.0999999999999996</v>
      </c>
      <c r="W56" s="10"/>
      <c r="X56" s="43">
        <f t="shared" ref="X56:X61" si="19">AP56+AT56</f>
        <v>162129268115.19998</v>
      </c>
      <c r="Y56" s="36">
        <f t="shared" ref="Y56:Y61" si="20">X56/AV56</f>
        <v>3.2906285389730054E-2</v>
      </c>
      <c r="Z56" s="10"/>
      <c r="AA56" s="20">
        <v>32.4</v>
      </c>
      <c r="AB56" s="20">
        <v>17.2</v>
      </c>
      <c r="AC56" s="20">
        <v>15.1</v>
      </c>
      <c r="AD56" s="20">
        <v>35</v>
      </c>
      <c r="AE56" s="20">
        <v>0.3</v>
      </c>
      <c r="AF56" s="66">
        <f t="shared" ref="AF56:AF61" si="21">SUM(AA56:AE56)</f>
        <v>99.999999999999986</v>
      </c>
      <c r="AG56" s="10"/>
      <c r="AH56" s="72"/>
      <c r="AI56" s="73"/>
      <c r="AJ56" s="74"/>
      <c r="AK56" s="75"/>
      <c r="AL56" s="76"/>
      <c r="AN56" s="57">
        <v>38794.330999999998</v>
      </c>
      <c r="AO56" s="35">
        <v>80</v>
      </c>
      <c r="AP56" s="43">
        <f t="shared" ref="AP56:AP61" si="22">N56*AN56*AO56</f>
        <v>16212926811.52</v>
      </c>
      <c r="AR56" s="57">
        <f t="shared" ref="AR56:AR61" si="23">AN56</f>
        <v>38794.330999999998</v>
      </c>
      <c r="AS56" s="35">
        <v>24</v>
      </c>
      <c r="AT56" s="43">
        <f t="shared" ref="AT56:AT61" si="24">Q56*AR56*AS56</f>
        <v>145916341303.67999</v>
      </c>
      <c r="AV56" s="43">
        <v>4927000000000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17</v>
      </c>
      <c r="E58" s="10"/>
      <c r="F58" s="18" t="s">
        <v>18</v>
      </c>
      <c r="G58" s="18" t="s">
        <v>224</v>
      </c>
      <c r="H58" s="10"/>
      <c r="I58" s="19">
        <v>24125848</v>
      </c>
      <c r="J58" s="19">
        <v>54420</v>
      </c>
      <c r="K58" s="17" t="s">
        <v>14</v>
      </c>
      <c r="L58" s="10"/>
      <c r="M58" s="60">
        <v>1296</v>
      </c>
      <c r="N58" s="60">
        <v>1351</v>
      </c>
      <c r="O58" s="60">
        <v>1351</v>
      </c>
      <c r="P58" s="10"/>
      <c r="Q58" s="60">
        <f t="shared" si="17"/>
        <v>40530</v>
      </c>
      <c r="R58" s="10"/>
      <c r="S58" s="62">
        <f t="shared" si="18"/>
        <v>41881</v>
      </c>
      <c r="T58" s="10"/>
      <c r="U58" s="64">
        <v>5.6</v>
      </c>
      <c r="V58" s="64">
        <v>5.6</v>
      </c>
      <c r="W58" s="10"/>
      <c r="X58" s="43">
        <f t="shared" si="19"/>
        <v>54008798384.800003</v>
      </c>
      <c r="Y58" s="36">
        <f t="shared" si="20"/>
        <v>4.4672289813730358E-2</v>
      </c>
      <c r="Z58" s="10"/>
      <c r="AA58" s="20">
        <v>60.9</v>
      </c>
      <c r="AB58" s="20">
        <v>19.3</v>
      </c>
      <c r="AC58" s="20">
        <v>2.2000000000000002</v>
      </c>
      <c r="AD58" s="20">
        <v>14</v>
      </c>
      <c r="AE58" s="20">
        <v>3.6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49971.131000000001</v>
      </c>
      <c r="AO58" s="35">
        <v>80</v>
      </c>
      <c r="AP58" s="43">
        <f t="shared" si="22"/>
        <v>5400879838.4800005</v>
      </c>
      <c r="AR58" s="57">
        <f t="shared" si="23"/>
        <v>49971.131000000001</v>
      </c>
      <c r="AS58" s="35">
        <v>24</v>
      </c>
      <c r="AT58" s="43">
        <f t="shared" si="24"/>
        <v>48607918546.32</v>
      </c>
      <c r="AV58" s="43">
        <v>1209000000000</v>
      </c>
    </row>
    <row r="59" spans="1:48" ht="24" customHeight="1">
      <c r="A59" s="16"/>
      <c r="B59" s="17">
        <f t="shared" si="8"/>
        <v>4</v>
      </c>
      <c r="C59" s="10"/>
      <c r="D59" s="18" t="s">
        <v>124</v>
      </c>
      <c r="E59" s="10"/>
      <c r="F59" s="18" t="s">
        <v>18</v>
      </c>
      <c r="G59" s="18" t="s">
        <v>224</v>
      </c>
      <c r="H59" s="10"/>
      <c r="I59" s="19">
        <v>4660833</v>
      </c>
      <c r="J59" s="19">
        <v>39070</v>
      </c>
      <c r="K59" s="17" t="s">
        <v>14</v>
      </c>
      <c r="L59" s="10"/>
      <c r="M59" s="60">
        <v>327</v>
      </c>
      <c r="N59" s="60">
        <v>364</v>
      </c>
      <c r="O59" s="60">
        <v>364</v>
      </c>
      <c r="P59" s="10"/>
      <c r="Q59" s="60">
        <f t="shared" si="17"/>
        <v>10920</v>
      </c>
      <c r="R59" s="10"/>
      <c r="S59" s="62">
        <f t="shared" si="18"/>
        <v>11284</v>
      </c>
      <c r="T59" s="10"/>
      <c r="U59" s="64">
        <v>7.8</v>
      </c>
      <c r="V59" s="64">
        <v>7.8</v>
      </c>
      <c r="W59" s="10"/>
      <c r="X59" s="43">
        <f t="shared" si="19"/>
        <v>11655819302.4</v>
      </c>
      <c r="Y59" s="36">
        <f t="shared" si="20"/>
        <v>6.2047224453032672E-2</v>
      </c>
      <c r="Z59" s="10"/>
      <c r="AA59" s="20">
        <v>68.5</v>
      </c>
      <c r="AB59" s="20">
        <v>15.9</v>
      </c>
      <c r="AC59" s="20">
        <v>1.5</v>
      </c>
      <c r="AD59" s="20">
        <v>7.6</v>
      </c>
      <c r="AE59" s="20">
        <v>6.5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40026.851999999999</v>
      </c>
      <c r="AO59" s="35">
        <v>80</v>
      </c>
      <c r="AP59" s="43">
        <f t="shared" si="22"/>
        <v>1165581930.24</v>
      </c>
      <c r="AR59" s="57">
        <f t="shared" si="23"/>
        <v>40026.851999999999</v>
      </c>
      <c r="AS59" s="35">
        <v>24</v>
      </c>
      <c r="AT59" s="43">
        <f t="shared" si="24"/>
        <v>10490237372.16</v>
      </c>
      <c r="AV59" s="43">
        <v>187854000000</v>
      </c>
    </row>
    <row r="60" spans="1:48" ht="24" customHeight="1">
      <c r="A60" s="16"/>
      <c r="B60" s="17">
        <f t="shared" si="8"/>
        <v>5</v>
      </c>
      <c r="C60" s="10"/>
      <c r="D60" s="18" t="s">
        <v>150</v>
      </c>
      <c r="E60" s="10"/>
      <c r="F60" s="18" t="s">
        <v>18</v>
      </c>
      <c r="G60" s="18" t="s">
        <v>224</v>
      </c>
      <c r="H60" s="10"/>
      <c r="I60" s="19">
        <v>5622455</v>
      </c>
      <c r="J60" s="19">
        <v>51880</v>
      </c>
      <c r="K60" s="17" t="s">
        <v>14</v>
      </c>
      <c r="L60" s="10"/>
      <c r="M60" s="60">
        <v>141</v>
      </c>
      <c r="N60" s="60">
        <v>155</v>
      </c>
      <c r="O60" s="60">
        <v>155</v>
      </c>
      <c r="P60" s="10"/>
      <c r="Q60" s="60">
        <f t="shared" si="17"/>
        <v>4650</v>
      </c>
      <c r="R60" s="10"/>
      <c r="S60" s="62">
        <f t="shared" si="18"/>
        <v>4805</v>
      </c>
      <c r="T60" s="10"/>
      <c r="U60" s="64">
        <v>2.8</v>
      </c>
      <c r="V60" s="64">
        <v>2.8</v>
      </c>
      <c r="W60" s="10"/>
      <c r="X60" s="43">
        <f t="shared" si="19"/>
        <v>7033797080</v>
      </c>
      <c r="Y60" s="36">
        <f t="shared" si="20"/>
        <v>2.2114129934479421E-2</v>
      </c>
      <c r="Z60" s="10"/>
      <c r="AA60" s="20">
        <v>7.8</v>
      </c>
      <c r="AB60" s="20">
        <v>44</v>
      </c>
      <c r="AC60" s="20">
        <v>14.2</v>
      </c>
      <c r="AD60" s="20">
        <v>33.299999999999997</v>
      </c>
      <c r="AE60" s="20">
        <v>0.7</v>
      </c>
      <c r="AF60" s="66">
        <f t="shared" si="21"/>
        <v>100</v>
      </c>
      <c r="AG60" s="10"/>
      <c r="AH60" s="72"/>
      <c r="AI60" s="73"/>
      <c r="AJ60" s="74"/>
      <c r="AK60" s="75"/>
      <c r="AL60" s="76"/>
      <c r="AN60" s="57">
        <v>56724.17</v>
      </c>
      <c r="AO60" s="35">
        <v>80</v>
      </c>
      <c r="AP60" s="43">
        <f t="shared" si="22"/>
        <v>703379708</v>
      </c>
      <c r="AR60" s="57">
        <f t="shared" si="23"/>
        <v>56724.17</v>
      </c>
      <c r="AS60" s="35">
        <v>24</v>
      </c>
      <c r="AT60" s="43">
        <f t="shared" si="24"/>
        <v>6330417372</v>
      </c>
      <c r="AV60" s="43">
        <v>318068000000</v>
      </c>
    </row>
    <row r="61" spans="1:48" ht="24" customHeight="1">
      <c r="A61" s="16"/>
      <c r="B61" s="17">
        <f t="shared" si="8"/>
        <v>6</v>
      </c>
      <c r="C61" s="10"/>
      <c r="D61" s="18" t="s">
        <v>47</v>
      </c>
      <c r="E61" s="10"/>
      <c r="F61" s="18" t="s">
        <v>18</v>
      </c>
      <c r="G61" s="18" t="s">
        <v>224</v>
      </c>
      <c r="H61" s="10"/>
      <c r="I61" s="19">
        <v>17379</v>
      </c>
      <c r="J61" s="19">
        <v>0</v>
      </c>
      <c r="K61" s="17" t="s">
        <v>14</v>
      </c>
      <c r="L61" s="10"/>
      <c r="M61" s="60">
        <v>5</v>
      </c>
      <c r="N61" s="60">
        <v>3</v>
      </c>
      <c r="O61" s="60">
        <v>3</v>
      </c>
      <c r="P61" s="10"/>
      <c r="Q61" s="60">
        <f t="shared" si="17"/>
        <v>90</v>
      </c>
      <c r="R61" s="10"/>
      <c r="S61" s="62">
        <f t="shared" si="18"/>
        <v>93</v>
      </c>
      <c r="T61" s="10"/>
      <c r="U61" s="64">
        <v>17.3</v>
      </c>
      <c r="V61" s="64">
        <v>17.3</v>
      </c>
      <c r="W61" s="10"/>
      <c r="X61" s="43">
        <f t="shared" si="19"/>
        <v>189973300.80000001</v>
      </c>
      <c r="Y61" s="36">
        <f t="shared" si="20"/>
        <v>2.8814394175640832E-2</v>
      </c>
      <c r="Z61" s="10"/>
      <c r="AA61" s="20">
        <v>20</v>
      </c>
      <c r="AB61" s="20">
        <v>80</v>
      </c>
      <c r="AC61" s="20">
        <v>0</v>
      </c>
      <c r="AD61" s="20">
        <v>0</v>
      </c>
      <c r="AE61" s="20">
        <v>0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79155.542000000001</v>
      </c>
      <c r="AO61" s="35">
        <v>80</v>
      </c>
      <c r="AP61" s="43">
        <f t="shared" si="22"/>
        <v>18997330.079999998</v>
      </c>
      <c r="AR61" s="57">
        <f t="shared" si="23"/>
        <v>79155.542000000001</v>
      </c>
      <c r="AS61" s="35">
        <v>24</v>
      </c>
      <c r="AT61" s="43">
        <f t="shared" si="24"/>
        <v>170975970.72</v>
      </c>
      <c r="AV61" s="43">
        <v>6593000000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126</v>
      </c>
      <c r="E63" s="10"/>
      <c r="F63" s="18" t="s">
        <v>11</v>
      </c>
      <c r="G63" s="18" t="s">
        <v>11</v>
      </c>
      <c r="H63" s="10"/>
      <c r="I63" s="19">
        <v>185989632</v>
      </c>
      <c r="J63" s="19">
        <v>2450</v>
      </c>
      <c r="K63" s="17" t="s">
        <v>9</v>
      </c>
      <c r="L63" s="10"/>
      <c r="M63" s="60">
        <v>5053</v>
      </c>
      <c r="N63" s="60">
        <v>39802</v>
      </c>
      <c r="O63" s="60">
        <v>19710</v>
      </c>
      <c r="P63" s="10"/>
      <c r="Q63" s="60">
        <f t="shared" ref="Q63:Q81" si="25">N63*$Q$200</f>
        <v>597030</v>
      </c>
      <c r="R63" s="10"/>
      <c r="S63" s="62">
        <f t="shared" ref="S63:S81" si="26">Q63+N63</f>
        <v>636832</v>
      </c>
      <c r="T63" s="10"/>
      <c r="U63" s="64">
        <v>21.4</v>
      </c>
      <c r="V63" s="64">
        <v>9.86</v>
      </c>
      <c r="W63" s="10"/>
      <c r="X63" s="43">
        <v>28790000000</v>
      </c>
      <c r="Y63" s="36">
        <v>7.0999999999999994E-2</v>
      </c>
      <c r="Z63" s="10"/>
      <c r="AA63" s="20">
        <v>52</v>
      </c>
      <c r="AB63" s="20">
        <v>8</v>
      </c>
      <c r="AC63" s="20">
        <v>2</v>
      </c>
      <c r="AD63" s="20">
        <v>37</v>
      </c>
      <c r="AE63" s="20">
        <v>1</v>
      </c>
      <c r="AF63" s="66">
        <f t="shared" ref="AF63:AF81" si="27">SUM(AA63:AE63)</f>
        <v>100</v>
      </c>
      <c r="AG63" s="10"/>
      <c r="AH63" s="36">
        <v>8.0000000000000002E-3</v>
      </c>
      <c r="AI63" s="40">
        <v>6309</v>
      </c>
      <c r="AJ63" s="37">
        <v>0.45</v>
      </c>
      <c r="AK63" s="42" t="s">
        <v>214</v>
      </c>
      <c r="AL63" s="41">
        <v>631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18" si="31">B63+1</f>
        <v>2</v>
      </c>
      <c r="C64" s="10"/>
      <c r="D64" s="18" t="s">
        <v>155</v>
      </c>
      <c r="E64" s="10"/>
      <c r="F64" s="18" t="s">
        <v>11</v>
      </c>
      <c r="G64" s="18" t="s">
        <v>11</v>
      </c>
      <c r="H64" s="10"/>
      <c r="I64" s="19">
        <v>56015472</v>
      </c>
      <c r="J64" s="19">
        <v>5480</v>
      </c>
      <c r="K64" s="17" t="s">
        <v>9</v>
      </c>
      <c r="L64" s="10"/>
      <c r="M64" s="60">
        <v>14071</v>
      </c>
      <c r="N64" s="60">
        <v>14507</v>
      </c>
      <c r="O64" s="60">
        <v>15099</v>
      </c>
      <c r="P64" s="10"/>
      <c r="Q64" s="60">
        <f t="shared" si="25"/>
        <v>217605</v>
      </c>
      <c r="R64" s="10"/>
      <c r="S64" s="62">
        <f t="shared" si="26"/>
        <v>232112</v>
      </c>
      <c r="T64" s="10"/>
      <c r="U64" s="64">
        <v>25.9</v>
      </c>
      <c r="V64" s="64">
        <v>27.79</v>
      </c>
      <c r="W64" s="10"/>
      <c r="X64" s="43">
        <v>25470000000</v>
      </c>
      <c r="Y64" s="36">
        <v>8.5999999999999993E-2</v>
      </c>
      <c r="Z64" s="10"/>
      <c r="AA64" s="20">
        <v>67</v>
      </c>
      <c r="AB64" s="20">
        <v>2</v>
      </c>
      <c r="AC64" s="20">
        <v>1</v>
      </c>
      <c r="AD64" s="20">
        <v>29</v>
      </c>
      <c r="AE64" s="20">
        <v>1</v>
      </c>
      <c r="AF64" s="66">
        <f t="shared" si="27"/>
        <v>100</v>
      </c>
      <c r="AG64" s="10"/>
      <c r="AH64" s="36">
        <v>-4.7E-2</v>
      </c>
      <c r="AI64" s="40">
        <v>17691</v>
      </c>
      <c r="AJ64" s="37">
        <v>0.83</v>
      </c>
      <c r="AK64" s="42" t="s">
        <v>213</v>
      </c>
      <c r="AL64" s="41">
        <v>1509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18" t="s">
        <v>94</v>
      </c>
      <c r="E65" s="10"/>
      <c r="F65" s="18" t="s">
        <v>11</v>
      </c>
      <c r="G65" s="18" t="s">
        <v>11</v>
      </c>
      <c r="H65" s="10"/>
      <c r="I65" s="19">
        <v>48461568</v>
      </c>
      <c r="J65" s="19">
        <v>1380</v>
      </c>
      <c r="K65" s="17" t="s">
        <v>9</v>
      </c>
      <c r="L65" s="10"/>
      <c r="M65" s="60">
        <v>2965</v>
      </c>
      <c r="N65" s="60">
        <v>13463</v>
      </c>
      <c r="O65" s="60">
        <v>5416</v>
      </c>
      <c r="P65" s="10"/>
      <c r="Q65" s="60">
        <f t="shared" si="25"/>
        <v>201945</v>
      </c>
      <c r="R65" s="10"/>
      <c r="S65" s="62">
        <f t="shared" si="26"/>
        <v>215408</v>
      </c>
      <c r="T65" s="10"/>
      <c r="U65" s="64">
        <v>27.8</v>
      </c>
      <c r="V65" s="64">
        <v>11.47</v>
      </c>
      <c r="W65" s="10"/>
      <c r="X65" s="43">
        <v>6550000000</v>
      </c>
      <c r="Y65" s="36">
        <v>9.1999999999999998E-2</v>
      </c>
      <c r="Z65" s="10"/>
      <c r="AA65" s="20">
        <v>49</v>
      </c>
      <c r="AB65" s="20">
        <v>6</v>
      </c>
      <c r="AC65" s="20">
        <v>6</v>
      </c>
      <c r="AD65" s="20">
        <v>38</v>
      </c>
      <c r="AE65" s="20">
        <v>1</v>
      </c>
      <c r="AF65" s="66">
        <f t="shared" si="27"/>
        <v>100</v>
      </c>
      <c r="AG65" s="10"/>
      <c r="AH65" s="36">
        <v>-6.7000000000000004E-2</v>
      </c>
      <c r="AI65" s="40">
        <v>4536</v>
      </c>
      <c r="AJ65" s="37">
        <v>0.67</v>
      </c>
      <c r="AK65" s="42" t="s">
        <v>213</v>
      </c>
      <c r="AL65" s="41">
        <v>636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38</v>
      </c>
      <c r="E66" s="10"/>
      <c r="F66" s="18" t="s">
        <v>11</v>
      </c>
      <c r="G66" s="18" t="s">
        <v>11</v>
      </c>
      <c r="H66" s="10"/>
      <c r="I66" s="19">
        <v>23439188</v>
      </c>
      <c r="J66" s="19">
        <v>1200</v>
      </c>
      <c r="K66" s="17" t="s">
        <v>9</v>
      </c>
      <c r="L66" s="10"/>
      <c r="M66" s="60">
        <v>1879</v>
      </c>
      <c r="N66" s="60">
        <v>7066</v>
      </c>
      <c r="O66" s="60">
        <v>4120</v>
      </c>
      <c r="P66" s="10"/>
      <c r="Q66" s="60">
        <f t="shared" si="25"/>
        <v>105990</v>
      </c>
      <c r="R66" s="10"/>
      <c r="S66" s="62">
        <f t="shared" si="26"/>
        <v>113056</v>
      </c>
      <c r="T66" s="10"/>
      <c r="U66" s="64">
        <v>30.1</v>
      </c>
      <c r="V66" s="64">
        <v>15.27</v>
      </c>
      <c r="W66" s="10"/>
      <c r="X66" s="43">
        <v>3270000000</v>
      </c>
      <c r="Y66" s="36">
        <v>0.1</v>
      </c>
      <c r="Z66" s="10"/>
      <c r="AA66" s="20">
        <v>64</v>
      </c>
      <c r="AB66" s="20">
        <v>20</v>
      </c>
      <c r="AC66" s="20">
        <v>1</v>
      </c>
      <c r="AD66" s="20">
        <v>14</v>
      </c>
      <c r="AE66" s="20">
        <v>1</v>
      </c>
      <c r="AF66" s="66">
        <f t="shared" si="27"/>
        <v>100</v>
      </c>
      <c r="AG66" s="10"/>
      <c r="AH66" s="36">
        <v>-8.3000000000000004E-2</v>
      </c>
      <c r="AI66" s="40">
        <v>3235</v>
      </c>
      <c r="AJ66" s="37">
        <v>0.64</v>
      </c>
      <c r="AK66" s="42" t="s">
        <v>214</v>
      </c>
      <c r="AL66" s="41">
        <v>878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73</v>
      </c>
      <c r="E67" s="10"/>
      <c r="F67" s="18" t="s">
        <v>11</v>
      </c>
      <c r="G67" s="18" t="s">
        <v>11</v>
      </c>
      <c r="H67" s="10"/>
      <c r="I67" s="19">
        <v>28206728</v>
      </c>
      <c r="J67" s="19">
        <v>1380</v>
      </c>
      <c r="K67" s="17" t="s">
        <v>9</v>
      </c>
      <c r="L67" s="10"/>
      <c r="M67" s="60">
        <v>1802</v>
      </c>
      <c r="N67" s="60">
        <v>7018</v>
      </c>
      <c r="O67" s="60">
        <v>5387</v>
      </c>
      <c r="P67" s="10"/>
      <c r="Q67" s="60">
        <f t="shared" si="25"/>
        <v>105270</v>
      </c>
      <c r="R67" s="10"/>
      <c r="S67" s="62">
        <f t="shared" si="26"/>
        <v>112288</v>
      </c>
      <c r="T67" s="10"/>
      <c r="U67" s="64">
        <v>24.9</v>
      </c>
      <c r="V67" s="64">
        <v>18.29</v>
      </c>
      <c r="W67" s="10"/>
      <c r="X67" s="43">
        <v>4550000000</v>
      </c>
      <c r="Y67" s="36">
        <v>8.3000000000000004E-2</v>
      </c>
      <c r="Z67" s="10"/>
      <c r="AA67" s="20">
        <v>48</v>
      </c>
      <c r="AB67" s="20">
        <v>3</v>
      </c>
      <c r="AC67" s="20">
        <v>3</v>
      </c>
      <c r="AD67" s="20">
        <v>45</v>
      </c>
      <c r="AE67" s="20">
        <v>1</v>
      </c>
      <c r="AF67" s="66">
        <f t="shared" si="27"/>
        <v>100</v>
      </c>
      <c r="AG67" s="10"/>
      <c r="AH67" s="36">
        <v>1.0999999999999999E-2</v>
      </c>
      <c r="AI67" s="40">
        <v>7328</v>
      </c>
      <c r="AJ67" s="37">
        <v>0.7</v>
      </c>
      <c r="AK67" s="42" t="s">
        <v>213</v>
      </c>
      <c r="AL67" s="41">
        <v>976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21" t="s">
        <v>10</v>
      </c>
      <c r="E68" s="10"/>
      <c r="F68" s="18" t="s">
        <v>11</v>
      </c>
      <c r="G68" s="18" t="s">
        <v>11</v>
      </c>
      <c r="H68" s="10"/>
      <c r="I68" s="19">
        <v>28813464</v>
      </c>
      <c r="J68" s="19">
        <v>3440</v>
      </c>
      <c r="K68" s="17" t="s">
        <v>9</v>
      </c>
      <c r="L68" s="10"/>
      <c r="M68" s="60">
        <v>2845</v>
      </c>
      <c r="N68" s="60">
        <v>6797</v>
      </c>
      <c r="O68" s="60">
        <v>6769</v>
      </c>
      <c r="P68" s="10"/>
      <c r="Q68" s="60">
        <f t="shared" si="25"/>
        <v>101955</v>
      </c>
      <c r="R68" s="10"/>
      <c r="S68" s="62">
        <f t="shared" si="26"/>
        <v>108752</v>
      </c>
      <c r="T68" s="10"/>
      <c r="U68" s="64">
        <v>23.61</v>
      </c>
      <c r="V68" s="64">
        <v>24.82</v>
      </c>
      <c r="W68" s="10"/>
      <c r="X68" s="43">
        <v>7930000000</v>
      </c>
      <c r="Y68" s="36">
        <v>7.8E-2</v>
      </c>
      <c r="Z68" s="10"/>
      <c r="AA68" s="20">
        <v>51</v>
      </c>
      <c r="AB68" s="20">
        <v>3</v>
      </c>
      <c r="AC68" s="20">
        <v>1</v>
      </c>
      <c r="AD68" s="20">
        <v>44</v>
      </c>
      <c r="AE68" s="20">
        <v>1</v>
      </c>
      <c r="AF68" s="66">
        <f t="shared" si="27"/>
        <v>100</v>
      </c>
      <c r="AG68" s="10"/>
      <c r="AH68" s="36">
        <v>-0.159</v>
      </c>
      <c r="AI68" s="40">
        <v>2708</v>
      </c>
      <c r="AJ68" s="37">
        <v>0.64</v>
      </c>
      <c r="AK68" s="42" t="s">
        <v>214</v>
      </c>
      <c r="AL68" s="41">
        <v>1670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49</v>
      </c>
      <c r="E69" s="10"/>
      <c r="F69" s="18" t="s">
        <v>11</v>
      </c>
      <c r="G69" s="18" t="s">
        <v>11</v>
      </c>
      <c r="H69" s="10"/>
      <c r="I69" s="19">
        <v>23695920</v>
      </c>
      <c r="J69" s="19">
        <v>1520</v>
      </c>
      <c r="K69" s="17" t="s">
        <v>9</v>
      </c>
      <c r="L69" s="10"/>
      <c r="M69" s="60">
        <v>991</v>
      </c>
      <c r="N69" s="60">
        <v>5582</v>
      </c>
      <c r="O69" s="60">
        <v>3670</v>
      </c>
      <c r="P69" s="10"/>
      <c r="Q69" s="60">
        <f t="shared" si="25"/>
        <v>83730</v>
      </c>
      <c r="R69" s="10"/>
      <c r="S69" s="62">
        <f t="shared" si="26"/>
        <v>89312</v>
      </c>
      <c r="T69" s="10"/>
      <c r="U69" s="64">
        <v>23.6</v>
      </c>
      <c r="V69" s="64">
        <v>15</v>
      </c>
      <c r="W69" s="10"/>
      <c r="X69" s="43">
        <v>2770000000</v>
      </c>
      <c r="Y69" s="36">
        <v>7.8E-2</v>
      </c>
      <c r="Z69" s="10"/>
      <c r="AA69" s="20">
        <v>51</v>
      </c>
      <c r="AB69" s="20">
        <v>10</v>
      </c>
      <c r="AC69" s="20">
        <v>1</v>
      </c>
      <c r="AD69" s="20">
        <v>37</v>
      </c>
      <c r="AE69" s="20">
        <v>1</v>
      </c>
      <c r="AF69" s="66">
        <f t="shared" si="27"/>
        <v>100</v>
      </c>
      <c r="AG69" s="10"/>
      <c r="AH69" s="36">
        <v>-0.05</v>
      </c>
      <c r="AI69" s="40">
        <v>3821</v>
      </c>
      <c r="AJ69" s="37">
        <v>0.63</v>
      </c>
      <c r="AK69" s="42" t="s">
        <v>213</v>
      </c>
      <c r="AL69" s="41">
        <v>865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46</v>
      </c>
      <c r="E70" s="10"/>
      <c r="F70" s="18" t="s">
        <v>11</v>
      </c>
      <c r="G70" s="18" t="s">
        <v>11</v>
      </c>
      <c r="H70" s="10"/>
      <c r="I70" s="19">
        <v>5125821</v>
      </c>
      <c r="J70" s="19">
        <v>1710</v>
      </c>
      <c r="K70" s="17" t="s">
        <v>9</v>
      </c>
      <c r="L70" s="10"/>
      <c r="M70" s="60">
        <v>308</v>
      </c>
      <c r="N70" s="60">
        <v>1405</v>
      </c>
      <c r="O70" s="60">
        <v>1210</v>
      </c>
      <c r="P70" s="10"/>
      <c r="Q70" s="60">
        <f t="shared" si="25"/>
        <v>21075</v>
      </c>
      <c r="R70" s="10"/>
      <c r="S70" s="62">
        <f t="shared" si="26"/>
        <v>22480</v>
      </c>
      <c r="T70" s="10"/>
      <c r="U70" s="64">
        <v>27.4</v>
      </c>
      <c r="V70" s="64">
        <v>25.13</v>
      </c>
      <c r="W70" s="10"/>
      <c r="X70" s="43">
        <v>823520000</v>
      </c>
      <c r="Y70" s="36">
        <v>9.0999999999999998E-2</v>
      </c>
      <c r="Z70" s="10"/>
      <c r="AA70" s="20">
        <v>58</v>
      </c>
      <c r="AB70" s="20">
        <v>3</v>
      </c>
      <c r="AC70" s="20">
        <v>1</v>
      </c>
      <c r="AD70" s="20">
        <v>37</v>
      </c>
      <c r="AE70" s="20">
        <v>1</v>
      </c>
      <c r="AF70" s="66">
        <f t="shared" si="27"/>
        <v>100</v>
      </c>
      <c r="AG70" s="10"/>
      <c r="AH70" s="36">
        <v>-5.3999999999999999E-2</v>
      </c>
      <c r="AI70" s="40">
        <v>2483</v>
      </c>
      <c r="AJ70" s="37">
        <v>0.74</v>
      </c>
      <c r="AK70" s="42" t="s">
        <v>214</v>
      </c>
      <c r="AL70" s="41">
        <v>1557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112</v>
      </c>
      <c r="E71" s="10"/>
      <c r="F71" s="18" t="s">
        <v>11</v>
      </c>
      <c r="G71" s="18" t="s">
        <v>11</v>
      </c>
      <c r="H71" s="10"/>
      <c r="I71" s="19">
        <v>4301018</v>
      </c>
      <c r="J71" s="19">
        <v>1120</v>
      </c>
      <c r="K71" s="17" t="s">
        <v>9</v>
      </c>
      <c r="L71" s="10"/>
      <c r="M71" s="60">
        <v>184</v>
      </c>
      <c r="N71" s="60">
        <v>1064</v>
      </c>
      <c r="O71" s="60">
        <v>672</v>
      </c>
      <c r="P71" s="10"/>
      <c r="Q71" s="60">
        <f t="shared" si="25"/>
        <v>15960</v>
      </c>
      <c r="R71" s="10"/>
      <c r="S71" s="62">
        <f t="shared" si="26"/>
        <v>17024</v>
      </c>
      <c r="T71" s="10"/>
      <c r="U71" s="64">
        <v>24.7</v>
      </c>
      <c r="V71" s="64">
        <v>17.55</v>
      </c>
      <c r="W71" s="10"/>
      <c r="X71" s="43">
        <v>389830000</v>
      </c>
      <c r="Y71" s="36">
        <v>8.2000000000000003E-2</v>
      </c>
      <c r="Z71" s="10"/>
      <c r="AA71" s="20">
        <v>60</v>
      </c>
      <c r="AB71" s="20">
        <v>10</v>
      </c>
      <c r="AC71" s="20">
        <v>2</v>
      </c>
      <c r="AD71" s="20">
        <v>27</v>
      </c>
      <c r="AE71" s="20">
        <v>1</v>
      </c>
      <c r="AF71" s="66">
        <f t="shared" si="27"/>
        <v>100</v>
      </c>
      <c r="AG71" s="10"/>
      <c r="AH71" s="36">
        <v>-5.7000000000000002E-2</v>
      </c>
      <c r="AI71" s="40">
        <v>9677</v>
      </c>
      <c r="AJ71" s="37">
        <v>0.63</v>
      </c>
      <c r="AK71" s="42" t="s">
        <v>214</v>
      </c>
      <c r="AL71" s="41">
        <v>948</v>
      </c>
      <c r="AN71" s="86"/>
      <c r="AO71" s="87"/>
      <c r="AP71" s="88">
        <f t="shared" si="28"/>
        <v>0</v>
      </c>
      <c r="AR71" s="86">
        <f t="shared" si="29"/>
        <v>0</v>
      </c>
      <c r="AS71" s="87"/>
      <c r="AT71" s="88">
        <f t="shared" si="30"/>
        <v>0</v>
      </c>
      <c r="AV71" s="88">
        <v>0</v>
      </c>
    </row>
    <row r="72" spans="1:48" ht="24" customHeight="1">
      <c r="A72" s="16"/>
      <c r="B72" s="17">
        <f t="shared" si="31"/>
        <v>10</v>
      </c>
      <c r="C72" s="10"/>
      <c r="D72" s="18" t="s">
        <v>121</v>
      </c>
      <c r="E72" s="10"/>
      <c r="F72" s="18" t="s">
        <v>11</v>
      </c>
      <c r="G72" s="18" t="s">
        <v>11</v>
      </c>
      <c r="H72" s="10"/>
      <c r="I72" s="19">
        <v>2479713</v>
      </c>
      <c r="J72" s="19">
        <v>4620</v>
      </c>
      <c r="K72" s="17" t="s">
        <v>9</v>
      </c>
      <c r="L72" s="10"/>
      <c r="M72" s="60">
        <v>731</v>
      </c>
      <c r="N72" s="60">
        <v>754</v>
      </c>
      <c r="O72" s="60">
        <v>467</v>
      </c>
      <c r="P72" s="10"/>
      <c r="Q72" s="60">
        <f t="shared" si="25"/>
        <v>11310</v>
      </c>
      <c r="R72" s="10"/>
      <c r="S72" s="62">
        <f t="shared" si="26"/>
        <v>12064</v>
      </c>
      <c r="T72" s="10"/>
      <c r="U72" s="64">
        <v>30.4</v>
      </c>
      <c r="V72" s="64">
        <v>19.3</v>
      </c>
      <c r="W72" s="10"/>
      <c r="X72" s="43">
        <v>1140000000</v>
      </c>
      <c r="Y72" s="36">
        <v>0.10100000000000001</v>
      </c>
      <c r="Z72" s="10"/>
      <c r="AA72" s="20">
        <v>60</v>
      </c>
      <c r="AB72" s="20">
        <v>3</v>
      </c>
      <c r="AC72" s="20">
        <v>1</v>
      </c>
      <c r="AD72" s="20">
        <v>35</v>
      </c>
      <c r="AE72" s="20">
        <v>1</v>
      </c>
      <c r="AF72" s="66">
        <f t="shared" si="27"/>
        <v>100</v>
      </c>
      <c r="AG72" s="10"/>
      <c r="AH72" s="36">
        <v>-6.5000000000000002E-2</v>
      </c>
      <c r="AI72" s="40">
        <v>14973</v>
      </c>
      <c r="AJ72" s="37">
        <v>0.73</v>
      </c>
      <c r="AK72" s="42" t="s">
        <v>213</v>
      </c>
      <c r="AL72" s="41">
        <v>1127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101</v>
      </c>
      <c r="E73" s="10"/>
      <c r="F73" s="18" t="s">
        <v>11</v>
      </c>
      <c r="G73" s="18" t="s">
        <v>11</v>
      </c>
      <c r="H73" s="10"/>
      <c r="I73" s="19">
        <v>2203821</v>
      </c>
      <c r="J73" s="19">
        <v>1210</v>
      </c>
      <c r="K73" s="17" t="s">
        <v>9</v>
      </c>
      <c r="L73" s="10"/>
      <c r="M73" s="60">
        <v>318</v>
      </c>
      <c r="N73" s="60">
        <v>638</v>
      </c>
      <c r="O73" s="60">
        <v>831</v>
      </c>
      <c r="P73" s="10"/>
      <c r="Q73" s="60">
        <f t="shared" si="25"/>
        <v>9570</v>
      </c>
      <c r="R73" s="10"/>
      <c r="S73" s="62">
        <f t="shared" si="26"/>
        <v>10208</v>
      </c>
      <c r="T73" s="10"/>
      <c r="U73" s="64">
        <v>28.9</v>
      </c>
      <c r="V73" s="64">
        <v>42.86</v>
      </c>
      <c r="W73" s="10"/>
      <c r="X73" s="43">
        <v>223650000</v>
      </c>
      <c r="Y73" s="36">
        <v>9.6000000000000002E-2</v>
      </c>
      <c r="Z73" s="10"/>
      <c r="AA73" s="20">
        <v>60</v>
      </c>
      <c r="AB73" s="20">
        <v>4</v>
      </c>
      <c r="AC73" s="20">
        <v>1</v>
      </c>
      <c r="AD73" s="20">
        <v>34</v>
      </c>
      <c r="AE73" s="20">
        <v>1</v>
      </c>
      <c r="AF73" s="66">
        <f t="shared" si="27"/>
        <v>100</v>
      </c>
      <c r="AG73" s="10"/>
      <c r="AH73" s="36">
        <v>-5.8000000000000003E-2</v>
      </c>
      <c r="AI73" s="40">
        <v>5581</v>
      </c>
      <c r="AJ73" s="37">
        <v>0.81</v>
      </c>
      <c r="AK73" s="42" t="s">
        <v>210</v>
      </c>
      <c r="AL73" s="41">
        <v>2424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31</v>
      </c>
      <c r="E74" s="10"/>
      <c r="F74" s="18" t="s">
        <v>11</v>
      </c>
      <c r="G74" s="18" t="s">
        <v>11</v>
      </c>
      <c r="H74" s="10"/>
      <c r="I74" s="19">
        <v>2250260</v>
      </c>
      <c r="J74" s="19">
        <v>6610</v>
      </c>
      <c r="K74" s="17" t="s">
        <v>9</v>
      </c>
      <c r="L74" s="10"/>
      <c r="M74" s="60">
        <v>450</v>
      </c>
      <c r="N74" s="60">
        <v>535</v>
      </c>
      <c r="O74" s="60">
        <v>299</v>
      </c>
      <c r="P74" s="10"/>
      <c r="Q74" s="60">
        <f t="shared" si="25"/>
        <v>8025</v>
      </c>
      <c r="R74" s="10"/>
      <c r="S74" s="62">
        <f t="shared" si="26"/>
        <v>8560</v>
      </c>
      <c r="T74" s="10"/>
      <c r="U74" s="64">
        <v>23.8</v>
      </c>
      <c r="V74" s="64">
        <v>13.33</v>
      </c>
      <c r="W74" s="10"/>
      <c r="X74" s="43">
        <v>1240000000</v>
      </c>
      <c r="Y74" s="36">
        <v>7.9000000000000001E-2</v>
      </c>
      <c r="Z74" s="10"/>
      <c r="AA74" s="20">
        <v>62</v>
      </c>
      <c r="AB74" s="20">
        <v>3</v>
      </c>
      <c r="AC74" s="20">
        <v>1</v>
      </c>
      <c r="AD74" s="20">
        <v>33</v>
      </c>
      <c r="AE74" s="20">
        <v>1</v>
      </c>
      <c r="AF74" s="66">
        <f t="shared" si="27"/>
        <v>100</v>
      </c>
      <c r="AG74" s="10"/>
      <c r="AH74" s="36">
        <v>-5.0999999999999997E-2</v>
      </c>
      <c r="AI74" s="40">
        <v>29031</v>
      </c>
      <c r="AJ74" s="37">
        <v>0.72</v>
      </c>
      <c r="AK74" s="42" t="s">
        <v>214</v>
      </c>
      <c r="AL74" s="41">
        <v>787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69</v>
      </c>
      <c r="E75" s="10"/>
      <c r="F75" s="18" t="s">
        <v>11</v>
      </c>
      <c r="G75" s="18" t="s">
        <v>11</v>
      </c>
      <c r="H75" s="10"/>
      <c r="I75" s="19">
        <v>1979786</v>
      </c>
      <c r="J75" s="19">
        <v>7210</v>
      </c>
      <c r="K75" s="17" t="s">
        <v>9</v>
      </c>
      <c r="L75" s="10"/>
      <c r="M75" s="60">
        <v>54</v>
      </c>
      <c r="N75" s="60">
        <v>460</v>
      </c>
      <c r="O75" s="60">
        <v>438</v>
      </c>
      <c r="P75" s="10"/>
      <c r="Q75" s="60">
        <f t="shared" si="25"/>
        <v>6900</v>
      </c>
      <c r="R75" s="10"/>
      <c r="S75" s="62">
        <f t="shared" si="26"/>
        <v>7360</v>
      </c>
      <c r="T75" s="10"/>
      <c r="U75" s="64">
        <v>23.2</v>
      </c>
      <c r="V75" s="64">
        <v>26.15</v>
      </c>
      <c r="W75" s="10"/>
      <c r="X75" s="43">
        <v>1080000000</v>
      </c>
      <c r="Y75" s="36">
        <v>7.6999999999999999E-2</v>
      </c>
      <c r="Z75" s="10"/>
      <c r="AA75" s="20">
        <v>55</v>
      </c>
      <c r="AB75" s="20">
        <v>4</v>
      </c>
      <c r="AC75" s="20">
        <v>1</v>
      </c>
      <c r="AD75" s="20">
        <v>39</v>
      </c>
      <c r="AE75" s="20">
        <v>1</v>
      </c>
      <c r="AF75" s="66">
        <f t="shared" si="27"/>
        <v>100</v>
      </c>
      <c r="AG75" s="10"/>
      <c r="AH75" s="36">
        <v>-5.1999999999999998E-2</v>
      </c>
      <c r="AI75" s="40">
        <v>9850</v>
      </c>
      <c r="AJ75" s="37">
        <v>0.76</v>
      </c>
      <c r="AK75" s="42" t="s">
        <v>213</v>
      </c>
      <c r="AL75" s="41">
        <v>1568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64</v>
      </c>
      <c r="E76" s="10"/>
      <c r="F76" s="18" t="s">
        <v>11</v>
      </c>
      <c r="G76" s="18" t="s">
        <v>11</v>
      </c>
      <c r="H76" s="10"/>
      <c r="I76" s="19">
        <v>1343098</v>
      </c>
      <c r="J76" s="19">
        <v>2830</v>
      </c>
      <c r="K76" s="17" t="s">
        <v>9</v>
      </c>
      <c r="L76" s="10"/>
      <c r="M76" s="60">
        <v>203</v>
      </c>
      <c r="N76" s="60">
        <v>361</v>
      </c>
      <c r="O76" s="60">
        <v>386</v>
      </c>
      <c r="P76" s="10"/>
      <c r="Q76" s="60">
        <f t="shared" si="25"/>
        <v>5415</v>
      </c>
      <c r="R76" s="10"/>
      <c r="S76" s="62">
        <f t="shared" si="26"/>
        <v>5776</v>
      </c>
      <c r="T76" s="10"/>
      <c r="U76" s="64">
        <v>26.9</v>
      </c>
      <c r="V76" s="64">
        <v>34.68</v>
      </c>
      <c r="W76" s="10"/>
      <c r="X76" s="43">
        <v>341160000</v>
      </c>
      <c r="Y76" s="36">
        <v>8.8999999999999996E-2</v>
      </c>
      <c r="Z76" s="10"/>
      <c r="AA76" s="20">
        <v>61</v>
      </c>
      <c r="AB76" s="20">
        <v>4</v>
      </c>
      <c r="AC76" s="20">
        <v>1</v>
      </c>
      <c r="AD76" s="20">
        <v>33</v>
      </c>
      <c r="AE76" s="20">
        <v>1</v>
      </c>
      <c r="AF76" s="66">
        <f t="shared" si="27"/>
        <v>100</v>
      </c>
      <c r="AG76" s="10"/>
      <c r="AH76" s="36">
        <v>-0.13100000000000001</v>
      </c>
      <c r="AI76" s="40">
        <v>7433</v>
      </c>
      <c r="AJ76" s="37">
        <v>0.81</v>
      </c>
      <c r="AK76" s="42" t="s">
        <v>210</v>
      </c>
      <c r="AL76" s="41">
        <v>2042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18" t="s">
        <v>61</v>
      </c>
      <c r="E77" s="10"/>
      <c r="F77" s="18" t="s">
        <v>11</v>
      </c>
      <c r="G77" s="18" t="s">
        <v>11</v>
      </c>
      <c r="H77" s="10"/>
      <c r="I77" s="19">
        <v>1221490</v>
      </c>
      <c r="J77" s="19">
        <v>6550</v>
      </c>
      <c r="K77" s="17" t="s">
        <v>9</v>
      </c>
      <c r="L77" s="10"/>
      <c r="M77" s="60">
        <v>41</v>
      </c>
      <c r="N77" s="60">
        <v>300</v>
      </c>
      <c r="O77" s="60">
        <v>217</v>
      </c>
      <c r="P77" s="10"/>
      <c r="Q77" s="60">
        <f t="shared" si="25"/>
        <v>4500</v>
      </c>
      <c r="R77" s="10"/>
      <c r="S77" s="62">
        <f t="shared" si="26"/>
        <v>4800</v>
      </c>
      <c r="T77" s="10"/>
      <c r="U77" s="64">
        <v>24.6</v>
      </c>
      <c r="V77" s="64">
        <v>16.690000000000001</v>
      </c>
      <c r="W77" s="10"/>
      <c r="X77" s="43">
        <v>919590000</v>
      </c>
      <c r="Y77" s="36">
        <v>8.2000000000000003E-2</v>
      </c>
      <c r="Z77" s="10"/>
      <c r="AA77" s="20">
        <v>48</v>
      </c>
      <c r="AB77" s="20">
        <v>3</v>
      </c>
      <c r="AC77" s="20">
        <v>1</v>
      </c>
      <c r="AD77" s="20">
        <v>47</v>
      </c>
      <c r="AE77" s="20">
        <v>1</v>
      </c>
      <c r="AF77" s="66">
        <f t="shared" si="27"/>
        <v>100</v>
      </c>
      <c r="AG77" s="10"/>
      <c r="AH77" s="36">
        <v>-3.0000000000000001E-3</v>
      </c>
      <c r="AI77" s="40">
        <v>11707</v>
      </c>
      <c r="AJ77" s="37">
        <v>0.73</v>
      </c>
      <c r="AK77" s="42" t="s">
        <v>213</v>
      </c>
      <c r="AL77" s="41">
        <v>1094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113</v>
      </c>
      <c r="E78" s="10"/>
      <c r="F78" s="18" t="s">
        <v>11</v>
      </c>
      <c r="G78" s="18" t="s">
        <v>11</v>
      </c>
      <c r="H78" s="10"/>
      <c r="I78" s="19">
        <v>1262132</v>
      </c>
      <c r="J78" s="19">
        <v>9760</v>
      </c>
      <c r="K78" s="17" t="s">
        <v>9</v>
      </c>
      <c r="L78" s="10"/>
      <c r="M78" s="60">
        <v>144</v>
      </c>
      <c r="N78" s="60">
        <v>173</v>
      </c>
      <c r="O78" s="60">
        <v>168</v>
      </c>
      <c r="P78" s="10"/>
      <c r="Q78" s="60">
        <f t="shared" si="25"/>
        <v>2595</v>
      </c>
      <c r="R78" s="10"/>
      <c r="S78" s="62">
        <f t="shared" si="26"/>
        <v>2768</v>
      </c>
      <c r="T78" s="10"/>
      <c r="U78" s="64">
        <v>13.7</v>
      </c>
      <c r="V78" s="64">
        <v>13.22</v>
      </c>
      <c r="W78" s="10"/>
      <c r="X78" s="43">
        <v>556910000</v>
      </c>
      <c r="Y78" s="36">
        <v>4.5999999999999999E-2</v>
      </c>
      <c r="Z78" s="10"/>
      <c r="AA78" s="20">
        <v>40</v>
      </c>
      <c r="AB78" s="20">
        <v>28</v>
      </c>
      <c r="AC78" s="20">
        <v>3</v>
      </c>
      <c r="AD78" s="20">
        <v>28</v>
      </c>
      <c r="AE78" s="20">
        <v>1</v>
      </c>
      <c r="AF78" s="66">
        <f t="shared" si="27"/>
        <v>100</v>
      </c>
      <c r="AG78" s="10"/>
      <c r="AH78" s="36">
        <v>4.3999999999999997E-2</v>
      </c>
      <c r="AI78" s="40">
        <v>40224</v>
      </c>
      <c r="AJ78" s="37">
        <v>0.8</v>
      </c>
      <c r="AK78" s="42" t="s">
        <v>223</v>
      </c>
      <c r="AL78" s="41">
        <v>727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36</v>
      </c>
      <c r="E79" s="10"/>
      <c r="F79" s="18" t="s">
        <v>11</v>
      </c>
      <c r="G79" s="18" t="s">
        <v>11</v>
      </c>
      <c r="H79" s="10"/>
      <c r="I79" s="19">
        <v>539560</v>
      </c>
      <c r="J79" s="19">
        <v>2970</v>
      </c>
      <c r="K79" s="17" t="s">
        <v>9</v>
      </c>
      <c r="L79" s="10"/>
      <c r="M79" s="60">
        <v>41</v>
      </c>
      <c r="N79" s="60">
        <v>135</v>
      </c>
      <c r="O79" s="60">
        <v>135</v>
      </c>
      <c r="P79" s="10"/>
      <c r="Q79" s="60">
        <f t="shared" si="25"/>
        <v>2025</v>
      </c>
      <c r="R79" s="10"/>
      <c r="S79" s="62">
        <f t="shared" si="26"/>
        <v>2160</v>
      </c>
      <c r="T79" s="10"/>
      <c r="U79" s="64">
        <v>25</v>
      </c>
      <c r="V79" s="64">
        <v>25</v>
      </c>
      <c r="W79" s="10"/>
      <c r="X79" s="43">
        <f>AP79+AT79</f>
        <v>140541954.52500001</v>
      </c>
      <c r="Y79" s="36">
        <f>X79/AV79</f>
        <v>8.4511097128683113E-2</v>
      </c>
      <c r="Z79" s="10"/>
      <c r="AA79" s="20">
        <v>46.5</v>
      </c>
      <c r="AB79" s="20">
        <v>21.9</v>
      </c>
      <c r="AC79" s="20">
        <v>3.7</v>
      </c>
      <c r="AD79" s="20">
        <v>21.5</v>
      </c>
      <c r="AE79" s="20">
        <v>6.4</v>
      </c>
      <c r="AF79" s="66">
        <f t="shared" si="27"/>
        <v>100.00000000000001</v>
      </c>
      <c r="AG79" s="10"/>
      <c r="AH79" s="72"/>
      <c r="AI79" s="73"/>
      <c r="AJ79" s="74"/>
      <c r="AK79" s="75"/>
      <c r="AL79" s="76"/>
      <c r="AN79" s="57">
        <v>3130.982</v>
      </c>
      <c r="AO79" s="35">
        <v>70</v>
      </c>
      <c r="AP79" s="43">
        <f t="shared" si="28"/>
        <v>29587779.900000002</v>
      </c>
      <c r="AR79" s="57">
        <f t="shared" si="29"/>
        <v>3130.982</v>
      </c>
      <c r="AS79" s="35">
        <v>17.5</v>
      </c>
      <c r="AT79" s="43">
        <f t="shared" si="30"/>
        <v>110954174.625</v>
      </c>
      <c r="AV79" s="43">
        <v>1663000000</v>
      </c>
    </row>
    <row r="80" spans="1:48" ht="24" customHeight="1">
      <c r="A80" s="16"/>
      <c r="B80" s="17">
        <f t="shared" si="31"/>
        <v>18</v>
      </c>
      <c r="C80" s="10"/>
      <c r="D80" s="18" t="s">
        <v>225</v>
      </c>
      <c r="E80" s="10"/>
      <c r="F80" s="18" t="s">
        <v>11</v>
      </c>
      <c r="G80" s="18" t="s">
        <v>11</v>
      </c>
      <c r="H80" s="10"/>
      <c r="I80" s="19">
        <v>539560</v>
      </c>
      <c r="J80" s="19"/>
      <c r="K80" s="17" t="s">
        <v>9</v>
      </c>
      <c r="L80" s="10"/>
      <c r="M80" s="60">
        <v>41</v>
      </c>
      <c r="N80" s="60">
        <v>135</v>
      </c>
      <c r="O80" s="60">
        <v>43</v>
      </c>
      <c r="P80" s="10"/>
      <c r="Q80" s="60">
        <f t="shared" si="25"/>
        <v>2025</v>
      </c>
      <c r="R80" s="10"/>
      <c r="S80" s="62">
        <f t="shared" si="26"/>
        <v>2160</v>
      </c>
      <c r="T80" s="10"/>
      <c r="U80" s="64">
        <v>25</v>
      </c>
      <c r="V80" s="64">
        <v>7.86</v>
      </c>
      <c r="W80" s="10"/>
      <c r="X80" s="43">
        <v>138350000</v>
      </c>
      <c r="Y80" s="36">
        <v>8.3000000000000004E-2</v>
      </c>
      <c r="Z80" s="10"/>
      <c r="AA80" s="20">
        <v>38</v>
      </c>
      <c r="AB80" s="20">
        <v>6</v>
      </c>
      <c r="AC80" s="20">
        <v>2</v>
      </c>
      <c r="AD80" s="20">
        <v>53</v>
      </c>
      <c r="AE80" s="20">
        <v>1</v>
      </c>
      <c r="AF80" s="66">
        <f t="shared" si="27"/>
        <v>100</v>
      </c>
      <c r="AG80" s="10"/>
      <c r="AH80" s="36">
        <v>-1E-3</v>
      </c>
      <c r="AI80" s="40">
        <v>12039</v>
      </c>
      <c r="AJ80" s="37">
        <v>0.67</v>
      </c>
      <c r="AK80" s="42" t="s">
        <v>213</v>
      </c>
      <c r="AL80" s="41">
        <v>417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48" ht="24" customHeight="1">
      <c r="A81" s="16"/>
      <c r="B81" s="17">
        <f t="shared" si="31"/>
        <v>19</v>
      </c>
      <c r="C81" s="10"/>
      <c r="D81" s="18" t="s">
        <v>145</v>
      </c>
      <c r="E81" s="10"/>
      <c r="F81" s="18" t="s">
        <v>11</v>
      </c>
      <c r="G81" s="18" t="s">
        <v>11</v>
      </c>
      <c r="H81" s="10"/>
      <c r="I81" s="19">
        <v>199910</v>
      </c>
      <c r="J81" s="19">
        <v>1730</v>
      </c>
      <c r="K81" s="17" t="s">
        <v>9</v>
      </c>
      <c r="L81" s="10"/>
      <c r="M81" s="60">
        <v>23</v>
      </c>
      <c r="N81" s="60">
        <v>55</v>
      </c>
      <c r="O81" s="60">
        <v>24</v>
      </c>
      <c r="P81" s="10"/>
      <c r="Q81" s="60">
        <f t="shared" si="25"/>
        <v>825</v>
      </c>
      <c r="R81" s="10"/>
      <c r="S81" s="62">
        <f t="shared" si="26"/>
        <v>880</v>
      </c>
      <c r="T81" s="10"/>
      <c r="U81" s="64">
        <v>27.5</v>
      </c>
      <c r="V81" s="64">
        <v>11.95</v>
      </c>
      <c r="W81" s="10"/>
      <c r="X81" s="43">
        <v>32410000</v>
      </c>
      <c r="Y81" s="36">
        <v>9.0999999999999998E-2</v>
      </c>
      <c r="Z81" s="10"/>
      <c r="AA81" s="20">
        <v>52</v>
      </c>
      <c r="AB81" s="20">
        <v>10</v>
      </c>
      <c r="AC81" s="20">
        <v>2</v>
      </c>
      <c r="AD81" s="20">
        <v>35</v>
      </c>
      <c r="AE81" s="20">
        <v>1</v>
      </c>
      <c r="AF81" s="66">
        <f t="shared" si="27"/>
        <v>100</v>
      </c>
      <c r="AG81" s="10"/>
      <c r="AH81" s="36">
        <v>-0.08</v>
      </c>
      <c r="AI81" s="40">
        <v>17033</v>
      </c>
      <c r="AJ81" s="37">
        <v>0.68</v>
      </c>
      <c r="AK81" s="42" t="s">
        <v>213</v>
      </c>
      <c r="AL81" s="41">
        <v>673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48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48" ht="24" customHeight="1">
      <c r="A83" s="16"/>
      <c r="B83" s="17">
        <v>1</v>
      </c>
      <c r="C83" s="10"/>
      <c r="D83" s="18" t="s">
        <v>32</v>
      </c>
      <c r="E83" s="10"/>
      <c r="F83" s="18" t="s">
        <v>13</v>
      </c>
      <c r="G83" s="18" t="s">
        <v>222</v>
      </c>
      <c r="H83" s="10"/>
      <c r="I83" s="19">
        <v>207652864</v>
      </c>
      <c r="J83" s="19">
        <v>8840</v>
      </c>
      <c r="K83" s="17" t="s">
        <v>9</v>
      </c>
      <c r="L83" s="10"/>
      <c r="M83" s="60">
        <v>38651</v>
      </c>
      <c r="N83" s="60">
        <v>41007</v>
      </c>
      <c r="O83" s="60">
        <v>46009</v>
      </c>
      <c r="P83" s="10"/>
      <c r="Q83" s="60">
        <f t="shared" ref="Q83:Q105" si="32">N83*$Q$200</f>
        <v>615105</v>
      </c>
      <c r="R83" s="10"/>
      <c r="S83" s="62">
        <f t="shared" ref="S83:S105" si="33">Q83+N83</f>
        <v>656112</v>
      </c>
      <c r="T83" s="10"/>
      <c r="U83" s="64">
        <v>19.7</v>
      </c>
      <c r="V83" s="64">
        <v>21.9</v>
      </c>
      <c r="W83" s="10"/>
      <c r="X83" s="43">
        <v>117950000000</v>
      </c>
      <c r="Y83" s="36">
        <v>6.6000000000000003E-2</v>
      </c>
      <c r="Z83" s="10"/>
      <c r="AA83" s="20">
        <v>32</v>
      </c>
      <c r="AB83" s="20">
        <v>38</v>
      </c>
      <c r="AC83" s="20">
        <v>2</v>
      </c>
      <c r="AD83" s="20">
        <v>27</v>
      </c>
      <c r="AE83" s="20">
        <v>1</v>
      </c>
      <c r="AF83" s="66">
        <f t="shared" ref="AF83:AF105" si="34">SUM(AA83:AE83)</f>
        <v>100</v>
      </c>
      <c r="AG83" s="10"/>
      <c r="AH83" s="36">
        <v>-7.1999999999999995E-2</v>
      </c>
      <c r="AI83" s="40">
        <v>45204</v>
      </c>
      <c r="AJ83" s="37">
        <v>0.82</v>
      </c>
      <c r="AK83" s="42" t="s">
        <v>210</v>
      </c>
      <c r="AL83" s="41">
        <v>1140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48" ht="24" customHeight="1">
      <c r="A84" s="16"/>
      <c r="B84" s="17">
        <f t="shared" si="31"/>
        <v>2</v>
      </c>
      <c r="C84" s="10"/>
      <c r="D84" s="18" t="s">
        <v>114</v>
      </c>
      <c r="E84" s="10"/>
      <c r="F84" s="18" t="s">
        <v>13</v>
      </c>
      <c r="G84" s="18" t="s">
        <v>222</v>
      </c>
      <c r="H84" s="10"/>
      <c r="I84" s="19">
        <v>127540424</v>
      </c>
      <c r="J84" s="19">
        <v>9040</v>
      </c>
      <c r="K84" s="17" t="s">
        <v>9</v>
      </c>
      <c r="L84" s="10"/>
      <c r="M84" s="60">
        <v>16039</v>
      </c>
      <c r="N84" s="60">
        <v>16725</v>
      </c>
      <c r="O84" s="60">
        <v>19676</v>
      </c>
      <c r="P84" s="10"/>
      <c r="Q84" s="60">
        <f t="shared" si="32"/>
        <v>250875</v>
      </c>
      <c r="R84" s="10"/>
      <c r="S84" s="62">
        <f t="shared" si="33"/>
        <v>267600</v>
      </c>
      <c r="T84" s="10"/>
      <c r="U84" s="64">
        <v>13.1</v>
      </c>
      <c r="V84" s="64">
        <v>15.73</v>
      </c>
      <c r="W84" s="10"/>
      <c r="X84" s="43">
        <v>46990000000</v>
      </c>
      <c r="Y84" s="36">
        <v>4.3999999999999997E-2</v>
      </c>
      <c r="Z84" s="10"/>
      <c r="AA84" s="20">
        <v>38</v>
      </c>
      <c r="AB84" s="20">
        <v>10</v>
      </c>
      <c r="AC84" s="20">
        <v>2</v>
      </c>
      <c r="AD84" s="20">
        <v>48</v>
      </c>
      <c r="AE84" s="20">
        <v>2</v>
      </c>
      <c r="AF84" s="66">
        <f t="shared" si="34"/>
        <v>100</v>
      </c>
      <c r="AG84" s="10"/>
      <c r="AH84" s="36">
        <v>-1.4E-2</v>
      </c>
      <c r="AI84" s="40">
        <v>31524</v>
      </c>
      <c r="AJ84" s="37">
        <v>0.78</v>
      </c>
      <c r="AK84" s="42" t="s">
        <v>213</v>
      </c>
      <c r="AL84" s="41">
        <v>847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48" ht="24" customHeight="1">
      <c r="A85" s="16"/>
      <c r="B85" s="17">
        <f t="shared" si="31"/>
        <v>3</v>
      </c>
      <c r="C85" s="10"/>
      <c r="D85" s="18" t="s">
        <v>183</v>
      </c>
      <c r="E85" s="10"/>
      <c r="F85" s="18" t="s">
        <v>13</v>
      </c>
      <c r="G85" s="18" t="s">
        <v>222</v>
      </c>
      <c r="H85" s="10"/>
      <c r="I85" s="19">
        <v>31568180</v>
      </c>
      <c r="J85" s="19">
        <v>11760</v>
      </c>
      <c r="K85" s="17" t="s">
        <v>9</v>
      </c>
      <c r="L85" s="10"/>
      <c r="M85" s="60">
        <v>7028</v>
      </c>
      <c r="N85" s="60">
        <v>10640</v>
      </c>
      <c r="O85" s="60">
        <v>6881</v>
      </c>
      <c r="P85" s="10"/>
      <c r="Q85" s="60">
        <f t="shared" si="32"/>
        <v>159600</v>
      </c>
      <c r="R85" s="10"/>
      <c r="S85" s="62">
        <f t="shared" si="33"/>
        <v>170240</v>
      </c>
      <c r="T85" s="10"/>
      <c r="U85" s="64">
        <v>33.700000000000003</v>
      </c>
      <c r="V85" s="64">
        <v>22.62</v>
      </c>
      <c r="W85" s="10"/>
      <c r="X85" s="43">
        <v>55520000000</v>
      </c>
      <c r="Y85" s="36">
        <v>0.115</v>
      </c>
      <c r="Z85" s="10"/>
      <c r="AA85" s="20">
        <v>31</v>
      </c>
      <c r="AB85" s="20">
        <v>16</v>
      </c>
      <c r="AC85" s="20">
        <v>2</v>
      </c>
      <c r="AD85" s="20">
        <v>49</v>
      </c>
      <c r="AE85" s="20">
        <v>2</v>
      </c>
      <c r="AF85" s="66">
        <f t="shared" si="34"/>
        <v>100</v>
      </c>
      <c r="AG85" s="10"/>
      <c r="AH85" s="36">
        <v>-2.7E-2</v>
      </c>
      <c r="AI85" s="40">
        <v>25341</v>
      </c>
      <c r="AJ85" s="37">
        <v>0.84</v>
      </c>
      <c r="AK85" s="42" t="s">
        <v>213</v>
      </c>
      <c r="AL85" s="41">
        <v>1230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48" ht="24" customHeight="1">
      <c r="A86" s="16"/>
      <c r="B86" s="17">
        <f t="shared" si="31"/>
        <v>4</v>
      </c>
      <c r="C86" s="10"/>
      <c r="D86" s="18" t="s">
        <v>44</v>
      </c>
      <c r="E86" s="10"/>
      <c r="F86" s="18" t="s">
        <v>13</v>
      </c>
      <c r="G86" s="18" t="s">
        <v>222</v>
      </c>
      <c r="H86" s="10"/>
      <c r="I86" s="19">
        <v>48653420</v>
      </c>
      <c r="J86" s="19">
        <v>6320</v>
      </c>
      <c r="K86" s="17" t="s">
        <v>9</v>
      </c>
      <c r="L86" s="10"/>
      <c r="M86" s="60">
        <v>7158</v>
      </c>
      <c r="N86" s="60">
        <v>8987</v>
      </c>
      <c r="O86" s="60">
        <v>7447</v>
      </c>
      <c r="P86" s="10"/>
      <c r="Q86" s="60">
        <f t="shared" si="32"/>
        <v>134805</v>
      </c>
      <c r="R86" s="10"/>
      <c r="S86" s="62">
        <f t="shared" si="33"/>
        <v>143792</v>
      </c>
      <c r="T86" s="10"/>
      <c r="U86" s="64">
        <v>18.5</v>
      </c>
      <c r="V86" s="64">
        <v>14.88</v>
      </c>
      <c r="W86" s="10"/>
      <c r="X86" s="43">
        <v>17370000000</v>
      </c>
      <c r="Y86" s="36">
        <v>6.0999999999999999E-2</v>
      </c>
      <c r="Z86" s="10"/>
      <c r="AA86" s="20">
        <v>15</v>
      </c>
      <c r="AB86" s="20">
        <v>40</v>
      </c>
      <c r="AC86" s="20">
        <v>3</v>
      </c>
      <c r="AD86" s="20">
        <v>41</v>
      </c>
      <c r="AE86" s="20">
        <v>1</v>
      </c>
      <c r="AF86" s="66">
        <f t="shared" si="34"/>
        <v>100</v>
      </c>
      <c r="AG86" s="10"/>
      <c r="AH86" s="36">
        <v>2.8000000000000001E-2</v>
      </c>
      <c r="AI86" s="40">
        <v>27702</v>
      </c>
      <c r="AJ86" s="37">
        <v>0.76</v>
      </c>
      <c r="AK86" s="42" t="s">
        <v>210</v>
      </c>
      <c r="AL86" s="41">
        <v>753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48" ht="24" customHeight="1">
      <c r="A87" s="16"/>
      <c r="B87" s="17">
        <f t="shared" si="31"/>
        <v>5</v>
      </c>
      <c r="C87" s="10"/>
      <c r="D87" s="18" t="s">
        <v>15</v>
      </c>
      <c r="E87" s="10"/>
      <c r="F87" s="18" t="s">
        <v>13</v>
      </c>
      <c r="G87" s="18" t="s">
        <v>222</v>
      </c>
      <c r="H87" s="10"/>
      <c r="I87" s="19">
        <v>43847432</v>
      </c>
      <c r="J87" s="19">
        <v>11960</v>
      </c>
      <c r="K87" s="17" t="s">
        <v>9</v>
      </c>
      <c r="L87" s="10"/>
      <c r="M87" s="60">
        <v>5530</v>
      </c>
      <c r="N87" s="60">
        <v>6119</v>
      </c>
      <c r="O87" s="60">
        <v>6508</v>
      </c>
      <c r="P87" s="10"/>
      <c r="Q87" s="60">
        <f t="shared" si="32"/>
        <v>91785</v>
      </c>
      <c r="R87" s="10"/>
      <c r="S87" s="62">
        <f t="shared" si="33"/>
        <v>97904</v>
      </c>
      <c r="T87" s="10"/>
      <c r="U87" s="64">
        <v>14</v>
      </c>
      <c r="V87" s="64">
        <v>14.85</v>
      </c>
      <c r="W87" s="10"/>
      <c r="X87" s="43">
        <v>25750000000</v>
      </c>
      <c r="Y87" s="36">
        <v>4.5999999999999999E-2</v>
      </c>
      <c r="Z87" s="10"/>
      <c r="AA87" s="20">
        <v>52</v>
      </c>
      <c r="AB87" s="20">
        <v>18</v>
      </c>
      <c r="AC87" s="20">
        <v>2</v>
      </c>
      <c r="AD87" s="20">
        <v>27</v>
      </c>
      <c r="AE87" s="20">
        <v>1</v>
      </c>
      <c r="AF87" s="66">
        <f t="shared" si="34"/>
        <v>100</v>
      </c>
      <c r="AG87" s="10"/>
      <c r="AH87" s="36">
        <v>-7.6999999999999999E-2</v>
      </c>
      <c r="AI87" s="40">
        <v>49338</v>
      </c>
      <c r="AJ87" s="37">
        <v>0.73</v>
      </c>
      <c r="AK87" s="42" t="s">
        <v>213</v>
      </c>
      <c r="AL87" s="41">
        <v>795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48" ht="24" customHeight="1">
      <c r="A88" s="16"/>
      <c r="B88" s="17">
        <f t="shared" si="31"/>
        <v>6</v>
      </c>
      <c r="C88" s="10"/>
      <c r="D88" s="18" t="s">
        <v>133</v>
      </c>
      <c r="E88" s="10"/>
      <c r="F88" s="18" t="s">
        <v>13</v>
      </c>
      <c r="G88" s="18" t="s">
        <v>222</v>
      </c>
      <c r="H88" s="10"/>
      <c r="I88" s="19">
        <v>31773840</v>
      </c>
      <c r="J88" s="19">
        <v>5950</v>
      </c>
      <c r="K88" s="17" t="s">
        <v>9</v>
      </c>
      <c r="L88" s="10"/>
      <c r="M88" s="60">
        <v>2696</v>
      </c>
      <c r="N88" s="60">
        <v>4286</v>
      </c>
      <c r="O88" s="60">
        <v>4555</v>
      </c>
      <c r="P88" s="10"/>
      <c r="Q88" s="60">
        <f t="shared" si="32"/>
        <v>64290</v>
      </c>
      <c r="R88" s="10"/>
      <c r="S88" s="62">
        <f t="shared" si="33"/>
        <v>68576</v>
      </c>
      <c r="T88" s="10"/>
      <c r="U88" s="64">
        <v>13.5</v>
      </c>
      <c r="V88" s="64">
        <v>13.95</v>
      </c>
      <c r="W88" s="10"/>
      <c r="X88" s="43">
        <v>8600000000</v>
      </c>
      <c r="Y88" s="36">
        <v>4.4999999999999998E-2</v>
      </c>
      <c r="Z88" s="10"/>
      <c r="AA88" s="20">
        <v>40</v>
      </c>
      <c r="AB88" s="20">
        <v>7</v>
      </c>
      <c r="AC88" s="20">
        <v>3</v>
      </c>
      <c r="AD88" s="20">
        <v>49</v>
      </c>
      <c r="AE88" s="20">
        <v>1</v>
      </c>
      <c r="AF88" s="66">
        <f t="shared" si="34"/>
        <v>100</v>
      </c>
      <c r="AG88" s="10"/>
      <c r="AH88" s="36">
        <v>-0.127</v>
      </c>
      <c r="AI88" s="40">
        <v>17640</v>
      </c>
      <c r="AJ88" s="37">
        <v>0.71</v>
      </c>
      <c r="AK88" s="42" t="s">
        <v>213</v>
      </c>
      <c r="AL88" s="41">
        <v>697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48" ht="24" customHeight="1">
      <c r="A89" s="16"/>
      <c r="B89" s="17">
        <f t="shared" si="31"/>
        <v>7</v>
      </c>
      <c r="C89" s="10"/>
      <c r="D89" s="18" t="s">
        <v>57</v>
      </c>
      <c r="E89" s="10"/>
      <c r="F89" s="18" t="s">
        <v>13</v>
      </c>
      <c r="G89" s="18" t="s">
        <v>222</v>
      </c>
      <c r="H89" s="10"/>
      <c r="I89" s="19">
        <v>10648791</v>
      </c>
      <c r="J89" s="19">
        <v>6390</v>
      </c>
      <c r="K89" s="17" t="s">
        <v>9</v>
      </c>
      <c r="L89" s="10"/>
      <c r="M89" s="60">
        <v>3118</v>
      </c>
      <c r="N89" s="60">
        <v>3684</v>
      </c>
      <c r="O89" s="60">
        <v>3184</v>
      </c>
      <c r="P89" s="10"/>
      <c r="Q89" s="60">
        <f t="shared" si="32"/>
        <v>55260</v>
      </c>
      <c r="R89" s="10"/>
      <c r="S89" s="62">
        <f t="shared" si="33"/>
        <v>58944</v>
      </c>
      <c r="T89" s="10"/>
      <c r="U89" s="64">
        <v>34.6</v>
      </c>
      <c r="V89" s="64">
        <v>30.77</v>
      </c>
      <c r="W89" s="10"/>
      <c r="X89" s="43">
        <v>8320000000</v>
      </c>
      <c r="Y89" s="36">
        <v>0.115</v>
      </c>
      <c r="Z89" s="10"/>
      <c r="AA89" s="20">
        <v>73</v>
      </c>
      <c r="AB89" s="20">
        <v>16</v>
      </c>
      <c r="AC89" s="20">
        <v>1</v>
      </c>
      <c r="AD89" s="20">
        <v>9</v>
      </c>
      <c r="AE89" s="20">
        <v>1</v>
      </c>
      <c r="AF89" s="66">
        <f t="shared" si="34"/>
        <v>100</v>
      </c>
      <c r="AG89" s="10"/>
      <c r="AH89" s="36">
        <v>5.8999999999999997E-2</v>
      </c>
      <c r="AI89" s="40">
        <v>36192</v>
      </c>
      <c r="AJ89" s="37">
        <v>0.81</v>
      </c>
      <c r="AK89" s="42" t="s">
        <v>210</v>
      </c>
      <c r="AL89" s="41">
        <v>1563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48" ht="24" customHeight="1">
      <c r="A90" s="16"/>
      <c r="B90" s="17">
        <f t="shared" si="31"/>
        <v>8</v>
      </c>
      <c r="C90" s="10"/>
      <c r="D90" s="18" t="s">
        <v>58</v>
      </c>
      <c r="E90" s="10"/>
      <c r="F90" s="18" t="s">
        <v>13</v>
      </c>
      <c r="G90" s="18" t="s">
        <v>222</v>
      </c>
      <c r="H90" s="10"/>
      <c r="I90" s="19">
        <v>16385068</v>
      </c>
      <c r="J90" s="19">
        <v>5820</v>
      </c>
      <c r="K90" s="17" t="s">
        <v>9</v>
      </c>
      <c r="L90" s="10"/>
      <c r="M90" s="60">
        <v>2894</v>
      </c>
      <c r="N90" s="60">
        <v>3490</v>
      </c>
      <c r="O90" s="60">
        <v>4474</v>
      </c>
      <c r="P90" s="10"/>
      <c r="Q90" s="60">
        <f t="shared" si="32"/>
        <v>52350</v>
      </c>
      <c r="R90" s="10"/>
      <c r="S90" s="62">
        <f t="shared" si="33"/>
        <v>55840</v>
      </c>
      <c r="T90" s="10"/>
      <c r="U90" s="64">
        <v>21.3</v>
      </c>
      <c r="V90" s="64">
        <v>27.21</v>
      </c>
      <c r="W90" s="10"/>
      <c r="X90" s="43">
        <v>7080000000</v>
      </c>
      <c r="Y90" s="36">
        <v>7.0999999999999994E-2</v>
      </c>
      <c r="Z90" s="10"/>
      <c r="AA90" s="20">
        <v>32</v>
      </c>
      <c r="AB90" s="20">
        <v>18</v>
      </c>
      <c r="AC90" s="20">
        <v>2</v>
      </c>
      <c r="AD90" s="20">
        <v>47</v>
      </c>
      <c r="AE90" s="20">
        <v>1</v>
      </c>
      <c r="AF90" s="66">
        <f t="shared" si="34"/>
        <v>100</v>
      </c>
      <c r="AG90" s="10"/>
      <c r="AH90" s="36">
        <v>-9.0999999999999998E-2</v>
      </c>
      <c r="AI90" s="40">
        <v>11751</v>
      </c>
      <c r="AJ90" s="37">
        <v>0.75</v>
      </c>
      <c r="AK90" s="42" t="s">
        <v>213</v>
      </c>
      <c r="AL90" s="41">
        <v>1394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48" ht="24" customHeight="1">
      <c r="A91" s="16"/>
      <c r="B91" s="17">
        <f t="shared" si="31"/>
        <v>9</v>
      </c>
      <c r="C91" s="10"/>
      <c r="D91" s="18" t="s">
        <v>76</v>
      </c>
      <c r="E91" s="10"/>
      <c r="F91" s="18" t="s">
        <v>13</v>
      </c>
      <c r="G91" s="18" t="s">
        <v>222</v>
      </c>
      <c r="H91" s="10"/>
      <c r="I91" s="19">
        <v>16582469</v>
      </c>
      <c r="J91" s="19">
        <v>3790</v>
      </c>
      <c r="K91" s="17" t="s">
        <v>9</v>
      </c>
      <c r="L91" s="10"/>
      <c r="M91" s="60">
        <v>2058</v>
      </c>
      <c r="N91" s="60">
        <v>2758</v>
      </c>
      <c r="O91" s="60">
        <v>2635</v>
      </c>
      <c r="P91" s="10"/>
      <c r="Q91" s="60">
        <f t="shared" si="32"/>
        <v>41370</v>
      </c>
      <c r="R91" s="10"/>
      <c r="S91" s="62">
        <f t="shared" si="33"/>
        <v>44128</v>
      </c>
      <c r="T91" s="10"/>
      <c r="U91" s="64">
        <v>16.600000000000001</v>
      </c>
      <c r="V91" s="64">
        <v>15.92</v>
      </c>
      <c r="W91" s="10"/>
      <c r="X91" s="43">
        <v>3800000000</v>
      </c>
      <c r="Y91" s="36">
        <v>5.5E-2</v>
      </c>
      <c r="Z91" s="10"/>
      <c r="AA91" s="20">
        <v>38</v>
      </c>
      <c r="AB91" s="20">
        <v>14</v>
      </c>
      <c r="AC91" s="20">
        <v>2</v>
      </c>
      <c r="AD91" s="20">
        <v>45</v>
      </c>
      <c r="AE91" s="20">
        <v>1</v>
      </c>
      <c r="AF91" s="66">
        <f t="shared" si="34"/>
        <v>100</v>
      </c>
      <c r="AG91" s="10"/>
      <c r="AH91" s="36">
        <v>2.5999999999999999E-2</v>
      </c>
      <c r="AI91" s="40">
        <v>19600</v>
      </c>
      <c r="AJ91" s="37">
        <v>0.82</v>
      </c>
      <c r="AK91" s="42" t="s">
        <v>210</v>
      </c>
      <c r="AL91" s="41">
        <v>863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48" ht="24" customHeight="1">
      <c r="A92" s="16"/>
      <c r="B92" s="17">
        <f t="shared" si="31"/>
        <v>10</v>
      </c>
      <c r="C92" s="10"/>
      <c r="D92" s="18" t="s">
        <v>29</v>
      </c>
      <c r="E92" s="10"/>
      <c r="F92" s="18" t="s">
        <v>13</v>
      </c>
      <c r="G92" s="18" t="s">
        <v>222</v>
      </c>
      <c r="H92" s="10"/>
      <c r="I92" s="19">
        <v>10887882</v>
      </c>
      <c r="J92" s="19">
        <v>3070</v>
      </c>
      <c r="K92" s="17" t="s">
        <v>9</v>
      </c>
      <c r="L92" s="10"/>
      <c r="M92" s="60">
        <v>1259</v>
      </c>
      <c r="N92" s="60">
        <v>1687</v>
      </c>
      <c r="O92" s="60">
        <v>2120</v>
      </c>
      <c r="P92" s="10"/>
      <c r="Q92" s="60">
        <f t="shared" si="32"/>
        <v>25305</v>
      </c>
      <c r="R92" s="10"/>
      <c r="S92" s="62">
        <f t="shared" si="33"/>
        <v>26992</v>
      </c>
      <c r="T92" s="10"/>
      <c r="U92" s="64">
        <v>15.5</v>
      </c>
      <c r="V92" s="64">
        <v>18.7</v>
      </c>
      <c r="W92" s="10"/>
      <c r="X92" s="43">
        <v>1750000000</v>
      </c>
      <c r="Y92" s="36">
        <v>5.1999999999999998E-2</v>
      </c>
      <c r="Z92" s="10"/>
      <c r="AA92" s="20">
        <v>58</v>
      </c>
      <c r="AB92" s="20">
        <v>5</v>
      </c>
      <c r="AC92" s="20">
        <v>1</v>
      </c>
      <c r="AD92" s="20">
        <v>35</v>
      </c>
      <c r="AE92" s="20">
        <v>1</v>
      </c>
      <c r="AF92" s="66">
        <f t="shared" si="34"/>
        <v>100</v>
      </c>
      <c r="AG92" s="10"/>
      <c r="AH92" s="36">
        <v>-4.8000000000000001E-2</v>
      </c>
      <c r="AI92" s="40">
        <v>15715</v>
      </c>
      <c r="AJ92" s="37">
        <v>0.66</v>
      </c>
      <c r="AK92" s="42" t="s">
        <v>213</v>
      </c>
      <c r="AL92" s="41">
        <v>912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48" ht="24" customHeight="1">
      <c r="A93" s="16"/>
      <c r="B93" s="17">
        <f t="shared" si="31"/>
        <v>11</v>
      </c>
      <c r="C93" s="10"/>
      <c r="D93" s="18" t="s">
        <v>132</v>
      </c>
      <c r="E93" s="10"/>
      <c r="F93" s="18" t="s">
        <v>13</v>
      </c>
      <c r="G93" s="18" t="s">
        <v>222</v>
      </c>
      <c r="H93" s="10"/>
      <c r="I93" s="19">
        <v>6725308</v>
      </c>
      <c r="J93" s="19">
        <v>4070</v>
      </c>
      <c r="K93" s="17" t="s">
        <v>9</v>
      </c>
      <c r="L93" s="10"/>
      <c r="M93" s="60">
        <v>1202</v>
      </c>
      <c r="N93" s="60">
        <v>1529</v>
      </c>
      <c r="O93" s="60">
        <v>1494</v>
      </c>
      <c r="P93" s="10"/>
      <c r="Q93" s="60">
        <f t="shared" si="32"/>
        <v>22935</v>
      </c>
      <c r="R93" s="10"/>
      <c r="S93" s="62">
        <f t="shared" si="33"/>
        <v>24464</v>
      </c>
      <c r="T93" s="10"/>
      <c r="U93" s="64">
        <v>22.7</v>
      </c>
      <c r="V93" s="64">
        <v>21.9</v>
      </c>
      <c r="W93" s="10"/>
      <c r="X93" s="43">
        <v>2730000000</v>
      </c>
      <c r="Y93" s="36">
        <v>7.5999999999999998E-2</v>
      </c>
      <c r="Z93" s="10"/>
      <c r="AA93" s="20">
        <v>18</v>
      </c>
      <c r="AB93" s="20">
        <v>43</v>
      </c>
      <c r="AC93" s="20">
        <v>1</v>
      </c>
      <c r="AD93" s="20">
        <v>37</v>
      </c>
      <c r="AE93" s="20">
        <v>1</v>
      </c>
      <c r="AF93" s="66">
        <f t="shared" si="34"/>
        <v>100</v>
      </c>
      <c r="AG93" s="10"/>
      <c r="AH93" s="36">
        <v>-0.08</v>
      </c>
      <c r="AI93" s="40">
        <v>27834</v>
      </c>
      <c r="AJ93" s="37">
        <v>0.84</v>
      </c>
      <c r="AK93" s="42" t="s">
        <v>210</v>
      </c>
      <c r="AL93" s="41">
        <v>1167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</row>
    <row r="94" spans="1:48" ht="24" customHeight="1">
      <c r="A94" s="16"/>
      <c r="B94" s="17">
        <f t="shared" si="31"/>
        <v>12</v>
      </c>
      <c r="C94" s="10"/>
      <c r="D94" s="18" t="s">
        <v>80</v>
      </c>
      <c r="E94" s="10"/>
      <c r="F94" s="18" t="s">
        <v>13</v>
      </c>
      <c r="G94" s="18" t="s">
        <v>222</v>
      </c>
      <c r="H94" s="10"/>
      <c r="I94" s="19">
        <v>9112867</v>
      </c>
      <c r="J94" s="19">
        <v>2150</v>
      </c>
      <c r="K94" s="17" t="s">
        <v>9</v>
      </c>
      <c r="L94" s="10"/>
      <c r="M94" s="60">
        <v>1407</v>
      </c>
      <c r="N94" s="60">
        <v>1525</v>
      </c>
      <c r="O94" s="60">
        <v>1276</v>
      </c>
      <c r="P94" s="10"/>
      <c r="Q94" s="60">
        <f t="shared" si="32"/>
        <v>22875</v>
      </c>
      <c r="R94" s="10"/>
      <c r="S94" s="62">
        <f t="shared" si="33"/>
        <v>24400</v>
      </c>
      <c r="T94" s="10"/>
      <c r="U94" s="64">
        <v>16.7</v>
      </c>
      <c r="V94" s="64">
        <v>13.76</v>
      </c>
      <c r="W94" s="10"/>
      <c r="X94" s="43">
        <v>1200000000</v>
      </c>
      <c r="Y94" s="36">
        <v>5.6000000000000001E-2</v>
      </c>
      <c r="Z94" s="10"/>
      <c r="AA94" s="20">
        <v>31</v>
      </c>
      <c r="AB94" s="20">
        <v>9</v>
      </c>
      <c r="AC94" s="20">
        <v>2</v>
      </c>
      <c r="AD94" s="20">
        <v>56</v>
      </c>
      <c r="AE94" s="20">
        <v>2</v>
      </c>
      <c r="AF94" s="66">
        <f t="shared" si="34"/>
        <v>100</v>
      </c>
      <c r="AG94" s="10"/>
      <c r="AH94" s="36">
        <v>-1.2E-2</v>
      </c>
      <c r="AI94" s="40">
        <v>18595</v>
      </c>
      <c r="AJ94" s="37">
        <v>0.72</v>
      </c>
      <c r="AK94" s="42" t="s">
        <v>214</v>
      </c>
      <c r="AL94" s="41">
        <v>698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48" ht="24" customHeight="1">
      <c r="A95" s="16"/>
      <c r="B95" s="17">
        <f t="shared" si="31"/>
        <v>13</v>
      </c>
      <c r="C95" s="10"/>
      <c r="D95" s="18" t="s">
        <v>60</v>
      </c>
      <c r="E95" s="10"/>
      <c r="F95" s="18" t="s">
        <v>13</v>
      </c>
      <c r="G95" s="18" t="s">
        <v>222</v>
      </c>
      <c r="H95" s="10"/>
      <c r="I95" s="19">
        <v>6344722</v>
      </c>
      <c r="J95" s="19">
        <v>3920</v>
      </c>
      <c r="K95" s="17" t="s">
        <v>9</v>
      </c>
      <c r="L95" s="10"/>
      <c r="M95" s="60">
        <v>1215</v>
      </c>
      <c r="N95" s="60">
        <v>1411</v>
      </c>
      <c r="O95" s="60">
        <v>1276</v>
      </c>
      <c r="P95" s="10"/>
      <c r="Q95" s="60">
        <f t="shared" si="32"/>
        <v>21165</v>
      </c>
      <c r="R95" s="10"/>
      <c r="S95" s="62">
        <f t="shared" si="33"/>
        <v>22576</v>
      </c>
      <c r="T95" s="10"/>
      <c r="U95" s="64">
        <v>22.2</v>
      </c>
      <c r="V95" s="64">
        <v>21.04</v>
      </c>
      <c r="W95" s="10"/>
      <c r="X95" s="43">
        <v>1770000000</v>
      </c>
      <c r="Y95" s="36">
        <v>7.3999999999999996E-2</v>
      </c>
      <c r="Z95" s="10"/>
      <c r="AA95" s="20">
        <v>30</v>
      </c>
      <c r="AB95" s="20">
        <v>3</v>
      </c>
      <c r="AC95" s="20">
        <v>1</v>
      </c>
      <c r="AD95" s="20">
        <v>65</v>
      </c>
      <c r="AE95" s="20">
        <v>1</v>
      </c>
      <c r="AF95" s="66">
        <f t="shared" si="34"/>
        <v>100</v>
      </c>
      <c r="AG95" s="10"/>
      <c r="AH95" s="36">
        <v>0.10299999999999999</v>
      </c>
      <c r="AI95" s="40">
        <v>15888</v>
      </c>
      <c r="AJ95" s="37">
        <v>0.71</v>
      </c>
      <c r="AK95" s="42" t="s">
        <v>213</v>
      </c>
      <c r="AL95" s="41">
        <v>929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48" ht="24" customHeight="1">
      <c r="A96" s="16"/>
      <c r="B96" s="17">
        <f t="shared" si="31"/>
        <v>14</v>
      </c>
      <c r="C96" s="10"/>
      <c r="D96" s="18" t="s">
        <v>51</v>
      </c>
      <c r="E96" s="10"/>
      <c r="F96" s="18" t="s">
        <v>13</v>
      </c>
      <c r="G96" s="18" t="s">
        <v>222</v>
      </c>
      <c r="H96" s="10"/>
      <c r="I96" s="19">
        <v>11475982</v>
      </c>
      <c r="J96" s="19">
        <v>6570</v>
      </c>
      <c r="K96" s="17" t="s">
        <v>9</v>
      </c>
      <c r="L96" s="10"/>
      <c r="M96" s="60">
        <v>750</v>
      </c>
      <c r="N96" s="60">
        <v>975</v>
      </c>
      <c r="O96" s="60">
        <v>1124</v>
      </c>
      <c r="P96" s="10"/>
      <c r="Q96" s="60">
        <f t="shared" si="32"/>
        <v>14625</v>
      </c>
      <c r="R96" s="10"/>
      <c r="S96" s="62">
        <f t="shared" si="33"/>
        <v>15600</v>
      </c>
      <c r="T96" s="10"/>
      <c r="U96" s="64">
        <v>8.5</v>
      </c>
      <c r="V96" s="64">
        <v>9.86</v>
      </c>
      <c r="W96" s="10"/>
      <c r="X96" s="43">
        <v>2580000000</v>
      </c>
      <c r="Y96" s="36">
        <v>2.8000000000000001E-2</v>
      </c>
      <c r="Z96" s="10"/>
      <c r="AA96" s="20">
        <v>30</v>
      </c>
      <c r="AB96" s="20">
        <v>12</v>
      </c>
      <c r="AC96" s="20">
        <v>16</v>
      </c>
      <c r="AD96" s="20">
        <v>38</v>
      </c>
      <c r="AE96" s="20">
        <v>4</v>
      </c>
      <c r="AF96" s="66">
        <f t="shared" si="34"/>
        <v>100</v>
      </c>
      <c r="AG96" s="10"/>
      <c r="AH96" s="36">
        <v>4.9000000000000002E-2</v>
      </c>
      <c r="AI96" s="40">
        <v>5519</v>
      </c>
      <c r="AJ96" s="37">
        <v>0.69</v>
      </c>
      <c r="AK96" s="42" t="s">
        <v>213</v>
      </c>
      <c r="AL96" s="41">
        <v>432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49" ht="24" customHeight="1">
      <c r="A97" s="16"/>
      <c r="B97" s="17">
        <f t="shared" si="31"/>
        <v>15</v>
      </c>
      <c r="C97" s="10"/>
      <c r="D97" s="18" t="s">
        <v>48</v>
      </c>
      <c r="E97" s="10"/>
      <c r="F97" s="18" t="s">
        <v>13</v>
      </c>
      <c r="G97" s="18" t="s">
        <v>222</v>
      </c>
      <c r="H97" s="10"/>
      <c r="I97" s="19">
        <v>4857274</v>
      </c>
      <c r="J97" s="19">
        <v>10840</v>
      </c>
      <c r="K97" s="17" t="s">
        <v>9</v>
      </c>
      <c r="L97" s="10"/>
      <c r="M97" s="60">
        <v>795</v>
      </c>
      <c r="N97" s="60">
        <v>812</v>
      </c>
      <c r="O97" s="60">
        <v>778</v>
      </c>
      <c r="P97" s="10"/>
      <c r="Q97" s="60">
        <f t="shared" si="32"/>
        <v>12180</v>
      </c>
      <c r="R97" s="10"/>
      <c r="S97" s="62">
        <f t="shared" si="33"/>
        <v>12992</v>
      </c>
      <c r="T97" s="10"/>
      <c r="U97" s="64">
        <v>16.7</v>
      </c>
      <c r="V97" s="64">
        <v>16.84</v>
      </c>
      <c r="W97" s="10"/>
      <c r="X97" s="43">
        <v>3180000000</v>
      </c>
      <c r="Y97" s="36">
        <v>5.6000000000000001E-2</v>
      </c>
      <c r="Z97" s="10"/>
      <c r="AA97" s="20">
        <v>22</v>
      </c>
      <c r="AB97" s="20">
        <v>11</v>
      </c>
      <c r="AC97" s="20">
        <v>1</v>
      </c>
      <c r="AD97" s="20">
        <v>65</v>
      </c>
      <c r="AE97" s="20">
        <v>1</v>
      </c>
      <c r="AF97" s="66">
        <f t="shared" si="34"/>
        <v>100</v>
      </c>
      <c r="AG97" s="10"/>
      <c r="AH97" s="36">
        <v>0.104</v>
      </c>
      <c r="AI97" s="40">
        <v>40998</v>
      </c>
      <c r="AJ97" s="37">
        <v>0.75</v>
      </c>
      <c r="AK97" s="42" t="s">
        <v>213</v>
      </c>
      <c r="AL97" s="41">
        <v>794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49" ht="24" customHeight="1">
      <c r="A98" s="16"/>
      <c r="B98" s="17">
        <f t="shared" si="31"/>
        <v>16</v>
      </c>
      <c r="C98" s="10"/>
      <c r="D98" s="18" t="s">
        <v>130</v>
      </c>
      <c r="E98" s="10"/>
      <c r="F98" s="18" t="s">
        <v>13</v>
      </c>
      <c r="G98" s="18" t="s">
        <v>222</v>
      </c>
      <c r="H98" s="10"/>
      <c r="I98" s="19">
        <v>4034119</v>
      </c>
      <c r="J98" s="19">
        <v>12140</v>
      </c>
      <c r="K98" s="17" t="s">
        <v>9</v>
      </c>
      <c r="L98" s="10"/>
      <c r="M98" s="60">
        <v>440</v>
      </c>
      <c r="N98" s="60">
        <v>575</v>
      </c>
      <c r="O98" s="60">
        <v>506</v>
      </c>
      <c r="P98" s="10"/>
      <c r="Q98" s="60">
        <f t="shared" si="32"/>
        <v>8625</v>
      </c>
      <c r="R98" s="10"/>
      <c r="S98" s="62">
        <f t="shared" si="33"/>
        <v>9200</v>
      </c>
      <c r="T98" s="10"/>
      <c r="U98" s="64">
        <v>14.3</v>
      </c>
      <c r="V98" s="64">
        <v>13.11</v>
      </c>
      <c r="W98" s="10"/>
      <c r="X98" s="43">
        <v>2750000000</v>
      </c>
      <c r="Y98" s="36">
        <v>4.7E-2</v>
      </c>
      <c r="Z98" s="10"/>
      <c r="AA98" s="20">
        <v>41</v>
      </c>
      <c r="AB98" s="20">
        <v>5</v>
      </c>
      <c r="AC98" s="20">
        <v>5</v>
      </c>
      <c r="AD98" s="20">
        <v>47</v>
      </c>
      <c r="AE98" s="20">
        <v>2</v>
      </c>
      <c r="AF98" s="66">
        <f t="shared" si="34"/>
        <v>100</v>
      </c>
      <c r="AG98" s="10"/>
      <c r="AH98" s="36">
        <v>-9.7000000000000003E-2</v>
      </c>
      <c r="AI98" s="40">
        <v>31942</v>
      </c>
      <c r="AJ98" s="37">
        <v>0.77</v>
      </c>
      <c r="AK98" s="42" t="s">
        <v>210</v>
      </c>
      <c r="AL98" s="41">
        <v>659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49" ht="24" customHeight="1">
      <c r="A99" s="16"/>
      <c r="B99" s="17">
        <f t="shared" si="31"/>
        <v>17</v>
      </c>
      <c r="C99" s="10"/>
      <c r="D99" s="18" t="s">
        <v>90</v>
      </c>
      <c r="E99" s="10"/>
      <c r="F99" s="18" t="s">
        <v>13</v>
      </c>
      <c r="G99" s="18" t="s">
        <v>222</v>
      </c>
      <c r="H99" s="10"/>
      <c r="I99" s="19">
        <v>2881355</v>
      </c>
      <c r="J99" s="19">
        <v>4660</v>
      </c>
      <c r="K99" s="17" t="s">
        <v>9</v>
      </c>
      <c r="L99" s="10"/>
      <c r="M99" s="60">
        <v>379</v>
      </c>
      <c r="N99" s="60">
        <v>391</v>
      </c>
      <c r="O99" s="60">
        <v>282</v>
      </c>
      <c r="P99" s="10"/>
      <c r="Q99" s="60">
        <f t="shared" si="32"/>
        <v>5865</v>
      </c>
      <c r="R99" s="10"/>
      <c r="S99" s="62">
        <f t="shared" si="33"/>
        <v>6256</v>
      </c>
      <c r="T99" s="10"/>
      <c r="U99" s="64">
        <v>13.6</v>
      </c>
      <c r="V99" s="64">
        <v>10.15</v>
      </c>
      <c r="W99" s="10"/>
      <c r="X99" s="43">
        <v>634940000</v>
      </c>
      <c r="Y99" s="36">
        <v>4.4999999999999998E-2</v>
      </c>
      <c r="Z99" s="10"/>
      <c r="AA99" s="20">
        <v>50</v>
      </c>
      <c r="AB99" s="20">
        <v>18</v>
      </c>
      <c r="AC99" s="20">
        <v>7</v>
      </c>
      <c r="AD99" s="20">
        <v>24</v>
      </c>
      <c r="AE99" s="20">
        <v>1</v>
      </c>
      <c r="AF99" s="66">
        <f t="shared" si="34"/>
        <v>100</v>
      </c>
      <c r="AG99" s="10"/>
      <c r="AH99" s="36">
        <v>-3.0000000000000001E-3</v>
      </c>
      <c r="AI99" s="40">
        <v>18787</v>
      </c>
      <c r="AJ99" s="37">
        <v>0.75</v>
      </c>
      <c r="AK99" s="42" t="s">
        <v>210</v>
      </c>
      <c r="AL99" s="41">
        <v>505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49" ht="24" customHeight="1">
      <c r="A100" s="16"/>
      <c r="B100" s="17">
        <f t="shared" si="31"/>
        <v>18</v>
      </c>
      <c r="C100" s="10"/>
      <c r="D100" s="18" t="s">
        <v>79</v>
      </c>
      <c r="E100" s="10"/>
      <c r="F100" s="18" t="s">
        <v>13</v>
      </c>
      <c r="G100" s="18" t="s">
        <v>222</v>
      </c>
      <c r="H100" s="10"/>
      <c r="I100" s="19">
        <v>773303</v>
      </c>
      <c r="J100" s="19">
        <v>4250</v>
      </c>
      <c r="K100" s="17" t="s">
        <v>9</v>
      </c>
      <c r="L100" s="10"/>
      <c r="M100" s="60">
        <v>128</v>
      </c>
      <c r="N100" s="60">
        <v>190</v>
      </c>
      <c r="O100" s="60">
        <v>121</v>
      </c>
      <c r="P100" s="10"/>
      <c r="Q100" s="60">
        <f t="shared" si="32"/>
        <v>2850</v>
      </c>
      <c r="R100" s="10"/>
      <c r="S100" s="62">
        <f t="shared" si="33"/>
        <v>3040</v>
      </c>
      <c r="T100" s="10"/>
      <c r="U100" s="64">
        <v>24.6</v>
      </c>
      <c r="V100" s="64">
        <v>16.27</v>
      </c>
      <c r="W100" s="10"/>
      <c r="X100" s="43">
        <v>286260000</v>
      </c>
      <c r="Y100" s="36">
        <v>8.2000000000000003E-2</v>
      </c>
      <c r="Z100" s="10"/>
      <c r="AA100" s="20">
        <v>51</v>
      </c>
      <c r="AB100" s="20">
        <v>19</v>
      </c>
      <c r="AC100" s="20">
        <v>6</v>
      </c>
      <c r="AD100" s="20">
        <v>23</v>
      </c>
      <c r="AE100" s="20">
        <v>1</v>
      </c>
      <c r="AF100" s="66">
        <f t="shared" si="34"/>
        <v>100</v>
      </c>
      <c r="AG100" s="10"/>
      <c r="AH100" s="36">
        <v>-9.2999999999999999E-2</v>
      </c>
      <c r="AI100" s="40">
        <v>2029</v>
      </c>
      <c r="AJ100" s="37">
        <v>0.85</v>
      </c>
      <c r="AK100" s="42" t="s">
        <v>210</v>
      </c>
      <c r="AL100" s="41">
        <v>856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49" ht="24" customHeight="1">
      <c r="A101" s="16"/>
      <c r="B101" s="17">
        <f t="shared" si="31"/>
        <v>19</v>
      </c>
      <c r="C101" s="10"/>
      <c r="D101" s="18" t="s">
        <v>26</v>
      </c>
      <c r="E101" s="10"/>
      <c r="F101" s="18" t="s">
        <v>13</v>
      </c>
      <c r="G101" s="18" t="s">
        <v>222</v>
      </c>
      <c r="H101" s="10"/>
      <c r="I101" s="19">
        <v>366954</v>
      </c>
      <c r="J101" s="19">
        <v>4410</v>
      </c>
      <c r="K101" s="17" t="s">
        <v>9</v>
      </c>
      <c r="L101" s="10"/>
      <c r="M101" s="60">
        <v>101</v>
      </c>
      <c r="N101" s="60">
        <v>104</v>
      </c>
      <c r="O101" s="60">
        <v>71</v>
      </c>
      <c r="P101" s="10"/>
      <c r="Q101" s="60">
        <f t="shared" si="32"/>
        <v>1560</v>
      </c>
      <c r="R101" s="10"/>
      <c r="S101" s="62">
        <f t="shared" si="33"/>
        <v>1664</v>
      </c>
      <c r="T101" s="10"/>
      <c r="U101" s="64">
        <v>28.3</v>
      </c>
      <c r="V101" s="64">
        <v>18.309999999999999</v>
      </c>
      <c r="W101" s="10"/>
      <c r="X101" s="43">
        <v>170250000</v>
      </c>
      <c r="Y101" s="36">
        <v>9.4E-2</v>
      </c>
      <c r="Z101" s="10"/>
      <c r="AA101" s="20">
        <v>53</v>
      </c>
      <c r="AB101" s="20">
        <v>20</v>
      </c>
      <c r="AC101" s="20">
        <v>7</v>
      </c>
      <c r="AD101" s="20">
        <v>19</v>
      </c>
      <c r="AE101" s="20">
        <v>1</v>
      </c>
      <c r="AF101" s="66">
        <f t="shared" si="34"/>
        <v>100</v>
      </c>
      <c r="AG101" s="10"/>
      <c r="AH101" s="36">
        <v>2.5999999999999999E-2</v>
      </c>
      <c r="AI101" s="40">
        <v>15286</v>
      </c>
      <c r="AJ101" s="37">
        <v>0.86</v>
      </c>
      <c r="AK101" s="42" t="s">
        <v>210</v>
      </c>
      <c r="AL101" s="41">
        <v>1007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49" ht="24" customHeight="1">
      <c r="A102" s="16"/>
      <c r="B102" s="17">
        <f t="shared" si="31"/>
        <v>20</v>
      </c>
      <c r="C102" s="10"/>
      <c r="D102" s="18" t="s">
        <v>160</v>
      </c>
      <c r="E102" s="10"/>
      <c r="F102" s="18" t="s">
        <v>13</v>
      </c>
      <c r="G102" s="18" t="s">
        <v>222</v>
      </c>
      <c r="H102" s="10"/>
      <c r="I102" s="19">
        <v>558368</v>
      </c>
      <c r="J102" s="19">
        <v>7070</v>
      </c>
      <c r="K102" s="17" t="s">
        <v>9</v>
      </c>
      <c r="L102" s="10"/>
      <c r="M102" s="60">
        <v>74</v>
      </c>
      <c r="N102" s="60">
        <v>81</v>
      </c>
      <c r="O102" s="60">
        <v>98</v>
      </c>
      <c r="P102" s="10"/>
      <c r="Q102" s="60">
        <f t="shared" si="32"/>
        <v>1215</v>
      </c>
      <c r="R102" s="10"/>
      <c r="S102" s="62">
        <f t="shared" si="33"/>
        <v>1296</v>
      </c>
      <c r="T102" s="10"/>
      <c r="U102" s="64">
        <v>14.5</v>
      </c>
      <c r="V102" s="64">
        <v>17.149999999999999</v>
      </c>
      <c r="W102" s="10"/>
      <c r="X102" s="43">
        <v>152040000</v>
      </c>
      <c r="Y102" s="36">
        <v>4.8000000000000001E-2</v>
      </c>
      <c r="Z102" s="10"/>
      <c r="AA102" s="20">
        <v>53</v>
      </c>
      <c r="AB102" s="20">
        <v>19</v>
      </c>
      <c r="AC102" s="20">
        <v>6</v>
      </c>
      <c r="AD102" s="20">
        <v>21</v>
      </c>
      <c r="AE102" s="20">
        <v>1</v>
      </c>
      <c r="AF102" s="66">
        <f t="shared" si="34"/>
        <v>100</v>
      </c>
      <c r="AG102" s="10"/>
      <c r="AH102" s="36">
        <v>-2.5000000000000001E-2</v>
      </c>
      <c r="AI102" s="40">
        <v>40903</v>
      </c>
      <c r="AJ102" s="37">
        <v>0.8</v>
      </c>
      <c r="AK102" s="42" t="s">
        <v>213</v>
      </c>
      <c r="AL102" s="41">
        <v>882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49" ht="24" customHeight="1">
      <c r="A103" s="16"/>
      <c r="B103" s="17">
        <f t="shared" si="31"/>
        <v>21</v>
      </c>
      <c r="C103" s="10"/>
      <c r="D103" s="18" t="s">
        <v>142</v>
      </c>
      <c r="E103" s="10"/>
      <c r="F103" s="18" t="s">
        <v>13</v>
      </c>
      <c r="G103" s="18" t="s">
        <v>222</v>
      </c>
      <c r="H103" s="10"/>
      <c r="I103" s="19">
        <v>178015</v>
      </c>
      <c r="J103" s="19">
        <v>7670</v>
      </c>
      <c r="K103" s="17" t="s">
        <v>9</v>
      </c>
      <c r="L103" s="10"/>
      <c r="M103" s="60">
        <v>15</v>
      </c>
      <c r="N103" s="60">
        <v>63</v>
      </c>
      <c r="O103" s="60">
        <v>25</v>
      </c>
      <c r="P103" s="10"/>
      <c r="Q103" s="60">
        <f t="shared" si="32"/>
        <v>945</v>
      </c>
      <c r="R103" s="10"/>
      <c r="S103" s="62">
        <f t="shared" si="33"/>
        <v>1008</v>
      </c>
      <c r="T103" s="10"/>
      <c r="U103" s="64">
        <v>35.4</v>
      </c>
      <c r="V103" s="64">
        <v>14.13</v>
      </c>
      <c r="W103" s="10"/>
      <c r="X103" s="43">
        <v>192470000</v>
      </c>
      <c r="Y103" s="36">
        <v>0.11799999999999999</v>
      </c>
      <c r="Z103" s="10"/>
      <c r="AA103" s="20">
        <v>58</v>
      </c>
      <c r="AB103" s="20">
        <v>15</v>
      </c>
      <c r="AC103" s="20">
        <v>4</v>
      </c>
      <c r="AD103" s="20">
        <v>22</v>
      </c>
      <c r="AE103" s="20">
        <v>1</v>
      </c>
      <c r="AF103" s="66">
        <f t="shared" si="34"/>
        <v>100</v>
      </c>
      <c r="AG103" s="10"/>
      <c r="AH103" s="36">
        <v>1.9E-2</v>
      </c>
      <c r="AI103" s="40">
        <v>20044</v>
      </c>
      <c r="AJ103" s="37">
        <v>0.8</v>
      </c>
      <c r="AK103" s="42" t="s">
        <v>213</v>
      </c>
      <c r="AL103" s="41">
        <v>700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49" ht="24" customHeight="1">
      <c r="A104" s="16"/>
      <c r="B104" s="17">
        <f t="shared" si="31"/>
        <v>22</v>
      </c>
      <c r="C104" s="10"/>
      <c r="D104" s="18" t="s">
        <v>75</v>
      </c>
      <c r="E104" s="10"/>
      <c r="F104" s="18" t="s">
        <v>13</v>
      </c>
      <c r="G104" s="18" t="s">
        <v>222</v>
      </c>
      <c r="H104" s="10"/>
      <c r="I104" s="19">
        <v>107317</v>
      </c>
      <c r="J104" s="19">
        <v>8830</v>
      </c>
      <c r="K104" s="17" t="s">
        <v>9</v>
      </c>
      <c r="L104" s="10"/>
      <c r="M104" s="60">
        <v>10</v>
      </c>
      <c r="N104" s="60">
        <v>10</v>
      </c>
      <c r="O104" s="60">
        <v>12</v>
      </c>
      <c r="P104" s="10"/>
      <c r="Q104" s="60">
        <f t="shared" si="32"/>
        <v>150</v>
      </c>
      <c r="R104" s="10"/>
      <c r="S104" s="62">
        <f t="shared" si="33"/>
        <v>160</v>
      </c>
      <c r="T104" s="10"/>
      <c r="U104" s="64">
        <v>9.3000000000000007</v>
      </c>
      <c r="V104" s="64">
        <v>10.65</v>
      </c>
      <c r="W104" s="10"/>
      <c r="X104" s="43">
        <v>32890000</v>
      </c>
      <c r="Y104" s="36">
        <v>3.1E-2</v>
      </c>
      <c r="Z104" s="10"/>
      <c r="AA104" s="20">
        <v>47</v>
      </c>
      <c r="AB104" s="20">
        <v>13</v>
      </c>
      <c r="AC104" s="20">
        <v>9</v>
      </c>
      <c r="AD104" s="20">
        <v>30</v>
      </c>
      <c r="AE104" s="20">
        <v>1</v>
      </c>
      <c r="AF104" s="66">
        <f t="shared" si="34"/>
        <v>100</v>
      </c>
      <c r="AG104" s="10"/>
      <c r="AH104" s="36">
        <v>4.4999999999999998E-2</v>
      </c>
      <c r="AI104" s="40">
        <v>25407</v>
      </c>
      <c r="AJ104" s="37">
        <v>0.75</v>
      </c>
      <c r="AK104" s="42" t="s">
        <v>210</v>
      </c>
      <c r="AL104" s="41">
        <v>507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49" ht="24" customHeight="1">
      <c r="A105" s="16"/>
      <c r="B105" s="17">
        <f t="shared" si="31"/>
        <v>23</v>
      </c>
      <c r="C105" s="10"/>
      <c r="D105" s="18" t="s">
        <v>56</v>
      </c>
      <c r="E105" s="10"/>
      <c r="F105" s="18" t="s">
        <v>13</v>
      </c>
      <c r="G105" s="18" t="s">
        <v>222</v>
      </c>
      <c r="H105" s="10"/>
      <c r="I105" s="19">
        <v>73543</v>
      </c>
      <c r="J105" s="19">
        <v>6750</v>
      </c>
      <c r="K105" s="17" t="s">
        <v>9</v>
      </c>
      <c r="L105" s="10"/>
      <c r="M105" s="60">
        <v>10</v>
      </c>
      <c r="N105" s="60">
        <v>8</v>
      </c>
      <c r="O105" s="60">
        <v>12</v>
      </c>
      <c r="P105" s="10"/>
      <c r="Q105" s="60">
        <f t="shared" si="32"/>
        <v>120</v>
      </c>
      <c r="R105" s="10"/>
      <c r="S105" s="62">
        <f t="shared" si="33"/>
        <v>128</v>
      </c>
      <c r="T105" s="10"/>
      <c r="U105" s="64">
        <v>10.9</v>
      </c>
      <c r="V105" s="64">
        <v>16.809999999999999</v>
      </c>
      <c r="W105" s="10"/>
      <c r="X105" s="43">
        <v>20810000</v>
      </c>
      <c r="Y105" s="36">
        <v>3.5999999999999997E-2</v>
      </c>
      <c r="Z105" s="10"/>
      <c r="AA105" s="20">
        <v>48</v>
      </c>
      <c r="AB105" s="20">
        <v>22</v>
      </c>
      <c r="AC105" s="20">
        <v>3</v>
      </c>
      <c r="AD105" s="20">
        <v>26</v>
      </c>
      <c r="AE105" s="20">
        <v>1</v>
      </c>
      <c r="AF105" s="66">
        <f t="shared" si="34"/>
        <v>100</v>
      </c>
      <c r="AG105" s="10"/>
      <c r="AH105" s="36">
        <v>-7.0000000000000001E-3</v>
      </c>
      <c r="AI105" s="40">
        <v>48674</v>
      </c>
      <c r="AJ105" s="37">
        <v>0.75</v>
      </c>
      <c r="AK105" s="42" t="s">
        <v>213</v>
      </c>
      <c r="AL105" s="41">
        <v>857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49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49" ht="24" customHeight="1">
      <c r="A107" s="16"/>
      <c r="B107" s="17">
        <v>1</v>
      </c>
      <c r="C107" s="10"/>
      <c r="D107" s="18" t="s">
        <v>129</v>
      </c>
      <c r="E107" s="10"/>
      <c r="F107" s="18" t="s">
        <v>5</v>
      </c>
      <c r="G107" s="18" t="s">
        <v>198</v>
      </c>
      <c r="H107" s="10"/>
      <c r="I107" s="19">
        <v>193203472</v>
      </c>
      <c r="J107" s="19">
        <v>1510</v>
      </c>
      <c r="K107" s="17" t="s">
        <v>9</v>
      </c>
      <c r="L107" s="10"/>
      <c r="M107" s="60">
        <v>4448</v>
      </c>
      <c r="N107" s="60">
        <v>27582</v>
      </c>
      <c r="O107" s="60">
        <v>52708</v>
      </c>
      <c r="P107" s="10"/>
      <c r="Q107" s="60">
        <f t="shared" ref="Q107:Q118" si="38">N107*$Q$200</f>
        <v>413730</v>
      </c>
      <c r="R107" s="10"/>
      <c r="S107" s="62">
        <f t="shared" ref="S107:S118" si="39">Q107+N107</f>
        <v>441312</v>
      </c>
      <c r="T107" s="10"/>
      <c r="U107" s="64">
        <v>14.3</v>
      </c>
      <c r="V107" s="64">
        <v>25.16</v>
      </c>
      <c r="W107" s="10"/>
      <c r="X107" s="43">
        <v>13230000000</v>
      </c>
      <c r="Y107" s="36">
        <v>4.7E-2</v>
      </c>
      <c r="Z107" s="10"/>
      <c r="AA107" s="20">
        <v>21</v>
      </c>
      <c r="AB107" s="20">
        <v>20</v>
      </c>
      <c r="AC107" s="20">
        <v>8</v>
      </c>
      <c r="AD107" s="20">
        <v>50</v>
      </c>
      <c r="AE107" s="20">
        <v>1</v>
      </c>
      <c r="AF107" s="66">
        <f t="shared" ref="AF107:AF118" si="40">SUM(AA107:AE107)</f>
        <v>100</v>
      </c>
      <c r="AG107" s="10"/>
      <c r="AH107" s="36">
        <v>-3.1E-2</v>
      </c>
      <c r="AI107" s="40">
        <v>9499</v>
      </c>
      <c r="AJ107" s="37">
        <v>0.75</v>
      </c>
      <c r="AK107" s="42" t="s">
        <v>213</v>
      </c>
      <c r="AL107" s="41">
        <v>1461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49" ht="24" customHeight="1">
      <c r="A108" s="16"/>
      <c r="B108" s="17">
        <f t="shared" si="31"/>
        <v>2</v>
      </c>
      <c r="C108" s="10"/>
      <c r="D108" s="18" t="s">
        <v>85</v>
      </c>
      <c r="E108" s="10"/>
      <c r="F108" s="18" t="s">
        <v>5</v>
      </c>
      <c r="G108" s="18" t="s">
        <v>226</v>
      </c>
      <c r="H108" s="10"/>
      <c r="I108" s="19">
        <v>80277424</v>
      </c>
      <c r="J108" s="19">
        <v>6530</v>
      </c>
      <c r="K108" s="17" t="s">
        <v>9</v>
      </c>
      <c r="L108" s="10"/>
      <c r="M108" s="60">
        <v>15932</v>
      </c>
      <c r="N108" s="60">
        <v>16426</v>
      </c>
      <c r="O108" s="60">
        <v>21397</v>
      </c>
      <c r="P108" s="10"/>
      <c r="Q108" s="60">
        <f t="shared" si="38"/>
        <v>246390</v>
      </c>
      <c r="R108" s="10"/>
      <c r="S108" s="62">
        <f t="shared" si="39"/>
        <v>262816</v>
      </c>
      <c r="T108" s="10"/>
      <c r="U108" s="64">
        <v>20.5</v>
      </c>
      <c r="V108" s="64">
        <v>26.27</v>
      </c>
      <c r="W108" s="10"/>
      <c r="X108" s="43">
        <v>28500000000</v>
      </c>
      <c r="Y108" s="36">
        <v>6.8000000000000005E-2</v>
      </c>
      <c r="Z108" s="10"/>
      <c r="AA108" s="20">
        <v>51</v>
      </c>
      <c r="AB108" s="20">
        <v>12</v>
      </c>
      <c r="AC108" s="20">
        <v>1</v>
      </c>
      <c r="AD108" s="20">
        <v>35</v>
      </c>
      <c r="AE108" s="20">
        <v>1</v>
      </c>
      <c r="AF108" s="66">
        <f t="shared" si="40"/>
        <v>100</v>
      </c>
      <c r="AG108" s="10"/>
      <c r="AH108" s="36">
        <v>-0.16</v>
      </c>
      <c r="AI108" s="40">
        <v>37840</v>
      </c>
      <c r="AJ108" s="37">
        <v>0.75</v>
      </c>
      <c r="AK108" s="42" t="s">
        <v>213</v>
      </c>
      <c r="AL108" s="41">
        <v>1436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49" ht="24" customHeight="1">
      <c r="A109" s="16"/>
      <c r="B109" s="17">
        <f t="shared" si="31"/>
        <v>3</v>
      </c>
      <c r="C109" s="10"/>
      <c r="D109" s="18" t="s">
        <v>159</v>
      </c>
      <c r="E109" s="10"/>
      <c r="F109" s="18" t="s">
        <v>5</v>
      </c>
      <c r="G109" s="18" t="s">
        <v>11</v>
      </c>
      <c r="H109" s="10"/>
      <c r="I109" s="19">
        <v>39578828</v>
      </c>
      <c r="J109" s="19">
        <v>2140</v>
      </c>
      <c r="K109" s="17" t="s">
        <v>9</v>
      </c>
      <c r="L109" s="10"/>
      <c r="M109" s="60">
        <v>2311</v>
      </c>
      <c r="N109" s="60">
        <v>10178</v>
      </c>
      <c r="O109" s="60">
        <v>10798</v>
      </c>
      <c r="P109" s="10"/>
      <c r="Q109" s="60">
        <f t="shared" si="38"/>
        <v>152670</v>
      </c>
      <c r="R109" s="10"/>
      <c r="S109" s="62">
        <f t="shared" si="39"/>
        <v>162848</v>
      </c>
      <c r="T109" s="10"/>
      <c r="U109" s="64">
        <v>25.7</v>
      </c>
      <c r="V109" s="64">
        <v>27.41</v>
      </c>
      <c r="W109" s="10"/>
      <c r="X109" s="43">
        <v>8170000000</v>
      </c>
      <c r="Y109" s="36">
        <v>8.5999999999999993E-2</v>
      </c>
      <c r="Z109" s="10"/>
      <c r="AA109" s="20">
        <v>58</v>
      </c>
      <c r="AB109" s="20">
        <v>20</v>
      </c>
      <c r="AC109" s="20">
        <v>1</v>
      </c>
      <c r="AD109" s="20">
        <v>20</v>
      </c>
      <c r="AE109" s="20">
        <v>1</v>
      </c>
      <c r="AF109" s="66">
        <f t="shared" si="40"/>
        <v>100</v>
      </c>
      <c r="AG109" s="10"/>
      <c r="AH109" s="36">
        <v>-0.09</v>
      </c>
      <c r="AI109" s="40">
        <v>3165</v>
      </c>
      <c r="AJ109" s="37">
        <v>0.61</v>
      </c>
      <c r="AK109" s="42" t="s">
        <v>214</v>
      </c>
      <c r="AL109" s="41">
        <v>1749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49" s="25" customFormat="1" ht="24" customHeight="1">
      <c r="A110" s="27"/>
      <c r="B110" s="17">
        <f t="shared" si="31"/>
        <v>4</v>
      </c>
      <c r="C110" s="24"/>
      <c r="D110" s="18" t="s">
        <v>59</v>
      </c>
      <c r="E110" s="10"/>
      <c r="F110" s="18" t="s">
        <v>5</v>
      </c>
      <c r="G110" s="18" t="s">
        <v>226</v>
      </c>
      <c r="H110" s="10"/>
      <c r="I110" s="19">
        <v>95688680</v>
      </c>
      <c r="J110" s="19">
        <v>3460</v>
      </c>
      <c r="K110" s="17" t="s">
        <v>9</v>
      </c>
      <c r="L110" s="10"/>
      <c r="M110" s="60">
        <v>8211</v>
      </c>
      <c r="N110" s="60">
        <v>9287</v>
      </c>
      <c r="O110" s="60">
        <v>26925</v>
      </c>
      <c r="P110" s="10"/>
      <c r="Q110" s="60">
        <f t="shared" si="38"/>
        <v>139305</v>
      </c>
      <c r="R110" s="10"/>
      <c r="S110" s="62">
        <f t="shared" si="39"/>
        <v>148592</v>
      </c>
      <c r="T110" s="10"/>
      <c r="U110" s="64">
        <v>9.6999999999999993</v>
      </c>
      <c r="V110" s="64">
        <v>28.43</v>
      </c>
      <c r="W110" s="10"/>
      <c r="X110" s="43">
        <v>10740000000</v>
      </c>
      <c r="Y110" s="36">
        <v>3.2000000000000001E-2</v>
      </c>
      <c r="Z110" s="10"/>
      <c r="AA110" s="20">
        <v>61</v>
      </c>
      <c r="AB110" s="20">
        <v>10</v>
      </c>
      <c r="AC110" s="20">
        <v>1</v>
      </c>
      <c r="AD110" s="20">
        <v>27</v>
      </c>
      <c r="AE110" s="20">
        <v>1</v>
      </c>
      <c r="AF110" s="66">
        <f t="shared" si="40"/>
        <v>100</v>
      </c>
      <c r="AG110" s="10"/>
      <c r="AH110" s="36">
        <v>-4.7E-2</v>
      </c>
      <c r="AI110" s="40">
        <v>8792</v>
      </c>
      <c r="AJ110" s="37">
        <v>0.76</v>
      </c>
      <c r="AK110" s="42" t="s">
        <v>214</v>
      </c>
      <c r="AL110" s="41">
        <v>1580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</row>
    <row r="111" spans="1:49" ht="24" customHeight="1">
      <c r="A111" s="16"/>
      <c r="B111" s="17">
        <f t="shared" si="31"/>
        <v>5</v>
      </c>
      <c r="C111" s="10"/>
      <c r="D111" s="18" t="s">
        <v>86</v>
      </c>
      <c r="E111" s="10"/>
      <c r="F111" s="18" t="s">
        <v>5</v>
      </c>
      <c r="G111" s="18" t="s">
        <v>226</v>
      </c>
      <c r="H111" s="10"/>
      <c r="I111" s="19">
        <v>37202572</v>
      </c>
      <c r="J111" s="19">
        <v>5430</v>
      </c>
      <c r="K111" s="17" t="s">
        <v>9</v>
      </c>
      <c r="L111" s="10"/>
      <c r="M111" s="60">
        <v>4134</v>
      </c>
      <c r="N111" s="60">
        <v>7686</v>
      </c>
      <c r="O111" s="60">
        <v>3733</v>
      </c>
      <c r="P111" s="10"/>
      <c r="Q111" s="60">
        <f t="shared" si="38"/>
        <v>115290</v>
      </c>
      <c r="R111" s="10"/>
      <c r="S111" s="62">
        <f t="shared" si="39"/>
        <v>122976</v>
      </c>
      <c r="T111" s="10"/>
      <c r="U111" s="64">
        <v>20.7</v>
      </c>
      <c r="V111" s="64">
        <v>8.85</v>
      </c>
      <c r="W111" s="10"/>
      <c r="X111" s="43">
        <v>11720000000</v>
      </c>
      <c r="Y111" s="36">
        <v>6.9000000000000006E-2</v>
      </c>
      <c r="Z111" s="10"/>
      <c r="AA111" s="20">
        <v>61</v>
      </c>
      <c r="AB111" s="20">
        <v>8</v>
      </c>
      <c r="AC111" s="20">
        <v>1</v>
      </c>
      <c r="AD111" s="20">
        <v>29</v>
      </c>
      <c r="AE111" s="20">
        <v>1</v>
      </c>
      <c r="AF111" s="66">
        <f t="shared" si="40"/>
        <v>100</v>
      </c>
      <c r="AG111" s="10"/>
      <c r="AH111" s="36">
        <v>-0.185</v>
      </c>
      <c r="AI111" s="40">
        <v>15525</v>
      </c>
      <c r="AJ111" s="37">
        <v>0.66</v>
      </c>
      <c r="AK111" s="42" t="s">
        <v>214</v>
      </c>
      <c r="AL111" s="41">
        <v>573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49" ht="24" customHeight="1">
      <c r="A112" s="16"/>
      <c r="B112" s="17">
        <f t="shared" si="31"/>
        <v>6</v>
      </c>
      <c r="C112" s="10"/>
      <c r="D112" s="18" t="s">
        <v>118</v>
      </c>
      <c r="E112" s="10"/>
      <c r="F112" s="18" t="s">
        <v>5</v>
      </c>
      <c r="G112" s="18" t="s">
        <v>226</v>
      </c>
      <c r="H112" s="10"/>
      <c r="I112" s="19">
        <v>35276784</v>
      </c>
      <c r="J112" s="19">
        <v>2580</v>
      </c>
      <c r="K112" s="17" t="s">
        <v>9</v>
      </c>
      <c r="L112" s="10"/>
      <c r="M112" s="60">
        <v>3785</v>
      </c>
      <c r="N112" s="60">
        <v>6917</v>
      </c>
      <c r="O112" s="60">
        <v>7320</v>
      </c>
      <c r="P112" s="10"/>
      <c r="Q112" s="60">
        <f t="shared" si="38"/>
        <v>103755</v>
      </c>
      <c r="R112" s="10"/>
      <c r="S112" s="62">
        <f t="shared" si="39"/>
        <v>110672</v>
      </c>
      <c r="T112" s="10"/>
      <c r="U112" s="64">
        <v>19.600000000000001</v>
      </c>
      <c r="V112" s="64">
        <v>20.8</v>
      </c>
      <c r="W112" s="10"/>
      <c r="X112" s="43">
        <v>6640000000</v>
      </c>
      <c r="Y112" s="36">
        <v>6.4000000000000001E-2</v>
      </c>
      <c r="Z112" s="10"/>
      <c r="AA112" s="20">
        <v>63</v>
      </c>
      <c r="AB112" s="20">
        <v>10</v>
      </c>
      <c r="AC112" s="20">
        <v>1</v>
      </c>
      <c r="AD112" s="20">
        <v>25</v>
      </c>
      <c r="AE112" s="20">
        <v>1</v>
      </c>
      <c r="AF112" s="66">
        <f t="shared" si="40"/>
        <v>100</v>
      </c>
      <c r="AG112" s="10"/>
      <c r="AH112" s="36">
        <v>-0.04</v>
      </c>
      <c r="AI112" s="40">
        <v>10748</v>
      </c>
      <c r="AJ112" s="37">
        <v>0.75</v>
      </c>
      <c r="AK112" s="42" t="s">
        <v>223</v>
      </c>
      <c r="AL112" s="41">
        <v>1143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163</v>
      </c>
      <c r="E113" s="10"/>
      <c r="F113" s="18" t="s">
        <v>5</v>
      </c>
      <c r="G113" s="18" t="s">
        <v>226</v>
      </c>
      <c r="H113" s="10"/>
      <c r="I113" s="19">
        <v>18430452</v>
      </c>
      <c r="J113" s="19">
        <v>1840</v>
      </c>
      <c r="K113" s="17" t="s">
        <v>9</v>
      </c>
      <c r="L113" s="10"/>
      <c r="M113" s="60">
        <v>714</v>
      </c>
      <c r="N113" s="60">
        <v>4890</v>
      </c>
      <c r="O113" s="60">
        <v>1726</v>
      </c>
      <c r="P113" s="10"/>
      <c r="Q113" s="60">
        <f t="shared" si="38"/>
        <v>73350</v>
      </c>
      <c r="R113" s="10"/>
      <c r="S113" s="62">
        <f t="shared" si="39"/>
        <v>78240</v>
      </c>
      <c r="T113" s="10"/>
      <c r="U113" s="64">
        <v>26.5</v>
      </c>
      <c r="V113" s="64">
        <v>9.6</v>
      </c>
      <c r="W113" s="10"/>
      <c r="X113" s="43">
        <v>2280000000</v>
      </c>
      <c r="Y113" s="36">
        <v>4.4999999999999998E-2</v>
      </c>
      <c r="Z113" s="10"/>
      <c r="AA113" s="20">
        <v>57</v>
      </c>
      <c r="AB113" s="20">
        <v>4</v>
      </c>
      <c r="AC113" s="20">
        <v>1</v>
      </c>
      <c r="AD113" s="20">
        <v>37</v>
      </c>
      <c r="AE113" s="20">
        <v>1</v>
      </c>
      <c r="AF113" s="66">
        <f t="shared" si="40"/>
        <v>100</v>
      </c>
      <c r="AG113" s="10"/>
      <c r="AH113" s="36">
        <v>4.8000000000000001E-2</v>
      </c>
      <c r="AI113" s="40">
        <v>13003</v>
      </c>
      <c r="AJ113" s="37">
        <v>0.66</v>
      </c>
      <c r="AK113" s="42" t="s">
        <v>214</v>
      </c>
      <c r="AL113" s="41">
        <v>497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171</v>
      </c>
      <c r="E114" s="10"/>
      <c r="F114" s="18" t="s">
        <v>5</v>
      </c>
      <c r="G114" s="18" t="s">
        <v>226</v>
      </c>
      <c r="H114" s="10"/>
      <c r="I114" s="19">
        <v>11403248</v>
      </c>
      <c r="J114" s="19">
        <v>3690</v>
      </c>
      <c r="K114" s="17" t="s">
        <v>9</v>
      </c>
      <c r="L114" s="10"/>
      <c r="M114" s="60">
        <v>1443</v>
      </c>
      <c r="N114" s="60">
        <v>2595</v>
      </c>
      <c r="O114" s="60">
        <v>3681</v>
      </c>
      <c r="P114" s="10"/>
      <c r="Q114" s="60">
        <f t="shared" si="38"/>
        <v>38925</v>
      </c>
      <c r="R114" s="10"/>
      <c r="S114" s="62">
        <f t="shared" si="39"/>
        <v>41520</v>
      </c>
      <c r="T114" s="10"/>
      <c r="U114" s="64">
        <v>22.8</v>
      </c>
      <c r="V114" s="64">
        <v>32.39</v>
      </c>
      <c r="W114" s="10"/>
      <c r="X114" s="43">
        <v>3160000000</v>
      </c>
      <c r="Y114" s="36">
        <v>7.5999999999999998E-2</v>
      </c>
      <c r="Z114" s="10"/>
      <c r="AA114" s="20">
        <v>51</v>
      </c>
      <c r="AB114" s="20">
        <v>18</v>
      </c>
      <c r="AC114" s="20">
        <v>1</v>
      </c>
      <c r="AD114" s="20">
        <v>29</v>
      </c>
      <c r="AE114" s="20">
        <v>1</v>
      </c>
      <c r="AF114" s="66">
        <f t="shared" si="40"/>
        <v>100</v>
      </c>
      <c r="AG114" s="10"/>
      <c r="AH114" s="36">
        <v>-3.7999999999999999E-2</v>
      </c>
      <c r="AI114" s="40">
        <v>17676</v>
      </c>
      <c r="AJ114" s="37">
        <v>0.72</v>
      </c>
      <c r="AK114" s="42" t="s">
        <v>214</v>
      </c>
      <c r="AL114" s="41">
        <v>1418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92</v>
      </c>
      <c r="E115" s="10"/>
      <c r="F115" s="18" t="s">
        <v>5</v>
      </c>
      <c r="G115" s="18" t="s">
        <v>226</v>
      </c>
      <c r="H115" s="10"/>
      <c r="I115" s="19">
        <v>9455802</v>
      </c>
      <c r="J115" s="19">
        <v>3920</v>
      </c>
      <c r="K115" s="17" t="s">
        <v>9</v>
      </c>
      <c r="L115" s="10"/>
      <c r="M115" s="60">
        <v>750</v>
      </c>
      <c r="N115" s="60">
        <v>2306</v>
      </c>
      <c r="O115" s="60">
        <v>1076</v>
      </c>
      <c r="P115" s="10"/>
      <c r="Q115" s="60">
        <f t="shared" si="38"/>
        <v>34590</v>
      </c>
      <c r="R115" s="10"/>
      <c r="S115" s="62">
        <f t="shared" si="39"/>
        <v>36896</v>
      </c>
      <c r="T115" s="10"/>
      <c r="U115" s="64">
        <v>24.4</v>
      </c>
      <c r="V115" s="64">
        <v>10.53</v>
      </c>
      <c r="W115" s="10"/>
      <c r="X115" s="43">
        <v>3130000000</v>
      </c>
      <c r="Y115" s="36">
        <v>8.1000000000000003E-2</v>
      </c>
      <c r="Z115" s="10"/>
      <c r="AA115" s="20">
        <v>58</v>
      </c>
      <c r="AB115" s="20">
        <v>7</v>
      </c>
      <c r="AC115" s="20">
        <v>1</v>
      </c>
      <c r="AD115" s="20">
        <v>33</v>
      </c>
      <c r="AE115" s="20">
        <v>1</v>
      </c>
      <c r="AF115" s="66">
        <f t="shared" si="40"/>
        <v>100</v>
      </c>
      <c r="AG115" s="10"/>
      <c r="AH115" s="36">
        <v>-3.5000000000000003E-2</v>
      </c>
      <c r="AI115" s="40">
        <v>15889</v>
      </c>
      <c r="AJ115" s="37">
        <v>0.68</v>
      </c>
      <c r="AK115" s="42" t="s">
        <v>213</v>
      </c>
      <c r="AL115" s="41">
        <v>656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103</v>
      </c>
      <c r="E116" s="10"/>
      <c r="F116" s="18" t="s">
        <v>5</v>
      </c>
      <c r="G116" s="18" t="s">
        <v>226</v>
      </c>
      <c r="H116" s="10"/>
      <c r="I116" s="19">
        <v>6293253</v>
      </c>
      <c r="J116" s="19">
        <v>4730</v>
      </c>
      <c r="K116" s="17" t="s">
        <v>9</v>
      </c>
      <c r="L116" s="10"/>
      <c r="M116" s="60">
        <v>2414</v>
      </c>
      <c r="N116" s="60">
        <v>1645</v>
      </c>
      <c r="O116" s="60">
        <v>1680</v>
      </c>
      <c r="P116" s="10"/>
      <c r="Q116" s="60">
        <f t="shared" si="38"/>
        <v>24675</v>
      </c>
      <c r="R116" s="10"/>
      <c r="S116" s="62">
        <f t="shared" si="39"/>
        <v>26320</v>
      </c>
      <c r="T116" s="10"/>
      <c r="U116" s="64">
        <v>26.1</v>
      </c>
      <c r="V116" s="64">
        <v>24.63</v>
      </c>
      <c r="W116" s="10"/>
      <c r="X116" s="43">
        <v>2280000000</v>
      </c>
      <c r="Y116" s="36">
        <v>8.6999999999999994E-2</v>
      </c>
      <c r="Z116" s="10"/>
      <c r="AA116" s="20">
        <v>69</v>
      </c>
      <c r="AB116" s="20">
        <v>11</v>
      </c>
      <c r="AC116" s="20">
        <v>1</v>
      </c>
      <c r="AD116" s="20">
        <v>18</v>
      </c>
      <c r="AE116" s="20">
        <v>1</v>
      </c>
      <c r="AF116" s="66">
        <f t="shared" si="40"/>
        <v>100</v>
      </c>
      <c r="AG116" s="10"/>
      <c r="AH116" s="36">
        <v>-3.6999999999999998E-2</v>
      </c>
      <c r="AI116" s="40">
        <v>56465</v>
      </c>
      <c r="AJ116" s="37">
        <v>0.83</v>
      </c>
      <c r="AK116" s="42" t="s">
        <v>213</v>
      </c>
      <c r="AL116" s="41">
        <v>1373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100</v>
      </c>
      <c r="E117" s="10"/>
      <c r="F117" s="18" t="s">
        <v>5</v>
      </c>
      <c r="G117" s="18" t="s">
        <v>226</v>
      </c>
      <c r="H117" s="10"/>
      <c r="I117" s="19">
        <v>6006668</v>
      </c>
      <c r="J117" s="19">
        <v>7680</v>
      </c>
      <c r="K117" s="17" t="s">
        <v>9</v>
      </c>
      <c r="L117" s="10"/>
      <c r="M117" s="60">
        <v>576</v>
      </c>
      <c r="N117" s="60">
        <v>1090</v>
      </c>
      <c r="O117" s="60">
        <v>559</v>
      </c>
      <c r="P117" s="10"/>
      <c r="Q117" s="60">
        <f t="shared" si="38"/>
        <v>16350</v>
      </c>
      <c r="R117" s="10"/>
      <c r="S117" s="62">
        <f t="shared" si="39"/>
        <v>17440</v>
      </c>
      <c r="T117" s="10"/>
      <c r="U117" s="64">
        <v>18.100000000000001</v>
      </c>
      <c r="V117" s="64">
        <v>6.68</v>
      </c>
      <c r="W117" s="10"/>
      <c r="X117" s="43">
        <v>3110000000</v>
      </c>
      <c r="Y117" s="36">
        <v>0.06</v>
      </c>
      <c r="Z117" s="10"/>
      <c r="AA117" s="20">
        <v>70</v>
      </c>
      <c r="AB117" s="20">
        <v>13</v>
      </c>
      <c r="AC117" s="20">
        <v>1</v>
      </c>
      <c r="AD117" s="20">
        <v>15</v>
      </c>
      <c r="AE117" s="20">
        <v>1</v>
      </c>
      <c r="AF117" s="66">
        <f t="shared" si="40"/>
        <v>100</v>
      </c>
      <c r="AG117" s="10"/>
      <c r="AH117" s="36">
        <v>-3.4000000000000002E-2</v>
      </c>
      <c r="AI117" s="40">
        <v>31072</v>
      </c>
      <c r="AJ117" s="37">
        <v>0.81</v>
      </c>
      <c r="AK117" s="42" t="s">
        <v>223</v>
      </c>
      <c r="AL117" s="41">
        <v>419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48" ht="24" customHeight="1">
      <c r="A120" s="16"/>
      <c r="B120" s="17">
        <v>1</v>
      </c>
      <c r="C120" s="10"/>
      <c r="D120" s="18" t="s">
        <v>140</v>
      </c>
      <c r="E120" s="10"/>
      <c r="F120" s="18" t="s">
        <v>8</v>
      </c>
      <c r="G120" s="18" t="s">
        <v>212</v>
      </c>
      <c r="H120" s="10"/>
      <c r="I120" s="19">
        <v>143964512</v>
      </c>
      <c r="J120" s="19">
        <v>9720</v>
      </c>
      <c r="K120" s="17" t="s">
        <v>9</v>
      </c>
      <c r="L120" s="10"/>
      <c r="M120" s="60">
        <v>20308</v>
      </c>
      <c r="N120" s="60">
        <v>25969</v>
      </c>
      <c r="O120" s="60">
        <v>24864</v>
      </c>
      <c r="P120" s="10"/>
      <c r="Q120" s="60">
        <f t="shared" ref="Q120:Q140" si="44">N120*$Q$200</f>
        <v>389535</v>
      </c>
      <c r="R120" s="10"/>
      <c r="S120" s="62">
        <f t="shared" ref="S120:S140" si="45">Q120+N120</f>
        <v>415504</v>
      </c>
      <c r="T120" s="10"/>
      <c r="U120" s="64">
        <v>18</v>
      </c>
      <c r="V120" s="64">
        <v>17.010000000000002</v>
      </c>
      <c r="W120" s="10"/>
      <c r="X120" s="43">
        <v>75510000000</v>
      </c>
      <c r="Y120" s="36">
        <v>5.8999999999999997E-2</v>
      </c>
      <c r="Z120" s="10"/>
      <c r="AA120" s="20">
        <v>59</v>
      </c>
      <c r="AB120" s="20">
        <v>6</v>
      </c>
      <c r="AC120" s="20">
        <v>2</v>
      </c>
      <c r="AD120" s="20">
        <v>32</v>
      </c>
      <c r="AE120" s="20">
        <v>1</v>
      </c>
      <c r="AF120" s="66">
        <f t="shared" ref="AF120:AF140" si="46">SUM(AA120:AE120)</f>
        <v>100</v>
      </c>
      <c r="AG120" s="10"/>
      <c r="AH120" s="36">
        <v>-0.14399999999999999</v>
      </c>
      <c r="AI120" s="40">
        <v>37519</v>
      </c>
      <c r="AJ120" s="37">
        <v>0.83</v>
      </c>
      <c r="AK120" s="42" t="s">
        <v>213</v>
      </c>
      <c r="AL120" s="41">
        <v>1024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ref="B121:B165" si="50">B120+1</f>
        <v>2</v>
      </c>
      <c r="C121" s="10"/>
      <c r="D121" s="18" t="s">
        <v>172</v>
      </c>
      <c r="E121" s="10"/>
      <c r="F121" s="18" t="s">
        <v>8</v>
      </c>
      <c r="G121" s="18" t="s">
        <v>212</v>
      </c>
      <c r="H121" s="10"/>
      <c r="I121" s="19">
        <v>79512424</v>
      </c>
      <c r="J121" s="19">
        <v>11180</v>
      </c>
      <c r="K121" s="17" t="s">
        <v>9</v>
      </c>
      <c r="L121" s="10"/>
      <c r="M121" s="60">
        <v>7300</v>
      </c>
      <c r="N121" s="60">
        <v>9782</v>
      </c>
      <c r="O121" s="60">
        <v>8727</v>
      </c>
      <c r="P121" s="10"/>
      <c r="Q121" s="60">
        <f t="shared" si="44"/>
        <v>146730</v>
      </c>
      <c r="R121" s="10"/>
      <c r="S121" s="62">
        <f t="shared" si="45"/>
        <v>156512</v>
      </c>
      <c r="T121" s="10"/>
      <c r="U121" s="64">
        <v>12.3</v>
      </c>
      <c r="V121" s="64">
        <v>10.96</v>
      </c>
      <c r="W121" s="10"/>
      <c r="X121" s="43">
        <v>35330000000</v>
      </c>
      <c r="Y121" s="36">
        <v>4.1000000000000002E-2</v>
      </c>
      <c r="Z121" s="10"/>
      <c r="AA121" s="20">
        <v>60</v>
      </c>
      <c r="AB121" s="20">
        <v>8</v>
      </c>
      <c r="AC121" s="20">
        <v>2</v>
      </c>
      <c r="AD121" s="20">
        <v>29</v>
      </c>
      <c r="AE121" s="20">
        <v>1</v>
      </c>
      <c r="AF121" s="66">
        <f t="shared" si="46"/>
        <v>100</v>
      </c>
      <c r="AG121" s="10"/>
      <c r="AH121" s="36">
        <v>3.1E-2</v>
      </c>
      <c r="AI121" s="40">
        <v>26525</v>
      </c>
      <c r="AJ121" s="37">
        <v>0.73</v>
      </c>
      <c r="AK121" s="42" t="s">
        <v>213</v>
      </c>
      <c r="AL121" s="41">
        <v>600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50"/>
        <v>3</v>
      </c>
      <c r="C122" s="10"/>
      <c r="D122" s="18" t="s">
        <v>175</v>
      </c>
      <c r="E122" s="10"/>
      <c r="F122" s="18" t="s">
        <v>8</v>
      </c>
      <c r="G122" s="18" t="s">
        <v>212</v>
      </c>
      <c r="H122" s="10"/>
      <c r="I122" s="19">
        <v>44438624</v>
      </c>
      <c r="J122" s="19">
        <v>2310</v>
      </c>
      <c r="K122" s="17" t="s">
        <v>9</v>
      </c>
      <c r="L122" s="10"/>
      <c r="M122" s="60">
        <v>4687</v>
      </c>
      <c r="N122" s="60">
        <v>6089</v>
      </c>
      <c r="O122" s="60">
        <v>7308</v>
      </c>
      <c r="P122" s="10"/>
      <c r="Q122" s="60">
        <f t="shared" si="44"/>
        <v>91335</v>
      </c>
      <c r="R122" s="10"/>
      <c r="S122" s="62">
        <f t="shared" si="45"/>
        <v>97424</v>
      </c>
      <c r="T122" s="10"/>
      <c r="U122" s="64">
        <v>13.7</v>
      </c>
      <c r="V122" s="64">
        <v>16.25</v>
      </c>
      <c r="W122" s="10"/>
      <c r="X122" s="43">
        <v>4430000000</v>
      </c>
      <c r="Y122" s="36">
        <v>4.7E-2</v>
      </c>
      <c r="Z122" s="10"/>
      <c r="AA122" s="20">
        <v>50</v>
      </c>
      <c r="AB122" s="20">
        <v>8</v>
      </c>
      <c r="AC122" s="20">
        <v>2</v>
      </c>
      <c r="AD122" s="20">
        <v>39</v>
      </c>
      <c r="AE122" s="20">
        <v>1</v>
      </c>
      <c r="AF122" s="66">
        <f t="shared" si="46"/>
        <v>100</v>
      </c>
      <c r="AG122" s="10"/>
      <c r="AH122" s="36">
        <v>0.28899999999999998</v>
      </c>
      <c r="AI122" s="40">
        <v>32480</v>
      </c>
      <c r="AJ122" s="37">
        <v>0.86</v>
      </c>
      <c r="AK122" s="42" t="s">
        <v>210</v>
      </c>
      <c r="AL122" s="41">
        <v>1003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50"/>
        <v>4</v>
      </c>
      <c r="C123" s="10"/>
      <c r="D123" s="18" t="s">
        <v>181</v>
      </c>
      <c r="E123" s="10"/>
      <c r="F123" s="18" t="s">
        <v>8</v>
      </c>
      <c r="G123" s="18" t="s">
        <v>212</v>
      </c>
      <c r="H123" s="10"/>
      <c r="I123" s="19">
        <v>31446796</v>
      </c>
      <c r="J123" s="19">
        <v>2220</v>
      </c>
      <c r="K123" s="17" t="s">
        <v>9</v>
      </c>
      <c r="L123" s="10"/>
      <c r="M123" s="60">
        <v>2496</v>
      </c>
      <c r="N123" s="60">
        <v>3617</v>
      </c>
      <c r="O123" s="60">
        <v>4015</v>
      </c>
      <c r="P123" s="10"/>
      <c r="Q123" s="60">
        <f t="shared" si="44"/>
        <v>54255</v>
      </c>
      <c r="R123" s="10"/>
      <c r="S123" s="62">
        <f t="shared" si="45"/>
        <v>57872</v>
      </c>
      <c r="T123" s="10"/>
      <c r="U123" s="64">
        <v>11.5</v>
      </c>
      <c r="V123" s="64">
        <v>12.63</v>
      </c>
      <c r="W123" s="10"/>
      <c r="X123" s="43">
        <v>2550000000</v>
      </c>
      <c r="Y123" s="36">
        <v>3.7999999999999999E-2</v>
      </c>
      <c r="Z123" s="10"/>
      <c r="AA123" s="20">
        <v>55</v>
      </c>
      <c r="AB123" s="20">
        <v>4</v>
      </c>
      <c r="AC123" s="20">
        <v>1</v>
      </c>
      <c r="AD123" s="20">
        <v>39</v>
      </c>
      <c r="AE123" s="20">
        <v>1</v>
      </c>
      <c r="AF123" s="66">
        <f t="shared" si="46"/>
        <v>100</v>
      </c>
      <c r="AG123" s="10"/>
      <c r="AH123" s="36">
        <v>-6.0999999999999999E-2</v>
      </c>
      <c r="AI123" s="40">
        <v>0</v>
      </c>
      <c r="AJ123" s="37">
        <v>0.84</v>
      </c>
      <c r="AK123" s="42" t="s">
        <v>210</v>
      </c>
      <c r="AL123" s="41">
        <v>760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50"/>
        <v>5</v>
      </c>
      <c r="C124" s="10"/>
      <c r="D124" s="18" t="s">
        <v>93</v>
      </c>
      <c r="E124" s="10"/>
      <c r="F124" s="18" t="s">
        <v>8</v>
      </c>
      <c r="G124" s="18" t="s">
        <v>212</v>
      </c>
      <c r="H124" s="10"/>
      <c r="I124" s="19">
        <v>17987736</v>
      </c>
      <c r="J124" s="19">
        <v>8710</v>
      </c>
      <c r="K124" s="17" t="s">
        <v>9</v>
      </c>
      <c r="L124" s="10"/>
      <c r="M124" s="60">
        <v>2625</v>
      </c>
      <c r="N124" s="60">
        <v>3158</v>
      </c>
      <c r="O124" s="60">
        <v>2780</v>
      </c>
      <c r="P124" s="10"/>
      <c r="Q124" s="60">
        <f t="shared" si="44"/>
        <v>47370</v>
      </c>
      <c r="R124" s="10"/>
      <c r="S124" s="62">
        <f t="shared" si="45"/>
        <v>50528</v>
      </c>
      <c r="T124" s="10"/>
      <c r="U124" s="64">
        <v>17.600000000000001</v>
      </c>
      <c r="V124" s="64">
        <v>15.73</v>
      </c>
      <c r="W124" s="10"/>
      <c r="X124" s="43">
        <v>8100000000</v>
      </c>
      <c r="Y124" s="36">
        <v>5.8999999999999997E-2</v>
      </c>
      <c r="Z124" s="10"/>
      <c r="AA124" s="20">
        <v>61</v>
      </c>
      <c r="AB124" s="20">
        <v>5</v>
      </c>
      <c r="AC124" s="20">
        <v>1</v>
      </c>
      <c r="AD124" s="20">
        <v>32</v>
      </c>
      <c r="AE124" s="20">
        <v>1</v>
      </c>
      <c r="AF124" s="66">
        <f t="shared" si="46"/>
        <v>100</v>
      </c>
      <c r="AG124" s="10"/>
      <c r="AH124" s="36">
        <v>-0.17499999999999999</v>
      </c>
      <c r="AI124" s="40">
        <v>24367</v>
      </c>
      <c r="AJ124" s="37">
        <v>0.82</v>
      </c>
      <c r="AK124" s="42" t="s">
        <v>213</v>
      </c>
      <c r="AL124" s="41">
        <v>969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50"/>
        <v>6</v>
      </c>
      <c r="C125" s="10"/>
      <c r="D125" s="18" t="s">
        <v>139</v>
      </c>
      <c r="E125" s="10"/>
      <c r="F125" s="18" t="s">
        <v>8</v>
      </c>
      <c r="G125" s="18" t="s">
        <v>212</v>
      </c>
      <c r="H125" s="10"/>
      <c r="I125" s="19">
        <v>19778084</v>
      </c>
      <c r="J125" s="19">
        <v>9470</v>
      </c>
      <c r="K125" s="17" t="s">
        <v>9</v>
      </c>
      <c r="L125" s="10"/>
      <c r="M125" s="60">
        <v>1913</v>
      </c>
      <c r="N125" s="60">
        <v>2044</v>
      </c>
      <c r="O125" s="60">
        <v>2208</v>
      </c>
      <c r="P125" s="10"/>
      <c r="Q125" s="60">
        <f t="shared" si="44"/>
        <v>30660</v>
      </c>
      <c r="R125" s="10"/>
      <c r="S125" s="62">
        <f t="shared" si="45"/>
        <v>32704</v>
      </c>
      <c r="T125" s="10"/>
      <c r="U125" s="64">
        <v>10.3</v>
      </c>
      <c r="V125" s="64">
        <v>11.28</v>
      </c>
      <c r="W125" s="10"/>
      <c r="X125" s="43">
        <v>6500000000</v>
      </c>
      <c r="Y125" s="36">
        <v>3.4000000000000002E-2</v>
      </c>
      <c r="Z125" s="10"/>
      <c r="AA125" s="20">
        <v>48</v>
      </c>
      <c r="AB125" s="20">
        <v>6</v>
      </c>
      <c r="AC125" s="20">
        <v>5</v>
      </c>
      <c r="AD125" s="20">
        <v>39</v>
      </c>
      <c r="AE125" s="20">
        <v>2</v>
      </c>
      <c r="AF125" s="66">
        <f t="shared" si="46"/>
        <v>100</v>
      </c>
      <c r="AG125" s="10"/>
      <c r="AH125" s="36">
        <v>-2.1000000000000001E-2</v>
      </c>
      <c r="AI125" s="40">
        <v>35467</v>
      </c>
      <c r="AJ125" s="37">
        <v>0.69</v>
      </c>
      <c r="AK125" s="42" t="s">
        <v>213</v>
      </c>
      <c r="AL125" s="41">
        <v>723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50"/>
        <v>7</v>
      </c>
      <c r="C126" s="10"/>
      <c r="D126" s="18" t="s">
        <v>164</v>
      </c>
      <c r="E126" s="10"/>
      <c r="F126" s="18" t="s">
        <v>8</v>
      </c>
      <c r="G126" s="18" t="s">
        <v>212</v>
      </c>
      <c r="H126" s="10"/>
      <c r="I126" s="19">
        <v>8734951</v>
      </c>
      <c r="J126" s="19">
        <v>1110</v>
      </c>
      <c r="K126" s="17" t="s">
        <v>9</v>
      </c>
      <c r="L126" s="10"/>
      <c r="M126" s="60">
        <v>427</v>
      </c>
      <c r="N126" s="60">
        <v>1577</v>
      </c>
      <c r="O126" s="60">
        <v>648</v>
      </c>
      <c r="P126" s="10"/>
      <c r="Q126" s="60">
        <f t="shared" si="44"/>
        <v>23655</v>
      </c>
      <c r="R126" s="10"/>
      <c r="S126" s="62">
        <f t="shared" si="45"/>
        <v>25232</v>
      </c>
      <c r="T126" s="10"/>
      <c r="U126" s="64">
        <v>18.100000000000001</v>
      </c>
      <c r="V126" s="64">
        <v>7.18</v>
      </c>
      <c r="W126" s="10"/>
      <c r="X126" s="43">
        <v>417360000</v>
      </c>
      <c r="Y126" s="36">
        <v>0.06</v>
      </c>
      <c r="Z126" s="10"/>
      <c r="AA126" s="20">
        <v>69</v>
      </c>
      <c r="AB126" s="20">
        <v>9</v>
      </c>
      <c r="AC126" s="20">
        <v>1</v>
      </c>
      <c r="AD126" s="20">
        <v>20</v>
      </c>
      <c r="AE126" s="20">
        <v>1</v>
      </c>
      <c r="AF126" s="66">
        <f t="shared" si="46"/>
        <v>100</v>
      </c>
      <c r="AG126" s="10"/>
      <c r="AH126" s="36">
        <v>0.104</v>
      </c>
      <c r="AI126" s="40">
        <v>5037</v>
      </c>
      <c r="AJ126" s="37">
        <v>0.82</v>
      </c>
      <c r="AK126" s="42" t="s">
        <v>213</v>
      </c>
      <c r="AL126" s="41">
        <v>468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50"/>
        <v>8</v>
      </c>
      <c r="C127" s="10"/>
      <c r="D127" s="18" t="s">
        <v>97</v>
      </c>
      <c r="E127" s="10"/>
      <c r="F127" s="18" t="s">
        <v>8</v>
      </c>
      <c r="G127" s="18" t="s">
        <v>212</v>
      </c>
      <c r="H127" s="10"/>
      <c r="I127" s="19">
        <v>5955734</v>
      </c>
      <c r="J127" s="19">
        <v>1100</v>
      </c>
      <c r="K127" s="17" t="s">
        <v>9</v>
      </c>
      <c r="L127" s="10"/>
      <c r="M127" s="60">
        <v>812</v>
      </c>
      <c r="N127" s="60">
        <v>916</v>
      </c>
      <c r="O127" s="60">
        <v>901</v>
      </c>
      <c r="P127" s="10"/>
      <c r="Q127" s="60">
        <f t="shared" si="44"/>
        <v>13740</v>
      </c>
      <c r="R127" s="10"/>
      <c r="S127" s="62">
        <f t="shared" si="45"/>
        <v>14656</v>
      </c>
      <c r="T127" s="10"/>
      <c r="U127" s="64">
        <v>15.4</v>
      </c>
      <c r="V127" s="64">
        <v>14.38</v>
      </c>
      <c r="W127" s="10"/>
      <c r="X127" s="43">
        <v>341320000</v>
      </c>
      <c r="Y127" s="36">
        <v>0.05</v>
      </c>
      <c r="Z127" s="10"/>
      <c r="AA127" s="20">
        <v>52</v>
      </c>
      <c r="AB127" s="20">
        <v>11</v>
      </c>
      <c r="AC127" s="20">
        <v>1</v>
      </c>
      <c r="AD127" s="20">
        <v>34</v>
      </c>
      <c r="AE127" s="20">
        <v>2</v>
      </c>
      <c r="AF127" s="66">
        <f t="shared" si="46"/>
        <v>100</v>
      </c>
      <c r="AG127" s="10"/>
      <c r="AH127" s="36">
        <v>-0.17599999999999999</v>
      </c>
      <c r="AI127" s="40">
        <v>17272</v>
      </c>
      <c r="AJ127" s="37">
        <v>0.84</v>
      </c>
      <c r="AK127" s="42" t="s">
        <v>213</v>
      </c>
      <c r="AL127" s="41">
        <v>844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50"/>
        <v>9</v>
      </c>
      <c r="C128" s="10"/>
      <c r="D128" s="18" t="s">
        <v>20</v>
      </c>
      <c r="E128" s="10"/>
      <c r="F128" s="18" t="s">
        <v>8</v>
      </c>
      <c r="G128" s="18" t="s">
        <v>212</v>
      </c>
      <c r="H128" s="10"/>
      <c r="I128" s="19">
        <v>9725376</v>
      </c>
      <c r="J128" s="19">
        <v>4760</v>
      </c>
      <c r="K128" s="17" t="s">
        <v>9</v>
      </c>
      <c r="L128" s="10"/>
      <c r="M128" s="60">
        <v>759</v>
      </c>
      <c r="N128" s="60">
        <v>845</v>
      </c>
      <c r="O128" s="60">
        <v>639</v>
      </c>
      <c r="P128" s="10"/>
      <c r="Q128" s="60">
        <f t="shared" si="44"/>
        <v>12675</v>
      </c>
      <c r="R128" s="10"/>
      <c r="S128" s="62">
        <f t="shared" si="45"/>
        <v>13520</v>
      </c>
      <c r="T128" s="10"/>
      <c r="U128" s="64">
        <v>8.6999999999999993</v>
      </c>
      <c r="V128" s="64">
        <v>6.32</v>
      </c>
      <c r="W128" s="10"/>
      <c r="X128" s="43">
        <v>1090000000</v>
      </c>
      <c r="Y128" s="36">
        <v>2.9000000000000001E-2</v>
      </c>
      <c r="Z128" s="10"/>
      <c r="AA128" s="20">
        <v>40</v>
      </c>
      <c r="AB128" s="20">
        <v>23</v>
      </c>
      <c r="AC128" s="20">
        <v>7</v>
      </c>
      <c r="AD128" s="20">
        <v>28</v>
      </c>
      <c r="AE128" s="20">
        <v>2</v>
      </c>
      <c r="AF128" s="66">
        <f t="shared" si="46"/>
        <v>100</v>
      </c>
      <c r="AG128" s="10"/>
      <c r="AH128" s="36">
        <v>-5.1999999999999998E-2</v>
      </c>
      <c r="AI128" s="40">
        <v>13681</v>
      </c>
      <c r="AJ128" s="37">
        <v>0.8</v>
      </c>
      <c r="AK128" s="42" t="s">
        <v>213</v>
      </c>
      <c r="AL128" s="41">
        <v>416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50"/>
        <v>10</v>
      </c>
      <c r="C129" s="10"/>
      <c r="D129" s="18" t="s">
        <v>24</v>
      </c>
      <c r="E129" s="10"/>
      <c r="F129" s="18" t="s">
        <v>8</v>
      </c>
      <c r="G129" s="18" t="s">
        <v>212</v>
      </c>
      <c r="H129" s="10"/>
      <c r="I129" s="19">
        <v>9480042</v>
      </c>
      <c r="J129" s="19">
        <v>5600</v>
      </c>
      <c r="K129" s="17" t="s">
        <v>9</v>
      </c>
      <c r="L129" s="10"/>
      <c r="M129" s="60">
        <v>588</v>
      </c>
      <c r="N129" s="60">
        <v>841</v>
      </c>
      <c r="O129" s="60">
        <v>995</v>
      </c>
      <c r="P129" s="10"/>
      <c r="Q129" s="60">
        <f t="shared" si="44"/>
        <v>12615</v>
      </c>
      <c r="R129" s="10"/>
      <c r="S129" s="62">
        <f t="shared" si="45"/>
        <v>13456</v>
      </c>
      <c r="T129" s="10"/>
      <c r="U129" s="64">
        <v>8.9</v>
      </c>
      <c r="V129" s="64">
        <v>10.46</v>
      </c>
      <c r="W129" s="10"/>
      <c r="X129" s="43">
        <v>1410000000</v>
      </c>
      <c r="Y129" s="36">
        <v>2.9000000000000001E-2</v>
      </c>
      <c r="Z129" s="10"/>
      <c r="AA129" s="20">
        <v>52</v>
      </c>
      <c r="AB129" s="20">
        <v>4</v>
      </c>
      <c r="AC129" s="20">
        <v>2</v>
      </c>
      <c r="AD129" s="20">
        <v>41</v>
      </c>
      <c r="AE129" s="20">
        <v>1</v>
      </c>
      <c r="AF129" s="66">
        <f t="shared" si="46"/>
        <v>100</v>
      </c>
      <c r="AG129" s="10"/>
      <c r="AH129" s="36">
        <v>-0.191</v>
      </c>
      <c r="AI129" s="40">
        <v>44222</v>
      </c>
      <c r="AJ129" s="37">
        <v>0.78</v>
      </c>
      <c r="AK129" s="42" t="s">
        <v>213</v>
      </c>
      <c r="AL129" s="41">
        <v>653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50"/>
        <v>11</v>
      </c>
      <c r="C130" s="10"/>
      <c r="D130" s="18" t="s">
        <v>173</v>
      </c>
      <c r="E130" s="10"/>
      <c r="F130" s="18" t="s">
        <v>8</v>
      </c>
      <c r="G130" s="18" t="s">
        <v>212</v>
      </c>
      <c r="H130" s="10"/>
      <c r="I130" s="19">
        <v>5662544</v>
      </c>
      <c r="J130" s="19">
        <v>6670</v>
      </c>
      <c r="K130" s="17" t="s">
        <v>9</v>
      </c>
      <c r="L130" s="10"/>
      <c r="M130" s="60">
        <v>543</v>
      </c>
      <c r="N130" s="60">
        <v>823</v>
      </c>
      <c r="O130" s="60">
        <v>326</v>
      </c>
      <c r="P130" s="10"/>
      <c r="Q130" s="60">
        <f t="shared" si="44"/>
        <v>12345</v>
      </c>
      <c r="R130" s="10"/>
      <c r="S130" s="62">
        <f t="shared" si="45"/>
        <v>13168</v>
      </c>
      <c r="T130" s="10"/>
      <c r="U130" s="64">
        <v>14.5</v>
      </c>
      <c r="V130" s="64">
        <v>6.62</v>
      </c>
      <c r="W130" s="10"/>
      <c r="X130" s="43">
        <v>1750000000</v>
      </c>
      <c r="Y130" s="36">
        <v>4.8000000000000001E-2</v>
      </c>
      <c r="Z130" s="10"/>
      <c r="AA130" s="20">
        <v>51</v>
      </c>
      <c r="AB130" s="20">
        <v>10</v>
      </c>
      <c r="AC130" s="20">
        <v>1</v>
      </c>
      <c r="AD130" s="20">
        <v>37</v>
      </c>
      <c r="AE130" s="20">
        <v>1</v>
      </c>
      <c r="AF130" s="66">
        <f t="shared" si="46"/>
        <v>100</v>
      </c>
      <c r="AG130" s="10"/>
      <c r="AH130" s="36">
        <v>-1.9E-2</v>
      </c>
      <c r="AI130" s="40">
        <v>14973</v>
      </c>
      <c r="AJ130" s="37">
        <v>0.86</v>
      </c>
      <c r="AK130" s="42" t="s">
        <v>210</v>
      </c>
      <c r="AL130" s="41">
        <v>466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si="50"/>
        <v>12</v>
      </c>
      <c r="C131" s="10"/>
      <c r="D131" s="18" t="s">
        <v>33</v>
      </c>
      <c r="E131" s="10"/>
      <c r="F131" s="18" t="s">
        <v>8</v>
      </c>
      <c r="G131" s="18" t="s">
        <v>212</v>
      </c>
      <c r="H131" s="10"/>
      <c r="I131" s="19">
        <v>7131494</v>
      </c>
      <c r="J131" s="19">
        <v>7470</v>
      </c>
      <c r="K131" s="17" t="s">
        <v>9</v>
      </c>
      <c r="L131" s="10"/>
      <c r="M131" s="60">
        <v>708</v>
      </c>
      <c r="N131" s="60">
        <v>730</v>
      </c>
      <c r="O131" s="60">
        <v>730</v>
      </c>
      <c r="P131" s="10"/>
      <c r="Q131" s="60">
        <f t="shared" si="44"/>
        <v>10950</v>
      </c>
      <c r="R131" s="10"/>
      <c r="S131" s="62">
        <f t="shared" si="45"/>
        <v>11680</v>
      </c>
      <c r="T131" s="10"/>
      <c r="U131" s="64">
        <v>10.199999999999999</v>
      </c>
      <c r="V131" s="64">
        <v>10.28</v>
      </c>
      <c r="W131" s="10"/>
      <c r="X131" s="43">
        <v>1810000000</v>
      </c>
      <c r="Y131" s="36">
        <v>3.4000000000000002E-2</v>
      </c>
      <c r="Z131" s="10"/>
      <c r="AA131" s="20">
        <v>58</v>
      </c>
      <c r="AB131" s="20">
        <v>5</v>
      </c>
      <c r="AC131" s="20">
        <v>3</v>
      </c>
      <c r="AD131" s="20">
        <v>33</v>
      </c>
      <c r="AE131" s="20">
        <v>1</v>
      </c>
      <c r="AF131" s="66">
        <f t="shared" si="46"/>
        <v>100</v>
      </c>
      <c r="AG131" s="10"/>
      <c r="AH131" s="36">
        <v>-3.6999999999999998E-2</v>
      </c>
      <c r="AI131" s="40">
        <v>56534</v>
      </c>
      <c r="AJ131" s="37">
        <v>0.7</v>
      </c>
      <c r="AK131" s="42" t="s">
        <v>213</v>
      </c>
      <c r="AL131" s="41">
        <v>707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148</v>
      </c>
      <c r="E132" s="10"/>
      <c r="F132" s="18" t="s">
        <v>8</v>
      </c>
      <c r="G132" s="18" t="s">
        <v>212</v>
      </c>
      <c r="H132" s="10"/>
      <c r="I132" s="19">
        <v>8820083</v>
      </c>
      <c r="J132" s="19">
        <v>5280</v>
      </c>
      <c r="K132" s="17" t="s">
        <v>9</v>
      </c>
      <c r="L132" s="10"/>
      <c r="M132" s="60">
        <v>607</v>
      </c>
      <c r="N132" s="60">
        <v>649</v>
      </c>
      <c r="O132" s="60">
        <v>797</v>
      </c>
      <c r="P132" s="10"/>
      <c r="Q132" s="60">
        <f t="shared" si="44"/>
        <v>9735</v>
      </c>
      <c r="R132" s="10"/>
      <c r="S132" s="62">
        <f t="shared" si="45"/>
        <v>10384</v>
      </c>
      <c r="T132" s="10"/>
      <c r="U132" s="64">
        <v>7.4</v>
      </c>
      <c r="V132" s="64">
        <v>8.94</v>
      </c>
      <c r="W132" s="10"/>
      <c r="X132" s="43">
        <v>1170000000</v>
      </c>
      <c r="Y132" s="36">
        <v>3.1E-2</v>
      </c>
      <c r="Z132" s="10"/>
      <c r="AA132" s="20">
        <v>49</v>
      </c>
      <c r="AB132" s="20">
        <v>10</v>
      </c>
      <c r="AC132" s="20">
        <v>12</v>
      </c>
      <c r="AD132" s="20">
        <v>28</v>
      </c>
      <c r="AE132" s="20">
        <v>1</v>
      </c>
      <c r="AF132" s="66">
        <f t="shared" si="46"/>
        <v>100</v>
      </c>
      <c r="AG132" s="10"/>
      <c r="AH132" s="36">
        <v>-6.0999999999999999E-2</v>
      </c>
      <c r="AI132" s="40">
        <v>25877</v>
      </c>
      <c r="AJ132" s="37">
        <v>0.65</v>
      </c>
      <c r="AK132" s="42" t="s">
        <v>210</v>
      </c>
      <c r="AL132" s="41">
        <v>584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71</v>
      </c>
      <c r="E133" s="10"/>
      <c r="F133" s="18" t="s">
        <v>8</v>
      </c>
      <c r="G133" s="18" t="s">
        <v>212</v>
      </c>
      <c r="H133" s="10"/>
      <c r="I133" s="19">
        <v>3925405</v>
      </c>
      <c r="J133" s="19">
        <v>3810</v>
      </c>
      <c r="K133" s="17" t="s">
        <v>9</v>
      </c>
      <c r="L133" s="10"/>
      <c r="M133" s="60">
        <v>581</v>
      </c>
      <c r="N133" s="60">
        <v>599</v>
      </c>
      <c r="O133" s="60">
        <v>748</v>
      </c>
      <c r="P133" s="10"/>
      <c r="Q133" s="60">
        <f t="shared" si="44"/>
        <v>8985</v>
      </c>
      <c r="R133" s="10"/>
      <c r="S133" s="62">
        <f t="shared" si="45"/>
        <v>9584</v>
      </c>
      <c r="T133" s="10"/>
      <c r="U133" s="64">
        <v>15.3</v>
      </c>
      <c r="V133" s="64">
        <v>20.059999999999999</v>
      </c>
      <c r="W133" s="10"/>
      <c r="X133" s="43">
        <v>768240000</v>
      </c>
      <c r="Y133" s="36">
        <v>5.2999999999999999E-2</v>
      </c>
      <c r="Z133" s="10"/>
      <c r="AA133" s="20">
        <v>59</v>
      </c>
      <c r="AB133" s="20">
        <v>6</v>
      </c>
      <c r="AC133" s="20">
        <v>1</v>
      </c>
      <c r="AD133" s="20">
        <v>33</v>
      </c>
      <c r="AE133" s="20">
        <v>1</v>
      </c>
      <c r="AF133" s="66">
        <f t="shared" si="46"/>
        <v>100</v>
      </c>
      <c r="AG133" s="10"/>
      <c r="AH133" s="36">
        <v>8.2000000000000003E-2</v>
      </c>
      <c r="AI133" s="40">
        <v>28697</v>
      </c>
      <c r="AJ133" s="37">
        <v>0.79</v>
      </c>
      <c r="AK133" s="42" t="s">
        <v>210</v>
      </c>
      <c r="AL133" s="41">
        <v>1064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30</v>
      </c>
      <c r="E134" s="10"/>
      <c r="F134" s="18" t="s">
        <v>8</v>
      </c>
      <c r="G134" s="18" t="s">
        <v>212</v>
      </c>
      <c r="H134" s="10"/>
      <c r="I134" s="19">
        <v>3516816</v>
      </c>
      <c r="J134" s="19">
        <v>4880</v>
      </c>
      <c r="K134" s="17" t="s">
        <v>9</v>
      </c>
      <c r="L134" s="10"/>
      <c r="M134" s="60">
        <v>318</v>
      </c>
      <c r="N134" s="60">
        <v>552</v>
      </c>
      <c r="O134" s="60">
        <v>276</v>
      </c>
      <c r="P134" s="10"/>
      <c r="Q134" s="60">
        <f t="shared" si="44"/>
        <v>8280</v>
      </c>
      <c r="R134" s="10"/>
      <c r="S134" s="62">
        <f t="shared" si="45"/>
        <v>8832</v>
      </c>
      <c r="T134" s="10"/>
      <c r="U134" s="64">
        <v>15.7</v>
      </c>
      <c r="V134" s="64">
        <v>7.99</v>
      </c>
      <c r="W134" s="10"/>
      <c r="X134" s="43">
        <v>882580000</v>
      </c>
      <c r="Y134" s="36">
        <v>5.1999999999999998E-2</v>
      </c>
      <c r="Z134" s="10"/>
      <c r="AA134" s="20">
        <v>51</v>
      </c>
      <c r="AB134" s="20">
        <v>14</v>
      </c>
      <c r="AC134" s="20">
        <v>3</v>
      </c>
      <c r="AD134" s="20">
        <v>31</v>
      </c>
      <c r="AE134" s="20">
        <v>1</v>
      </c>
      <c r="AF134" s="66">
        <f t="shared" si="46"/>
        <v>100</v>
      </c>
      <c r="AG134" s="10"/>
      <c r="AH134" s="36">
        <v>4.1000000000000002E-2</v>
      </c>
      <c r="AI134" s="40">
        <v>27816</v>
      </c>
      <c r="AJ134" s="37">
        <v>0.65</v>
      </c>
      <c r="AK134" s="42" t="s">
        <v>210</v>
      </c>
      <c r="AL134" s="41">
        <v>555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16</v>
      </c>
      <c r="E135" s="10"/>
      <c r="F135" s="18" t="s">
        <v>8</v>
      </c>
      <c r="G135" s="18" t="s">
        <v>212</v>
      </c>
      <c r="H135" s="10"/>
      <c r="I135" s="19">
        <v>2924816</v>
      </c>
      <c r="J135" s="19">
        <v>3760</v>
      </c>
      <c r="K135" s="17" t="s">
        <v>9</v>
      </c>
      <c r="L135" s="10"/>
      <c r="M135" s="60">
        <v>267</v>
      </c>
      <c r="N135" s="60">
        <v>499</v>
      </c>
      <c r="O135" s="60">
        <v>248</v>
      </c>
      <c r="P135" s="10"/>
      <c r="Q135" s="60">
        <f t="shared" si="44"/>
        <v>7485</v>
      </c>
      <c r="R135" s="10"/>
      <c r="S135" s="62">
        <f t="shared" si="45"/>
        <v>7984</v>
      </c>
      <c r="T135" s="10"/>
      <c r="U135" s="64">
        <v>17.100000000000001</v>
      </c>
      <c r="V135" s="64">
        <v>8.18</v>
      </c>
      <c r="W135" s="10"/>
      <c r="X135" s="43">
        <v>598260000</v>
      </c>
      <c r="Y135" s="36">
        <v>5.7000000000000002E-2</v>
      </c>
      <c r="Z135" s="10"/>
      <c r="AA135" s="20">
        <v>48</v>
      </c>
      <c r="AB135" s="20">
        <v>11</v>
      </c>
      <c r="AC135" s="20">
        <v>1</v>
      </c>
      <c r="AD135" s="20">
        <v>39</v>
      </c>
      <c r="AE135" s="20">
        <v>1</v>
      </c>
      <c r="AF135" s="66">
        <f t="shared" si="46"/>
        <v>100</v>
      </c>
      <c r="AG135" s="10"/>
      <c r="AH135" s="36">
        <v>1.4E-2</v>
      </c>
      <c r="AI135" s="40">
        <v>0</v>
      </c>
      <c r="AJ135" s="37">
        <v>0.77</v>
      </c>
      <c r="AK135" s="42" t="s">
        <v>210</v>
      </c>
      <c r="AL135" s="41">
        <v>479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7</v>
      </c>
      <c r="E136" s="10"/>
      <c r="F136" s="18" t="s">
        <v>8</v>
      </c>
      <c r="G136" s="18" t="s">
        <v>212</v>
      </c>
      <c r="H136" s="10"/>
      <c r="I136" s="19">
        <v>2926348</v>
      </c>
      <c r="J136" s="19">
        <v>4250</v>
      </c>
      <c r="K136" s="17" t="s">
        <v>9</v>
      </c>
      <c r="L136" s="10"/>
      <c r="M136" s="60">
        <v>269</v>
      </c>
      <c r="N136" s="60">
        <v>399</v>
      </c>
      <c r="O136" s="60">
        <v>251</v>
      </c>
      <c r="P136" s="10"/>
      <c r="Q136" s="60">
        <f t="shared" si="44"/>
        <v>5985</v>
      </c>
      <c r="R136" s="10"/>
      <c r="S136" s="62">
        <f t="shared" si="45"/>
        <v>6384</v>
      </c>
      <c r="T136" s="10"/>
      <c r="U136" s="64">
        <v>13.6</v>
      </c>
      <c r="V136" s="64">
        <v>9.0399999999999991</v>
      </c>
      <c r="W136" s="10"/>
      <c r="X136" s="43">
        <v>548170000</v>
      </c>
      <c r="Y136" s="36">
        <v>4.5999999999999999E-2</v>
      </c>
      <c r="Z136" s="10"/>
      <c r="AA136" s="20">
        <v>38</v>
      </c>
      <c r="AB136" s="20">
        <v>10</v>
      </c>
      <c r="AC136" s="20">
        <v>4</v>
      </c>
      <c r="AD136" s="20">
        <v>46</v>
      </c>
      <c r="AE136" s="20">
        <v>2</v>
      </c>
      <c r="AF136" s="66">
        <f t="shared" si="46"/>
        <v>100</v>
      </c>
      <c r="AG136" s="10"/>
      <c r="AH136" s="36">
        <v>-1.6E-2</v>
      </c>
      <c r="AI136" s="40">
        <v>19243</v>
      </c>
      <c r="AJ136" s="37">
        <v>0.73</v>
      </c>
      <c r="AK136" s="42" t="s">
        <v>213</v>
      </c>
      <c r="AL136" s="41">
        <v>645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138</v>
      </c>
      <c r="E137" s="10"/>
      <c r="F137" s="18" t="s">
        <v>8</v>
      </c>
      <c r="G137" s="18" t="s">
        <v>212</v>
      </c>
      <c r="H137" s="10"/>
      <c r="I137" s="19">
        <v>4059608</v>
      </c>
      <c r="J137" s="19">
        <v>2120</v>
      </c>
      <c r="K137" s="17" t="s">
        <v>9</v>
      </c>
      <c r="L137" s="10"/>
      <c r="M137" s="60">
        <v>346</v>
      </c>
      <c r="N137" s="60">
        <v>394</v>
      </c>
      <c r="O137" s="60">
        <v>465</v>
      </c>
      <c r="P137" s="10"/>
      <c r="Q137" s="60">
        <f t="shared" si="44"/>
        <v>5910</v>
      </c>
      <c r="R137" s="10"/>
      <c r="S137" s="62">
        <f t="shared" si="45"/>
        <v>6304</v>
      </c>
      <c r="T137" s="10"/>
      <c r="U137" s="64">
        <v>9.6999999999999993</v>
      </c>
      <c r="V137" s="64">
        <v>12.43</v>
      </c>
      <c r="W137" s="10"/>
      <c r="X137" s="43">
        <v>250640000</v>
      </c>
      <c r="Y137" s="36">
        <v>3.6999999999999998E-2</v>
      </c>
      <c r="Z137" s="10"/>
      <c r="AA137" s="20">
        <v>50</v>
      </c>
      <c r="AB137" s="20">
        <v>10</v>
      </c>
      <c r="AC137" s="20">
        <v>2</v>
      </c>
      <c r="AD137" s="20">
        <v>36</v>
      </c>
      <c r="AE137" s="20">
        <v>2</v>
      </c>
      <c r="AF137" s="66">
        <f t="shared" si="46"/>
        <v>100</v>
      </c>
      <c r="AG137" s="10"/>
      <c r="AH137" s="36">
        <v>-6.0999999999999999E-2</v>
      </c>
      <c r="AI137" s="40">
        <v>22028</v>
      </c>
      <c r="AJ137" s="37">
        <v>0.81</v>
      </c>
      <c r="AK137" s="42" t="s">
        <v>210</v>
      </c>
      <c r="AL137" s="41">
        <v>736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50</v>
      </c>
      <c r="E138" s="10"/>
      <c r="F138" s="18" t="s">
        <v>8</v>
      </c>
      <c r="G138" s="18" t="s">
        <v>212</v>
      </c>
      <c r="H138" s="10"/>
      <c r="I138" s="19">
        <v>4213265</v>
      </c>
      <c r="J138" s="19">
        <v>12110</v>
      </c>
      <c r="K138" s="17" t="s">
        <v>9</v>
      </c>
      <c r="L138" s="10"/>
      <c r="M138" s="60">
        <v>307</v>
      </c>
      <c r="N138" s="60">
        <v>340</v>
      </c>
      <c r="O138" s="60">
        <v>388</v>
      </c>
      <c r="P138" s="10"/>
      <c r="Q138" s="60">
        <f t="shared" si="44"/>
        <v>5100</v>
      </c>
      <c r="R138" s="10"/>
      <c r="S138" s="62">
        <f t="shared" si="45"/>
        <v>5440</v>
      </c>
      <c r="T138" s="10"/>
      <c r="U138" s="64">
        <v>8.1</v>
      </c>
      <c r="V138" s="64">
        <v>9.0399999999999991</v>
      </c>
      <c r="W138" s="10"/>
      <c r="X138" s="43">
        <v>1400000000</v>
      </c>
      <c r="Y138" s="36">
        <v>2.7E-2</v>
      </c>
      <c r="Z138" s="10"/>
      <c r="AA138" s="20">
        <v>48</v>
      </c>
      <c r="AB138" s="20">
        <v>12</v>
      </c>
      <c r="AC138" s="20">
        <v>10</v>
      </c>
      <c r="AD138" s="20">
        <v>29</v>
      </c>
      <c r="AE138" s="20">
        <v>1</v>
      </c>
      <c r="AF138" s="66">
        <f t="shared" si="46"/>
        <v>100</v>
      </c>
      <c r="AG138" s="10"/>
      <c r="AH138" s="36">
        <v>-7.3999999999999996E-2</v>
      </c>
      <c r="AI138" s="40">
        <v>47376</v>
      </c>
      <c r="AJ138" s="37">
        <v>0.66</v>
      </c>
      <c r="AK138" s="42" t="s">
        <v>210</v>
      </c>
      <c r="AL138" s="41">
        <v>702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26" t="s">
        <v>166</v>
      </c>
      <c r="E139" s="10"/>
      <c r="F139" s="18" t="s">
        <v>8</v>
      </c>
      <c r="G139" s="18" t="s">
        <v>212</v>
      </c>
      <c r="H139" s="10"/>
      <c r="I139" s="19">
        <v>2081206</v>
      </c>
      <c r="J139" s="19">
        <v>5100</v>
      </c>
      <c r="K139" s="17" t="s">
        <v>9</v>
      </c>
      <c r="L139" s="10"/>
      <c r="M139" s="60">
        <v>148</v>
      </c>
      <c r="N139" s="60">
        <v>134</v>
      </c>
      <c r="O139" s="60">
        <v>164</v>
      </c>
      <c r="P139" s="10"/>
      <c r="Q139" s="60">
        <f t="shared" si="44"/>
        <v>2010</v>
      </c>
      <c r="R139" s="10"/>
      <c r="S139" s="62">
        <f t="shared" si="45"/>
        <v>2144</v>
      </c>
      <c r="T139" s="10"/>
      <c r="U139" s="64">
        <v>6.4</v>
      </c>
      <c r="V139" s="64">
        <v>7.55</v>
      </c>
      <c r="W139" s="10"/>
      <c r="X139" s="43">
        <v>228480000</v>
      </c>
      <c r="Y139" s="36">
        <v>2.1000000000000001E-2</v>
      </c>
      <c r="Z139" s="10"/>
      <c r="AA139" s="20">
        <v>60</v>
      </c>
      <c r="AB139" s="20">
        <v>8</v>
      </c>
      <c r="AC139" s="20">
        <v>2</v>
      </c>
      <c r="AD139" s="20">
        <v>29</v>
      </c>
      <c r="AE139" s="20">
        <v>1</v>
      </c>
      <c r="AF139" s="66">
        <f t="shared" si="46"/>
        <v>100</v>
      </c>
      <c r="AG139" s="10"/>
      <c r="AH139" s="36">
        <v>5.8000000000000003E-2</v>
      </c>
      <c r="AI139" s="40">
        <v>21284</v>
      </c>
      <c r="AJ139" s="37">
        <v>0.73</v>
      </c>
      <c r="AK139" s="42" t="s">
        <v>213</v>
      </c>
      <c r="AL139" s="41">
        <v>568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18" t="s">
        <v>117</v>
      </c>
      <c r="E140" s="10"/>
      <c r="F140" s="18" t="s">
        <v>8</v>
      </c>
      <c r="G140" s="18" t="s">
        <v>212</v>
      </c>
      <c r="H140" s="10"/>
      <c r="I140" s="19">
        <v>628615</v>
      </c>
      <c r="J140" s="19">
        <v>6970</v>
      </c>
      <c r="K140" s="17" t="s">
        <v>9</v>
      </c>
      <c r="L140" s="10"/>
      <c r="M140" s="60">
        <v>65</v>
      </c>
      <c r="N140" s="60">
        <v>67</v>
      </c>
      <c r="O140" s="60">
        <v>57</v>
      </c>
      <c r="P140" s="10"/>
      <c r="Q140" s="60">
        <f t="shared" si="44"/>
        <v>1005</v>
      </c>
      <c r="R140" s="10"/>
      <c r="S140" s="62">
        <f t="shared" si="45"/>
        <v>1072</v>
      </c>
      <c r="T140" s="10"/>
      <c r="U140" s="64">
        <v>10.7</v>
      </c>
      <c r="V140" s="64">
        <v>9.15</v>
      </c>
      <c r="W140" s="10"/>
      <c r="X140" s="43">
        <v>156590000</v>
      </c>
      <c r="Y140" s="36">
        <v>3.5999999999999997E-2</v>
      </c>
      <c r="Z140" s="10"/>
      <c r="AA140" s="20">
        <v>40</v>
      </c>
      <c r="AB140" s="20">
        <v>10</v>
      </c>
      <c r="AC140" s="20">
        <v>4</v>
      </c>
      <c r="AD140" s="20">
        <v>45</v>
      </c>
      <c r="AE140" s="20">
        <v>1</v>
      </c>
      <c r="AF140" s="66">
        <f t="shared" si="46"/>
        <v>100</v>
      </c>
      <c r="AG140" s="10"/>
      <c r="AH140" s="36">
        <v>-0.03</v>
      </c>
      <c r="AI140" s="40">
        <v>33601</v>
      </c>
      <c r="AJ140" s="37">
        <v>0.68</v>
      </c>
      <c r="AK140" s="42" t="s">
        <v>213</v>
      </c>
      <c r="AL140" s="41">
        <v>636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83</v>
      </c>
      <c r="E142" s="10"/>
      <c r="F142" s="18" t="s">
        <v>22</v>
      </c>
      <c r="G142" s="18" t="s">
        <v>198</v>
      </c>
      <c r="H142" s="10"/>
      <c r="I142" s="19">
        <v>1324171392</v>
      </c>
      <c r="J142" s="19">
        <v>1680</v>
      </c>
      <c r="K142" s="17" t="s">
        <v>9</v>
      </c>
      <c r="L142" s="10"/>
      <c r="M142" s="60">
        <v>150785</v>
      </c>
      <c r="N142" s="60">
        <v>299091</v>
      </c>
      <c r="O142" s="60">
        <v>219670</v>
      </c>
      <c r="P142" s="10"/>
      <c r="Q142" s="60">
        <f t="shared" ref="Q142:Q150" si="51">N142*$Q$200</f>
        <v>4486365</v>
      </c>
      <c r="R142" s="10"/>
      <c r="S142" s="62">
        <f t="shared" ref="S142:S150" si="52">Q142+N142</f>
        <v>4785456</v>
      </c>
      <c r="T142" s="10"/>
      <c r="U142" s="64">
        <v>22.6</v>
      </c>
      <c r="V142" s="64">
        <v>16.100000000000001</v>
      </c>
      <c r="W142" s="10"/>
      <c r="X142" s="43">
        <v>172020000000</v>
      </c>
      <c r="Y142" s="36">
        <v>7.4999999999999997E-2</v>
      </c>
      <c r="Z142" s="10"/>
      <c r="AA142" s="20">
        <v>25</v>
      </c>
      <c r="AB142" s="20">
        <v>30</v>
      </c>
      <c r="AC142" s="20">
        <v>5</v>
      </c>
      <c r="AD142" s="20">
        <v>39</v>
      </c>
      <c r="AE142" s="20">
        <v>1</v>
      </c>
      <c r="AF142" s="66">
        <f t="shared" ref="AF142:AF150" si="53">SUM(AA142:AE142)</f>
        <v>100</v>
      </c>
      <c r="AG142" s="10"/>
      <c r="AH142" s="36">
        <v>-8.5000000000000006E-2</v>
      </c>
      <c r="AI142" s="40">
        <v>15861</v>
      </c>
      <c r="AJ142" s="37">
        <v>0.78</v>
      </c>
      <c r="AK142" s="42" t="s">
        <v>213</v>
      </c>
      <c r="AL142" s="41">
        <v>820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84</v>
      </c>
      <c r="E143" s="10"/>
      <c r="F143" s="18" t="s">
        <v>22</v>
      </c>
      <c r="G143" s="18" t="s">
        <v>224</v>
      </c>
      <c r="H143" s="10"/>
      <c r="I143" s="19">
        <v>261115456</v>
      </c>
      <c r="J143" s="19">
        <v>3400</v>
      </c>
      <c r="K143" s="17" t="s">
        <v>9</v>
      </c>
      <c r="L143" s="10"/>
      <c r="M143" s="60">
        <v>31282</v>
      </c>
      <c r="N143" s="60">
        <v>31726</v>
      </c>
      <c r="O143" s="60">
        <v>35692</v>
      </c>
      <c r="P143" s="10"/>
      <c r="Q143" s="60">
        <f t="shared" si="51"/>
        <v>475890</v>
      </c>
      <c r="R143" s="10"/>
      <c r="S143" s="62">
        <f t="shared" si="52"/>
        <v>507616</v>
      </c>
      <c r="T143" s="10"/>
      <c r="U143" s="64">
        <v>12.2</v>
      </c>
      <c r="V143" s="64">
        <v>13.94</v>
      </c>
      <c r="W143" s="10"/>
      <c r="X143" s="43">
        <v>37650000000</v>
      </c>
      <c r="Y143" s="36">
        <v>0.04</v>
      </c>
      <c r="Z143" s="10"/>
      <c r="AA143" s="20">
        <v>35</v>
      </c>
      <c r="AB143" s="20">
        <v>20</v>
      </c>
      <c r="AC143" s="20">
        <v>5</v>
      </c>
      <c r="AD143" s="20">
        <v>39</v>
      </c>
      <c r="AE143" s="20">
        <v>1</v>
      </c>
      <c r="AF143" s="66">
        <f t="shared" si="53"/>
        <v>100</v>
      </c>
      <c r="AG143" s="10"/>
      <c r="AH143" s="36">
        <v>-7.5999999999999998E-2</v>
      </c>
      <c r="AI143" s="40">
        <v>49173</v>
      </c>
      <c r="AJ143" s="37">
        <v>0.76</v>
      </c>
      <c r="AK143" s="42" t="s">
        <v>213</v>
      </c>
      <c r="AL143" s="41">
        <v>832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21</v>
      </c>
      <c r="E144" s="10"/>
      <c r="F144" s="18" t="s">
        <v>22</v>
      </c>
      <c r="G144" s="18" t="s">
        <v>198</v>
      </c>
      <c r="H144" s="10"/>
      <c r="I144" s="19">
        <v>162951552</v>
      </c>
      <c r="J144" s="19">
        <v>1330</v>
      </c>
      <c r="K144" s="17" t="s">
        <v>9</v>
      </c>
      <c r="L144" s="10"/>
      <c r="M144" s="60">
        <v>2376</v>
      </c>
      <c r="N144" s="60">
        <v>24954</v>
      </c>
      <c r="O144" s="60">
        <v>11825</v>
      </c>
      <c r="P144" s="10"/>
      <c r="Q144" s="60">
        <f t="shared" si="51"/>
        <v>374310</v>
      </c>
      <c r="R144" s="10"/>
      <c r="S144" s="62">
        <f t="shared" si="52"/>
        <v>399264</v>
      </c>
      <c r="T144" s="10"/>
      <c r="U144" s="64">
        <v>15.3</v>
      </c>
      <c r="V144" s="64">
        <v>7.61</v>
      </c>
      <c r="W144" s="10"/>
      <c r="X144" s="43">
        <v>11270000000</v>
      </c>
      <c r="Y144" s="36">
        <v>5.0999999999999997E-2</v>
      </c>
      <c r="Z144" s="10"/>
      <c r="AA144" s="20">
        <v>18</v>
      </c>
      <c r="AB144" s="20">
        <v>33</v>
      </c>
      <c r="AC144" s="20">
        <v>12</v>
      </c>
      <c r="AD144" s="20">
        <v>32</v>
      </c>
      <c r="AE144" s="20">
        <v>5</v>
      </c>
      <c r="AF144" s="66">
        <f t="shared" si="53"/>
        <v>100</v>
      </c>
      <c r="AG144" s="10"/>
      <c r="AH144" s="36">
        <v>-4.3999999999999997E-2</v>
      </c>
      <c r="AI144" s="40">
        <v>1767</v>
      </c>
      <c r="AJ144" s="37">
        <v>0.67</v>
      </c>
      <c r="AK144" s="42" t="s">
        <v>223</v>
      </c>
      <c r="AL144" s="41">
        <v>417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165</v>
      </c>
      <c r="E145" s="10"/>
      <c r="F145" s="18" t="s">
        <v>22</v>
      </c>
      <c r="G145" s="18" t="s">
        <v>224</v>
      </c>
      <c r="H145" s="10"/>
      <c r="I145" s="19">
        <v>68863512</v>
      </c>
      <c r="J145" s="19">
        <v>5640</v>
      </c>
      <c r="K145" s="17" t="s">
        <v>9</v>
      </c>
      <c r="L145" s="10"/>
      <c r="M145" s="60">
        <v>21745</v>
      </c>
      <c r="N145" s="60">
        <v>22491</v>
      </c>
      <c r="O145" s="60">
        <v>19110</v>
      </c>
      <c r="P145" s="10"/>
      <c r="Q145" s="60">
        <f t="shared" si="51"/>
        <v>337365</v>
      </c>
      <c r="R145" s="10"/>
      <c r="S145" s="62">
        <f t="shared" si="52"/>
        <v>359856</v>
      </c>
      <c r="T145" s="10"/>
      <c r="U145" s="64">
        <v>32.700000000000003</v>
      </c>
      <c r="V145" s="64">
        <v>27.14</v>
      </c>
      <c r="W145" s="10"/>
      <c r="X145" s="43">
        <v>44710000000</v>
      </c>
      <c r="Y145" s="36">
        <v>0.109</v>
      </c>
      <c r="Z145" s="10"/>
      <c r="AA145" s="20">
        <v>30</v>
      </c>
      <c r="AB145" s="20">
        <v>50</v>
      </c>
      <c r="AC145" s="20">
        <v>2</v>
      </c>
      <c r="AD145" s="20">
        <v>17</v>
      </c>
      <c r="AE145" s="20">
        <v>1</v>
      </c>
      <c r="AF145" s="66">
        <f t="shared" si="53"/>
        <v>100</v>
      </c>
      <c r="AG145" s="10"/>
      <c r="AH145" s="36">
        <v>1.4999999999999999E-2</v>
      </c>
      <c r="AI145" s="40">
        <v>54220</v>
      </c>
      <c r="AJ145" s="37">
        <v>0.82</v>
      </c>
      <c r="AK145" s="42" t="s">
        <v>213</v>
      </c>
      <c r="AL145" s="41">
        <v>1494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120</v>
      </c>
      <c r="E146" s="10"/>
      <c r="F146" s="18" t="s">
        <v>22</v>
      </c>
      <c r="G146" s="18" t="s">
        <v>224</v>
      </c>
      <c r="H146" s="10"/>
      <c r="I146" s="19">
        <v>52885224</v>
      </c>
      <c r="J146" s="19">
        <v>1190</v>
      </c>
      <c r="K146" s="17" t="s">
        <v>9</v>
      </c>
      <c r="L146" s="10"/>
      <c r="M146" s="60">
        <v>4887</v>
      </c>
      <c r="N146" s="60">
        <v>10540</v>
      </c>
      <c r="O146" s="60">
        <v>11075</v>
      </c>
      <c r="P146" s="10"/>
      <c r="Q146" s="60">
        <f t="shared" si="51"/>
        <v>158100</v>
      </c>
      <c r="R146" s="10"/>
      <c r="S146" s="62">
        <f t="shared" si="52"/>
        <v>168640</v>
      </c>
      <c r="T146" s="10"/>
      <c r="U146" s="64">
        <v>19.899999999999999</v>
      </c>
      <c r="V146" s="64">
        <v>21.12</v>
      </c>
      <c r="W146" s="10"/>
      <c r="X146" s="43">
        <v>4190000000</v>
      </c>
      <c r="Y146" s="36">
        <v>6.6000000000000003E-2</v>
      </c>
      <c r="Z146" s="10"/>
      <c r="AA146" s="20">
        <v>30</v>
      </c>
      <c r="AB146" s="20">
        <v>21</v>
      </c>
      <c r="AC146" s="20">
        <v>2</v>
      </c>
      <c r="AD146" s="20">
        <v>45</v>
      </c>
      <c r="AE146" s="20">
        <v>2</v>
      </c>
      <c r="AF146" s="66">
        <f t="shared" si="53"/>
        <v>100</v>
      </c>
      <c r="AG146" s="10"/>
      <c r="AH146" s="36">
        <v>-7.0999999999999994E-2</v>
      </c>
      <c r="AI146" s="40">
        <v>12066</v>
      </c>
      <c r="AJ146" s="37">
        <v>0.83</v>
      </c>
      <c r="AK146" s="42" t="s">
        <v>214</v>
      </c>
      <c r="AL146" s="41">
        <v>1158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158</v>
      </c>
      <c r="E147" s="10"/>
      <c r="F147" s="18" t="s">
        <v>22</v>
      </c>
      <c r="G147" s="18" t="s">
        <v>198</v>
      </c>
      <c r="H147" s="10"/>
      <c r="I147" s="19">
        <v>20798492</v>
      </c>
      <c r="J147" s="19">
        <v>3780</v>
      </c>
      <c r="K147" s="17" t="s">
        <v>9</v>
      </c>
      <c r="L147" s="10"/>
      <c r="M147" s="60">
        <v>3003</v>
      </c>
      <c r="N147" s="60">
        <v>3096</v>
      </c>
      <c r="O147" s="60">
        <v>2811</v>
      </c>
      <c r="P147" s="10"/>
      <c r="Q147" s="60">
        <f t="shared" si="51"/>
        <v>46440</v>
      </c>
      <c r="R147" s="10"/>
      <c r="S147" s="62">
        <f t="shared" si="52"/>
        <v>49536</v>
      </c>
      <c r="T147" s="10"/>
      <c r="U147" s="64">
        <v>14.9</v>
      </c>
      <c r="V147" s="64">
        <v>13.09</v>
      </c>
      <c r="W147" s="10"/>
      <c r="X147" s="43">
        <v>3970000000</v>
      </c>
      <c r="Y147" s="36">
        <v>4.9000000000000002E-2</v>
      </c>
      <c r="Z147" s="10"/>
      <c r="AA147" s="20">
        <v>38</v>
      </c>
      <c r="AB147" s="20">
        <v>20</v>
      </c>
      <c r="AC147" s="20">
        <v>3</v>
      </c>
      <c r="AD147" s="20">
        <v>38</v>
      </c>
      <c r="AE147" s="20">
        <v>1</v>
      </c>
      <c r="AF147" s="66">
        <f t="shared" si="53"/>
        <v>100</v>
      </c>
      <c r="AG147" s="10"/>
      <c r="AH147" s="36">
        <v>-4.8000000000000001E-2</v>
      </c>
      <c r="AI147" s="40">
        <v>32673</v>
      </c>
      <c r="AJ147" s="37">
        <v>0.63</v>
      </c>
      <c r="AK147" s="42" t="s">
        <v>213</v>
      </c>
      <c r="AL147" s="41">
        <v>598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167</v>
      </c>
      <c r="E148" s="10"/>
      <c r="F148" s="18" t="s">
        <v>22</v>
      </c>
      <c r="G148" s="18" t="s">
        <v>224</v>
      </c>
      <c r="H148" s="10"/>
      <c r="I148" s="19">
        <v>1268671</v>
      </c>
      <c r="J148" s="19">
        <v>2180</v>
      </c>
      <c r="K148" s="17" t="s">
        <v>9</v>
      </c>
      <c r="L148" s="10"/>
      <c r="M148" s="60">
        <v>71</v>
      </c>
      <c r="N148" s="60">
        <v>161</v>
      </c>
      <c r="O148" s="60">
        <v>115</v>
      </c>
      <c r="P148" s="10"/>
      <c r="Q148" s="60">
        <f t="shared" si="51"/>
        <v>2415</v>
      </c>
      <c r="R148" s="10"/>
      <c r="S148" s="62">
        <f t="shared" si="52"/>
        <v>2576</v>
      </c>
      <c r="T148" s="10"/>
      <c r="U148" s="64">
        <v>12.7</v>
      </c>
      <c r="V148" s="64">
        <v>9.09</v>
      </c>
      <c r="W148" s="10"/>
      <c r="X148" s="43">
        <v>106380000</v>
      </c>
      <c r="Y148" s="36">
        <v>4.2000000000000003E-2</v>
      </c>
      <c r="Z148" s="10"/>
      <c r="AA148" s="20">
        <v>41</v>
      </c>
      <c r="AB148" s="20">
        <v>28</v>
      </c>
      <c r="AC148" s="20">
        <v>1</v>
      </c>
      <c r="AD148" s="20">
        <v>29</v>
      </c>
      <c r="AE148" s="20">
        <v>1</v>
      </c>
      <c r="AF148" s="66">
        <f t="shared" si="53"/>
        <v>100</v>
      </c>
      <c r="AG148" s="10"/>
      <c r="AH148" s="36">
        <v>2.7E-2</v>
      </c>
      <c r="AI148" s="40">
        <v>11555</v>
      </c>
      <c r="AJ148" s="37">
        <v>0.68</v>
      </c>
      <c r="AK148" s="42" t="s">
        <v>213</v>
      </c>
      <c r="AL148" s="41">
        <v>571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28</v>
      </c>
      <c r="E149" s="10"/>
      <c r="F149" s="18" t="s">
        <v>22</v>
      </c>
      <c r="G149" s="18" t="s">
        <v>198</v>
      </c>
      <c r="H149" s="10"/>
      <c r="I149" s="19">
        <v>797765</v>
      </c>
      <c r="J149" s="19">
        <v>2510</v>
      </c>
      <c r="K149" s="17" t="s">
        <v>9</v>
      </c>
      <c r="L149" s="10"/>
      <c r="M149" s="60">
        <v>125</v>
      </c>
      <c r="N149" s="60">
        <v>139</v>
      </c>
      <c r="O149" s="60">
        <v>71</v>
      </c>
      <c r="P149" s="10"/>
      <c r="Q149" s="60">
        <f t="shared" si="51"/>
        <v>2085</v>
      </c>
      <c r="R149" s="10"/>
      <c r="S149" s="62">
        <f t="shared" si="52"/>
        <v>2224</v>
      </c>
      <c r="T149" s="10"/>
      <c r="U149" s="64">
        <v>17.399999999999999</v>
      </c>
      <c r="V149" s="64">
        <v>7.51</v>
      </c>
      <c r="W149" s="10"/>
      <c r="X149" s="43">
        <v>128590000</v>
      </c>
      <c r="Y149" s="36">
        <v>5.8000000000000003E-2</v>
      </c>
      <c r="Z149" s="10"/>
      <c r="AA149" s="20">
        <v>30</v>
      </c>
      <c r="AB149" s="20">
        <v>30</v>
      </c>
      <c r="AC149" s="20">
        <v>4</v>
      </c>
      <c r="AD149" s="20">
        <v>35</v>
      </c>
      <c r="AE149" s="20">
        <v>1</v>
      </c>
      <c r="AF149" s="66">
        <f t="shared" si="53"/>
        <v>100</v>
      </c>
      <c r="AG149" s="10"/>
      <c r="AH149" s="36">
        <v>-5.8999999999999997E-2</v>
      </c>
      <c r="AI149" s="40">
        <v>10903</v>
      </c>
      <c r="AJ149" s="37">
        <v>0.79</v>
      </c>
      <c r="AK149" s="42" t="s">
        <v>213</v>
      </c>
      <c r="AL149" s="41">
        <v>456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43</v>
      </c>
      <c r="E152" s="10"/>
      <c r="F152" s="18" t="s">
        <v>18</v>
      </c>
      <c r="G152" s="18" t="s">
        <v>224</v>
      </c>
      <c r="H152" s="10"/>
      <c r="I152" s="19">
        <v>1411415375</v>
      </c>
      <c r="J152" s="19">
        <v>8260</v>
      </c>
      <c r="K152" s="17" t="s">
        <v>9</v>
      </c>
      <c r="L152" s="10"/>
      <c r="M152" s="60">
        <v>58022</v>
      </c>
      <c r="N152" s="60">
        <v>256180</v>
      </c>
      <c r="O152" s="60">
        <v>272069</v>
      </c>
      <c r="P152" s="10"/>
      <c r="Q152" s="60">
        <f t="shared" ref="Q152:Q166" si="57">N152*$Q$200</f>
        <v>3842700</v>
      </c>
      <c r="R152" s="10"/>
      <c r="S152" s="62">
        <f t="shared" ref="S152:S166" si="58">Q152+N152</f>
        <v>4098880</v>
      </c>
      <c r="T152" s="10"/>
      <c r="U152" s="64">
        <v>18.2</v>
      </c>
      <c r="V152" s="64">
        <v>19.38</v>
      </c>
      <c r="W152" s="10"/>
      <c r="X152" s="43">
        <v>691430000000</v>
      </c>
      <c r="Y152" s="36">
        <v>6.2E-2</v>
      </c>
      <c r="Z152" s="10"/>
      <c r="AA152" s="20">
        <v>15</v>
      </c>
      <c r="AB152" s="20">
        <v>17</v>
      </c>
      <c r="AC152" s="20">
        <v>8</v>
      </c>
      <c r="AD152" s="20">
        <v>59</v>
      </c>
      <c r="AE152" s="20">
        <v>1</v>
      </c>
      <c r="AF152" s="66">
        <f t="shared" ref="AF152:AF166" si="59">SUM(AA152:AE152)</f>
        <v>100</v>
      </c>
      <c r="AG152" s="10"/>
      <c r="AH152" s="36">
        <v>-2.9000000000000001E-2</v>
      </c>
      <c r="AI152" s="40">
        <v>17723</v>
      </c>
      <c r="AJ152" s="37">
        <v>0.72</v>
      </c>
      <c r="AK152" s="42" t="s">
        <v>213</v>
      </c>
      <c r="AL152" s="41">
        <v>990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184</v>
      </c>
      <c r="E153" s="10"/>
      <c r="F153" s="18" t="s">
        <v>18</v>
      </c>
      <c r="G153" s="18" t="s">
        <v>224</v>
      </c>
      <c r="H153" s="10"/>
      <c r="I153" s="19">
        <v>94569072</v>
      </c>
      <c r="J153" s="19">
        <v>2050</v>
      </c>
      <c r="K153" s="17" t="s">
        <v>9</v>
      </c>
      <c r="L153" s="10"/>
      <c r="M153" s="60">
        <v>8417</v>
      </c>
      <c r="N153" s="60">
        <v>24970</v>
      </c>
      <c r="O153" s="60">
        <v>21599</v>
      </c>
      <c r="P153" s="10"/>
      <c r="Q153" s="60">
        <f t="shared" si="57"/>
        <v>374550</v>
      </c>
      <c r="R153" s="10"/>
      <c r="S153" s="62">
        <f t="shared" si="58"/>
        <v>399520</v>
      </c>
      <c r="T153" s="10"/>
      <c r="U153" s="64">
        <v>26.4</v>
      </c>
      <c r="V153" s="64">
        <v>22.65</v>
      </c>
      <c r="W153" s="10"/>
      <c r="X153" s="43">
        <v>18020000000</v>
      </c>
      <c r="Y153" s="36">
        <v>8.7999999999999995E-2</v>
      </c>
      <c r="Z153" s="10"/>
      <c r="AA153" s="20">
        <v>30</v>
      </c>
      <c r="AB153" s="20">
        <v>20</v>
      </c>
      <c r="AC153" s="20">
        <v>2</v>
      </c>
      <c r="AD153" s="20">
        <v>47</v>
      </c>
      <c r="AE153" s="20">
        <v>1</v>
      </c>
      <c r="AF153" s="66">
        <f t="shared" si="59"/>
        <v>100</v>
      </c>
      <c r="AG153" s="10"/>
      <c r="AH153" s="36">
        <v>-4.2000000000000003E-2</v>
      </c>
      <c r="AI153" s="40">
        <v>53577</v>
      </c>
      <c r="AJ153" s="37">
        <v>0.82</v>
      </c>
      <c r="AK153" s="42" t="s">
        <v>213</v>
      </c>
      <c r="AL153" s="41">
        <v>1157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s="2" customFormat="1" ht="24" customHeight="1">
      <c r="A154" s="16"/>
      <c r="B154" s="173">
        <f t="shared" si="50"/>
        <v>3</v>
      </c>
      <c r="C154" s="16"/>
      <c r="D154" s="174" t="s">
        <v>284</v>
      </c>
      <c r="E154" s="16"/>
      <c r="F154" s="174" t="s">
        <v>18</v>
      </c>
      <c r="G154" s="174" t="s">
        <v>224</v>
      </c>
      <c r="H154" s="16"/>
      <c r="I154" s="175">
        <v>103320224</v>
      </c>
      <c r="J154" s="175">
        <v>3580</v>
      </c>
      <c r="K154" s="173" t="s">
        <v>9</v>
      </c>
      <c r="L154" s="16"/>
      <c r="M154" s="176">
        <v>10012</v>
      </c>
      <c r="N154" s="176">
        <v>12690</v>
      </c>
      <c r="O154" s="176">
        <v>11089</v>
      </c>
      <c r="P154" s="16"/>
      <c r="Q154" s="176">
        <f t="shared" si="57"/>
        <v>190350</v>
      </c>
      <c r="R154" s="16"/>
      <c r="S154" s="177">
        <f t="shared" si="58"/>
        <v>203040</v>
      </c>
      <c r="T154" s="16"/>
      <c r="U154" s="178">
        <v>12.3</v>
      </c>
      <c r="V154" s="178">
        <v>10.83</v>
      </c>
      <c r="W154" s="16"/>
      <c r="X154" s="179">
        <v>12450000000</v>
      </c>
      <c r="Y154" s="180">
        <v>4.1000000000000002E-2</v>
      </c>
      <c r="Z154" s="16"/>
      <c r="AA154" s="181">
        <v>48</v>
      </c>
      <c r="AB154" s="181">
        <v>21</v>
      </c>
      <c r="AC154" s="181">
        <v>3</v>
      </c>
      <c r="AD154" s="181">
        <v>26</v>
      </c>
      <c r="AE154" s="181">
        <v>2</v>
      </c>
      <c r="AF154" s="182">
        <f t="shared" si="59"/>
        <v>100</v>
      </c>
      <c r="AG154" s="16"/>
      <c r="AH154" s="180">
        <v>1.4999999999999999E-2</v>
      </c>
      <c r="AI154" s="183">
        <v>8954</v>
      </c>
      <c r="AJ154" s="184">
        <v>0.77</v>
      </c>
      <c r="AK154" s="185" t="s">
        <v>213</v>
      </c>
      <c r="AL154" s="186">
        <v>635</v>
      </c>
      <c r="AN154" s="187"/>
      <c r="AO154" s="188"/>
      <c r="AP154" s="179">
        <f t="shared" si="60"/>
        <v>0</v>
      </c>
      <c r="AR154" s="187">
        <f t="shared" si="61"/>
        <v>0</v>
      </c>
      <c r="AS154" s="188"/>
      <c r="AT154" s="179">
        <f t="shared" si="62"/>
        <v>0</v>
      </c>
      <c r="AV154" s="179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108</v>
      </c>
      <c r="E155" s="10"/>
      <c r="F155" s="18" t="s">
        <v>18</v>
      </c>
      <c r="G155" s="18" t="s">
        <v>224</v>
      </c>
      <c r="H155" s="10"/>
      <c r="I155" s="19">
        <v>31187264</v>
      </c>
      <c r="J155" s="19">
        <v>9850</v>
      </c>
      <c r="K155" s="17" t="s">
        <v>9</v>
      </c>
      <c r="L155" s="10"/>
      <c r="M155" s="60">
        <v>7152</v>
      </c>
      <c r="N155" s="60">
        <v>7374</v>
      </c>
      <c r="O155" s="60">
        <v>6809</v>
      </c>
      <c r="P155" s="10"/>
      <c r="Q155" s="60">
        <f t="shared" si="57"/>
        <v>110610</v>
      </c>
      <c r="R155" s="10"/>
      <c r="S155" s="62">
        <f t="shared" si="58"/>
        <v>117984</v>
      </c>
      <c r="T155" s="10"/>
      <c r="U155" s="64">
        <v>23.6</v>
      </c>
      <c r="V155" s="64">
        <v>22.48</v>
      </c>
      <c r="W155" s="10"/>
      <c r="X155" s="43">
        <v>23330000000</v>
      </c>
      <c r="Y155" s="36">
        <v>7.9000000000000001E-2</v>
      </c>
      <c r="Z155" s="10"/>
      <c r="AA155" s="20">
        <v>50</v>
      </c>
      <c r="AB155" s="20">
        <v>20</v>
      </c>
      <c r="AC155" s="20">
        <v>3</v>
      </c>
      <c r="AD155" s="20">
        <v>25</v>
      </c>
      <c r="AE155" s="20">
        <v>2</v>
      </c>
      <c r="AF155" s="66">
        <f t="shared" si="59"/>
        <v>100</v>
      </c>
      <c r="AG155" s="10"/>
      <c r="AH155" s="36">
        <v>5.5E-2</v>
      </c>
      <c r="AI155" s="40">
        <v>88540</v>
      </c>
      <c r="AJ155" s="37">
        <v>0.77</v>
      </c>
      <c r="AK155" s="42" t="s">
        <v>210</v>
      </c>
      <c r="AL155" s="41">
        <v>1209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37</v>
      </c>
      <c r="E156" s="10"/>
      <c r="F156" s="18" t="s">
        <v>18</v>
      </c>
      <c r="G156" s="18" t="s">
        <v>224</v>
      </c>
      <c r="H156" s="10"/>
      <c r="I156" s="19">
        <v>15762370</v>
      </c>
      <c r="J156" s="19">
        <v>1140</v>
      </c>
      <c r="K156" s="17" t="s">
        <v>9</v>
      </c>
      <c r="L156" s="10"/>
      <c r="M156" s="60">
        <v>1852</v>
      </c>
      <c r="N156" s="60">
        <v>2803</v>
      </c>
      <c r="O156" s="60">
        <v>3995</v>
      </c>
      <c r="P156" s="10"/>
      <c r="Q156" s="60">
        <f t="shared" si="57"/>
        <v>42045</v>
      </c>
      <c r="R156" s="10"/>
      <c r="S156" s="62">
        <f t="shared" si="58"/>
        <v>44848</v>
      </c>
      <c r="T156" s="10"/>
      <c r="U156" s="64">
        <v>17.8</v>
      </c>
      <c r="V156" s="64">
        <v>25.13</v>
      </c>
      <c r="W156" s="10"/>
      <c r="X156" s="43">
        <v>1180000000</v>
      </c>
      <c r="Y156" s="36">
        <v>5.8999999999999997E-2</v>
      </c>
      <c r="Z156" s="10"/>
      <c r="AA156" s="20">
        <v>29</v>
      </c>
      <c r="AB156" s="20">
        <v>20</v>
      </c>
      <c r="AC156" s="20">
        <v>2</v>
      </c>
      <c r="AD156" s="20">
        <v>48</v>
      </c>
      <c r="AE156" s="20">
        <v>1</v>
      </c>
      <c r="AF156" s="66">
        <f t="shared" si="59"/>
        <v>100</v>
      </c>
      <c r="AG156" s="10"/>
      <c r="AH156" s="36">
        <v>-3.5999999999999997E-2</v>
      </c>
      <c r="AI156" s="40">
        <v>23802</v>
      </c>
      <c r="AJ156" s="37">
        <v>0.78</v>
      </c>
      <c r="AK156" s="42" t="s">
        <v>213</v>
      </c>
      <c r="AL156" s="41">
        <v>1332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131</v>
      </c>
      <c r="E157" s="10"/>
      <c r="F157" s="18" t="s">
        <v>18</v>
      </c>
      <c r="G157" s="18" t="s">
        <v>224</v>
      </c>
      <c r="H157" s="10"/>
      <c r="I157" s="19">
        <v>8084991</v>
      </c>
      <c r="J157" s="19">
        <v>2160</v>
      </c>
      <c r="K157" s="17" t="s">
        <v>9</v>
      </c>
      <c r="L157" s="10"/>
      <c r="M157" s="60">
        <v>158</v>
      </c>
      <c r="N157" s="60">
        <v>1145</v>
      </c>
      <c r="O157" s="60">
        <v>2788</v>
      </c>
      <c r="P157" s="10"/>
      <c r="Q157" s="60">
        <f t="shared" si="57"/>
        <v>17175</v>
      </c>
      <c r="R157" s="10"/>
      <c r="S157" s="62">
        <f t="shared" si="58"/>
        <v>18320</v>
      </c>
      <c r="T157" s="10"/>
      <c r="U157" s="64">
        <v>14.2</v>
      </c>
      <c r="V157" s="64">
        <v>31.06</v>
      </c>
      <c r="W157" s="10"/>
      <c r="X157" s="43">
        <v>896010000</v>
      </c>
      <c r="Y157" s="36">
        <v>4.7E-2</v>
      </c>
      <c r="Z157" s="10"/>
      <c r="AA157" s="20">
        <v>49</v>
      </c>
      <c r="AB157" s="20">
        <v>19</v>
      </c>
      <c r="AC157" s="20">
        <v>1</v>
      </c>
      <c r="AD157" s="20">
        <v>29</v>
      </c>
      <c r="AE157" s="20">
        <v>2</v>
      </c>
      <c r="AF157" s="66">
        <f t="shared" si="59"/>
        <v>100</v>
      </c>
      <c r="AG157" s="10"/>
      <c r="AH157" s="36">
        <v>-4.1000000000000002E-2</v>
      </c>
      <c r="AI157" s="40">
        <v>1249</v>
      </c>
      <c r="AJ157" s="37">
        <v>0.9</v>
      </c>
      <c r="AK157" s="42" t="s">
        <v>213</v>
      </c>
      <c r="AL157" s="41">
        <v>1777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98</v>
      </c>
      <c r="E158" s="10"/>
      <c r="F158" s="18" t="s">
        <v>18</v>
      </c>
      <c r="G158" s="18" t="s">
        <v>224</v>
      </c>
      <c r="H158" s="10"/>
      <c r="I158" s="19">
        <v>6758353</v>
      </c>
      <c r="J158" s="19">
        <v>2150</v>
      </c>
      <c r="K158" s="17" t="s">
        <v>9</v>
      </c>
      <c r="L158" s="10"/>
      <c r="M158" s="60">
        <v>1086</v>
      </c>
      <c r="N158" s="60">
        <v>1120</v>
      </c>
      <c r="O158" s="60">
        <v>1717</v>
      </c>
      <c r="P158" s="10"/>
      <c r="Q158" s="60">
        <f t="shared" si="57"/>
        <v>16800</v>
      </c>
      <c r="R158" s="10"/>
      <c r="S158" s="62">
        <f t="shared" si="58"/>
        <v>17920</v>
      </c>
      <c r="T158" s="10"/>
      <c r="U158" s="64">
        <v>16.600000000000001</v>
      </c>
      <c r="V158" s="64">
        <v>24.96</v>
      </c>
      <c r="W158" s="10"/>
      <c r="X158" s="43">
        <v>870930000</v>
      </c>
      <c r="Y158" s="36">
        <v>5.5E-2</v>
      </c>
      <c r="Z158" s="10"/>
      <c r="AA158" s="20">
        <v>30</v>
      </c>
      <c r="AB158" s="20">
        <v>20</v>
      </c>
      <c r="AC158" s="20">
        <v>2</v>
      </c>
      <c r="AD158" s="20">
        <v>46</v>
      </c>
      <c r="AE158" s="20">
        <v>2</v>
      </c>
      <c r="AF158" s="66">
        <f t="shared" si="59"/>
        <v>100</v>
      </c>
      <c r="AG158" s="10"/>
      <c r="AH158" s="36">
        <v>-7.1999999999999995E-2</v>
      </c>
      <c r="AI158" s="40">
        <v>27374</v>
      </c>
      <c r="AJ158" s="37">
        <v>0.75</v>
      </c>
      <c r="AK158" s="42" t="s">
        <v>213</v>
      </c>
      <c r="AL158" s="41">
        <v>1502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116</v>
      </c>
      <c r="E159" s="10"/>
      <c r="F159" s="18" t="s">
        <v>18</v>
      </c>
      <c r="G159" s="18" t="s">
        <v>224</v>
      </c>
      <c r="H159" s="10"/>
      <c r="I159" s="19">
        <v>3027398</v>
      </c>
      <c r="J159" s="19">
        <v>3550</v>
      </c>
      <c r="K159" s="17" t="s">
        <v>9</v>
      </c>
      <c r="L159" s="10"/>
      <c r="M159" s="60">
        <v>484</v>
      </c>
      <c r="N159" s="60">
        <v>499</v>
      </c>
      <c r="O159" s="60">
        <v>541</v>
      </c>
      <c r="P159" s="10"/>
      <c r="Q159" s="60">
        <f t="shared" si="57"/>
        <v>7485</v>
      </c>
      <c r="R159" s="10"/>
      <c r="S159" s="62">
        <f t="shared" si="58"/>
        <v>7984</v>
      </c>
      <c r="T159" s="10"/>
      <c r="U159" s="64">
        <v>16.5</v>
      </c>
      <c r="V159" s="64">
        <v>16.95</v>
      </c>
      <c r="W159" s="10"/>
      <c r="X159" s="43">
        <v>613090000</v>
      </c>
      <c r="Y159" s="36">
        <v>5.5E-2</v>
      </c>
      <c r="Z159" s="10"/>
      <c r="AA159" s="20">
        <v>50</v>
      </c>
      <c r="AB159" s="20">
        <v>20</v>
      </c>
      <c r="AC159" s="20">
        <v>1</v>
      </c>
      <c r="AD159" s="20">
        <v>27</v>
      </c>
      <c r="AE159" s="20">
        <v>2</v>
      </c>
      <c r="AF159" s="66">
        <f t="shared" si="59"/>
        <v>100</v>
      </c>
      <c r="AG159" s="10"/>
      <c r="AH159" s="36">
        <v>-0.05</v>
      </c>
      <c r="AI159" s="40">
        <v>27797</v>
      </c>
      <c r="AJ159" s="37">
        <v>0.84</v>
      </c>
      <c r="AK159" s="42" t="s">
        <v>213</v>
      </c>
      <c r="AL159" s="41">
        <v>1037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153</v>
      </c>
      <c r="E160" s="10"/>
      <c r="F160" s="18" t="s">
        <v>18</v>
      </c>
      <c r="G160" s="18" t="s">
        <v>224</v>
      </c>
      <c r="H160" s="10"/>
      <c r="I160" s="19">
        <v>599419</v>
      </c>
      <c r="J160" s="19">
        <v>1880</v>
      </c>
      <c r="K160" s="17" t="s">
        <v>9</v>
      </c>
      <c r="L160" s="10"/>
      <c r="M160" s="60">
        <v>11</v>
      </c>
      <c r="N160" s="60">
        <v>104</v>
      </c>
      <c r="O160" s="60">
        <v>116</v>
      </c>
      <c r="P160" s="10"/>
      <c r="Q160" s="60">
        <f t="shared" si="57"/>
        <v>1560</v>
      </c>
      <c r="R160" s="10"/>
      <c r="S160" s="62">
        <f t="shared" si="58"/>
        <v>1664</v>
      </c>
      <c r="T160" s="10"/>
      <c r="U160" s="64">
        <v>17.399999999999999</v>
      </c>
      <c r="V160" s="64">
        <v>18.579999999999998</v>
      </c>
      <c r="W160" s="10"/>
      <c r="X160" s="43">
        <v>71110000</v>
      </c>
      <c r="Y160" s="36">
        <v>5.8000000000000003E-2</v>
      </c>
      <c r="Z160" s="10"/>
      <c r="AA160" s="20">
        <v>29</v>
      </c>
      <c r="AB160" s="20">
        <v>12</v>
      </c>
      <c r="AC160" s="20">
        <v>1</v>
      </c>
      <c r="AD160" s="20">
        <v>57</v>
      </c>
      <c r="AE160" s="20">
        <v>1</v>
      </c>
      <c r="AF160" s="66">
        <f t="shared" si="59"/>
        <v>100</v>
      </c>
      <c r="AG160" s="10"/>
      <c r="AH160" s="36">
        <v>-2.9000000000000001E-2</v>
      </c>
      <c r="AI160" s="40">
        <v>7507</v>
      </c>
      <c r="AJ160" s="37">
        <v>0.8</v>
      </c>
      <c r="AK160" s="42" t="s">
        <v>214</v>
      </c>
      <c r="AL160" s="41">
        <v>1130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66</v>
      </c>
      <c r="E161" s="10"/>
      <c r="F161" s="18" t="s">
        <v>18</v>
      </c>
      <c r="G161" s="18" t="s">
        <v>224</v>
      </c>
      <c r="H161" s="10"/>
      <c r="I161" s="19">
        <v>898760</v>
      </c>
      <c r="J161" s="19">
        <v>4840</v>
      </c>
      <c r="K161" s="17" t="s">
        <v>9</v>
      </c>
      <c r="L161" s="10"/>
      <c r="M161" s="60">
        <v>60</v>
      </c>
      <c r="N161" s="60">
        <v>86</v>
      </c>
      <c r="O161" s="60">
        <v>85</v>
      </c>
      <c r="P161" s="10"/>
      <c r="Q161" s="60">
        <f t="shared" si="57"/>
        <v>1290</v>
      </c>
      <c r="R161" s="10"/>
      <c r="S161" s="62">
        <f t="shared" si="58"/>
        <v>1376</v>
      </c>
      <c r="T161" s="10"/>
      <c r="U161" s="64">
        <v>9.6</v>
      </c>
      <c r="V161" s="64">
        <v>9.3699999999999992</v>
      </c>
      <c r="W161" s="10"/>
      <c r="X161" s="43">
        <v>148620000</v>
      </c>
      <c r="Y161" s="36">
        <v>3.2000000000000001E-2</v>
      </c>
      <c r="Z161" s="10"/>
      <c r="AA161" s="20">
        <v>62</v>
      </c>
      <c r="AB161" s="20">
        <v>12</v>
      </c>
      <c r="AC161" s="20">
        <v>2</v>
      </c>
      <c r="AD161" s="20">
        <v>23</v>
      </c>
      <c r="AE161" s="20">
        <v>1</v>
      </c>
      <c r="AF161" s="66">
        <f t="shared" si="59"/>
        <v>100</v>
      </c>
      <c r="AG161" s="10"/>
      <c r="AH161" s="36">
        <v>-2.1999999999999999E-2</v>
      </c>
      <c r="AI161" s="40">
        <v>12324</v>
      </c>
      <c r="AJ161" s="37">
        <v>0.73</v>
      </c>
      <c r="AK161" s="42" t="s">
        <v>214</v>
      </c>
      <c r="AL161" s="41">
        <v>587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182</v>
      </c>
      <c r="E162" s="10"/>
      <c r="F162" s="18" t="s">
        <v>18</v>
      </c>
      <c r="G162" s="18" t="s">
        <v>224</v>
      </c>
      <c r="H162" s="10"/>
      <c r="I162" s="19">
        <v>270402</v>
      </c>
      <c r="J162" s="19">
        <v>3170</v>
      </c>
      <c r="K162" s="17" t="s">
        <v>9</v>
      </c>
      <c r="L162" s="10"/>
      <c r="M162" s="60">
        <v>9</v>
      </c>
      <c r="N162" s="60">
        <v>43</v>
      </c>
      <c r="O162" s="60">
        <v>51</v>
      </c>
      <c r="P162" s="10"/>
      <c r="Q162" s="60">
        <f t="shared" si="57"/>
        <v>645</v>
      </c>
      <c r="R162" s="10"/>
      <c r="S162" s="62">
        <f t="shared" si="58"/>
        <v>688</v>
      </c>
      <c r="T162" s="10"/>
      <c r="U162" s="64">
        <v>15.9</v>
      </c>
      <c r="V162" s="64">
        <v>18.16</v>
      </c>
      <c r="W162" s="10"/>
      <c r="X162" s="43">
        <v>41660000</v>
      </c>
      <c r="Y162" s="36">
        <v>5.2999999999999999E-2</v>
      </c>
      <c r="Z162" s="10"/>
      <c r="AA162" s="20">
        <v>40</v>
      </c>
      <c r="AB162" s="20">
        <v>13</v>
      </c>
      <c r="AC162" s="20">
        <v>1</v>
      </c>
      <c r="AD162" s="20">
        <v>45</v>
      </c>
      <c r="AE162" s="20">
        <v>1</v>
      </c>
      <c r="AF162" s="66">
        <f t="shared" si="59"/>
        <v>100</v>
      </c>
      <c r="AG162" s="10"/>
      <c r="AH162" s="36">
        <v>-4.0000000000000001E-3</v>
      </c>
      <c r="AI162" s="40">
        <v>5539</v>
      </c>
      <c r="AJ162" s="37">
        <v>0.77</v>
      </c>
      <c r="AK162" s="42" t="s">
        <v>214</v>
      </c>
      <c r="AL162" s="41">
        <v>1111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143</v>
      </c>
      <c r="E163" s="10"/>
      <c r="F163" s="18" t="s">
        <v>18</v>
      </c>
      <c r="G163" s="18" t="s">
        <v>224</v>
      </c>
      <c r="H163" s="10"/>
      <c r="I163" s="19">
        <v>195125</v>
      </c>
      <c r="J163" s="19">
        <v>4100</v>
      </c>
      <c r="K163" s="17" t="s">
        <v>9</v>
      </c>
      <c r="L163" s="10"/>
      <c r="M163" s="60">
        <v>17</v>
      </c>
      <c r="N163" s="60">
        <v>22</v>
      </c>
      <c r="O163" s="60">
        <v>18</v>
      </c>
      <c r="P163" s="10"/>
      <c r="Q163" s="60">
        <f t="shared" si="57"/>
        <v>330</v>
      </c>
      <c r="R163" s="10"/>
      <c r="S163" s="62">
        <f t="shared" si="58"/>
        <v>352</v>
      </c>
      <c r="T163" s="10"/>
      <c r="U163" s="64">
        <v>11.3</v>
      </c>
      <c r="V163" s="64">
        <v>9.1</v>
      </c>
      <c r="W163" s="10"/>
      <c r="X163" s="43">
        <v>29490000</v>
      </c>
      <c r="Y163" s="36">
        <v>3.6999999999999998E-2</v>
      </c>
      <c r="Z163" s="10"/>
      <c r="AA163" s="20">
        <v>50</v>
      </c>
      <c r="AB163" s="20">
        <v>12</v>
      </c>
      <c r="AC163" s="20">
        <v>2</v>
      </c>
      <c r="AD163" s="20">
        <v>35</v>
      </c>
      <c r="AE163" s="20">
        <v>1</v>
      </c>
      <c r="AF163" s="66">
        <f t="shared" si="59"/>
        <v>100</v>
      </c>
      <c r="AG163" s="10"/>
      <c r="AH163" s="36">
        <v>-1.7999999999999999E-2</v>
      </c>
      <c r="AI163" s="40">
        <v>12933</v>
      </c>
      <c r="AJ163" s="37">
        <v>0.71</v>
      </c>
      <c r="AK163" s="42" t="s">
        <v>214</v>
      </c>
      <c r="AL163" s="41">
        <v>551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169</v>
      </c>
      <c r="E164" s="10"/>
      <c r="F164" s="18" t="s">
        <v>18</v>
      </c>
      <c r="G164" s="18" t="s">
        <v>224</v>
      </c>
      <c r="H164" s="10"/>
      <c r="I164" s="19">
        <v>107122</v>
      </c>
      <c r="J164" s="19">
        <v>4020</v>
      </c>
      <c r="K164" s="17" t="s">
        <v>9</v>
      </c>
      <c r="L164" s="10"/>
      <c r="M164" s="60">
        <v>18</v>
      </c>
      <c r="N164" s="60">
        <v>18</v>
      </c>
      <c r="O164" s="60">
        <v>12</v>
      </c>
      <c r="P164" s="10"/>
      <c r="Q164" s="60">
        <f t="shared" si="57"/>
        <v>270</v>
      </c>
      <c r="R164" s="10"/>
      <c r="S164" s="62">
        <f t="shared" si="58"/>
        <v>288</v>
      </c>
      <c r="T164" s="10"/>
      <c r="U164" s="64">
        <v>16.8</v>
      </c>
      <c r="V164" s="64">
        <v>11.15</v>
      </c>
      <c r="W164" s="10"/>
      <c r="X164" s="43">
        <v>22410000</v>
      </c>
      <c r="Y164" s="36">
        <v>5.6000000000000001E-2</v>
      </c>
      <c r="Z164" s="10"/>
      <c r="AA164" s="20">
        <v>43</v>
      </c>
      <c r="AB164" s="20">
        <v>15</v>
      </c>
      <c r="AC164" s="20">
        <v>2</v>
      </c>
      <c r="AD164" s="20">
        <v>39</v>
      </c>
      <c r="AE164" s="20">
        <v>1</v>
      </c>
      <c r="AF164" s="66">
        <f t="shared" si="59"/>
        <v>100</v>
      </c>
      <c r="AG164" s="10"/>
      <c r="AH164" s="36">
        <v>-1.6E-2</v>
      </c>
      <c r="AI164" s="40">
        <v>7612</v>
      </c>
      <c r="AJ164" s="37">
        <v>0.69</v>
      </c>
      <c r="AK164" s="42" t="s">
        <v>213</v>
      </c>
      <c r="AL164" s="41">
        <v>658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115</v>
      </c>
      <c r="E166" s="10"/>
      <c r="F166" s="18" t="s">
        <v>18</v>
      </c>
      <c r="G166" s="18" t="s">
        <v>224</v>
      </c>
      <c r="H166" s="10"/>
      <c r="I166" s="19">
        <v>104937</v>
      </c>
      <c r="J166" s="19">
        <v>3680</v>
      </c>
      <c r="K166" s="17" t="s">
        <v>9</v>
      </c>
      <c r="L166" s="10"/>
      <c r="M166" s="60">
        <v>2</v>
      </c>
      <c r="N166" s="60">
        <v>2</v>
      </c>
      <c r="O166" s="60">
        <v>16</v>
      </c>
      <c r="P166" s="10"/>
      <c r="Q166" s="60">
        <f t="shared" si="57"/>
        <v>30</v>
      </c>
      <c r="R166" s="10"/>
      <c r="S166" s="62">
        <f t="shared" si="58"/>
        <v>32</v>
      </c>
      <c r="T166" s="10"/>
      <c r="U166" s="64">
        <v>1.9</v>
      </c>
      <c r="V166" s="64">
        <v>15.66</v>
      </c>
      <c r="W166" s="10"/>
      <c r="X166" s="43">
        <v>2090000</v>
      </c>
      <c r="Y166" s="36">
        <v>6.0000000000000001E-3</v>
      </c>
      <c r="Z166" s="10"/>
      <c r="AA166" s="20">
        <v>74</v>
      </c>
      <c r="AB166" s="20">
        <v>14</v>
      </c>
      <c r="AC166" s="20">
        <v>2</v>
      </c>
      <c r="AD166" s="20">
        <v>9</v>
      </c>
      <c r="AE166" s="20">
        <v>1</v>
      </c>
      <c r="AF166" s="66">
        <f t="shared" si="59"/>
        <v>100</v>
      </c>
      <c r="AG166" s="10"/>
      <c r="AH166" s="36">
        <v>-3.0000000000000001E-3</v>
      </c>
      <c r="AI166" s="40">
        <v>5406</v>
      </c>
      <c r="AJ166" s="37">
        <v>0.82</v>
      </c>
      <c r="AK166" s="42" t="s">
        <v>214</v>
      </c>
      <c r="AL166" s="41">
        <v>933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65</v>
      </c>
      <c r="E168" s="10"/>
      <c r="F168" s="18" t="s">
        <v>11</v>
      </c>
      <c r="G168" s="18" t="s">
        <v>11</v>
      </c>
      <c r="H168" s="10"/>
      <c r="I168" s="19">
        <v>102403200</v>
      </c>
      <c r="J168" s="19">
        <v>660</v>
      </c>
      <c r="K168" s="17" t="s">
        <v>6</v>
      </c>
      <c r="L168" s="10"/>
      <c r="M168" s="60">
        <v>4352</v>
      </c>
      <c r="N168" s="60">
        <v>27326</v>
      </c>
      <c r="O168" s="60">
        <v>9639</v>
      </c>
      <c r="P168" s="10"/>
      <c r="Q168" s="60">
        <f t="shared" ref="Q168:Q188" si="63">N168*$Q$200</f>
        <v>409890</v>
      </c>
      <c r="R168" s="10"/>
      <c r="S168" s="62">
        <f t="shared" ref="S168:S192" si="64">Q168+N168</f>
        <v>437216</v>
      </c>
      <c r="T168" s="10"/>
      <c r="U168" s="64">
        <v>26.7</v>
      </c>
      <c r="V168" s="64">
        <v>9.6</v>
      </c>
      <c r="W168" s="10"/>
      <c r="X168" s="43">
        <v>6480000000</v>
      </c>
      <c r="Y168" s="36">
        <v>8.8999999999999996E-2</v>
      </c>
      <c r="Z168" s="10"/>
      <c r="AA168" s="20">
        <v>48</v>
      </c>
      <c r="AB168" s="20">
        <v>5</v>
      </c>
      <c r="AC168" s="20">
        <v>3</v>
      </c>
      <c r="AD168" s="20">
        <v>43</v>
      </c>
      <c r="AE168" s="20">
        <v>1</v>
      </c>
      <c r="AF168" s="66">
        <f t="shared" ref="AF168:AF192" si="65">SUM(AA168:AE168)</f>
        <v>100</v>
      </c>
      <c r="AG168" s="10"/>
      <c r="AH168" s="36">
        <v>-0.1</v>
      </c>
      <c r="AI168" s="40">
        <v>692</v>
      </c>
      <c r="AJ168" s="37">
        <v>0.6</v>
      </c>
      <c r="AK168" s="42" t="s">
        <v>214</v>
      </c>
      <c r="AL168" s="41">
        <v>550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54</v>
      </c>
      <c r="E169" s="10"/>
      <c r="F169" s="18" t="s">
        <v>11</v>
      </c>
      <c r="G169" s="18" t="s">
        <v>11</v>
      </c>
      <c r="H169" s="10"/>
      <c r="I169" s="19">
        <v>78736152</v>
      </c>
      <c r="J169" s="19">
        <v>420</v>
      </c>
      <c r="K169" s="17" t="s">
        <v>6</v>
      </c>
      <c r="L169" s="10"/>
      <c r="M169" s="60">
        <v>385</v>
      </c>
      <c r="N169" s="60">
        <v>26529</v>
      </c>
      <c r="O169" s="60">
        <v>20521</v>
      </c>
      <c r="P169" s="10"/>
      <c r="Q169" s="60">
        <f t="shared" si="63"/>
        <v>397935</v>
      </c>
      <c r="R169" s="10"/>
      <c r="S169" s="62">
        <f t="shared" si="64"/>
        <v>424464</v>
      </c>
      <c r="T169" s="10"/>
      <c r="U169" s="64">
        <v>33.700000000000003</v>
      </c>
      <c r="V169" s="64">
        <v>26.06</v>
      </c>
      <c r="W169" s="10"/>
      <c r="X169" s="43">
        <v>4160000000</v>
      </c>
      <c r="Y169" s="36">
        <v>0.112</v>
      </c>
      <c r="Z169" s="10"/>
      <c r="AA169" s="20">
        <v>53</v>
      </c>
      <c r="AB169" s="20">
        <v>3</v>
      </c>
      <c r="AC169" s="20">
        <v>1</v>
      </c>
      <c r="AD169" s="20">
        <v>42</v>
      </c>
      <c r="AE169" s="20">
        <v>1</v>
      </c>
      <c r="AF169" s="66">
        <f t="shared" si="65"/>
        <v>100</v>
      </c>
      <c r="AG169" s="10"/>
      <c r="AH169" s="36">
        <v>-7.6999999999999999E-2</v>
      </c>
      <c r="AI169" s="40">
        <v>518</v>
      </c>
      <c r="AJ169" s="37">
        <v>0.62</v>
      </c>
      <c r="AK169" s="42" t="s">
        <v>213</v>
      </c>
      <c r="AL169" s="41">
        <v>1728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178</v>
      </c>
      <c r="E170" s="10"/>
      <c r="F170" s="18" t="s">
        <v>11</v>
      </c>
      <c r="G170" s="18" t="s">
        <v>11</v>
      </c>
      <c r="H170" s="10"/>
      <c r="I170" s="19">
        <v>55572200</v>
      </c>
      <c r="J170" s="19">
        <v>900</v>
      </c>
      <c r="K170" s="17" t="s">
        <v>6</v>
      </c>
      <c r="L170" s="10"/>
      <c r="M170" s="60">
        <v>3256</v>
      </c>
      <c r="N170" s="60">
        <v>16252</v>
      </c>
      <c r="O170" s="60">
        <v>5496</v>
      </c>
      <c r="P170" s="10"/>
      <c r="Q170" s="60">
        <f t="shared" si="63"/>
        <v>243780</v>
      </c>
      <c r="R170" s="10"/>
      <c r="S170" s="62">
        <f t="shared" si="64"/>
        <v>260032</v>
      </c>
      <c r="T170" s="10"/>
      <c r="U170" s="64">
        <v>29.2</v>
      </c>
      <c r="V170" s="64">
        <v>10.46</v>
      </c>
      <c r="W170" s="10"/>
      <c r="X170" s="43">
        <v>4990000000</v>
      </c>
      <c r="Y170" s="36">
        <v>0.1</v>
      </c>
      <c r="Z170" s="10"/>
      <c r="AA170" s="20">
        <v>49</v>
      </c>
      <c r="AB170" s="20">
        <v>5</v>
      </c>
      <c r="AC170" s="20">
        <v>5</v>
      </c>
      <c r="AD170" s="20">
        <v>40</v>
      </c>
      <c r="AE170" s="20">
        <v>1</v>
      </c>
      <c r="AF170" s="66">
        <f t="shared" si="65"/>
        <v>100</v>
      </c>
      <c r="AG170" s="10"/>
      <c r="AH170" s="36">
        <v>-3.5999999999999997E-2</v>
      </c>
      <c r="AI170" s="40">
        <v>3893</v>
      </c>
      <c r="AJ170" s="37">
        <v>0.56999999999999995</v>
      </c>
      <c r="AK170" s="42" t="s">
        <v>214</v>
      </c>
      <c r="AL170" s="41">
        <v>605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174</v>
      </c>
      <c r="E171" s="10"/>
      <c r="F171" s="18" t="s">
        <v>11</v>
      </c>
      <c r="G171" s="18" t="s">
        <v>11</v>
      </c>
      <c r="H171" s="10"/>
      <c r="I171" s="19">
        <v>41487964</v>
      </c>
      <c r="J171" s="19">
        <v>660</v>
      </c>
      <c r="K171" s="17" t="s">
        <v>6</v>
      </c>
      <c r="L171" s="10"/>
      <c r="M171" s="60">
        <v>3503</v>
      </c>
      <c r="N171" s="60">
        <v>12036</v>
      </c>
      <c r="O171" s="60">
        <v>5769</v>
      </c>
      <c r="P171" s="10"/>
      <c r="Q171" s="60">
        <f t="shared" si="63"/>
        <v>180540</v>
      </c>
      <c r="R171" s="10"/>
      <c r="S171" s="62">
        <f t="shared" si="64"/>
        <v>192576</v>
      </c>
      <c r="T171" s="10"/>
      <c r="U171" s="64">
        <v>29</v>
      </c>
      <c r="V171" s="64">
        <v>15.15</v>
      </c>
      <c r="W171" s="10"/>
      <c r="X171" s="43">
        <v>2330000000</v>
      </c>
      <c r="Y171" s="36">
        <v>9.6000000000000002E-2</v>
      </c>
      <c r="Z171" s="10"/>
      <c r="AA171" s="20">
        <v>50</v>
      </c>
      <c r="AB171" s="20">
        <v>8</v>
      </c>
      <c r="AC171" s="20">
        <v>13</v>
      </c>
      <c r="AD171" s="20">
        <v>28</v>
      </c>
      <c r="AE171" s="20">
        <v>1</v>
      </c>
      <c r="AF171" s="66">
        <f t="shared" si="65"/>
        <v>100</v>
      </c>
      <c r="AG171" s="10"/>
      <c r="AH171" s="36">
        <v>-0.10199999999999999</v>
      </c>
      <c r="AI171" s="40">
        <v>3844</v>
      </c>
      <c r="AJ171" s="37">
        <v>0.61</v>
      </c>
      <c r="AK171" s="42" t="s">
        <v>213</v>
      </c>
      <c r="AL171" s="41">
        <v>869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119</v>
      </c>
      <c r="E172" s="10"/>
      <c r="F172" s="18" t="s">
        <v>11</v>
      </c>
      <c r="G172" s="18" t="s">
        <v>11</v>
      </c>
      <c r="H172" s="10"/>
      <c r="I172" s="19">
        <v>28829476</v>
      </c>
      <c r="J172" s="19">
        <v>480</v>
      </c>
      <c r="K172" s="17" t="s">
        <v>6</v>
      </c>
      <c r="L172" s="10"/>
      <c r="M172" s="60">
        <v>1379</v>
      </c>
      <c r="N172" s="60">
        <v>8665</v>
      </c>
      <c r="O172" s="60">
        <v>5054</v>
      </c>
      <c r="P172" s="10"/>
      <c r="Q172" s="60">
        <f t="shared" si="63"/>
        <v>129975</v>
      </c>
      <c r="R172" s="10"/>
      <c r="S172" s="62">
        <f t="shared" si="64"/>
        <v>138640</v>
      </c>
      <c r="T172" s="10"/>
      <c r="U172" s="64">
        <v>30.1</v>
      </c>
      <c r="V172" s="64">
        <v>17.420000000000002</v>
      </c>
      <c r="W172" s="10"/>
      <c r="X172" s="43">
        <v>1100000000</v>
      </c>
      <c r="Y172" s="36">
        <v>0.1</v>
      </c>
      <c r="Z172" s="10"/>
      <c r="AA172" s="20">
        <v>30</v>
      </c>
      <c r="AB172" s="20">
        <v>9</v>
      </c>
      <c r="AC172" s="20">
        <v>6</v>
      </c>
      <c r="AD172" s="20">
        <v>54</v>
      </c>
      <c r="AE172" s="20">
        <v>1</v>
      </c>
      <c r="AF172" s="66">
        <f t="shared" si="65"/>
        <v>100</v>
      </c>
      <c r="AG172" s="10"/>
      <c r="AH172" s="36">
        <v>-5.6000000000000001E-2</v>
      </c>
      <c r="AI172" s="40">
        <v>2424</v>
      </c>
      <c r="AJ172" s="37">
        <v>0.73</v>
      </c>
      <c r="AK172" s="42" t="s">
        <v>213</v>
      </c>
      <c r="AL172" s="41">
        <v>970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106</v>
      </c>
      <c r="E173" s="10"/>
      <c r="F173" s="18" t="s">
        <v>11</v>
      </c>
      <c r="G173" s="18" t="s">
        <v>11</v>
      </c>
      <c r="H173" s="10"/>
      <c r="I173" s="19">
        <v>24894552</v>
      </c>
      <c r="J173" s="19">
        <v>400</v>
      </c>
      <c r="K173" s="17" t="s">
        <v>6</v>
      </c>
      <c r="L173" s="10"/>
      <c r="M173" s="60">
        <v>340</v>
      </c>
      <c r="N173" s="60">
        <v>7108</v>
      </c>
      <c r="O173" s="60">
        <v>3416</v>
      </c>
      <c r="P173" s="10"/>
      <c r="Q173" s="60">
        <f t="shared" si="63"/>
        <v>106620</v>
      </c>
      <c r="R173" s="10"/>
      <c r="S173" s="62">
        <f t="shared" si="64"/>
        <v>113728</v>
      </c>
      <c r="T173" s="10"/>
      <c r="U173" s="64">
        <v>28.6</v>
      </c>
      <c r="V173" s="64">
        <v>13.46</v>
      </c>
      <c r="W173" s="10"/>
      <c r="X173" s="43">
        <v>949480000</v>
      </c>
      <c r="Y173" s="36">
        <v>9.5000000000000001E-2</v>
      </c>
      <c r="Z173" s="10"/>
      <c r="AA173" s="20">
        <v>48</v>
      </c>
      <c r="AB173" s="20">
        <v>5</v>
      </c>
      <c r="AC173" s="20">
        <v>4</v>
      </c>
      <c r="AD173" s="20">
        <v>39</v>
      </c>
      <c r="AE173" s="20">
        <v>4</v>
      </c>
      <c r="AF173" s="66">
        <f t="shared" si="65"/>
        <v>100</v>
      </c>
      <c r="AG173" s="10"/>
      <c r="AH173" s="36">
        <v>-3.1E-2</v>
      </c>
      <c r="AI173" s="40">
        <v>952</v>
      </c>
      <c r="AJ173" s="37">
        <v>0.69</v>
      </c>
      <c r="AK173" s="42" t="s">
        <v>213</v>
      </c>
      <c r="AL173" s="41">
        <v>786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34</v>
      </c>
      <c r="E174" s="10"/>
      <c r="F174" s="18" t="s">
        <v>11</v>
      </c>
      <c r="G174" s="18" t="s">
        <v>11</v>
      </c>
      <c r="H174" s="10"/>
      <c r="I174" s="19">
        <v>18646432</v>
      </c>
      <c r="J174" s="19">
        <v>640</v>
      </c>
      <c r="K174" s="17" t="s">
        <v>6</v>
      </c>
      <c r="L174" s="10"/>
      <c r="M174" s="60">
        <v>878</v>
      </c>
      <c r="N174" s="60">
        <v>5686</v>
      </c>
      <c r="O174" s="60">
        <v>3464</v>
      </c>
      <c r="P174" s="10"/>
      <c r="Q174" s="60">
        <f t="shared" si="63"/>
        <v>85290</v>
      </c>
      <c r="R174" s="10"/>
      <c r="S174" s="62">
        <f t="shared" si="64"/>
        <v>90976</v>
      </c>
      <c r="T174" s="10"/>
      <c r="U174" s="64">
        <v>30.5</v>
      </c>
      <c r="V174" s="64">
        <v>16.93</v>
      </c>
      <c r="W174" s="10"/>
      <c r="X174" s="43">
        <v>1100000000</v>
      </c>
      <c r="Y174" s="36">
        <v>0.10100000000000001</v>
      </c>
      <c r="Z174" s="10"/>
      <c r="AA174" s="20">
        <v>51</v>
      </c>
      <c r="AB174" s="20">
        <v>5</v>
      </c>
      <c r="AC174" s="20">
        <v>2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-8.9999999999999993E-3</v>
      </c>
      <c r="AI174" s="40">
        <v>11296</v>
      </c>
      <c r="AJ174" s="37">
        <v>0.54</v>
      </c>
      <c r="AK174" s="42" t="s">
        <v>214</v>
      </c>
      <c r="AL174" s="41">
        <v>969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107</v>
      </c>
      <c r="E175" s="10"/>
      <c r="F175" s="18" t="s">
        <v>11</v>
      </c>
      <c r="G175" s="18" t="s">
        <v>11</v>
      </c>
      <c r="H175" s="10"/>
      <c r="I175" s="19">
        <v>18091576</v>
      </c>
      <c r="J175" s="19">
        <v>320</v>
      </c>
      <c r="K175" s="17" t="s">
        <v>6</v>
      </c>
      <c r="L175" s="10"/>
      <c r="M175" s="60">
        <v>1122</v>
      </c>
      <c r="N175" s="60">
        <v>5601</v>
      </c>
      <c r="O175" s="60">
        <v>2217</v>
      </c>
      <c r="P175" s="10"/>
      <c r="Q175" s="60">
        <f t="shared" si="63"/>
        <v>84015</v>
      </c>
      <c r="R175" s="10"/>
      <c r="S175" s="62">
        <f t="shared" si="64"/>
        <v>89616</v>
      </c>
      <c r="T175" s="10"/>
      <c r="U175" s="64">
        <v>31</v>
      </c>
      <c r="V175" s="64">
        <v>13.23</v>
      </c>
      <c r="W175" s="10"/>
      <c r="X175" s="43">
        <v>559270000</v>
      </c>
      <c r="Y175" s="36">
        <v>0.10299999999999999</v>
      </c>
      <c r="Z175" s="10"/>
      <c r="AA175" s="20">
        <v>49</v>
      </c>
      <c r="AB175" s="20">
        <v>5</v>
      </c>
      <c r="AC175" s="20">
        <v>4</v>
      </c>
      <c r="AD175" s="20">
        <v>41</v>
      </c>
      <c r="AE175" s="20">
        <v>1</v>
      </c>
      <c r="AF175" s="66">
        <f t="shared" si="65"/>
        <v>100</v>
      </c>
      <c r="AG175" s="10"/>
      <c r="AH175" s="36">
        <v>-4.7E-2</v>
      </c>
      <c r="AI175" s="40">
        <v>2673</v>
      </c>
      <c r="AJ175" s="37">
        <v>0.62</v>
      </c>
      <c r="AK175" s="42" t="s">
        <v>213</v>
      </c>
      <c r="AL175" s="41">
        <v>726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186</v>
      </c>
      <c r="E176" s="10"/>
      <c r="F176" s="18" t="s">
        <v>11</v>
      </c>
      <c r="G176" s="18" t="s">
        <v>11</v>
      </c>
      <c r="H176" s="10"/>
      <c r="I176" s="19">
        <v>16150362</v>
      </c>
      <c r="J176" s="19">
        <v>940</v>
      </c>
      <c r="K176" s="17" t="s">
        <v>6</v>
      </c>
      <c r="L176" s="10"/>
      <c r="M176" s="60">
        <v>1721</v>
      </c>
      <c r="N176" s="60">
        <v>5601</v>
      </c>
      <c r="O176" s="60">
        <v>2731</v>
      </c>
      <c r="P176" s="10"/>
      <c r="Q176" s="60">
        <f t="shared" si="63"/>
        <v>84015</v>
      </c>
      <c r="R176" s="10"/>
      <c r="S176" s="62">
        <f t="shared" si="64"/>
        <v>89616</v>
      </c>
      <c r="T176" s="10"/>
      <c r="U176" s="64">
        <v>34.700000000000003</v>
      </c>
      <c r="V176" s="64">
        <v>18.91</v>
      </c>
      <c r="W176" s="10"/>
      <c r="X176" s="43">
        <v>2370000000</v>
      </c>
      <c r="Y176" s="36">
        <v>0.115</v>
      </c>
      <c r="Z176" s="10"/>
      <c r="AA176" s="20">
        <v>55</v>
      </c>
      <c r="AB176" s="20">
        <v>7</v>
      </c>
      <c r="AC176" s="20">
        <v>3</v>
      </c>
      <c r="AD176" s="20">
        <v>32</v>
      </c>
      <c r="AE176" s="20">
        <v>3</v>
      </c>
      <c r="AF176" s="66">
        <f t="shared" si="65"/>
        <v>100</v>
      </c>
      <c r="AG176" s="10"/>
      <c r="AH176" s="36">
        <v>-6.7000000000000004E-2</v>
      </c>
      <c r="AI176" s="40">
        <v>7421</v>
      </c>
      <c r="AJ176" s="37">
        <v>0.77</v>
      </c>
      <c r="AK176" s="42" t="s">
        <v>210</v>
      </c>
      <c r="AL176" s="41">
        <v>1044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125</v>
      </c>
      <c r="E177" s="10"/>
      <c r="F177" s="18" t="s">
        <v>11</v>
      </c>
      <c r="G177" s="18" t="s">
        <v>11</v>
      </c>
      <c r="H177" s="10"/>
      <c r="I177" s="19">
        <v>20672988</v>
      </c>
      <c r="J177" s="19">
        <v>370</v>
      </c>
      <c r="K177" s="17" t="s">
        <v>6</v>
      </c>
      <c r="L177" s="10"/>
      <c r="M177" s="60">
        <v>978</v>
      </c>
      <c r="N177" s="60">
        <v>5414</v>
      </c>
      <c r="O177" s="60">
        <v>2514</v>
      </c>
      <c r="P177" s="10"/>
      <c r="Q177" s="60">
        <f t="shared" si="63"/>
        <v>81210</v>
      </c>
      <c r="R177" s="10"/>
      <c r="S177" s="62">
        <f t="shared" si="64"/>
        <v>86624</v>
      </c>
      <c r="T177" s="10"/>
      <c r="U177" s="64">
        <v>26.2</v>
      </c>
      <c r="V177" s="64">
        <v>12.21</v>
      </c>
      <c r="W177" s="10"/>
      <c r="X177" s="43">
        <v>655550000</v>
      </c>
      <c r="Y177" s="36">
        <v>8.6999999999999994E-2</v>
      </c>
      <c r="Z177" s="10"/>
      <c r="AA177" s="20">
        <v>58</v>
      </c>
      <c r="AB177" s="20">
        <v>11</v>
      </c>
      <c r="AC177" s="20">
        <v>1</v>
      </c>
      <c r="AD177" s="20">
        <v>28</v>
      </c>
      <c r="AE177" s="20">
        <v>2</v>
      </c>
      <c r="AF177" s="66">
        <f t="shared" si="65"/>
        <v>100</v>
      </c>
      <c r="AG177" s="10"/>
      <c r="AH177" s="36">
        <v>-5.0000000000000001E-3</v>
      </c>
      <c r="AI177" s="40">
        <v>2111</v>
      </c>
      <c r="AJ177" s="37">
        <v>0.5</v>
      </c>
      <c r="AK177" s="42" t="s">
        <v>214</v>
      </c>
      <c r="AL177" s="41">
        <v>776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110</v>
      </c>
      <c r="E178" s="10"/>
      <c r="F178" s="18" t="s">
        <v>11</v>
      </c>
      <c r="G178" s="18" t="s">
        <v>11</v>
      </c>
      <c r="H178" s="10"/>
      <c r="I178" s="19">
        <v>17994836</v>
      </c>
      <c r="J178" s="19">
        <v>750</v>
      </c>
      <c r="K178" s="17" t="s">
        <v>6</v>
      </c>
      <c r="L178" s="10"/>
      <c r="M178" s="60">
        <v>541</v>
      </c>
      <c r="N178" s="60">
        <v>4159</v>
      </c>
      <c r="O178" s="60">
        <v>3090</v>
      </c>
      <c r="P178" s="10"/>
      <c r="Q178" s="60">
        <f t="shared" si="63"/>
        <v>62385</v>
      </c>
      <c r="R178" s="10"/>
      <c r="S178" s="62">
        <f t="shared" si="64"/>
        <v>66544</v>
      </c>
      <c r="T178" s="10"/>
      <c r="U178" s="64">
        <v>23.1</v>
      </c>
      <c r="V178" s="64">
        <v>15.82</v>
      </c>
      <c r="W178" s="10"/>
      <c r="X178" s="43">
        <v>1080000000</v>
      </c>
      <c r="Y178" s="36">
        <v>7.6999999999999999E-2</v>
      </c>
      <c r="Z178" s="10"/>
      <c r="AA178" s="20">
        <v>50</v>
      </c>
      <c r="AB178" s="20">
        <v>8</v>
      </c>
      <c r="AC178" s="20">
        <v>1</v>
      </c>
      <c r="AD178" s="20">
        <v>39</v>
      </c>
      <c r="AE178" s="20">
        <v>2</v>
      </c>
      <c r="AF178" s="66">
        <f t="shared" si="65"/>
        <v>100</v>
      </c>
      <c r="AG178" s="10"/>
      <c r="AH178" s="36">
        <v>3.6999999999999998E-2</v>
      </c>
      <c r="AI178" s="40">
        <v>1914</v>
      </c>
      <c r="AJ178" s="37">
        <v>0.42</v>
      </c>
      <c r="AK178" s="42" t="s">
        <v>214</v>
      </c>
      <c r="AL178" s="41">
        <v>1026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41</v>
      </c>
      <c r="E179" s="10"/>
      <c r="F179" s="18" t="s">
        <v>11</v>
      </c>
      <c r="G179" s="18" t="s">
        <v>11</v>
      </c>
      <c r="H179" s="10"/>
      <c r="I179" s="19">
        <v>14452543</v>
      </c>
      <c r="J179" s="19">
        <v>720</v>
      </c>
      <c r="K179" s="17" t="s">
        <v>6</v>
      </c>
      <c r="L179" s="10"/>
      <c r="M179" s="60">
        <v>1122</v>
      </c>
      <c r="N179" s="60">
        <v>3990</v>
      </c>
      <c r="O179" s="60">
        <v>2565</v>
      </c>
      <c r="P179" s="10"/>
      <c r="Q179" s="60">
        <f t="shared" si="63"/>
        <v>59850</v>
      </c>
      <c r="R179" s="10"/>
      <c r="S179" s="62">
        <f t="shared" si="64"/>
        <v>63840</v>
      </c>
      <c r="T179" s="10"/>
      <c r="U179" s="64">
        <v>27.6</v>
      </c>
      <c r="V179" s="64">
        <v>17.47</v>
      </c>
      <c r="W179" s="10"/>
      <c r="X179" s="43">
        <v>926300000</v>
      </c>
      <c r="Y179" s="36">
        <v>9.1999999999999998E-2</v>
      </c>
      <c r="Z179" s="10"/>
      <c r="AA179" s="20">
        <v>45</v>
      </c>
      <c r="AB179" s="20">
        <v>5</v>
      </c>
      <c r="AC179" s="20">
        <v>1</v>
      </c>
      <c r="AD179" s="20">
        <v>48</v>
      </c>
      <c r="AE179" s="20">
        <v>1</v>
      </c>
      <c r="AF179" s="66">
        <f t="shared" si="65"/>
        <v>100</v>
      </c>
      <c r="AG179" s="10"/>
      <c r="AH179" s="36">
        <v>-5.5E-2</v>
      </c>
      <c r="AI179" s="40">
        <v>7777</v>
      </c>
      <c r="AJ179" s="37">
        <v>0.49</v>
      </c>
      <c r="AK179" s="42" t="s">
        <v>214</v>
      </c>
      <c r="AL179" s="41">
        <v>1076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156</v>
      </c>
      <c r="E180" s="10"/>
      <c r="F180" s="18" t="s">
        <v>11</v>
      </c>
      <c r="G180" s="18" t="s">
        <v>11</v>
      </c>
      <c r="H180" s="10"/>
      <c r="I180" s="19">
        <v>12230730</v>
      </c>
      <c r="J180" s="19">
        <v>820</v>
      </c>
      <c r="K180" s="17" t="s">
        <v>6</v>
      </c>
      <c r="L180" s="10"/>
      <c r="M180" s="60">
        <v>130</v>
      </c>
      <c r="N180" s="60">
        <v>3661</v>
      </c>
      <c r="O180" s="60">
        <v>1745</v>
      </c>
      <c r="P180" s="10"/>
      <c r="Q180" s="60">
        <f t="shared" si="63"/>
        <v>54915</v>
      </c>
      <c r="R180" s="10"/>
      <c r="S180" s="62">
        <f t="shared" si="64"/>
        <v>58576</v>
      </c>
      <c r="T180" s="10"/>
      <c r="U180" s="64">
        <v>29.9</v>
      </c>
      <c r="V180" s="64">
        <v>18.010000000000002</v>
      </c>
      <c r="W180" s="10"/>
      <c r="X180" s="43">
        <v>289040000</v>
      </c>
      <c r="Y180" s="36">
        <v>0.1</v>
      </c>
      <c r="Z180" s="10"/>
      <c r="AA180" s="20">
        <v>40</v>
      </c>
      <c r="AB180" s="20">
        <v>7</v>
      </c>
      <c r="AC180" s="20">
        <v>3</v>
      </c>
      <c r="AD180" s="20">
        <v>49</v>
      </c>
      <c r="AE180" s="20">
        <v>1</v>
      </c>
      <c r="AF180" s="66">
        <f t="shared" si="65"/>
        <v>100</v>
      </c>
      <c r="AG180" s="10"/>
      <c r="AH180" s="36">
        <v>0.01</v>
      </c>
      <c r="AI180" s="40">
        <v>569</v>
      </c>
      <c r="AJ180" s="37">
        <v>0.59</v>
      </c>
      <c r="AK180" s="42" t="s">
        <v>213</v>
      </c>
      <c r="AL180" s="41">
        <v>1072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35</v>
      </c>
      <c r="E181" s="10"/>
      <c r="F181" s="18" t="s">
        <v>11</v>
      </c>
      <c r="G181" s="18" t="s">
        <v>11</v>
      </c>
      <c r="H181" s="10"/>
      <c r="I181" s="19">
        <v>10524117</v>
      </c>
      <c r="J181" s="19">
        <v>280</v>
      </c>
      <c r="K181" s="17" t="s">
        <v>6</v>
      </c>
      <c r="L181" s="10"/>
      <c r="M181" s="60">
        <v>112</v>
      </c>
      <c r="N181" s="60">
        <v>3651</v>
      </c>
      <c r="O181" s="60">
        <v>2228</v>
      </c>
      <c r="P181" s="10"/>
      <c r="Q181" s="60">
        <f t="shared" si="63"/>
        <v>54765</v>
      </c>
      <c r="R181" s="10"/>
      <c r="S181" s="62">
        <f t="shared" si="64"/>
        <v>58416</v>
      </c>
      <c r="T181" s="10"/>
      <c r="U181" s="64">
        <v>34.700000000000003</v>
      </c>
      <c r="V181" s="64">
        <v>21.12</v>
      </c>
      <c r="W181" s="10"/>
      <c r="X181" s="43">
        <v>341340000</v>
      </c>
      <c r="Y181" s="36">
        <v>0.115</v>
      </c>
      <c r="Z181" s="10"/>
      <c r="AA181" s="20">
        <v>43</v>
      </c>
      <c r="AB181" s="20">
        <v>3</v>
      </c>
      <c r="AC181" s="20">
        <v>2</v>
      </c>
      <c r="AD181" s="20">
        <v>51</v>
      </c>
      <c r="AE181" s="20">
        <v>1</v>
      </c>
      <c r="AF181" s="66">
        <f t="shared" si="65"/>
        <v>100</v>
      </c>
      <c r="AG181" s="10"/>
      <c r="AH181" s="36">
        <v>-4.4999999999999998E-2</v>
      </c>
      <c r="AI181" s="40">
        <v>1057</v>
      </c>
      <c r="AJ181" s="37">
        <v>0.65</v>
      </c>
      <c r="AK181" s="42" t="s">
        <v>214</v>
      </c>
      <c r="AL181" s="41">
        <v>1176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147</v>
      </c>
      <c r="E182" s="10"/>
      <c r="F182" s="18" t="s">
        <v>11</v>
      </c>
      <c r="G182" s="18" t="s">
        <v>11</v>
      </c>
      <c r="H182" s="10"/>
      <c r="I182" s="19">
        <v>15411614</v>
      </c>
      <c r="J182" s="19">
        <v>950</v>
      </c>
      <c r="K182" s="17" t="s">
        <v>6</v>
      </c>
      <c r="L182" s="10"/>
      <c r="M182" s="60">
        <v>604</v>
      </c>
      <c r="N182" s="60">
        <v>3609</v>
      </c>
      <c r="O182" s="60">
        <v>1775</v>
      </c>
      <c r="P182" s="10"/>
      <c r="Q182" s="60">
        <f t="shared" si="63"/>
        <v>54135</v>
      </c>
      <c r="R182" s="10"/>
      <c r="S182" s="62">
        <f t="shared" si="64"/>
        <v>57744</v>
      </c>
      <c r="T182" s="10"/>
      <c r="U182" s="64">
        <v>23.4</v>
      </c>
      <c r="V182" s="64">
        <v>12.36</v>
      </c>
      <c r="W182" s="10"/>
      <c r="X182" s="43">
        <v>1480000000</v>
      </c>
      <c r="Y182" s="36">
        <v>7.8E-2</v>
      </c>
      <c r="Z182" s="10"/>
      <c r="AA182" s="20">
        <v>58</v>
      </c>
      <c r="AB182" s="20">
        <v>10</v>
      </c>
      <c r="AC182" s="20">
        <v>1</v>
      </c>
      <c r="AD182" s="20">
        <v>30</v>
      </c>
      <c r="AE182" s="20">
        <v>1</v>
      </c>
      <c r="AF182" s="66">
        <f t="shared" si="65"/>
        <v>100</v>
      </c>
      <c r="AG182" s="10"/>
      <c r="AH182" s="36">
        <v>-8.9999999999999993E-3</v>
      </c>
      <c r="AI182" s="40">
        <v>3037</v>
      </c>
      <c r="AJ182" s="37">
        <v>0.6</v>
      </c>
      <c r="AK182" s="42" t="s">
        <v>213</v>
      </c>
      <c r="AL182" s="41">
        <v>669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141</v>
      </c>
      <c r="E183" s="10"/>
      <c r="F183" s="18" t="s">
        <v>11</v>
      </c>
      <c r="G183" s="18" t="s">
        <v>11</v>
      </c>
      <c r="H183" s="10"/>
      <c r="I183" s="19">
        <v>11917508</v>
      </c>
      <c r="J183" s="19">
        <v>700</v>
      </c>
      <c r="K183" s="17" t="s">
        <v>6</v>
      </c>
      <c r="L183" s="10"/>
      <c r="M183" s="60">
        <v>593</v>
      </c>
      <c r="N183" s="60">
        <v>3535</v>
      </c>
      <c r="O183" s="60">
        <v>2623</v>
      </c>
      <c r="P183" s="10"/>
      <c r="Q183" s="60">
        <f t="shared" si="63"/>
        <v>53025</v>
      </c>
      <c r="R183" s="10"/>
      <c r="S183" s="62">
        <f t="shared" si="64"/>
        <v>56560</v>
      </c>
      <c r="T183" s="10"/>
      <c r="U183" s="64">
        <v>29.7</v>
      </c>
      <c r="V183" s="64">
        <v>21.48</v>
      </c>
      <c r="W183" s="10"/>
      <c r="X183" s="43">
        <v>835930000</v>
      </c>
      <c r="Y183" s="36">
        <v>9.9000000000000005E-2</v>
      </c>
      <c r="Z183" s="10"/>
      <c r="AA183" s="20">
        <v>21</v>
      </c>
      <c r="AB183" s="20">
        <v>20</v>
      </c>
      <c r="AC183" s="20">
        <v>10</v>
      </c>
      <c r="AD183" s="20">
        <v>48</v>
      </c>
      <c r="AE183" s="20">
        <v>1</v>
      </c>
      <c r="AF183" s="66">
        <f t="shared" si="65"/>
        <v>100</v>
      </c>
      <c r="AG183" s="10"/>
      <c r="AH183" s="36">
        <v>-5.6000000000000001E-2</v>
      </c>
      <c r="AI183" s="40">
        <v>1512</v>
      </c>
      <c r="AJ183" s="37">
        <v>0.62</v>
      </c>
      <c r="AK183" s="42" t="s">
        <v>213</v>
      </c>
      <c r="AL183" s="41">
        <v>1138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77</v>
      </c>
      <c r="E184" s="10"/>
      <c r="F184" s="18" t="s">
        <v>11</v>
      </c>
      <c r="G184" s="18" t="s">
        <v>11</v>
      </c>
      <c r="H184" s="10"/>
      <c r="I184" s="19">
        <v>12395924</v>
      </c>
      <c r="J184" s="19">
        <v>490</v>
      </c>
      <c r="K184" s="17" t="s">
        <v>6</v>
      </c>
      <c r="L184" s="10"/>
      <c r="M184" s="60">
        <v>458</v>
      </c>
      <c r="N184" s="60">
        <v>3490</v>
      </c>
      <c r="O184" s="60">
        <v>1985</v>
      </c>
      <c r="P184" s="10"/>
      <c r="Q184" s="60">
        <f t="shared" si="63"/>
        <v>52350</v>
      </c>
      <c r="R184" s="10"/>
      <c r="S184" s="62">
        <f t="shared" si="64"/>
        <v>55840</v>
      </c>
      <c r="T184" s="10"/>
      <c r="U184" s="64">
        <v>28.2</v>
      </c>
      <c r="V184" s="64">
        <v>17.22</v>
      </c>
      <c r="W184" s="10"/>
      <c r="X184" s="43">
        <v>813910000</v>
      </c>
      <c r="Y184" s="36">
        <v>9.4E-2</v>
      </c>
      <c r="Z184" s="10"/>
      <c r="AA184" s="20">
        <v>50</v>
      </c>
      <c r="AB184" s="20">
        <v>9</v>
      </c>
      <c r="AC184" s="20">
        <v>1</v>
      </c>
      <c r="AD184" s="20">
        <v>39</v>
      </c>
      <c r="AE184" s="20">
        <v>1</v>
      </c>
      <c r="AF184" s="66">
        <f t="shared" si="65"/>
        <v>100</v>
      </c>
      <c r="AG184" s="10"/>
      <c r="AH184" s="36">
        <v>-5.5E-2</v>
      </c>
      <c r="AI184" s="40">
        <v>2095</v>
      </c>
      <c r="AJ184" s="37">
        <v>0.55000000000000004</v>
      </c>
      <c r="AK184" s="42" t="s">
        <v>214</v>
      </c>
      <c r="AL184" s="41">
        <v>956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27</v>
      </c>
      <c r="E185" s="10"/>
      <c r="F185" s="18" t="s">
        <v>11</v>
      </c>
      <c r="G185" s="18" t="s">
        <v>11</v>
      </c>
      <c r="H185" s="10"/>
      <c r="I185" s="19">
        <v>10872298</v>
      </c>
      <c r="J185" s="19">
        <v>820</v>
      </c>
      <c r="K185" s="17" t="s">
        <v>6</v>
      </c>
      <c r="L185" s="10"/>
      <c r="M185" s="60">
        <v>637</v>
      </c>
      <c r="N185" s="60">
        <v>2986</v>
      </c>
      <c r="O185" s="60">
        <v>3098</v>
      </c>
      <c r="P185" s="10"/>
      <c r="Q185" s="60">
        <f t="shared" si="63"/>
        <v>44790</v>
      </c>
      <c r="R185" s="10"/>
      <c r="S185" s="62">
        <f t="shared" si="64"/>
        <v>47776</v>
      </c>
      <c r="T185" s="10"/>
      <c r="U185" s="64">
        <v>27.5</v>
      </c>
      <c r="V185" s="64">
        <v>27.55</v>
      </c>
      <c r="W185" s="10"/>
      <c r="X185" s="43">
        <v>782890000</v>
      </c>
      <c r="Y185" s="36">
        <v>9.0999999999999998E-2</v>
      </c>
      <c r="Z185" s="10"/>
      <c r="AA185" s="20">
        <v>39</v>
      </c>
      <c r="AB185" s="20">
        <v>3</v>
      </c>
      <c r="AC185" s="20">
        <v>2</v>
      </c>
      <c r="AD185" s="20">
        <v>54</v>
      </c>
      <c r="AE185" s="20">
        <v>2</v>
      </c>
      <c r="AF185" s="66">
        <f t="shared" si="65"/>
        <v>100</v>
      </c>
      <c r="AG185" s="10"/>
      <c r="AH185" s="36">
        <v>-8.3000000000000004E-2</v>
      </c>
      <c r="AI185" s="40">
        <v>4321</v>
      </c>
      <c r="AJ185" s="37">
        <v>0.57999999999999996</v>
      </c>
      <c r="AK185" s="42" t="s">
        <v>214</v>
      </c>
      <c r="AL185" s="41">
        <v>1546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168</v>
      </c>
      <c r="E186" s="10"/>
      <c r="F186" s="18" t="s">
        <v>11</v>
      </c>
      <c r="G186" s="18" t="s">
        <v>11</v>
      </c>
      <c r="H186" s="10"/>
      <c r="I186" s="19">
        <v>7606374</v>
      </c>
      <c r="J186" s="19">
        <v>540</v>
      </c>
      <c r="K186" s="17" t="s">
        <v>6</v>
      </c>
      <c r="L186" s="10"/>
      <c r="M186" s="60">
        <v>514</v>
      </c>
      <c r="N186" s="60">
        <v>2224</v>
      </c>
      <c r="O186" s="60">
        <v>1130</v>
      </c>
      <c r="P186" s="10"/>
      <c r="Q186" s="60">
        <f t="shared" si="63"/>
        <v>33360</v>
      </c>
      <c r="R186" s="10"/>
      <c r="S186" s="62">
        <f t="shared" si="64"/>
        <v>35584</v>
      </c>
      <c r="T186" s="10"/>
      <c r="U186" s="64">
        <v>29.2</v>
      </c>
      <c r="V186" s="64">
        <v>15.36</v>
      </c>
      <c r="W186" s="10"/>
      <c r="X186" s="43">
        <v>433370000</v>
      </c>
      <c r="Y186" s="36">
        <v>9.7000000000000003E-2</v>
      </c>
      <c r="Z186" s="10"/>
      <c r="AA186" s="20">
        <v>48</v>
      </c>
      <c r="AB186" s="20">
        <v>7</v>
      </c>
      <c r="AC186" s="20">
        <v>2</v>
      </c>
      <c r="AD186" s="20">
        <v>42</v>
      </c>
      <c r="AE186" s="20">
        <v>1</v>
      </c>
      <c r="AF186" s="66">
        <f t="shared" si="65"/>
        <v>100</v>
      </c>
      <c r="AG186" s="10"/>
      <c r="AH186" s="36">
        <v>-7.0000000000000007E-2</v>
      </c>
      <c r="AI186" s="40">
        <v>843</v>
      </c>
      <c r="AJ186" s="37">
        <v>0.71</v>
      </c>
      <c r="AK186" s="42" t="s">
        <v>214</v>
      </c>
      <c r="AL186" s="41">
        <v>829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102</v>
      </c>
      <c r="E187" s="10"/>
      <c r="F187" s="18" t="s">
        <v>11</v>
      </c>
      <c r="G187" s="18" t="s">
        <v>11</v>
      </c>
      <c r="H187" s="10"/>
      <c r="I187" s="19">
        <v>4613823</v>
      </c>
      <c r="J187" s="19">
        <v>370</v>
      </c>
      <c r="K187" s="17" t="s">
        <v>6</v>
      </c>
      <c r="L187" s="10"/>
      <c r="M187" s="60">
        <v>175</v>
      </c>
      <c r="N187" s="60">
        <v>1657</v>
      </c>
      <c r="O187" s="60">
        <v>502</v>
      </c>
      <c r="P187" s="10"/>
      <c r="Q187" s="60">
        <f t="shared" si="63"/>
        <v>24855</v>
      </c>
      <c r="R187" s="10"/>
      <c r="S187" s="62">
        <f t="shared" si="64"/>
        <v>26512</v>
      </c>
      <c r="T187" s="10"/>
      <c r="U187" s="64">
        <v>35.9</v>
      </c>
      <c r="V187" s="64">
        <v>10.86</v>
      </c>
      <c r="W187" s="10"/>
      <c r="X187" s="43">
        <v>391420000</v>
      </c>
      <c r="Y187" s="36">
        <v>0.11899999999999999</v>
      </c>
      <c r="Z187" s="10"/>
      <c r="AA187" s="20">
        <v>55</v>
      </c>
      <c r="AB187" s="20">
        <v>10</v>
      </c>
      <c r="AC187" s="20">
        <v>1</v>
      </c>
      <c r="AD187" s="20">
        <v>33</v>
      </c>
      <c r="AE187" s="20">
        <v>1</v>
      </c>
      <c r="AF187" s="66">
        <f t="shared" si="65"/>
        <v>100</v>
      </c>
      <c r="AG187" s="10"/>
      <c r="AH187" s="36">
        <v>-8.7999999999999995E-2</v>
      </c>
      <c r="AI187" s="40">
        <v>23518</v>
      </c>
      <c r="AJ187" s="37">
        <v>0.61</v>
      </c>
      <c r="AK187" s="42" t="s">
        <v>213</v>
      </c>
      <c r="AL187" s="41">
        <v>626</v>
      </c>
      <c r="AN187" s="86"/>
      <c r="AO187" s="87"/>
      <c r="AP187" s="88">
        <f t="shared" si="66"/>
        <v>0</v>
      </c>
      <c r="AR187" s="86">
        <f t="shared" si="67"/>
        <v>0</v>
      </c>
      <c r="AS187" s="87"/>
      <c r="AT187" s="88">
        <f t="shared" si="68"/>
        <v>0</v>
      </c>
      <c r="AV187" s="88">
        <v>0</v>
      </c>
    </row>
    <row r="188" spans="1:48" ht="24" customHeight="1">
      <c r="A188" s="16"/>
      <c r="B188" s="17">
        <f t="shared" si="69"/>
        <v>21</v>
      </c>
      <c r="C188" s="10"/>
      <c r="D188" s="18" t="s">
        <v>40</v>
      </c>
      <c r="E188" s="10"/>
      <c r="F188" s="18" t="s">
        <v>11</v>
      </c>
      <c r="G188" s="18" t="s">
        <v>11</v>
      </c>
      <c r="H188" s="10"/>
      <c r="I188" s="19">
        <v>4594621</v>
      </c>
      <c r="J188" s="19">
        <v>370</v>
      </c>
      <c r="K188" s="17" t="s">
        <v>6</v>
      </c>
      <c r="L188" s="10"/>
      <c r="M188" s="60">
        <v>193</v>
      </c>
      <c r="N188" s="60">
        <v>1546</v>
      </c>
      <c r="O188" s="60">
        <v>3470</v>
      </c>
      <c r="P188" s="10"/>
      <c r="Q188" s="60">
        <f t="shared" si="63"/>
        <v>23190</v>
      </c>
      <c r="R188" s="10"/>
      <c r="S188" s="62">
        <f t="shared" si="64"/>
        <v>24736</v>
      </c>
      <c r="T188" s="10"/>
      <c r="U188" s="64">
        <v>33.6</v>
      </c>
      <c r="V188" s="64">
        <v>76.459999999999994</v>
      </c>
      <c r="W188" s="10"/>
      <c r="X188" s="43">
        <v>196400000</v>
      </c>
      <c r="Y188" s="36">
        <v>0.112</v>
      </c>
      <c r="Z188" s="10"/>
      <c r="AA188" s="20">
        <v>39</v>
      </c>
      <c r="AB188" s="20">
        <v>2</v>
      </c>
      <c r="AC188" s="20">
        <v>1</v>
      </c>
      <c r="AD188" s="20">
        <v>57</v>
      </c>
      <c r="AE188" s="20">
        <v>1</v>
      </c>
      <c r="AF188" s="66">
        <f t="shared" si="65"/>
        <v>100</v>
      </c>
      <c r="AG188" s="10"/>
      <c r="AH188" s="36">
        <v>-3.7999999999999999E-2</v>
      </c>
      <c r="AI188" s="40">
        <v>816</v>
      </c>
      <c r="AJ188" s="37">
        <v>0.68</v>
      </c>
      <c r="AK188" s="42" t="s">
        <v>213</v>
      </c>
      <c r="AL188" s="41">
        <v>4713</v>
      </c>
      <c r="AN188" s="86"/>
      <c r="AO188" s="87"/>
      <c r="AP188" s="88">
        <f t="shared" si="66"/>
        <v>0</v>
      </c>
      <c r="AR188" s="86">
        <f t="shared" si="67"/>
        <v>0</v>
      </c>
      <c r="AS188" s="87"/>
      <c r="AT188" s="88">
        <f t="shared" si="68"/>
        <v>0</v>
      </c>
      <c r="AV188" s="88">
        <v>0</v>
      </c>
    </row>
    <row r="189" spans="1:48" ht="24" customHeight="1">
      <c r="A189" s="16"/>
      <c r="B189" s="17">
        <f t="shared" si="69"/>
        <v>22</v>
      </c>
      <c r="C189" s="10"/>
      <c r="D189" s="18" t="s">
        <v>62</v>
      </c>
      <c r="E189" s="10"/>
      <c r="F189" s="18" t="s">
        <v>11</v>
      </c>
      <c r="G189" s="18" t="s">
        <v>11</v>
      </c>
      <c r="H189" s="10"/>
      <c r="I189" s="19">
        <v>4954645</v>
      </c>
      <c r="J189" s="19">
        <v>520</v>
      </c>
      <c r="K189" s="17" t="s">
        <v>6</v>
      </c>
      <c r="L189" s="10"/>
      <c r="M189" s="60">
        <v>130</v>
      </c>
      <c r="N189" s="60">
        <v>1255</v>
      </c>
      <c r="O189" s="60">
        <v>1255</v>
      </c>
      <c r="P189" s="10"/>
      <c r="Q189" s="60">
        <f>N189*$Q$199</f>
        <v>12550</v>
      </c>
      <c r="R189" s="10"/>
      <c r="S189" s="62">
        <f t="shared" si="64"/>
        <v>13805</v>
      </c>
      <c r="T189" s="10"/>
      <c r="U189" s="64">
        <v>25.3</v>
      </c>
      <c r="V189" s="64">
        <v>25.3</v>
      </c>
      <c r="W189" s="10"/>
      <c r="X189" s="43">
        <f>AP189+AT189</f>
        <v>183289838.39999998</v>
      </c>
      <c r="Y189" s="36">
        <f>X189/AV189</f>
        <v>7.0279846012269928E-2</v>
      </c>
      <c r="Z189" s="10"/>
      <c r="AA189" s="20">
        <v>36.200000000000003</v>
      </c>
      <c r="AB189" s="20">
        <v>1.5</v>
      </c>
      <c r="AC189" s="20">
        <v>9.1999999999999993</v>
      </c>
      <c r="AD189" s="20">
        <v>25.4</v>
      </c>
      <c r="AE189" s="20">
        <v>27.7</v>
      </c>
      <c r="AF189" s="66">
        <f t="shared" si="65"/>
        <v>100.00000000000001</v>
      </c>
      <c r="AG189" s="10"/>
      <c r="AH189" s="72"/>
      <c r="AI189" s="73"/>
      <c r="AJ189" s="74"/>
      <c r="AK189" s="75"/>
      <c r="AL189" s="76"/>
      <c r="AN189" s="57">
        <v>811.37599999999998</v>
      </c>
      <c r="AO189" s="35">
        <v>60</v>
      </c>
      <c r="AP189" s="43">
        <f t="shared" si="66"/>
        <v>61096612.799999997</v>
      </c>
      <c r="AR189" s="57">
        <f t="shared" si="67"/>
        <v>811.37599999999998</v>
      </c>
      <c r="AS189" s="35">
        <v>12</v>
      </c>
      <c r="AT189" s="43">
        <f t="shared" si="68"/>
        <v>122193225.59999999</v>
      </c>
      <c r="AV189" s="43">
        <v>2608000000</v>
      </c>
    </row>
    <row r="190" spans="1:48" ht="24" customHeight="1">
      <c r="A190" s="16"/>
      <c r="B190" s="17">
        <f t="shared" si="69"/>
        <v>23</v>
      </c>
      <c r="C190" s="10"/>
      <c r="D190" s="18" t="s">
        <v>70</v>
      </c>
      <c r="E190" s="10"/>
      <c r="F190" s="18" t="s">
        <v>11</v>
      </c>
      <c r="G190" s="18" t="s">
        <v>11</v>
      </c>
      <c r="H190" s="10"/>
      <c r="I190" s="19">
        <v>2038501</v>
      </c>
      <c r="J190" s="19">
        <v>440</v>
      </c>
      <c r="K190" s="17" t="s">
        <v>6</v>
      </c>
      <c r="L190" s="10"/>
      <c r="M190" s="60">
        <v>139</v>
      </c>
      <c r="N190" s="60">
        <v>605</v>
      </c>
      <c r="O190" s="60">
        <v>282</v>
      </c>
      <c r="P190" s="10"/>
      <c r="Q190" s="60">
        <f>N190*$Q$200</f>
        <v>9075</v>
      </c>
      <c r="R190" s="10"/>
      <c r="S190" s="62">
        <f t="shared" si="64"/>
        <v>9680</v>
      </c>
      <c r="T190" s="10"/>
      <c r="U190" s="64">
        <v>29.7</v>
      </c>
      <c r="V190" s="64">
        <v>13.55</v>
      </c>
      <c r="W190" s="10"/>
      <c r="X190" s="43">
        <v>142330000</v>
      </c>
      <c r="Y190" s="36">
        <v>9.9000000000000005E-2</v>
      </c>
      <c r="Z190" s="10"/>
      <c r="AA190" s="20">
        <v>50</v>
      </c>
      <c r="AB190" s="20">
        <v>8</v>
      </c>
      <c r="AC190" s="20">
        <v>2</v>
      </c>
      <c r="AD190" s="20">
        <v>39</v>
      </c>
      <c r="AE190" s="20">
        <v>1</v>
      </c>
      <c r="AF190" s="66">
        <f t="shared" si="65"/>
        <v>100</v>
      </c>
      <c r="AG190" s="10"/>
      <c r="AH190" s="36">
        <v>-0.04</v>
      </c>
      <c r="AI190" s="40">
        <v>4168</v>
      </c>
      <c r="AJ190" s="37">
        <v>0.6</v>
      </c>
      <c r="AK190" s="42" t="s">
        <v>214</v>
      </c>
      <c r="AL190" s="41">
        <v>713</v>
      </c>
      <c r="AN190" s="86"/>
      <c r="AO190" s="87"/>
      <c r="AP190" s="88">
        <f t="shared" si="66"/>
        <v>0</v>
      </c>
      <c r="AR190" s="86">
        <f t="shared" si="67"/>
        <v>0</v>
      </c>
      <c r="AS190" s="87"/>
      <c r="AT190" s="88">
        <f t="shared" si="68"/>
        <v>0</v>
      </c>
      <c r="AV190" s="88">
        <v>0</v>
      </c>
    </row>
    <row r="191" spans="1:48" ht="24" customHeight="1">
      <c r="A191" s="16"/>
      <c r="B191" s="17">
        <f t="shared" si="69"/>
        <v>24</v>
      </c>
      <c r="C191" s="10"/>
      <c r="D191" s="18" t="s">
        <v>78</v>
      </c>
      <c r="E191" s="10"/>
      <c r="F191" s="18" t="s">
        <v>11</v>
      </c>
      <c r="G191" s="18" t="s">
        <v>11</v>
      </c>
      <c r="H191" s="10"/>
      <c r="I191" s="19">
        <v>1815698</v>
      </c>
      <c r="J191" s="19">
        <v>620</v>
      </c>
      <c r="K191" s="17" t="s">
        <v>6</v>
      </c>
      <c r="L191" s="10"/>
      <c r="M191" s="60">
        <v>122</v>
      </c>
      <c r="N191" s="60">
        <v>565</v>
      </c>
      <c r="O191" s="60">
        <v>390</v>
      </c>
      <c r="P191" s="10"/>
      <c r="Q191" s="60">
        <f>N191*$Q$200</f>
        <v>8475</v>
      </c>
      <c r="R191" s="10"/>
      <c r="S191" s="62">
        <f t="shared" si="64"/>
        <v>9040</v>
      </c>
      <c r="T191" s="10"/>
      <c r="U191" s="64">
        <v>31.1</v>
      </c>
      <c r="V191" s="64">
        <v>21.5</v>
      </c>
      <c r="W191" s="10"/>
      <c r="X191" s="43">
        <v>121900000</v>
      </c>
      <c r="Y191" s="36">
        <v>0.10299999999999999</v>
      </c>
      <c r="Z191" s="10"/>
      <c r="AA191" s="20">
        <v>50</v>
      </c>
      <c r="AB191" s="20">
        <v>10</v>
      </c>
      <c r="AC191" s="20">
        <v>1</v>
      </c>
      <c r="AD191" s="20">
        <v>38</v>
      </c>
      <c r="AE191" s="20">
        <v>1</v>
      </c>
      <c r="AF191" s="66">
        <f t="shared" si="65"/>
        <v>100</v>
      </c>
      <c r="AG191" s="10"/>
      <c r="AH191" s="36">
        <v>-5.7000000000000002E-2</v>
      </c>
      <c r="AI191" s="40">
        <v>3428</v>
      </c>
      <c r="AJ191" s="37">
        <v>0.72</v>
      </c>
      <c r="AK191" s="42" t="s">
        <v>214</v>
      </c>
      <c r="AL191" s="41">
        <v>1202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45</v>
      </c>
      <c r="E192" s="10"/>
      <c r="F192" s="18" t="s">
        <v>11</v>
      </c>
      <c r="G192" s="18" t="s">
        <v>11</v>
      </c>
      <c r="H192" s="10"/>
      <c r="I192" s="19">
        <v>795601</v>
      </c>
      <c r="J192" s="19">
        <v>760</v>
      </c>
      <c r="K192" s="17" t="s">
        <v>6</v>
      </c>
      <c r="L192" s="10"/>
      <c r="M192" s="60">
        <v>23</v>
      </c>
      <c r="N192" s="60">
        <v>211</v>
      </c>
      <c r="O192" s="60">
        <v>112</v>
      </c>
      <c r="P192" s="10"/>
      <c r="Q192" s="60">
        <f>N192*$Q$200</f>
        <v>3165</v>
      </c>
      <c r="R192" s="10"/>
      <c r="S192" s="62">
        <f t="shared" si="64"/>
        <v>3376</v>
      </c>
      <c r="T192" s="10"/>
      <c r="U192" s="64">
        <v>26.5</v>
      </c>
      <c r="V192" s="64">
        <v>15.79</v>
      </c>
      <c r="W192" s="10"/>
      <c r="X192" s="43">
        <v>90320000</v>
      </c>
      <c r="Y192" s="36">
        <v>8.7999999999999995E-2</v>
      </c>
      <c r="Z192" s="10"/>
      <c r="AA192" s="20">
        <v>70</v>
      </c>
      <c r="AB192" s="20">
        <v>8</v>
      </c>
      <c r="AC192" s="20">
        <v>3</v>
      </c>
      <c r="AD192" s="20">
        <v>18</v>
      </c>
      <c r="AE192" s="20">
        <v>1</v>
      </c>
      <c r="AF192" s="66">
        <f t="shared" si="65"/>
        <v>100</v>
      </c>
      <c r="AG192" s="10"/>
      <c r="AH192" s="36">
        <v>-2.5999999999999999E-2</v>
      </c>
      <c r="AI192" s="40">
        <v>4386</v>
      </c>
      <c r="AJ192" s="37">
        <v>0.62</v>
      </c>
      <c r="AK192" s="42" t="s">
        <v>213</v>
      </c>
      <c r="AL192" s="41">
        <v>812</v>
      </c>
      <c r="AN192" s="86"/>
      <c r="AO192" s="87"/>
      <c r="AP192" s="88">
        <f t="shared" si="66"/>
        <v>0</v>
      </c>
      <c r="AR192" s="86">
        <f t="shared" si="67"/>
        <v>0</v>
      </c>
      <c r="AS192" s="87"/>
      <c r="AT192" s="88">
        <f t="shared" si="68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4</v>
      </c>
      <c r="E194" s="10"/>
      <c r="F194" s="18" t="s">
        <v>5</v>
      </c>
      <c r="G194" s="18" t="s">
        <v>198</v>
      </c>
      <c r="H194" s="10"/>
      <c r="I194" s="19">
        <v>34656032</v>
      </c>
      <c r="J194" s="19">
        <v>580</v>
      </c>
      <c r="K194" s="17" t="s">
        <v>6</v>
      </c>
      <c r="L194" s="10"/>
      <c r="M194" s="60">
        <v>1565</v>
      </c>
      <c r="N194" s="60">
        <v>5230</v>
      </c>
      <c r="O194" s="60">
        <v>8507</v>
      </c>
      <c r="P194" s="10"/>
      <c r="Q194" s="60">
        <f>N194*$Q$200</f>
        <v>78450</v>
      </c>
      <c r="R194" s="10"/>
      <c r="S194" s="62">
        <f>Q194+N194</f>
        <v>83680</v>
      </c>
      <c r="T194" s="10"/>
      <c r="U194" s="64">
        <v>15.1</v>
      </c>
      <c r="V194" s="64">
        <v>26.77</v>
      </c>
      <c r="W194" s="10"/>
      <c r="X194" s="43">
        <v>955710000</v>
      </c>
      <c r="Y194" s="36">
        <v>0.05</v>
      </c>
      <c r="Z194" s="10"/>
      <c r="AA194" s="20">
        <v>52</v>
      </c>
      <c r="AB194" s="20">
        <v>10</v>
      </c>
      <c r="AC194" s="20">
        <v>1</v>
      </c>
      <c r="AD194" s="20">
        <v>36</v>
      </c>
      <c r="AE194" s="20">
        <v>1</v>
      </c>
      <c r="AF194" s="66">
        <f>SUM(AA194:AE194)</f>
        <v>100</v>
      </c>
      <c r="AG194" s="10"/>
      <c r="AH194" s="36">
        <v>-4.8000000000000001E-2</v>
      </c>
      <c r="AI194" s="40">
        <v>1891</v>
      </c>
      <c r="AJ194" s="37">
        <v>0.8</v>
      </c>
      <c r="AK194" s="42" t="s">
        <v>210</v>
      </c>
      <c r="AL194" s="41">
        <v>1636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154</v>
      </c>
      <c r="E195" s="10"/>
      <c r="F195" s="18" t="s">
        <v>5</v>
      </c>
      <c r="G195" s="18" t="s">
        <v>11</v>
      </c>
      <c r="H195" s="10"/>
      <c r="I195" s="19">
        <v>14317996</v>
      </c>
      <c r="J195" s="19">
        <v>0</v>
      </c>
      <c r="K195" s="17" t="s">
        <v>6</v>
      </c>
      <c r="L195" s="10"/>
      <c r="M195" s="60">
        <v>165</v>
      </c>
      <c r="N195" s="60">
        <v>3884</v>
      </c>
      <c r="O195" s="60">
        <v>5101</v>
      </c>
      <c r="P195" s="10"/>
      <c r="Q195" s="60">
        <f>N195*$Q$200</f>
        <v>58260</v>
      </c>
      <c r="R195" s="10"/>
      <c r="S195" s="62">
        <f>Q195+N195</f>
        <v>62144</v>
      </c>
      <c r="T195" s="10"/>
      <c r="U195" s="64">
        <v>27.1</v>
      </c>
      <c r="V195" s="64">
        <v>31.2</v>
      </c>
      <c r="W195" s="10"/>
      <c r="X195" s="43">
        <v>609910000</v>
      </c>
      <c r="Y195" s="36">
        <v>0.09</v>
      </c>
      <c r="Z195" s="10"/>
      <c r="AA195" s="20">
        <v>49</v>
      </c>
      <c r="AB195" s="20">
        <v>5</v>
      </c>
      <c r="AC195" s="20">
        <v>5</v>
      </c>
      <c r="AD195" s="20">
        <v>40</v>
      </c>
      <c r="AE195" s="20">
        <v>1</v>
      </c>
      <c r="AF195" s="66">
        <f>SUM(AA195:AE195)</f>
        <v>100</v>
      </c>
      <c r="AG195" s="10"/>
      <c r="AH195" s="36">
        <v>-7.6999999999999999E-2</v>
      </c>
      <c r="AI195" s="40">
        <v>415</v>
      </c>
      <c r="AJ195" s="37">
        <v>0.63</v>
      </c>
      <c r="AK195" s="42" t="s">
        <v>213</v>
      </c>
      <c r="AL195" s="41">
        <v>1732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128"/>
      <c r="AB200" s="128"/>
      <c r="AC200" s="128"/>
      <c r="AD200" s="128"/>
      <c r="AE200" s="128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128"/>
      <c r="AD201" s="128"/>
      <c r="AE201" s="128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128"/>
      <c r="AD202" s="128"/>
      <c r="AE202" s="128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128"/>
      <c r="AD203" s="128"/>
      <c r="AE203" s="128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128"/>
      <c r="AD204" s="128"/>
      <c r="AE204" s="128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128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128"/>
      <c r="AB206" s="128"/>
      <c r="AC206" s="128"/>
      <c r="AD206" s="128"/>
      <c r="AE206" s="128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128"/>
      <c r="AB207" s="128"/>
      <c r="AC207" s="128"/>
      <c r="AD207" s="128"/>
      <c r="AE207" s="128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128"/>
      <c r="AD208" s="128"/>
      <c r="AE208" s="128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128"/>
      <c r="AB209" s="128"/>
      <c r="AC209" s="128"/>
      <c r="AD209" s="128"/>
      <c r="AE209" s="128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128"/>
      <c r="AB210" s="128"/>
      <c r="AC210" s="128"/>
      <c r="AD210" s="128"/>
      <c r="AE210" s="128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128"/>
      <c r="AB211" s="128"/>
      <c r="AC211" s="128"/>
      <c r="AD211" s="128"/>
      <c r="AE211" s="128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128"/>
      <c r="AB212" s="128"/>
      <c r="AC212" s="128"/>
      <c r="AD212" s="128"/>
      <c r="AE212" s="128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128"/>
      <c r="AB213" s="128"/>
      <c r="AC213" s="128"/>
      <c r="AD213" s="128"/>
      <c r="AE213" s="128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128"/>
      <c r="AB214" s="128"/>
      <c r="AC214" s="128"/>
      <c r="AD214" s="128"/>
      <c r="AE214" s="128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128"/>
      <c r="AB215" s="128"/>
      <c r="AC215" s="128"/>
      <c r="AD215" s="128"/>
      <c r="AE215" s="128"/>
      <c r="AF215" s="28"/>
      <c r="AG215" s="10"/>
      <c r="AH215" s="10"/>
      <c r="AI215" s="10"/>
    </row>
  </sheetData>
  <sheetProtection password="C98C" sheet="1" objects="1" scenarios="1"/>
  <sortState ref="D168:AW195">
    <sortCondition ref="F168:F195"/>
  </sortState>
  <mergeCells count="15">
    <mergeCell ref="AA201:AB201"/>
    <mergeCell ref="AA202:AB202"/>
    <mergeCell ref="U6:V6"/>
    <mergeCell ref="X6:Y6"/>
    <mergeCell ref="AA6:AF6"/>
    <mergeCell ref="M4:O5"/>
    <mergeCell ref="AV6:AV7"/>
    <mergeCell ref="AH6:AL6"/>
    <mergeCell ref="AN6:AP6"/>
    <mergeCell ref="AR6:AT6"/>
    <mergeCell ref="AA203:AB203"/>
    <mergeCell ref="AA204:AB204"/>
    <mergeCell ref="AA205:AB205"/>
    <mergeCell ref="AC205:AD205"/>
    <mergeCell ref="AA208:AB208"/>
  </mergeCells>
  <pageMargins left="0.7" right="0.7" top="0.75" bottom="0.75" header="0.3" footer="0.3"/>
  <pageSetup paperSize="9" orientation="portrait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2:AX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B6" s="4">
        <v>0</v>
      </c>
      <c r="I6" s="10" t="s">
        <v>258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 t="shared" ref="Q11:Q17" si="0">N11*$Q$201</f>
        <v>1196640</v>
      </c>
      <c r="R11" s="10"/>
      <c r="S11" s="62">
        <f t="shared" ref="S11:S17" si="1">Q11+N11</f>
        <v>1236528</v>
      </c>
      <c r="T11" s="10"/>
      <c r="U11" s="64">
        <v>12.4</v>
      </c>
      <c r="V11" s="64">
        <v>12.4</v>
      </c>
      <c r="W11" s="10"/>
      <c r="X11" s="43">
        <f t="shared" ref="X11:X17" si="2">AP11+AT11</f>
        <v>1847746247500.8</v>
      </c>
      <c r="Y11" s="36">
        <f t="shared" ref="Y11:Y17" si="3"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ref="AF11:AF17" si="4">SUM(AA11:AE11)</f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ref="AP11:AP17" si="5">N11*AN11*AO11</f>
        <v>184774624750.07999</v>
      </c>
      <c r="AR11" s="57">
        <f t="shared" ref="AR11:AR17" si="6">AN11</f>
        <v>57904.201999999997</v>
      </c>
      <c r="AS11" s="35">
        <v>24</v>
      </c>
      <c r="AT11" s="43">
        <f t="shared" ref="AT11:AT17" si="7">Q11*AR11*AS11</f>
        <v>1662971622750.72</v>
      </c>
      <c r="AV11" s="43">
        <v>18707000000000</v>
      </c>
    </row>
    <row r="12" spans="1:48" ht="24" customHeight="1">
      <c r="A12" s="16"/>
      <c r="B12" s="17">
        <f>B11+1</f>
        <v>2</v>
      </c>
      <c r="C12" s="10"/>
      <c r="D12" s="18" t="s">
        <v>42</v>
      </c>
      <c r="E12" s="10"/>
      <c r="F12" s="18" t="s">
        <v>13</v>
      </c>
      <c r="G12" s="18" t="s">
        <v>222</v>
      </c>
      <c r="H12" s="10"/>
      <c r="I12" s="19">
        <v>17909754</v>
      </c>
      <c r="J12" s="19">
        <v>13530</v>
      </c>
      <c r="K12" s="17" t="s">
        <v>14</v>
      </c>
      <c r="L12" s="10"/>
      <c r="M12" s="60">
        <v>1675</v>
      </c>
      <c r="N12" s="60">
        <v>2245</v>
      </c>
      <c r="O12" s="60">
        <v>2245</v>
      </c>
      <c r="P12" s="10"/>
      <c r="Q12" s="60">
        <f t="shared" si="0"/>
        <v>67350</v>
      </c>
      <c r="R12" s="10"/>
      <c r="S12" s="62">
        <f t="shared" si="1"/>
        <v>69595</v>
      </c>
      <c r="T12" s="10"/>
      <c r="U12" s="64">
        <v>12.5</v>
      </c>
      <c r="V12" s="64">
        <v>12.5</v>
      </c>
      <c r="W12" s="10"/>
      <c r="X12" s="43">
        <f t="shared" si="2"/>
        <v>24691566047.999996</v>
      </c>
      <c r="Y12" s="36">
        <f t="shared" si="3"/>
        <v>9.8632124502676347E-2</v>
      </c>
      <c r="Z12" s="10"/>
      <c r="AA12" s="20">
        <v>42</v>
      </c>
      <c r="AB12" s="20">
        <v>8.6999999999999993</v>
      </c>
      <c r="AC12" s="20">
        <v>5.7</v>
      </c>
      <c r="AD12" s="20">
        <v>36</v>
      </c>
      <c r="AE12" s="20">
        <v>7.6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13748.088</v>
      </c>
      <c r="AO12" s="35">
        <v>80</v>
      </c>
      <c r="AP12" s="43">
        <f t="shared" si="5"/>
        <v>2469156604.7999997</v>
      </c>
      <c r="AR12" s="57">
        <f t="shared" si="6"/>
        <v>13748.088</v>
      </c>
      <c r="AS12" s="35">
        <v>24</v>
      </c>
      <c r="AT12" s="43">
        <f t="shared" si="7"/>
        <v>22222409443.199997</v>
      </c>
      <c r="AV12" s="43">
        <v>250340000000</v>
      </c>
    </row>
    <row r="13" spans="1:48" ht="24" customHeight="1">
      <c r="A13" s="16"/>
      <c r="B13" s="17">
        <f>B12+1</f>
        <v>3</v>
      </c>
      <c r="C13" s="10"/>
      <c r="D13" s="18" t="s">
        <v>39</v>
      </c>
      <c r="E13" s="10"/>
      <c r="F13" s="18" t="s">
        <v>13</v>
      </c>
      <c r="G13" s="18" t="s">
        <v>222</v>
      </c>
      <c r="H13" s="10"/>
      <c r="I13" s="19">
        <v>36289824</v>
      </c>
      <c r="J13" s="19">
        <v>43660</v>
      </c>
      <c r="K13" s="17" t="s">
        <v>14</v>
      </c>
      <c r="L13" s="10"/>
      <c r="M13" s="60">
        <v>1858</v>
      </c>
      <c r="N13" s="60">
        <v>2118</v>
      </c>
      <c r="O13" s="60">
        <v>2118</v>
      </c>
      <c r="P13" s="10"/>
      <c r="Q13" s="60">
        <f t="shared" si="0"/>
        <v>63540</v>
      </c>
      <c r="R13" s="10"/>
      <c r="S13" s="62">
        <f t="shared" si="1"/>
        <v>65658</v>
      </c>
      <c r="T13" s="10"/>
      <c r="U13" s="64">
        <v>5.8</v>
      </c>
      <c r="V13" s="64">
        <v>5.8</v>
      </c>
      <c r="W13" s="10"/>
      <c r="X13" s="43">
        <f t="shared" si="2"/>
        <v>71639064254.399994</v>
      </c>
      <c r="Y13" s="36">
        <f t="shared" si="3"/>
        <v>4.691490782868369E-2</v>
      </c>
      <c r="Z13" s="10"/>
      <c r="AA13" s="20">
        <v>64.3</v>
      </c>
      <c r="AB13" s="20">
        <v>10.8</v>
      </c>
      <c r="AC13" s="20">
        <v>2.5</v>
      </c>
      <c r="AD13" s="20">
        <v>15.2</v>
      </c>
      <c r="AE13" s="20">
        <v>7.2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42279.900999999998</v>
      </c>
      <c r="AO13" s="35">
        <v>80</v>
      </c>
      <c r="AP13" s="43">
        <f t="shared" si="5"/>
        <v>7163906425.4399986</v>
      </c>
      <c r="AR13" s="57">
        <f t="shared" si="6"/>
        <v>42279.900999999998</v>
      </c>
      <c r="AS13" s="35">
        <v>24</v>
      </c>
      <c r="AT13" s="43">
        <f t="shared" si="7"/>
        <v>64475157828.959999</v>
      </c>
      <c r="AV13" s="43">
        <v>1527000000000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180</v>
      </c>
      <c r="E14" s="10"/>
      <c r="F14" s="18" t="s">
        <v>13</v>
      </c>
      <c r="G14" s="18" t="s">
        <v>222</v>
      </c>
      <c r="H14" s="10"/>
      <c r="I14" s="19">
        <v>3444006</v>
      </c>
      <c r="J14" s="19">
        <v>15230</v>
      </c>
      <c r="K14" s="17" t="s">
        <v>14</v>
      </c>
      <c r="L14" s="10"/>
      <c r="M14" s="60">
        <v>446</v>
      </c>
      <c r="N14" s="60">
        <v>460</v>
      </c>
      <c r="O14" s="60">
        <v>460</v>
      </c>
      <c r="P14" s="10"/>
      <c r="Q14" s="60">
        <f t="shared" si="0"/>
        <v>13800</v>
      </c>
      <c r="R14" s="10"/>
      <c r="S14" s="62">
        <f t="shared" si="1"/>
        <v>14260</v>
      </c>
      <c r="T14" s="10"/>
      <c r="U14" s="64">
        <v>13.4</v>
      </c>
      <c r="V14" s="64">
        <v>13.4</v>
      </c>
      <c r="W14" s="10"/>
      <c r="X14" s="43">
        <f t="shared" si="2"/>
        <v>5662468992</v>
      </c>
      <c r="Y14" s="36">
        <f t="shared" si="3"/>
        <v>0.1074717011843304</v>
      </c>
      <c r="Z14" s="10"/>
      <c r="AA14" s="20">
        <v>30.7</v>
      </c>
      <c r="AB14" s="20">
        <v>45.7</v>
      </c>
      <c r="AC14" s="20">
        <v>7</v>
      </c>
      <c r="AD14" s="20">
        <v>16.600000000000001</v>
      </c>
      <c r="AE14" s="20">
        <v>0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15387.144</v>
      </c>
      <c r="AO14" s="35">
        <v>80</v>
      </c>
      <c r="AP14" s="43">
        <f t="shared" si="5"/>
        <v>566246899.20000005</v>
      </c>
      <c r="AR14" s="57">
        <f t="shared" si="6"/>
        <v>15387.144</v>
      </c>
      <c r="AS14" s="35">
        <v>24</v>
      </c>
      <c r="AT14" s="43">
        <f t="shared" si="7"/>
        <v>5096222092.8000002</v>
      </c>
      <c r="AV14" s="43">
        <v>52688000000</v>
      </c>
    </row>
    <row r="15" spans="1:48" ht="24" customHeight="1">
      <c r="A15" s="16"/>
      <c r="B15" s="17">
        <f t="shared" si="8"/>
        <v>5</v>
      </c>
      <c r="C15" s="10"/>
      <c r="D15" s="18" t="s">
        <v>170</v>
      </c>
      <c r="E15" s="10"/>
      <c r="F15" s="18" t="s">
        <v>13</v>
      </c>
      <c r="G15" s="18" t="s">
        <v>222</v>
      </c>
      <c r="H15" s="10"/>
      <c r="I15" s="19">
        <v>1364962</v>
      </c>
      <c r="J15" s="19">
        <v>15680</v>
      </c>
      <c r="K15" s="17" t="s">
        <v>14</v>
      </c>
      <c r="L15" s="10"/>
      <c r="M15" s="60">
        <v>135</v>
      </c>
      <c r="N15" s="60">
        <v>165</v>
      </c>
      <c r="O15" s="60">
        <v>165</v>
      </c>
      <c r="P15" s="10"/>
      <c r="Q15" s="60">
        <f t="shared" si="0"/>
        <v>4950</v>
      </c>
      <c r="R15" s="10"/>
      <c r="S15" s="62">
        <f t="shared" si="1"/>
        <v>5115</v>
      </c>
      <c r="T15" s="10"/>
      <c r="U15" s="64">
        <v>12.1</v>
      </c>
      <c r="V15" s="64">
        <v>12.1</v>
      </c>
      <c r="W15" s="10"/>
      <c r="X15" s="43">
        <f t="shared" si="2"/>
        <v>2135357004</v>
      </c>
      <c r="Y15" s="36">
        <f t="shared" si="3"/>
        <v>9.5820372627327802E-2</v>
      </c>
      <c r="Z15" s="10"/>
      <c r="AA15" s="20">
        <v>57.8</v>
      </c>
      <c r="AB15" s="20">
        <v>2.2000000000000002</v>
      </c>
      <c r="AC15" s="20">
        <v>0.7</v>
      </c>
      <c r="AD15" s="20">
        <v>31.1</v>
      </c>
      <c r="AE15" s="20">
        <v>8.1999999999999993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16176.947</v>
      </c>
      <c r="AO15" s="35">
        <v>80</v>
      </c>
      <c r="AP15" s="43">
        <f t="shared" si="5"/>
        <v>213535700.39999998</v>
      </c>
      <c r="AR15" s="57">
        <f t="shared" si="6"/>
        <v>16176.947</v>
      </c>
      <c r="AS15" s="35">
        <v>24</v>
      </c>
      <c r="AT15" s="43">
        <f t="shared" si="7"/>
        <v>1921821303.6000001</v>
      </c>
      <c r="AV15" s="43">
        <v>22285000000</v>
      </c>
    </row>
    <row r="16" spans="1:48" ht="24" customHeight="1">
      <c r="A16" s="16"/>
      <c r="B16" s="17">
        <f t="shared" si="8"/>
        <v>6</v>
      </c>
      <c r="C16" s="10"/>
      <c r="D16" s="18" t="s">
        <v>23</v>
      </c>
      <c r="E16" s="10"/>
      <c r="F16" s="18" t="s">
        <v>13</v>
      </c>
      <c r="G16" s="18" t="s">
        <v>222</v>
      </c>
      <c r="H16" s="10"/>
      <c r="I16" s="19">
        <v>284996</v>
      </c>
      <c r="J16" s="19">
        <v>14830</v>
      </c>
      <c r="K16" s="17" t="s">
        <v>14</v>
      </c>
      <c r="L16" s="10"/>
      <c r="M16" s="60">
        <v>9</v>
      </c>
      <c r="N16" s="60">
        <v>16</v>
      </c>
      <c r="O16" s="60">
        <v>16</v>
      </c>
      <c r="P16" s="10"/>
      <c r="Q16" s="60">
        <f t="shared" si="0"/>
        <v>480</v>
      </c>
      <c r="R16" s="10"/>
      <c r="S16" s="62">
        <f t="shared" si="1"/>
        <v>496</v>
      </c>
      <c r="T16" s="10"/>
      <c r="U16" s="64">
        <v>5.6</v>
      </c>
      <c r="V16" s="64">
        <v>5.6</v>
      </c>
      <c r="W16" s="10"/>
      <c r="X16" s="43">
        <f t="shared" si="2"/>
        <v>216792396.80000001</v>
      </c>
      <c r="Y16" s="36">
        <f t="shared" si="3"/>
        <v>4.4791817520661158E-2</v>
      </c>
      <c r="Z16" s="10"/>
      <c r="AA16" s="20">
        <v>33.299999999999997</v>
      </c>
      <c r="AB16" s="20">
        <v>33.299999999999997</v>
      </c>
      <c r="AC16" s="20">
        <v>0</v>
      </c>
      <c r="AD16" s="20">
        <v>22.2</v>
      </c>
      <c r="AE16" s="20">
        <v>11.2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16936.905999999999</v>
      </c>
      <c r="AO16" s="35">
        <v>80</v>
      </c>
      <c r="AP16" s="43">
        <f t="shared" si="5"/>
        <v>21679239.68</v>
      </c>
      <c r="AR16" s="57">
        <f t="shared" si="6"/>
        <v>16936.905999999999</v>
      </c>
      <c r="AS16" s="35">
        <v>24</v>
      </c>
      <c r="AT16" s="43">
        <f t="shared" si="7"/>
        <v>195113157.12</v>
      </c>
      <c r="AV16" s="43">
        <v>4840000000</v>
      </c>
    </row>
    <row r="17" spans="1:48" ht="24" customHeight="1">
      <c r="A17" s="16"/>
      <c r="B17" s="17">
        <f t="shared" si="8"/>
        <v>7</v>
      </c>
      <c r="C17" s="10"/>
      <c r="D17" s="18" t="s">
        <v>12</v>
      </c>
      <c r="E17" s="10"/>
      <c r="F17" s="18" t="s">
        <v>13</v>
      </c>
      <c r="G17" s="18" t="s">
        <v>222</v>
      </c>
      <c r="H17" s="10"/>
      <c r="I17" s="19">
        <v>100963</v>
      </c>
      <c r="J17" s="19">
        <v>13400</v>
      </c>
      <c r="K17" s="17" t="s">
        <v>14</v>
      </c>
      <c r="L17" s="10"/>
      <c r="M17" s="60">
        <v>8</v>
      </c>
      <c r="N17" s="60">
        <v>8</v>
      </c>
      <c r="O17" s="60">
        <v>8</v>
      </c>
      <c r="P17" s="10"/>
      <c r="Q17" s="60">
        <f t="shared" si="0"/>
        <v>240</v>
      </c>
      <c r="R17" s="10"/>
      <c r="S17" s="62">
        <f t="shared" si="1"/>
        <v>248</v>
      </c>
      <c r="T17" s="10"/>
      <c r="U17" s="64">
        <v>7.9</v>
      </c>
      <c r="V17" s="64">
        <v>7.9</v>
      </c>
      <c r="W17" s="10"/>
      <c r="X17" s="43">
        <f t="shared" si="2"/>
        <v>97265094.400000006</v>
      </c>
      <c r="Y17" s="36">
        <f t="shared" si="3"/>
        <v>6.76862173973556E-2</v>
      </c>
      <c r="Z17" s="10"/>
      <c r="AA17" s="20">
        <v>62.5</v>
      </c>
      <c r="AB17" s="20">
        <v>0</v>
      </c>
      <c r="AC17" s="20">
        <v>12.5</v>
      </c>
      <c r="AD17" s="20">
        <v>25</v>
      </c>
      <c r="AE17" s="20">
        <v>0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15197.671</v>
      </c>
      <c r="AO17" s="35">
        <v>80</v>
      </c>
      <c r="AP17" s="43">
        <f t="shared" si="5"/>
        <v>9726509.4399999995</v>
      </c>
      <c r="AR17" s="57">
        <f t="shared" si="6"/>
        <v>15197.671</v>
      </c>
      <c r="AS17" s="35">
        <v>24</v>
      </c>
      <c r="AT17" s="43">
        <f t="shared" si="7"/>
        <v>87538584.960000008</v>
      </c>
      <c r="AV17" s="43">
        <v>1437000000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96</v>
      </c>
      <c r="E21" s="10"/>
      <c r="F21" s="18" t="s">
        <v>5</v>
      </c>
      <c r="G21" s="18" t="s">
        <v>226</v>
      </c>
      <c r="H21" s="10"/>
      <c r="I21" s="19">
        <v>4052584</v>
      </c>
      <c r="J21" s="19">
        <v>41680</v>
      </c>
      <c r="K21" s="17" t="s">
        <v>14</v>
      </c>
      <c r="L21" s="10"/>
      <c r="M21" s="60">
        <v>424</v>
      </c>
      <c r="N21" s="60">
        <v>715</v>
      </c>
      <c r="O21" s="60">
        <v>715</v>
      </c>
      <c r="P21" s="10"/>
      <c r="Q21" s="60">
        <f>N21*$Q$201</f>
        <v>21450</v>
      </c>
      <c r="R21" s="10"/>
      <c r="S21" s="62">
        <f>Q21+N21</f>
        <v>22165</v>
      </c>
      <c r="T21" s="10"/>
      <c r="U21" s="64">
        <v>17.600000000000001</v>
      </c>
      <c r="V21" s="64">
        <v>17.600000000000001</v>
      </c>
      <c r="W21" s="10"/>
      <c r="X21" s="43">
        <f>AP21+AT21</f>
        <v>15817609808</v>
      </c>
      <c r="Y21" s="36">
        <f>X21/AV21</f>
        <v>0.14455867124840066</v>
      </c>
      <c r="Z21" s="10"/>
      <c r="AA21" s="20">
        <v>51</v>
      </c>
      <c r="AB21" s="20">
        <v>12</v>
      </c>
      <c r="AC21" s="20">
        <v>1</v>
      </c>
      <c r="AD21" s="20">
        <v>35</v>
      </c>
      <c r="AE21" s="20">
        <v>1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27653.164000000001</v>
      </c>
      <c r="AO21" s="35">
        <v>80</v>
      </c>
      <c r="AP21" s="43">
        <f>N21*AN21*AO21</f>
        <v>1581760980.8000002</v>
      </c>
      <c r="AR21" s="57">
        <f>AN21</f>
        <v>27653.164000000001</v>
      </c>
      <c r="AS21" s="35">
        <v>24</v>
      </c>
      <c r="AT21" s="43">
        <f>Q21*AR21*AS21</f>
        <v>14235848827.200001</v>
      </c>
      <c r="AV21" s="43">
        <v>109420000000</v>
      </c>
    </row>
    <row r="22" spans="1:48" ht="24" customHeight="1">
      <c r="A22" s="16"/>
      <c r="B22" s="17">
        <f t="shared" si="8"/>
        <v>4</v>
      </c>
      <c r="C22" s="10"/>
      <c r="D22" s="18" t="s">
        <v>128</v>
      </c>
      <c r="E22" s="10"/>
      <c r="F22" s="18" t="s">
        <v>5</v>
      </c>
      <c r="G22" s="18" t="s">
        <v>226</v>
      </c>
      <c r="H22" s="10"/>
      <c r="I22" s="19">
        <v>4424762</v>
      </c>
      <c r="J22" s="19">
        <v>18080</v>
      </c>
      <c r="K22" s="17" t="s">
        <v>14</v>
      </c>
      <c r="L22" s="10"/>
      <c r="M22" s="60">
        <v>692</v>
      </c>
      <c r="N22" s="60">
        <v>713</v>
      </c>
      <c r="O22" s="60">
        <v>713</v>
      </c>
      <c r="P22" s="10"/>
      <c r="Q22" s="60">
        <f>N22*$Q$201</f>
        <v>21390</v>
      </c>
      <c r="R22" s="10"/>
      <c r="S22" s="62">
        <f>Q22+N22</f>
        <v>22103</v>
      </c>
      <c r="T22" s="10"/>
      <c r="U22" s="64">
        <v>16.100000000000001</v>
      </c>
      <c r="V22" s="64">
        <v>16.100000000000001</v>
      </c>
      <c r="W22" s="10"/>
      <c r="X22" s="43">
        <f>AP22+AT22</f>
        <v>8397227448.8000011</v>
      </c>
      <c r="Y22" s="36">
        <f>X22/AV22</f>
        <v>0.12734455723753055</v>
      </c>
      <c r="Z22" s="10"/>
      <c r="AA22" s="20">
        <v>64.7</v>
      </c>
      <c r="AB22" s="20">
        <v>3.9</v>
      </c>
      <c r="AC22" s="20">
        <v>0.7</v>
      </c>
      <c r="AD22" s="20">
        <v>22.5</v>
      </c>
      <c r="AE22" s="20">
        <v>8.1999999999999993</v>
      </c>
      <c r="AF22" s="66">
        <f>SUM(AA22:AE22)</f>
        <v>100.00000000000001</v>
      </c>
      <c r="AG22" s="10"/>
      <c r="AH22" s="72"/>
      <c r="AI22" s="73"/>
      <c r="AJ22" s="74"/>
      <c r="AK22" s="75"/>
      <c r="AL22" s="76"/>
      <c r="AN22" s="57">
        <v>14721.647000000001</v>
      </c>
      <c r="AO22" s="35">
        <v>80</v>
      </c>
      <c r="AP22" s="43">
        <f>N22*AN22*AO22</f>
        <v>839722744.88000011</v>
      </c>
      <c r="AR22" s="57">
        <f>AN22</f>
        <v>14721.647000000001</v>
      </c>
      <c r="AS22" s="35">
        <v>24</v>
      </c>
      <c r="AT22" s="43">
        <f>Q22*AR22*AS22</f>
        <v>7557504703.920001</v>
      </c>
      <c r="AV22" s="43">
        <v>65941000000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134</v>
      </c>
      <c r="E25" s="10"/>
      <c r="F25" s="18" t="s">
        <v>8</v>
      </c>
      <c r="G25" s="18" t="s">
        <v>212</v>
      </c>
      <c r="H25" s="10"/>
      <c r="I25" s="19">
        <v>38224408</v>
      </c>
      <c r="J25" s="19">
        <v>12680</v>
      </c>
      <c r="K25" s="17" t="s">
        <v>14</v>
      </c>
      <c r="L25" s="10"/>
      <c r="M25" s="60">
        <v>3026</v>
      </c>
      <c r="N25" s="60">
        <v>3698</v>
      </c>
      <c r="O25" s="60">
        <v>3698</v>
      </c>
      <c r="P25" s="10"/>
      <c r="Q25" s="60">
        <f t="shared" ref="Q25:Q54" si="9">N25*$Q$201</f>
        <v>110940</v>
      </c>
      <c r="R25" s="10"/>
      <c r="S25" s="62">
        <f t="shared" ref="S25:S54" si="10">Q25+N25</f>
        <v>114638</v>
      </c>
      <c r="T25" s="10"/>
      <c r="U25" s="64">
        <v>9.6999999999999993</v>
      </c>
      <c r="V25" s="64">
        <v>9.6999999999999993</v>
      </c>
      <c r="W25" s="10"/>
      <c r="X25" s="43">
        <f t="shared" ref="X25:X54" si="11">AP25+AT25</f>
        <v>36777571480</v>
      </c>
      <c r="Y25" s="36">
        <f t="shared" ref="Y25:Y54" si="12">X25/AV25</f>
        <v>7.7913961629394859E-2</v>
      </c>
      <c r="Z25" s="10"/>
      <c r="AA25" s="20">
        <v>46.8</v>
      </c>
      <c r="AB25" s="20">
        <v>11.2</v>
      </c>
      <c r="AC25" s="20">
        <v>9</v>
      </c>
      <c r="AD25" s="20">
        <v>28.7</v>
      </c>
      <c r="AE25" s="20">
        <v>4.3</v>
      </c>
      <c r="AF25" s="66">
        <f t="shared" ref="AF25:AF54" si="13">SUM(AA25:AE25)</f>
        <v>100</v>
      </c>
      <c r="AG25" s="10"/>
      <c r="AH25" s="72"/>
      <c r="AI25" s="73"/>
      <c r="AJ25" s="74"/>
      <c r="AK25" s="75"/>
      <c r="AL25" s="76"/>
      <c r="AN25" s="57">
        <v>12431.575000000001</v>
      </c>
      <c r="AO25" s="35">
        <v>80</v>
      </c>
      <c r="AP25" s="43">
        <f t="shared" ref="AP25:AP54" si="14">N25*AN25*AO25</f>
        <v>3677757148</v>
      </c>
      <c r="AR25" s="57">
        <f t="shared" ref="AR25:AR54" si="15">AN25</f>
        <v>12431.575000000001</v>
      </c>
      <c r="AS25" s="35">
        <v>24</v>
      </c>
      <c r="AT25" s="43">
        <f t="shared" ref="AT25:AT54" si="16">Q25*AR25*AS25</f>
        <v>33099814332</v>
      </c>
      <c r="AV25" s="43">
        <v>472028000000</v>
      </c>
    </row>
    <row r="26" spans="1:48" ht="24" customHeight="1">
      <c r="A26" s="16"/>
      <c r="B26" s="17">
        <f t="shared" si="8"/>
        <v>2</v>
      </c>
      <c r="C26" s="10"/>
      <c r="D26" s="18" t="s">
        <v>68</v>
      </c>
      <c r="E26" s="10"/>
      <c r="F26" s="18" t="s">
        <v>8</v>
      </c>
      <c r="G26" s="18" t="s">
        <v>212</v>
      </c>
      <c r="H26" s="10"/>
      <c r="I26" s="19">
        <v>64720688</v>
      </c>
      <c r="J26" s="19">
        <v>38950</v>
      </c>
      <c r="K26" s="17" t="s">
        <v>14</v>
      </c>
      <c r="L26" s="10"/>
      <c r="M26" s="60">
        <v>3477</v>
      </c>
      <c r="N26" s="60">
        <v>3585</v>
      </c>
      <c r="O26" s="60">
        <v>3585</v>
      </c>
      <c r="P26" s="10"/>
      <c r="Q26" s="60">
        <f t="shared" si="9"/>
        <v>107550</v>
      </c>
      <c r="R26" s="10"/>
      <c r="S26" s="62">
        <f t="shared" si="10"/>
        <v>111135</v>
      </c>
      <c r="T26" s="10"/>
      <c r="U26" s="64">
        <v>5.5</v>
      </c>
      <c r="V26" s="64">
        <v>5.5</v>
      </c>
      <c r="W26" s="10"/>
      <c r="X26" s="43">
        <f t="shared" si="11"/>
        <v>106007652696.00002</v>
      </c>
      <c r="Y26" s="36">
        <f t="shared" si="12"/>
        <v>4.2900709306353708E-2</v>
      </c>
      <c r="Z26" s="10"/>
      <c r="AA26" s="20">
        <v>54.4</v>
      </c>
      <c r="AB26" s="20">
        <v>21.1</v>
      </c>
      <c r="AC26" s="20">
        <v>4.7</v>
      </c>
      <c r="AD26" s="20">
        <v>16.100000000000001</v>
      </c>
      <c r="AE26" s="20">
        <v>3.7</v>
      </c>
      <c r="AF26" s="66">
        <f t="shared" si="13"/>
        <v>100.00000000000001</v>
      </c>
      <c r="AG26" s="10"/>
      <c r="AH26" s="72"/>
      <c r="AI26" s="73"/>
      <c r="AJ26" s="74"/>
      <c r="AK26" s="75"/>
      <c r="AL26" s="76"/>
      <c r="AN26" s="57">
        <v>36962.222000000002</v>
      </c>
      <c r="AO26" s="35">
        <v>80</v>
      </c>
      <c r="AP26" s="43">
        <f t="shared" si="14"/>
        <v>10600765269.6</v>
      </c>
      <c r="AR26" s="57">
        <f t="shared" si="15"/>
        <v>36962.222000000002</v>
      </c>
      <c r="AS26" s="35">
        <v>24</v>
      </c>
      <c r="AT26" s="43">
        <f t="shared" si="16"/>
        <v>95406887426.400009</v>
      </c>
      <c r="AV26" s="43">
        <v>2471000000000</v>
      </c>
    </row>
    <row r="27" spans="1:48" ht="24" customHeight="1">
      <c r="A27" s="16"/>
      <c r="B27" s="17">
        <f t="shared" si="8"/>
        <v>3</v>
      </c>
      <c r="C27" s="10"/>
      <c r="D27" s="18" t="s">
        <v>89</v>
      </c>
      <c r="E27" s="10"/>
      <c r="F27" s="18" t="s">
        <v>8</v>
      </c>
      <c r="G27" s="18" t="s">
        <v>212</v>
      </c>
      <c r="H27" s="10"/>
      <c r="I27" s="19">
        <v>59429936</v>
      </c>
      <c r="J27" s="19">
        <v>31590</v>
      </c>
      <c r="K27" s="17" t="s">
        <v>14</v>
      </c>
      <c r="L27" s="10"/>
      <c r="M27" s="60">
        <v>3428</v>
      </c>
      <c r="N27" s="60">
        <v>3333</v>
      </c>
      <c r="O27" s="60">
        <v>3333</v>
      </c>
      <c r="P27" s="10"/>
      <c r="Q27" s="60">
        <f t="shared" si="9"/>
        <v>99990</v>
      </c>
      <c r="R27" s="10"/>
      <c r="S27" s="62">
        <f t="shared" si="10"/>
        <v>103323</v>
      </c>
      <c r="T27" s="10"/>
      <c r="U27" s="64">
        <v>5.6</v>
      </c>
      <c r="V27" s="64">
        <v>5.6</v>
      </c>
      <c r="W27" s="10"/>
      <c r="X27" s="43">
        <f t="shared" si="11"/>
        <v>82488083700</v>
      </c>
      <c r="Y27" s="36">
        <f t="shared" si="12"/>
        <v>4.3970193869936038E-2</v>
      </c>
      <c r="Z27" s="10"/>
      <c r="AA27" s="20">
        <v>42.8</v>
      </c>
      <c r="AB27" s="20">
        <v>25.6</v>
      </c>
      <c r="AC27" s="20">
        <v>7.3</v>
      </c>
      <c r="AD27" s="20">
        <v>17.600000000000001</v>
      </c>
      <c r="AE27" s="20">
        <v>6.7</v>
      </c>
      <c r="AF27" s="66">
        <f t="shared" si="13"/>
        <v>100.00000000000001</v>
      </c>
      <c r="AG27" s="10"/>
      <c r="AH27" s="72"/>
      <c r="AI27" s="73"/>
      <c r="AJ27" s="74"/>
      <c r="AK27" s="75"/>
      <c r="AL27" s="76"/>
      <c r="AN27" s="57">
        <v>30936.125</v>
      </c>
      <c r="AO27" s="35">
        <v>80</v>
      </c>
      <c r="AP27" s="43">
        <f t="shared" si="14"/>
        <v>8248808370</v>
      </c>
      <c r="AR27" s="57">
        <f t="shared" si="15"/>
        <v>30936.125</v>
      </c>
      <c r="AS27" s="35">
        <v>24</v>
      </c>
      <c r="AT27" s="43">
        <f t="shared" si="16"/>
        <v>74239275330</v>
      </c>
      <c r="AV27" s="43">
        <v>1876000000000</v>
      </c>
    </row>
    <row r="28" spans="1:48" ht="24" customHeight="1">
      <c r="A28" s="16"/>
      <c r="B28" s="17">
        <f t="shared" si="8"/>
        <v>4</v>
      </c>
      <c r="C28" s="10"/>
      <c r="D28" s="18" t="s">
        <v>72</v>
      </c>
      <c r="E28" s="10"/>
      <c r="F28" s="18" t="s">
        <v>8</v>
      </c>
      <c r="G28" s="18" t="s">
        <v>212</v>
      </c>
      <c r="H28" s="10"/>
      <c r="I28" s="19">
        <v>81914672</v>
      </c>
      <c r="J28" s="19">
        <v>43660</v>
      </c>
      <c r="K28" s="17" t="s">
        <v>14</v>
      </c>
      <c r="L28" s="10"/>
      <c r="M28" s="60">
        <v>3206</v>
      </c>
      <c r="N28" s="60">
        <v>3327</v>
      </c>
      <c r="O28" s="60">
        <v>3327</v>
      </c>
      <c r="P28" s="10"/>
      <c r="Q28" s="60">
        <f t="shared" si="9"/>
        <v>99810</v>
      </c>
      <c r="R28" s="10"/>
      <c r="S28" s="62">
        <f t="shared" si="10"/>
        <v>103137</v>
      </c>
      <c r="T28" s="10"/>
      <c r="U28" s="64">
        <v>4.0999999999999996</v>
      </c>
      <c r="V28" s="64">
        <v>4.0999999999999996</v>
      </c>
      <c r="W28" s="10"/>
      <c r="X28" s="43">
        <f t="shared" si="11"/>
        <v>112050485471.99998</v>
      </c>
      <c r="Y28" s="36">
        <f t="shared" si="12"/>
        <v>3.2319147814248626E-2</v>
      </c>
      <c r="Z28" s="10"/>
      <c r="AA28" s="20">
        <v>47.8</v>
      </c>
      <c r="AB28" s="20">
        <v>18.8</v>
      </c>
      <c r="AC28" s="20">
        <v>12.3</v>
      </c>
      <c r="AD28" s="20">
        <v>15.3</v>
      </c>
      <c r="AE28" s="20">
        <v>5.8</v>
      </c>
      <c r="AF28" s="66">
        <f t="shared" si="13"/>
        <v>99.999999999999986</v>
      </c>
      <c r="AG28" s="10"/>
      <c r="AH28" s="72"/>
      <c r="AI28" s="73"/>
      <c r="AJ28" s="74"/>
      <c r="AK28" s="75"/>
      <c r="AL28" s="76"/>
      <c r="AN28" s="57">
        <v>42098.92</v>
      </c>
      <c r="AO28" s="35">
        <v>80</v>
      </c>
      <c r="AP28" s="43">
        <f t="shared" si="14"/>
        <v>11205048547.200001</v>
      </c>
      <c r="AR28" s="57">
        <f t="shared" si="15"/>
        <v>42098.92</v>
      </c>
      <c r="AS28" s="35">
        <v>24</v>
      </c>
      <c r="AT28" s="43">
        <f t="shared" si="16"/>
        <v>100845436924.79999</v>
      </c>
      <c r="AV28" s="43">
        <v>3467000000000</v>
      </c>
    </row>
    <row r="29" spans="1:48" ht="24" customHeight="1">
      <c r="A29" s="16"/>
      <c r="B29" s="17">
        <f t="shared" si="8"/>
        <v>5</v>
      </c>
      <c r="C29" s="10"/>
      <c r="D29" s="18" t="s">
        <v>177</v>
      </c>
      <c r="E29" s="10"/>
      <c r="F29" s="18" t="s">
        <v>8</v>
      </c>
      <c r="G29" s="18" t="s">
        <v>212</v>
      </c>
      <c r="H29" s="10"/>
      <c r="I29" s="19">
        <v>65788572</v>
      </c>
      <c r="J29" s="19">
        <v>42390</v>
      </c>
      <c r="K29" s="17" t="s">
        <v>14</v>
      </c>
      <c r="L29" s="10"/>
      <c r="M29" s="60">
        <v>1804</v>
      </c>
      <c r="N29" s="60">
        <v>2019</v>
      </c>
      <c r="O29" s="60">
        <v>2019</v>
      </c>
      <c r="P29" s="10"/>
      <c r="Q29" s="60">
        <f t="shared" si="9"/>
        <v>60570</v>
      </c>
      <c r="R29" s="10"/>
      <c r="S29" s="62">
        <f t="shared" si="10"/>
        <v>62589</v>
      </c>
      <c r="T29" s="10"/>
      <c r="U29" s="64">
        <v>3.1</v>
      </c>
      <c r="V29" s="64">
        <v>3.1</v>
      </c>
      <c r="W29" s="10"/>
      <c r="X29" s="43">
        <f t="shared" si="11"/>
        <v>66342994538.399994</v>
      </c>
      <c r="Y29" s="36">
        <f t="shared" si="12"/>
        <v>2.4626204357238304E-2</v>
      </c>
      <c r="Z29" s="10"/>
      <c r="AA29" s="20">
        <v>46.2</v>
      </c>
      <c r="AB29" s="20">
        <v>20.5</v>
      </c>
      <c r="AC29" s="20">
        <v>5.5</v>
      </c>
      <c r="AD29" s="20">
        <v>23.7</v>
      </c>
      <c r="AE29" s="20">
        <v>4.0999999999999996</v>
      </c>
      <c r="AF29" s="66">
        <f t="shared" si="13"/>
        <v>100</v>
      </c>
      <c r="AG29" s="10"/>
      <c r="AH29" s="72"/>
      <c r="AI29" s="73"/>
      <c r="AJ29" s="74"/>
      <c r="AK29" s="75"/>
      <c r="AL29" s="76"/>
      <c r="AN29" s="57">
        <v>41074.167000000001</v>
      </c>
      <c r="AO29" s="35">
        <v>80</v>
      </c>
      <c r="AP29" s="43">
        <f t="shared" si="14"/>
        <v>6634299453.8400002</v>
      </c>
      <c r="AR29" s="57">
        <f t="shared" si="15"/>
        <v>41074.167000000001</v>
      </c>
      <c r="AS29" s="35">
        <v>24</v>
      </c>
      <c r="AT29" s="43">
        <f t="shared" si="16"/>
        <v>59708695084.559998</v>
      </c>
      <c r="AV29" s="43">
        <v>2694000000000</v>
      </c>
    </row>
    <row r="30" spans="1:48" ht="24" customHeight="1">
      <c r="A30" s="16"/>
      <c r="B30" s="17">
        <f t="shared" si="8"/>
        <v>6</v>
      </c>
      <c r="C30" s="10"/>
      <c r="D30" s="18" t="s">
        <v>157</v>
      </c>
      <c r="E30" s="10"/>
      <c r="F30" s="18" t="s">
        <v>8</v>
      </c>
      <c r="G30" s="18" t="s">
        <v>212</v>
      </c>
      <c r="H30" s="10"/>
      <c r="I30" s="19">
        <v>46347576</v>
      </c>
      <c r="J30" s="19">
        <v>27520</v>
      </c>
      <c r="K30" s="17" t="s">
        <v>14</v>
      </c>
      <c r="L30" s="10"/>
      <c r="M30" s="60">
        <v>1810</v>
      </c>
      <c r="N30" s="60">
        <v>1922</v>
      </c>
      <c r="O30" s="60">
        <v>1922</v>
      </c>
      <c r="P30" s="10"/>
      <c r="Q30" s="60">
        <f t="shared" si="9"/>
        <v>57660</v>
      </c>
      <c r="R30" s="10"/>
      <c r="S30" s="62">
        <f t="shared" si="10"/>
        <v>59582</v>
      </c>
      <c r="T30" s="10"/>
      <c r="U30" s="64">
        <v>4.0999999999999996</v>
      </c>
      <c r="V30" s="64">
        <v>4.0999999999999996</v>
      </c>
      <c r="W30" s="10"/>
      <c r="X30" s="43">
        <f t="shared" si="11"/>
        <v>40755047462.399994</v>
      </c>
      <c r="Y30" s="36">
        <f t="shared" si="12"/>
        <v>3.3080395667532465E-2</v>
      </c>
      <c r="Z30" s="10"/>
      <c r="AA30" s="20">
        <v>46.5</v>
      </c>
      <c r="AB30" s="20">
        <v>21.9</v>
      </c>
      <c r="AC30" s="20">
        <v>3.7</v>
      </c>
      <c r="AD30" s="20">
        <v>21.5</v>
      </c>
      <c r="AE30" s="20">
        <v>6.4</v>
      </c>
      <c r="AF30" s="66">
        <f t="shared" si="13"/>
        <v>100.00000000000001</v>
      </c>
      <c r="AG30" s="10"/>
      <c r="AH30" s="72"/>
      <c r="AI30" s="73"/>
      <c r="AJ30" s="74"/>
      <c r="AK30" s="75"/>
      <c r="AL30" s="76"/>
      <c r="AN30" s="57">
        <v>26505.624</v>
      </c>
      <c r="AO30" s="35">
        <v>80</v>
      </c>
      <c r="AP30" s="43">
        <f t="shared" si="14"/>
        <v>4075504746.2400002</v>
      </c>
      <c r="AR30" s="57">
        <f t="shared" si="15"/>
        <v>26505.624</v>
      </c>
      <c r="AS30" s="35">
        <v>24</v>
      </c>
      <c r="AT30" s="43">
        <f t="shared" si="16"/>
        <v>36679542716.159996</v>
      </c>
      <c r="AV30" s="43">
        <v>1232000000000</v>
      </c>
    </row>
    <row r="31" spans="1:48" ht="24" customHeight="1">
      <c r="A31" s="16"/>
      <c r="B31" s="17">
        <f t="shared" si="8"/>
        <v>7</v>
      </c>
      <c r="C31" s="10"/>
      <c r="D31" s="18" t="s">
        <v>74</v>
      </c>
      <c r="E31" s="10"/>
      <c r="F31" s="18" t="s">
        <v>8</v>
      </c>
      <c r="G31" s="18" t="s">
        <v>212</v>
      </c>
      <c r="H31" s="10"/>
      <c r="I31" s="19">
        <v>11183716</v>
      </c>
      <c r="J31" s="19">
        <v>18960</v>
      </c>
      <c r="K31" s="17" t="s">
        <v>14</v>
      </c>
      <c r="L31" s="10"/>
      <c r="M31" s="60">
        <v>824</v>
      </c>
      <c r="N31" s="60">
        <v>1026</v>
      </c>
      <c r="O31" s="60">
        <v>1026</v>
      </c>
      <c r="P31" s="10"/>
      <c r="Q31" s="60">
        <f t="shared" si="9"/>
        <v>30780</v>
      </c>
      <c r="R31" s="10"/>
      <c r="S31" s="62">
        <f t="shared" si="10"/>
        <v>31806</v>
      </c>
      <c r="T31" s="10"/>
      <c r="U31" s="64">
        <v>9.1999999999999993</v>
      </c>
      <c r="V31" s="64">
        <v>9.1999999999999993</v>
      </c>
      <c r="W31" s="10"/>
      <c r="X31" s="43">
        <f t="shared" si="11"/>
        <v>14869990368</v>
      </c>
      <c r="Y31" s="36">
        <f t="shared" si="12"/>
        <v>7.6169644650705345E-2</v>
      </c>
      <c r="Z31" s="10"/>
      <c r="AA31" s="20">
        <v>40.299999999999997</v>
      </c>
      <c r="AB31" s="20">
        <v>32.4</v>
      </c>
      <c r="AC31" s="20">
        <v>2.2000000000000002</v>
      </c>
      <c r="AD31" s="20">
        <v>18.100000000000001</v>
      </c>
      <c r="AE31" s="20">
        <v>7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18116.46</v>
      </c>
      <c r="AO31" s="35">
        <v>80</v>
      </c>
      <c r="AP31" s="43">
        <f t="shared" si="14"/>
        <v>1486999036.8000002</v>
      </c>
      <c r="AR31" s="57">
        <f t="shared" si="15"/>
        <v>18116.46</v>
      </c>
      <c r="AS31" s="35">
        <v>24</v>
      </c>
      <c r="AT31" s="43">
        <f t="shared" si="16"/>
        <v>13382991331.199999</v>
      </c>
      <c r="AV31" s="43">
        <v>195222000000</v>
      </c>
    </row>
    <row r="32" spans="1:48" ht="24" customHeight="1">
      <c r="A32" s="16"/>
      <c r="B32" s="17">
        <f t="shared" si="8"/>
        <v>8</v>
      </c>
      <c r="C32" s="10"/>
      <c r="D32" s="18" t="s">
        <v>135</v>
      </c>
      <c r="E32" s="10"/>
      <c r="F32" s="18" t="s">
        <v>8</v>
      </c>
      <c r="G32" s="18" t="s">
        <v>212</v>
      </c>
      <c r="H32" s="10"/>
      <c r="I32" s="19">
        <v>10371627</v>
      </c>
      <c r="J32" s="19">
        <v>19850</v>
      </c>
      <c r="K32" s="17" t="s">
        <v>14</v>
      </c>
      <c r="L32" s="10"/>
      <c r="M32" s="60">
        <v>563</v>
      </c>
      <c r="N32" s="60">
        <v>768</v>
      </c>
      <c r="O32" s="60">
        <v>768</v>
      </c>
      <c r="P32" s="10"/>
      <c r="Q32" s="60">
        <f t="shared" si="9"/>
        <v>23040</v>
      </c>
      <c r="R32" s="10"/>
      <c r="S32" s="62">
        <f t="shared" si="10"/>
        <v>23808</v>
      </c>
      <c r="T32" s="10"/>
      <c r="U32" s="64">
        <v>7.4</v>
      </c>
      <c r="V32" s="64">
        <v>7.4</v>
      </c>
      <c r="W32" s="10"/>
      <c r="X32" s="43">
        <f t="shared" si="11"/>
        <v>12274729574.400002</v>
      </c>
      <c r="Y32" s="36">
        <f t="shared" si="12"/>
        <v>5.9503454303248896E-2</v>
      </c>
      <c r="Z32" s="10"/>
      <c r="AA32" s="20">
        <v>47.6</v>
      </c>
      <c r="AB32" s="20">
        <v>18.3</v>
      </c>
      <c r="AC32" s="20">
        <v>5.9</v>
      </c>
      <c r="AD32" s="20">
        <v>21.8</v>
      </c>
      <c r="AE32" s="20">
        <v>6.4</v>
      </c>
      <c r="AF32" s="66">
        <f t="shared" si="13"/>
        <v>100.00000000000001</v>
      </c>
      <c r="AG32" s="10"/>
      <c r="AH32" s="72"/>
      <c r="AI32" s="73"/>
      <c r="AJ32" s="74"/>
      <c r="AK32" s="75"/>
      <c r="AL32" s="76"/>
      <c r="AN32" s="57">
        <v>19978.401000000002</v>
      </c>
      <c r="AO32" s="35">
        <v>80</v>
      </c>
      <c r="AP32" s="43">
        <f t="shared" si="14"/>
        <v>1227472957.4400001</v>
      </c>
      <c r="AR32" s="57">
        <f t="shared" si="15"/>
        <v>19978.401000000002</v>
      </c>
      <c r="AS32" s="35">
        <v>24</v>
      </c>
      <c r="AT32" s="43">
        <f t="shared" si="16"/>
        <v>11047256616.960001</v>
      </c>
      <c r="AV32" s="43">
        <v>206286000000</v>
      </c>
    </row>
    <row r="33" spans="1:48" ht="24" customHeight="1">
      <c r="A33" s="16"/>
      <c r="B33" s="17">
        <f t="shared" si="8"/>
        <v>9</v>
      </c>
      <c r="C33" s="10"/>
      <c r="D33" s="18" t="s">
        <v>81</v>
      </c>
      <c r="E33" s="10"/>
      <c r="F33" s="18" t="s">
        <v>8</v>
      </c>
      <c r="G33" s="18" t="s">
        <v>212</v>
      </c>
      <c r="H33" s="10"/>
      <c r="I33" s="19">
        <v>9753281</v>
      </c>
      <c r="J33" s="19">
        <v>12570</v>
      </c>
      <c r="K33" s="17" t="s">
        <v>14</v>
      </c>
      <c r="L33" s="10"/>
      <c r="M33" s="60">
        <v>607</v>
      </c>
      <c r="N33" s="60">
        <v>756</v>
      </c>
      <c r="O33" s="60">
        <v>756</v>
      </c>
      <c r="P33" s="10"/>
      <c r="Q33" s="60">
        <f t="shared" si="9"/>
        <v>22680</v>
      </c>
      <c r="R33" s="10"/>
      <c r="S33" s="62">
        <f t="shared" si="10"/>
        <v>23436</v>
      </c>
      <c r="T33" s="10"/>
      <c r="U33" s="64">
        <v>7.8</v>
      </c>
      <c r="V33" s="64">
        <v>7.8</v>
      </c>
      <c r="W33" s="10"/>
      <c r="X33" s="43">
        <f t="shared" si="11"/>
        <v>7857789004.7999992</v>
      </c>
      <c r="Y33" s="36">
        <f t="shared" si="12"/>
        <v>6.1626334278118061E-2</v>
      </c>
      <c r="Z33" s="10"/>
      <c r="AA33" s="20">
        <v>44.3</v>
      </c>
      <c r="AB33" s="20">
        <v>10.5</v>
      </c>
      <c r="AC33" s="20">
        <v>12</v>
      </c>
      <c r="AD33" s="20">
        <v>25</v>
      </c>
      <c r="AE33" s="20">
        <v>8.1999999999999993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12992.376</v>
      </c>
      <c r="AO33" s="35">
        <v>80</v>
      </c>
      <c r="AP33" s="43">
        <f t="shared" si="14"/>
        <v>785778900.48000002</v>
      </c>
      <c r="AR33" s="57">
        <f t="shared" si="15"/>
        <v>12992.376</v>
      </c>
      <c r="AS33" s="35">
        <v>24</v>
      </c>
      <c r="AT33" s="43">
        <f t="shared" si="16"/>
        <v>7072010104.3199997</v>
      </c>
      <c r="AV33" s="43">
        <v>127507000000</v>
      </c>
    </row>
    <row r="34" spans="1:48" ht="24" customHeight="1">
      <c r="A34" s="16"/>
      <c r="B34" s="17">
        <f t="shared" si="8"/>
        <v>10</v>
      </c>
      <c r="C34" s="10"/>
      <c r="D34" s="18" t="s">
        <v>25</v>
      </c>
      <c r="E34" s="10"/>
      <c r="F34" s="18" t="s">
        <v>8</v>
      </c>
      <c r="G34" s="18" t="s">
        <v>212</v>
      </c>
      <c r="H34" s="10"/>
      <c r="I34" s="19">
        <v>11358379</v>
      </c>
      <c r="J34" s="19">
        <v>41860</v>
      </c>
      <c r="K34" s="17" t="s">
        <v>14</v>
      </c>
      <c r="L34" s="10"/>
      <c r="M34" s="60">
        <v>637</v>
      </c>
      <c r="N34" s="60">
        <v>657</v>
      </c>
      <c r="O34" s="60">
        <v>657</v>
      </c>
      <c r="P34" s="10"/>
      <c r="Q34" s="60">
        <f t="shared" si="9"/>
        <v>19710</v>
      </c>
      <c r="R34" s="10"/>
      <c r="S34" s="62">
        <f t="shared" si="10"/>
        <v>20367</v>
      </c>
      <c r="T34" s="10"/>
      <c r="U34" s="64">
        <v>5.8</v>
      </c>
      <c r="V34" s="64">
        <v>5.8</v>
      </c>
      <c r="W34" s="10"/>
      <c r="X34" s="43">
        <f t="shared" si="11"/>
        <v>22081559760</v>
      </c>
      <c r="Y34" s="36">
        <f t="shared" si="12"/>
        <v>4.6384277008845579E-2</v>
      </c>
      <c r="Z34" s="10"/>
      <c r="AA34" s="20">
        <v>57.1</v>
      </c>
      <c r="AB34" s="20">
        <v>14.4</v>
      </c>
      <c r="AC34" s="20">
        <v>11.1</v>
      </c>
      <c r="AD34" s="20">
        <v>12.2</v>
      </c>
      <c r="AE34" s="20">
        <v>5.2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42012.1</v>
      </c>
      <c r="AO34" s="35">
        <v>80</v>
      </c>
      <c r="AP34" s="43">
        <f t="shared" si="14"/>
        <v>2208155976</v>
      </c>
      <c r="AR34" s="57">
        <f t="shared" si="15"/>
        <v>42012.1</v>
      </c>
      <c r="AS34" s="35">
        <v>24</v>
      </c>
      <c r="AT34" s="43">
        <f t="shared" si="16"/>
        <v>19873403784</v>
      </c>
      <c r="AV34" s="43">
        <v>476057000000</v>
      </c>
    </row>
    <row r="35" spans="1:48" ht="24" customHeight="1">
      <c r="A35" s="16"/>
      <c r="B35" s="17">
        <f t="shared" si="8"/>
        <v>11</v>
      </c>
      <c r="C35" s="10"/>
      <c r="D35" s="18" t="s">
        <v>123</v>
      </c>
      <c r="E35" s="10"/>
      <c r="F35" s="18" t="s">
        <v>8</v>
      </c>
      <c r="G35" s="18" t="s">
        <v>212</v>
      </c>
      <c r="H35" s="10"/>
      <c r="I35" s="19">
        <v>16987330</v>
      </c>
      <c r="J35" s="19">
        <v>46310</v>
      </c>
      <c r="K35" s="17" t="s">
        <v>14</v>
      </c>
      <c r="L35" s="10"/>
      <c r="M35" s="60">
        <v>621</v>
      </c>
      <c r="N35" s="60">
        <v>648</v>
      </c>
      <c r="O35" s="60">
        <v>648</v>
      </c>
      <c r="P35" s="10"/>
      <c r="Q35" s="60">
        <f t="shared" si="9"/>
        <v>19440</v>
      </c>
      <c r="R35" s="10"/>
      <c r="S35" s="62">
        <f t="shared" si="10"/>
        <v>20088</v>
      </c>
      <c r="T35" s="10"/>
      <c r="U35" s="64">
        <v>3.8</v>
      </c>
      <c r="V35" s="64">
        <v>3.8</v>
      </c>
      <c r="W35" s="10"/>
      <c r="X35" s="43">
        <f t="shared" si="11"/>
        <v>23850470995.200001</v>
      </c>
      <c r="Y35" s="36">
        <f t="shared" si="12"/>
        <v>3.0439845155757039E-2</v>
      </c>
      <c r="Z35" s="10"/>
      <c r="AA35" s="20">
        <v>38</v>
      </c>
      <c r="AB35" s="20">
        <v>21.4</v>
      </c>
      <c r="AC35" s="20">
        <v>29.8</v>
      </c>
      <c r="AD35" s="20">
        <v>9.1999999999999993</v>
      </c>
      <c r="AE35" s="20">
        <v>1.6</v>
      </c>
      <c r="AF35" s="66">
        <f t="shared" si="13"/>
        <v>100</v>
      </c>
      <c r="AG35" s="10"/>
      <c r="AH35" s="72"/>
      <c r="AI35" s="73"/>
      <c r="AJ35" s="74"/>
      <c r="AK35" s="75"/>
      <c r="AL35" s="76"/>
      <c r="AN35" s="57">
        <v>46007.853000000003</v>
      </c>
      <c r="AO35" s="35">
        <v>80</v>
      </c>
      <c r="AP35" s="43">
        <f t="shared" si="14"/>
        <v>2385047099.5200005</v>
      </c>
      <c r="AR35" s="57">
        <f t="shared" si="15"/>
        <v>46007.853000000003</v>
      </c>
      <c r="AS35" s="35">
        <v>24</v>
      </c>
      <c r="AT35" s="43">
        <f t="shared" si="16"/>
        <v>21465423895.68</v>
      </c>
      <c r="AV35" s="43">
        <v>783528000000</v>
      </c>
    </row>
    <row r="36" spans="1:48" ht="24" customHeight="1">
      <c r="A36" s="16"/>
      <c r="B36" s="17">
        <f t="shared" si="8"/>
        <v>12</v>
      </c>
      <c r="C36" s="10"/>
      <c r="D36" s="18" t="s">
        <v>53</v>
      </c>
      <c r="E36" s="10"/>
      <c r="F36" s="18" t="s">
        <v>8</v>
      </c>
      <c r="G36" s="18" t="s">
        <v>212</v>
      </c>
      <c r="H36" s="10"/>
      <c r="I36" s="19">
        <v>10610947</v>
      </c>
      <c r="J36" s="19">
        <v>17570</v>
      </c>
      <c r="K36" s="17" t="s">
        <v>14</v>
      </c>
      <c r="L36" s="10"/>
      <c r="M36" s="60">
        <v>611</v>
      </c>
      <c r="N36" s="60">
        <v>630</v>
      </c>
      <c r="O36" s="60">
        <v>630</v>
      </c>
      <c r="P36" s="10"/>
      <c r="Q36" s="60">
        <f t="shared" si="9"/>
        <v>18900</v>
      </c>
      <c r="R36" s="10"/>
      <c r="S36" s="62">
        <f t="shared" si="10"/>
        <v>19530</v>
      </c>
      <c r="T36" s="10"/>
      <c r="U36" s="64">
        <v>5.9</v>
      </c>
      <c r="V36" s="64">
        <v>5.9</v>
      </c>
      <c r="W36" s="10"/>
      <c r="X36" s="43">
        <f t="shared" si="11"/>
        <v>9305547047.9999981</v>
      </c>
      <c r="Y36" s="36">
        <f t="shared" si="12"/>
        <v>4.7698739289558659E-2</v>
      </c>
      <c r="Z36" s="10"/>
      <c r="AA36" s="20">
        <v>53.7</v>
      </c>
      <c r="AB36" s="20">
        <v>10.3</v>
      </c>
      <c r="AC36" s="20">
        <v>8.6999999999999993</v>
      </c>
      <c r="AD36" s="20">
        <v>21.3</v>
      </c>
      <c r="AE36" s="20">
        <v>6</v>
      </c>
      <c r="AF36" s="66">
        <f t="shared" si="13"/>
        <v>100</v>
      </c>
      <c r="AG36" s="10"/>
      <c r="AH36" s="72"/>
      <c r="AI36" s="73"/>
      <c r="AJ36" s="74"/>
      <c r="AK36" s="75"/>
      <c r="AL36" s="76"/>
      <c r="AN36" s="57">
        <v>18463.386999999999</v>
      </c>
      <c r="AO36" s="35">
        <v>80</v>
      </c>
      <c r="AP36" s="43">
        <f t="shared" si="14"/>
        <v>930554704.79999995</v>
      </c>
      <c r="AR36" s="57">
        <f t="shared" si="15"/>
        <v>18463.386999999999</v>
      </c>
      <c r="AS36" s="35">
        <v>24</v>
      </c>
      <c r="AT36" s="43">
        <f t="shared" si="16"/>
        <v>8374992343.1999989</v>
      </c>
      <c r="AV36" s="43">
        <v>195090000000</v>
      </c>
    </row>
    <row r="37" spans="1:48" ht="24" customHeight="1">
      <c r="A37" s="16"/>
      <c r="B37" s="17">
        <f t="shared" si="8"/>
        <v>13</v>
      </c>
      <c r="C37" s="10"/>
      <c r="D37" s="18" t="s">
        <v>19</v>
      </c>
      <c r="E37" s="10"/>
      <c r="F37" s="18" t="s">
        <v>8</v>
      </c>
      <c r="G37" s="18" t="s">
        <v>212</v>
      </c>
      <c r="H37" s="10"/>
      <c r="I37" s="19">
        <v>8712137</v>
      </c>
      <c r="J37" s="19">
        <v>45230</v>
      </c>
      <c r="K37" s="17" t="s">
        <v>14</v>
      </c>
      <c r="L37" s="10"/>
      <c r="M37" s="60">
        <v>432</v>
      </c>
      <c r="N37" s="60">
        <v>452</v>
      </c>
      <c r="O37" s="60">
        <v>452</v>
      </c>
      <c r="P37" s="10"/>
      <c r="Q37" s="60">
        <f t="shared" si="9"/>
        <v>13560</v>
      </c>
      <c r="R37" s="10"/>
      <c r="S37" s="62">
        <f t="shared" si="10"/>
        <v>14012</v>
      </c>
      <c r="T37" s="10"/>
      <c r="U37" s="64">
        <v>5.2</v>
      </c>
      <c r="V37" s="64">
        <v>5.2</v>
      </c>
      <c r="W37" s="10"/>
      <c r="X37" s="43">
        <f t="shared" si="11"/>
        <v>16357990287.999998</v>
      </c>
      <c r="Y37" s="36">
        <f t="shared" si="12"/>
        <v>4.1388743429109268E-2</v>
      </c>
      <c r="Z37" s="10"/>
      <c r="AA37" s="20">
        <v>43.8</v>
      </c>
      <c r="AB37" s="20">
        <v>22</v>
      </c>
      <c r="AC37" s="20">
        <v>11.1</v>
      </c>
      <c r="AD37" s="20">
        <v>16.899999999999999</v>
      </c>
      <c r="AE37" s="20">
        <v>6.2</v>
      </c>
      <c r="AF37" s="66">
        <f t="shared" si="13"/>
        <v>99.999999999999986</v>
      </c>
      <c r="AG37" s="10"/>
      <c r="AH37" s="72"/>
      <c r="AI37" s="73"/>
      <c r="AJ37" s="74"/>
      <c r="AK37" s="75"/>
      <c r="AL37" s="76"/>
      <c r="AN37" s="57">
        <v>45237.805</v>
      </c>
      <c r="AO37" s="35">
        <v>80</v>
      </c>
      <c r="AP37" s="43">
        <f t="shared" si="14"/>
        <v>1635799028.8</v>
      </c>
      <c r="AR37" s="57">
        <f t="shared" si="15"/>
        <v>45237.805</v>
      </c>
      <c r="AS37" s="35">
        <v>24</v>
      </c>
      <c r="AT37" s="43">
        <f t="shared" si="16"/>
        <v>14722191259.199999</v>
      </c>
      <c r="AV37" s="43">
        <v>395228000000</v>
      </c>
    </row>
    <row r="38" spans="1:48" ht="24" customHeight="1">
      <c r="A38" s="16"/>
      <c r="B38" s="17">
        <f t="shared" si="8"/>
        <v>14</v>
      </c>
      <c r="C38" s="10"/>
      <c r="D38" s="18" t="s">
        <v>88</v>
      </c>
      <c r="E38" s="10"/>
      <c r="F38" s="18" t="s">
        <v>8</v>
      </c>
      <c r="G38" s="18" t="s">
        <v>212</v>
      </c>
      <c r="H38" s="10"/>
      <c r="I38" s="19">
        <v>8191828</v>
      </c>
      <c r="J38" s="19">
        <v>36190</v>
      </c>
      <c r="K38" s="17" t="s">
        <v>14</v>
      </c>
      <c r="L38" s="10"/>
      <c r="M38" s="60">
        <v>335</v>
      </c>
      <c r="N38" s="60">
        <v>345</v>
      </c>
      <c r="O38" s="60">
        <v>345</v>
      </c>
      <c r="P38" s="10"/>
      <c r="Q38" s="60">
        <f t="shared" si="9"/>
        <v>10350</v>
      </c>
      <c r="R38" s="10"/>
      <c r="S38" s="62">
        <f t="shared" si="10"/>
        <v>10695</v>
      </c>
      <c r="T38" s="10"/>
      <c r="U38" s="64">
        <v>4.2</v>
      </c>
      <c r="V38" s="64">
        <v>4.2</v>
      </c>
      <c r="W38" s="10"/>
      <c r="X38" s="43">
        <f t="shared" si="11"/>
        <v>10300768224</v>
      </c>
      <c r="Y38" s="36">
        <f t="shared" si="12"/>
        <v>3.2295770271922646E-2</v>
      </c>
      <c r="Z38" s="10"/>
      <c r="AA38" s="20">
        <v>46.3</v>
      </c>
      <c r="AB38" s="20">
        <v>12.2</v>
      </c>
      <c r="AC38" s="20">
        <v>2.7</v>
      </c>
      <c r="AD38" s="20">
        <v>28.7</v>
      </c>
      <c r="AE38" s="20">
        <v>10.1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37321.624000000003</v>
      </c>
      <c r="AO38" s="35">
        <v>80</v>
      </c>
      <c r="AP38" s="43">
        <f t="shared" si="14"/>
        <v>1030076822.4000001</v>
      </c>
      <c r="AR38" s="57">
        <f t="shared" si="15"/>
        <v>37321.624000000003</v>
      </c>
      <c r="AS38" s="35">
        <v>24</v>
      </c>
      <c r="AT38" s="43">
        <f t="shared" si="16"/>
        <v>9270691401.6000004</v>
      </c>
      <c r="AV38" s="43">
        <v>318951000000</v>
      </c>
    </row>
    <row r="39" spans="1:48" ht="24" customHeight="1">
      <c r="A39" s="16"/>
      <c r="B39" s="17">
        <f t="shared" si="8"/>
        <v>15</v>
      </c>
      <c r="C39" s="10"/>
      <c r="D39" s="18" t="s">
        <v>151</v>
      </c>
      <c r="E39" s="10"/>
      <c r="F39" s="18" t="s">
        <v>8</v>
      </c>
      <c r="G39" s="18" t="s">
        <v>212</v>
      </c>
      <c r="H39" s="10"/>
      <c r="I39" s="19">
        <v>5444218</v>
      </c>
      <c r="J39" s="19">
        <v>16810</v>
      </c>
      <c r="K39" s="17" t="s">
        <v>14</v>
      </c>
      <c r="L39" s="10"/>
      <c r="M39" s="60">
        <v>275</v>
      </c>
      <c r="N39" s="60">
        <v>330</v>
      </c>
      <c r="O39" s="60">
        <v>330</v>
      </c>
      <c r="P39" s="10"/>
      <c r="Q39" s="60">
        <f t="shared" si="9"/>
        <v>9900</v>
      </c>
      <c r="R39" s="10"/>
      <c r="S39" s="62">
        <f t="shared" si="10"/>
        <v>10230</v>
      </c>
      <c r="T39" s="10"/>
      <c r="U39" s="64">
        <v>6.1</v>
      </c>
      <c r="V39" s="64">
        <v>6.1</v>
      </c>
      <c r="W39" s="10"/>
      <c r="X39" s="43">
        <f t="shared" si="11"/>
        <v>4357583472</v>
      </c>
      <c r="Y39" s="36">
        <f t="shared" si="12"/>
        <v>4.8611500005577804E-2</v>
      </c>
      <c r="Z39" s="10"/>
      <c r="AA39" s="20">
        <v>50.2</v>
      </c>
      <c r="AB39" s="20">
        <v>8.6999999999999993</v>
      </c>
      <c r="AC39" s="20">
        <v>7.6</v>
      </c>
      <c r="AD39" s="20">
        <v>29.1</v>
      </c>
      <c r="AE39" s="20">
        <v>4.4000000000000004</v>
      </c>
      <c r="AF39" s="66">
        <f t="shared" si="13"/>
        <v>100</v>
      </c>
      <c r="AG39" s="10"/>
      <c r="AH39" s="72"/>
      <c r="AI39" s="73"/>
      <c r="AJ39" s="74"/>
      <c r="AK39" s="75"/>
      <c r="AL39" s="76"/>
      <c r="AN39" s="57">
        <v>16505.998</v>
      </c>
      <c r="AO39" s="35">
        <v>80</v>
      </c>
      <c r="AP39" s="43">
        <f t="shared" si="14"/>
        <v>435758347.19999999</v>
      </c>
      <c r="AR39" s="57">
        <f t="shared" si="15"/>
        <v>16505.998</v>
      </c>
      <c r="AS39" s="35">
        <v>24</v>
      </c>
      <c r="AT39" s="43">
        <f t="shared" si="16"/>
        <v>3921825124.7999997</v>
      </c>
      <c r="AV39" s="43">
        <v>89641000000</v>
      </c>
    </row>
    <row r="40" spans="1:48" ht="24" customHeight="1">
      <c r="A40" s="16"/>
      <c r="B40" s="17">
        <f t="shared" si="8"/>
        <v>16</v>
      </c>
      <c r="C40" s="10"/>
      <c r="D40" s="18" t="s">
        <v>161</v>
      </c>
      <c r="E40" s="10"/>
      <c r="F40" s="18" t="s">
        <v>8</v>
      </c>
      <c r="G40" s="18" t="s">
        <v>212</v>
      </c>
      <c r="H40" s="10"/>
      <c r="I40" s="19">
        <v>9837533</v>
      </c>
      <c r="J40" s="19">
        <v>54630</v>
      </c>
      <c r="K40" s="17" t="s">
        <v>14</v>
      </c>
      <c r="L40" s="10"/>
      <c r="M40" s="60">
        <v>270</v>
      </c>
      <c r="N40" s="60">
        <v>278</v>
      </c>
      <c r="O40" s="60">
        <v>278</v>
      </c>
      <c r="P40" s="10"/>
      <c r="Q40" s="60">
        <f t="shared" si="9"/>
        <v>8340</v>
      </c>
      <c r="R40" s="10"/>
      <c r="S40" s="62">
        <f t="shared" si="10"/>
        <v>8618</v>
      </c>
      <c r="T40" s="10"/>
      <c r="U40" s="64">
        <v>2.8</v>
      </c>
      <c r="V40" s="64">
        <v>2.8</v>
      </c>
      <c r="W40" s="10"/>
      <c r="X40" s="43">
        <f t="shared" si="11"/>
        <v>11559061412.800001</v>
      </c>
      <c r="Y40" s="36">
        <f t="shared" si="12"/>
        <v>2.2412401138549361E-2</v>
      </c>
      <c r="Z40" s="10"/>
      <c r="AA40" s="20">
        <v>53.7</v>
      </c>
      <c r="AB40" s="20">
        <v>16.3</v>
      </c>
      <c r="AC40" s="20">
        <v>8.1</v>
      </c>
      <c r="AD40" s="20">
        <v>15.6</v>
      </c>
      <c r="AE40" s="20">
        <v>6.3</v>
      </c>
      <c r="AF40" s="66">
        <f t="shared" si="13"/>
        <v>99.999999999999986</v>
      </c>
      <c r="AG40" s="10"/>
      <c r="AH40" s="72"/>
      <c r="AI40" s="73"/>
      <c r="AJ40" s="74"/>
      <c r="AK40" s="75"/>
      <c r="AL40" s="76"/>
      <c r="AN40" s="57">
        <v>51974.197</v>
      </c>
      <c r="AO40" s="35">
        <v>80</v>
      </c>
      <c r="AP40" s="43">
        <f t="shared" si="14"/>
        <v>1155906141.28</v>
      </c>
      <c r="AR40" s="57">
        <f t="shared" si="15"/>
        <v>51974.197</v>
      </c>
      <c r="AS40" s="35">
        <v>24</v>
      </c>
      <c r="AT40" s="43">
        <f t="shared" si="16"/>
        <v>10403155271.52</v>
      </c>
      <c r="AV40" s="43">
        <v>515744000000</v>
      </c>
    </row>
    <row r="41" spans="1:48" ht="24" customHeight="1">
      <c r="A41" s="16"/>
      <c r="B41" s="17">
        <f t="shared" si="8"/>
        <v>17</v>
      </c>
      <c r="C41" s="10"/>
      <c r="D41" s="18" t="s">
        <v>67</v>
      </c>
      <c r="E41" s="10"/>
      <c r="F41" s="18" t="s">
        <v>8</v>
      </c>
      <c r="G41" s="18" t="s">
        <v>212</v>
      </c>
      <c r="H41" s="10"/>
      <c r="I41" s="19">
        <v>5503132</v>
      </c>
      <c r="J41" s="19">
        <v>44730</v>
      </c>
      <c r="K41" s="17" t="s">
        <v>14</v>
      </c>
      <c r="L41" s="10"/>
      <c r="M41" s="60">
        <v>252</v>
      </c>
      <c r="N41" s="60">
        <v>260</v>
      </c>
      <c r="O41" s="60">
        <v>260</v>
      </c>
      <c r="P41" s="10"/>
      <c r="Q41" s="60">
        <f t="shared" si="9"/>
        <v>7800</v>
      </c>
      <c r="R41" s="10"/>
      <c r="S41" s="62">
        <f t="shared" si="10"/>
        <v>8060</v>
      </c>
      <c r="T41" s="10"/>
      <c r="U41" s="64">
        <v>4.7</v>
      </c>
      <c r="V41" s="64">
        <v>4.7</v>
      </c>
      <c r="W41" s="10"/>
      <c r="X41" s="43">
        <f t="shared" si="11"/>
        <v>9105707520</v>
      </c>
      <c r="Y41" s="36">
        <f t="shared" si="12"/>
        <v>3.785055293677516E-2</v>
      </c>
      <c r="Z41" s="10"/>
      <c r="AA41" s="20">
        <v>64.7</v>
      </c>
      <c r="AB41" s="20">
        <v>8.6999999999999993</v>
      </c>
      <c r="AC41" s="20">
        <v>9.5</v>
      </c>
      <c r="AD41" s="20">
        <v>10.7</v>
      </c>
      <c r="AE41" s="20">
        <v>6.4</v>
      </c>
      <c r="AF41" s="66">
        <f t="shared" si="13"/>
        <v>100.00000000000001</v>
      </c>
      <c r="AG41" s="10"/>
      <c r="AH41" s="72"/>
      <c r="AI41" s="73"/>
      <c r="AJ41" s="74"/>
      <c r="AK41" s="75"/>
      <c r="AL41" s="76"/>
      <c r="AN41" s="57">
        <v>43777.440000000002</v>
      </c>
      <c r="AO41" s="35">
        <v>80</v>
      </c>
      <c r="AP41" s="43">
        <f t="shared" si="14"/>
        <v>910570752</v>
      </c>
      <c r="AR41" s="57">
        <f t="shared" si="15"/>
        <v>43777.440000000002</v>
      </c>
      <c r="AS41" s="35">
        <v>24</v>
      </c>
      <c r="AT41" s="43">
        <f t="shared" si="16"/>
        <v>8195136768</v>
      </c>
      <c r="AV41" s="43">
        <v>240570000000</v>
      </c>
    </row>
    <row r="42" spans="1:48" ht="24" customHeight="1">
      <c r="A42" s="16"/>
      <c r="B42" s="17">
        <f t="shared" si="8"/>
        <v>18</v>
      </c>
      <c r="C42" s="10"/>
      <c r="D42" s="18" t="s">
        <v>104</v>
      </c>
      <c r="E42" s="10"/>
      <c r="F42" s="18" t="s">
        <v>8</v>
      </c>
      <c r="G42" s="18" t="s">
        <v>212</v>
      </c>
      <c r="H42" s="10"/>
      <c r="I42" s="19">
        <v>2908249</v>
      </c>
      <c r="J42" s="19">
        <v>14770</v>
      </c>
      <c r="K42" s="17" t="s">
        <v>14</v>
      </c>
      <c r="L42" s="10"/>
      <c r="M42" s="60">
        <v>192</v>
      </c>
      <c r="N42" s="60">
        <v>234</v>
      </c>
      <c r="O42" s="60">
        <v>234</v>
      </c>
      <c r="P42" s="10"/>
      <c r="Q42" s="60">
        <f t="shared" si="9"/>
        <v>7020</v>
      </c>
      <c r="R42" s="10"/>
      <c r="S42" s="62">
        <f t="shared" si="10"/>
        <v>7254</v>
      </c>
      <c r="T42" s="10"/>
      <c r="U42" s="64">
        <v>8</v>
      </c>
      <c r="V42" s="64">
        <v>8</v>
      </c>
      <c r="W42" s="10"/>
      <c r="X42" s="43">
        <f t="shared" si="11"/>
        <v>2807902655.9999995</v>
      </c>
      <c r="Y42" s="36">
        <f t="shared" si="12"/>
        <v>6.5266669517921053E-2</v>
      </c>
      <c r="Z42" s="10"/>
      <c r="AA42" s="20">
        <v>46.4</v>
      </c>
      <c r="AB42" s="20">
        <v>5.7</v>
      </c>
      <c r="AC42" s="20">
        <v>8.9</v>
      </c>
      <c r="AD42" s="20">
        <v>38</v>
      </c>
      <c r="AE42" s="20">
        <v>1</v>
      </c>
      <c r="AF42" s="66">
        <f t="shared" si="13"/>
        <v>100</v>
      </c>
      <c r="AG42" s="10"/>
      <c r="AH42" s="72"/>
      <c r="AI42" s="73"/>
      <c r="AJ42" s="74"/>
      <c r="AK42" s="75"/>
      <c r="AL42" s="76"/>
      <c r="AN42" s="57">
        <v>14999.48</v>
      </c>
      <c r="AO42" s="35">
        <v>80</v>
      </c>
      <c r="AP42" s="43">
        <f t="shared" si="14"/>
        <v>280790265.59999996</v>
      </c>
      <c r="AR42" s="57">
        <f t="shared" si="15"/>
        <v>14999.48</v>
      </c>
      <c r="AS42" s="35">
        <v>24</v>
      </c>
      <c r="AT42" s="43">
        <f t="shared" si="16"/>
        <v>2527112390.3999996</v>
      </c>
      <c r="AV42" s="43">
        <v>43022000000</v>
      </c>
    </row>
    <row r="43" spans="1:48" ht="24" customHeight="1">
      <c r="A43" s="16"/>
      <c r="B43" s="17">
        <f t="shared" si="8"/>
        <v>19</v>
      </c>
      <c r="C43" s="10"/>
      <c r="D43" s="18" t="s">
        <v>55</v>
      </c>
      <c r="E43" s="10"/>
      <c r="F43" s="18" t="s">
        <v>8</v>
      </c>
      <c r="G43" s="18" t="s">
        <v>212</v>
      </c>
      <c r="H43" s="10"/>
      <c r="I43" s="19">
        <v>5711870</v>
      </c>
      <c r="J43" s="19">
        <v>56730</v>
      </c>
      <c r="K43" s="17" t="s">
        <v>14</v>
      </c>
      <c r="L43" s="10"/>
      <c r="M43" s="60">
        <v>211</v>
      </c>
      <c r="N43" s="60">
        <v>227</v>
      </c>
      <c r="O43" s="60">
        <v>227</v>
      </c>
      <c r="P43" s="10"/>
      <c r="Q43" s="60">
        <f t="shared" si="9"/>
        <v>6810</v>
      </c>
      <c r="R43" s="10"/>
      <c r="S43" s="62">
        <f t="shared" si="10"/>
        <v>7037</v>
      </c>
      <c r="T43" s="10"/>
      <c r="U43" s="64">
        <v>4</v>
      </c>
      <c r="V43" s="64">
        <v>4</v>
      </c>
      <c r="W43" s="10"/>
      <c r="X43" s="43">
        <f t="shared" si="11"/>
        <v>9926982036.7999992</v>
      </c>
      <c r="Y43" s="36">
        <f t="shared" si="12"/>
        <v>3.1703847892793721E-2</v>
      </c>
      <c r="Z43" s="10"/>
      <c r="AA43" s="20">
        <v>48.3</v>
      </c>
      <c r="AB43" s="20">
        <v>16.100000000000001</v>
      </c>
      <c r="AC43" s="20">
        <v>14.7</v>
      </c>
      <c r="AD43" s="20">
        <v>17.100000000000001</v>
      </c>
      <c r="AE43" s="20">
        <v>3.8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54663.998</v>
      </c>
      <c r="AO43" s="35">
        <v>80</v>
      </c>
      <c r="AP43" s="43">
        <f t="shared" si="14"/>
        <v>992698203.68000007</v>
      </c>
      <c r="AR43" s="57">
        <f t="shared" si="15"/>
        <v>54663.998</v>
      </c>
      <c r="AS43" s="35">
        <v>24</v>
      </c>
      <c r="AT43" s="43">
        <f t="shared" si="16"/>
        <v>8934283833.1199989</v>
      </c>
      <c r="AV43" s="43">
        <v>313116000000</v>
      </c>
    </row>
    <row r="44" spans="1:48" ht="24" customHeight="1">
      <c r="A44" s="16"/>
      <c r="B44" s="17">
        <f t="shared" si="8"/>
        <v>20</v>
      </c>
      <c r="C44" s="10"/>
      <c r="D44" s="18" t="s">
        <v>162</v>
      </c>
      <c r="E44" s="10"/>
      <c r="F44" s="18" t="s">
        <v>8</v>
      </c>
      <c r="G44" s="18" t="s">
        <v>212</v>
      </c>
      <c r="H44" s="10"/>
      <c r="I44" s="19">
        <v>8401739</v>
      </c>
      <c r="J44" s="19">
        <v>81240</v>
      </c>
      <c r="K44" s="17" t="s">
        <v>14</v>
      </c>
      <c r="L44" s="10"/>
      <c r="M44" s="60">
        <v>216</v>
      </c>
      <c r="N44" s="60">
        <v>223</v>
      </c>
      <c r="O44" s="60">
        <v>223</v>
      </c>
      <c r="P44" s="10"/>
      <c r="Q44" s="60">
        <f t="shared" si="9"/>
        <v>6690</v>
      </c>
      <c r="R44" s="10"/>
      <c r="S44" s="62">
        <f t="shared" si="10"/>
        <v>6913</v>
      </c>
      <c r="T44" s="10"/>
      <c r="U44" s="64">
        <v>2.7</v>
      </c>
      <c r="V44" s="64">
        <v>2.7</v>
      </c>
      <c r="W44" s="10"/>
      <c r="X44" s="43">
        <f t="shared" si="11"/>
        <v>14302719231.200001</v>
      </c>
      <c r="Y44" s="36">
        <f t="shared" si="12"/>
        <v>2.1305716490021734E-2</v>
      </c>
      <c r="Z44" s="10"/>
      <c r="AA44" s="20">
        <v>34.700000000000003</v>
      </c>
      <c r="AB44" s="20">
        <v>22.7</v>
      </c>
      <c r="AC44" s="20">
        <v>15.3</v>
      </c>
      <c r="AD44" s="20">
        <v>23.1</v>
      </c>
      <c r="AE44" s="20">
        <v>4.2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80172.192999999999</v>
      </c>
      <c r="AO44" s="35">
        <v>80</v>
      </c>
      <c r="AP44" s="43">
        <f t="shared" si="14"/>
        <v>1430271923.1200001</v>
      </c>
      <c r="AR44" s="57">
        <f t="shared" si="15"/>
        <v>80172.192999999999</v>
      </c>
      <c r="AS44" s="35">
        <v>24</v>
      </c>
      <c r="AT44" s="43">
        <f t="shared" si="16"/>
        <v>12872447308.08</v>
      </c>
      <c r="AV44" s="43">
        <v>671309000000</v>
      </c>
    </row>
    <row r="45" spans="1:48" ht="24" customHeight="1">
      <c r="A45" s="16"/>
      <c r="B45" s="17">
        <f t="shared" si="8"/>
        <v>21</v>
      </c>
      <c r="C45" s="10"/>
      <c r="D45" s="18" t="s">
        <v>87</v>
      </c>
      <c r="E45" s="10"/>
      <c r="F45" s="18" t="s">
        <v>8</v>
      </c>
      <c r="G45" s="18" t="s">
        <v>212</v>
      </c>
      <c r="H45" s="10"/>
      <c r="I45" s="19">
        <v>4726078</v>
      </c>
      <c r="J45" s="19">
        <v>52560</v>
      </c>
      <c r="K45" s="17" t="s">
        <v>14</v>
      </c>
      <c r="L45" s="10"/>
      <c r="M45" s="60">
        <v>188</v>
      </c>
      <c r="N45" s="60">
        <v>194</v>
      </c>
      <c r="O45" s="60">
        <v>194</v>
      </c>
      <c r="P45" s="10"/>
      <c r="Q45" s="60">
        <f t="shared" si="9"/>
        <v>5820</v>
      </c>
      <c r="R45" s="10"/>
      <c r="S45" s="62">
        <f t="shared" si="10"/>
        <v>6014</v>
      </c>
      <c r="T45" s="10"/>
      <c r="U45" s="64">
        <v>4.0999999999999996</v>
      </c>
      <c r="V45" s="64">
        <v>4.0999999999999996</v>
      </c>
      <c r="W45" s="10"/>
      <c r="X45" s="43">
        <f t="shared" si="11"/>
        <v>9808187126.3999996</v>
      </c>
      <c r="Y45" s="36">
        <f t="shared" si="12"/>
        <v>3.2637059813724736E-2</v>
      </c>
      <c r="Z45" s="10"/>
      <c r="AA45" s="20">
        <v>62.2</v>
      </c>
      <c r="AB45" s="20">
        <v>11.7</v>
      </c>
      <c r="AC45" s="20">
        <v>5.3</v>
      </c>
      <c r="AD45" s="20">
        <v>18.600000000000001</v>
      </c>
      <c r="AE45" s="20">
        <v>2.2000000000000002</v>
      </c>
      <c r="AF45" s="66">
        <f t="shared" si="13"/>
        <v>100.00000000000001</v>
      </c>
      <c r="AG45" s="10"/>
      <c r="AH45" s="72"/>
      <c r="AI45" s="73"/>
      <c r="AJ45" s="74"/>
      <c r="AK45" s="75"/>
      <c r="AL45" s="76"/>
      <c r="AN45" s="57">
        <v>63197.082000000002</v>
      </c>
      <c r="AO45" s="35">
        <v>80</v>
      </c>
      <c r="AP45" s="43">
        <f t="shared" si="14"/>
        <v>980818712.63999999</v>
      </c>
      <c r="AR45" s="57">
        <f t="shared" si="15"/>
        <v>63197.082000000002</v>
      </c>
      <c r="AS45" s="35">
        <v>24</v>
      </c>
      <c r="AT45" s="43">
        <f t="shared" si="16"/>
        <v>8827368413.7600002</v>
      </c>
      <c r="AV45" s="43">
        <v>300523000000</v>
      </c>
    </row>
    <row r="46" spans="1:48" ht="24" customHeight="1">
      <c r="A46" s="16"/>
      <c r="B46" s="17">
        <f t="shared" si="8"/>
        <v>22</v>
      </c>
      <c r="C46" s="10"/>
      <c r="D46" s="18" t="s">
        <v>99</v>
      </c>
      <c r="E46" s="10"/>
      <c r="F46" s="18" t="s">
        <v>8</v>
      </c>
      <c r="G46" s="18" t="s">
        <v>212</v>
      </c>
      <c r="H46" s="10"/>
      <c r="I46" s="19">
        <v>1970530</v>
      </c>
      <c r="J46" s="19">
        <v>14630</v>
      </c>
      <c r="K46" s="17" t="s">
        <v>14</v>
      </c>
      <c r="L46" s="10"/>
      <c r="M46" s="60">
        <v>158</v>
      </c>
      <c r="N46" s="60">
        <v>184</v>
      </c>
      <c r="O46" s="60">
        <v>184</v>
      </c>
      <c r="P46" s="10"/>
      <c r="Q46" s="60">
        <f t="shared" si="9"/>
        <v>5520</v>
      </c>
      <c r="R46" s="10"/>
      <c r="S46" s="62">
        <f t="shared" si="10"/>
        <v>5704</v>
      </c>
      <c r="T46" s="10"/>
      <c r="U46" s="64">
        <v>9.3000000000000007</v>
      </c>
      <c r="V46" s="64">
        <v>9.3000000000000007</v>
      </c>
      <c r="W46" s="10"/>
      <c r="X46" s="43">
        <f t="shared" si="11"/>
        <v>2083382688.0000002</v>
      </c>
      <c r="Y46" s="36">
        <f t="shared" si="12"/>
        <v>7.5120166149852174E-2</v>
      </c>
      <c r="Z46" s="10"/>
      <c r="AA46" s="20">
        <v>44.9</v>
      </c>
      <c r="AB46" s="20">
        <v>12</v>
      </c>
      <c r="AC46" s="20">
        <v>4.4000000000000004</v>
      </c>
      <c r="AD46" s="20">
        <v>34.799999999999997</v>
      </c>
      <c r="AE46" s="20">
        <v>3.9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14153.415000000001</v>
      </c>
      <c r="AO46" s="35">
        <v>80</v>
      </c>
      <c r="AP46" s="43">
        <f t="shared" si="14"/>
        <v>208338268.80000001</v>
      </c>
      <c r="AR46" s="57">
        <f t="shared" si="15"/>
        <v>14153.415000000001</v>
      </c>
      <c r="AS46" s="35">
        <v>24</v>
      </c>
      <c r="AT46" s="43">
        <f t="shared" si="16"/>
        <v>1875044419.2000003</v>
      </c>
      <c r="AV46" s="43">
        <v>27734000000</v>
      </c>
    </row>
    <row r="47" spans="1:48" ht="24" customHeight="1">
      <c r="A47" s="16"/>
      <c r="B47" s="17">
        <f t="shared" si="8"/>
        <v>23</v>
      </c>
      <c r="C47" s="10"/>
      <c r="D47" s="18" t="s">
        <v>127</v>
      </c>
      <c r="E47" s="10"/>
      <c r="F47" s="18" t="s">
        <v>8</v>
      </c>
      <c r="G47" s="18" t="s">
        <v>212</v>
      </c>
      <c r="H47" s="10"/>
      <c r="I47" s="19">
        <v>5254694</v>
      </c>
      <c r="J47" s="19">
        <v>82330</v>
      </c>
      <c r="K47" s="17" t="s">
        <v>14</v>
      </c>
      <c r="L47" s="10"/>
      <c r="M47" s="60">
        <v>135</v>
      </c>
      <c r="N47" s="60">
        <v>143</v>
      </c>
      <c r="O47" s="60">
        <v>143</v>
      </c>
      <c r="P47" s="10"/>
      <c r="Q47" s="60">
        <f t="shared" si="9"/>
        <v>4290</v>
      </c>
      <c r="R47" s="10"/>
      <c r="S47" s="62">
        <f t="shared" si="10"/>
        <v>4433</v>
      </c>
      <c r="T47" s="10"/>
      <c r="U47" s="64">
        <v>2.7</v>
      </c>
      <c r="V47" s="64">
        <v>2.7</v>
      </c>
      <c r="W47" s="10"/>
      <c r="X47" s="43">
        <f t="shared" si="11"/>
        <v>8060688178.3999996</v>
      </c>
      <c r="Y47" s="36">
        <f t="shared" si="12"/>
        <v>2.185492975948073E-2</v>
      </c>
      <c r="Z47" s="10"/>
      <c r="AA47" s="20">
        <v>49.6</v>
      </c>
      <c r="AB47" s="20">
        <v>17</v>
      </c>
      <c r="AC47" s="20">
        <v>8.9</v>
      </c>
      <c r="AD47" s="20">
        <v>11.9</v>
      </c>
      <c r="AE47" s="20">
        <v>12.6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70460.561000000002</v>
      </c>
      <c r="AO47" s="35">
        <v>80</v>
      </c>
      <c r="AP47" s="43">
        <f t="shared" si="14"/>
        <v>806068817.83999991</v>
      </c>
      <c r="AR47" s="57">
        <f t="shared" si="15"/>
        <v>70460.561000000002</v>
      </c>
      <c r="AS47" s="35">
        <v>24</v>
      </c>
      <c r="AT47" s="43">
        <f t="shared" si="16"/>
        <v>7254619360.5599995</v>
      </c>
      <c r="AV47" s="43">
        <v>368827000000</v>
      </c>
    </row>
    <row r="48" spans="1:48" ht="24" customHeight="1">
      <c r="A48" s="16"/>
      <c r="B48" s="17">
        <f t="shared" si="8"/>
        <v>24</v>
      </c>
      <c r="C48" s="10"/>
      <c r="D48" s="18" t="s">
        <v>152</v>
      </c>
      <c r="E48" s="10"/>
      <c r="F48" s="18" t="s">
        <v>8</v>
      </c>
      <c r="G48" s="18" t="s">
        <v>212</v>
      </c>
      <c r="H48" s="10"/>
      <c r="I48" s="19">
        <v>2077862</v>
      </c>
      <c r="J48" s="19">
        <v>21660</v>
      </c>
      <c r="K48" s="17" t="s">
        <v>14</v>
      </c>
      <c r="L48" s="10"/>
      <c r="M48" s="60">
        <v>130</v>
      </c>
      <c r="N48" s="60">
        <v>134</v>
      </c>
      <c r="O48" s="60">
        <v>134</v>
      </c>
      <c r="P48" s="10"/>
      <c r="Q48" s="60">
        <f t="shared" si="9"/>
        <v>4020</v>
      </c>
      <c r="R48" s="10"/>
      <c r="S48" s="62">
        <f t="shared" si="10"/>
        <v>4154</v>
      </c>
      <c r="T48" s="10"/>
      <c r="U48" s="64">
        <v>6.4</v>
      </c>
      <c r="V48" s="64">
        <v>6.4</v>
      </c>
      <c r="W48" s="10"/>
      <c r="X48" s="43">
        <f t="shared" si="11"/>
        <v>2317940683.1999998</v>
      </c>
      <c r="Y48" s="36">
        <f t="shared" si="12"/>
        <v>5.1911239881752211E-2</v>
      </c>
      <c r="Z48" s="10"/>
      <c r="AA48" s="20">
        <v>46.9</v>
      </c>
      <c r="AB48" s="20">
        <v>19.2</v>
      </c>
      <c r="AC48" s="20">
        <v>10</v>
      </c>
      <c r="AD48" s="20">
        <v>16.899999999999999</v>
      </c>
      <c r="AE48" s="20">
        <v>7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21622.580999999998</v>
      </c>
      <c r="AO48" s="35">
        <v>80</v>
      </c>
      <c r="AP48" s="43">
        <f t="shared" si="14"/>
        <v>231794068.31999999</v>
      </c>
      <c r="AR48" s="57">
        <f t="shared" si="15"/>
        <v>21622.580999999998</v>
      </c>
      <c r="AS48" s="35">
        <v>24</v>
      </c>
      <c r="AT48" s="43">
        <f t="shared" si="16"/>
        <v>2086146614.8799996</v>
      </c>
      <c r="AV48" s="43">
        <v>44652000000</v>
      </c>
    </row>
    <row r="49" spans="1:48" ht="24" customHeight="1">
      <c r="A49" s="16"/>
      <c r="B49" s="17">
        <f t="shared" si="8"/>
        <v>25</v>
      </c>
      <c r="C49" s="10"/>
      <c r="D49" s="18" t="s">
        <v>63</v>
      </c>
      <c r="E49" s="10"/>
      <c r="F49" s="18" t="s">
        <v>8</v>
      </c>
      <c r="G49" s="18" t="s">
        <v>212</v>
      </c>
      <c r="H49" s="10"/>
      <c r="I49" s="19">
        <v>1312442</v>
      </c>
      <c r="J49" s="19">
        <v>17750</v>
      </c>
      <c r="K49" s="17" t="s">
        <v>14</v>
      </c>
      <c r="L49" s="10"/>
      <c r="M49" s="60">
        <v>71</v>
      </c>
      <c r="N49" s="60">
        <v>80</v>
      </c>
      <c r="O49" s="60">
        <v>80</v>
      </c>
      <c r="P49" s="10"/>
      <c r="Q49" s="60">
        <f t="shared" si="9"/>
        <v>2400</v>
      </c>
      <c r="R49" s="10"/>
      <c r="S49" s="62">
        <f t="shared" si="10"/>
        <v>2480</v>
      </c>
      <c r="T49" s="10"/>
      <c r="U49" s="64">
        <v>6.1</v>
      </c>
      <c r="V49" s="64">
        <v>6.1</v>
      </c>
      <c r="W49" s="10"/>
      <c r="X49" s="43">
        <f t="shared" si="11"/>
        <v>1167186944</v>
      </c>
      <c r="Y49" s="36">
        <f t="shared" si="12"/>
        <v>4.8640896149358223E-2</v>
      </c>
      <c r="Z49" s="10"/>
      <c r="AA49" s="20">
        <v>52.1</v>
      </c>
      <c r="AB49" s="20">
        <v>1.4</v>
      </c>
      <c r="AC49" s="20">
        <v>7</v>
      </c>
      <c r="AD49" s="20">
        <v>31</v>
      </c>
      <c r="AE49" s="20">
        <v>8.5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18237.295999999998</v>
      </c>
      <c r="AO49" s="35">
        <v>80</v>
      </c>
      <c r="AP49" s="43">
        <f t="shared" si="14"/>
        <v>116718694.39999999</v>
      </c>
      <c r="AR49" s="57">
        <f t="shared" si="15"/>
        <v>18237.295999999998</v>
      </c>
      <c r="AS49" s="35">
        <v>24</v>
      </c>
      <c r="AT49" s="43">
        <f t="shared" si="16"/>
        <v>1050468249.5999999</v>
      </c>
      <c r="AV49" s="43">
        <v>23996000000</v>
      </c>
    </row>
    <row r="50" spans="1:48" ht="24" customHeight="1">
      <c r="A50" s="16"/>
      <c r="B50" s="17">
        <f t="shared" si="8"/>
        <v>26</v>
      </c>
      <c r="C50" s="10"/>
      <c r="D50" s="18" t="s">
        <v>52</v>
      </c>
      <c r="E50" s="10"/>
      <c r="F50" s="18" t="s">
        <v>8</v>
      </c>
      <c r="G50" s="18" t="s">
        <v>212</v>
      </c>
      <c r="H50" s="10"/>
      <c r="I50" s="19">
        <v>1170125</v>
      </c>
      <c r="J50" s="19">
        <v>23680</v>
      </c>
      <c r="K50" s="17" t="s">
        <v>14</v>
      </c>
      <c r="L50" s="10"/>
      <c r="M50" s="60">
        <v>46</v>
      </c>
      <c r="N50" s="60">
        <v>60</v>
      </c>
      <c r="O50" s="60">
        <v>60</v>
      </c>
      <c r="P50" s="10"/>
      <c r="Q50" s="60">
        <f t="shared" si="9"/>
        <v>1800</v>
      </c>
      <c r="R50" s="10"/>
      <c r="S50" s="62">
        <f t="shared" si="10"/>
        <v>1860</v>
      </c>
      <c r="T50" s="10"/>
      <c r="U50" s="64">
        <v>5.0999999999999996</v>
      </c>
      <c r="V50" s="64">
        <v>5.0999999999999996</v>
      </c>
      <c r="W50" s="10"/>
      <c r="X50" s="43">
        <f t="shared" si="11"/>
        <v>1152918624</v>
      </c>
      <c r="Y50" s="36">
        <f t="shared" si="12"/>
        <v>5.5187335407591784E-2</v>
      </c>
      <c r="Z50" s="10"/>
      <c r="AA50" s="20">
        <v>34.799999999999997</v>
      </c>
      <c r="AB50" s="20">
        <v>21.7</v>
      </c>
      <c r="AC50" s="20">
        <v>4.3</v>
      </c>
      <c r="AD50" s="20">
        <v>30.4</v>
      </c>
      <c r="AE50" s="20">
        <v>8.8000000000000007</v>
      </c>
      <c r="AF50" s="66">
        <f t="shared" si="13"/>
        <v>99.999999999999986</v>
      </c>
      <c r="AG50" s="10"/>
      <c r="AH50" s="72"/>
      <c r="AI50" s="73"/>
      <c r="AJ50" s="74"/>
      <c r="AK50" s="75"/>
      <c r="AL50" s="76"/>
      <c r="AN50" s="57">
        <v>24019.137999999999</v>
      </c>
      <c r="AO50" s="35">
        <v>80</v>
      </c>
      <c r="AP50" s="43">
        <f t="shared" si="14"/>
        <v>115291862.40000001</v>
      </c>
      <c r="AR50" s="57">
        <f t="shared" si="15"/>
        <v>24019.137999999999</v>
      </c>
      <c r="AS50" s="35">
        <v>24</v>
      </c>
      <c r="AT50" s="43">
        <f t="shared" si="16"/>
        <v>1037626761.5999999</v>
      </c>
      <c r="AV50" s="43">
        <v>20891000000</v>
      </c>
    </row>
    <row r="51" spans="1:48" ht="24" customHeight="1">
      <c r="A51" s="16"/>
      <c r="B51" s="17">
        <f t="shared" si="8"/>
        <v>27</v>
      </c>
      <c r="C51" s="10"/>
      <c r="D51" s="18" t="s">
        <v>105</v>
      </c>
      <c r="E51" s="10"/>
      <c r="F51" s="18" t="s">
        <v>8</v>
      </c>
      <c r="G51" s="18" t="s">
        <v>212</v>
      </c>
      <c r="H51" s="10"/>
      <c r="I51" s="19">
        <v>575747</v>
      </c>
      <c r="J51" s="19">
        <v>76660</v>
      </c>
      <c r="K51" s="17" t="s">
        <v>14</v>
      </c>
      <c r="L51" s="10"/>
      <c r="M51" s="60">
        <v>32</v>
      </c>
      <c r="N51" s="60">
        <v>36</v>
      </c>
      <c r="O51" s="60">
        <v>36</v>
      </c>
      <c r="P51" s="10"/>
      <c r="Q51" s="60">
        <f t="shared" si="9"/>
        <v>1080</v>
      </c>
      <c r="R51" s="10"/>
      <c r="S51" s="62">
        <f t="shared" si="10"/>
        <v>1116</v>
      </c>
      <c r="T51" s="10"/>
      <c r="U51" s="64">
        <v>6.9</v>
      </c>
      <c r="V51" s="64">
        <v>6.9</v>
      </c>
      <c r="W51" s="10"/>
      <c r="X51" s="43">
        <f t="shared" si="11"/>
        <v>3003217660.8000002</v>
      </c>
      <c r="Y51" s="36">
        <f t="shared" si="12"/>
        <v>4.9483739941671753E-2</v>
      </c>
      <c r="Z51" s="10"/>
      <c r="AA51" s="20">
        <v>62.5</v>
      </c>
      <c r="AB51" s="20">
        <v>9.4</v>
      </c>
      <c r="AC51" s="20">
        <v>3.1</v>
      </c>
      <c r="AD51" s="20">
        <v>25</v>
      </c>
      <c r="AE51" s="20">
        <v>0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104278.391</v>
      </c>
      <c r="AO51" s="35">
        <v>80</v>
      </c>
      <c r="AP51" s="43">
        <f t="shared" si="14"/>
        <v>300321766.08000004</v>
      </c>
      <c r="AR51" s="57">
        <f t="shared" si="15"/>
        <v>104278.391</v>
      </c>
      <c r="AS51" s="35">
        <v>24</v>
      </c>
      <c r="AT51" s="43">
        <f t="shared" si="16"/>
        <v>2702895894.7200003</v>
      </c>
      <c r="AV51" s="43">
        <v>60691000000</v>
      </c>
    </row>
    <row r="52" spans="1:48" ht="24" customHeight="1">
      <c r="A52" s="16"/>
      <c r="B52" s="17">
        <f t="shared" si="8"/>
        <v>28</v>
      </c>
      <c r="C52" s="10"/>
      <c r="D52" s="18" t="s">
        <v>111</v>
      </c>
      <c r="E52" s="10"/>
      <c r="F52" s="18" t="s">
        <v>8</v>
      </c>
      <c r="G52" s="18" t="s">
        <v>212</v>
      </c>
      <c r="H52" s="10"/>
      <c r="I52" s="19">
        <v>429362</v>
      </c>
      <c r="J52" s="19">
        <v>24140</v>
      </c>
      <c r="K52" s="17" t="s">
        <v>14</v>
      </c>
      <c r="L52" s="10"/>
      <c r="M52" s="60">
        <v>22</v>
      </c>
      <c r="N52" s="60">
        <v>26</v>
      </c>
      <c r="O52" s="60">
        <v>26</v>
      </c>
      <c r="P52" s="10"/>
      <c r="Q52" s="60">
        <f t="shared" si="9"/>
        <v>780</v>
      </c>
      <c r="R52" s="10"/>
      <c r="S52" s="62">
        <f t="shared" si="10"/>
        <v>806</v>
      </c>
      <c r="T52" s="10"/>
      <c r="U52" s="64">
        <v>6.1</v>
      </c>
      <c r="V52" s="64">
        <v>6.1</v>
      </c>
      <c r="W52" s="10"/>
      <c r="X52" s="43">
        <f t="shared" si="11"/>
        <v>523151616.00000006</v>
      </c>
      <c r="Y52" s="36">
        <f t="shared" si="12"/>
        <v>4.5678129398410899E-2</v>
      </c>
      <c r="Z52" s="10"/>
      <c r="AA52" s="20">
        <v>18.2</v>
      </c>
      <c r="AB52" s="20">
        <v>40.9</v>
      </c>
      <c r="AC52" s="20">
        <v>4.5</v>
      </c>
      <c r="AD52" s="20">
        <v>27.3</v>
      </c>
      <c r="AE52" s="20">
        <v>9.1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25151.52</v>
      </c>
      <c r="AO52" s="35">
        <v>80</v>
      </c>
      <c r="AP52" s="43">
        <f t="shared" si="14"/>
        <v>52315161.600000001</v>
      </c>
      <c r="AR52" s="57">
        <f t="shared" si="15"/>
        <v>25151.52</v>
      </c>
      <c r="AS52" s="35">
        <v>24</v>
      </c>
      <c r="AT52" s="43">
        <f t="shared" si="16"/>
        <v>470836454.40000004</v>
      </c>
      <c r="AV52" s="43">
        <v>11453000000</v>
      </c>
    </row>
    <row r="53" spans="1:48" ht="24" customHeight="1">
      <c r="A53" s="16"/>
      <c r="B53" s="17">
        <f t="shared" si="8"/>
        <v>29</v>
      </c>
      <c r="C53" s="10"/>
      <c r="D53" s="18" t="s">
        <v>82</v>
      </c>
      <c r="E53" s="10"/>
      <c r="F53" s="18" t="s">
        <v>8</v>
      </c>
      <c r="G53" s="18" t="s">
        <v>212</v>
      </c>
      <c r="H53" s="10"/>
      <c r="I53" s="19">
        <v>332474</v>
      </c>
      <c r="J53" s="19">
        <v>56990</v>
      </c>
      <c r="K53" s="17" t="s">
        <v>14</v>
      </c>
      <c r="L53" s="10"/>
      <c r="M53" s="60">
        <v>18</v>
      </c>
      <c r="N53" s="60">
        <v>22</v>
      </c>
      <c r="O53" s="60">
        <v>22</v>
      </c>
      <c r="P53" s="10"/>
      <c r="Q53" s="60">
        <f t="shared" si="9"/>
        <v>660</v>
      </c>
      <c r="R53" s="10"/>
      <c r="S53" s="62">
        <f t="shared" si="10"/>
        <v>682</v>
      </c>
      <c r="T53" s="10"/>
      <c r="U53" s="64">
        <v>6.6</v>
      </c>
      <c r="V53" s="64">
        <v>6.6</v>
      </c>
      <c r="W53" s="10"/>
      <c r="X53" s="43">
        <f t="shared" si="11"/>
        <v>1086939902.4000001</v>
      </c>
      <c r="Y53" s="36">
        <f t="shared" si="12"/>
        <v>5.2468618575014489E-2</v>
      </c>
      <c r="Z53" s="10"/>
      <c r="AA53" s="20">
        <v>72.2</v>
      </c>
      <c r="AB53" s="20">
        <v>11.1</v>
      </c>
      <c r="AC53" s="20">
        <v>0</v>
      </c>
      <c r="AD53" s="20">
        <v>11.1</v>
      </c>
      <c r="AE53" s="20">
        <v>5.6</v>
      </c>
      <c r="AF53" s="66">
        <f t="shared" si="13"/>
        <v>99.999999999999986</v>
      </c>
      <c r="AG53" s="10"/>
      <c r="AH53" s="72"/>
      <c r="AI53" s="73"/>
      <c r="AJ53" s="74"/>
      <c r="AK53" s="75"/>
      <c r="AL53" s="76"/>
      <c r="AN53" s="57">
        <v>61757.949000000001</v>
      </c>
      <c r="AO53" s="35">
        <v>80</v>
      </c>
      <c r="AP53" s="43">
        <f t="shared" si="14"/>
        <v>108693990.24000001</v>
      </c>
      <c r="AR53" s="57">
        <f t="shared" si="15"/>
        <v>61757.949000000001</v>
      </c>
      <c r="AS53" s="35">
        <v>24</v>
      </c>
      <c r="AT53" s="43">
        <f t="shared" si="16"/>
        <v>978245912.16000009</v>
      </c>
      <c r="AV53" s="43">
        <v>20716000000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91</v>
      </c>
      <c r="E56" s="10"/>
      <c r="F56" s="18" t="s">
        <v>18</v>
      </c>
      <c r="G56" s="18" t="s">
        <v>224</v>
      </c>
      <c r="H56" s="10"/>
      <c r="I56" s="19">
        <v>127748512</v>
      </c>
      <c r="J56" s="19">
        <v>38000</v>
      </c>
      <c r="K56" s="17" t="s">
        <v>14</v>
      </c>
      <c r="L56" s="10"/>
      <c r="M56" s="60">
        <v>4682</v>
      </c>
      <c r="N56" s="60">
        <v>5224</v>
      </c>
      <c r="O56" s="60">
        <v>5224</v>
      </c>
      <c r="P56" s="10"/>
      <c r="Q56" s="60">
        <f t="shared" ref="Q56:Q61" si="17">N56*$Q$201</f>
        <v>156720</v>
      </c>
      <c r="R56" s="10"/>
      <c r="S56" s="62">
        <f t="shared" ref="S56:S61" si="18">Q56+N56</f>
        <v>161944</v>
      </c>
      <c r="T56" s="10"/>
      <c r="U56" s="64">
        <v>4.0999999999999996</v>
      </c>
      <c r="V56" s="64">
        <v>4.0999999999999996</v>
      </c>
      <c r="W56" s="10"/>
      <c r="X56" s="43">
        <f t="shared" ref="X56:X61" si="19">AP56+AT56</f>
        <v>162129268115.19998</v>
      </c>
      <c r="Y56" s="36">
        <f t="shared" ref="Y56:Y61" si="20">X56/AV56</f>
        <v>3.2906285389730054E-2</v>
      </c>
      <c r="Z56" s="10"/>
      <c r="AA56" s="20">
        <v>32.4</v>
      </c>
      <c r="AB56" s="20">
        <v>17.2</v>
      </c>
      <c r="AC56" s="20">
        <v>15.1</v>
      </c>
      <c r="AD56" s="20">
        <v>35</v>
      </c>
      <c r="AE56" s="20">
        <v>0.3</v>
      </c>
      <c r="AF56" s="66">
        <f t="shared" ref="AF56:AF61" si="21">SUM(AA56:AE56)</f>
        <v>99.999999999999986</v>
      </c>
      <c r="AG56" s="10"/>
      <c r="AH56" s="72"/>
      <c r="AI56" s="73"/>
      <c r="AJ56" s="74"/>
      <c r="AK56" s="75"/>
      <c r="AL56" s="76"/>
      <c r="AN56" s="57">
        <v>38794.330999999998</v>
      </c>
      <c r="AO56" s="35">
        <v>80</v>
      </c>
      <c r="AP56" s="43">
        <f t="shared" ref="AP56:AP61" si="22">N56*AN56*AO56</f>
        <v>16212926811.52</v>
      </c>
      <c r="AR56" s="57">
        <f t="shared" ref="AR56:AR61" si="23">AN56</f>
        <v>38794.330999999998</v>
      </c>
      <c r="AS56" s="35">
        <v>24</v>
      </c>
      <c r="AT56" s="43">
        <f t="shared" ref="AT56:AT61" si="24">Q56*AR56*AS56</f>
        <v>145916341303.67999</v>
      </c>
      <c r="AV56" s="43">
        <v>4927000000000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17</v>
      </c>
      <c r="E58" s="10"/>
      <c r="F58" s="18" t="s">
        <v>18</v>
      </c>
      <c r="G58" s="18" t="s">
        <v>224</v>
      </c>
      <c r="H58" s="10"/>
      <c r="I58" s="19">
        <v>24125848</v>
      </c>
      <c r="J58" s="19">
        <v>54420</v>
      </c>
      <c r="K58" s="17" t="s">
        <v>14</v>
      </c>
      <c r="L58" s="10"/>
      <c r="M58" s="60">
        <v>1296</v>
      </c>
      <c r="N58" s="60">
        <v>1351</v>
      </c>
      <c r="O58" s="60">
        <v>1351</v>
      </c>
      <c r="P58" s="10"/>
      <c r="Q58" s="60">
        <f t="shared" si="17"/>
        <v>40530</v>
      </c>
      <c r="R58" s="10"/>
      <c r="S58" s="62">
        <f t="shared" si="18"/>
        <v>41881</v>
      </c>
      <c r="T58" s="10"/>
      <c r="U58" s="64">
        <v>5.6</v>
      </c>
      <c r="V58" s="64">
        <v>5.6</v>
      </c>
      <c r="W58" s="10"/>
      <c r="X58" s="43">
        <f t="shared" si="19"/>
        <v>54008798384.800003</v>
      </c>
      <c r="Y58" s="36">
        <f t="shared" si="20"/>
        <v>4.4672289813730358E-2</v>
      </c>
      <c r="Z58" s="10"/>
      <c r="AA58" s="20">
        <v>60.9</v>
      </c>
      <c r="AB58" s="20">
        <v>19.3</v>
      </c>
      <c r="AC58" s="20">
        <v>2.2000000000000002</v>
      </c>
      <c r="AD58" s="20">
        <v>14</v>
      </c>
      <c r="AE58" s="20">
        <v>3.6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49971.131000000001</v>
      </c>
      <c r="AO58" s="35">
        <v>80</v>
      </c>
      <c r="AP58" s="43">
        <f t="shared" si="22"/>
        <v>5400879838.4800005</v>
      </c>
      <c r="AR58" s="57">
        <f t="shared" si="23"/>
        <v>49971.131000000001</v>
      </c>
      <c r="AS58" s="35">
        <v>24</v>
      </c>
      <c r="AT58" s="43">
        <f t="shared" si="24"/>
        <v>48607918546.32</v>
      </c>
      <c r="AV58" s="43">
        <v>1209000000000</v>
      </c>
    </row>
    <row r="59" spans="1:48" ht="24" customHeight="1">
      <c r="A59" s="16"/>
      <c r="B59" s="17">
        <f t="shared" si="8"/>
        <v>4</v>
      </c>
      <c r="C59" s="10"/>
      <c r="D59" s="18" t="s">
        <v>124</v>
      </c>
      <c r="E59" s="10"/>
      <c r="F59" s="18" t="s">
        <v>18</v>
      </c>
      <c r="G59" s="18" t="s">
        <v>224</v>
      </c>
      <c r="H59" s="10"/>
      <c r="I59" s="19">
        <v>4660833</v>
      </c>
      <c r="J59" s="19">
        <v>39070</v>
      </c>
      <c r="K59" s="17" t="s">
        <v>14</v>
      </c>
      <c r="L59" s="10"/>
      <c r="M59" s="60">
        <v>327</v>
      </c>
      <c r="N59" s="60">
        <v>364</v>
      </c>
      <c r="O59" s="60">
        <v>364</v>
      </c>
      <c r="P59" s="10"/>
      <c r="Q59" s="60">
        <f t="shared" si="17"/>
        <v>10920</v>
      </c>
      <c r="R59" s="10"/>
      <c r="S59" s="62">
        <f t="shared" si="18"/>
        <v>11284</v>
      </c>
      <c r="T59" s="10"/>
      <c r="U59" s="64">
        <v>7.8</v>
      </c>
      <c r="V59" s="64">
        <v>7.8</v>
      </c>
      <c r="W59" s="10"/>
      <c r="X59" s="43">
        <f t="shared" si="19"/>
        <v>11655819302.4</v>
      </c>
      <c r="Y59" s="36">
        <f t="shared" si="20"/>
        <v>6.2047224453032672E-2</v>
      </c>
      <c r="Z59" s="10"/>
      <c r="AA59" s="20">
        <v>68.5</v>
      </c>
      <c r="AB59" s="20">
        <v>15.9</v>
      </c>
      <c r="AC59" s="20">
        <v>1.5</v>
      </c>
      <c r="AD59" s="20">
        <v>7.6</v>
      </c>
      <c r="AE59" s="20">
        <v>6.5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40026.851999999999</v>
      </c>
      <c r="AO59" s="35">
        <v>80</v>
      </c>
      <c r="AP59" s="43">
        <f t="shared" si="22"/>
        <v>1165581930.24</v>
      </c>
      <c r="AR59" s="57">
        <f t="shared" si="23"/>
        <v>40026.851999999999</v>
      </c>
      <c r="AS59" s="35">
        <v>24</v>
      </c>
      <c r="AT59" s="43">
        <f t="shared" si="24"/>
        <v>10490237372.16</v>
      </c>
      <c r="AV59" s="43">
        <v>187854000000</v>
      </c>
    </row>
    <row r="60" spans="1:48" ht="24" customHeight="1">
      <c r="A60" s="16"/>
      <c r="B60" s="17">
        <f t="shared" si="8"/>
        <v>5</v>
      </c>
      <c r="C60" s="10"/>
      <c r="D60" s="18" t="s">
        <v>150</v>
      </c>
      <c r="E60" s="10"/>
      <c r="F60" s="18" t="s">
        <v>18</v>
      </c>
      <c r="G60" s="18" t="s">
        <v>224</v>
      </c>
      <c r="H60" s="10"/>
      <c r="I60" s="19">
        <v>5622455</v>
      </c>
      <c r="J60" s="19">
        <v>51880</v>
      </c>
      <c r="K60" s="17" t="s">
        <v>14</v>
      </c>
      <c r="L60" s="10"/>
      <c r="M60" s="60">
        <v>141</v>
      </c>
      <c r="N60" s="60">
        <v>155</v>
      </c>
      <c r="O60" s="60">
        <v>155</v>
      </c>
      <c r="P60" s="10"/>
      <c r="Q60" s="60">
        <f t="shared" si="17"/>
        <v>4650</v>
      </c>
      <c r="R60" s="10"/>
      <c r="S60" s="62">
        <f t="shared" si="18"/>
        <v>4805</v>
      </c>
      <c r="T60" s="10"/>
      <c r="U60" s="64">
        <v>2.8</v>
      </c>
      <c r="V60" s="64">
        <v>2.8</v>
      </c>
      <c r="W60" s="10"/>
      <c r="X60" s="43">
        <f t="shared" si="19"/>
        <v>7033797080</v>
      </c>
      <c r="Y60" s="36">
        <f t="shared" si="20"/>
        <v>2.2114129934479421E-2</v>
      </c>
      <c r="Z60" s="10"/>
      <c r="AA60" s="20">
        <v>7.8</v>
      </c>
      <c r="AB60" s="20">
        <v>44</v>
      </c>
      <c r="AC60" s="20">
        <v>14.2</v>
      </c>
      <c r="AD60" s="20">
        <v>33.299999999999997</v>
      </c>
      <c r="AE60" s="20">
        <v>0.7</v>
      </c>
      <c r="AF60" s="66">
        <f t="shared" si="21"/>
        <v>100</v>
      </c>
      <c r="AG60" s="10"/>
      <c r="AH60" s="72"/>
      <c r="AI60" s="73"/>
      <c r="AJ60" s="74"/>
      <c r="AK60" s="75"/>
      <c r="AL60" s="76"/>
      <c r="AN60" s="57">
        <v>56724.17</v>
      </c>
      <c r="AO60" s="35">
        <v>80</v>
      </c>
      <c r="AP60" s="43">
        <f t="shared" si="22"/>
        <v>703379708</v>
      </c>
      <c r="AR60" s="57">
        <f t="shared" si="23"/>
        <v>56724.17</v>
      </c>
      <c r="AS60" s="35">
        <v>24</v>
      </c>
      <c r="AT60" s="43">
        <f t="shared" si="24"/>
        <v>6330417372</v>
      </c>
      <c r="AV60" s="43">
        <v>318068000000</v>
      </c>
    </row>
    <row r="61" spans="1:48" ht="24" customHeight="1">
      <c r="A61" s="16"/>
      <c r="B61" s="17">
        <f t="shared" si="8"/>
        <v>6</v>
      </c>
      <c r="C61" s="10"/>
      <c r="D61" s="18" t="s">
        <v>47</v>
      </c>
      <c r="E61" s="10"/>
      <c r="F61" s="18" t="s">
        <v>18</v>
      </c>
      <c r="G61" s="18" t="s">
        <v>224</v>
      </c>
      <c r="H61" s="10"/>
      <c r="I61" s="19">
        <v>17379</v>
      </c>
      <c r="J61" s="19">
        <v>0</v>
      </c>
      <c r="K61" s="17" t="s">
        <v>14</v>
      </c>
      <c r="L61" s="10"/>
      <c r="M61" s="60">
        <v>5</v>
      </c>
      <c r="N61" s="60">
        <v>3</v>
      </c>
      <c r="O61" s="60">
        <v>3</v>
      </c>
      <c r="P61" s="10"/>
      <c r="Q61" s="60">
        <f t="shared" si="17"/>
        <v>90</v>
      </c>
      <c r="R61" s="10"/>
      <c r="S61" s="62">
        <f t="shared" si="18"/>
        <v>93</v>
      </c>
      <c r="T61" s="10"/>
      <c r="U61" s="64">
        <v>17.3</v>
      </c>
      <c r="V61" s="64">
        <v>17.3</v>
      </c>
      <c r="W61" s="10"/>
      <c r="X61" s="43">
        <f t="shared" si="19"/>
        <v>189973300.80000001</v>
      </c>
      <c r="Y61" s="36">
        <f t="shared" si="20"/>
        <v>2.8814394175640832E-2</v>
      </c>
      <c r="Z61" s="10"/>
      <c r="AA61" s="20">
        <v>20</v>
      </c>
      <c r="AB61" s="20">
        <v>80</v>
      </c>
      <c r="AC61" s="20">
        <v>0</v>
      </c>
      <c r="AD61" s="20">
        <v>0</v>
      </c>
      <c r="AE61" s="20">
        <v>0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79155.542000000001</v>
      </c>
      <c r="AO61" s="35">
        <v>80</v>
      </c>
      <c r="AP61" s="43">
        <f t="shared" si="22"/>
        <v>18997330.079999998</v>
      </c>
      <c r="AR61" s="57">
        <f t="shared" si="23"/>
        <v>79155.542000000001</v>
      </c>
      <c r="AS61" s="35">
        <v>24</v>
      </c>
      <c r="AT61" s="43">
        <f t="shared" si="24"/>
        <v>170975970.72</v>
      </c>
      <c r="AV61" s="43">
        <v>6593000000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126</v>
      </c>
      <c r="E63" s="10"/>
      <c r="F63" s="18" t="s">
        <v>11</v>
      </c>
      <c r="G63" s="18" t="s">
        <v>11</v>
      </c>
      <c r="H63" s="10"/>
      <c r="I63" s="19">
        <v>185989632</v>
      </c>
      <c r="J63" s="19">
        <v>2450</v>
      </c>
      <c r="K63" s="17" t="s">
        <v>9</v>
      </c>
      <c r="L63" s="10"/>
      <c r="M63" s="60">
        <v>5053</v>
      </c>
      <c r="N63" s="60">
        <v>39802</v>
      </c>
      <c r="O63" s="60">
        <v>19710</v>
      </c>
      <c r="P63" s="10"/>
      <c r="Q63" s="60">
        <f t="shared" ref="Q63:Q81" si="25">N63*$Q$200</f>
        <v>597030</v>
      </c>
      <c r="R63" s="10"/>
      <c r="S63" s="62">
        <f t="shared" ref="S63:S81" si="26">Q63+N63</f>
        <v>636832</v>
      </c>
      <c r="T63" s="10"/>
      <c r="U63" s="64">
        <v>21.4</v>
      </c>
      <c r="V63" s="64">
        <v>9.86</v>
      </c>
      <c r="W63" s="10"/>
      <c r="X63" s="43">
        <v>28790000000</v>
      </c>
      <c r="Y63" s="36">
        <v>7.0999999999999994E-2</v>
      </c>
      <c r="Z63" s="10"/>
      <c r="AA63" s="20">
        <v>52</v>
      </c>
      <c r="AB63" s="20">
        <v>8</v>
      </c>
      <c r="AC63" s="20">
        <v>2</v>
      </c>
      <c r="AD63" s="20">
        <v>37</v>
      </c>
      <c r="AE63" s="20">
        <v>1</v>
      </c>
      <c r="AF63" s="66">
        <f t="shared" ref="AF63:AF81" si="27">SUM(AA63:AE63)</f>
        <v>100</v>
      </c>
      <c r="AG63" s="10"/>
      <c r="AH63" s="36">
        <v>8.0000000000000002E-3</v>
      </c>
      <c r="AI63" s="40">
        <v>6309</v>
      </c>
      <c r="AJ63" s="37">
        <v>0.45</v>
      </c>
      <c r="AK63" s="42" t="s">
        <v>214</v>
      </c>
      <c r="AL63" s="41">
        <v>631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30" si="31">B63+1</f>
        <v>2</v>
      </c>
      <c r="C64" s="10"/>
      <c r="D64" s="18" t="s">
        <v>155</v>
      </c>
      <c r="E64" s="10"/>
      <c r="F64" s="18" t="s">
        <v>11</v>
      </c>
      <c r="G64" s="18" t="s">
        <v>11</v>
      </c>
      <c r="H64" s="10"/>
      <c r="I64" s="19">
        <v>56015472</v>
      </c>
      <c r="J64" s="19">
        <v>5480</v>
      </c>
      <c r="K64" s="17" t="s">
        <v>9</v>
      </c>
      <c r="L64" s="10"/>
      <c r="M64" s="60">
        <v>14071</v>
      </c>
      <c r="N64" s="60">
        <v>14507</v>
      </c>
      <c r="O64" s="60">
        <v>15099</v>
      </c>
      <c r="P64" s="10"/>
      <c r="Q64" s="60">
        <f t="shared" si="25"/>
        <v>217605</v>
      </c>
      <c r="R64" s="10"/>
      <c r="S64" s="62">
        <f t="shared" si="26"/>
        <v>232112</v>
      </c>
      <c r="T64" s="10"/>
      <c r="U64" s="64">
        <v>25.9</v>
      </c>
      <c r="V64" s="64">
        <v>27.79</v>
      </c>
      <c r="W64" s="10"/>
      <c r="X64" s="43">
        <v>25470000000</v>
      </c>
      <c r="Y64" s="36">
        <v>8.5999999999999993E-2</v>
      </c>
      <c r="Z64" s="10"/>
      <c r="AA64" s="20">
        <v>67</v>
      </c>
      <c r="AB64" s="20">
        <v>2</v>
      </c>
      <c r="AC64" s="20">
        <v>1</v>
      </c>
      <c r="AD64" s="20">
        <v>29</v>
      </c>
      <c r="AE64" s="20">
        <v>1</v>
      </c>
      <c r="AF64" s="66">
        <f t="shared" si="27"/>
        <v>100</v>
      </c>
      <c r="AG64" s="10"/>
      <c r="AH64" s="36">
        <v>-4.7E-2</v>
      </c>
      <c r="AI64" s="40">
        <v>17691</v>
      </c>
      <c r="AJ64" s="37">
        <v>0.83</v>
      </c>
      <c r="AK64" s="42" t="s">
        <v>213</v>
      </c>
      <c r="AL64" s="41">
        <v>1509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21" t="s">
        <v>10</v>
      </c>
      <c r="E65" s="10"/>
      <c r="F65" s="18" t="s">
        <v>11</v>
      </c>
      <c r="G65" s="18" t="s">
        <v>11</v>
      </c>
      <c r="H65" s="10"/>
      <c r="I65" s="19">
        <v>28813464</v>
      </c>
      <c r="J65" s="19">
        <v>3440</v>
      </c>
      <c r="K65" s="17" t="s">
        <v>9</v>
      </c>
      <c r="L65" s="10"/>
      <c r="M65" s="60">
        <v>2845</v>
      </c>
      <c r="N65" s="60">
        <v>6797</v>
      </c>
      <c r="O65" s="60">
        <v>6769</v>
      </c>
      <c r="P65" s="10"/>
      <c r="Q65" s="60">
        <f t="shared" si="25"/>
        <v>101955</v>
      </c>
      <c r="R65" s="10"/>
      <c r="S65" s="62">
        <f t="shared" si="26"/>
        <v>108752</v>
      </c>
      <c r="T65" s="10"/>
      <c r="U65" s="64">
        <v>23.61</v>
      </c>
      <c r="V65" s="64">
        <v>24.82</v>
      </c>
      <c r="W65" s="10"/>
      <c r="X65" s="43">
        <v>7930000000</v>
      </c>
      <c r="Y65" s="36">
        <v>7.8E-2</v>
      </c>
      <c r="Z65" s="10"/>
      <c r="AA65" s="20">
        <v>51</v>
      </c>
      <c r="AB65" s="20">
        <v>3</v>
      </c>
      <c r="AC65" s="20">
        <v>1</v>
      </c>
      <c r="AD65" s="20">
        <v>44</v>
      </c>
      <c r="AE65" s="20">
        <v>1</v>
      </c>
      <c r="AF65" s="66">
        <f t="shared" si="27"/>
        <v>100</v>
      </c>
      <c r="AG65" s="10"/>
      <c r="AH65" s="36">
        <v>-0.159</v>
      </c>
      <c r="AI65" s="40">
        <v>2708</v>
      </c>
      <c r="AJ65" s="37">
        <v>0.64</v>
      </c>
      <c r="AK65" s="42" t="s">
        <v>214</v>
      </c>
      <c r="AL65" s="41">
        <v>1670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94</v>
      </c>
      <c r="E66" s="10"/>
      <c r="F66" s="18" t="s">
        <v>11</v>
      </c>
      <c r="G66" s="18" t="s">
        <v>11</v>
      </c>
      <c r="H66" s="10"/>
      <c r="I66" s="19">
        <v>48461568</v>
      </c>
      <c r="J66" s="19">
        <v>1380</v>
      </c>
      <c r="K66" s="17" t="s">
        <v>9</v>
      </c>
      <c r="L66" s="10"/>
      <c r="M66" s="60">
        <v>2965</v>
      </c>
      <c r="N66" s="60">
        <v>13463</v>
      </c>
      <c r="O66" s="60">
        <v>5416</v>
      </c>
      <c r="P66" s="10"/>
      <c r="Q66" s="60">
        <f t="shared" si="25"/>
        <v>201945</v>
      </c>
      <c r="R66" s="10"/>
      <c r="S66" s="62">
        <f t="shared" si="26"/>
        <v>215408</v>
      </c>
      <c r="T66" s="10"/>
      <c r="U66" s="64">
        <v>27.8</v>
      </c>
      <c r="V66" s="64">
        <v>11.47</v>
      </c>
      <c r="W66" s="10"/>
      <c r="X66" s="43">
        <v>6550000000</v>
      </c>
      <c r="Y66" s="36">
        <v>9.1999999999999998E-2</v>
      </c>
      <c r="Z66" s="10"/>
      <c r="AA66" s="20">
        <v>49</v>
      </c>
      <c r="AB66" s="20">
        <v>6</v>
      </c>
      <c r="AC66" s="20">
        <v>6</v>
      </c>
      <c r="AD66" s="20">
        <v>38</v>
      </c>
      <c r="AE66" s="20">
        <v>1</v>
      </c>
      <c r="AF66" s="66">
        <f t="shared" si="27"/>
        <v>100</v>
      </c>
      <c r="AG66" s="10"/>
      <c r="AH66" s="36">
        <v>-6.7000000000000004E-2</v>
      </c>
      <c r="AI66" s="40">
        <v>4536</v>
      </c>
      <c r="AJ66" s="37">
        <v>0.67</v>
      </c>
      <c r="AK66" s="42" t="s">
        <v>213</v>
      </c>
      <c r="AL66" s="41">
        <v>636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73</v>
      </c>
      <c r="E67" s="10"/>
      <c r="F67" s="18" t="s">
        <v>11</v>
      </c>
      <c r="G67" s="18" t="s">
        <v>11</v>
      </c>
      <c r="H67" s="10"/>
      <c r="I67" s="19">
        <v>28206728</v>
      </c>
      <c r="J67" s="19">
        <v>1380</v>
      </c>
      <c r="K67" s="17" t="s">
        <v>9</v>
      </c>
      <c r="L67" s="10"/>
      <c r="M67" s="60">
        <v>1802</v>
      </c>
      <c r="N67" s="60">
        <v>7018</v>
      </c>
      <c r="O67" s="60">
        <v>5387</v>
      </c>
      <c r="P67" s="10"/>
      <c r="Q67" s="60">
        <f t="shared" si="25"/>
        <v>105270</v>
      </c>
      <c r="R67" s="10"/>
      <c r="S67" s="62">
        <f t="shared" si="26"/>
        <v>112288</v>
      </c>
      <c r="T67" s="10"/>
      <c r="U67" s="64">
        <v>24.9</v>
      </c>
      <c r="V67" s="64">
        <v>18.29</v>
      </c>
      <c r="W67" s="10"/>
      <c r="X67" s="43">
        <v>4550000000</v>
      </c>
      <c r="Y67" s="36">
        <v>8.3000000000000004E-2</v>
      </c>
      <c r="Z67" s="10"/>
      <c r="AA67" s="20">
        <v>48</v>
      </c>
      <c r="AB67" s="20">
        <v>3</v>
      </c>
      <c r="AC67" s="20">
        <v>3</v>
      </c>
      <c r="AD67" s="20">
        <v>45</v>
      </c>
      <c r="AE67" s="20">
        <v>1</v>
      </c>
      <c r="AF67" s="66">
        <f t="shared" si="27"/>
        <v>100</v>
      </c>
      <c r="AG67" s="10"/>
      <c r="AH67" s="36">
        <v>1.0999999999999999E-2</v>
      </c>
      <c r="AI67" s="40">
        <v>7328</v>
      </c>
      <c r="AJ67" s="37">
        <v>0.7</v>
      </c>
      <c r="AK67" s="42" t="s">
        <v>213</v>
      </c>
      <c r="AL67" s="41">
        <v>976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18" t="s">
        <v>38</v>
      </c>
      <c r="E68" s="10"/>
      <c r="F68" s="18" t="s">
        <v>11</v>
      </c>
      <c r="G68" s="18" t="s">
        <v>11</v>
      </c>
      <c r="H68" s="10"/>
      <c r="I68" s="19">
        <v>23439188</v>
      </c>
      <c r="J68" s="19">
        <v>1200</v>
      </c>
      <c r="K68" s="17" t="s">
        <v>9</v>
      </c>
      <c r="L68" s="10"/>
      <c r="M68" s="60">
        <v>1879</v>
      </c>
      <c r="N68" s="60">
        <v>7066</v>
      </c>
      <c r="O68" s="60">
        <v>4120</v>
      </c>
      <c r="P68" s="10"/>
      <c r="Q68" s="60">
        <f t="shared" si="25"/>
        <v>105990</v>
      </c>
      <c r="R68" s="10"/>
      <c r="S68" s="62">
        <f t="shared" si="26"/>
        <v>113056</v>
      </c>
      <c r="T68" s="10"/>
      <c r="U68" s="64">
        <v>30.1</v>
      </c>
      <c r="V68" s="64">
        <v>15.27</v>
      </c>
      <c r="W68" s="10"/>
      <c r="X68" s="43">
        <v>3270000000</v>
      </c>
      <c r="Y68" s="36">
        <v>0.1</v>
      </c>
      <c r="Z68" s="10"/>
      <c r="AA68" s="20">
        <v>64</v>
      </c>
      <c r="AB68" s="20">
        <v>20</v>
      </c>
      <c r="AC68" s="20">
        <v>1</v>
      </c>
      <c r="AD68" s="20">
        <v>14</v>
      </c>
      <c r="AE68" s="20">
        <v>1</v>
      </c>
      <c r="AF68" s="66">
        <f t="shared" si="27"/>
        <v>100</v>
      </c>
      <c r="AG68" s="10"/>
      <c r="AH68" s="36">
        <v>-8.3000000000000004E-2</v>
      </c>
      <c r="AI68" s="40">
        <v>3235</v>
      </c>
      <c r="AJ68" s="37">
        <v>0.64</v>
      </c>
      <c r="AK68" s="42" t="s">
        <v>214</v>
      </c>
      <c r="AL68" s="41">
        <v>878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49</v>
      </c>
      <c r="E69" s="10"/>
      <c r="F69" s="18" t="s">
        <v>11</v>
      </c>
      <c r="G69" s="18" t="s">
        <v>11</v>
      </c>
      <c r="H69" s="10"/>
      <c r="I69" s="19">
        <v>23695920</v>
      </c>
      <c r="J69" s="19">
        <v>1520</v>
      </c>
      <c r="K69" s="17" t="s">
        <v>9</v>
      </c>
      <c r="L69" s="10"/>
      <c r="M69" s="60">
        <v>991</v>
      </c>
      <c r="N69" s="60">
        <v>5582</v>
      </c>
      <c r="O69" s="60">
        <v>3670</v>
      </c>
      <c r="P69" s="10"/>
      <c r="Q69" s="60">
        <f t="shared" si="25"/>
        <v>83730</v>
      </c>
      <c r="R69" s="10"/>
      <c r="S69" s="62">
        <f t="shared" si="26"/>
        <v>89312</v>
      </c>
      <c r="T69" s="10"/>
      <c r="U69" s="64">
        <v>23.6</v>
      </c>
      <c r="V69" s="64">
        <v>15</v>
      </c>
      <c r="W69" s="10"/>
      <c r="X69" s="43">
        <v>2770000000</v>
      </c>
      <c r="Y69" s="36">
        <v>7.8E-2</v>
      </c>
      <c r="Z69" s="10"/>
      <c r="AA69" s="20">
        <v>51</v>
      </c>
      <c r="AB69" s="20">
        <v>10</v>
      </c>
      <c r="AC69" s="20">
        <v>1</v>
      </c>
      <c r="AD69" s="20">
        <v>37</v>
      </c>
      <c r="AE69" s="20">
        <v>1</v>
      </c>
      <c r="AF69" s="66">
        <f t="shared" si="27"/>
        <v>100</v>
      </c>
      <c r="AG69" s="10"/>
      <c r="AH69" s="36">
        <v>-0.05</v>
      </c>
      <c r="AI69" s="40">
        <v>3821</v>
      </c>
      <c r="AJ69" s="37">
        <v>0.63</v>
      </c>
      <c r="AK69" s="42" t="s">
        <v>213</v>
      </c>
      <c r="AL69" s="41">
        <v>865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46</v>
      </c>
      <c r="E70" s="10"/>
      <c r="F70" s="18" t="s">
        <v>11</v>
      </c>
      <c r="G70" s="18" t="s">
        <v>11</v>
      </c>
      <c r="H70" s="10"/>
      <c r="I70" s="19">
        <v>5125821</v>
      </c>
      <c r="J70" s="19">
        <v>1710</v>
      </c>
      <c r="K70" s="17" t="s">
        <v>9</v>
      </c>
      <c r="L70" s="10"/>
      <c r="M70" s="60">
        <v>308</v>
      </c>
      <c r="N70" s="60">
        <v>1405</v>
      </c>
      <c r="O70" s="60">
        <v>1210</v>
      </c>
      <c r="P70" s="10"/>
      <c r="Q70" s="60">
        <f t="shared" si="25"/>
        <v>21075</v>
      </c>
      <c r="R70" s="10"/>
      <c r="S70" s="62">
        <f t="shared" si="26"/>
        <v>22480</v>
      </c>
      <c r="T70" s="10"/>
      <c r="U70" s="64">
        <v>27.4</v>
      </c>
      <c r="V70" s="64">
        <v>25.13</v>
      </c>
      <c r="W70" s="10"/>
      <c r="X70" s="43">
        <v>823520000</v>
      </c>
      <c r="Y70" s="36">
        <v>9.0999999999999998E-2</v>
      </c>
      <c r="Z70" s="10"/>
      <c r="AA70" s="20">
        <v>58</v>
      </c>
      <c r="AB70" s="20">
        <v>3</v>
      </c>
      <c r="AC70" s="20">
        <v>1</v>
      </c>
      <c r="AD70" s="20">
        <v>37</v>
      </c>
      <c r="AE70" s="20">
        <v>1</v>
      </c>
      <c r="AF70" s="66">
        <f t="shared" si="27"/>
        <v>100</v>
      </c>
      <c r="AG70" s="10"/>
      <c r="AH70" s="36">
        <v>-5.3999999999999999E-2</v>
      </c>
      <c r="AI70" s="40">
        <v>2483</v>
      </c>
      <c r="AJ70" s="37">
        <v>0.74</v>
      </c>
      <c r="AK70" s="42" t="s">
        <v>214</v>
      </c>
      <c r="AL70" s="41">
        <v>1557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101</v>
      </c>
      <c r="E71" s="10"/>
      <c r="F71" s="18" t="s">
        <v>11</v>
      </c>
      <c r="G71" s="18" t="s">
        <v>11</v>
      </c>
      <c r="H71" s="10"/>
      <c r="I71" s="19">
        <v>2203821</v>
      </c>
      <c r="J71" s="19">
        <v>1210</v>
      </c>
      <c r="K71" s="17" t="s">
        <v>9</v>
      </c>
      <c r="L71" s="10"/>
      <c r="M71" s="60">
        <v>318</v>
      </c>
      <c r="N71" s="60">
        <v>638</v>
      </c>
      <c r="O71" s="60">
        <v>831</v>
      </c>
      <c r="P71" s="10"/>
      <c r="Q71" s="60">
        <f t="shared" si="25"/>
        <v>9570</v>
      </c>
      <c r="R71" s="10"/>
      <c r="S71" s="62">
        <f t="shared" si="26"/>
        <v>10208</v>
      </c>
      <c r="T71" s="10"/>
      <c r="U71" s="64">
        <v>28.9</v>
      </c>
      <c r="V71" s="64">
        <v>42.86</v>
      </c>
      <c r="W71" s="10"/>
      <c r="X71" s="43">
        <v>223650000</v>
      </c>
      <c r="Y71" s="36">
        <v>9.6000000000000002E-2</v>
      </c>
      <c r="Z71" s="10"/>
      <c r="AA71" s="20">
        <v>60</v>
      </c>
      <c r="AB71" s="20">
        <v>4</v>
      </c>
      <c r="AC71" s="20">
        <v>1</v>
      </c>
      <c r="AD71" s="20">
        <v>34</v>
      </c>
      <c r="AE71" s="20">
        <v>1</v>
      </c>
      <c r="AF71" s="66">
        <f t="shared" si="27"/>
        <v>100</v>
      </c>
      <c r="AG71" s="10"/>
      <c r="AH71" s="36">
        <v>-5.8000000000000003E-2</v>
      </c>
      <c r="AI71" s="40">
        <v>5581</v>
      </c>
      <c r="AJ71" s="37">
        <v>0.81</v>
      </c>
      <c r="AK71" s="42" t="s">
        <v>210</v>
      </c>
      <c r="AL71" s="41">
        <v>2424</v>
      </c>
      <c r="AN71" s="86"/>
      <c r="AO71" s="87"/>
      <c r="AP71" s="88">
        <f t="shared" si="28"/>
        <v>0</v>
      </c>
      <c r="AR71" s="86">
        <f t="shared" si="29"/>
        <v>0</v>
      </c>
      <c r="AS71" s="87"/>
      <c r="AT71" s="88">
        <f t="shared" si="30"/>
        <v>0</v>
      </c>
      <c r="AV71" s="88">
        <v>0</v>
      </c>
    </row>
    <row r="72" spans="1:48" ht="24" customHeight="1">
      <c r="A72" s="16"/>
      <c r="B72" s="17">
        <f t="shared" si="31"/>
        <v>10</v>
      </c>
      <c r="C72" s="10"/>
      <c r="D72" s="18" t="s">
        <v>112</v>
      </c>
      <c r="E72" s="10"/>
      <c r="F72" s="18" t="s">
        <v>11</v>
      </c>
      <c r="G72" s="18" t="s">
        <v>11</v>
      </c>
      <c r="H72" s="10"/>
      <c r="I72" s="19">
        <v>4301018</v>
      </c>
      <c r="J72" s="19">
        <v>1120</v>
      </c>
      <c r="K72" s="17" t="s">
        <v>9</v>
      </c>
      <c r="L72" s="10"/>
      <c r="M72" s="60">
        <v>184</v>
      </c>
      <c r="N72" s="60">
        <v>1064</v>
      </c>
      <c r="O72" s="60">
        <v>672</v>
      </c>
      <c r="P72" s="10"/>
      <c r="Q72" s="60">
        <f t="shared" si="25"/>
        <v>15960</v>
      </c>
      <c r="R72" s="10"/>
      <c r="S72" s="62">
        <f t="shared" si="26"/>
        <v>17024</v>
      </c>
      <c r="T72" s="10"/>
      <c r="U72" s="64">
        <v>24.7</v>
      </c>
      <c r="V72" s="64">
        <v>17.55</v>
      </c>
      <c r="W72" s="10"/>
      <c r="X72" s="43">
        <v>389830000</v>
      </c>
      <c r="Y72" s="36">
        <v>8.2000000000000003E-2</v>
      </c>
      <c r="Z72" s="10"/>
      <c r="AA72" s="20">
        <v>60</v>
      </c>
      <c r="AB72" s="20">
        <v>10</v>
      </c>
      <c r="AC72" s="20">
        <v>2</v>
      </c>
      <c r="AD72" s="20">
        <v>27</v>
      </c>
      <c r="AE72" s="20">
        <v>1</v>
      </c>
      <c r="AF72" s="66">
        <f t="shared" si="27"/>
        <v>100</v>
      </c>
      <c r="AG72" s="10"/>
      <c r="AH72" s="36">
        <v>-5.7000000000000002E-2</v>
      </c>
      <c r="AI72" s="40">
        <v>9677</v>
      </c>
      <c r="AJ72" s="37">
        <v>0.63</v>
      </c>
      <c r="AK72" s="42" t="s">
        <v>214</v>
      </c>
      <c r="AL72" s="41">
        <v>948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121</v>
      </c>
      <c r="E73" s="10"/>
      <c r="F73" s="18" t="s">
        <v>11</v>
      </c>
      <c r="G73" s="18" t="s">
        <v>11</v>
      </c>
      <c r="H73" s="10"/>
      <c r="I73" s="19">
        <v>2479713</v>
      </c>
      <c r="J73" s="19">
        <v>4620</v>
      </c>
      <c r="K73" s="17" t="s">
        <v>9</v>
      </c>
      <c r="L73" s="10"/>
      <c r="M73" s="60">
        <v>731</v>
      </c>
      <c r="N73" s="60">
        <v>754</v>
      </c>
      <c r="O73" s="60">
        <v>467</v>
      </c>
      <c r="P73" s="10"/>
      <c r="Q73" s="60">
        <f t="shared" si="25"/>
        <v>11310</v>
      </c>
      <c r="R73" s="10"/>
      <c r="S73" s="62">
        <f t="shared" si="26"/>
        <v>12064</v>
      </c>
      <c r="T73" s="10"/>
      <c r="U73" s="64">
        <v>30.4</v>
      </c>
      <c r="V73" s="64">
        <v>19.3</v>
      </c>
      <c r="W73" s="10"/>
      <c r="X73" s="43">
        <v>1140000000</v>
      </c>
      <c r="Y73" s="36">
        <v>0.10100000000000001</v>
      </c>
      <c r="Z73" s="10"/>
      <c r="AA73" s="20">
        <v>60</v>
      </c>
      <c r="AB73" s="20">
        <v>3</v>
      </c>
      <c r="AC73" s="20">
        <v>1</v>
      </c>
      <c r="AD73" s="20">
        <v>35</v>
      </c>
      <c r="AE73" s="20">
        <v>1</v>
      </c>
      <c r="AF73" s="66">
        <f t="shared" si="27"/>
        <v>100</v>
      </c>
      <c r="AG73" s="10"/>
      <c r="AH73" s="36">
        <v>-6.5000000000000002E-2</v>
      </c>
      <c r="AI73" s="40">
        <v>14973</v>
      </c>
      <c r="AJ73" s="37">
        <v>0.73</v>
      </c>
      <c r="AK73" s="42" t="s">
        <v>213</v>
      </c>
      <c r="AL73" s="41">
        <v>1127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69</v>
      </c>
      <c r="E74" s="10"/>
      <c r="F74" s="18" t="s">
        <v>11</v>
      </c>
      <c r="G74" s="18" t="s">
        <v>11</v>
      </c>
      <c r="H74" s="10"/>
      <c r="I74" s="19">
        <v>1979786</v>
      </c>
      <c r="J74" s="19">
        <v>7210</v>
      </c>
      <c r="K74" s="17" t="s">
        <v>9</v>
      </c>
      <c r="L74" s="10"/>
      <c r="M74" s="60">
        <v>54</v>
      </c>
      <c r="N74" s="60">
        <v>460</v>
      </c>
      <c r="O74" s="60">
        <v>438</v>
      </c>
      <c r="P74" s="10"/>
      <c r="Q74" s="60">
        <f t="shared" si="25"/>
        <v>6900</v>
      </c>
      <c r="R74" s="10"/>
      <c r="S74" s="62">
        <f t="shared" si="26"/>
        <v>7360</v>
      </c>
      <c r="T74" s="10"/>
      <c r="U74" s="64">
        <v>23.2</v>
      </c>
      <c r="V74" s="64">
        <v>26.15</v>
      </c>
      <c r="W74" s="10"/>
      <c r="X74" s="43">
        <v>1080000000</v>
      </c>
      <c r="Y74" s="36">
        <v>7.6999999999999999E-2</v>
      </c>
      <c r="Z74" s="10"/>
      <c r="AA74" s="20">
        <v>55</v>
      </c>
      <c r="AB74" s="20">
        <v>4</v>
      </c>
      <c r="AC74" s="20">
        <v>1</v>
      </c>
      <c r="AD74" s="20">
        <v>39</v>
      </c>
      <c r="AE74" s="20">
        <v>1</v>
      </c>
      <c r="AF74" s="66">
        <f t="shared" si="27"/>
        <v>100</v>
      </c>
      <c r="AG74" s="10"/>
      <c r="AH74" s="36">
        <v>-5.1999999999999998E-2</v>
      </c>
      <c r="AI74" s="40">
        <v>9850</v>
      </c>
      <c r="AJ74" s="37">
        <v>0.76</v>
      </c>
      <c r="AK74" s="42" t="s">
        <v>213</v>
      </c>
      <c r="AL74" s="41">
        <v>1568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64</v>
      </c>
      <c r="E75" s="10"/>
      <c r="F75" s="18" t="s">
        <v>11</v>
      </c>
      <c r="G75" s="18" t="s">
        <v>11</v>
      </c>
      <c r="H75" s="10"/>
      <c r="I75" s="19">
        <v>1343098</v>
      </c>
      <c r="J75" s="19">
        <v>2830</v>
      </c>
      <c r="K75" s="17" t="s">
        <v>9</v>
      </c>
      <c r="L75" s="10"/>
      <c r="M75" s="60">
        <v>203</v>
      </c>
      <c r="N75" s="60">
        <v>361</v>
      </c>
      <c r="O75" s="60">
        <v>386</v>
      </c>
      <c r="P75" s="10"/>
      <c r="Q75" s="60">
        <f t="shared" si="25"/>
        <v>5415</v>
      </c>
      <c r="R75" s="10"/>
      <c r="S75" s="62">
        <f t="shared" si="26"/>
        <v>5776</v>
      </c>
      <c r="T75" s="10"/>
      <c r="U75" s="64">
        <v>26.9</v>
      </c>
      <c r="V75" s="64">
        <v>34.68</v>
      </c>
      <c r="W75" s="10"/>
      <c r="X75" s="43">
        <v>341160000</v>
      </c>
      <c r="Y75" s="36">
        <v>8.8999999999999996E-2</v>
      </c>
      <c r="Z75" s="10"/>
      <c r="AA75" s="20">
        <v>61</v>
      </c>
      <c r="AB75" s="20">
        <v>4</v>
      </c>
      <c r="AC75" s="20">
        <v>1</v>
      </c>
      <c r="AD75" s="20">
        <v>33</v>
      </c>
      <c r="AE75" s="20">
        <v>1</v>
      </c>
      <c r="AF75" s="66">
        <f t="shared" si="27"/>
        <v>100</v>
      </c>
      <c r="AG75" s="10"/>
      <c r="AH75" s="36">
        <v>-0.13100000000000001</v>
      </c>
      <c r="AI75" s="40">
        <v>7433</v>
      </c>
      <c r="AJ75" s="37">
        <v>0.81</v>
      </c>
      <c r="AK75" s="42" t="s">
        <v>210</v>
      </c>
      <c r="AL75" s="41">
        <v>2042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31</v>
      </c>
      <c r="E76" s="10"/>
      <c r="F76" s="18" t="s">
        <v>11</v>
      </c>
      <c r="G76" s="18" t="s">
        <v>11</v>
      </c>
      <c r="H76" s="10"/>
      <c r="I76" s="19">
        <v>2250260</v>
      </c>
      <c r="J76" s="19">
        <v>6610</v>
      </c>
      <c r="K76" s="17" t="s">
        <v>9</v>
      </c>
      <c r="L76" s="10"/>
      <c r="M76" s="60">
        <v>450</v>
      </c>
      <c r="N76" s="60">
        <v>535</v>
      </c>
      <c r="O76" s="60">
        <v>299</v>
      </c>
      <c r="P76" s="10"/>
      <c r="Q76" s="60">
        <f t="shared" si="25"/>
        <v>8025</v>
      </c>
      <c r="R76" s="10"/>
      <c r="S76" s="62">
        <f t="shared" si="26"/>
        <v>8560</v>
      </c>
      <c r="T76" s="10"/>
      <c r="U76" s="64">
        <v>23.8</v>
      </c>
      <c r="V76" s="64">
        <v>13.33</v>
      </c>
      <c r="W76" s="10"/>
      <c r="X76" s="43">
        <v>1240000000</v>
      </c>
      <c r="Y76" s="36">
        <v>7.9000000000000001E-2</v>
      </c>
      <c r="Z76" s="10"/>
      <c r="AA76" s="20">
        <v>62</v>
      </c>
      <c r="AB76" s="20">
        <v>3</v>
      </c>
      <c r="AC76" s="20">
        <v>1</v>
      </c>
      <c r="AD76" s="20">
        <v>33</v>
      </c>
      <c r="AE76" s="20">
        <v>1</v>
      </c>
      <c r="AF76" s="66">
        <f t="shared" si="27"/>
        <v>100</v>
      </c>
      <c r="AG76" s="10"/>
      <c r="AH76" s="36">
        <v>-5.0999999999999997E-2</v>
      </c>
      <c r="AI76" s="40">
        <v>29031</v>
      </c>
      <c r="AJ76" s="37">
        <v>0.72</v>
      </c>
      <c r="AK76" s="42" t="s">
        <v>214</v>
      </c>
      <c r="AL76" s="41">
        <v>787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18" t="s">
        <v>61</v>
      </c>
      <c r="E77" s="10"/>
      <c r="F77" s="18" t="s">
        <v>11</v>
      </c>
      <c r="G77" s="18" t="s">
        <v>11</v>
      </c>
      <c r="H77" s="10"/>
      <c r="I77" s="19">
        <v>1221490</v>
      </c>
      <c r="J77" s="19">
        <v>6550</v>
      </c>
      <c r="K77" s="17" t="s">
        <v>9</v>
      </c>
      <c r="L77" s="10"/>
      <c r="M77" s="60">
        <v>41</v>
      </c>
      <c r="N77" s="60">
        <v>300</v>
      </c>
      <c r="O77" s="60">
        <v>217</v>
      </c>
      <c r="P77" s="10"/>
      <c r="Q77" s="60">
        <f t="shared" si="25"/>
        <v>4500</v>
      </c>
      <c r="R77" s="10"/>
      <c r="S77" s="62">
        <f t="shared" si="26"/>
        <v>4800</v>
      </c>
      <c r="T77" s="10"/>
      <c r="U77" s="64">
        <v>24.6</v>
      </c>
      <c r="V77" s="64">
        <v>16.690000000000001</v>
      </c>
      <c r="W77" s="10"/>
      <c r="X77" s="43">
        <v>919590000</v>
      </c>
      <c r="Y77" s="36">
        <v>8.2000000000000003E-2</v>
      </c>
      <c r="Z77" s="10"/>
      <c r="AA77" s="20">
        <v>48</v>
      </c>
      <c r="AB77" s="20">
        <v>3</v>
      </c>
      <c r="AC77" s="20">
        <v>1</v>
      </c>
      <c r="AD77" s="20">
        <v>47</v>
      </c>
      <c r="AE77" s="20">
        <v>1</v>
      </c>
      <c r="AF77" s="66">
        <f t="shared" si="27"/>
        <v>100</v>
      </c>
      <c r="AG77" s="10"/>
      <c r="AH77" s="36">
        <v>-3.0000000000000001E-3</v>
      </c>
      <c r="AI77" s="40">
        <v>11707</v>
      </c>
      <c r="AJ77" s="37">
        <v>0.73</v>
      </c>
      <c r="AK77" s="42" t="s">
        <v>213</v>
      </c>
      <c r="AL77" s="41">
        <v>1094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113</v>
      </c>
      <c r="E78" s="10"/>
      <c r="F78" s="18" t="s">
        <v>11</v>
      </c>
      <c r="G78" s="18" t="s">
        <v>11</v>
      </c>
      <c r="H78" s="10"/>
      <c r="I78" s="19">
        <v>1262132</v>
      </c>
      <c r="J78" s="19">
        <v>9760</v>
      </c>
      <c r="K78" s="17" t="s">
        <v>9</v>
      </c>
      <c r="L78" s="10"/>
      <c r="M78" s="60">
        <v>144</v>
      </c>
      <c r="N78" s="60">
        <v>173</v>
      </c>
      <c r="O78" s="60">
        <v>168</v>
      </c>
      <c r="P78" s="10"/>
      <c r="Q78" s="60">
        <f t="shared" si="25"/>
        <v>2595</v>
      </c>
      <c r="R78" s="10"/>
      <c r="S78" s="62">
        <f t="shared" si="26"/>
        <v>2768</v>
      </c>
      <c r="T78" s="10"/>
      <c r="U78" s="64">
        <v>13.7</v>
      </c>
      <c r="V78" s="64">
        <v>13.22</v>
      </c>
      <c r="W78" s="10"/>
      <c r="X78" s="43">
        <v>556910000</v>
      </c>
      <c r="Y78" s="36">
        <v>4.5999999999999999E-2</v>
      </c>
      <c r="Z78" s="10"/>
      <c r="AA78" s="20">
        <v>40</v>
      </c>
      <c r="AB78" s="20">
        <v>28</v>
      </c>
      <c r="AC78" s="20">
        <v>3</v>
      </c>
      <c r="AD78" s="20">
        <v>28</v>
      </c>
      <c r="AE78" s="20">
        <v>1</v>
      </c>
      <c r="AF78" s="66">
        <f t="shared" si="27"/>
        <v>100</v>
      </c>
      <c r="AG78" s="10"/>
      <c r="AH78" s="36">
        <v>4.3999999999999997E-2</v>
      </c>
      <c r="AI78" s="40">
        <v>40224</v>
      </c>
      <c r="AJ78" s="37">
        <v>0.8</v>
      </c>
      <c r="AK78" s="42" t="s">
        <v>223</v>
      </c>
      <c r="AL78" s="41">
        <v>727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36</v>
      </c>
      <c r="E79" s="10"/>
      <c r="F79" s="18" t="s">
        <v>11</v>
      </c>
      <c r="G79" s="18" t="s">
        <v>11</v>
      </c>
      <c r="H79" s="10"/>
      <c r="I79" s="19">
        <v>539560</v>
      </c>
      <c r="J79" s="19">
        <v>2970</v>
      </c>
      <c r="K79" s="17" t="s">
        <v>9</v>
      </c>
      <c r="L79" s="10"/>
      <c r="M79" s="60">
        <v>41</v>
      </c>
      <c r="N79" s="60">
        <v>135</v>
      </c>
      <c r="O79" s="60">
        <v>135</v>
      </c>
      <c r="P79" s="10"/>
      <c r="Q79" s="60">
        <f t="shared" si="25"/>
        <v>2025</v>
      </c>
      <c r="R79" s="10"/>
      <c r="S79" s="62">
        <f t="shared" si="26"/>
        <v>2160</v>
      </c>
      <c r="T79" s="10"/>
      <c r="U79" s="64">
        <v>25</v>
      </c>
      <c r="V79" s="64">
        <v>25</v>
      </c>
      <c r="W79" s="10"/>
      <c r="X79" s="43">
        <f>AP79+AT79</f>
        <v>140541954.52500001</v>
      </c>
      <c r="Y79" s="36">
        <f>X79/AV79</f>
        <v>8.4511097128683113E-2</v>
      </c>
      <c r="Z79" s="10"/>
      <c r="AA79" s="20">
        <v>46.5</v>
      </c>
      <c r="AB79" s="20">
        <v>21.9</v>
      </c>
      <c r="AC79" s="20">
        <v>3.7</v>
      </c>
      <c r="AD79" s="20">
        <v>21.5</v>
      </c>
      <c r="AE79" s="20">
        <v>6.4</v>
      </c>
      <c r="AF79" s="66">
        <f t="shared" si="27"/>
        <v>100.00000000000001</v>
      </c>
      <c r="AG79" s="10"/>
      <c r="AH79" s="72"/>
      <c r="AI79" s="73"/>
      <c r="AJ79" s="74"/>
      <c r="AK79" s="75"/>
      <c r="AL79" s="76"/>
      <c r="AN79" s="57">
        <v>3130.982</v>
      </c>
      <c r="AO79" s="35">
        <v>70</v>
      </c>
      <c r="AP79" s="43">
        <f t="shared" si="28"/>
        <v>29587779.900000002</v>
      </c>
      <c r="AR79" s="57">
        <f t="shared" si="29"/>
        <v>3130.982</v>
      </c>
      <c r="AS79" s="35">
        <v>17.5</v>
      </c>
      <c r="AT79" s="43">
        <f t="shared" si="30"/>
        <v>110954174.625</v>
      </c>
      <c r="AV79" s="43">
        <v>1663000000</v>
      </c>
    </row>
    <row r="80" spans="1:48" ht="24" customHeight="1">
      <c r="A80" s="16"/>
      <c r="B80" s="17">
        <f t="shared" si="31"/>
        <v>18</v>
      </c>
      <c r="C80" s="10"/>
      <c r="D80" s="18" t="s">
        <v>225</v>
      </c>
      <c r="E80" s="10"/>
      <c r="F80" s="18" t="s">
        <v>11</v>
      </c>
      <c r="G80" s="18" t="s">
        <v>11</v>
      </c>
      <c r="H80" s="10"/>
      <c r="I80" s="19">
        <v>539560</v>
      </c>
      <c r="J80" s="19"/>
      <c r="K80" s="17" t="s">
        <v>9</v>
      </c>
      <c r="L80" s="10"/>
      <c r="M80" s="60">
        <v>41</v>
      </c>
      <c r="N80" s="60">
        <v>135</v>
      </c>
      <c r="O80" s="60">
        <v>43</v>
      </c>
      <c r="P80" s="10"/>
      <c r="Q80" s="60">
        <f t="shared" si="25"/>
        <v>2025</v>
      </c>
      <c r="R80" s="10"/>
      <c r="S80" s="62">
        <f t="shared" si="26"/>
        <v>2160</v>
      </c>
      <c r="T80" s="10"/>
      <c r="U80" s="64">
        <v>25</v>
      </c>
      <c r="V80" s="64">
        <v>7.86</v>
      </c>
      <c r="W80" s="10"/>
      <c r="X80" s="43">
        <v>138350000</v>
      </c>
      <c r="Y80" s="36">
        <v>8.3000000000000004E-2</v>
      </c>
      <c r="Z80" s="10"/>
      <c r="AA80" s="20">
        <v>38</v>
      </c>
      <c r="AB80" s="20">
        <v>6</v>
      </c>
      <c r="AC80" s="20">
        <v>2</v>
      </c>
      <c r="AD80" s="20">
        <v>53</v>
      </c>
      <c r="AE80" s="20">
        <v>1</v>
      </c>
      <c r="AF80" s="66">
        <f t="shared" si="27"/>
        <v>100</v>
      </c>
      <c r="AG80" s="10"/>
      <c r="AH80" s="36">
        <v>-1E-3</v>
      </c>
      <c r="AI80" s="40">
        <v>12039</v>
      </c>
      <c r="AJ80" s="37">
        <v>0.67</v>
      </c>
      <c r="AK80" s="42" t="s">
        <v>213</v>
      </c>
      <c r="AL80" s="41">
        <v>417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50" ht="24" customHeight="1">
      <c r="A81" s="16"/>
      <c r="B81" s="17">
        <f t="shared" si="31"/>
        <v>19</v>
      </c>
      <c r="C81" s="10"/>
      <c r="D81" s="18" t="s">
        <v>145</v>
      </c>
      <c r="E81" s="10"/>
      <c r="F81" s="18" t="s">
        <v>11</v>
      </c>
      <c r="G81" s="18" t="s">
        <v>11</v>
      </c>
      <c r="H81" s="10"/>
      <c r="I81" s="19">
        <v>199910</v>
      </c>
      <c r="J81" s="19">
        <v>1730</v>
      </c>
      <c r="K81" s="17" t="s">
        <v>9</v>
      </c>
      <c r="L81" s="10"/>
      <c r="M81" s="60">
        <v>23</v>
      </c>
      <c r="N81" s="60">
        <v>55</v>
      </c>
      <c r="O81" s="60">
        <v>24</v>
      </c>
      <c r="P81" s="10"/>
      <c r="Q81" s="60">
        <f t="shared" si="25"/>
        <v>825</v>
      </c>
      <c r="R81" s="10"/>
      <c r="S81" s="62">
        <f t="shared" si="26"/>
        <v>880</v>
      </c>
      <c r="T81" s="10"/>
      <c r="U81" s="64">
        <v>27.5</v>
      </c>
      <c r="V81" s="64">
        <v>11.95</v>
      </c>
      <c r="W81" s="10"/>
      <c r="X81" s="43">
        <v>32410000</v>
      </c>
      <c r="Y81" s="36">
        <v>9.0999999999999998E-2</v>
      </c>
      <c r="Z81" s="10"/>
      <c r="AA81" s="20">
        <v>52</v>
      </c>
      <c r="AB81" s="20">
        <v>10</v>
      </c>
      <c r="AC81" s="20">
        <v>2</v>
      </c>
      <c r="AD81" s="20">
        <v>35</v>
      </c>
      <c r="AE81" s="20">
        <v>1</v>
      </c>
      <c r="AF81" s="66">
        <f t="shared" si="27"/>
        <v>100</v>
      </c>
      <c r="AG81" s="10"/>
      <c r="AH81" s="36">
        <v>-0.08</v>
      </c>
      <c r="AI81" s="40">
        <v>17033</v>
      </c>
      <c r="AJ81" s="37">
        <v>0.68</v>
      </c>
      <c r="AK81" s="42" t="s">
        <v>213</v>
      </c>
      <c r="AL81" s="41">
        <v>673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50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50" ht="24" customHeight="1">
      <c r="A83" s="16"/>
      <c r="B83" s="17">
        <v>1</v>
      </c>
      <c r="C83" s="10"/>
      <c r="D83" s="18" t="s">
        <v>32</v>
      </c>
      <c r="E83" s="10"/>
      <c r="F83" s="18" t="s">
        <v>13</v>
      </c>
      <c r="G83" s="18" t="s">
        <v>222</v>
      </c>
      <c r="H83" s="10"/>
      <c r="I83" s="19">
        <v>207652864</v>
      </c>
      <c r="J83" s="19">
        <v>8840</v>
      </c>
      <c r="K83" s="17" t="s">
        <v>9</v>
      </c>
      <c r="L83" s="10"/>
      <c r="M83" s="60">
        <v>38651</v>
      </c>
      <c r="N83" s="60">
        <v>41007</v>
      </c>
      <c r="O83" s="60">
        <v>46009</v>
      </c>
      <c r="P83" s="10"/>
      <c r="Q83" s="60">
        <f t="shared" ref="Q83:Q105" si="32">N83*$Q$200</f>
        <v>615105</v>
      </c>
      <c r="R83" s="10"/>
      <c r="S83" s="62">
        <f t="shared" ref="S83:S105" si="33">Q83+N83</f>
        <v>656112</v>
      </c>
      <c r="T83" s="10"/>
      <c r="U83" s="64">
        <v>19.7</v>
      </c>
      <c r="V83" s="64">
        <v>21.9</v>
      </c>
      <c r="W83" s="10"/>
      <c r="X83" s="43">
        <v>117950000000</v>
      </c>
      <c r="Y83" s="36">
        <v>6.6000000000000003E-2</v>
      </c>
      <c r="Z83" s="10"/>
      <c r="AA83" s="20">
        <v>32</v>
      </c>
      <c r="AB83" s="20">
        <v>38</v>
      </c>
      <c r="AC83" s="20">
        <v>2</v>
      </c>
      <c r="AD83" s="20">
        <v>27</v>
      </c>
      <c r="AE83" s="20">
        <v>1</v>
      </c>
      <c r="AF83" s="66">
        <f t="shared" ref="AF83:AF105" si="34">SUM(AA83:AE83)</f>
        <v>100</v>
      </c>
      <c r="AG83" s="10"/>
      <c r="AH83" s="36">
        <v>-7.1999999999999995E-2</v>
      </c>
      <c r="AI83" s="40">
        <v>45204</v>
      </c>
      <c r="AJ83" s="37">
        <v>0.82</v>
      </c>
      <c r="AK83" s="42" t="s">
        <v>210</v>
      </c>
      <c r="AL83" s="41">
        <v>1140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50" ht="24" customHeight="1">
      <c r="A84" s="16"/>
      <c r="B84" s="17">
        <f t="shared" si="31"/>
        <v>2</v>
      </c>
      <c r="C84" s="10"/>
      <c r="D84" s="18" t="s">
        <v>114</v>
      </c>
      <c r="E84" s="10"/>
      <c r="F84" s="18" t="s">
        <v>13</v>
      </c>
      <c r="G84" s="18" t="s">
        <v>222</v>
      </c>
      <c r="H84" s="10"/>
      <c r="I84" s="19">
        <v>127540424</v>
      </c>
      <c r="J84" s="19">
        <v>9040</v>
      </c>
      <c r="K84" s="17" t="s">
        <v>9</v>
      </c>
      <c r="L84" s="10"/>
      <c r="M84" s="60">
        <v>16039</v>
      </c>
      <c r="N84" s="60">
        <v>16725</v>
      </c>
      <c r="O84" s="60">
        <v>19676</v>
      </c>
      <c r="P84" s="10"/>
      <c r="Q84" s="60">
        <f t="shared" si="32"/>
        <v>250875</v>
      </c>
      <c r="R84" s="10"/>
      <c r="S84" s="62">
        <f t="shared" si="33"/>
        <v>267600</v>
      </c>
      <c r="T84" s="10"/>
      <c r="U84" s="64">
        <v>13.1</v>
      </c>
      <c r="V84" s="64">
        <v>15.73</v>
      </c>
      <c r="W84" s="10"/>
      <c r="X84" s="43">
        <v>46990000000</v>
      </c>
      <c r="Y84" s="36">
        <v>4.3999999999999997E-2</v>
      </c>
      <c r="Z84" s="10"/>
      <c r="AA84" s="20">
        <v>38</v>
      </c>
      <c r="AB84" s="20">
        <v>10</v>
      </c>
      <c r="AC84" s="20">
        <v>2</v>
      </c>
      <c r="AD84" s="20">
        <v>48</v>
      </c>
      <c r="AE84" s="20">
        <v>2</v>
      </c>
      <c r="AF84" s="66">
        <f t="shared" si="34"/>
        <v>100</v>
      </c>
      <c r="AG84" s="10"/>
      <c r="AH84" s="36">
        <v>-1.4E-2</v>
      </c>
      <c r="AI84" s="40">
        <v>31524</v>
      </c>
      <c r="AJ84" s="37">
        <v>0.78</v>
      </c>
      <c r="AK84" s="42" t="s">
        <v>213</v>
      </c>
      <c r="AL84" s="41">
        <v>847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50" ht="24" customHeight="1">
      <c r="A85" s="16"/>
      <c r="B85" s="17">
        <f t="shared" si="31"/>
        <v>3</v>
      </c>
      <c r="C85" s="10"/>
      <c r="D85" s="18" t="s">
        <v>44</v>
      </c>
      <c r="E85" s="10"/>
      <c r="F85" s="18" t="s">
        <v>13</v>
      </c>
      <c r="G85" s="18" t="s">
        <v>222</v>
      </c>
      <c r="H85" s="10"/>
      <c r="I85" s="19">
        <v>48653420</v>
      </c>
      <c r="J85" s="19">
        <v>6320</v>
      </c>
      <c r="K85" s="17" t="s">
        <v>9</v>
      </c>
      <c r="L85" s="10"/>
      <c r="M85" s="60">
        <v>7158</v>
      </c>
      <c r="N85" s="60">
        <v>8987</v>
      </c>
      <c r="O85" s="60">
        <v>7447</v>
      </c>
      <c r="P85" s="10"/>
      <c r="Q85" s="60">
        <f t="shared" si="32"/>
        <v>134805</v>
      </c>
      <c r="R85" s="10"/>
      <c r="S85" s="62">
        <f t="shared" si="33"/>
        <v>143792</v>
      </c>
      <c r="T85" s="10"/>
      <c r="U85" s="64">
        <v>18.5</v>
      </c>
      <c r="V85" s="64">
        <v>14.88</v>
      </c>
      <c r="W85" s="10"/>
      <c r="X85" s="43">
        <v>17370000000</v>
      </c>
      <c r="Y85" s="36">
        <v>6.0999999999999999E-2</v>
      </c>
      <c r="Z85" s="10"/>
      <c r="AA85" s="20">
        <v>15</v>
      </c>
      <c r="AB85" s="20">
        <v>40</v>
      </c>
      <c r="AC85" s="20">
        <v>3</v>
      </c>
      <c r="AD85" s="20">
        <v>41</v>
      </c>
      <c r="AE85" s="20">
        <v>1</v>
      </c>
      <c r="AF85" s="66">
        <f t="shared" si="34"/>
        <v>100</v>
      </c>
      <c r="AG85" s="10"/>
      <c r="AH85" s="36">
        <v>2.8000000000000001E-2</v>
      </c>
      <c r="AI85" s="40">
        <v>27702</v>
      </c>
      <c r="AJ85" s="37">
        <v>0.76</v>
      </c>
      <c r="AK85" s="42" t="s">
        <v>210</v>
      </c>
      <c r="AL85" s="41">
        <v>753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50" ht="24" customHeight="1">
      <c r="A86" s="16"/>
      <c r="B86" s="17">
        <f t="shared" si="31"/>
        <v>4</v>
      </c>
      <c r="C86" s="10"/>
      <c r="D86" s="18" t="s">
        <v>183</v>
      </c>
      <c r="E86" s="10"/>
      <c r="F86" s="18" t="s">
        <v>13</v>
      </c>
      <c r="G86" s="18" t="s">
        <v>222</v>
      </c>
      <c r="H86" s="10"/>
      <c r="I86" s="19">
        <v>31568180</v>
      </c>
      <c r="J86" s="19">
        <v>11760</v>
      </c>
      <c r="K86" s="17" t="s">
        <v>9</v>
      </c>
      <c r="L86" s="10"/>
      <c r="M86" s="60">
        <v>7028</v>
      </c>
      <c r="N86" s="60">
        <v>10640</v>
      </c>
      <c r="O86" s="60">
        <v>6881</v>
      </c>
      <c r="P86" s="10"/>
      <c r="Q86" s="60">
        <f t="shared" si="32"/>
        <v>159600</v>
      </c>
      <c r="R86" s="10"/>
      <c r="S86" s="62">
        <f t="shared" si="33"/>
        <v>170240</v>
      </c>
      <c r="T86" s="10"/>
      <c r="U86" s="64">
        <v>33.700000000000003</v>
      </c>
      <c r="V86" s="64">
        <v>22.62</v>
      </c>
      <c r="W86" s="10"/>
      <c r="X86" s="43">
        <v>55520000000</v>
      </c>
      <c r="Y86" s="36">
        <v>0.115</v>
      </c>
      <c r="Z86" s="10"/>
      <c r="AA86" s="20">
        <v>31</v>
      </c>
      <c r="AB86" s="20">
        <v>16</v>
      </c>
      <c r="AC86" s="20">
        <v>2</v>
      </c>
      <c r="AD86" s="20">
        <v>49</v>
      </c>
      <c r="AE86" s="20">
        <v>2</v>
      </c>
      <c r="AF86" s="66">
        <f t="shared" si="34"/>
        <v>100</v>
      </c>
      <c r="AG86" s="10"/>
      <c r="AH86" s="36">
        <v>-2.7E-2</v>
      </c>
      <c r="AI86" s="40">
        <v>25341</v>
      </c>
      <c r="AJ86" s="37">
        <v>0.84</v>
      </c>
      <c r="AK86" s="42" t="s">
        <v>213</v>
      </c>
      <c r="AL86" s="41">
        <v>1230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50" ht="24" customHeight="1">
      <c r="A87" s="16"/>
      <c r="B87" s="17">
        <f t="shared" si="31"/>
        <v>5</v>
      </c>
      <c r="C87" s="10"/>
      <c r="D87" s="18" t="s">
        <v>15</v>
      </c>
      <c r="E87" s="10"/>
      <c r="F87" s="18" t="s">
        <v>13</v>
      </c>
      <c r="G87" s="18" t="s">
        <v>222</v>
      </c>
      <c r="H87" s="10"/>
      <c r="I87" s="19">
        <v>43847432</v>
      </c>
      <c r="J87" s="19">
        <v>11960</v>
      </c>
      <c r="K87" s="17" t="s">
        <v>9</v>
      </c>
      <c r="L87" s="10"/>
      <c r="M87" s="60">
        <v>5530</v>
      </c>
      <c r="N87" s="60">
        <v>6119</v>
      </c>
      <c r="O87" s="60">
        <v>6508</v>
      </c>
      <c r="P87" s="10"/>
      <c r="Q87" s="60">
        <f t="shared" si="32"/>
        <v>91785</v>
      </c>
      <c r="R87" s="10"/>
      <c r="S87" s="62">
        <f t="shared" si="33"/>
        <v>97904</v>
      </c>
      <c r="T87" s="10"/>
      <c r="U87" s="64">
        <v>14</v>
      </c>
      <c r="V87" s="64">
        <v>14.85</v>
      </c>
      <c r="W87" s="10"/>
      <c r="X87" s="43">
        <v>25750000000</v>
      </c>
      <c r="Y87" s="36">
        <v>4.5999999999999999E-2</v>
      </c>
      <c r="Z87" s="10"/>
      <c r="AA87" s="20">
        <v>52</v>
      </c>
      <c r="AB87" s="20">
        <v>18</v>
      </c>
      <c r="AC87" s="20">
        <v>2</v>
      </c>
      <c r="AD87" s="20">
        <v>27</v>
      </c>
      <c r="AE87" s="20">
        <v>1</v>
      </c>
      <c r="AF87" s="66">
        <f t="shared" si="34"/>
        <v>100</v>
      </c>
      <c r="AG87" s="10"/>
      <c r="AH87" s="36">
        <v>-7.6999999999999999E-2</v>
      </c>
      <c r="AI87" s="40">
        <v>49338</v>
      </c>
      <c r="AJ87" s="37">
        <v>0.73</v>
      </c>
      <c r="AK87" s="42" t="s">
        <v>213</v>
      </c>
      <c r="AL87" s="41">
        <v>795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50" ht="24" customHeight="1">
      <c r="A88" s="16"/>
      <c r="B88" s="17">
        <f t="shared" si="31"/>
        <v>6</v>
      </c>
      <c r="C88" s="10"/>
      <c r="D88" s="18" t="s">
        <v>133</v>
      </c>
      <c r="E88" s="10"/>
      <c r="F88" s="18" t="s">
        <v>13</v>
      </c>
      <c r="G88" s="18" t="s">
        <v>222</v>
      </c>
      <c r="H88" s="10"/>
      <c r="I88" s="19">
        <v>31773840</v>
      </c>
      <c r="J88" s="19">
        <v>5950</v>
      </c>
      <c r="K88" s="17" t="s">
        <v>9</v>
      </c>
      <c r="L88" s="10"/>
      <c r="M88" s="60">
        <v>2696</v>
      </c>
      <c r="N88" s="60">
        <v>4286</v>
      </c>
      <c r="O88" s="60">
        <v>4555</v>
      </c>
      <c r="P88" s="10"/>
      <c r="Q88" s="60">
        <f t="shared" si="32"/>
        <v>64290</v>
      </c>
      <c r="R88" s="10"/>
      <c r="S88" s="62">
        <f t="shared" si="33"/>
        <v>68576</v>
      </c>
      <c r="T88" s="10"/>
      <c r="U88" s="64">
        <v>13.5</v>
      </c>
      <c r="V88" s="64">
        <v>13.95</v>
      </c>
      <c r="W88" s="10"/>
      <c r="X88" s="43">
        <v>8600000000</v>
      </c>
      <c r="Y88" s="36">
        <v>4.4999999999999998E-2</v>
      </c>
      <c r="Z88" s="10"/>
      <c r="AA88" s="20">
        <v>40</v>
      </c>
      <c r="AB88" s="20">
        <v>7</v>
      </c>
      <c r="AC88" s="20">
        <v>3</v>
      </c>
      <c r="AD88" s="20">
        <v>49</v>
      </c>
      <c r="AE88" s="20">
        <v>1</v>
      </c>
      <c r="AF88" s="66">
        <f t="shared" si="34"/>
        <v>100</v>
      </c>
      <c r="AG88" s="10"/>
      <c r="AH88" s="36">
        <v>-0.127</v>
      </c>
      <c r="AI88" s="40">
        <v>17640</v>
      </c>
      <c r="AJ88" s="37">
        <v>0.71</v>
      </c>
      <c r="AK88" s="42" t="s">
        <v>213</v>
      </c>
      <c r="AL88" s="41">
        <v>697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50" ht="24" customHeight="1">
      <c r="A89" s="16"/>
      <c r="B89" s="17">
        <f t="shared" si="31"/>
        <v>7</v>
      </c>
      <c r="C89" s="10"/>
      <c r="D89" s="18" t="s">
        <v>58</v>
      </c>
      <c r="E89" s="10"/>
      <c r="F89" s="18" t="s">
        <v>13</v>
      </c>
      <c r="G89" s="18" t="s">
        <v>222</v>
      </c>
      <c r="H89" s="10"/>
      <c r="I89" s="19">
        <v>16385068</v>
      </c>
      <c r="J89" s="19">
        <v>5820</v>
      </c>
      <c r="K89" s="17" t="s">
        <v>9</v>
      </c>
      <c r="L89" s="10"/>
      <c r="M89" s="60">
        <v>2894</v>
      </c>
      <c r="N89" s="60">
        <v>3490</v>
      </c>
      <c r="O89" s="60">
        <v>4474</v>
      </c>
      <c r="P89" s="10"/>
      <c r="Q89" s="60">
        <f t="shared" si="32"/>
        <v>52350</v>
      </c>
      <c r="R89" s="10"/>
      <c r="S89" s="62">
        <f t="shared" si="33"/>
        <v>55840</v>
      </c>
      <c r="T89" s="10"/>
      <c r="U89" s="64">
        <v>21.3</v>
      </c>
      <c r="V89" s="64">
        <v>27.21</v>
      </c>
      <c r="W89" s="10"/>
      <c r="X89" s="43">
        <v>7080000000</v>
      </c>
      <c r="Y89" s="36">
        <v>7.0999999999999994E-2</v>
      </c>
      <c r="Z89" s="10"/>
      <c r="AA89" s="20">
        <v>32</v>
      </c>
      <c r="AB89" s="20">
        <v>18</v>
      </c>
      <c r="AC89" s="20">
        <v>2</v>
      </c>
      <c r="AD89" s="20">
        <v>47</v>
      </c>
      <c r="AE89" s="20">
        <v>1</v>
      </c>
      <c r="AF89" s="66">
        <f t="shared" si="34"/>
        <v>100</v>
      </c>
      <c r="AG89" s="10"/>
      <c r="AH89" s="36">
        <v>-9.0999999999999998E-2</v>
      </c>
      <c r="AI89" s="40">
        <v>11751</v>
      </c>
      <c r="AJ89" s="37">
        <v>0.75</v>
      </c>
      <c r="AK89" s="42" t="s">
        <v>213</v>
      </c>
      <c r="AL89" s="41">
        <v>1394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50" ht="24" customHeight="1">
      <c r="A90" s="16"/>
      <c r="B90" s="17">
        <f t="shared" si="31"/>
        <v>8</v>
      </c>
      <c r="C90" s="10"/>
      <c r="D90" s="18" t="s">
        <v>57</v>
      </c>
      <c r="E90" s="10"/>
      <c r="F90" s="18" t="s">
        <v>13</v>
      </c>
      <c r="G90" s="18" t="s">
        <v>222</v>
      </c>
      <c r="H90" s="10"/>
      <c r="I90" s="19">
        <v>10648791</v>
      </c>
      <c r="J90" s="19">
        <v>6390</v>
      </c>
      <c r="K90" s="17" t="s">
        <v>9</v>
      </c>
      <c r="L90" s="10"/>
      <c r="M90" s="60">
        <v>3118</v>
      </c>
      <c r="N90" s="60">
        <v>3684</v>
      </c>
      <c r="O90" s="60">
        <v>3184</v>
      </c>
      <c r="P90" s="10"/>
      <c r="Q90" s="60">
        <f t="shared" si="32"/>
        <v>55260</v>
      </c>
      <c r="R90" s="10"/>
      <c r="S90" s="62">
        <f t="shared" si="33"/>
        <v>58944</v>
      </c>
      <c r="T90" s="10"/>
      <c r="U90" s="64">
        <v>34.6</v>
      </c>
      <c r="V90" s="64">
        <v>30.77</v>
      </c>
      <c r="W90" s="10"/>
      <c r="X90" s="43">
        <v>8320000000</v>
      </c>
      <c r="Y90" s="36">
        <v>0.115</v>
      </c>
      <c r="Z90" s="10"/>
      <c r="AA90" s="20">
        <v>73</v>
      </c>
      <c r="AB90" s="20">
        <v>16</v>
      </c>
      <c r="AC90" s="20">
        <v>1</v>
      </c>
      <c r="AD90" s="20">
        <v>9</v>
      </c>
      <c r="AE90" s="20">
        <v>1</v>
      </c>
      <c r="AF90" s="66">
        <f t="shared" si="34"/>
        <v>100</v>
      </c>
      <c r="AG90" s="10"/>
      <c r="AH90" s="36">
        <v>5.8999999999999997E-2</v>
      </c>
      <c r="AI90" s="40">
        <v>36192</v>
      </c>
      <c r="AJ90" s="37">
        <v>0.81</v>
      </c>
      <c r="AK90" s="42" t="s">
        <v>210</v>
      </c>
      <c r="AL90" s="41">
        <v>1563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50" ht="24" customHeight="1">
      <c r="A91" s="16"/>
      <c r="B91" s="17">
        <f t="shared" si="31"/>
        <v>9</v>
      </c>
      <c r="C91" s="10"/>
      <c r="D91" s="18" t="s">
        <v>76</v>
      </c>
      <c r="E91" s="10"/>
      <c r="F91" s="18" t="s">
        <v>13</v>
      </c>
      <c r="G91" s="18" t="s">
        <v>222</v>
      </c>
      <c r="H91" s="10"/>
      <c r="I91" s="19">
        <v>16582469</v>
      </c>
      <c r="J91" s="19">
        <v>3790</v>
      </c>
      <c r="K91" s="17" t="s">
        <v>9</v>
      </c>
      <c r="L91" s="10"/>
      <c r="M91" s="60">
        <v>2058</v>
      </c>
      <c r="N91" s="60">
        <v>2758</v>
      </c>
      <c r="O91" s="60">
        <v>2635</v>
      </c>
      <c r="P91" s="10"/>
      <c r="Q91" s="60">
        <f t="shared" si="32"/>
        <v>41370</v>
      </c>
      <c r="R91" s="10"/>
      <c r="S91" s="62">
        <f t="shared" si="33"/>
        <v>44128</v>
      </c>
      <c r="T91" s="10"/>
      <c r="U91" s="64">
        <v>16.600000000000001</v>
      </c>
      <c r="V91" s="64">
        <v>15.92</v>
      </c>
      <c r="W91" s="10"/>
      <c r="X91" s="43">
        <v>3800000000</v>
      </c>
      <c r="Y91" s="36">
        <v>5.5E-2</v>
      </c>
      <c r="Z91" s="10"/>
      <c r="AA91" s="20">
        <v>38</v>
      </c>
      <c r="AB91" s="20">
        <v>14</v>
      </c>
      <c r="AC91" s="20">
        <v>2</v>
      </c>
      <c r="AD91" s="20">
        <v>45</v>
      </c>
      <c r="AE91" s="20">
        <v>1</v>
      </c>
      <c r="AF91" s="66">
        <f t="shared" si="34"/>
        <v>100</v>
      </c>
      <c r="AG91" s="10"/>
      <c r="AH91" s="36">
        <v>2.5999999999999999E-2</v>
      </c>
      <c r="AI91" s="40">
        <v>19600</v>
      </c>
      <c r="AJ91" s="37">
        <v>0.82</v>
      </c>
      <c r="AK91" s="42" t="s">
        <v>210</v>
      </c>
      <c r="AL91" s="41">
        <v>863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50" ht="24" customHeight="1">
      <c r="A92" s="16"/>
      <c r="B92" s="17">
        <f t="shared" si="31"/>
        <v>10</v>
      </c>
      <c r="C92" s="10"/>
      <c r="D92" s="18" t="s">
        <v>29</v>
      </c>
      <c r="E92" s="10"/>
      <c r="F92" s="18" t="s">
        <v>13</v>
      </c>
      <c r="G92" s="18" t="s">
        <v>222</v>
      </c>
      <c r="H92" s="10"/>
      <c r="I92" s="19">
        <v>10887882</v>
      </c>
      <c r="J92" s="19">
        <v>3070</v>
      </c>
      <c r="K92" s="17" t="s">
        <v>9</v>
      </c>
      <c r="L92" s="10"/>
      <c r="M92" s="60">
        <v>1259</v>
      </c>
      <c r="N92" s="60">
        <v>1687</v>
      </c>
      <c r="O92" s="60">
        <v>2120</v>
      </c>
      <c r="P92" s="10"/>
      <c r="Q92" s="60">
        <f t="shared" si="32"/>
        <v>25305</v>
      </c>
      <c r="R92" s="10"/>
      <c r="S92" s="62">
        <f t="shared" si="33"/>
        <v>26992</v>
      </c>
      <c r="T92" s="10"/>
      <c r="U92" s="64">
        <v>15.5</v>
      </c>
      <c r="V92" s="64">
        <v>18.7</v>
      </c>
      <c r="W92" s="10"/>
      <c r="X92" s="43">
        <v>1750000000</v>
      </c>
      <c r="Y92" s="36">
        <v>5.1999999999999998E-2</v>
      </c>
      <c r="Z92" s="10"/>
      <c r="AA92" s="20">
        <v>58</v>
      </c>
      <c r="AB92" s="20">
        <v>5</v>
      </c>
      <c r="AC92" s="20">
        <v>1</v>
      </c>
      <c r="AD92" s="20">
        <v>35</v>
      </c>
      <c r="AE92" s="20">
        <v>1</v>
      </c>
      <c r="AF92" s="66">
        <f t="shared" si="34"/>
        <v>100</v>
      </c>
      <c r="AG92" s="10"/>
      <c r="AH92" s="36">
        <v>-4.8000000000000001E-2</v>
      </c>
      <c r="AI92" s="40">
        <v>15715</v>
      </c>
      <c r="AJ92" s="37">
        <v>0.66</v>
      </c>
      <c r="AK92" s="42" t="s">
        <v>213</v>
      </c>
      <c r="AL92" s="41">
        <v>912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50" ht="24" customHeight="1">
      <c r="A93" s="16"/>
      <c r="B93" s="17">
        <f t="shared" si="31"/>
        <v>11</v>
      </c>
      <c r="C93" s="10"/>
      <c r="D93" s="18" t="s">
        <v>132</v>
      </c>
      <c r="E93" s="10"/>
      <c r="F93" s="18" t="s">
        <v>13</v>
      </c>
      <c r="G93" s="18" t="s">
        <v>222</v>
      </c>
      <c r="H93" s="10"/>
      <c r="I93" s="19">
        <v>6725308</v>
      </c>
      <c r="J93" s="19">
        <v>4070</v>
      </c>
      <c r="K93" s="17" t="s">
        <v>9</v>
      </c>
      <c r="L93" s="10"/>
      <c r="M93" s="60">
        <v>1202</v>
      </c>
      <c r="N93" s="60">
        <v>1529</v>
      </c>
      <c r="O93" s="60">
        <v>1494</v>
      </c>
      <c r="P93" s="10"/>
      <c r="Q93" s="60">
        <f t="shared" si="32"/>
        <v>22935</v>
      </c>
      <c r="R93" s="10"/>
      <c r="S93" s="62">
        <f t="shared" si="33"/>
        <v>24464</v>
      </c>
      <c r="T93" s="10"/>
      <c r="U93" s="64">
        <v>22.7</v>
      </c>
      <c r="V93" s="64">
        <v>21.9</v>
      </c>
      <c r="W93" s="10"/>
      <c r="X93" s="43">
        <v>2730000000</v>
      </c>
      <c r="Y93" s="36">
        <v>7.5999999999999998E-2</v>
      </c>
      <c r="Z93" s="10"/>
      <c r="AA93" s="20">
        <v>18</v>
      </c>
      <c r="AB93" s="20">
        <v>43</v>
      </c>
      <c r="AC93" s="20">
        <v>1</v>
      </c>
      <c r="AD93" s="20">
        <v>37</v>
      </c>
      <c r="AE93" s="20">
        <v>1</v>
      </c>
      <c r="AF93" s="66">
        <f t="shared" si="34"/>
        <v>100</v>
      </c>
      <c r="AG93" s="10"/>
      <c r="AH93" s="36">
        <v>-0.08</v>
      </c>
      <c r="AI93" s="40">
        <v>27834</v>
      </c>
      <c r="AJ93" s="37">
        <v>0.84</v>
      </c>
      <c r="AK93" s="42" t="s">
        <v>210</v>
      </c>
      <c r="AL93" s="41">
        <v>1167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  <c r="AX93" s="25"/>
    </row>
    <row r="94" spans="1:50" ht="24" customHeight="1">
      <c r="A94" s="16"/>
      <c r="B94" s="17">
        <f t="shared" si="31"/>
        <v>12</v>
      </c>
      <c r="C94" s="10"/>
      <c r="D94" s="18" t="s">
        <v>60</v>
      </c>
      <c r="E94" s="10"/>
      <c r="F94" s="18" t="s">
        <v>13</v>
      </c>
      <c r="G94" s="18" t="s">
        <v>222</v>
      </c>
      <c r="H94" s="10"/>
      <c r="I94" s="19">
        <v>6344722</v>
      </c>
      <c r="J94" s="19">
        <v>3920</v>
      </c>
      <c r="K94" s="17" t="s">
        <v>9</v>
      </c>
      <c r="L94" s="10"/>
      <c r="M94" s="60">
        <v>1215</v>
      </c>
      <c r="N94" s="60">
        <v>1411</v>
      </c>
      <c r="O94" s="60">
        <v>1276</v>
      </c>
      <c r="P94" s="10"/>
      <c r="Q94" s="60">
        <f t="shared" si="32"/>
        <v>21165</v>
      </c>
      <c r="R94" s="10"/>
      <c r="S94" s="62">
        <f t="shared" si="33"/>
        <v>22576</v>
      </c>
      <c r="T94" s="10"/>
      <c r="U94" s="64">
        <v>22.2</v>
      </c>
      <c r="V94" s="64">
        <v>21.04</v>
      </c>
      <c r="W94" s="10"/>
      <c r="X94" s="43">
        <v>1770000000</v>
      </c>
      <c r="Y94" s="36">
        <v>7.3999999999999996E-2</v>
      </c>
      <c r="Z94" s="10"/>
      <c r="AA94" s="20">
        <v>30</v>
      </c>
      <c r="AB94" s="20">
        <v>3</v>
      </c>
      <c r="AC94" s="20">
        <v>1</v>
      </c>
      <c r="AD94" s="20">
        <v>65</v>
      </c>
      <c r="AE94" s="20">
        <v>1</v>
      </c>
      <c r="AF94" s="66">
        <f t="shared" si="34"/>
        <v>100</v>
      </c>
      <c r="AG94" s="10"/>
      <c r="AH94" s="36">
        <v>0.10299999999999999</v>
      </c>
      <c r="AI94" s="40">
        <v>15888</v>
      </c>
      <c r="AJ94" s="37">
        <v>0.71</v>
      </c>
      <c r="AK94" s="42" t="s">
        <v>213</v>
      </c>
      <c r="AL94" s="41">
        <v>929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50" ht="24" customHeight="1">
      <c r="A95" s="16"/>
      <c r="B95" s="17">
        <f t="shared" si="31"/>
        <v>13</v>
      </c>
      <c r="C95" s="10"/>
      <c r="D95" s="18" t="s">
        <v>80</v>
      </c>
      <c r="E95" s="10"/>
      <c r="F95" s="18" t="s">
        <v>13</v>
      </c>
      <c r="G95" s="18" t="s">
        <v>222</v>
      </c>
      <c r="H95" s="10"/>
      <c r="I95" s="19">
        <v>9112867</v>
      </c>
      <c r="J95" s="19">
        <v>2150</v>
      </c>
      <c r="K95" s="17" t="s">
        <v>9</v>
      </c>
      <c r="L95" s="10"/>
      <c r="M95" s="60">
        <v>1407</v>
      </c>
      <c r="N95" s="60">
        <v>1525</v>
      </c>
      <c r="O95" s="60">
        <v>1276</v>
      </c>
      <c r="P95" s="10"/>
      <c r="Q95" s="60">
        <f t="shared" si="32"/>
        <v>22875</v>
      </c>
      <c r="R95" s="10"/>
      <c r="S95" s="62">
        <f t="shared" si="33"/>
        <v>24400</v>
      </c>
      <c r="T95" s="10"/>
      <c r="U95" s="64">
        <v>16.7</v>
      </c>
      <c r="V95" s="64">
        <v>13.76</v>
      </c>
      <c r="W95" s="10"/>
      <c r="X95" s="43">
        <v>1200000000</v>
      </c>
      <c r="Y95" s="36">
        <v>5.6000000000000001E-2</v>
      </c>
      <c r="Z95" s="10"/>
      <c r="AA95" s="20">
        <v>31</v>
      </c>
      <c r="AB95" s="20">
        <v>9</v>
      </c>
      <c r="AC95" s="20">
        <v>2</v>
      </c>
      <c r="AD95" s="20">
        <v>56</v>
      </c>
      <c r="AE95" s="20">
        <v>2</v>
      </c>
      <c r="AF95" s="66">
        <f t="shared" si="34"/>
        <v>100</v>
      </c>
      <c r="AG95" s="10"/>
      <c r="AH95" s="36">
        <v>-1.2E-2</v>
      </c>
      <c r="AI95" s="40">
        <v>18595</v>
      </c>
      <c r="AJ95" s="37">
        <v>0.72</v>
      </c>
      <c r="AK95" s="42" t="s">
        <v>214</v>
      </c>
      <c r="AL95" s="41">
        <v>698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50" ht="24" customHeight="1">
      <c r="A96" s="16"/>
      <c r="B96" s="17">
        <f t="shared" si="31"/>
        <v>14</v>
      </c>
      <c r="C96" s="10"/>
      <c r="D96" s="18" t="s">
        <v>51</v>
      </c>
      <c r="E96" s="10"/>
      <c r="F96" s="18" t="s">
        <v>13</v>
      </c>
      <c r="G96" s="18" t="s">
        <v>222</v>
      </c>
      <c r="H96" s="10"/>
      <c r="I96" s="19">
        <v>11475982</v>
      </c>
      <c r="J96" s="19">
        <v>6570</v>
      </c>
      <c r="K96" s="17" t="s">
        <v>9</v>
      </c>
      <c r="L96" s="10"/>
      <c r="M96" s="60">
        <v>750</v>
      </c>
      <c r="N96" s="60">
        <v>975</v>
      </c>
      <c r="O96" s="60">
        <v>1124</v>
      </c>
      <c r="P96" s="10"/>
      <c r="Q96" s="60">
        <f t="shared" si="32"/>
        <v>14625</v>
      </c>
      <c r="R96" s="10"/>
      <c r="S96" s="62">
        <f t="shared" si="33"/>
        <v>15600</v>
      </c>
      <c r="T96" s="10"/>
      <c r="U96" s="64">
        <v>8.5</v>
      </c>
      <c r="V96" s="64">
        <v>9.86</v>
      </c>
      <c r="W96" s="10"/>
      <c r="X96" s="43">
        <v>2580000000</v>
      </c>
      <c r="Y96" s="36">
        <v>2.8000000000000001E-2</v>
      </c>
      <c r="Z96" s="10"/>
      <c r="AA96" s="20">
        <v>30</v>
      </c>
      <c r="AB96" s="20">
        <v>12</v>
      </c>
      <c r="AC96" s="20">
        <v>16</v>
      </c>
      <c r="AD96" s="20">
        <v>38</v>
      </c>
      <c r="AE96" s="20">
        <v>4</v>
      </c>
      <c r="AF96" s="66">
        <f t="shared" si="34"/>
        <v>100</v>
      </c>
      <c r="AG96" s="10"/>
      <c r="AH96" s="36">
        <v>4.9000000000000002E-2</v>
      </c>
      <c r="AI96" s="40">
        <v>5519</v>
      </c>
      <c r="AJ96" s="37">
        <v>0.69</v>
      </c>
      <c r="AK96" s="42" t="s">
        <v>213</v>
      </c>
      <c r="AL96" s="41">
        <v>432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50" ht="24" customHeight="1">
      <c r="A97" s="16"/>
      <c r="B97" s="17">
        <f t="shared" si="31"/>
        <v>15</v>
      </c>
      <c r="C97" s="10"/>
      <c r="D97" s="18" t="s">
        <v>48</v>
      </c>
      <c r="E97" s="10"/>
      <c r="F97" s="18" t="s">
        <v>13</v>
      </c>
      <c r="G97" s="18" t="s">
        <v>222</v>
      </c>
      <c r="H97" s="10"/>
      <c r="I97" s="19">
        <v>4857274</v>
      </c>
      <c r="J97" s="19">
        <v>10840</v>
      </c>
      <c r="K97" s="17" t="s">
        <v>9</v>
      </c>
      <c r="L97" s="10"/>
      <c r="M97" s="60">
        <v>795</v>
      </c>
      <c r="N97" s="60">
        <v>812</v>
      </c>
      <c r="O97" s="60">
        <v>778</v>
      </c>
      <c r="P97" s="10"/>
      <c r="Q97" s="60">
        <f t="shared" si="32"/>
        <v>12180</v>
      </c>
      <c r="R97" s="10"/>
      <c r="S97" s="62">
        <f t="shared" si="33"/>
        <v>12992</v>
      </c>
      <c r="T97" s="10"/>
      <c r="U97" s="64">
        <v>16.7</v>
      </c>
      <c r="V97" s="64">
        <v>16.84</v>
      </c>
      <c r="W97" s="10"/>
      <c r="X97" s="43">
        <v>3180000000</v>
      </c>
      <c r="Y97" s="36">
        <v>5.6000000000000001E-2</v>
      </c>
      <c r="Z97" s="10"/>
      <c r="AA97" s="20">
        <v>22</v>
      </c>
      <c r="AB97" s="20">
        <v>11</v>
      </c>
      <c r="AC97" s="20">
        <v>1</v>
      </c>
      <c r="AD97" s="20">
        <v>65</v>
      </c>
      <c r="AE97" s="20">
        <v>1</v>
      </c>
      <c r="AF97" s="66">
        <f t="shared" si="34"/>
        <v>100</v>
      </c>
      <c r="AG97" s="10"/>
      <c r="AH97" s="36">
        <v>0.104</v>
      </c>
      <c r="AI97" s="40">
        <v>40998</v>
      </c>
      <c r="AJ97" s="37">
        <v>0.75</v>
      </c>
      <c r="AK97" s="42" t="s">
        <v>213</v>
      </c>
      <c r="AL97" s="41">
        <v>794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50" ht="24" customHeight="1">
      <c r="A98" s="16"/>
      <c r="B98" s="17">
        <f t="shared" si="31"/>
        <v>16</v>
      </c>
      <c r="C98" s="10"/>
      <c r="D98" s="18" t="s">
        <v>130</v>
      </c>
      <c r="E98" s="10"/>
      <c r="F98" s="18" t="s">
        <v>13</v>
      </c>
      <c r="G98" s="18" t="s">
        <v>222</v>
      </c>
      <c r="H98" s="10"/>
      <c r="I98" s="19">
        <v>4034119</v>
      </c>
      <c r="J98" s="19">
        <v>12140</v>
      </c>
      <c r="K98" s="17" t="s">
        <v>9</v>
      </c>
      <c r="L98" s="10"/>
      <c r="M98" s="60">
        <v>440</v>
      </c>
      <c r="N98" s="60">
        <v>575</v>
      </c>
      <c r="O98" s="60">
        <v>506</v>
      </c>
      <c r="P98" s="10"/>
      <c r="Q98" s="60">
        <f t="shared" si="32"/>
        <v>8625</v>
      </c>
      <c r="R98" s="10"/>
      <c r="S98" s="62">
        <f t="shared" si="33"/>
        <v>9200</v>
      </c>
      <c r="T98" s="10"/>
      <c r="U98" s="64">
        <v>14.3</v>
      </c>
      <c r="V98" s="64">
        <v>13.11</v>
      </c>
      <c r="W98" s="10"/>
      <c r="X98" s="43">
        <v>2750000000</v>
      </c>
      <c r="Y98" s="36">
        <v>4.7E-2</v>
      </c>
      <c r="Z98" s="10"/>
      <c r="AA98" s="20">
        <v>41</v>
      </c>
      <c r="AB98" s="20">
        <v>5</v>
      </c>
      <c r="AC98" s="20">
        <v>5</v>
      </c>
      <c r="AD98" s="20">
        <v>47</v>
      </c>
      <c r="AE98" s="20">
        <v>2</v>
      </c>
      <c r="AF98" s="66">
        <f t="shared" si="34"/>
        <v>100</v>
      </c>
      <c r="AG98" s="10"/>
      <c r="AH98" s="36">
        <v>-9.7000000000000003E-2</v>
      </c>
      <c r="AI98" s="40">
        <v>31942</v>
      </c>
      <c r="AJ98" s="37">
        <v>0.77</v>
      </c>
      <c r="AK98" s="42" t="s">
        <v>210</v>
      </c>
      <c r="AL98" s="41">
        <v>659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50" ht="24" customHeight="1">
      <c r="A99" s="16"/>
      <c r="B99" s="17">
        <f t="shared" si="31"/>
        <v>17</v>
      </c>
      <c r="C99" s="10"/>
      <c r="D99" s="18" t="s">
        <v>90</v>
      </c>
      <c r="E99" s="10"/>
      <c r="F99" s="18" t="s">
        <v>13</v>
      </c>
      <c r="G99" s="18" t="s">
        <v>222</v>
      </c>
      <c r="H99" s="10"/>
      <c r="I99" s="19">
        <v>2881355</v>
      </c>
      <c r="J99" s="19">
        <v>4660</v>
      </c>
      <c r="K99" s="17" t="s">
        <v>9</v>
      </c>
      <c r="L99" s="10"/>
      <c r="M99" s="60">
        <v>379</v>
      </c>
      <c r="N99" s="60">
        <v>391</v>
      </c>
      <c r="O99" s="60">
        <v>282</v>
      </c>
      <c r="P99" s="10"/>
      <c r="Q99" s="60">
        <f t="shared" si="32"/>
        <v>5865</v>
      </c>
      <c r="R99" s="10"/>
      <c r="S99" s="62">
        <f t="shared" si="33"/>
        <v>6256</v>
      </c>
      <c r="T99" s="10"/>
      <c r="U99" s="64">
        <v>13.6</v>
      </c>
      <c r="V99" s="64">
        <v>10.15</v>
      </c>
      <c r="W99" s="10"/>
      <c r="X99" s="43">
        <v>634940000</v>
      </c>
      <c r="Y99" s="36">
        <v>4.4999999999999998E-2</v>
      </c>
      <c r="Z99" s="10"/>
      <c r="AA99" s="20">
        <v>50</v>
      </c>
      <c r="AB99" s="20">
        <v>18</v>
      </c>
      <c r="AC99" s="20">
        <v>7</v>
      </c>
      <c r="AD99" s="20">
        <v>24</v>
      </c>
      <c r="AE99" s="20">
        <v>1</v>
      </c>
      <c r="AF99" s="66">
        <f t="shared" si="34"/>
        <v>100</v>
      </c>
      <c r="AG99" s="10"/>
      <c r="AH99" s="36">
        <v>-3.0000000000000001E-3</v>
      </c>
      <c r="AI99" s="40">
        <v>18787</v>
      </c>
      <c r="AJ99" s="37">
        <v>0.75</v>
      </c>
      <c r="AK99" s="42" t="s">
        <v>210</v>
      </c>
      <c r="AL99" s="41">
        <v>505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50" ht="24" customHeight="1">
      <c r="A100" s="16"/>
      <c r="B100" s="17">
        <f t="shared" si="31"/>
        <v>18</v>
      </c>
      <c r="C100" s="10"/>
      <c r="D100" s="18" t="s">
        <v>79</v>
      </c>
      <c r="E100" s="10"/>
      <c r="F100" s="18" t="s">
        <v>13</v>
      </c>
      <c r="G100" s="18" t="s">
        <v>222</v>
      </c>
      <c r="H100" s="10"/>
      <c r="I100" s="19">
        <v>773303</v>
      </c>
      <c r="J100" s="19">
        <v>4250</v>
      </c>
      <c r="K100" s="17" t="s">
        <v>9</v>
      </c>
      <c r="L100" s="10"/>
      <c r="M100" s="60">
        <v>128</v>
      </c>
      <c r="N100" s="60">
        <v>190</v>
      </c>
      <c r="O100" s="60">
        <v>121</v>
      </c>
      <c r="P100" s="10"/>
      <c r="Q100" s="60">
        <f t="shared" si="32"/>
        <v>2850</v>
      </c>
      <c r="R100" s="10"/>
      <c r="S100" s="62">
        <f t="shared" si="33"/>
        <v>3040</v>
      </c>
      <c r="T100" s="10"/>
      <c r="U100" s="64">
        <v>24.6</v>
      </c>
      <c r="V100" s="64">
        <v>16.27</v>
      </c>
      <c r="W100" s="10"/>
      <c r="X100" s="43">
        <v>286260000</v>
      </c>
      <c r="Y100" s="36">
        <v>8.2000000000000003E-2</v>
      </c>
      <c r="Z100" s="10"/>
      <c r="AA100" s="20">
        <v>51</v>
      </c>
      <c r="AB100" s="20">
        <v>19</v>
      </c>
      <c r="AC100" s="20">
        <v>6</v>
      </c>
      <c r="AD100" s="20">
        <v>23</v>
      </c>
      <c r="AE100" s="20">
        <v>1</v>
      </c>
      <c r="AF100" s="66">
        <f t="shared" si="34"/>
        <v>100</v>
      </c>
      <c r="AG100" s="10"/>
      <c r="AH100" s="36">
        <v>-9.2999999999999999E-2</v>
      </c>
      <c r="AI100" s="40">
        <v>2029</v>
      </c>
      <c r="AJ100" s="37">
        <v>0.85</v>
      </c>
      <c r="AK100" s="42" t="s">
        <v>210</v>
      </c>
      <c r="AL100" s="41">
        <v>856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50" ht="24" customHeight="1">
      <c r="A101" s="16"/>
      <c r="B101" s="17">
        <f t="shared" si="31"/>
        <v>19</v>
      </c>
      <c r="C101" s="10"/>
      <c r="D101" s="18" t="s">
        <v>160</v>
      </c>
      <c r="E101" s="10"/>
      <c r="F101" s="18" t="s">
        <v>13</v>
      </c>
      <c r="G101" s="18" t="s">
        <v>222</v>
      </c>
      <c r="H101" s="10"/>
      <c r="I101" s="19">
        <v>558368</v>
      </c>
      <c r="J101" s="19">
        <v>7070</v>
      </c>
      <c r="K101" s="17" t="s">
        <v>9</v>
      </c>
      <c r="L101" s="10"/>
      <c r="M101" s="60">
        <v>74</v>
      </c>
      <c r="N101" s="60">
        <v>81</v>
      </c>
      <c r="O101" s="60">
        <v>98</v>
      </c>
      <c r="P101" s="10"/>
      <c r="Q101" s="60">
        <f t="shared" si="32"/>
        <v>1215</v>
      </c>
      <c r="R101" s="10"/>
      <c r="S101" s="62">
        <f t="shared" si="33"/>
        <v>1296</v>
      </c>
      <c r="T101" s="10"/>
      <c r="U101" s="64">
        <v>14.5</v>
      </c>
      <c r="V101" s="64">
        <v>17.149999999999999</v>
      </c>
      <c r="W101" s="10"/>
      <c r="X101" s="43">
        <v>152040000</v>
      </c>
      <c r="Y101" s="36">
        <v>4.8000000000000001E-2</v>
      </c>
      <c r="Z101" s="10"/>
      <c r="AA101" s="20">
        <v>53</v>
      </c>
      <c r="AB101" s="20">
        <v>19</v>
      </c>
      <c r="AC101" s="20">
        <v>6</v>
      </c>
      <c r="AD101" s="20">
        <v>21</v>
      </c>
      <c r="AE101" s="20">
        <v>1</v>
      </c>
      <c r="AF101" s="66">
        <f t="shared" si="34"/>
        <v>100</v>
      </c>
      <c r="AG101" s="10"/>
      <c r="AH101" s="36">
        <v>-2.5000000000000001E-2</v>
      </c>
      <c r="AI101" s="40">
        <v>40903</v>
      </c>
      <c r="AJ101" s="37">
        <v>0.8</v>
      </c>
      <c r="AK101" s="42" t="s">
        <v>213</v>
      </c>
      <c r="AL101" s="41">
        <v>882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50" ht="24" customHeight="1">
      <c r="A102" s="16"/>
      <c r="B102" s="17">
        <f t="shared" si="31"/>
        <v>20</v>
      </c>
      <c r="C102" s="10"/>
      <c r="D102" s="18" t="s">
        <v>26</v>
      </c>
      <c r="E102" s="10"/>
      <c r="F102" s="18" t="s">
        <v>13</v>
      </c>
      <c r="G102" s="18" t="s">
        <v>222</v>
      </c>
      <c r="H102" s="10"/>
      <c r="I102" s="19">
        <v>366954</v>
      </c>
      <c r="J102" s="19">
        <v>4410</v>
      </c>
      <c r="K102" s="17" t="s">
        <v>9</v>
      </c>
      <c r="L102" s="10"/>
      <c r="M102" s="60">
        <v>101</v>
      </c>
      <c r="N102" s="60">
        <v>104</v>
      </c>
      <c r="O102" s="60">
        <v>71</v>
      </c>
      <c r="P102" s="10"/>
      <c r="Q102" s="60">
        <f t="shared" si="32"/>
        <v>1560</v>
      </c>
      <c r="R102" s="10"/>
      <c r="S102" s="62">
        <f t="shared" si="33"/>
        <v>1664</v>
      </c>
      <c r="T102" s="10"/>
      <c r="U102" s="64">
        <v>28.3</v>
      </c>
      <c r="V102" s="64">
        <v>18.309999999999999</v>
      </c>
      <c r="W102" s="10"/>
      <c r="X102" s="43">
        <v>170250000</v>
      </c>
      <c r="Y102" s="36">
        <v>9.4E-2</v>
      </c>
      <c r="Z102" s="10"/>
      <c r="AA102" s="20">
        <v>53</v>
      </c>
      <c r="AB102" s="20">
        <v>20</v>
      </c>
      <c r="AC102" s="20">
        <v>7</v>
      </c>
      <c r="AD102" s="20">
        <v>19</v>
      </c>
      <c r="AE102" s="20">
        <v>1</v>
      </c>
      <c r="AF102" s="66">
        <f t="shared" si="34"/>
        <v>100</v>
      </c>
      <c r="AG102" s="10"/>
      <c r="AH102" s="36">
        <v>2.5999999999999999E-2</v>
      </c>
      <c r="AI102" s="40">
        <v>15286</v>
      </c>
      <c r="AJ102" s="37">
        <v>0.86</v>
      </c>
      <c r="AK102" s="42" t="s">
        <v>210</v>
      </c>
      <c r="AL102" s="41">
        <v>1007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50" ht="24" customHeight="1">
      <c r="A103" s="16"/>
      <c r="B103" s="17">
        <f t="shared" si="31"/>
        <v>21</v>
      </c>
      <c r="C103" s="10"/>
      <c r="D103" s="18" t="s">
        <v>142</v>
      </c>
      <c r="E103" s="10"/>
      <c r="F103" s="18" t="s">
        <v>13</v>
      </c>
      <c r="G103" s="18" t="s">
        <v>222</v>
      </c>
      <c r="H103" s="10"/>
      <c r="I103" s="19">
        <v>178015</v>
      </c>
      <c r="J103" s="19">
        <v>7670</v>
      </c>
      <c r="K103" s="17" t="s">
        <v>9</v>
      </c>
      <c r="L103" s="10"/>
      <c r="M103" s="60">
        <v>15</v>
      </c>
      <c r="N103" s="60">
        <v>63</v>
      </c>
      <c r="O103" s="60">
        <v>25</v>
      </c>
      <c r="P103" s="10"/>
      <c r="Q103" s="60">
        <f t="shared" si="32"/>
        <v>945</v>
      </c>
      <c r="R103" s="10"/>
      <c r="S103" s="62">
        <f t="shared" si="33"/>
        <v>1008</v>
      </c>
      <c r="T103" s="10"/>
      <c r="U103" s="64">
        <v>35.4</v>
      </c>
      <c r="V103" s="64">
        <v>14.13</v>
      </c>
      <c r="W103" s="10"/>
      <c r="X103" s="43">
        <v>192470000</v>
      </c>
      <c r="Y103" s="36">
        <v>0.11799999999999999</v>
      </c>
      <c r="Z103" s="10"/>
      <c r="AA103" s="20">
        <v>58</v>
      </c>
      <c r="AB103" s="20">
        <v>15</v>
      </c>
      <c r="AC103" s="20">
        <v>4</v>
      </c>
      <c r="AD103" s="20">
        <v>22</v>
      </c>
      <c r="AE103" s="20">
        <v>1</v>
      </c>
      <c r="AF103" s="66">
        <f t="shared" si="34"/>
        <v>100</v>
      </c>
      <c r="AG103" s="10"/>
      <c r="AH103" s="36">
        <v>1.9E-2</v>
      </c>
      <c r="AI103" s="40">
        <v>20044</v>
      </c>
      <c r="AJ103" s="37">
        <v>0.8</v>
      </c>
      <c r="AK103" s="42" t="s">
        <v>213</v>
      </c>
      <c r="AL103" s="41">
        <v>700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50" ht="24" customHeight="1">
      <c r="A104" s="16"/>
      <c r="B104" s="17">
        <f t="shared" si="31"/>
        <v>22</v>
      </c>
      <c r="C104" s="10"/>
      <c r="D104" s="18" t="s">
        <v>56</v>
      </c>
      <c r="E104" s="10"/>
      <c r="F104" s="18" t="s">
        <v>13</v>
      </c>
      <c r="G104" s="18" t="s">
        <v>222</v>
      </c>
      <c r="H104" s="10"/>
      <c r="I104" s="19">
        <v>73543</v>
      </c>
      <c r="J104" s="19">
        <v>6750</v>
      </c>
      <c r="K104" s="17" t="s">
        <v>9</v>
      </c>
      <c r="L104" s="10"/>
      <c r="M104" s="60">
        <v>10</v>
      </c>
      <c r="N104" s="60">
        <v>8</v>
      </c>
      <c r="O104" s="60">
        <v>12</v>
      </c>
      <c r="P104" s="10"/>
      <c r="Q104" s="60">
        <f t="shared" si="32"/>
        <v>120</v>
      </c>
      <c r="R104" s="10"/>
      <c r="S104" s="62">
        <f t="shared" si="33"/>
        <v>128</v>
      </c>
      <c r="T104" s="10"/>
      <c r="U104" s="64">
        <v>10.9</v>
      </c>
      <c r="V104" s="64">
        <v>16.809999999999999</v>
      </c>
      <c r="W104" s="10"/>
      <c r="X104" s="43">
        <v>20810000</v>
      </c>
      <c r="Y104" s="36">
        <v>3.5999999999999997E-2</v>
      </c>
      <c r="Z104" s="10"/>
      <c r="AA104" s="20">
        <v>48</v>
      </c>
      <c r="AB104" s="20">
        <v>22</v>
      </c>
      <c r="AC104" s="20">
        <v>3</v>
      </c>
      <c r="AD104" s="20">
        <v>26</v>
      </c>
      <c r="AE104" s="20">
        <v>1</v>
      </c>
      <c r="AF104" s="66">
        <f t="shared" si="34"/>
        <v>100</v>
      </c>
      <c r="AG104" s="10"/>
      <c r="AH104" s="36">
        <v>-7.0000000000000001E-3</v>
      </c>
      <c r="AI104" s="40">
        <v>48674</v>
      </c>
      <c r="AJ104" s="37">
        <v>0.75</v>
      </c>
      <c r="AK104" s="42" t="s">
        <v>213</v>
      </c>
      <c r="AL104" s="41">
        <v>857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50" ht="24" customHeight="1">
      <c r="A105" s="16"/>
      <c r="B105" s="17">
        <f t="shared" si="31"/>
        <v>23</v>
      </c>
      <c r="C105" s="10"/>
      <c r="D105" s="18" t="s">
        <v>75</v>
      </c>
      <c r="E105" s="10"/>
      <c r="F105" s="18" t="s">
        <v>13</v>
      </c>
      <c r="G105" s="18" t="s">
        <v>222</v>
      </c>
      <c r="H105" s="10"/>
      <c r="I105" s="19">
        <v>107317</v>
      </c>
      <c r="J105" s="19">
        <v>8830</v>
      </c>
      <c r="K105" s="17" t="s">
        <v>9</v>
      </c>
      <c r="L105" s="10"/>
      <c r="M105" s="60">
        <v>10</v>
      </c>
      <c r="N105" s="60">
        <v>10</v>
      </c>
      <c r="O105" s="60">
        <v>12</v>
      </c>
      <c r="P105" s="10"/>
      <c r="Q105" s="60">
        <f t="shared" si="32"/>
        <v>150</v>
      </c>
      <c r="R105" s="10"/>
      <c r="S105" s="62">
        <f t="shared" si="33"/>
        <v>160</v>
      </c>
      <c r="T105" s="10"/>
      <c r="U105" s="64">
        <v>9.3000000000000007</v>
      </c>
      <c r="V105" s="64">
        <v>10.65</v>
      </c>
      <c r="W105" s="10"/>
      <c r="X105" s="43">
        <v>32890000</v>
      </c>
      <c r="Y105" s="36">
        <v>3.1E-2</v>
      </c>
      <c r="Z105" s="10"/>
      <c r="AA105" s="20">
        <v>47</v>
      </c>
      <c r="AB105" s="20">
        <v>13</v>
      </c>
      <c r="AC105" s="20">
        <v>9</v>
      </c>
      <c r="AD105" s="20">
        <v>30</v>
      </c>
      <c r="AE105" s="20">
        <v>1</v>
      </c>
      <c r="AF105" s="66">
        <f t="shared" si="34"/>
        <v>100</v>
      </c>
      <c r="AG105" s="10"/>
      <c r="AH105" s="36">
        <v>4.4999999999999998E-2</v>
      </c>
      <c r="AI105" s="40">
        <v>25407</v>
      </c>
      <c r="AJ105" s="37">
        <v>0.75</v>
      </c>
      <c r="AK105" s="42" t="s">
        <v>210</v>
      </c>
      <c r="AL105" s="41">
        <v>507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50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50" ht="24" customHeight="1">
      <c r="A107" s="16"/>
      <c r="B107" s="17">
        <v>1</v>
      </c>
      <c r="C107" s="10"/>
      <c r="D107" s="18" t="s">
        <v>129</v>
      </c>
      <c r="E107" s="10"/>
      <c r="F107" s="18" t="s">
        <v>5</v>
      </c>
      <c r="G107" s="18" t="s">
        <v>198</v>
      </c>
      <c r="H107" s="10"/>
      <c r="I107" s="19">
        <v>193203472</v>
      </c>
      <c r="J107" s="19">
        <v>1510</v>
      </c>
      <c r="K107" s="17" t="s">
        <v>9</v>
      </c>
      <c r="L107" s="10"/>
      <c r="M107" s="60">
        <v>4448</v>
      </c>
      <c r="N107" s="60">
        <v>27582</v>
      </c>
      <c r="O107" s="60">
        <v>52708</v>
      </c>
      <c r="P107" s="10"/>
      <c r="Q107" s="60">
        <f t="shared" ref="Q107:Q118" si="38">N107*$Q$200</f>
        <v>413730</v>
      </c>
      <c r="R107" s="10"/>
      <c r="S107" s="62">
        <f t="shared" ref="S107:S118" si="39">Q107+N107</f>
        <v>441312</v>
      </c>
      <c r="T107" s="10"/>
      <c r="U107" s="64">
        <v>14.3</v>
      </c>
      <c r="V107" s="64">
        <v>25.16</v>
      </c>
      <c r="W107" s="10"/>
      <c r="X107" s="43">
        <v>13230000000</v>
      </c>
      <c r="Y107" s="36">
        <v>4.7E-2</v>
      </c>
      <c r="Z107" s="10"/>
      <c r="AA107" s="20">
        <v>21</v>
      </c>
      <c r="AB107" s="20">
        <v>20</v>
      </c>
      <c r="AC107" s="20">
        <v>8</v>
      </c>
      <c r="AD107" s="20">
        <v>50</v>
      </c>
      <c r="AE107" s="20">
        <v>1</v>
      </c>
      <c r="AF107" s="66">
        <f t="shared" ref="AF107:AF118" si="40">SUM(AA107:AE107)</f>
        <v>100</v>
      </c>
      <c r="AG107" s="10"/>
      <c r="AH107" s="36">
        <v>-3.1E-2</v>
      </c>
      <c r="AI107" s="40">
        <v>9499</v>
      </c>
      <c r="AJ107" s="37">
        <v>0.75</v>
      </c>
      <c r="AK107" s="42" t="s">
        <v>213</v>
      </c>
      <c r="AL107" s="41">
        <v>1461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50" ht="24" customHeight="1">
      <c r="A108" s="16"/>
      <c r="B108" s="17">
        <f t="shared" si="31"/>
        <v>2</v>
      </c>
      <c r="C108" s="10"/>
      <c r="D108" s="18" t="s">
        <v>59</v>
      </c>
      <c r="E108" s="10"/>
      <c r="F108" s="18" t="s">
        <v>5</v>
      </c>
      <c r="G108" s="18" t="s">
        <v>226</v>
      </c>
      <c r="H108" s="10"/>
      <c r="I108" s="19">
        <v>95688680</v>
      </c>
      <c r="J108" s="19">
        <v>3460</v>
      </c>
      <c r="K108" s="17" t="s">
        <v>9</v>
      </c>
      <c r="L108" s="10"/>
      <c r="M108" s="60">
        <v>8211</v>
      </c>
      <c r="N108" s="60">
        <v>9287</v>
      </c>
      <c r="O108" s="60">
        <v>26925</v>
      </c>
      <c r="P108" s="10"/>
      <c r="Q108" s="60">
        <f t="shared" si="38"/>
        <v>139305</v>
      </c>
      <c r="R108" s="10"/>
      <c r="S108" s="62">
        <f t="shared" si="39"/>
        <v>148592</v>
      </c>
      <c r="T108" s="10"/>
      <c r="U108" s="64">
        <v>9.6999999999999993</v>
      </c>
      <c r="V108" s="64">
        <v>28.43</v>
      </c>
      <c r="W108" s="10"/>
      <c r="X108" s="43">
        <v>10740000000</v>
      </c>
      <c r="Y108" s="36">
        <v>3.2000000000000001E-2</v>
      </c>
      <c r="Z108" s="10"/>
      <c r="AA108" s="20">
        <v>61</v>
      </c>
      <c r="AB108" s="20">
        <v>10</v>
      </c>
      <c r="AC108" s="20">
        <v>1</v>
      </c>
      <c r="AD108" s="20">
        <v>27</v>
      </c>
      <c r="AE108" s="20">
        <v>1</v>
      </c>
      <c r="AF108" s="66">
        <f t="shared" si="40"/>
        <v>100</v>
      </c>
      <c r="AG108" s="10"/>
      <c r="AH108" s="36">
        <v>-4.7E-2</v>
      </c>
      <c r="AI108" s="40">
        <v>8792</v>
      </c>
      <c r="AJ108" s="37">
        <v>0.76</v>
      </c>
      <c r="AK108" s="42" t="s">
        <v>214</v>
      </c>
      <c r="AL108" s="41">
        <v>1580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50" ht="24" customHeight="1">
      <c r="A109" s="16"/>
      <c r="B109" s="17">
        <f t="shared" si="31"/>
        <v>3</v>
      </c>
      <c r="C109" s="10"/>
      <c r="D109" s="18" t="s">
        <v>85</v>
      </c>
      <c r="E109" s="10"/>
      <c r="F109" s="18" t="s">
        <v>5</v>
      </c>
      <c r="G109" s="18" t="s">
        <v>226</v>
      </c>
      <c r="H109" s="10"/>
      <c r="I109" s="19">
        <v>80277424</v>
      </c>
      <c r="J109" s="19">
        <v>6530</v>
      </c>
      <c r="K109" s="17" t="s">
        <v>9</v>
      </c>
      <c r="L109" s="10"/>
      <c r="M109" s="60">
        <v>15932</v>
      </c>
      <c r="N109" s="60">
        <v>16426</v>
      </c>
      <c r="O109" s="60">
        <v>21397</v>
      </c>
      <c r="P109" s="10"/>
      <c r="Q109" s="60">
        <f t="shared" si="38"/>
        <v>246390</v>
      </c>
      <c r="R109" s="10"/>
      <c r="S109" s="62">
        <f t="shared" si="39"/>
        <v>262816</v>
      </c>
      <c r="T109" s="10"/>
      <c r="U109" s="64">
        <v>20.5</v>
      </c>
      <c r="V109" s="64">
        <v>26.27</v>
      </c>
      <c r="W109" s="10"/>
      <c r="X109" s="43">
        <v>28500000000</v>
      </c>
      <c r="Y109" s="36">
        <v>6.8000000000000005E-2</v>
      </c>
      <c r="Z109" s="10"/>
      <c r="AA109" s="20">
        <v>51</v>
      </c>
      <c r="AB109" s="20">
        <v>12</v>
      </c>
      <c r="AC109" s="20">
        <v>1</v>
      </c>
      <c r="AD109" s="20">
        <v>35</v>
      </c>
      <c r="AE109" s="20">
        <v>1</v>
      </c>
      <c r="AF109" s="66">
        <f t="shared" si="40"/>
        <v>100</v>
      </c>
      <c r="AG109" s="10"/>
      <c r="AH109" s="36">
        <v>-0.16</v>
      </c>
      <c r="AI109" s="40">
        <v>37840</v>
      </c>
      <c r="AJ109" s="37">
        <v>0.75</v>
      </c>
      <c r="AK109" s="42" t="s">
        <v>213</v>
      </c>
      <c r="AL109" s="41">
        <v>1436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50" s="25" customFormat="1" ht="24" customHeight="1">
      <c r="A110" s="27"/>
      <c r="B110" s="17">
        <f t="shared" si="31"/>
        <v>4</v>
      </c>
      <c r="C110" s="24"/>
      <c r="D110" s="18" t="s">
        <v>159</v>
      </c>
      <c r="E110" s="10"/>
      <c r="F110" s="18" t="s">
        <v>5</v>
      </c>
      <c r="G110" s="18" t="s">
        <v>11</v>
      </c>
      <c r="H110" s="10"/>
      <c r="I110" s="19">
        <v>39578828</v>
      </c>
      <c r="J110" s="19">
        <v>2140</v>
      </c>
      <c r="K110" s="17" t="s">
        <v>9</v>
      </c>
      <c r="L110" s="10"/>
      <c r="M110" s="60">
        <v>2311</v>
      </c>
      <c r="N110" s="60">
        <v>10178</v>
      </c>
      <c r="O110" s="60">
        <v>10798</v>
      </c>
      <c r="P110" s="10"/>
      <c r="Q110" s="60">
        <f t="shared" si="38"/>
        <v>152670</v>
      </c>
      <c r="R110" s="10"/>
      <c r="S110" s="62">
        <f t="shared" si="39"/>
        <v>162848</v>
      </c>
      <c r="T110" s="10"/>
      <c r="U110" s="64">
        <v>25.7</v>
      </c>
      <c r="V110" s="64">
        <v>27.41</v>
      </c>
      <c r="W110" s="10"/>
      <c r="X110" s="43">
        <v>8170000000</v>
      </c>
      <c r="Y110" s="36">
        <v>8.5999999999999993E-2</v>
      </c>
      <c r="Z110" s="10"/>
      <c r="AA110" s="20">
        <v>58</v>
      </c>
      <c r="AB110" s="20">
        <v>20</v>
      </c>
      <c r="AC110" s="20">
        <v>1</v>
      </c>
      <c r="AD110" s="20">
        <v>20</v>
      </c>
      <c r="AE110" s="20">
        <v>1</v>
      </c>
      <c r="AF110" s="66">
        <f t="shared" si="40"/>
        <v>100</v>
      </c>
      <c r="AG110" s="10"/>
      <c r="AH110" s="36">
        <v>-0.09</v>
      </c>
      <c r="AI110" s="40">
        <v>3165</v>
      </c>
      <c r="AJ110" s="37">
        <v>0.61</v>
      </c>
      <c r="AK110" s="42" t="s">
        <v>214</v>
      </c>
      <c r="AL110" s="41">
        <v>1749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  <c r="AX110" s="4"/>
    </row>
    <row r="111" spans="1:50" ht="24" customHeight="1">
      <c r="A111" s="16"/>
      <c r="B111" s="17">
        <f t="shared" si="31"/>
        <v>5</v>
      </c>
      <c r="C111" s="10"/>
      <c r="D111" s="18" t="s">
        <v>118</v>
      </c>
      <c r="E111" s="10"/>
      <c r="F111" s="18" t="s">
        <v>5</v>
      </c>
      <c r="G111" s="18" t="s">
        <v>226</v>
      </c>
      <c r="H111" s="10"/>
      <c r="I111" s="19">
        <v>35276784</v>
      </c>
      <c r="J111" s="19">
        <v>2580</v>
      </c>
      <c r="K111" s="17" t="s">
        <v>9</v>
      </c>
      <c r="L111" s="10"/>
      <c r="M111" s="60">
        <v>3785</v>
      </c>
      <c r="N111" s="60">
        <v>6917</v>
      </c>
      <c r="O111" s="60">
        <v>7320</v>
      </c>
      <c r="P111" s="10"/>
      <c r="Q111" s="60">
        <f t="shared" si="38"/>
        <v>103755</v>
      </c>
      <c r="R111" s="10"/>
      <c r="S111" s="62">
        <f t="shared" si="39"/>
        <v>110672</v>
      </c>
      <c r="T111" s="10"/>
      <c r="U111" s="64">
        <v>19.600000000000001</v>
      </c>
      <c r="V111" s="64">
        <v>20.8</v>
      </c>
      <c r="W111" s="10"/>
      <c r="X111" s="43">
        <v>6640000000</v>
      </c>
      <c r="Y111" s="36">
        <v>6.4000000000000001E-2</v>
      </c>
      <c r="Z111" s="10"/>
      <c r="AA111" s="20">
        <v>63</v>
      </c>
      <c r="AB111" s="20">
        <v>10</v>
      </c>
      <c r="AC111" s="20">
        <v>1</v>
      </c>
      <c r="AD111" s="20">
        <v>25</v>
      </c>
      <c r="AE111" s="20">
        <v>1</v>
      </c>
      <c r="AF111" s="66">
        <f t="shared" si="40"/>
        <v>100</v>
      </c>
      <c r="AG111" s="10"/>
      <c r="AH111" s="36">
        <v>-0.04</v>
      </c>
      <c r="AI111" s="40">
        <v>10748</v>
      </c>
      <c r="AJ111" s="37">
        <v>0.75</v>
      </c>
      <c r="AK111" s="42" t="s">
        <v>223</v>
      </c>
      <c r="AL111" s="41">
        <v>1143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50" ht="24" customHeight="1">
      <c r="A112" s="16"/>
      <c r="B112" s="17">
        <f t="shared" si="31"/>
        <v>6</v>
      </c>
      <c r="C112" s="10"/>
      <c r="D112" s="18" t="s">
        <v>86</v>
      </c>
      <c r="E112" s="10"/>
      <c r="F112" s="18" t="s">
        <v>5</v>
      </c>
      <c r="G112" s="18" t="s">
        <v>226</v>
      </c>
      <c r="H112" s="10"/>
      <c r="I112" s="19">
        <v>37202572</v>
      </c>
      <c r="J112" s="19">
        <v>5430</v>
      </c>
      <c r="K112" s="17" t="s">
        <v>9</v>
      </c>
      <c r="L112" s="10"/>
      <c r="M112" s="60">
        <v>4134</v>
      </c>
      <c r="N112" s="60">
        <v>7686</v>
      </c>
      <c r="O112" s="60">
        <v>3733</v>
      </c>
      <c r="P112" s="10"/>
      <c r="Q112" s="60">
        <f t="shared" si="38"/>
        <v>115290</v>
      </c>
      <c r="R112" s="10"/>
      <c r="S112" s="62">
        <f t="shared" si="39"/>
        <v>122976</v>
      </c>
      <c r="T112" s="10"/>
      <c r="U112" s="64">
        <v>20.7</v>
      </c>
      <c r="V112" s="64">
        <v>8.85</v>
      </c>
      <c r="W112" s="10"/>
      <c r="X112" s="43">
        <v>11720000000</v>
      </c>
      <c r="Y112" s="36">
        <v>6.9000000000000006E-2</v>
      </c>
      <c r="Z112" s="10"/>
      <c r="AA112" s="20">
        <v>61</v>
      </c>
      <c r="AB112" s="20">
        <v>8</v>
      </c>
      <c r="AC112" s="20">
        <v>1</v>
      </c>
      <c r="AD112" s="20">
        <v>29</v>
      </c>
      <c r="AE112" s="20">
        <v>1</v>
      </c>
      <c r="AF112" s="66">
        <f t="shared" si="40"/>
        <v>100</v>
      </c>
      <c r="AG112" s="10"/>
      <c r="AH112" s="36">
        <v>-0.185</v>
      </c>
      <c r="AI112" s="40">
        <v>15525</v>
      </c>
      <c r="AJ112" s="37">
        <v>0.66</v>
      </c>
      <c r="AK112" s="42" t="s">
        <v>214</v>
      </c>
      <c r="AL112" s="41">
        <v>573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171</v>
      </c>
      <c r="E113" s="10"/>
      <c r="F113" s="18" t="s">
        <v>5</v>
      </c>
      <c r="G113" s="18" t="s">
        <v>226</v>
      </c>
      <c r="H113" s="10"/>
      <c r="I113" s="19">
        <v>11403248</v>
      </c>
      <c r="J113" s="19">
        <v>3690</v>
      </c>
      <c r="K113" s="17" t="s">
        <v>9</v>
      </c>
      <c r="L113" s="10"/>
      <c r="M113" s="60">
        <v>1443</v>
      </c>
      <c r="N113" s="60">
        <v>2595</v>
      </c>
      <c r="O113" s="60">
        <v>3681</v>
      </c>
      <c r="P113" s="10"/>
      <c r="Q113" s="60">
        <f t="shared" si="38"/>
        <v>38925</v>
      </c>
      <c r="R113" s="10"/>
      <c r="S113" s="62">
        <f t="shared" si="39"/>
        <v>41520</v>
      </c>
      <c r="T113" s="10"/>
      <c r="U113" s="64">
        <v>22.8</v>
      </c>
      <c r="V113" s="64">
        <v>32.39</v>
      </c>
      <c r="W113" s="10"/>
      <c r="X113" s="43">
        <v>3160000000</v>
      </c>
      <c r="Y113" s="36">
        <v>7.5999999999999998E-2</v>
      </c>
      <c r="Z113" s="10"/>
      <c r="AA113" s="20">
        <v>51</v>
      </c>
      <c r="AB113" s="20">
        <v>18</v>
      </c>
      <c r="AC113" s="20">
        <v>1</v>
      </c>
      <c r="AD113" s="20">
        <v>29</v>
      </c>
      <c r="AE113" s="20">
        <v>1</v>
      </c>
      <c r="AF113" s="66">
        <f t="shared" si="40"/>
        <v>100</v>
      </c>
      <c r="AG113" s="10"/>
      <c r="AH113" s="36">
        <v>-3.7999999999999999E-2</v>
      </c>
      <c r="AI113" s="40">
        <v>17676</v>
      </c>
      <c r="AJ113" s="37">
        <v>0.72</v>
      </c>
      <c r="AK113" s="42" t="s">
        <v>214</v>
      </c>
      <c r="AL113" s="41">
        <v>1418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163</v>
      </c>
      <c r="E114" s="10"/>
      <c r="F114" s="18" t="s">
        <v>5</v>
      </c>
      <c r="G114" s="18" t="s">
        <v>226</v>
      </c>
      <c r="H114" s="10"/>
      <c r="I114" s="19">
        <v>18430452</v>
      </c>
      <c r="J114" s="19">
        <v>1840</v>
      </c>
      <c r="K114" s="17" t="s">
        <v>9</v>
      </c>
      <c r="L114" s="10"/>
      <c r="M114" s="60">
        <v>714</v>
      </c>
      <c r="N114" s="60">
        <v>4890</v>
      </c>
      <c r="O114" s="60">
        <v>1726</v>
      </c>
      <c r="P114" s="10"/>
      <c r="Q114" s="60">
        <f t="shared" si="38"/>
        <v>73350</v>
      </c>
      <c r="R114" s="10"/>
      <c r="S114" s="62">
        <f t="shared" si="39"/>
        <v>78240</v>
      </c>
      <c r="T114" s="10"/>
      <c r="U114" s="64">
        <v>26.5</v>
      </c>
      <c r="V114" s="64">
        <v>9.6</v>
      </c>
      <c r="W114" s="10"/>
      <c r="X114" s="43">
        <v>2280000000</v>
      </c>
      <c r="Y114" s="36">
        <v>4.4999999999999998E-2</v>
      </c>
      <c r="Z114" s="10"/>
      <c r="AA114" s="20">
        <v>57</v>
      </c>
      <c r="AB114" s="20">
        <v>4</v>
      </c>
      <c r="AC114" s="20">
        <v>1</v>
      </c>
      <c r="AD114" s="20">
        <v>37</v>
      </c>
      <c r="AE114" s="20">
        <v>1</v>
      </c>
      <c r="AF114" s="66">
        <f t="shared" si="40"/>
        <v>100</v>
      </c>
      <c r="AG114" s="10"/>
      <c r="AH114" s="36">
        <v>4.8000000000000001E-2</v>
      </c>
      <c r="AI114" s="40">
        <v>13003</v>
      </c>
      <c r="AJ114" s="37">
        <v>0.66</v>
      </c>
      <c r="AK114" s="42" t="s">
        <v>214</v>
      </c>
      <c r="AL114" s="41">
        <v>497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103</v>
      </c>
      <c r="E115" s="10"/>
      <c r="F115" s="18" t="s">
        <v>5</v>
      </c>
      <c r="G115" s="18" t="s">
        <v>226</v>
      </c>
      <c r="H115" s="10"/>
      <c r="I115" s="19">
        <v>6293253</v>
      </c>
      <c r="J115" s="19">
        <v>4730</v>
      </c>
      <c r="K115" s="17" t="s">
        <v>9</v>
      </c>
      <c r="L115" s="10"/>
      <c r="M115" s="60">
        <v>2414</v>
      </c>
      <c r="N115" s="60">
        <v>1645</v>
      </c>
      <c r="O115" s="60">
        <v>1680</v>
      </c>
      <c r="P115" s="10"/>
      <c r="Q115" s="60">
        <f t="shared" si="38"/>
        <v>24675</v>
      </c>
      <c r="R115" s="10"/>
      <c r="S115" s="62">
        <f t="shared" si="39"/>
        <v>26320</v>
      </c>
      <c r="T115" s="10"/>
      <c r="U115" s="64">
        <v>26.1</v>
      </c>
      <c r="V115" s="64">
        <v>24.63</v>
      </c>
      <c r="W115" s="10"/>
      <c r="X115" s="43">
        <v>2280000000</v>
      </c>
      <c r="Y115" s="36">
        <v>8.6999999999999994E-2</v>
      </c>
      <c r="Z115" s="10"/>
      <c r="AA115" s="20">
        <v>69</v>
      </c>
      <c r="AB115" s="20">
        <v>11</v>
      </c>
      <c r="AC115" s="20">
        <v>1</v>
      </c>
      <c r="AD115" s="20">
        <v>18</v>
      </c>
      <c r="AE115" s="20">
        <v>1</v>
      </c>
      <c r="AF115" s="66">
        <f t="shared" si="40"/>
        <v>100</v>
      </c>
      <c r="AG115" s="10"/>
      <c r="AH115" s="36">
        <v>-3.6999999999999998E-2</v>
      </c>
      <c r="AI115" s="40">
        <v>56465</v>
      </c>
      <c r="AJ115" s="37">
        <v>0.83</v>
      </c>
      <c r="AK115" s="42" t="s">
        <v>213</v>
      </c>
      <c r="AL115" s="41">
        <v>1373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92</v>
      </c>
      <c r="E116" s="10"/>
      <c r="F116" s="18" t="s">
        <v>5</v>
      </c>
      <c r="G116" s="18" t="s">
        <v>226</v>
      </c>
      <c r="H116" s="10"/>
      <c r="I116" s="19">
        <v>9455802</v>
      </c>
      <c r="J116" s="19">
        <v>3920</v>
      </c>
      <c r="K116" s="17" t="s">
        <v>9</v>
      </c>
      <c r="L116" s="10"/>
      <c r="M116" s="60">
        <v>750</v>
      </c>
      <c r="N116" s="60">
        <v>2306</v>
      </c>
      <c r="O116" s="60">
        <v>1076</v>
      </c>
      <c r="P116" s="10"/>
      <c r="Q116" s="60">
        <f t="shared" si="38"/>
        <v>34590</v>
      </c>
      <c r="R116" s="10"/>
      <c r="S116" s="62">
        <f t="shared" si="39"/>
        <v>36896</v>
      </c>
      <c r="T116" s="10"/>
      <c r="U116" s="64">
        <v>24.4</v>
      </c>
      <c r="V116" s="64">
        <v>10.53</v>
      </c>
      <c r="W116" s="10"/>
      <c r="X116" s="43">
        <v>3130000000</v>
      </c>
      <c r="Y116" s="36">
        <v>8.1000000000000003E-2</v>
      </c>
      <c r="Z116" s="10"/>
      <c r="AA116" s="20">
        <v>58</v>
      </c>
      <c r="AB116" s="20">
        <v>7</v>
      </c>
      <c r="AC116" s="20">
        <v>1</v>
      </c>
      <c r="AD116" s="20">
        <v>33</v>
      </c>
      <c r="AE116" s="20">
        <v>1</v>
      </c>
      <c r="AF116" s="66">
        <f t="shared" si="40"/>
        <v>100</v>
      </c>
      <c r="AG116" s="10"/>
      <c r="AH116" s="36">
        <v>-3.5000000000000003E-2</v>
      </c>
      <c r="AI116" s="40">
        <v>15889</v>
      </c>
      <c r="AJ116" s="37">
        <v>0.68</v>
      </c>
      <c r="AK116" s="42" t="s">
        <v>213</v>
      </c>
      <c r="AL116" s="41">
        <v>656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100</v>
      </c>
      <c r="E117" s="10"/>
      <c r="F117" s="18" t="s">
        <v>5</v>
      </c>
      <c r="G117" s="18" t="s">
        <v>226</v>
      </c>
      <c r="H117" s="10"/>
      <c r="I117" s="19">
        <v>6006668</v>
      </c>
      <c r="J117" s="19">
        <v>7680</v>
      </c>
      <c r="K117" s="17" t="s">
        <v>9</v>
      </c>
      <c r="L117" s="10"/>
      <c r="M117" s="60">
        <v>576</v>
      </c>
      <c r="N117" s="60">
        <v>1090</v>
      </c>
      <c r="O117" s="60">
        <v>559</v>
      </c>
      <c r="P117" s="10"/>
      <c r="Q117" s="60">
        <f t="shared" si="38"/>
        <v>16350</v>
      </c>
      <c r="R117" s="10"/>
      <c r="S117" s="62">
        <f t="shared" si="39"/>
        <v>17440</v>
      </c>
      <c r="T117" s="10"/>
      <c r="U117" s="64">
        <v>18.100000000000001</v>
      </c>
      <c r="V117" s="64">
        <v>6.68</v>
      </c>
      <c r="W117" s="10"/>
      <c r="X117" s="43">
        <v>3110000000</v>
      </c>
      <c r="Y117" s="36">
        <v>0.06</v>
      </c>
      <c r="Z117" s="10"/>
      <c r="AA117" s="20">
        <v>70</v>
      </c>
      <c r="AB117" s="20">
        <v>13</v>
      </c>
      <c r="AC117" s="20">
        <v>1</v>
      </c>
      <c r="AD117" s="20">
        <v>15</v>
      </c>
      <c r="AE117" s="20">
        <v>1</v>
      </c>
      <c r="AF117" s="66">
        <f t="shared" si="40"/>
        <v>100</v>
      </c>
      <c r="AG117" s="10"/>
      <c r="AH117" s="36">
        <v>-3.4000000000000002E-2</v>
      </c>
      <c r="AI117" s="40">
        <v>31072</v>
      </c>
      <c r="AJ117" s="37">
        <v>0.81</v>
      </c>
      <c r="AK117" s="42" t="s">
        <v>223</v>
      </c>
      <c r="AL117" s="41">
        <v>419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48" ht="24" customHeight="1">
      <c r="A120" s="16"/>
      <c r="B120" s="17">
        <v>1</v>
      </c>
      <c r="C120" s="10"/>
      <c r="D120" s="18" t="s">
        <v>140</v>
      </c>
      <c r="E120" s="10"/>
      <c r="F120" s="18" t="s">
        <v>8</v>
      </c>
      <c r="G120" s="18" t="s">
        <v>212</v>
      </c>
      <c r="H120" s="10"/>
      <c r="I120" s="19">
        <v>143964512</v>
      </c>
      <c r="J120" s="19">
        <v>9720</v>
      </c>
      <c r="K120" s="17" t="s">
        <v>9</v>
      </c>
      <c r="L120" s="10"/>
      <c r="M120" s="60">
        <v>20308</v>
      </c>
      <c r="N120" s="60">
        <v>25969</v>
      </c>
      <c r="O120" s="60">
        <v>24864</v>
      </c>
      <c r="P120" s="10"/>
      <c r="Q120" s="60">
        <f t="shared" ref="Q120:Q140" si="44">N120*$Q$200</f>
        <v>389535</v>
      </c>
      <c r="R120" s="10"/>
      <c r="S120" s="62">
        <f t="shared" ref="S120:S140" si="45">Q120+N120</f>
        <v>415504</v>
      </c>
      <c r="T120" s="10"/>
      <c r="U120" s="64">
        <v>18</v>
      </c>
      <c r="V120" s="64">
        <v>17.010000000000002</v>
      </c>
      <c r="W120" s="10"/>
      <c r="X120" s="43">
        <v>75510000000</v>
      </c>
      <c r="Y120" s="36">
        <v>5.8999999999999997E-2</v>
      </c>
      <c r="Z120" s="10"/>
      <c r="AA120" s="20">
        <v>59</v>
      </c>
      <c r="AB120" s="20">
        <v>6</v>
      </c>
      <c r="AC120" s="20">
        <v>2</v>
      </c>
      <c r="AD120" s="20">
        <v>32</v>
      </c>
      <c r="AE120" s="20">
        <v>1</v>
      </c>
      <c r="AF120" s="66">
        <f t="shared" ref="AF120:AF140" si="46">SUM(AA120:AE120)</f>
        <v>100</v>
      </c>
      <c r="AG120" s="10"/>
      <c r="AH120" s="36">
        <v>-0.14399999999999999</v>
      </c>
      <c r="AI120" s="40">
        <v>37519</v>
      </c>
      <c r="AJ120" s="37">
        <v>0.83</v>
      </c>
      <c r="AK120" s="42" t="s">
        <v>213</v>
      </c>
      <c r="AL120" s="41">
        <v>1024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si="31"/>
        <v>2</v>
      </c>
      <c r="C121" s="10"/>
      <c r="D121" s="18" t="s">
        <v>172</v>
      </c>
      <c r="E121" s="10"/>
      <c r="F121" s="18" t="s">
        <v>8</v>
      </c>
      <c r="G121" s="18" t="s">
        <v>212</v>
      </c>
      <c r="H121" s="10"/>
      <c r="I121" s="19">
        <v>79512424</v>
      </c>
      <c r="J121" s="19">
        <v>11180</v>
      </c>
      <c r="K121" s="17" t="s">
        <v>9</v>
      </c>
      <c r="L121" s="10"/>
      <c r="M121" s="60">
        <v>7300</v>
      </c>
      <c r="N121" s="60">
        <v>9782</v>
      </c>
      <c r="O121" s="60">
        <v>8727</v>
      </c>
      <c r="P121" s="10"/>
      <c r="Q121" s="60">
        <f t="shared" si="44"/>
        <v>146730</v>
      </c>
      <c r="R121" s="10"/>
      <c r="S121" s="62">
        <f t="shared" si="45"/>
        <v>156512</v>
      </c>
      <c r="T121" s="10"/>
      <c r="U121" s="64">
        <v>12.3</v>
      </c>
      <c r="V121" s="64">
        <v>10.96</v>
      </c>
      <c r="W121" s="10"/>
      <c r="X121" s="43">
        <v>35330000000</v>
      </c>
      <c r="Y121" s="36">
        <v>4.1000000000000002E-2</v>
      </c>
      <c r="Z121" s="10"/>
      <c r="AA121" s="20">
        <v>60</v>
      </c>
      <c r="AB121" s="20">
        <v>8</v>
      </c>
      <c r="AC121" s="20">
        <v>2</v>
      </c>
      <c r="AD121" s="20">
        <v>29</v>
      </c>
      <c r="AE121" s="20">
        <v>1</v>
      </c>
      <c r="AF121" s="66">
        <f t="shared" si="46"/>
        <v>100</v>
      </c>
      <c r="AG121" s="10"/>
      <c r="AH121" s="36">
        <v>3.1E-2</v>
      </c>
      <c r="AI121" s="40">
        <v>26525</v>
      </c>
      <c r="AJ121" s="37">
        <v>0.73</v>
      </c>
      <c r="AK121" s="42" t="s">
        <v>213</v>
      </c>
      <c r="AL121" s="41">
        <v>600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31"/>
        <v>3</v>
      </c>
      <c r="C122" s="10"/>
      <c r="D122" s="18" t="s">
        <v>175</v>
      </c>
      <c r="E122" s="10"/>
      <c r="F122" s="18" t="s">
        <v>8</v>
      </c>
      <c r="G122" s="18" t="s">
        <v>212</v>
      </c>
      <c r="H122" s="10"/>
      <c r="I122" s="19">
        <v>44438624</v>
      </c>
      <c r="J122" s="19">
        <v>2310</v>
      </c>
      <c r="K122" s="17" t="s">
        <v>9</v>
      </c>
      <c r="L122" s="10"/>
      <c r="M122" s="60">
        <v>4687</v>
      </c>
      <c r="N122" s="60">
        <v>6089</v>
      </c>
      <c r="O122" s="60">
        <v>7308</v>
      </c>
      <c r="P122" s="10"/>
      <c r="Q122" s="60">
        <f t="shared" si="44"/>
        <v>91335</v>
      </c>
      <c r="R122" s="10"/>
      <c r="S122" s="62">
        <f t="shared" si="45"/>
        <v>97424</v>
      </c>
      <c r="T122" s="10"/>
      <c r="U122" s="64">
        <v>13.7</v>
      </c>
      <c r="V122" s="64">
        <v>16.25</v>
      </c>
      <c r="W122" s="10"/>
      <c r="X122" s="43">
        <v>4430000000</v>
      </c>
      <c r="Y122" s="36">
        <v>4.7E-2</v>
      </c>
      <c r="Z122" s="10"/>
      <c r="AA122" s="20">
        <v>50</v>
      </c>
      <c r="AB122" s="20">
        <v>8</v>
      </c>
      <c r="AC122" s="20">
        <v>2</v>
      </c>
      <c r="AD122" s="20">
        <v>39</v>
      </c>
      <c r="AE122" s="20">
        <v>1</v>
      </c>
      <c r="AF122" s="66">
        <f t="shared" si="46"/>
        <v>100</v>
      </c>
      <c r="AG122" s="10"/>
      <c r="AH122" s="36">
        <v>0.28899999999999998</v>
      </c>
      <c r="AI122" s="40">
        <v>32480</v>
      </c>
      <c r="AJ122" s="37">
        <v>0.86</v>
      </c>
      <c r="AK122" s="42" t="s">
        <v>210</v>
      </c>
      <c r="AL122" s="41">
        <v>1003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31"/>
        <v>4</v>
      </c>
      <c r="C123" s="10"/>
      <c r="D123" s="18" t="s">
        <v>181</v>
      </c>
      <c r="E123" s="10"/>
      <c r="F123" s="18" t="s">
        <v>8</v>
      </c>
      <c r="G123" s="18" t="s">
        <v>212</v>
      </c>
      <c r="H123" s="10"/>
      <c r="I123" s="19">
        <v>31446796</v>
      </c>
      <c r="J123" s="19">
        <v>2220</v>
      </c>
      <c r="K123" s="17" t="s">
        <v>9</v>
      </c>
      <c r="L123" s="10"/>
      <c r="M123" s="60">
        <v>2496</v>
      </c>
      <c r="N123" s="60">
        <v>3617</v>
      </c>
      <c r="O123" s="60">
        <v>4015</v>
      </c>
      <c r="P123" s="10"/>
      <c r="Q123" s="60">
        <f t="shared" si="44"/>
        <v>54255</v>
      </c>
      <c r="R123" s="10"/>
      <c r="S123" s="62">
        <f t="shared" si="45"/>
        <v>57872</v>
      </c>
      <c r="T123" s="10"/>
      <c r="U123" s="64">
        <v>11.5</v>
      </c>
      <c r="V123" s="64">
        <v>12.63</v>
      </c>
      <c r="W123" s="10"/>
      <c r="X123" s="43">
        <v>2550000000</v>
      </c>
      <c r="Y123" s="36">
        <v>3.7999999999999999E-2</v>
      </c>
      <c r="Z123" s="10"/>
      <c r="AA123" s="20">
        <v>55</v>
      </c>
      <c r="AB123" s="20">
        <v>4</v>
      </c>
      <c r="AC123" s="20">
        <v>1</v>
      </c>
      <c r="AD123" s="20">
        <v>39</v>
      </c>
      <c r="AE123" s="20">
        <v>1</v>
      </c>
      <c r="AF123" s="66">
        <f t="shared" si="46"/>
        <v>100</v>
      </c>
      <c r="AG123" s="10"/>
      <c r="AH123" s="36">
        <v>-6.0999999999999999E-2</v>
      </c>
      <c r="AI123" s="40">
        <v>0</v>
      </c>
      <c r="AJ123" s="37">
        <v>0.84</v>
      </c>
      <c r="AK123" s="42" t="s">
        <v>210</v>
      </c>
      <c r="AL123" s="41">
        <v>760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31"/>
        <v>5</v>
      </c>
      <c r="C124" s="10"/>
      <c r="D124" s="18" t="s">
        <v>93</v>
      </c>
      <c r="E124" s="10"/>
      <c r="F124" s="18" t="s">
        <v>8</v>
      </c>
      <c r="G124" s="18" t="s">
        <v>212</v>
      </c>
      <c r="H124" s="10"/>
      <c r="I124" s="19">
        <v>17987736</v>
      </c>
      <c r="J124" s="19">
        <v>8710</v>
      </c>
      <c r="K124" s="17" t="s">
        <v>9</v>
      </c>
      <c r="L124" s="10"/>
      <c r="M124" s="60">
        <v>2625</v>
      </c>
      <c r="N124" s="60">
        <v>3158</v>
      </c>
      <c r="O124" s="60">
        <v>2780</v>
      </c>
      <c r="P124" s="10"/>
      <c r="Q124" s="60">
        <f t="shared" si="44"/>
        <v>47370</v>
      </c>
      <c r="R124" s="10"/>
      <c r="S124" s="62">
        <f t="shared" si="45"/>
        <v>50528</v>
      </c>
      <c r="T124" s="10"/>
      <c r="U124" s="64">
        <v>17.600000000000001</v>
      </c>
      <c r="V124" s="64">
        <v>15.73</v>
      </c>
      <c r="W124" s="10"/>
      <c r="X124" s="43">
        <v>8100000000</v>
      </c>
      <c r="Y124" s="36">
        <v>5.8999999999999997E-2</v>
      </c>
      <c r="Z124" s="10"/>
      <c r="AA124" s="20">
        <v>61</v>
      </c>
      <c r="AB124" s="20">
        <v>5</v>
      </c>
      <c r="AC124" s="20">
        <v>1</v>
      </c>
      <c r="AD124" s="20">
        <v>32</v>
      </c>
      <c r="AE124" s="20">
        <v>1</v>
      </c>
      <c r="AF124" s="66">
        <f t="shared" si="46"/>
        <v>100</v>
      </c>
      <c r="AG124" s="10"/>
      <c r="AH124" s="36">
        <v>-0.17499999999999999</v>
      </c>
      <c r="AI124" s="40">
        <v>24367</v>
      </c>
      <c r="AJ124" s="37">
        <v>0.82</v>
      </c>
      <c r="AK124" s="42" t="s">
        <v>213</v>
      </c>
      <c r="AL124" s="41">
        <v>969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31"/>
        <v>6</v>
      </c>
      <c r="C125" s="10"/>
      <c r="D125" s="18" t="s">
        <v>139</v>
      </c>
      <c r="E125" s="10"/>
      <c r="F125" s="18" t="s">
        <v>8</v>
      </c>
      <c r="G125" s="18" t="s">
        <v>212</v>
      </c>
      <c r="H125" s="10"/>
      <c r="I125" s="19">
        <v>19778084</v>
      </c>
      <c r="J125" s="19">
        <v>9470</v>
      </c>
      <c r="K125" s="17" t="s">
        <v>9</v>
      </c>
      <c r="L125" s="10"/>
      <c r="M125" s="60">
        <v>1913</v>
      </c>
      <c r="N125" s="60">
        <v>2044</v>
      </c>
      <c r="O125" s="60">
        <v>2208</v>
      </c>
      <c r="P125" s="10"/>
      <c r="Q125" s="60">
        <f t="shared" si="44"/>
        <v>30660</v>
      </c>
      <c r="R125" s="10"/>
      <c r="S125" s="62">
        <f t="shared" si="45"/>
        <v>32704</v>
      </c>
      <c r="T125" s="10"/>
      <c r="U125" s="64">
        <v>10.3</v>
      </c>
      <c r="V125" s="64">
        <v>11.28</v>
      </c>
      <c r="W125" s="10"/>
      <c r="X125" s="43">
        <v>6500000000</v>
      </c>
      <c r="Y125" s="36">
        <v>3.4000000000000002E-2</v>
      </c>
      <c r="Z125" s="10"/>
      <c r="AA125" s="20">
        <v>48</v>
      </c>
      <c r="AB125" s="20">
        <v>6</v>
      </c>
      <c r="AC125" s="20">
        <v>5</v>
      </c>
      <c r="AD125" s="20">
        <v>39</v>
      </c>
      <c r="AE125" s="20">
        <v>2</v>
      </c>
      <c r="AF125" s="66">
        <f t="shared" si="46"/>
        <v>100</v>
      </c>
      <c r="AG125" s="10"/>
      <c r="AH125" s="36">
        <v>-2.1000000000000001E-2</v>
      </c>
      <c r="AI125" s="40">
        <v>35467</v>
      </c>
      <c r="AJ125" s="37">
        <v>0.69</v>
      </c>
      <c r="AK125" s="42" t="s">
        <v>213</v>
      </c>
      <c r="AL125" s="41">
        <v>723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31"/>
        <v>7</v>
      </c>
      <c r="C126" s="10"/>
      <c r="D126" s="18" t="s">
        <v>24</v>
      </c>
      <c r="E126" s="10"/>
      <c r="F126" s="18" t="s">
        <v>8</v>
      </c>
      <c r="G126" s="18" t="s">
        <v>212</v>
      </c>
      <c r="H126" s="10"/>
      <c r="I126" s="19">
        <v>9480042</v>
      </c>
      <c r="J126" s="19">
        <v>5600</v>
      </c>
      <c r="K126" s="17" t="s">
        <v>9</v>
      </c>
      <c r="L126" s="10"/>
      <c r="M126" s="60">
        <v>588</v>
      </c>
      <c r="N126" s="60">
        <v>841</v>
      </c>
      <c r="O126" s="60">
        <v>995</v>
      </c>
      <c r="P126" s="10"/>
      <c r="Q126" s="60">
        <f t="shared" si="44"/>
        <v>12615</v>
      </c>
      <c r="R126" s="10"/>
      <c r="S126" s="62">
        <f t="shared" si="45"/>
        <v>13456</v>
      </c>
      <c r="T126" s="10"/>
      <c r="U126" s="64">
        <v>8.9</v>
      </c>
      <c r="V126" s="64">
        <v>10.46</v>
      </c>
      <c r="W126" s="10"/>
      <c r="X126" s="43">
        <v>1410000000</v>
      </c>
      <c r="Y126" s="36">
        <v>2.9000000000000001E-2</v>
      </c>
      <c r="Z126" s="10"/>
      <c r="AA126" s="20">
        <v>52</v>
      </c>
      <c r="AB126" s="20">
        <v>4</v>
      </c>
      <c r="AC126" s="20">
        <v>2</v>
      </c>
      <c r="AD126" s="20">
        <v>41</v>
      </c>
      <c r="AE126" s="20">
        <v>1</v>
      </c>
      <c r="AF126" s="66">
        <f t="shared" si="46"/>
        <v>100</v>
      </c>
      <c r="AG126" s="10"/>
      <c r="AH126" s="36">
        <v>-0.191</v>
      </c>
      <c r="AI126" s="40">
        <v>44222</v>
      </c>
      <c r="AJ126" s="37">
        <v>0.78</v>
      </c>
      <c r="AK126" s="42" t="s">
        <v>213</v>
      </c>
      <c r="AL126" s="41">
        <v>653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31"/>
        <v>8</v>
      </c>
      <c r="C127" s="10"/>
      <c r="D127" s="18" t="s">
        <v>97</v>
      </c>
      <c r="E127" s="10"/>
      <c r="F127" s="18" t="s">
        <v>8</v>
      </c>
      <c r="G127" s="18" t="s">
        <v>212</v>
      </c>
      <c r="H127" s="10"/>
      <c r="I127" s="19">
        <v>5955734</v>
      </c>
      <c r="J127" s="19">
        <v>1100</v>
      </c>
      <c r="K127" s="17" t="s">
        <v>9</v>
      </c>
      <c r="L127" s="10"/>
      <c r="M127" s="60">
        <v>812</v>
      </c>
      <c r="N127" s="60">
        <v>916</v>
      </c>
      <c r="O127" s="60">
        <v>901</v>
      </c>
      <c r="P127" s="10"/>
      <c r="Q127" s="60">
        <f t="shared" si="44"/>
        <v>13740</v>
      </c>
      <c r="R127" s="10"/>
      <c r="S127" s="62">
        <f t="shared" si="45"/>
        <v>14656</v>
      </c>
      <c r="T127" s="10"/>
      <c r="U127" s="64">
        <v>15.4</v>
      </c>
      <c r="V127" s="64">
        <v>14.38</v>
      </c>
      <c r="W127" s="10"/>
      <c r="X127" s="43">
        <v>341320000</v>
      </c>
      <c r="Y127" s="36">
        <v>0.05</v>
      </c>
      <c r="Z127" s="10"/>
      <c r="AA127" s="20">
        <v>52</v>
      </c>
      <c r="AB127" s="20">
        <v>11</v>
      </c>
      <c r="AC127" s="20">
        <v>1</v>
      </c>
      <c r="AD127" s="20">
        <v>34</v>
      </c>
      <c r="AE127" s="20">
        <v>2</v>
      </c>
      <c r="AF127" s="66">
        <f t="shared" si="46"/>
        <v>100</v>
      </c>
      <c r="AG127" s="10"/>
      <c r="AH127" s="36">
        <v>-0.17599999999999999</v>
      </c>
      <c r="AI127" s="40">
        <v>17272</v>
      </c>
      <c r="AJ127" s="37">
        <v>0.84</v>
      </c>
      <c r="AK127" s="42" t="s">
        <v>213</v>
      </c>
      <c r="AL127" s="41">
        <v>844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31"/>
        <v>9</v>
      </c>
      <c r="C128" s="10"/>
      <c r="D128" s="18" t="s">
        <v>148</v>
      </c>
      <c r="E128" s="10"/>
      <c r="F128" s="18" t="s">
        <v>8</v>
      </c>
      <c r="G128" s="18" t="s">
        <v>212</v>
      </c>
      <c r="H128" s="10"/>
      <c r="I128" s="19">
        <v>8820083</v>
      </c>
      <c r="J128" s="19">
        <v>5280</v>
      </c>
      <c r="K128" s="17" t="s">
        <v>9</v>
      </c>
      <c r="L128" s="10"/>
      <c r="M128" s="60">
        <v>607</v>
      </c>
      <c r="N128" s="60">
        <v>649</v>
      </c>
      <c r="O128" s="60">
        <v>797</v>
      </c>
      <c r="P128" s="10"/>
      <c r="Q128" s="60">
        <f t="shared" si="44"/>
        <v>9735</v>
      </c>
      <c r="R128" s="10"/>
      <c r="S128" s="62">
        <f t="shared" si="45"/>
        <v>10384</v>
      </c>
      <c r="T128" s="10"/>
      <c r="U128" s="64">
        <v>7.4</v>
      </c>
      <c r="V128" s="64">
        <v>8.94</v>
      </c>
      <c r="W128" s="10"/>
      <c r="X128" s="43">
        <v>1170000000</v>
      </c>
      <c r="Y128" s="36">
        <v>3.1E-2</v>
      </c>
      <c r="Z128" s="10"/>
      <c r="AA128" s="20">
        <v>49</v>
      </c>
      <c r="AB128" s="20">
        <v>10</v>
      </c>
      <c r="AC128" s="20">
        <v>12</v>
      </c>
      <c r="AD128" s="20">
        <v>28</v>
      </c>
      <c r="AE128" s="20">
        <v>1</v>
      </c>
      <c r="AF128" s="66">
        <f t="shared" si="46"/>
        <v>100</v>
      </c>
      <c r="AG128" s="10"/>
      <c r="AH128" s="36">
        <v>-6.0999999999999999E-2</v>
      </c>
      <c r="AI128" s="40">
        <v>25877</v>
      </c>
      <c r="AJ128" s="37">
        <v>0.65</v>
      </c>
      <c r="AK128" s="42" t="s">
        <v>210</v>
      </c>
      <c r="AL128" s="41">
        <v>584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31"/>
        <v>10</v>
      </c>
      <c r="C129" s="10"/>
      <c r="D129" s="18" t="s">
        <v>71</v>
      </c>
      <c r="E129" s="10"/>
      <c r="F129" s="18" t="s">
        <v>8</v>
      </c>
      <c r="G129" s="18" t="s">
        <v>212</v>
      </c>
      <c r="H129" s="10"/>
      <c r="I129" s="19">
        <v>3925405</v>
      </c>
      <c r="J129" s="19">
        <v>3810</v>
      </c>
      <c r="K129" s="17" t="s">
        <v>9</v>
      </c>
      <c r="L129" s="10"/>
      <c r="M129" s="60">
        <v>581</v>
      </c>
      <c r="N129" s="60">
        <v>599</v>
      </c>
      <c r="O129" s="60">
        <v>748</v>
      </c>
      <c r="P129" s="10"/>
      <c r="Q129" s="60">
        <f t="shared" si="44"/>
        <v>8985</v>
      </c>
      <c r="R129" s="10"/>
      <c r="S129" s="62">
        <f t="shared" si="45"/>
        <v>9584</v>
      </c>
      <c r="T129" s="10"/>
      <c r="U129" s="64">
        <v>15.3</v>
      </c>
      <c r="V129" s="64">
        <v>20.059999999999999</v>
      </c>
      <c r="W129" s="10"/>
      <c r="X129" s="43">
        <v>768240000</v>
      </c>
      <c r="Y129" s="36">
        <v>5.2999999999999999E-2</v>
      </c>
      <c r="Z129" s="10"/>
      <c r="AA129" s="20">
        <v>59</v>
      </c>
      <c r="AB129" s="20">
        <v>6</v>
      </c>
      <c r="AC129" s="20">
        <v>1</v>
      </c>
      <c r="AD129" s="20">
        <v>33</v>
      </c>
      <c r="AE129" s="20">
        <v>1</v>
      </c>
      <c r="AF129" s="66">
        <f t="shared" si="46"/>
        <v>100</v>
      </c>
      <c r="AG129" s="10"/>
      <c r="AH129" s="36">
        <v>8.2000000000000003E-2</v>
      </c>
      <c r="AI129" s="40">
        <v>28697</v>
      </c>
      <c r="AJ129" s="37">
        <v>0.79</v>
      </c>
      <c r="AK129" s="42" t="s">
        <v>210</v>
      </c>
      <c r="AL129" s="41">
        <v>1064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31"/>
        <v>11</v>
      </c>
      <c r="C130" s="10"/>
      <c r="D130" s="18" t="s">
        <v>33</v>
      </c>
      <c r="E130" s="10"/>
      <c r="F130" s="18" t="s">
        <v>8</v>
      </c>
      <c r="G130" s="18" t="s">
        <v>212</v>
      </c>
      <c r="H130" s="10"/>
      <c r="I130" s="19">
        <v>7131494</v>
      </c>
      <c r="J130" s="19">
        <v>7470</v>
      </c>
      <c r="K130" s="17" t="s">
        <v>9</v>
      </c>
      <c r="L130" s="10"/>
      <c r="M130" s="60">
        <v>708</v>
      </c>
      <c r="N130" s="60">
        <v>730</v>
      </c>
      <c r="O130" s="60">
        <v>730</v>
      </c>
      <c r="P130" s="10"/>
      <c r="Q130" s="60">
        <f t="shared" si="44"/>
        <v>10950</v>
      </c>
      <c r="R130" s="10"/>
      <c r="S130" s="62">
        <f t="shared" si="45"/>
        <v>11680</v>
      </c>
      <c r="T130" s="10"/>
      <c r="U130" s="64">
        <v>10.199999999999999</v>
      </c>
      <c r="V130" s="64">
        <v>10.28</v>
      </c>
      <c r="W130" s="10"/>
      <c r="X130" s="43">
        <v>1810000000</v>
      </c>
      <c r="Y130" s="36">
        <v>3.4000000000000002E-2</v>
      </c>
      <c r="Z130" s="10"/>
      <c r="AA130" s="20">
        <v>58</v>
      </c>
      <c r="AB130" s="20">
        <v>5</v>
      </c>
      <c r="AC130" s="20">
        <v>3</v>
      </c>
      <c r="AD130" s="20">
        <v>33</v>
      </c>
      <c r="AE130" s="20">
        <v>1</v>
      </c>
      <c r="AF130" s="66">
        <f t="shared" si="46"/>
        <v>100</v>
      </c>
      <c r="AG130" s="10"/>
      <c r="AH130" s="36">
        <v>-3.6999999999999998E-2</v>
      </c>
      <c r="AI130" s="40">
        <v>56534</v>
      </c>
      <c r="AJ130" s="37">
        <v>0.7</v>
      </c>
      <c r="AK130" s="42" t="s">
        <v>213</v>
      </c>
      <c r="AL130" s="41">
        <v>707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ref="B131:B165" si="50">B130+1</f>
        <v>12</v>
      </c>
      <c r="C131" s="10"/>
      <c r="D131" s="18" t="s">
        <v>164</v>
      </c>
      <c r="E131" s="10"/>
      <c r="F131" s="18" t="s">
        <v>8</v>
      </c>
      <c r="G131" s="18" t="s">
        <v>212</v>
      </c>
      <c r="H131" s="10"/>
      <c r="I131" s="19">
        <v>8734951</v>
      </c>
      <c r="J131" s="19">
        <v>1110</v>
      </c>
      <c r="K131" s="17" t="s">
        <v>9</v>
      </c>
      <c r="L131" s="10"/>
      <c r="M131" s="60">
        <v>427</v>
      </c>
      <c r="N131" s="60">
        <v>1577</v>
      </c>
      <c r="O131" s="60">
        <v>648</v>
      </c>
      <c r="P131" s="10"/>
      <c r="Q131" s="60">
        <f t="shared" si="44"/>
        <v>23655</v>
      </c>
      <c r="R131" s="10"/>
      <c r="S131" s="62">
        <f t="shared" si="45"/>
        <v>25232</v>
      </c>
      <c r="T131" s="10"/>
      <c r="U131" s="64">
        <v>18.100000000000001</v>
      </c>
      <c r="V131" s="64">
        <v>7.18</v>
      </c>
      <c r="W131" s="10"/>
      <c r="X131" s="43">
        <v>417360000</v>
      </c>
      <c r="Y131" s="36">
        <v>0.06</v>
      </c>
      <c r="Z131" s="10"/>
      <c r="AA131" s="20">
        <v>69</v>
      </c>
      <c r="AB131" s="20">
        <v>9</v>
      </c>
      <c r="AC131" s="20">
        <v>1</v>
      </c>
      <c r="AD131" s="20">
        <v>20</v>
      </c>
      <c r="AE131" s="20">
        <v>1</v>
      </c>
      <c r="AF131" s="66">
        <f t="shared" si="46"/>
        <v>100</v>
      </c>
      <c r="AG131" s="10"/>
      <c r="AH131" s="36">
        <v>0.104</v>
      </c>
      <c r="AI131" s="40">
        <v>5037</v>
      </c>
      <c r="AJ131" s="37">
        <v>0.82</v>
      </c>
      <c r="AK131" s="42" t="s">
        <v>213</v>
      </c>
      <c r="AL131" s="41">
        <v>468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20</v>
      </c>
      <c r="E132" s="10"/>
      <c r="F132" s="18" t="s">
        <v>8</v>
      </c>
      <c r="G132" s="18" t="s">
        <v>212</v>
      </c>
      <c r="H132" s="10"/>
      <c r="I132" s="19">
        <v>9725376</v>
      </c>
      <c r="J132" s="19">
        <v>4760</v>
      </c>
      <c r="K132" s="17" t="s">
        <v>9</v>
      </c>
      <c r="L132" s="10"/>
      <c r="M132" s="60">
        <v>759</v>
      </c>
      <c r="N132" s="60">
        <v>845</v>
      </c>
      <c r="O132" s="60">
        <v>639</v>
      </c>
      <c r="P132" s="10"/>
      <c r="Q132" s="60">
        <f t="shared" si="44"/>
        <v>12675</v>
      </c>
      <c r="R132" s="10"/>
      <c r="S132" s="62">
        <f t="shared" si="45"/>
        <v>13520</v>
      </c>
      <c r="T132" s="10"/>
      <c r="U132" s="64">
        <v>8.6999999999999993</v>
      </c>
      <c r="V132" s="64">
        <v>6.32</v>
      </c>
      <c r="W132" s="10"/>
      <c r="X132" s="43">
        <v>1090000000</v>
      </c>
      <c r="Y132" s="36">
        <v>2.9000000000000001E-2</v>
      </c>
      <c r="Z132" s="10"/>
      <c r="AA132" s="20">
        <v>40</v>
      </c>
      <c r="AB132" s="20">
        <v>23</v>
      </c>
      <c r="AC132" s="20">
        <v>7</v>
      </c>
      <c r="AD132" s="20">
        <v>28</v>
      </c>
      <c r="AE132" s="20">
        <v>2</v>
      </c>
      <c r="AF132" s="66">
        <f t="shared" si="46"/>
        <v>100</v>
      </c>
      <c r="AG132" s="10"/>
      <c r="AH132" s="36">
        <v>-5.1999999999999998E-2</v>
      </c>
      <c r="AI132" s="40">
        <v>13681</v>
      </c>
      <c r="AJ132" s="37">
        <v>0.8</v>
      </c>
      <c r="AK132" s="42" t="s">
        <v>213</v>
      </c>
      <c r="AL132" s="41">
        <v>416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138</v>
      </c>
      <c r="E133" s="10"/>
      <c r="F133" s="18" t="s">
        <v>8</v>
      </c>
      <c r="G133" s="18" t="s">
        <v>212</v>
      </c>
      <c r="H133" s="10"/>
      <c r="I133" s="19">
        <v>4059608</v>
      </c>
      <c r="J133" s="19">
        <v>2120</v>
      </c>
      <c r="K133" s="17" t="s">
        <v>9</v>
      </c>
      <c r="L133" s="10"/>
      <c r="M133" s="60">
        <v>346</v>
      </c>
      <c r="N133" s="60">
        <v>394</v>
      </c>
      <c r="O133" s="60">
        <v>465</v>
      </c>
      <c r="P133" s="10"/>
      <c r="Q133" s="60">
        <f t="shared" si="44"/>
        <v>5910</v>
      </c>
      <c r="R133" s="10"/>
      <c r="S133" s="62">
        <f t="shared" si="45"/>
        <v>6304</v>
      </c>
      <c r="T133" s="10"/>
      <c r="U133" s="64">
        <v>9.6999999999999993</v>
      </c>
      <c r="V133" s="64">
        <v>12.43</v>
      </c>
      <c r="W133" s="10"/>
      <c r="X133" s="43">
        <v>250640000</v>
      </c>
      <c r="Y133" s="36">
        <v>3.6999999999999998E-2</v>
      </c>
      <c r="Z133" s="10"/>
      <c r="AA133" s="20">
        <v>50</v>
      </c>
      <c r="AB133" s="20">
        <v>10</v>
      </c>
      <c r="AC133" s="20">
        <v>2</v>
      </c>
      <c r="AD133" s="20">
        <v>36</v>
      </c>
      <c r="AE133" s="20">
        <v>2</v>
      </c>
      <c r="AF133" s="66">
        <f t="shared" si="46"/>
        <v>100</v>
      </c>
      <c r="AG133" s="10"/>
      <c r="AH133" s="36">
        <v>-6.0999999999999999E-2</v>
      </c>
      <c r="AI133" s="40">
        <v>22028</v>
      </c>
      <c r="AJ133" s="37">
        <v>0.81</v>
      </c>
      <c r="AK133" s="42" t="s">
        <v>210</v>
      </c>
      <c r="AL133" s="41">
        <v>736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50</v>
      </c>
      <c r="E134" s="10"/>
      <c r="F134" s="18" t="s">
        <v>8</v>
      </c>
      <c r="G134" s="18" t="s">
        <v>212</v>
      </c>
      <c r="H134" s="10"/>
      <c r="I134" s="19">
        <v>4213265</v>
      </c>
      <c r="J134" s="19">
        <v>12110</v>
      </c>
      <c r="K134" s="17" t="s">
        <v>9</v>
      </c>
      <c r="L134" s="10"/>
      <c r="M134" s="60">
        <v>307</v>
      </c>
      <c r="N134" s="60">
        <v>340</v>
      </c>
      <c r="O134" s="60">
        <v>388</v>
      </c>
      <c r="P134" s="10"/>
      <c r="Q134" s="60">
        <f t="shared" si="44"/>
        <v>5100</v>
      </c>
      <c r="R134" s="10"/>
      <c r="S134" s="62">
        <f t="shared" si="45"/>
        <v>5440</v>
      </c>
      <c r="T134" s="10"/>
      <c r="U134" s="64">
        <v>8.1</v>
      </c>
      <c r="V134" s="64">
        <v>9.0399999999999991</v>
      </c>
      <c r="W134" s="10"/>
      <c r="X134" s="43">
        <v>1400000000</v>
      </c>
      <c r="Y134" s="36">
        <v>2.7E-2</v>
      </c>
      <c r="Z134" s="10"/>
      <c r="AA134" s="20">
        <v>48</v>
      </c>
      <c r="AB134" s="20">
        <v>12</v>
      </c>
      <c r="AC134" s="20">
        <v>10</v>
      </c>
      <c r="AD134" s="20">
        <v>29</v>
      </c>
      <c r="AE134" s="20">
        <v>1</v>
      </c>
      <c r="AF134" s="66">
        <f t="shared" si="46"/>
        <v>100</v>
      </c>
      <c r="AG134" s="10"/>
      <c r="AH134" s="36">
        <v>-7.3999999999999996E-2</v>
      </c>
      <c r="AI134" s="40">
        <v>47376</v>
      </c>
      <c r="AJ134" s="37">
        <v>0.66</v>
      </c>
      <c r="AK134" s="42" t="s">
        <v>210</v>
      </c>
      <c r="AL134" s="41">
        <v>702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173</v>
      </c>
      <c r="E135" s="10"/>
      <c r="F135" s="18" t="s">
        <v>8</v>
      </c>
      <c r="G135" s="18" t="s">
        <v>212</v>
      </c>
      <c r="H135" s="10"/>
      <c r="I135" s="19">
        <v>5662544</v>
      </c>
      <c r="J135" s="19">
        <v>6670</v>
      </c>
      <c r="K135" s="17" t="s">
        <v>9</v>
      </c>
      <c r="L135" s="10"/>
      <c r="M135" s="60">
        <v>543</v>
      </c>
      <c r="N135" s="60">
        <v>823</v>
      </c>
      <c r="O135" s="60">
        <v>326</v>
      </c>
      <c r="P135" s="10"/>
      <c r="Q135" s="60">
        <f t="shared" si="44"/>
        <v>12345</v>
      </c>
      <c r="R135" s="10"/>
      <c r="S135" s="62">
        <f t="shared" si="45"/>
        <v>13168</v>
      </c>
      <c r="T135" s="10"/>
      <c r="U135" s="64">
        <v>14.5</v>
      </c>
      <c r="V135" s="64">
        <v>6.62</v>
      </c>
      <c r="W135" s="10"/>
      <c r="X135" s="43">
        <v>1750000000</v>
      </c>
      <c r="Y135" s="36">
        <v>4.8000000000000001E-2</v>
      </c>
      <c r="Z135" s="10"/>
      <c r="AA135" s="20">
        <v>51</v>
      </c>
      <c r="AB135" s="20">
        <v>10</v>
      </c>
      <c r="AC135" s="20">
        <v>1</v>
      </c>
      <c r="AD135" s="20">
        <v>37</v>
      </c>
      <c r="AE135" s="20">
        <v>1</v>
      </c>
      <c r="AF135" s="66">
        <f t="shared" si="46"/>
        <v>100</v>
      </c>
      <c r="AG135" s="10"/>
      <c r="AH135" s="36">
        <v>-1.9E-2</v>
      </c>
      <c r="AI135" s="40">
        <v>14973</v>
      </c>
      <c r="AJ135" s="37">
        <v>0.86</v>
      </c>
      <c r="AK135" s="42" t="s">
        <v>210</v>
      </c>
      <c r="AL135" s="41">
        <v>466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30</v>
      </c>
      <c r="E136" s="10"/>
      <c r="F136" s="18" t="s">
        <v>8</v>
      </c>
      <c r="G136" s="18" t="s">
        <v>212</v>
      </c>
      <c r="H136" s="10"/>
      <c r="I136" s="19">
        <v>3516816</v>
      </c>
      <c r="J136" s="19">
        <v>4880</v>
      </c>
      <c r="K136" s="17" t="s">
        <v>9</v>
      </c>
      <c r="L136" s="10"/>
      <c r="M136" s="60">
        <v>318</v>
      </c>
      <c r="N136" s="60">
        <v>552</v>
      </c>
      <c r="O136" s="60">
        <v>276</v>
      </c>
      <c r="P136" s="10"/>
      <c r="Q136" s="60">
        <f t="shared" si="44"/>
        <v>8280</v>
      </c>
      <c r="R136" s="10"/>
      <c r="S136" s="62">
        <f t="shared" si="45"/>
        <v>8832</v>
      </c>
      <c r="T136" s="10"/>
      <c r="U136" s="64">
        <v>15.7</v>
      </c>
      <c r="V136" s="64">
        <v>7.99</v>
      </c>
      <c r="W136" s="10"/>
      <c r="X136" s="43">
        <v>882580000</v>
      </c>
      <c r="Y136" s="36">
        <v>5.1999999999999998E-2</v>
      </c>
      <c r="Z136" s="10"/>
      <c r="AA136" s="20">
        <v>51</v>
      </c>
      <c r="AB136" s="20">
        <v>14</v>
      </c>
      <c r="AC136" s="20">
        <v>3</v>
      </c>
      <c r="AD136" s="20">
        <v>31</v>
      </c>
      <c r="AE136" s="20">
        <v>1</v>
      </c>
      <c r="AF136" s="66">
        <f t="shared" si="46"/>
        <v>100</v>
      </c>
      <c r="AG136" s="10"/>
      <c r="AH136" s="36">
        <v>4.1000000000000002E-2</v>
      </c>
      <c r="AI136" s="40">
        <v>27816</v>
      </c>
      <c r="AJ136" s="37">
        <v>0.65</v>
      </c>
      <c r="AK136" s="42" t="s">
        <v>210</v>
      </c>
      <c r="AL136" s="41">
        <v>555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7</v>
      </c>
      <c r="E137" s="10"/>
      <c r="F137" s="18" t="s">
        <v>8</v>
      </c>
      <c r="G137" s="18" t="s">
        <v>212</v>
      </c>
      <c r="H137" s="10"/>
      <c r="I137" s="19">
        <v>2926348</v>
      </c>
      <c r="J137" s="19">
        <v>4250</v>
      </c>
      <c r="K137" s="17" t="s">
        <v>9</v>
      </c>
      <c r="L137" s="10"/>
      <c r="M137" s="60">
        <v>269</v>
      </c>
      <c r="N137" s="60">
        <v>399</v>
      </c>
      <c r="O137" s="60">
        <v>251</v>
      </c>
      <c r="P137" s="10"/>
      <c r="Q137" s="60">
        <f t="shared" si="44"/>
        <v>5985</v>
      </c>
      <c r="R137" s="10"/>
      <c r="S137" s="62">
        <f t="shared" si="45"/>
        <v>6384</v>
      </c>
      <c r="T137" s="10"/>
      <c r="U137" s="64">
        <v>13.6</v>
      </c>
      <c r="V137" s="64">
        <v>9.0399999999999991</v>
      </c>
      <c r="W137" s="10"/>
      <c r="X137" s="43">
        <v>548170000</v>
      </c>
      <c r="Y137" s="36">
        <v>4.5999999999999999E-2</v>
      </c>
      <c r="Z137" s="10"/>
      <c r="AA137" s="20">
        <v>38</v>
      </c>
      <c r="AB137" s="20">
        <v>10</v>
      </c>
      <c r="AC137" s="20">
        <v>4</v>
      </c>
      <c r="AD137" s="20">
        <v>46</v>
      </c>
      <c r="AE137" s="20">
        <v>2</v>
      </c>
      <c r="AF137" s="66">
        <f t="shared" si="46"/>
        <v>100</v>
      </c>
      <c r="AG137" s="10"/>
      <c r="AH137" s="36">
        <v>-1.6E-2</v>
      </c>
      <c r="AI137" s="40">
        <v>19243</v>
      </c>
      <c r="AJ137" s="37">
        <v>0.73</v>
      </c>
      <c r="AK137" s="42" t="s">
        <v>213</v>
      </c>
      <c r="AL137" s="41">
        <v>645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16</v>
      </c>
      <c r="E138" s="10"/>
      <c r="F138" s="18" t="s">
        <v>8</v>
      </c>
      <c r="G138" s="18" t="s">
        <v>212</v>
      </c>
      <c r="H138" s="10"/>
      <c r="I138" s="19">
        <v>2924816</v>
      </c>
      <c r="J138" s="19">
        <v>3760</v>
      </c>
      <c r="K138" s="17" t="s">
        <v>9</v>
      </c>
      <c r="L138" s="10"/>
      <c r="M138" s="60">
        <v>267</v>
      </c>
      <c r="N138" s="60">
        <v>499</v>
      </c>
      <c r="O138" s="60">
        <v>248</v>
      </c>
      <c r="P138" s="10"/>
      <c r="Q138" s="60">
        <f t="shared" si="44"/>
        <v>7485</v>
      </c>
      <c r="R138" s="10"/>
      <c r="S138" s="62">
        <f t="shared" si="45"/>
        <v>7984</v>
      </c>
      <c r="T138" s="10"/>
      <c r="U138" s="64">
        <v>17.100000000000001</v>
      </c>
      <c r="V138" s="64">
        <v>8.18</v>
      </c>
      <c r="W138" s="10"/>
      <c r="X138" s="43">
        <v>598260000</v>
      </c>
      <c r="Y138" s="36">
        <v>5.7000000000000002E-2</v>
      </c>
      <c r="Z138" s="10"/>
      <c r="AA138" s="20">
        <v>48</v>
      </c>
      <c r="AB138" s="20">
        <v>11</v>
      </c>
      <c r="AC138" s="20">
        <v>1</v>
      </c>
      <c r="AD138" s="20">
        <v>39</v>
      </c>
      <c r="AE138" s="20">
        <v>1</v>
      </c>
      <c r="AF138" s="66">
        <f t="shared" si="46"/>
        <v>100</v>
      </c>
      <c r="AG138" s="10"/>
      <c r="AH138" s="36">
        <v>1.4E-2</v>
      </c>
      <c r="AI138" s="40">
        <v>0</v>
      </c>
      <c r="AJ138" s="37">
        <v>0.77</v>
      </c>
      <c r="AK138" s="42" t="s">
        <v>210</v>
      </c>
      <c r="AL138" s="41">
        <v>479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26" t="s">
        <v>166</v>
      </c>
      <c r="E139" s="10"/>
      <c r="F139" s="18" t="s">
        <v>8</v>
      </c>
      <c r="G139" s="18" t="s">
        <v>212</v>
      </c>
      <c r="H139" s="10"/>
      <c r="I139" s="19">
        <v>2081206</v>
      </c>
      <c r="J139" s="19">
        <v>5100</v>
      </c>
      <c r="K139" s="17" t="s">
        <v>9</v>
      </c>
      <c r="L139" s="10"/>
      <c r="M139" s="60">
        <v>148</v>
      </c>
      <c r="N139" s="60">
        <v>134</v>
      </c>
      <c r="O139" s="60">
        <v>164</v>
      </c>
      <c r="P139" s="10"/>
      <c r="Q139" s="60">
        <f t="shared" si="44"/>
        <v>2010</v>
      </c>
      <c r="R139" s="10"/>
      <c r="S139" s="62">
        <f t="shared" si="45"/>
        <v>2144</v>
      </c>
      <c r="T139" s="10"/>
      <c r="U139" s="64">
        <v>6.4</v>
      </c>
      <c r="V139" s="64">
        <v>7.55</v>
      </c>
      <c r="W139" s="10"/>
      <c r="X139" s="43">
        <v>228480000</v>
      </c>
      <c r="Y139" s="36">
        <v>2.1000000000000001E-2</v>
      </c>
      <c r="Z139" s="10"/>
      <c r="AA139" s="20">
        <v>60</v>
      </c>
      <c r="AB139" s="20">
        <v>8</v>
      </c>
      <c r="AC139" s="20">
        <v>2</v>
      </c>
      <c r="AD139" s="20">
        <v>29</v>
      </c>
      <c r="AE139" s="20">
        <v>1</v>
      </c>
      <c r="AF139" s="66">
        <f t="shared" si="46"/>
        <v>100</v>
      </c>
      <c r="AG139" s="10"/>
      <c r="AH139" s="36">
        <v>5.8000000000000003E-2</v>
      </c>
      <c r="AI139" s="40">
        <v>21284</v>
      </c>
      <c r="AJ139" s="37">
        <v>0.73</v>
      </c>
      <c r="AK139" s="42" t="s">
        <v>213</v>
      </c>
      <c r="AL139" s="41">
        <v>568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18" t="s">
        <v>117</v>
      </c>
      <c r="E140" s="10"/>
      <c r="F140" s="18" t="s">
        <v>8</v>
      </c>
      <c r="G140" s="18" t="s">
        <v>212</v>
      </c>
      <c r="H140" s="10"/>
      <c r="I140" s="19">
        <v>628615</v>
      </c>
      <c r="J140" s="19">
        <v>6970</v>
      </c>
      <c r="K140" s="17" t="s">
        <v>9</v>
      </c>
      <c r="L140" s="10"/>
      <c r="M140" s="60">
        <v>65</v>
      </c>
      <c r="N140" s="60">
        <v>67</v>
      </c>
      <c r="O140" s="60">
        <v>57</v>
      </c>
      <c r="P140" s="10"/>
      <c r="Q140" s="60">
        <f t="shared" si="44"/>
        <v>1005</v>
      </c>
      <c r="R140" s="10"/>
      <c r="S140" s="62">
        <f t="shared" si="45"/>
        <v>1072</v>
      </c>
      <c r="T140" s="10"/>
      <c r="U140" s="64">
        <v>10.7</v>
      </c>
      <c r="V140" s="64">
        <v>9.15</v>
      </c>
      <c r="W140" s="10"/>
      <c r="X140" s="43">
        <v>156590000</v>
      </c>
      <c r="Y140" s="36">
        <v>3.5999999999999997E-2</v>
      </c>
      <c r="Z140" s="10"/>
      <c r="AA140" s="20">
        <v>40</v>
      </c>
      <c r="AB140" s="20">
        <v>10</v>
      </c>
      <c r="AC140" s="20">
        <v>4</v>
      </c>
      <c r="AD140" s="20">
        <v>45</v>
      </c>
      <c r="AE140" s="20">
        <v>1</v>
      </c>
      <c r="AF140" s="66">
        <f t="shared" si="46"/>
        <v>100</v>
      </c>
      <c r="AG140" s="10"/>
      <c r="AH140" s="36">
        <v>-0.03</v>
      </c>
      <c r="AI140" s="40">
        <v>33601</v>
      </c>
      <c r="AJ140" s="37">
        <v>0.68</v>
      </c>
      <c r="AK140" s="42" t="s">
        <v>213</v>
      </c>
      <c r="AL140" s="41">
        <v>636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83</v>
      </c>
      <c r="E142" s="10"/>
      <c r="F142" s="18" t="s">
        <v>22</v>
      </c>
      <c r="G142" s="18" t="s">
        <v>198</v>
      </c>
      <c r="H142" s="10"/>
      <c r="I142" s="19">
        <v>1324171392</v>
      </c>
      <c r="J142" s="19">
        <v>1680</v>
      </c>
      <c r="K142" s="17" t="s">
        <v>9</v>
      </c>
      <c r="L142" s="10"/>
      <c r="M142" s="60">
        <v>150785</v>
      </c>
      <c r="N142" s="60">
        <v>299091</v>
      </c>
      <c r="O142" s="60">
        <v>219670</v>
      </c>
      <c r="P142" s="10"/>
      <c r="Q142" s="60">
        <f t="shared" ref="Q142:Q150" si="51">N142*$Q$200</f>
        <v>4486365</v>
      </c>
      <c r="R142" s="10"/>
      <c r="S142" s="62">
        <f t="shared" ref="S142:S150" si="52">Q142+N142</f>
        <v>4785456</v>
      </c>
      <c r="T142" s="10"/>
      <c r="U142" s="64">
        <v>22.6</v>
      </c>
      <c r="V142" s="64">
        <v>16.100000000000001</v>
      </c>
      <c r="W142" s="10"/>
      <c r="X142" s="43">
        <v>172020000000</v>
      </c>
      <c r="Y142" s="36">
        <v>7.4999999999999997E-2</v>
      </c>
      <c r="Z142" s="10"/>
      <c r="AA142" s="20">
        <v>25</v>
      </c>
      <c r="AB142" s="20">
        <v>30</v>
      </c>
      <c r="AC142" s="20">
        <v>5</v>
      </c>
      <c r="AD142" s="20">
        <v>39</v>
      </c>
      <c r="AE142" s="20">
        <v>1</v>
      </c>
      <c r="AF142" s="66">
        <f t="shared" ref="AF142:AF150" si="53">SUM(AA142:AE142)</f>
        <v>100</v>
      </c>
      <c r="AG142" s="10"/>
      <c r="AH142" s="36">
        <v>-8.5000000000000006E-2</v>
      </c>
      <c r="AI142" s="40">
        <v>15861</v>
      </c>
      <c r="AJ142" s="37">
        <v>0.78</v>
      </c>
      <c r="AK142" s="42" t="s">
        <v>213</v>
      </c>
      <c r="AL142" s="41">
        <v>820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84</v>
      </c>
      <c r="E143" s="10"/>
      <c r="F143" s="18" t="s">
        <v>22</v>
      </c>
      <c r="G143" s="18" t="s">
        <v>224</v>
      </c>
      <c r="H143" s="10"/>
      <c r="I143" s="19">
        <v>261115456</v>
      </c>
      <c r="J143" s="19">
        <v>3400</v>
      </c>
      <c r="K143" s="17" t="s">
        <v>9</v>
      </c>
      <c r="L143" s="10"/>
      <c r="M143" s="60">
        <v>31282</v>
      </c>
      <c r="N143" s="60">
        <v>31726</v>
      </c>
      <c r="O143" s="60">
        <v>35692</v>
      </c>
      <c r="P143" s="10"/>
      <c r="Q143" s="60">
        <f t="shared" si="51"/>
        <v>475890</v>
      </c>
      <c r="R143" s="10"/>
      <c r="S143" s="62">
        <f t="shared" si="52"/>
        <v>507616</v>
      </c>
      <c r="T143" s="10"/>
      <c r="U143" s="64">
        <v>12.2</v>
      </c>
      <c r="V143" s="64">
        <v>13.94</v>
      </c>
      <c r="W143" s="10"/>
      <c r="X143" s="43">
        <v>37650000000</v>
      </c>
      <c r="Y143" s="36">
        <v>0.04</v>
      </c>
      <c r="Z143" s="10"/>
      <c r="AA143" s="20">
        <v>35</v>
      </c>
      <c r="AB143" s="20">
        <v>20</v>
      </c>
      <c r="AC143" s="20">
        <v>5</v>
      </c>
      <c r="AD143" s="20">
        <v>39</v>
      </c>
      <c r="AE143" s="20">
        <v>1</v>
      </c>
      <c r="AF143" s="66">
        <f t="shared" si="53"/>
        <v>100</v>
      </c>
      <c r="AG143" s="10"/>
      <c r="AH143" s="36">
        <v>-7.5999999999999998E-2</v>
      </c>
      <c r="AI143" s="40">
        <v>49173</v>
      </c>
      <c r="AJ143" s="37">
        <v>0.76</v>
      </c>
      <c r="AK143" s="42" t="s">
        <v>213</v>
      </c>
      <c r="AL143" s="41">
        <v>832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165</v>
      </c>
      <c r="E144" s="10"/>
      <c r="F144" s="18" t="s">
        <v>22</v>
      </c>
      <c r="G144" s="18" t="s">
        <v>224</v>
      </c>
      <c r="H144" s="10"/>
      <c r="I144" s="19">
        <v>68863512</v>
      </c>
      <c r="J144" s="19">
        <v>5640</v>
      </c>
      <c r="K144" s="17" t="s">
        <v>9</v>
      </c>
      <c r="L144" s="10"/>
      <c r="M144" s="60">
        <v>21745</v>
      </c>
      <c r="N144" s="60">
        <v>22491</v>
      </c>
      <c r="O144" s="60">
        <v>19110</v>
      </c>
      <c r="P144" s="10"/>
      <c r="Q144" s="60">
        <f t="shared" si="51"/>
        <v>337365</v>
      </c>
      <c r="R144" s="10"/>
      <c r="S144" s="62">
        <f t="shared" si="52"/>
        <v>359856</v>
      </c>
      <c r="T144" s="10"/>
      <c r="U144" s="64">
        <v>32.700000000000003</v>
      </c>
      <c r="V144" s="64">
        <v>27.14</v>
      </c>
      <c r="W144" s="10"/>
      <c r="X144" s="43">
        <v>44710000000</v>
      </c>
      <c r="Y144" s="36">
        <v>0.109</v>
      </c>
      <c r="Z144" s="10"/>
      <c r="AA144" s="20">
        <v>30</v>
      </c>
      <c r="AB144" s="20">
        <v>50</v>
      </c>
      <c r="AC144" s="20">
        <v>2</v>
      </c>
      <c r="AD144" s="20">
        <v>17</v>
      </c>
      <c r="AE144" s="20">
        <v>1</v>
      </c>
      <c r="AF144" s="66">
        <f t="shared" si="53"/>
        <v>100</v>
      </c>
      <c r="AG144" s="10"/>
      <c r="AH144" s="36">
        <v>1.4999999999999999E-2</v>
      </c>
      <c r="AI144" s="40">
        <v>54220</v>
      </c>
      <c r="AJ144" s="37">
        <v>0.82</v>
      </c>
      <c r="AK144" s="42" t="s">
        <v>213</v>
      </c>
      <c r="AL144" s="41">
        <v>1494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21</v>
      </c>
      <c r="E145" s="10"/>
      <c r="F145" s="18" t="s">
        <v>22</v>
      </c>
      <c r="G145" s="18" t="s">
        <v>198</v>
      </c>
      <c r="H145" s="10"/>
      <c r="I145" s="19">
        <v>162951552</v>
      </c>
      <c r="J145" s="19">
        <v>1330</v>
      </c>
      <c r="K145" s="17" t="s">
        <v>9</v>
      </c>
      <c r="L145" s="10"/>
      <c r="M145" s="60">
        <v>2376</v>
      </c>
      <c r="N145" s="60">
        <v>24954</v>
      </c>
      <c r="O145" s="60">
        <v>11825</v>
      </c>
      <c r="P145" s="10"/>
      <c r="Q145" s="60">
        <f t="shared" si="51"/>
        <v>374310</v>
      </c>
      <c r="R145" s="10"/>
      <c r="S145" s="62">
        <f t="shared" si="52"/>
        <v>399264</v>
      </c>
      <c r="T145" s="10"/>
      <c r="U145" s="64">
        <v>15.3</v>
      </c>
      <c r="V145" s="64">
        <v>7.61</v>
      </c>
      <c r="W145" s="10"/>
      <c r="X145" s="43">
        <v>11270000000</v>
      </c>
      <c r="Y145" s="36">
        <v>5.0999999999999997E-2</v>
      </c>
      <c r="Z145" s="10"/>
      <c r="AA145" s="20">
        <v>18</v>
      </c>
      <c r="AB145" s="20">
        <v>33</v>
      </c>
      <c r="AC145" s="20">
        <v>12</v>
      </c>
      <c r="AD145" s="20">
        <v>32</v>
      </c>
      <c r="AE145" s="20">
        <v>5</v>
      </c>
      <c r="AF145" s="66">
        <f t="shared" si="53"/>
        <v>100</v>
      </c>
      <c r="AG145" s="10"/>
      <c r="AH145" s="36">
        <v>-4.3999999999999997E-2</v>
      </c>
      <c r="AI145" s="40">
        <v>1767</v>
      </c>
      <c r="AJ145" s="37">
        <v>0.67</v>
      </c>
      <c r="AK145" s="42" t="s">
        <v>223</v>
      </c>
      <c r="AL145" s="41">
        <v>417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120</v>
      </c>
      <c r="E146" s="10"/>
      <c r="F146" s="18" t="s">
        <v>22</v>
      </c>
      <c r="G146" s="18" t="s">
        <v>224</v>
      </c>
      <c r="H146" s="10"/>
      <c r="I146" s="19">
        <v>52885224</v>
      </c>
      <c r="J146" s="19">
        <v>1190</v>
      </c>
      <c r="K146" s="17" t="s">
        <v>9</v>
      </c>
      <c r="L146" s="10"/>
      <c r="M146" s="60">
        <v>4887</v>
      </c>
      <c r="N146" s="60">
        <v>10540</v>
      </c>
      <c r="O146" s="60">
        <v>11075</v>
      </c>
      <c r="P146" s="10"/>
      <c r="Q146" s="60">
        <f t="shared" si="51"/>
        <v>158100</v>
      </c>
      <c r="R146" s="10"/>
      <c r="S146" s="62">
        <f t="shared" si="52"/>
        <v>168640</v>
      </c>
      <c r="T146" s="10"/>
      <c r="U146" s="64">
        <v>19.899999999999999</v>
      </c>
      <c r="V146" s="64">
        <v>21.12</v>
      </c>
      <c r="W146" s="10"/>
      <c r="X146" s="43">
        <v>4190000000</v>
      </c>
      <c r="Y146" s="36">
        <v>6.6000000000000003E-2</v>
      </c>
      <c r="Z146" s="10"/>
      <c r="AA146" s="20">
        <v>30</v>
      </c>
      <c r="AB146" s="20">
        <v>21</v>
      </c>
      <c r="AC146" s="20">
        <v>2</v>
      </c>
      <c r="AD146" s="20">
        <v>45</v>
      </c>
      <c r="AE146" s="20">
        <v>2</v>
      </c>
      <c r="AF146" s="66">
        <f t="shared" si="53"/>
        <v>100</v>
      </c>
      <c r="AG146" s="10"/>
      <c r="AH146" s="36">
        <v>-7.0999999999999994E-2</v>
      </c>
      <c r="AI146" s="40">
        <v>12066</v>
      </c>
      <c r="AJ146" s="37">
        <v>0.83</v>
      </c>
      <c r="AK146" s="42" t="s">
        <v>214</v>
      </c>
      <c r="AL146" s="41">
        <v>1158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158</v>
      </c>
      <c r="E147" s="10"/>
      <c r="F147" s="18" t="s">
        <v>22</v>
      </c>
      <c r="G147" s="18" t="s">
        <v>198</v>
      </c>
      <c r="H147" s="10"/>
      <c r="I147" s="19">
        <v>20798492</v>
      </c>
      <c r="J147" s="19">
        <v>3780</v>
      </c>
      <c r="K147" s="17" t="s">
        <v>9</v>
      </c>
      <c r="L147" s="10"/>
      <c r="M147" s="60">
        <v>3003</v>
      </c>
      <c r="N147" s="60">
        <v>3096</v>
      </c>
      <c r="O147" s="60">
        <v>2811</v>
      </c>
      <c r="P147" s="10"/>
      <c r="Q147" s="60">
        <f t="shared" si="51"/>
        <v>46440</v>
      </c>
      <c r="R147" s="10"/>
      <c r="S147" s="62">
        <f t="shared" si="52"/>
        <v>49536</v>
      </c>
      <c r="T147" s="10"/>
      <c r="U147" s="64">
        <v>14.9</v>
      </c>
      <c r="V147" s="64">
        <v>13.09</v>
      </c>
      <c r="W147" s="10"/>
      <c r="X147" s="43">
        <v>3970000000</v>
      </c>
      <c r="Y147" s="36">
        <v>4.9000000000000002E-2</v>
      </c>
      <c r="Z147" s="10"/>
      <c r="AA147" s="20">
        <v>38</v>
      </c>
      <c r="AB147" s="20">
        <v>20</v>
      </c>
      <c r="AC147" s="20">
        <v>3</v>
      </c>
      <c r="AD147" s="20">
        <v>38</v>
      </c>
      <c r="AE147" s="20">
        <v>1</v>
      </c>
      <c r="AF147" s="66">
        <f t="shared" si="53"/>
        <v>100</v>
      </c>
      <c r="AG147" s="10"/>
      <c r="AH147" s="36">
        <v>-4.8000000000000001E-2</v>
      </c>
      <c r="AI147" s="40">
        <v>32673</v>
      </c>
      <c r="AJ147" s="37">
        <v>0.63</v>
      </c>
      <c r="AK147" s="42" t="s">
        <v>213</v>
      </c>
      <c r="AL147" s="41">
        <v>598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167</v>
      </c>
      <c r="E148" s="10"/>
      <c r="F148" s="18" t="s">
        <v>22</v>
      </c>
      <c r="G148" s="18" t="s">
        <v>224</v>
      </c>
      <c r="H148" s="10"/>
      <c r="I148" s="19">
        <v>1268671</v>
      </c>
      <c r="J148" s="19">
        <v>2180</v>
      </c>
      <c r="K148" s="17" t="s">
        <v>9</v>
      </c>
      <c r="L148" s="10"/>
      <c r="M148" s="60">
        <v>71</v>
      </c>
      <c r="N148" s="60">
        <v>161</v>
      </c>
      <c r="O148" s="60">
        <v>115</v>
      </c>
      <c r="P148" s="10"/>
      <c r="Q148" s="60">
        <f t="shared" si="51"/>
        <v>2415</v>
      </c>
      <c r="R148" s="10"/>
      <c r="S148" s="62">
        <f t="shared" si="52"/>
        <v>2576</v>
      </c>
      <c r="T148" s="10"/>
      <c r="U148" s="64">
        <v>12.7</v>
      </c>
      <c r="V148" s="64">
        <v>9.09</v>
      </c>
      <c r="W148" s="10"/>
      <c r="X148" s="43">
        <v>106380000</v>
      </c>
      <c r="Y148" s="36">
        <v>4.2000000000000003E-2</v>
      </c>
      <c r="Z148" s="10"/>
      <c r="AA148" s="20">
        <v>41</v>
      </c>
      <c r="AB148" s="20">
        <v>28</v>
      </c>
      <c r="AC148" s="20">
        <v>1</v>
      </c>
      <c r="AD148" s="20">
        <v>29</v>
      </c>
      <c r="AE148" s="20">
        <v>1</v>
      </c>
      <c r="AF148" s="66">
        <f t="shared" si="53"/>
        <v>100</v>
      </c>
      <c r="AG148" s="10"/>
      <c r="AH148" s="36">
        <v>2.7E-2</v>
      </c>
      <c r="AI148" s="40">
        <v>11555</v>
      </c>
      <c r="AJ148" s="37">
        <v>0.68</v>
      </c>
      <c r="AK148" s="42" t="s">
        <v>213</v>
      </c>
      <c r="AL148" s="41">
        <v>571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28</v>
      </c>
      <c r="E149" s="10"/>
      <c r="F149" s="18" t="s">
        <v>22</v>
      </c>
      <c r="G149" s="18" t="s">
        <v>198</v>
      </c>
      <c r="H149" s="10"/>
      <c r="I149" s="19">
        <v>797765</v>
      </c>
      <c r="J149" s="19">
        <v>2510</v>
      </c>
      <c r="K149" s="17" t="s">
        <v>9</v>
      </c>
      <c r="L149" s="10"/>
      <c r="M149" s="60">
        <v>125</v>
      </c>
      <c r="N149" s="60">
        <v>139</v>
      </c>
      <c r="O149" s="60">
        <v>71</v>
      </c>
      <c r="P149" s="10"/>
      <c r="Q149" s="60">
        <f t="shared" si="51"/>
        <v>2085</v>
      </c>
      <c r="R149" s="10"/>
      <c r="S149" s="62">
        <f t="shared" si="52"/>
        <v>2224</v>
      </c>
      <c r="T149" s="10"/>
      <c r="U149" s="64">
        <v>17.399999999999999</v>
      </c>
      <c r="V149" s="64">
        <v>7.51</v>
      </c>
      <c r="W149" s="10"/>
      <c r="X149" s="43">
        <v>128590000</v>
      </c>
      <c r="Y149" s="36">
        <v>5.8000000000000003E-2</v>
      </c>
      <c r="Z149" s="10"/>
      <c r="AA149" s="20">
        <v>30</v>
      </c>
      <c r="AB149" s="20">
        <v>30</v>
      </c>
      <c r="AC149" s="20">
        <v>4</v>
      </c>
      <c r="AD149" s="20">
        <v>35</v>
      </c>
      <c r="AE149" s="20">
        <v>1</v>
      </c>
      <c r="AF149" s="66">
        <f t="shared" si="53"/>
        <v>100</v>
      </c>
      <c r="AG149" s="10"/>
      <c r="AH149" s="36">
        <v>-5.8999999999999997E-2</v>
      </c>
      <c r="AI149" s="40">
        <v>10903</v>
      </c>
      <c r="AJ149" s="37">
        <v>0.79</v>
      </c>
      <c r="AK149" s="42" t="s">
        <v>213</v>
      </c>
      <c r="AL149" s="41">
        <v>456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43</v>
      </c>
      <c r="E152" s="10"/>
      <c r="F152" s="18" t="s">
        <v>18</v>
      </c>
      <c r="G152" s="18" t="s">
        <v>224</v>
      </c>
      <c r="H152" s="10"/>
      <c r="I152" s="19">
        <v>1411415375</v>
      </c>
      <c r="J152" s="19">
        <v>8260</v>
      </c>
      <c r="K152" s="17" t="s">
        <v>9</v>
      </c>
      <c r="L152" s="10"/>
      <c r="M152" s="60">
        <v>58022</v>
      </c>
      <c r="N152" s="60">
        <v>256180</v>
      </c>
      <c r="O152" s="60">
        <v>272069</v>
      </c>
      <c r="P152" s="10"/>
      <c r="Q152" s="60">
        <f t="shared" ref="Q152:Q166" si="57">N152*$Q$200</f>
        <v>3842700</v>
      </c>
      <c r="R152" s="10"/>
      <c r="S152" s="62">
        <f t="shared" ref="S152:S166" si="58">Q152+N152</f>
        <v>4098880</v>
      </c>
      <c r="T152" s="10"/>
      <c r="U152" s="64">
        <v>18.2</v>
      </c>
      <c r="V152" s="64">
        <v>19.38</v>
      </c>
      <c r="W152" s="10"/>
      <c r="X152" s="43">
        <v>691430000000</v>
      </c>
      <c r="Y152" s="36">
        <v>6.2E-2</v>
      </c>
      <c r="Z152" s="10"/>
      <c r="AA152" s="20">
        <v>15</v>
      </c>
      <c r="AB152" s="20">
        <v>17</v>
      </c>
      <c r="AC152" s="20">
        <v>8</v>
      </c>
      <c r="AD152" s="20">
        <v>59</v>
      </c>
      <c r="AE152" s="20">
        <v>1</v>
      </c>
      <c r="AF152" s="66">
        <f t="shared" ref="AF152:AF166" si="59">SUM(AA152:AE152)</f>
        <v>100</v>
      </c>
      <c r="AG152" s="10"/>
      <c r="AH152" s="36">
        <v>-2.9000000000000001E-2</v>
      </c>
      <c r="AI152" s="40">
        <v>17723</v>
      </c>
      <c r="AJ152" s="37">
        <v>0.72</v>
      </c>
      <c r="AK152" s="42" t="s">
        <v>213</v>
      </c>
      <c r="AL152" s="41">
        <v>990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184</v>
      </c>
      <c r="E153" s="10"/>
      <c r="F153" s="18" t="s">
        <v>18</v>
      </c>
      <c r="G153" s="18" t="s">
        <v>224</v>
      </c>
      <c r="H153" s="10"/>
      <c r="I153" s="19">
        <v>94569072</v>
      </c>
      <c r="J153" s="19">
        <v>2050</v>
      </c>
      <c r="K153" s="17" t="s">
        <v>9</v>
      </c>
      <c r="L153" s="10"/>
      <c r="M153" s="60">
        <v>8417</v>
      </c>
      <c r="N153" s="60">
        <v>24970</v>
      </c>
      <c r="O153" s="60">
        <v>21599</v>
      </c>
      <c r="P153" s="10"/>
      <c r="Q153" s="60">
        <f t="shared" si="57"/>
        <v>374550</v>
      </c>
      <c r="R153" s="10"/>
      <c r="S153" s="62">
        <f t="shared" si="58"/>
        <v>399520</v>
      </c>
      <c r="T153" s="10"/>
      <c r="U153" s="64">
        <v>26.4</v>
      </c>
      <c r="V153" s="64">
        <v>22.65</v>
      </c>
      <c r="W153" s="10"/>
      <c r="X153" s="43">
        <v>18020000000</v>
      </c>
      <c r="Y153" s="36">
        <v>8.7999999999999995E-2</v>
      </c>
      <c r="Z153" s="10"/>
      <c r="AA153" s="20">
        <v>30</v>
      </c>
      <c r="AB153" s="20">
        <v>20</v>
      </c>
      <c r="AC153" s="20">
        <v>2</v>
      </c>
      <c r="AD153" s="20">
        <v>47</v>
      </c>
      <c r="AE153" s="20">
        <v>1</v>
      </c>
      <c r="AF153" s="66">
        <f t="shared" si="59"/>
        <v>100</v>
      </c>
      <c r="AG153" s="10"/>
      <c r="AH153" s="36">
        <v>-4.2000000000000003E-2</v>
      </c>
      <c r="AI153" s="40">
        <v>53577</v>
      </c>
      <c r="AJ153" s="37">
        <v>0.82</v>
      </c>
      <c r="AK153" s="42" t="s">
        <v>213</v>
      </c>
      <c r="AL153" s="41">
        <v>1157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s="2" customFormat="1" ht="24" customHeight="1">
      <c r="A154" s="16"/>
      <c r="B154" s="173">
        <f t="shared" si="50"/>
        <v>3</v>
      </c>
      <c r="C154" s="16"/>
      <c r="D154" s="174" t="s">
        <v>284</v>
      </c>
      <c r="E154" s="16"/>
      <c r="F154" s="174" t="s">
        <v>18</v>
      </c>
      <c r="G154" s="174" t="s">
        <v>224</v>
      </c>
      <c r="H154" s="16"/>
      <c r="I154" s="175">
        <v>103320224</v>
      </c>
      <c r="J154" s="175">
        <v>3580</v>
      </c>
      <c r="K154" s="173" t="s">
        <v>9</v>
      </c>
      <c r="L154" s="16"/>
      <c r="M154" s="176">
        <v>10012</v>
      </c>
      <c r="N154" s="176">
        <v>12690</v>
      </c>
      <c r="O154" s="176">
        <v>11089</v>
      </c>
      <c r="P154" s="16"/>
      <c r="Q154" s="176">
        <f t="shared" si="57"/>
        <v>190350</v>
      </c>
      <c r="R154" s="16"/>
      <c r="S154" s="177">
        <f t="shared" si="58"/>
        <v>203040</v>
      </c>
      <c r="T154" s="16"/>
      <c r="U154" s="178">
        <v>12.3</v>
      </c>
      <c r="V154" s="178">
        <v>10.83</v>
      </c>
      <c r="W154" s="16"/>
      <c r="X154" s="179">
        <v>12450000000</v>
      </c>
      <c r="Y154" s="180">
        <v>4.1000000000000002E-2</v>
      </c>
      <c r="Z154" s="16"/>
      <c r="AA154" s="181">
        <v>48</v>
      </c>
      <c r="AB154" s="181">
        <v>21</v>
      </c>
      <c r="AC154" s="181">
        <v>3</v>
      </c>
      <c r="AD154" s="181">
        <v>26</v>
      </c>
      <c r="AE154" s="181">
        <v>2</v>
      </c>
      <c r="AF154" s="182">
        <f t="shared" si="59"/>
        <v>100</v>
      </c>
      <c r="AG154" s="16"/>
      <c r="AH154" s="180">
        <v>1.4999999999999999E-2</v>
      </c>
      <c r="AI154" s="183">
        <v>8954</v>
      </c>
      <c r="AJ154" s="184">
        <v>0.77</v>
      </c>
      <c r="AK154" s="185" t="s">
        <v>213</v>
      </c>
      <c r="AL154" s="186">
        <v>635</v>
      </c>
      <c r="AN154" s="187"/>
      <c r="AO154" s="188"/>
      <c r="AP154" s="179">
        <f t="shared" si="60"/>
        <v>0</v>
      </c>
      <c r="AR154" s="187">
        <f t="shared" si="61"/>
        <v>0</v>
      </c>
      <c r="AS154" s="188"/>
      <c r="AT154" s="179">
        <f t="shared" si="62"/>
        <v>0</v>
      </c>
      <c r="AV154" s="179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108</v>
      </c>
      <c r="E155" s="10"/>
      <c r="F155" s="18" t="s">
        <v>18</v>
      </c>
      <c r="G155" s="18" t="s">
        <v>224</v>
      </c>
      <c r="H155" s="10"/>
      <c r="I155" s="19">
        <v>31187264</v>
      </c>
      <c r="J155" s="19">
        <v>9850</v>
      </c>
      <c r="K155" s="17" t="s">
        <v>9</v>
      </c>
      <c r="L155" s="10"/>
      <c r="M155" s="60">
        <v>7152</v>
      </c>
      <c r="N155" s="60">
        <v>7374</v>
      </c>
      <c r="O155" s="60">
        <v>6809</v>
      </c>
      <c r="P155" s="10"/>
      <c r="Q155" s="60">
        <f t="shared" si="57"/>
        <v>110610</v>
      </c>
      <c r="R155" s="10"/>
      <c r="S155" s="62">
        <f t="shared" si="58"/>
        <v>117984</v>
      </c>
      <c r="T155" s="10"/>
      <c r="U155" s="64">
        <v>23.6</v>
      </c>
      <c r="V155" s="64">
        <v>22.48</v>
      </c>
      <c r="W155" s="10"/>
      <c r="X155" s="43">
        <v>23330000000</v>
      </c>
      <c r="Y155" s="36">
        <v>7.9000000000000001E-2</v>
      </c>
      <c r="Z155" s="10"/>
      <c r="AA155" s="20">
        <v>50</v>
      </c>
      <c r="AB155" s="20">
        <v>20</v>
      </c>
      <c r="AC155" s="20">
        <v>3</v>
      </c>
      <c r="AD155" s="20">
        <v>25</v>
      </c>
      <c r="AE155" s="20">
        <v>2</v>
      </c>
      <c r="AF155" s="66">
        <f t="shared" si="59"/>
        <v>100</v>
      </c>
      <c r="AG155" s="10"/>
      <c r="AH155" s="36">
        <v>5.5E-2</v>
      </c>
      <c r="AI155" s="40">
        <v>88540</v>
      </c>
      <c r="AJ155" s="37">
        <v>0.77</v>
      </c>
      <c r="AK155" s="42" t="s">
        <v>210</v>
      </c>
      <c r="AL155" s="41">
        <v>1209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37</v>
      </c>
      <c r="E156" s="10"/>
      <c r="F156" s="18" t="s">
        <v>18</v>
      </c>
      <c r="G156" s="18" t="s">
        <v>224</v>
      </c>
      <c r="H156" s="10"/>
      <c r="I156" s="19">
        <v>15762370</v>
      </c>
      <c r="J156" s="19">
        <v>1140</v>
      </c>
      <c r="K156" s="17" t="s">
        <v>9</v>
      </c>
      <c r="L156" s="10"/>
      <c r="M156" s="60">
        <v>1852</v>
      </c>
      <c r="N156" s="60">
        <v>2803</v>
      </c>
      <c r="O156" s="60">
        <v>3995</v>
      </c>
      <c r="P156" s="10"/>
      <c r="Q156" s="60">
        <f t="shared" si="57"/>
        <v>42045</v>
      </c>
      <c r="R156" s="10"/>
      <c r="S156" s="62">
        <f t="shared" si="58"/>
        <v>44848</v>
      </c>
      <c r="T156" s="10"/>
      <c r="U156" s="64">
        <v>17.8</v>
      </c>
      <c r="V156" s="64">
        <v>25.13</v>
      </c>
      <c r="W156" s="10"/>
      <c r="X156" s="43">
        <v>1180000000</v>
      </c>
      <c r="Y156" s="36">
        <v>5.8999999999999997E-2</v>
      </c>
      <c r="Z156" s="10"/>
      <c r="AA156" s="20">
        <v>29</v>
      </c>
      <c r="AB156" s="20">
        <v>20</v>
      </c>
      <c r="AC156" s="20">
        <v>2</v>
      </c>
      <c r="AD156" s="20">
        <v>48</v>
      </c>
      <c r="AE156" s="20">
        <v>1</v>
      </c>
      <c r="AF156" s="66">
        <f t="shared" si="59"/>
        <v>100</v>
      </c>
      <c r="AG156" s="10"/>
      <c r="AH156" s="36">
        <v>-3.5999999999999997E-2</v>
      </c>
      <c r="AI156" s="40">
        <v>23802</v>
      </c>
      <c r="AJ156" s="37">
        <v>0.78</v>
      </c>
      <c r="AK156" s="42" t="s">
        <v>213</v>
      </c>
      <c r="AL156" s="41">
        <v>1332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131</v>
      </c>
      <c r="E157" s="10"/>
      <c r="F157" s="18" t="s">
        <v>18</v>
      </c>
      <c r="G157" s="18" t="s">
        <v>224</v>
      </c>
      <c r="H157" s="10"/>
      <c r="I157" s="19">
        <v>8084991</v>
      </c>
      <c r="J157" s="19">
        <v>2160</v>
      </c>
      <c r="K157" s="17" t="s">
        <v>9</v>
      </c>
      <c r="L157" s="10"/>
      <c r="M157" s="60">
        <v>158</v>
      </c>
      <c r="N157" s="60">
        <v>1145</v>
      </c>
      <c r="O157" s="60">
        <v>2788</v>
      </c>
      <c r="P157" s="10"/>
      <c r="Q157" s="60">
        <f t="shared" si="57"/>
        <v>17175</v>
      </c>
      <c r="R157" s="10"/>
      <c r="S157" s="62">
        <f t="shared" si="58"/>
        <v>18320</v>
      </c>
      <c r="T157" s="10"/>
      <c r="U157" s="64">
        <v>14.2</v>
      </c>
      <c r="V157" s="64">
        <v>31.06</v>
      </c>
      <c r="W157" s="10"/>
      <c r="X157" s="43">
        <v>896010000</v>
      </c>
      <c r="Y157" s="36">
        <v>4.7E-2</v>
      </c>
      <c r="Z157" s="10"/>
      <c r="AA157" s="20">
        <v>49</v>
      </c>
      <c r="AB157" s="20">
        <v>19</v>
      </c>
      <c r="AC157" s="20">
        <v>1</v>
      </c>
      <c r="AD157" s="20">
        <v>29</v>
      </c>
      <c r="AE157" s="20">
        <v>2</v>
      </c>
      <c r="AF157" s="66">
        <f t="shared" si="59"/>
        <v>100</v>
      </c>
      <c r="AG157" s="10"/>
      <c r="AH157" s="36">
        <v>-4.1000000000000002E-2</v>
      </c>
      <c r="AI157" s="40">
        <v>1249</v>
      </c>
      <c r="AJ157" s="37">
        <v>0.9</v>
      </c>
      <c r="AK157" s="42" t="s">
        <v>213</v>
      </c>
      <c r="AL157" s="41">
        <v>1777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98</v>
      </c>
      <c r="E158" s="10"/>
      <c r="F158" s="18" t="s">
        <v>18</v>
      </c>
      <c r="G158" s="18" t="s">
        <v>224</v>
      </c>
      <c r="H158" s="10"/>
      <c r="I158" s="19">
        <v>6758353</v>
      </c>
      <c r="J158" s="19">
        <v>2150</v>
      </c>
      <c r="K158" s="17" t="s">
        <v>9</v>
      </c>
      <c r="L158" s="10"/>
      <c r="M158" s="60">
        <v>1086</v>
      </c>
      <c r="N158" s="60">
        <v>1120</v>
      </c>
      <c r="O158" s="60">
        <v>1717</v>
      </c>
      <c r="P158" s="10"/>
      <c r="Q158" s="60">
        <f t="shared" si="57"/>
        <v>16800</v>
      </c>
      <c r="R158" s="10"/>
      <c r="S158" s="62">
        <f t="shared" si="58"/>
        <v>17920</v>
      </c>
      <c r="T158" s="10"/>
      <c r="U158" s="64">
        <v>16.600000000000001</v>
      </c>
      <c r="V158" s="64">
        <v>24.96</v>
      </c>
      <c r="W158" s="10"/>
      <c r="X158" s="43">
        <v>870930000</v>
      </c>
      <c r="Y158" s="36">
        <v>5.5E-2</v>
      </c>
      <c r="Z158" s="10"/>
      <c r="AA158" s="20">
        <v>30</v>
      </c>
      <c r="AB158" s="20">
        <v>20</v>
      </c>
      <c r="AC158" s="20">
        <v>2</v>
      </c>
      <c r="AD158" s="20">
        <v>46</v>
      </c>
      <c r="AE158" s="20">
        <v>2</v>
      </c>
      <c r="AF158" s="66">
        <f t="shared" si="59"/>
        <v>100</v>
      </c>
      <c r="AG158" s="10"/>
      <c r="AH158" s="36">
        <v>-7.1999999999999995E-2</v>
      </c>
      <c r="AI158" s="40">
        <v>27374</v>
      </c>
      <c r="AJ158" s="37">
        <v>0.75</v>
      </c>
      <c r="AK158" s="42" t="s">
        <v>213</v>
      </c>
      <c r="AL158" s="41">
        <v>1502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116</v>
      </c>
      <c r="E159" s="10"/>
      <c r="F159" s="18" t="s">
        <v>18</v>
      </c>
      <c r="G159" s="18" t="s">
        <v>224</v>
      </c>
      <c r="H159" s="10"/>
      <c r="I159" s="19">
        <v>3027398</v>
      </c>
      <c r="J159" s="19">
        <v>3550</v>
      </c>
      <c r="K159" s="17" t="s">
        <v>9</v>
      </c>
      <c r="L159" s="10"/>
      <c r="M159" s="60">
        <v>484</v>
      </c>
      <c r="N159" s="60">
        <v>499</v>
      </c>
      <c r="O159" s="60">
        <v>541</v>
      </c>
      <c r="P159" s="10"/>
      <c r="Q159" s="60">
        <f t="shared" si="57"/>
        <v>7485</v>
      </c>
      <c r="R159" s="10"/>
      <c r="S159" s="62">
        <f t="shared" si="58"/>
        <v>7984</v>
      </c>
      <c r="T159" s="10"/>
      <c r="U159" s="64">
        <v>16.5</v>
      </c>
      <c r="V159" s="64">
        <v>16.95</v>
      </c>
      <c r="W159" s="10"/>
      <c r="X159" s="43">
        <v>613090000</v>
      </c>
      <c r="Y159" s="36">
        <v>5.5E-2</v>
      </c>
      <c r="Z159" s="10"/>
      <c r="AA159" s="20">
        <v>50</v>
      </c>
      <c r="AB159" s="20">
        <v>20</v>
      </c>
      <c r="AC159" s="20">
        <v>1</v>
      </c>
      <c r="AD159" s="20">
        <v>27</v>
      </c>
      <c r="AE159" s="20">
        <v>2</v>
      </c>
      <c r="AF159" s="66">
        <f t="shared" si="59"/>
        <v>100</v>
      </c>
      <c r="AG159" s="10"/>
      <c r="AH159" s="36">
        <v>-0.05</v>
      </c>
      <c r="AI159" s="40">
        <v>27797</v>
      </c>
      <c r="AJ159" s="37">
        <v>0.84</v>
      </c>
      <c r="AK159" s="42" t="s">
        <v>213</v>
      </c>
      <c r="AL159" s="41">
        <v>1037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153</v>
      </c>
      <c r="E160" s="10"/>
      <c r="F160" s="18" t="s">
        <v>18</v>
      </c>
      <c r="G160" s="18" t="s">
        <v>224</v>
      </c>
      <c r="H160" s="10"/>
      <c r="I160" s="19">
        <v>599419</v>
      </c>
      <c r="J160" s="19">
        <v>1880</v>
      </c>
      <c r="K160" s="17" t="s">
        <v>9</v>
      </c>
      <c r="L160" s="10"/>
      <c r="M160" s="60">
        <v>11</v>
      </c>
      <c r="N160" s="60">
        <v>104</v>
      </c>
      <c r="O160" s="60">
        <v>116</v>
      </c>
      <c r="P160" s="10"/>
      <c r="Q160" s="60">
        <f t="shared" si="57"/>
        <v>1560</v>
      </c>
      <c r="R160" s="10"/>
      <c r="S160" s="62">
        <f t="shared" si="58"/>
        <v>1664</v>
      </c>
      <c r="T160" s="10"/>
      <c r="U160" s="64">
        <v>17.399999999999999</v>
      </c>
      <c r="V160" s="64">
        <v>18.579999999999998</v>
      </c>
      <c r="W160" s="10"/>
      <c r="X160" s="43">
        <v>71110000</v>
      </c>
      <c r="Y160" s="36">
        <v>5.8000000000000003E-2</v>
      </c>
      <c r="Z160" s="10"/>
      <c r="AA160" s="20">
        <v>29</v>
      </c>
      <c r="AB160" s="20">
        <v>12</v>
      </c>
      <c r="AC160" s="20">
        <v>1</v>
      </c>
      <c r="AD160" s="20">
        <v>57</v>
      </c>
      <c r="AE160" s="20">
        <v>1</v>
      </c>
      <c r="AF160" s="66">
        <f t="shared" si="59"/>
        <v>100</v>
      </c>
      <c r="AG160" s="10"/>
      <c r="AH160" s="36">
        <v>-2.9000000000000001E-2</v>
      </c>
      <c r="AI160" s="40">
        <v>7507</v>
      </c>
      <c r="AJ160" s="37">
        <v>0.8</v>
      </c>
      <c r="AK160" s="42" t="s">
        <v>214</v>
      </c>
      <c r="AL160" s="41">
        <v>1130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66</v>
      </c>
      <c r="E161" s="10"/>
      <c r="F161" s="18" t="s">
        <v>18</v>
      </c>
      <c r="G161" s="18" t="s">
        <v>224</v>
      </c>
      <c r="H161" s="10"/>
      <c r="I161" s="19">
        <v>898760</v>
      </c>
      <c r="J161" s="19">
        <v>4840</v>
      </c>
      <c r="K161" s="17" t="s">
        <v>9</v>
      </c>
      <c r="L161" s="10"/>
      <c r="M161" s="60">
        <v>60</v>
      </c>
      <c r="N161" s="60">
        <v>86</v>
      </c>
      <c r="O161" s="60">
        <v>85</v>
      </c>
      <c r="P161" s="10"/>
      <c r="Q161" s="60">
        <f t="shared" si="57"/>
        <v>1290</v>
      </c>
      <c r="R161" s="10"/>
      <c r="S161" s="62">
        <f t="shared" si="58"/>
        <v>1376</v>
      </c>
      <c r="T161" s="10"/>
      <c r="U161" s="64">
        <v>9.6</v>
      </c>
      <c r="V161" s="64">
        <v>9.3699999999999992</v>
      </c>
      <c r="W161" s="10"/>
      <c r="X161" s="43">
        <v>148620000</v>
      </c>
      <c r="Y161" s="36">
        <v>3.2000000000000001E-2</v>
      </c>
      <c r="Z161" s="10"/>
      <c r="AA161" s="20">
        <v>62</v>
      </c>
      <c r="AB161" s="20">
        <v>12</v>
      </c>
      <c r="AC161" s="20">
        <v>2</v>
      </c>
      <c r="AD161" s="20">
        <v>23</v>
      </c>
      <c r="AE161" s="20">
        <v>1</v>
      </c>
      <c r="AF161" s="66">
        <f t="shared" si="59"/>
        <v>100</v>
      </c>
      <c r="AG161" s="10"/>
      <c r="AH161" s="36">
        <v>-2.1999999999999999E-2</v>
      </c>
      <c r="AI161" s="40">
        <v>12324</v>
      </c>
      <c r="AJ161" s="37">
        <v>0.73</v>
      </c>
      <c r="AK161" s="42" t="s">
        <v>214</v>
      </c>
      <c r="AL161" s="41">
        <v>587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182</v>
      </c>
      <c r="E162" s="10"/>
      <c r="F162" s="18" t="s">
        <v>18</v>
      </c>
      <c r="G162" s="18" t="s">
        <v>224</v>
      </c>
      <c r="H162" s="10"/>
      <c r="I162" s="19">
        <v>270402</v>
      </c>
      <c r="J162" s="19">
        <v>3170</v>
      </c>
      <c r="K162" s="17" t="s">
        <v>9</v>
      </c>
      <c r="L162" s="10"/>
      <c r="M162" s="60">
        <v>9</v>
      </c>
      <c r="N162" s="60">
        <v>43</v>
      </c>
      <c r="O162" s="60">
        <v>51</v>
      </c>
      <c r="P162" s="10"/>
      <c r="Q162" s="60">
        <f t="shared" si="57"/>
        <v>645</v>
      </c>
      <c r="R162" s="10"/>
      <c r="S162" s="62">
        <f t="shared" si="58"/>
        <v>688</v>
      </c>
      <c r="T162" s="10"/>
      <c r="U162" s="64">
        <v>15.9</v>
      </c>
      <c r="V162" s="64">
        <v>18.16</v>
      </c>
      <c r="W162" s="10"/>
      <c r="X162" s="43">
        <v>41660000</v>
      </c>
      <c r="Y162" s="36">
        <v>5.2999999999999999E-2</v>
      </c>
      <c r="Z162" s="10"/>
      <c r="AA162" s="20">
        <v>40</v>
      </c>
      <c r="AB162" s="20">
        <v>13</v>
      </c>
      <c r="AC162" s="20">
        <v>1</v>
      </c>
      <c r="AD162" s="20">
        <v>45</v>
      </c>
      <c r="AE162" s="20">
        <v>1</v>
      </c>
      <c r="AF162" s="66">
        <f t="shared" si="59"/>
        <v>100</v>
      </c>
      <c r="AG162" s="10"/>
      <c r="AH162" s="36">
        <v>-4.0000000000000001E-3</v>
      </c>
      <c r="AI162" s="40">
        <v>5539</v>
      </c>
      <c r="AJ162" s="37">
        <v>0.77</v>
      </c>
      <c r="AK162" s="42" t="s">
        <v>214</v>
      </c>
      <c r="AL162" s="41">
        <v>1111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143</v>
      </c>
      <c r="E163" s="10"/>
      <c r="F163" s="18" t="s">
        <v>18</v>
      </c>
      <c r="G163" s="18" t="s">
        <v>224</v>
      </c>
      <c r="H163" s="10"/>
      <c r="I163" s="19">
        <v>195125</v>
      </c>
      <c r="J163" s="19">
        <v>4100</v>
      </c>
      <c r="K163" s="17" t="s">
        <v>9</v>
      </c>
      <c r="L163" s="10"/>
      <c r="M163" s="60">
        <v>17</v>
      </c>
      <c r="N163" s="60">
        <v>22</v>
      </c>
      <c r="O163" s="60">
        <v>18</v>
      </c>
      <c r="P163" s="10"/>
      <c r="Q163" s="60">
        <f t="shared" si="57"/>
        <v>330</v>
      </c>
      <c r="R163" s="10"/>
      <c r="S163" s="62">
        <f t="shared" si="58"/>
        <v>352</v>
      </c>
      <c r="T163" s="10"/>
      <c r="U163" s="64">
        <v>11.3</v>
      </c>
      <c r="V163" s="64">
        <v>9.1</v>
      </c>
      <c r="W163" s="10"/>
      <c r="X163" s="43">
        <v>29490000</v>
      </c>
      <c r="Y163" s="36">
        <v>3.6999999999999998E-2</v>
      </c>
      <c r="Z163" s="10"/>
      <c r="AA163" s="20">
        <v>50</v>
      </c>
      <c r="AB163" s="20">
        <v>12</v>
      </c>
      <c r="AC163" s="20">
        <v>2</v>
      </c>
      <c r="AD163" s="20">
        <v>35</v>
      </c>
      <c r="AE163" s="20">
        <v>1</v>
      </c>
      <c r="AF163" s="66">
        <f t="shared" si="59"/>
        <v>100</v>
      </c>
      <c r="AG163" s="10"/>
      <c r="AH163" s="36">
        <v>-1.7999999999999999E-2</v>
      </c>
      <c r="AI163" s="40">
        <v>12933</v>
      </c>
      <c r="AJ163" s="37">
        <v>0.71</v>
      </c>
      <c r="AK163" s="42" t="s">
        <v>214</v>
      </c>
      <c r="AL163" s="41">
        <v>551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115</v>
      </c>
      <c r="E164" s="10"/>
      <c r="F164" s="18" t="s">
        <v>18</v>
      </c>
      <c r="G164" s="18" t="s">
        <v>224</v>
      </c>
      <c r="H164" s="10"/>
      <c r="I164" s="19">
        <v>104937</v>
      </c>
      <c r="J164" s="19">
        <v>3680</v>
      </c>
      <c r="K164" s="17" t="s">
        <v>9</v>
      </c>
      <c r="L164" s="10"/>
      <c r="M164" s="60">
        <v>2</v>
      </c>
      <c r="N164" s="60">
        <v>2</v>
      </c>
      <c r="O164" s="60">
        <v>16</v>
      </c>
      <c r="P164" s="10"/>
      <c r="Q164" s="60">
        <f t="shared" si="57"/>
        <v>30</v>
      </c>
      <c r="R164" s="10"/>
      <c r="S164" s="62">
        <f t="shared" si="58"/>
        <v>32</v>
      </c>
      <c r="T164" s="10"/>
      <c r="U164" s="64">
        <v>1.9</v>
      </c>
      <c r="V164" s="64">
        <v>15.66</v>
      </c>
      <c r="W164" s="10"/>
      <c r="X164" s="43">
        <v>2090000</v>
      </c>
      <c r="Y164" s="36">
        <v>6.0000000000000001E-3</v>
      </c>
      <c r="Z164" s="10"/>
      <c r="AA164" s="20">
        <v>74</v>
      </c>
      <c r="AB164" s="20">
        <v>14</v>
      </c>
      <c r="AC164" s="20">
        <v>2</v>
      </c>
      <c r="AD164" s="20">
        <v>9</v>
      </c>
      <c r="AE164" s="20">
        <v>1</v>
      </c>
      <c r="AF164" s="66">
        <f t="shared" si="59"/>
        <v>100</v>
      </c>
      <c r="AG164" s="10"/>
      <c r="AH164" s="36">
        <v>-3.0000000000000001E-3</v>
      </c>
      <c r="AI164" s="40">
        <v>5406</v>
      </c>
      <c r="AJ164" s="37">
        <v>0.82</v>
      </c>
      <c r="AK164" s="42" t="s">
        <v>214</v>
      </c>
      <c r="AL164" s="41">
        <v>933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169</v>
      </c>
      <c r="E166" s="10"/>
      <c r="F166" s="18" t="s">
        <v>18</v>
      </c>
      <c r="G166" s="18" t="s">
        <v>224</v>
      </c>
      <c r="H166" s="10"/>
      <c r="I166" s="19">
        <v>107122</v>
      </c>
      <c r="J166" s="19">
        <v>4020</v>
      </c>
      <c r="K166" s="17" t="s">
        <v>9</v>
      </c>
      <c r="L166" s="10"/>
      <c r="M166" s="60">
        <v>18</v>
      </c>
      <c r="N166" s="60">
        <v>18</v>
      </c>
      <c r="O166" s="60">
        <v>12</v>
      </c>
      <c r="P166" s="10"/>
      <c r="Q166" s="60">
        <f t="shared" si="57"/>
        <v>270</v>
      </c>
      <c r="R166" s="10"/>
      <c r="S166" s="62">
        <f t="shared" si="58"/>
        <v>288</v>
      </c>
      <c r="T166" s="10"/>
      <c r="U166" s="64">
        <v>16.8</v>
      </c>
      <c r="V166" s="64">
        <v>11.15</v>
      </c>
      <c r="W166" s="10"/>
      <c r="X166" s="43">
        <v>22410000</v>
      </c>
      <c r="Y166" s="36">
        <v>5.6000000000000001E-2</v>
      </c>
      <c r="Z166" s="10"/>
      <c r="AA166" s="20">
        <v>43</v>
      </c>
      <c r="AB166" s="20">
        <v>15</v>
      </c>
      <c r="AC166" s="20">
        <v>2</v>
      </c>
      <c r="AD166" s="20">
        <v>39</v>
      </c>
      <c r="AE166" s="20">
        <v>1</v>
      </c>
      <c r="AF166" s="66">
        <f t="shared" si="59"/>
        <v>100</v>
      </c>
      <c r="AG166" s="10"/>
      <c r="AH166" s="36">
        <v>-1.6E-2</v>
      </c>
      <c r="AI166" s="40">
        <v>7612</v>
      </c>
      <c r="AJ166" s="37">
        <v>0.69</v>
      </c>
      <c r="AK166" s="42" t="s">
        <v>213</v>
      </c>
      <c r="AL166" s="41">
        <v>658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54</v>
      </c>
      <c r="E168" s="10"/>
      <c r="F168" s="18" t="s">
        <v>11</v>
      </c>
      <c r="G168" s="18" t="s">
        <v>11</v>
      </c>
      <c r="H168" s="10"/>
      <c r="I168" s="19">
        <v>78736152</v>
      </c>
      <c r="J168" s="19">
        <v>420</v>
      </c>
      <c r="K168" s="17" t="s">
        <v>6</v>
      </c>
      <c r="L168" s="10"/>
      <c r="M168" s="60">
        <v>385</v>
      </c>
      <c r="N168" s="60">
        <v>26529</v>
      </c>
      <c r="O168" s="60">
        <v>20521</v>
      </c>
      <c r="P168" s="10"/>
      <c r="Q168" s="60">
        <f t="shared" ref="Q168:Q186" si="63">N168*$Q$200</f>
        <v>397935</v>
      </c>
      <c r="R168" s="10"/>
      <c r="S168" s="62">
        <f t="shared" ref="S168:S192" si="64">Q168+N168</f>
        <v>424464</v>
      </c>
      <c r="T168" s="10"/>
      <c r="U168" s="64">
        <v>33.700000000000003</v>
      </c>
      <c r="V168" s="64">
        <v>26.06</v>
      </c>
      <c r="W168" s="10"/>
      <c r="X168" s="43">
        <v>4160000000</v>
      </c>
      <c r="Y168" s="36">
        <v>0.112</v>
      </c>
      <c r="Z168" s="10"/>
      <c r="AA168" s="20">
        <v>53</v>
      </c>
      <c r="AB168" s="20">
        <v>3</v>
      </c>
      <c r="AC168" s="20">
        <v>1</v>
      </c>
      <c r="AD168" s="20">
        <v>42</v>
      </c>
      <c r="AE168" s="20">
        <v>1</v>
      </c>
      <c r="AF168" s="66">
        <f t="shared" ref="AF168:AF192" si="65">SUM(AA168:AE168)</f>
        <v>100</v>
      </c>
      <c r="AG168" s="10"/>
      <c r="AH168" s="36">
        <v>-7.6999999999999999E-2</v>
      </c>
      <c r="AI168" s="40">
        <v>518</v>
      </c>
      <c r="AJ168" s="37">
        <v>0.62</v>
      </c>
      <c r="AK168" s="42" t="s">
        <v>213</v>
      </c>
      <c r="AL168" s="41">
        <v>1728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65</v>
      </c>
      <c r="E169" s="10"/>
      <c r="F169" s="18" t="s">
        <v>11</v>
      </c>
      <c r="G169" s="18" t="s">
        <v>11</v>
      </c>
      <c r="H169" s="10"/>
      <c r="I169" s="19">
        <v>102403200</v>
      </c>
      <c r="J169" s="19">
        <v>660</v>
      </c>
      <c r="K169" s="17" t="s">
        <v>6</v>
      </c>
      <c r="L169" s="10"/>
      <c r="M169" s="60">
        <v>4352</v>
      </c>
      <c r="N169" s="60">
        <v>27326</v>
      </c>
      <c r="O169" s="60">
        <v>9639</v>
      </c>
      <c r="P169" s="10"/>
      <c r="Q169" s="60">
        <f t="shared" si="63"/>
        <v>409890</v>
      </c>
      <c r="R169" s="10"/>
      <c r="S169" s="62">
        <f t="shared" si="64"/>
        <v>437216</v>
      </c>
      <c r="T169" s="10"/>
      <c r="U169" s="64">
        <v>26.7</v>
      </c>
      <c r="V169" s="64">
        <v>9.6</v>
      </c>
      <c r="W169" s="10"/>
      <c r="X169" s="43">
        <v>6480000000</v>
      </c>
      <c r="Y169" s="36">
        <v>8.8999999999999996E-2</v>
      </c>
      <c r="Z169" s="10"/>
      <c r="AA169" s="20">
        <v>48</v>
      </c>
      <c r="AB169" s="20">
        <v>5</v>
      </c>
      <c r="AC169" s="20">
        <v>3</v>
      </c>
      <c r="AD169" s="20">
        <v>43</v>
      </c>
      <c r="AE169" s="20">
        <v>1</v>
      </c>
      <c r="AF169" s="66">
        <f t="shared" si="65"/>
        <v>100</v>
      </c>
      <c r="AG169" s="10"/>
      <c r="AH169" s="36">
        <v>-0.1</v>
      </c>
      <c r="AI169" s="40">
        <v>692</v>
      </c>
      <c r="AJ169" s="37">
        <v>0.6</v>
      </c>
      <c r="AK169" s="42" t="s">
        <v>214</v>
      </c>
      <c r="AL169" s="41">
        <v>550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174</v>
      </c>
      <c r="E170" s="10"/>
      <c r="F170" s="18" t="s">
        <v>11</v>
      </c>
      <c r="G170" s="18" t="s">
        <v>11</v>
      </c>
      <c r="H170" s="10"/>
      <c r="I170" s="19">
        <v>41487964</v>
      </c>
      <c r="J170" s="19">
        <v>660</v>
      </c>
      <c r="K170" s="17" t="s">
        <v>6</v>
      </c>
      <c r="L170" s="10"/>
      <c r="M170" s="60">
        <v>3503</v>
      </c>
      <c r="N170" s="60">
        <v>12036</v>
      </c>
      <c r="O170" s="60">
        <v>5769</v>
      </c>
      <c r="P170" s="10"/>
      <c r="Q170" s="60">
        <f t="shared" si="63"/>
        <v>180540</v>
      </c>
      <c r="R170" s="10"/>
      <c r="S170" s="62">
        <f t="shared" si="64"/>
        <v>192576</v>
      </c>
      <c r="T170" s="10"/>
      <c r="U170" s="64">
        <v>29</v>
      </c>
      <c r="V170" s="64">
        <v>15.15</v>
      </c>
      <c r="W170" s="10"/>
      <c r="X170" s="43">
        <v>2330000000</v>
      </c>
      <c r="Y170" s="36">
        <v>9.6000000000000002E-2</v>
      </c>
      <c r="Z170" s="10"/>
      <c r="AA170" s="20">
        <v>50</v>
      </c>
      <c r="AB170" s="20">
        <v>8</v>
      </c>
      <c r="AC170" s="20">
        <v>13</v>
      </c>
      <c r="AD170" s="20">
        <v>28</v>
      </c>
      <c r="AE170" s="20">
        <v>1</v>
      </c>
      <c r="AF170" s="66">
        <f t="shared" si="65"/>
        <v>100</v>
      </c>
      <c r="AG170" s="10"/>
      <c r="AH170" s="36">
        <v>-0.10199999999999999</v>
      </c>
      <c r="AI170" s="40">
        <v>3844</v>
      </c>
      <c r="AJ170" s="37">
        <v>0.61</v>
      </c>
      <c r="AK170" s="42" t="s">
        <v>213</v>
      </c>
      <c r="AL170" s="41">
        <v>869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178</v>
      </c>
      <c r="E171" s="10"/>
      <c r="F171" s="18" t="s">
        <v>11</v>
      </c>
      <c r="G171" s="18" t="s">
        <v>11</v>
      </c>
      <c r="H171" s="10"/>
      <c r="I171" s="19">
        <v>55572200</v>
      </c>
      <c r="J171" s="19">
        <v>900</v>
      </c>
      <c r="K171" s="17" t="s">
        <v>6</v>
      </c>
      <c r="L171" s="10"/>
      <c r="M171" s="60">
        <v>3256</v>
      </c>
      <c r="N171" s="60">
        <v>16252</v>
      </c>
      <c r="O171" s="60">
        <v>5496</v>
      </c>
      <c r="P171" s="10"/>
      <c r="Q171" s="60">
        <f t="shared" si="63"/>
        <v>243780</v>
      </c>
      <c r="R171" s="10"/>
      <c r="S171" s="62">
        <f t="shared" si="64"/>
        <v>260032</v>
      </c>
      <c r="T171" s="10"/>
      <c r="U171" s="64">
        <v>29.2</v>
      </c>
      <c r="V171" s="64">
        <v>10.46</v>
      </c>
      <c r="W171" s="10"/>
      <c r="X171" s="43">
        <v>4990000000</v>
      </c>
      <c r="Y171" s="36">
        <v>0.1</v>
      </c>
      <c r="Z171" s="10"/>
      <c r="AA171" s="20">
        <v>49</v>
      </c>
      <c r="AB171" s="20">
        <v>5</v>
      </c>
      <c r="AC171" s="20">
        <v>5</v>
      </c>
      <c r="AD171" s="20">
        <v>40</v>
      </c>
      <c r="AE171" s="20">
        <v>1</v>
      </c>
      <c r="AF171" s="66">
        <f t="shared" si="65"/>
        <v>100</v>
      </c>
      <c r="AG171" s="10"/>
      <c r="AH171" s="36">
        <v>-3.5999999999999997E-2</v>
      </c>
      <c r="AI171" s="40">
        <v>3893</v>
      </c>
      <c r="AJ171" s="37">
        <v>0.56999999999999995</v>
      </c>
      <c r="AK171" s="42" t="s">
        <v>214</v>
      </c>
      <c r="AL171" s="41">
        <v>605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119</v>
      </c>
      <c r="E172" s="10"/>
      <c r="F172" s="18" t="s">
        <v>11</v>
      </c>
      <c r="G172" s="18" t="s">
        <v>11</v>
      </c>
      <c r="H172" s="10"/>
      <c r="I172" s="19">
        <v>28829476</v>
      </c>
      <c r="J172" s="19">
        <v>480</v>
      </c>
      <c r="K172" s="17" t="s">
        <v>6</v>
      </c>
      <c r="L172" s="10"/>
      <c r="M172" s="60">
        <v>1379</v>
      </c>
      <c r="N172" s="60">
        <v>8665</v>
      </c>
      <c r="O172" s="60">
        <v>5054</v>
      </c>
      <c r="P172" s="10"/>
      <c r="Q172" s="60">
        <f t="shared" si="63"/>
        <v>129975</v>
      </c>
      <c r="R172" s="10"/>
      <c r="S172" s="62">
        <f t="shared" si="64"/>
        <v>138640</v>
      </c>
      <c r="T172" s="10"/>
      <c r="U172" s="64">
        <v>30.1</v>
      </c>
      <c r="V172" s="64">
        <v>17.420000000000002</v>
      </c>
      <c r="W172" s="10"/>
      <c r="X172" s="43">
        <v>1100000000</v>
      </c>
      <c r="Y172" s="36">
        <v>0.1</v>
      </c>
      <c r="Z172" s="10"/>
      <c r="AA172" s="20">
        <v>30</v>
      </c>
      <c r="AB172" s="20">
        <v>9</v>
      </c>
      <c r="AC172" s="20">
        <v>6</v>
      </c>
      <c r="AD172" s="20">
        <v>54</v>
      </c>
      <c r="AE172" s="20">
        <v>1</v>
      </c>
      <c r="AF172" s="66">
        <f t="shared" si="65"/>
        <v>100</v>
      </c>
      <c r="AG172" s="10"/>
      <c r="AH172" s="36">
        <v>-5.6000000000000001E-2</v>
      </c>
      <c r="AI172" s="40">
        <v>2424</v>
      </c>
      <c r="AJ172" s="37">
        <v>0.73</v>
      </c>
      <c r="AK172" s="42" t="s">
        <v>213</v>
      </c>
      <c r="AL172" s="41">
        <v>970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40</v>
      </c>
      <c r="E173" s="10"/>
      <c r="F173" s="18" t="s">
        <v>11</v>
      </c>
      <c r="G173" s="18" t="s">
        <v>11</v>
      </c>
      <c r="H173" s="10"/>
      <c r="I173" s="19">
        <v>4594621</v>
      </c>
      <c r="J173" s="19">
        <v>370</v>
      </c>
      <c r="K173" s="17" t="s">
        <v>6</v>
      </c>
      <c r="L173" s="10"/>
      <c r="M173" s="60">
        <v>193</v>
      </c>
      <c r="N173" s="60">
        <v>1546</v>
      </c>
      <c r="O173" s="60">
        <v>3470</v>
      </c>
      <c r="P173" s="10"/>
      <c r="Q173" s="60">
        <f t="shared" si="63"/>
        <v>23190</v>
      </c>
      <c r="R173" s="10"/>
      <c r="S173" s="62">
        <f t="shared" si="64"/>
        <v>24736</v>
      </c>
      <c r="T173" s="10"/>
      <c r="U173" s="64">
        <v>33.6</v>
      </c>
      <c r="V173" s="64">
        <v>76.459999999999994</v>
      </c>
      <c r="W173" s="10"/>
      <c r="X173" s="43">
        <v>196400000</v>
      </c>
      <c r="Y173" s="36">
        <v>0.112</v>
      </c>
      <c r="Z173" s="10"/>
      <c r="AA173" s="20">
        <v>39</v>
      </c>
      <c r="AB173" s="20">
        <v>2</v>
      </c>
      <c r="AC173" s="20">
        <v>1</v>
      </c>
      <c r="AD173" s="20">
        <v>57</v>
      </c>
      <c r="AE173" s="20">
        <v>1</v>
      </c>
      <c r="AF173" s="66">
        <f t="shared" si="65"/>
        <v>100</v>
      </c>
      <c r="AG173" s="10"/>
      <c r="AH173" s="36">
        <v>-3.7999999999999999E-2</v>
      </c>
      <c r="AI173" s="40">
        <v>816</v>
      </c>
      <c r="AJ173" s="37">
        <v>0.68</v>
      </c>
      <c r="AK173" s="42" t="s">
        <v>213</v>
      </c>
      <c r="AL173" s="41">
        <v>4713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34</v>
      </c>
      <c r="E174" s="10"/>
      <c r="F174" s="18" t="s">
        <v>11</v>
      </c>
      <c r="G174" s="18" t="s">
        <v>11</v>
      </c>
      <c r="H174" s="10"/>
      <c r="I174" s="19">
        <v>18646432</v>
      </c>
      <c r="J174" s="19">
        <v>640</v>
      </c>
      <c r="K174" s="17" t="s">
        <v>6</v>
      </c>
      <c r="L174" s="10"/>
      <c r="M174" s="60">
        <v>878</v>
      </c>
      <c r="N174" s="60">
        <v>5686</v>
      </c>
      <c r="O174" s="60">
        <v>3464</v>
      </c>
      <c r="P174" s="10"/>
      <c r="Q174" s="60">
        <f t="shared" si="63"/>
        <v>85290</v>
      </c>
      <c r="R174" s="10"/>
      <c r="S174" s="62">
        <f t="shared" si="64"/>
        <v>90976</v>
      </c>
      <c r="T174" s="10"/>
      <c r="U174" s="64">
        <v>30.5</v>
      </c>
      <c r="V174" s="64">
        <v>16.93</v>
      </c>
      <c r="W174" s="10"/>
      <c r="X174" s="43">
        <v>1100000000</v>
      </c>
      <c r="Y174" s="36">
        <v>0.10100000000000001</v>
      </c>
      <c r="Z174" s="10"/>
      <c r="AA174" s="20">
        <v>51</v>
      </c>
      <c r="AB174" s="20">
        <v>5</v>
      </c>
      <c r="AC174" s="20">
        <v>2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-8.9999999999999993E-3</v>
      </c>
      <c r="AI174" s="40">
        <v>11296</v>
      </c>
      <c r="AJ174" s="37">
        <v>0.54</v>
      </c>
      <c r="AK174" s="42" t="s">
        <v>214</v>
      </c>
      <c r="AL174" s="41">
        <v>969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106</v>
      </c>
      <c r="E175" s="10"/>
      <c r="F175" s="18" t="s">
        <v>11</v>
      </c>
      <c r="G175" s="18" t="s">
        <v>11</v>
      </c>
      <c r="H175" s="10"/>
      <c r="I175" s="19">
        <v>24894552</v>
      </c>
      <c r="J175" s="19">
        <v>400</v>
      </c>
      <c r="K175" s="17" t="s">
        <v>6</v>
      </c>
      <c r="L175" s="10"/>
      <c r="M175" s="60">
        <v>340</v>
      </c>
      <c r="N175" s="60">
        <v>7108</v>
      </c>
      <c r="O175" s="60">
        <v>3416</v>
      </c>
      <c r="P175" s="10"/>
      <c r="Q175" s="60">
        <f t="shared" si="63"/>
        <v>106620</v>
      </c>
      <c r="R175" s="10"/>
      <c r="S175" s="62">
        <f t="shared" si="64"/>
        <v>113728</v>
      </c>
      <c r="T175" s="10"/>
      <c r="U175" s="64">
        <v>28.6</v>
      </c>
      <c r="V175" s="64">
        <v>13.46</v>
      </c>
      <c r="W175" s="10"/>
      <c r="X175" s="43">
        <v>949480000</v>
      </c>
      <c r="Y175" s="36">
        <v>9.5000000000000001E-2</v>
      </c>
      <c r="Z175" s="10"/>
      <c r="AA175" s="20">
        <v>48</v>
      </c>
      <c r="AB175" s="20">
        <v>5</v>
      </c>
      <c r="AC175" s="20">
        <v>4</v>
      </c>
      <c r="AD175" s="20">
        <v>39</v>
      </c>
      <c r="AE175" s="20">
        <v>4</v>
      </c>
      <c r="AF175" s="66">
        <f t="shared" si="65"/>
        <v>100</v>
      </c>
      <c r="AG175" s="10"/>
      <c r="AH175" s="36">
        <v>-3.1E-2</v>
      </c>
      <c r="AI175" s="40">
        <v>952</v>
      </c>
      <c r="AJ175" s="37">
        <v>0.69</v>
      </c>
      <c r="AK175" s="42" t="s">
        <v>213</v>
      </c>
      <c r="AL175" s="41">
        <v>786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27</v>
      </c>
      <c r="E176" s="10"/>
      <c r="F176" s="18" t="s">
        <v>11</v>
      </c>
      <c r="G176" s="18" t="s">
        <v>11</v>
      </c>
      <c r="H176" s="10"/>
      <c r="I176" s="19">
        <v>10872298</v>
      </c>
      <c r="J176" s="19">
        <v>820</v>
      </c>
      <c r="K176" s="17" t="s">
        <v>6</v>
      </c>
      <c r="L176" s="10"/>
      <c r="M176" s="60">
        <v>637</v>
      </c>
      <c r="N176" s="60">
        <v>2986</v>
      </c>
      <c r="O176" s="60">
        <v>3098</v>
      </c>
      <c r="P176" s="10"/>
      <c r="Q176" s="60">
        <f t="shared" si="63"/>
        <v>44790</v>
      </c>
      <c r="R176" s="10"/>
      <c r="S176" s="62">
        <f t="shared" si="64"/>
        <v>47776</v>
      </c>
      <c r="T176" s="10"/>
      <c r="U176" s="64">
        <v>27.5</v>
      </c>
      <c r="V176" s="64">
        <v>27.55</v>
      </c>
      <c r="W176" s="10"/>
      <c r="X176" s="43">
        <v>782890000</v>
      </c>
      <c r="Y176" s="36">
        <v>9.0999999999999998E-2</v>
      </c>
      <c r="Z176" s="10"/>
      <c r="AA176" s="20">
        <v>39</v>
      </c>
      <c r="AB176" s="20">
        <v>3</v>
      </c>
      <c r="AC176" s="20">
        <v>2</v>
      </c>
      <c r="AD176" s="20">
        <v>54</v>
      </c>
      <c r="AE176" s="20">
        <v>2</v>
      </c>
      <c r="AF176" s="66">
        <f t="shared" si="65"/>
        <v>100</v>
      </c>
      <c r="AG176" s="10"/>
      <c r="AH176" s="36">
        <v>-8.3000000000000004E-2</v>
      </c>
      <c r="AI176" s="40">
        <v>4321</v>
      </c>
      <c r="AJ176" s="37">
        <v>0.57999999999999996</v>
      </c>
      <c r="AK176" s="42" t="s">
        <v>214</v>
      </c>
      <c r="AL176" s="41">
        <v>1546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110</v>
      </c>
      <c r="E177" s="10"/>
      <c r="F177" s="18" t="s">
        <v>11</v>
      </c>
      <c r="G177" s="18" t="s">
        <v>11</v>
      </c>
      <c r="H177" s="10"/>
      <c r="I177" s="19">
        <v>17994836</v>
      </c>
      <c r="J177" s="19">
        <v>750</v>
      </c>
      <c r="K177" s="17" t="s">
        <v>6</v>
      </c>
      <c r="L177" s="10"/>
      <c r="M177" s="60">
        <v>541</v>
      </c>
      <c r="N177" s="60">
        <v>4159</v>
      </c>
      <c r="O177" s="60">
        <v>3090</v>
      </c>
      <c r="P177" s="10"/>
      <c r="Q177" s="60">
        <f t="shared" si="63"/>
        <v>62385</v>
      </c>
      <c r="R177" s="10"/>
      <c r="S177" s="62">
        <f t="shared" si="64"/>
        <v>66544</v>
      </c>
      <c r="T177" s="10"/>
      <c r="U177" s="64">
        <v>23.1</v>
      </c>
      <c r="V177" s="64">
        <v>15.82</v>
      </c>
      <c r="W177" s="10"/>
      <c r="X177" s="43">
        <v>1080000000</v>
      </c>
      <c r="Y177" s="36">
        <v>7.6999999999999999E-2</v>
      </c>
      <c r="Z177" s="10"/>
      <c r="AA177" s="20">
        <v>50</v>
      </c>
      <c r="AB177" s="20">
        <v>8</v>
      </c>
      <c r="AC177" s="20">
        <v>1</v>
      </c>
      <c r="AD177" s="20">
        <v>39</v>
      </c>
      <c r="AE177" s="20">
        <v>2</v>
      </c>
      <c r="AF177" s="66">
        <f t="shared" si="65"/>
        <v>100</v>
      </c>
      <c r="AG177" s="10"/>
      <c r="AH177" s="36">
        <v>3.6999999999999998E-2</v>
      </c>
      <c r="AI177" s="40">
        <v>1914</v>
      </c>
      <c r="AJ177" s="37">
        <v>0.42</v>
      </c>
      <c r="AK177" s="42" t="s">
        <v>214</v>
      </c>
      <c r="AL177" s="41">
        <v>1026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186</v>
      </c>
      <c r="E178" s="10"/>
      <c r="F178" s="18" t="s">
        <v>11</v>
      </c>
      <c r="G178" s="18" t="s">
        <v>11</v>
      </c>
      <c r="H178" s="10"/>
      <c r="I178" s="19">
        <v>16150362</v>
      </c>
      <c r="J178" s="19">
        <v>940</v>
      </c>
      <c r="K178" s="17" t="s">
        <v>6</v>
      </c>
      <c r="L178" s="10"/>
      <c r="M178" s="60">
        <v>1721</v>
      </c>
      <c r="N178" s="60">
        <v>5601</v>
      </c>
      <c r="O178" s="60">
        <v>2731</v>
      </c>
      <c r="P178" s="10"/>
      <c r="Q178" s="60">
        <f t="shared" si="63"/>
        <v>84015</v>
      </c>
      <c r="R178" s="10"/>
      <c r="S178" s="62">
        <f t="shared" si="64"/>
        <v>89616</v>
      </c>
      <c r="T178" s="10"/>
      <c r="U178" s="64">
        <v>34.700000000000003</v>
      </c>
      <c r="V178" s="64">
        <v>18.91</v>
      </c>
      <c r="W178" s="10"/>
      <c r="X178" s="43">
        <v>2370000000</v>
      </c>
      <c r="Y178" s="36">
        <v>0.115</v>
      </c>
      <c r="Z178" s="10"/>
      <c r="AA178" s="20">
        <v>55</v>
      </c>
      <c r="AB178" s="20">
        <v>7</v>
      </c>
      <c r="AC178" s="20">
        <v>3</v>
      </c>
      <c r="AD178" s="20">
        <v>32</v>
      </c>
      <c r="AE178" s="20">
        <v>3</v>
      </c>
      <c r="AF178" s="66">
        <f t="shared" si="65"/>
        <v>100</v>
      </c>
      <c r="AG178" s="10"/>
      <c r="AH178" s="36">
        <v>-6.7000000000000004E-2</v>
      </c>
      <c r="AI178" s="40">
        <v>7421</v>
      </c>
      <c r="AJ178" s="37">
        <v>0.77</v>
      </c>
      <c r="AK178" s="42" t="s">
        <v>210</v>
      </c>
      <c r="AL178" s="41">
        <v>1044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141</v>
      </c>
      <c r="E179" s="10"/>
      <c r="F179" s="18" t="s">
        <v>11</v>
      </c>
      <c r="G179" s="18" t="s">
        <v>11</v>
      </c>
      <c r="H179" s="10"/>
      <c r="I179" s="19">
        <v>11917508</v>
      </c>
      <c r="J179" s="19">
        <v>700</v>
      </c>
      <c r="K179" s="17" t="s">
        <v>6</v>
      </c>
      <c r="L179" s="10"/>
      <c r="M179" s="60">
        <v>593</v>
      </c>
      <c r="N179" s="60">
        <v>3535</v>
      </c>
      <c r="O179" s="60">
        <v>2623</v>
      </c>
      <c r="P179" s="10"/>
      <c r="Q179" s="60">
        <f t="shared" si="63"/>
        <v>53025</v>
      </c>
      <c r="R179" s="10"/>
      <c r="S179" s="62">
        <f t="shared" si="64"/>
        <v>56560</v>
      </c>
      <c r="T179" s="10"/>
      <c r="U179" s="64">
        <v>29.7</v>
      </c>
      <c r="V179" s="64">
        <v>21.48</v>
      </c>
      <c r="W179" s="10"/>
      <c r="X179" s="43">
        <v>835930000</v>
      </c>
      <c r="Y179" s="36">
        <v>9.9000000000000005E-2</v>
      </c>
      <c r="Z179" s="10"/>
      <c r="AA179" s="20">
        <v>21</v>
      </c>
      <c r="AB179" s="20">
        <v>20</v>
      </c>
      <c r="AC179" s="20">
        <v>10</v>
      </c>
      <c r="AD179" s="20">
        <v>48</v>
      </c>
      <c r="AE179" s="20">
        <v>1</v>
      </c>
      <c r="AF179" s="66">
        <f t="shared" si="65"/>
        <v>100</v>
      </c>
      <c r="AG179" s="10"/>
      <c r="AH179" s="36">
        <v>-5.6000000000000001E-2</v>
      </c>
      <c r="AI179" s="40">
        <v>1512</v>
      </c>
      <c r="AJ179" s="37">
        <v>0.62</v>
      </c>
      <c r="AK179" s="42" t="s">
        <v>213</v>
      </c>
      <c r="AL179" s="41">
        <v>1138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41</v>
      </c>
      <c r="E180" s="10"/>
      <c r="F180" s="18" t="s">
        <v>11</v>
      </c>
      <c r="G180" s="18" t="s">
        <v>11</v>
      </c>
      <c r="H180" s="10"/>
      <c r="I180" s="19">
        <v>14452543</v>
      </c>
      <c r="J180" s="19">
        <v>720</v>
      </c>
      <c r="K180" s="17" t="s">
        <v>6</v>
      </c>
      <c r="L180" s="10"/>
      <c r="M180" s="60">
        <v>1122</v>
      </c>
      <c r="N180" s="60">
        <v>3990</v>
      </c>
      <c r="O180" s="60">
        <v>2565</v>
      </c>
      <c r="P180" s="10"/>
      <c r="Q180" s="60">
        <f t="shared" si="63"/>
        <v>59850</v>
      </c>
      <c r="R180" s="10"/>
      <c r="S180" s="62">
        <f t="shared" si="64"/>
        <v>63840</v>
      </c>
      <c r="T180" s="10"/>
      <c r="U180" s="64">
        <v>27.6</v>
      </c>
      <c r="V180" s="64">
        <v>17.47</v>
      </c>
      <c r="W180" s="10"/>
      <c r="X180" s="43">
        <v>926300000</v>
      </c>
      <c r="Y180" s="36">
        <v>9.1999999999999998E-2</v>
      </c>
      <c r="Z180" s="10"/>
      <c r="AA180" s="20">
        <v>45</v>
      </c>
      <c r="AB180" s="20">
        <v>5</v>
      </c>
      <c r="AC180" s="20">
        <v>1</v>
      </c>
      <c r="AD180" s="20">
        <v>48</v>
      </c>
      <c r="AE180" s="20">
        <v>1</v>
      </c>
      <c r="AF180" s="66">
        <f t="shared" si="65"/>
        <v>100</v>
      </c>
      <c r="AG180" s="10"/>
      <c r="AH180" s="36">
        <v>-5.5E-2</v>
      </c>
      <c r="AI180" s="40">
        <v>7777</v>
      </c>
      <c r="AJ180" s="37">
        <v>0.49</v>
      </c>
      <c r="AK180" s="42" t="s">
        <v>214</v>
      </c>
      <c r="AL180" s="41">
        <v>1076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125</v>
      </c>
      <c r="E181" s="10"/>
      <c r="F181" s="18" t="s">
        <v>11</v>
      </c>
      <c r="G181" s="18" t="s">
        <v>11</v>
      </c>
      <c r="H181" s="10"/>
      <c r="I181" s="19">
        <v>20672988</v>
      </c>
      <c r="J181" s="19">
        <v>370</v>
      </c>
      <c r="K181" s="17" t="s">
        <v>6</v>
      </c>
      <c r="L181" s="10"/>
      <c r="M181" s="60">
        <v>978</v>
      </c>
      <c r="N181" s="60">
        <v>5414</v>
      </c>
      <c r="O181" s="60">
        <v>2514</v>
      </c>
      <c r="P181" s="10"/>
      <c r="Q181" s="60">
        <f t="shared" si="63"/>
        <v>81210</v>
      </c>
      <c r="R181" s="10"/>
      <c r="S181" s="62">
        <f t="shared" si="64"/>
        <v>86624</v>
      </c>
      <c r="T181" s="10"/>
      <c r="U181" s="64">
        <v>26.2</v>
      </c>
      <c r="V181" s="64">
        <v>12.21</v>
      </c>
      <c r="W181" s="10"/>
      <c r="X181" s="43">
        <v>655550000</v>
      </c>
      <c r="Y181" s="36">
        <v>8.6999999999999994E-2</v>
      </c>
      <c r="Z181" s="10"/>
      <c r="AA181" s="20">
        <v>58</v>
      </c>
      <c r="AB181" s="20">
        <v>11</v>
      </c>
      <c r="AC181" s="20">
        <v>1</v>
      </c>
      <c r="AD181" s="20">
        <v>28</v>
      </c>
      <c r="AE181" s="20">
        <v>2</v>
      </c>
      <c r="AF181" s="66">
        <f t="shared" si="65"/>
        <v>100</v>
      </c>
      <c r="AG181" s="10"/>
      <c r="AH181" s="36">
        <v>-5.0000000000000001E-3</v>
      </c>
      <c r="AI181" s="40">
        <v>2111</v>
      </c>
      <c r="AJ181" s="37">
        <v>0.5</v>
      </c>
      <c r="AK181" s="42" t="s">
        <v>214</v>
      </c>
      <c r="AL181" s="41">
        <v>776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35</v>
      </c>
      <c r="E182" s="10"/>
      <c r="F182" s="18" t="s">
        <v>11</v>
      </c>
      <c r="G182" s="18" t="s">
        <v>11</v>
      </c>
      <c r="H182" s="10"/>
      <c r="I182" s="19">
        <v>10524117</v>
      </c>
      <c r="J182" s="19">
        <v>280</v>
      </c>
      <c r="K182" s="17" t="s">
        <v>6</v>
      </c>
      <c r="L182" s="10"/>
      <c r="M182" s="60">
        <v>112</v>
      </c>
      <c r="N182" s="60">
        <v>3651</v>
      </c>
      <c r="O182" s="60">
        <v>2228</v>
      </c>
      <c r="P182" s="10"/>
      <c r="Q182" s="60">
        <f t="shared" si="63"/>
        <v>54765</v>
      </c>
      <c r="R182" s="10"/>
      <c r="S182" s="62">
        <f t="shared" si="64"/>
        <v>58416</v>
      </c>
      <c r="T182" s="10"/>
      <c r="U182" s="64">
        <v>34.700000000000003</v>
      </c>
      <c r="V182" s="64">
        <v>21.12</v>
      </c>
      <c r="W182" s="10"/>
      <c r="X182" s="43">
        <v>341340000</v>
      </c>
      <c r="Y182" s="36">
        <v>0.115</v>
      </c>
      <c r="Z182" s="10"/>
      <c r="AA182" s="20">
        <v>43</v>
      </c>
      <c r="AB182" s="20">
        <v>3</v>
      </c>
      <c r="AC182" s="20">
        <v>2</v>
      </c>
      <c r="AD182" s="20">
        <v>51</v>
      </c>
      <c r="AE182" s="20">
        <v>1</v>
      </c>
      <c r="AF182" s="66">
        <f t="shared" si="65"/>
        <v>100</v>
      </c>
      <c r="AG182" s="10"/>
      <c r="AH182" s="36">
        <v>-4.4999999999999998E-2</v>
      </c>
      <c r="AI182" s="40">
        <v>1057</v>
      </c>
      <c r="AJ182" s="37">
        <v>0.65</v>
      </c>
      <c r="AK182" s="42" t="s">
        <v>214</v>
      </c>
      <c r="AL182" s="41">
        <v>1176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107</v>
      </c>
      <c r="E183" s="10"/>
      <c r="F183" s="18" t="s">
        <v>11</v>
      </c>
      <c r="G183" s="18" t="s">
        <v>11</v>
      </c>
      <c r="H183" s="10"/>
      <c r="I183" s="19">
        <v>18091576</v>
      </c>
      <c r="J183" s="19">
        <v>320</v>
      </c>
      <c r="K183" s="17" t="s">
        <v>6</v>
      </c>
      <c r="L183" s="10"/>
      <c r="M183" s="60">
        <v>1122</v>
      </c>
      <c r="N183" s="60">
        <v>5601</v>
      </c>
      <c r="O183" s="60">
        <v>2217</v>
      </c>
      <c r="P183" s="10"/>
      <c r="Q183" s="60">
        <f t="shared" si="63"/>
        <v>84015</v>
      </c>
      <c r="R183" s="10"/>
      <c r="S183" s="62">
        <f t="shared" si="64"/>
        <v>89616</v>
      </c>
      <c r="T183" s="10"/>
      <c r="U183" s="64">
        <v>31</v>
      </c>
      <c r="V183" s="64">
        <v>13.23</v>
      </c>
      <c r="W183" s="10"/>
      <c r="X183" s="43">
        <v>559270000</v>
      </c>
      <c r="Y183" s="36">
        <v>0.10299999999999999</v>
      </c>
      <c r="Z183" s="10"/>
      <c r="AA183" s="20">
        <v>49</v>
      </c>
      <c r="AB183" s="20">
        <v>5</v>
      </c>
      <c r="AC183" s="20">
        <v>4</v>
      </c>
      <c r="AD183" s="20">
        <v>41</v>
      </c>
      <c r="AE183" s="20">
        <v>1</v>
      </c>
      <c r="AF183" s="66">
        <f t="shared" si="65"/>
        <v>100</v>
      </c>
      <c r="AG183" s="10"/>
      <c r="AH183" s="36">
        <v>-4.7E-2</v>
      </c>
      <c r="AI183" s="40">
        <v>2673</v>
      </c>
      <c r="AJ183" s="37">
        <v>0.62</v>
      </c>
      <c r="AK183" s="42" t="s">
        <v>213</v>
      </c>
      <c r="AL183" s="41">
        <v>726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77</v>
      </c>
      <c r="E184" s="10"/>
      <c r="F184" s="18" t="s">
        <v>11</v>
      </c>
      <c r="G184" s="18" t="s">
        <v>11</v>
      </c>
      <c r="H184" s="10"/>
      <c r="I184" s="19">
        <v>12395924</v>
      </c>
      <c r="J184" s="19">
        <v>490</v>
      </c>
      <c r="K184" s="17" t="s">
        <v>6</v>
      </c>
      <c r="L184" s="10"/>
      <c r="M184" s="60">
        <v>458</v>
      </c>
      <c r="N184" s="60">
        <v>3490</v>
      </c>
      <c r="O184" s="60">
        <v>1985</v>
      </c>
      <c r="P184" s="10"/>
      <c r="Q184" s="60">
        <f t="shared" si="63"/>
        <v>52350</v>
      </c>
      <c r="R184" s="10"/>
      <c r="S184" s="62">
        <f t="shared" si="64"/>
        <v>55840</v>
      </c>
      <c r="T184" s="10"/>
      <c r="U184" s="64">
        <v>28.2</v>
      </c>
      <c r="V184" s="64">
        <v>17.22</v>
      </c>
      <c r="W184" s="10"/>
      <c r="X184" s="43">
        <v>813910000</v>
      </c>
      <c r="Y184" s="36">
        <v>9.4E-2</v>
      </c>
      <c r="Z184" s="10"/>
      <c r="AA184" s="20">
        <v>50</v>
      </c>
      <c r="AB184" s="20">
        <v>9</v>
      </c>
      <c r="AC184" s="20">
        <v>1</v>
      </c>
      <c r="AD184" s="20">
        <v>39</v>
      </c>
      <c r="AE184" s="20">
        <v>1</v>
      </c>
      <c r="AF184" s="66">
        <f t="shared" si="65"/>
        <v>100</v>
      </c>
      <c r="AG184" s="10"/>
      <c r="AH184" s="36">
        <v>-5.5E-2</v>
      </c>
      <c r="AI184" s="40">
        <v>2095</v>
      </c>
      <c r="AJ184" s="37">
        <v>0.55000000000000004</v>
      </c>
      <c r="AK184" s="42" t="s">
        <v>214</v>
      </c>
      <c r="AL184" s="41">
        <v>956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147</v>
      </c>
      <c r="E185" s="10"/>
      <c r="F185" s="18" t="s">
        <v>11</v>
      </c>
      <c r="G185" s="18" t="s">
        <v>11</v>
      </c>
      <c r="H185" s="10"/>
      <c r="I185" s="19">
        <v>15411614</v>
      </c>
      <c r="J185" s="19">
        <v>950</v>
      </c>
      <c r="K185" s="17" t="s">
        <v>6</v>
      </c>
      <c r="L185" s="10"/>
      <c r="M185" s="60">
        <v>604</v>
      </c>
      <c r="N185" s="60">
        <v>3609</v>
      </c>
      <c r="O185" s="60">
        <v>1775</v>
      </c>
      <c r="P185" s="10"/>
      <c r="Q185" s="60">
        <f t="shared" si="63"/>
        <v>54135</v>
      </c>
      <c r="R185" s="10"/>
      <c r="S185" s="62">
        <f t="shared" si="64"/>
        <v>57744</v>
      </c>
      <c r="T185" s="10"/>
      <c r="U185" s="64">
        <v>23.4</v>
      </c>
      <c r="V185" s="64">
        <v>12.36</v>
      </c>
      <c r="W185" s="10"/>
      <c r="X185" s="43">
        <v>1480000000</v>
      </c>
      <c r="Y185" s="36">
        <v>7.8E-2</v>
      </c>
      <c r="Z185" s="10"/>
      <c r="AA185" s="20">
        <v>58</v>
      </c>
      <c r="AB185" s="20">
        <v>10</v>
      </c>
      <c r="AC185" s="20">
        <v>1</v>
      </c>
      <c r="AD185" s="20">
        <v>30</v>
      </c>
      <c r="AE185" s="20">
        <v>1</v>
      </c>
      <c r="AF185" s="66">
        <f t="shared" si="65"/>
        <v>100</v>
      </c>
      <c r="AG185" s="10"/>
      <c r="AH185" s="36">
        <v>-8.9999999999999993E-3</v>
      </c>
      <c r="AI185" s="40">
        <v>3037</v>
      </c>
      <c r="AJ185" s="37">
        <v>0.6</v>
      </c>
      <c r="AK185" s="42" t="s">
        <v>213</v>
      </c>
      <c r="AL185" s="41">
        <v>669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156</v>
      </c>
      <c r="E186" s="10"/>
      <c r="F186" s="18" t="s">
        <v>11</v>
      </c>
      <c r="G186" s="18" t="s">
        <v>11</v>
      </c>
      <c r="H186" s="10"/>
      <c r="I186" s="19">
        <v>12230730</v>
      </c>
      <c r="J186" s="19">
        <v>820</v>
      </c>
      <c r="K186" s="17" t="s">
        <v>6</v>
      </c>
      <c r="L186" s="10"/>
      <c r="M186" s="60">
        <v>130</v>
      </c>
      <c r="N186" s="60">
        <v>3661</v>
      </c>
      <c r="O186" s="60">
        <v>1745</v>
      </c>
      <c r="P186" s="10"/>
      <c r="Q186" s="60">
        <f t="shared" si="63"/>
        <v>54915</v>
      </c>
      <c r="R186" s="10"/>
      <c r="S186" s="62">
        <f t="shared" si="64"/>
        <v>58576</v>
      </c>
      <c r="T186" s="10"/>
      <c r="U186" s="64">
        <v>29.9</v>
      </c>
      <c r="V186" s="64">
        <v>18.010000000000002</v>
      </c>
      <c r="W186" s="10"/>
      <c r="X186" s="43">
        <v>289040000</v>
      </c>
      <c r="Y186" s="36">
        <v>0.1</v>
      </c>
      <c r="Z186" s="10"/>
      <c r="AA186" s="20">
        <v>40</v>
      </c>
      <c r="AB186" s="20">
        <v>7</v>
      </c>
      <c r="AC186" s="20">
        <v>3</v>
      </c>
      <c r="AD186" s="20">
        <v>49</v>
      </c>
      <c r="AE186" s="20">
        <v>1</v>
      </c>
      <c r="AF186" s="66">
        <f t="shared" si="65"/>
        <v>100</v>
      </c>
      <c r="AG186" s="10"/>
      <c r="AH186" s="36">
        <v>0.01</v>
      </c>
      <c r="AI186" s="40">
        <v>569</v>
      </c>
      <c r="AJ186" s="37">
        <v>0.59</v>
      </c>
      <c r="AK186" s="42" t="s">
        <v>213</v>
      </c>
      <c r="AL186" s="41">
        <v>1072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62</v>
      </c>
      <c r="E187" s="10"/>
      <c r="F187" s="18" t="s">
        <v>11</v>
      </c>
      <c r="G187" s="18" t="s">
        <v>11</v>
      </c>
      <c r="H187" s="10"/>
      <c r="I187" s="19">
        <v>4954645</v>
      </c>
      <c r="J187" s="19">
        <v>520</v>
      </c>
      <c r="K187" s="17" t="s">
        <v>6</v>
      </c>
      <c r="L187" s="10"/>
      <c r="M187" s="60">
        <v>130</v>
      </c>
      <c r="N187" s="60">
        <v>1255</v>
      </c>
      <c r="O187" s="60">
        <v>1255</v>
      </c>
      <c r="P187" s="10"/>
      <c r="Q187" s="60">
        <f>N187*$Q$199</f>
        <v>12550</v>
      </c>
      <c r="R187" s="10"/>
      <c r="S187" s="62">
        <f t="shared" si="64"/>
        <v>13805</v>
      </c>
      <c r="T187" s="10"/>
      <c r="U187" s="64">
        <v>25.3</v>
      </c>
      <c r="V187" s="64">
        <v>25.3</v>
      </c>
      <c r="W187" s="10"/>
      <c r="X187" s="43">
        <f>AP187+AT187</f>
        <v>183289838.39999998</v>
      </c>
      <c r="Y187" s="36">
        <f>X187/AV187</f>
        <v>7.0279846012269928E-2</v>
      </c>
      <c r="Z187" s="10"/>
      <c r="AA187" s="20">
        <v>36.200000000000003</v>
      </c>
      <c r="AB187" s="20">
        <v>1.5</v>
      </c>
      <c r="AC187" s="20">
        <v>9.1999999999999993</v>
      </c>
      <c r="AD187" s="20">
        <v>25.4</v>
      </c>
      <c r="AE187" s="20">
        <v>27.7</v>
      </c>
      <c r="AF187" s="66">
        <f t="shared" si="65"/>
        <v>100.00000000000001</v>
      </c>
      <c r="AG187" s="10"/>
      <c r="AH187" s="72"/>
      <c r="AI187" s="73"/>
      <c r="AJ187" s="74"/>
      <c r="AK187" s="75"/>
      <c r="AL187" s="76"/>
      <c r="AN187" s="57">
        <v>811.37599999999998</v>
      </c>
      <c r="AO187" s="35">
        <v>60</v>
      </c>
      <c r="AP187" s="43">
        <f t="shared" si="66"/>
        <v>61096612.799999997</v>
      </c>
      <c r="AR187" s="57">
        <f t="shared" si="67"/>
        <v>811.37599999999998</v>
      </c>
      <c r="AS187" s="35">
        <v>12</v>
      </c>
      <c r="AT187" s="43">
        <f t="shared" si="68"/>
        <v>122193225.59999999</v>
      </c>
      <c r="AV187" s="43">
        <v>2608000000</v>
      </c>
    </row>
    <row r="188" spans="1:48" ht="24" customHeight="1">
      <c r="A188" s="16"/>
      <c r="B188" s="17">
        <f t="shared" si="69"/>
        <v>21</v>
      </c>
      <c r="C188" s="10"/>
      <c r="D188" s="18" t="s">
        <v>168</v>
      </c>
      <c r="E188" s="10"/>
      <c r="F188" s="18" t="s">
        <v>11</v>
      </c>
      <c r="G188" s="18" t="s">
        <v>11</v>
      </c>
      <c r="H188" s="10"/>
      <c r="I188" s="19">
        <v>7606374</v>
      </c>
      <c r="J188" s="19">
        <v>540</v>
      </c>
      <c r="K188" s="17" t="s">
        <v>6</v>
      </c>
      <c r="L188" s="10"/>
      <c r="M188" s="60">
        <v>514</v>
      </c>
      <c r="N188" s="60">
        <v>2224</v>
      </c>
      <c r="O188" s="60">
        <v>1130</v>
      </c>
      <c r="P188" s="10"/>
      <c r="Q188" s="60">
        <f>N188*$Q$200</f>
        <v>33360</v>
      </c>
      <c r="R188" s="10"/>
      <c r="S188" s="62">
        <f t="shared" si="64"/>
        <v>35584</v>
      </c>
      <c r="T188" s="10"/>
      <c r="U188" s="64">
        <v>29.2</v>
      </c>
      <c r="V188" s="64">
        <v>15.36</v>
      </c>
      <c r="W188" s="10"/>
      <c r="X188" s="43">
        <v>433370000</v>
      </c>
      <c r="Y188" s="36">
        <v>9.7000000000000003E-2</v>
      </c>
      <c r="Z188" s="10"/>
      <c r="AA188" s="20">
        <v>48</v>
      </c>
      <c r="AB188" s="20">
        <v>7</v>
      </c>
      <c r="AC188" s="20">
        <v>2</v>
      </c>
      <c r="AD188" s="20">
        <v>42</v>
      </c>
      <c r="AE188" s="20">
        <v>1</v>
      </c>
      <c r="AF188" s="66">
        <f t="shared" si="65"/>
        <v>100</v>
      </c>
      <c r="AG188" s="10"/>
      <c r="AH188" s="36">
        <v>-7.0000000000000007E-2</v>
      </c>
      <c r="AI188" s="40">
        <v>843</v>
      </c>
      <c r="AJ188" s="37">
        <v>0.71</v>
      </c>
      <c r="AK188" s="42" t="s">
        <v>214</v>
      </c>
      <c r="AL188" s="41">
        <v>829</v>
      </c>
      <c r="AN188" s="86"/>
      <c r="AO188" s="87"/>
      <c r="AP188" s="88">
        <f t="shared" si="66"/>
        <v>0</v>
      </c>
      <c r="AR188" s="86">
        <f t="shared" si="67"/>
        <v>0</v>
      </c>
      <c r="AS188" s="87"/>
      <c r="AT188" s="88">
        <f t="shared" si="68"/>
        <v>0</v>
      </c>
      <c r="AV188" s="88">
        <v>0</v>
      </c>
    </row>
    <row r="189" spans="1:48" ht="24" customHeight="1">
      <c r="A189" s="16"/>
      <c r="B189" s="17">
        <f t="shared" si="69"/>
        <v>22</v>
      </c>
      <c r="C189" s="10"/>
      <c r="D189" s="18" t="s">
        <v>102</v>
      </c>
      <c r="E189" s="10"/>
      <c r="F189" s="18" t="s">
        <v>11</v>
      </c>
      <c r="G189" s="18" t="s">
        <v>11</v>
      </c>
      <c r="H189" s="10"/>
      <c r="I189" s="19">
        <v>4613823</v>
      </c>
      <c r="J189" s="19">
        <v>370</v>
      </c>
      <c r="K189" s="17" t="s">
        <v>6</v>
      </c>
      <c r="L189" s="10"/>
      <c r="M189" s="60">
        <v>175</v>
      </c>
      <c r="N189" s="60">
        <v>1657</v>
      </c>
      <c r="O189" s="60">
        <v>502</v>
      </c>
      <c r="P189" s="10"/>
      <c r="Q189" s="60">
        <f>N189*$Q$200</f>
        <v>24855</v>
      </c>
      <c r="R189" s="10"/>
      <c r="S189" s="62">
        <f t="shared" si="64"/>
        <v>26512</v>
      </c>
      <c r="T189" s="10"/>
      <c r="U189" s="64">
        <v>35.9</v>
      </c>
      <c r="V189" s="64">
        <v>10.86</v>
      </c>
      <c r="W189" s="10"/>
      <c r="X189" s="43">
        <v>391420000</v>
      </c>
      <c r="Y189" s="36">
        <v>0.11899999999999999</v>
      </c>
      <c r="Z189" s="10"/>
      <c r="AA189" s="20">
        <v>55</v>
      </c>
      <c r="AB189" s="20">
        <v>10</v>
      </c>
      <c r="AC189" s="20">
        <v>1</v>
      </c>
      <c r="AD189" s="20">
        <v>33</v>
      </c>
      <c r="AE189" s="20">
        <v>1</v>
      </c>
      <c r="AF189" s="66">
        <f t="shared" si="65"/>
        <v>100</v>
      </c>
      <c r="AG189" s="10"/>
      <c r="AH189" s="36">
        <v>-8.7999999999999995E-2</v>
      </c>
      <c r="AI189" s="40">
        <v>23518</v>
      </c>
      <c r="AJ189" s="37">
        <v>0.61</v>
      </c>
      <c r="AK189" s="42" t="s">
        <v>213</v>
      </c>
      <c r="AL189" s="41">
        <v>626</v>
      </c>
      <c r="AN189" s="86"/>
      <c r="AO189" s="87"/>
      <c r="AP189" s="88">
        <f t="shared" si="66"/>
        <v>0</v>
      </c>
      <c r="AR189" s="86">
        <f t="shared" si="67"/>
        <v>0</v>
      </c>
      <c r="AS189" s="87"/>
      <c r="AT189" s="88">
        <f t="shared" si="68"/>
        <v>0</v>
      </c>
      <c r="AV189" s="88">
        <v>0</v>
      </c>
    </row>
    <row r="190" spans="1:48" ht="24" customHeight="1">
      <c r="A190" s="16"/>
      <c r="B190" s="17">
        <f t="shared" si="69"/>
        <v>23</v>
      </c>
      <c r="C190" s="10"/>
      <c r="D190" s="18" t="s">
        <v>78</v>
      </c>
      <c r="E190" s="10"/>
      <c r="F190" s="18" t="s">
        <v>11</v>
      </c>
      <c r="G190" s="18" t="s">
        <v>11</v>
      </c>
      <c r="H190" s="10"/>
      <c r="I190" s="19">
        <v>1815698</v>
      </c>
      <c r="J190" s="19">
        <v>620</v>
      </c>
      <c r="K190" s="17" t="s">
        <v>6</v>
      </c>
      <c r="L190" s="10"/>
      <c r="M190" s="60">
        <v>122</v>
      </c>
      <c r="N190" s="60">
        <v>565</v>
      </c>
      <c r="O190" s="60">
        <v>390</v>
      </c>
      <c r="P190" s="10"/>
      <c r="Q190" s="60">
        <f>N190*$Q$200</f>
        <v>8475</v>
      </c>
      <c r="R190" s="10"/>
      <c r="S190" s="62">
        <f t="shared" si="64"/>
        <v>9040</v>
      </c>
      <c r="T190" s="10"/>
      <c r="U190" s="64">
        <v>31.1</v>
      </c>
      <c r="V190" s="64">
        <v>21.5</v>
      </c>
      <c r="W190" s="10"/>
      <c r="X190" s="43">
        <v>121900000</v>
      </c>
      <c r="Y190" s="36">
        <v>0.10299999999999999</v>
      </c>
      <c r="Z190" s="10"/>
      <c r="AA190" s="20">
        <v>50</v>
      </c>
      <c r="AB190" s="20">
        <v>10</v>
      </c>
      <c r="AC190" s="20">
        <v>1</v>
      </c>
      <c r="AD190" s="20">
        <v>38</v>
      </c>
      <c r="AE190" s="20">
        <v>1</v>
      </c>
      <c r="AF190" s="66">
        <f t="shared" si="65"/>
        <v>100</v>
      </c>
      <c r="AG190" s="10"/>
      <c r="AH190" s="36">
        <v>-5.7000000000000002E-2</v>
      </c>
      <c r="AI190" s="40">
        <v>3428</v>
      </c>
      <c r="AJ190" s="37">
        <v>0.72</v>
      </c>
      <c r="AK190" s="42" t="s">
        <v>214</v>
      </c>
      <c r="AL190" s="41">
        <v>1202</v>
      </c>
      <c r="AN190" s="86"/>
      <c r="AO190" s="87"/>
      <c r="AP190" s="88">
        <f t="shared" si="66"/>
        <v>0</v>
      </c>
      <c r="AR190" s="86">
        <f t="shared" si="67"/>
        <v>0</v>
      </c>
      <c r="AS190" s="87"/>
      <c r="AT190" s="88">
        <f t="shared" si="68"/>
        <v>0</v>
      </c>
      <c r="AV190" s="88">
        <v>0</v>
      </c>
    </row>
    <row r="191" spans="1:48" ht="24" customHeight="1">
      <c r="A191" s="16"/>
      <c r="B191" s="17">
        <f t="shared" si="69"/>
        <v>24</v>
      </c>
      <c r="C191" s="10"/>
      <c r="D191" s="18" t="s">
        <v>70</v>
      </c>
      <c r="E191" s="10"/>
      <c r="F191" s="18" t="s">
        <v>11</v>
      </c>
      <c r="G191" s="18" t="s">
        <v>11</v>
      </c>
      <c r="H191" s="10"/>
      <c r="I191" s="19">
        <v>2038501</v>
      </c>
      <c r="J191" s="19">
        <v>440</v>
      </c>
      <c r="K191" s="17" t="s">
        <v>6</v>
      </c>
      <c r="L191" s="10"/>
      <c r="M191" s="60">
        <v>139</v>
      </c>
      <c r="N191" s="60">
        <v>605</v>
      </c>
      <c r="O191" s="60">
        <v>282</v>
      </c>
      <c r="P191" s="10"/>
      <c r="Q191" s="60">
        <f>N191*$Q$200</f>
        <v>9075</v>
      </c>
      <c r="R191" s="10"/>
      <c r="S191" s="62">
        <f t="shared" si="64"/>
        <v>9680</v>
      </c>
      <c r="T191" s="10"/>
      <c r="U191" s="64">
        <v>29.7</v>
      </c>
      <c r="V191" s="64">
        <v>13.55</v>
      </c>
      <c r="W191" s="10"/>
      <c r="X191" s="43">
        <v>142330000</v>
      </c>
      <c r="Y191" s="36">
        <v>9.9000000000000005E-2</v>
      </c>
      <c r="Z191" s="10"/>
      <c r="AA191" s="20">
        <v>50</v>
      </c>
      <c r="AB191" s="20">
        <v>8</v>
      </c>
      <c r="AC191" s="20">
        <v>2</v>
      </c>
      <c r="AD191" s="20">
        <v>39</v>
      </c>
      <c r="AE191" s="20">
        <v>1</v>
      </c>
      <c r="AF191" s="66">
        <f t="shared" si="65"/>
        <v>100</v>
      </c>
      <c r="AG191" s="10"/>
      <c r="AH191" s="36">
        <v>-0.04</v>
      </c>
      <c r="AI191" s="40">
        <v>4168</v>
      </c>
      <c r="AJ191" s="37">
        <v>0.6</v>
      </c>
      <c r="AK191" s="42" t="s">
        <v>214</v>
      </c>
      <c r="AL191" s="41">
        <v>713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45</v>
      </c>
      <c r="E192" s="10"/>
      <c r="F192" s="18" t="s">
        <v>11</v>
      </c>
      <c r="G192" s="18" t="s">
        <v>11</v>
      </c>
      <c r="H192" s="10"/>
      <c r="I192" s="19">
        <v>795601</v>
      </c>
      <c r="J192" s="19">
        <v>760</v>
      </c>
      <c r="K192" s="17" t="s">
        <v>6</v>
      </c>
      <c r="L192" s="10"/>
      <c r="M192" s="60">
        <v>23</v>
      </c>
      <c r="N192" s="60">
        <v>211</v>
      </c>
      <c r="O192" s="60">
        <v>112</v>
      </c>
      <c r="P192" s="10"/>
      <c r="Q192" s="60">
        <f>N192*$Q$200</f>
        <v>3165</v>
      </c>
      <c r="R192" s="10"/>
      <c r="S192" s="62">
        <f t="shared" si="64"/>
        <v>3376</v>
      </c>
      <c r="T192" s="10"/>
      <c r="U192" s="64">
        <v>26.5</v>
      </c>
      <c r="V192" s="64">
        <v>15.79</v>
      </c>
      <c r="W192" s="10"/>
      <c r="X192" s="43">
        <v>90320000</v>
      </c>
      <c r="Y192" s="36">
        <v>8.7999999999999995E-2</v>
      </c>
      <c r="Z192" s="10"/>
      <c r="AA192" s="20">
        <v>70</v>
      </c>
      <c r="AB192" s="20">
        <v>8</v>
      </c>
      <c r="AC192" s="20">
        <v>3</v>
      </c>
      <c r="AD192" s="20">
        <v>18</v>
      </c>
      <c r="AE192" s="20">
        <v>1</v>
      </c>
      <c r="AF192" s="66">
        <f t="shared" si="65"/>
        <v>100</v>
      </c>
      <c r="AG192" s="10"/>
      <c r="AH192" s="36">
        <v>-2.5999999999999999E-2</v>
      </c>
      <c r="AI192" s="40">
        <v>4386</v>
      </c>
      <c r="AJ192" s="37">
        <v>0.62</v>
      </c>
      <c r="AK192" s="42" t="s">
        <v>213</v>
      </c>
      <c r="AL192" s="41">
        <v>812</v>
      </c>
      <c r="AN192" s="86"/>
      <c r="AO192" s="87"/>
      <c r="AP192" s="88">
        <f t="shared" si="66"/>
        <v>0</v>
      </c>
      <c r="AR192" s="86">
        <f t="shared" si="67"/>
        <v>0</v>
      </c>
      <c r="AS192" s="87"/>
      <c r="AT192" s="88">
        <f t="shared" si="68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4</v>
      </c>
      <c r="E194" s="10"/>
      <c r="F194" s="18" t="s">
        <v>5</v>
      </c>
      <c r="G194" s="18" t="s">
        <v>198</v>
      </c>
      <c r="H194" s="10"/>
      <c r="I194" s="19">
        <v>34656032</v>
      </c>
      <c r="J194" s="19">
        <v>580</v>
      </c>
      <c r="K194" s="17" t="s">
        <v>6</v>
      </c>
      <c r="L194" s="10"/>
      <c r="M194" s="60">
        <v>1565</v>
      </c>
      <c r="N194" s="60">
        <v>5230</v>
      </c>
      <c r="O194" s="60">
        <v>8507</v>
      </c>
      <c r="P194" s="10"/>
      <c r="Q194" s="60">
        <f>N194*$Q$200</f>
        <v>78450</v>
      </c>
      <c r="R194" s="10"/>
      <c r="S194" s="62">
        <f>Q194+N194</f>
        <v>83680</v>
      </c>
      <c r="T194" s="10"/>
      <c r="U194" s="64">
        <v>15.1</v>
      </c>
      <c r="V194" s="64">
        <v>26.77</v>
      </c>
      <c r="W194" s="10"/>
      <c r="X194" s="43">
        <v>955710000</v>
      </c>
      <c r="Y194" s="36">
        <v>0.05</v>
      </c>
      <c r="Z194" s="10"/>
      <c r="AA194" s="20">
        <v>52</v>
      </c>
      <c r="AB194" s="20">
        <v>10</v>
      </c>
      <c r="AC194" s="20">
        <v>1</v>
      </c>
      <c r="AD194" s="20">
        <v>36</v>
      </c>
      <c r="AE194" s="20">
        <v>1</v>
      </c>
      <c r="AF194" s="66">
        <f>SUM(AA194:AE194)</f>
        <v>100</v>
      </c>
      <c r="AG194" s="10"/>
      <c r="AH194" s="36">
        <v>-4.8000000000000001E-2</v>
      </c>
      <c r="AI194" s="40">
        <v>1891</v>
      </c>
      <c r="AJ194" s="37">
        <v>0.8</v>
      </c>
      <c r="AK194" s="42" t="s">
        <v>210</v>
      </c>
      <c r="AL194" s="41">
        <v>1636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154</v>
      </c>
      <c r="E195" s="10"/>
      <c r="F195" s="18" t="s">
        <v>5</v>
      </c>
      <c r="G195" s="18" t="s">
        <v>11</v>
      </c>
      <c r="H195" s="10"/>
      <c r="I195" s="19">
        <v>14317996</v>
      </c>
      <c r="J195" s="19">
        <v>0</v>
      </c>
      <c r="K195" s="17" t="s">
        <v>6</v>
      </c>
      <c r="L195" s="10"/>
      <c r="M195" s="60">
        <v>165</v>
      </c>
      <c r="N195" s="60">
        <v>3884</v>
      </c>
      <c r="O195" s="60">
        <v>5101</v>
      </c>
      <c r="P195" s="10"/>
      <c r="Q195" s="60">
        <f>N195*$Q$200</f>
        <v>58260</v>
      </c>
      <c r="R195" s="10"/>
      <c r="S195" s="62">
        <f>Q195+N195</f>
        <v>62144</v>
      </c>
      <c r="T195" s="10"/>
      <c r="U195" s="64">
        <v>27.1</v>
      </c>
      <c r="V195" s="64">
        <v>31.2</v>
      </c>
      <c r="W195" s="10"/>
      <c r="X195" s="43">
        <v>609910000</v>
      </c>
      <c r="Y195" s="36">
        <v>0.09</v>
      </c>
      <c r="Z195" s="10"/>
      <c r="AA195" s="20">
        <v>49</v>
      </c>
      <c r="AB195" s="20">
        <v>5</v>
      </c>
      <c r="AC195" s="20">
        <v>5</v>
      </c>
      <c r="AD195" s="20">
        <v>40</v>
      </c>
      <c r="AE195" s="20">
        <v>1</v>
      </c>
      <c r="AF195" s="66">
        <f>SUM(AA195:AE195)</f>
        <v>100</v>
      </c>
      <c r="AG195" s="10"/>
      <c r="AH195" s="36">
        <v>-7.6999999999999999E-2</v>
      </c>
      <c r="AI195" s="40">
        <v>415</v>
      </c>
      <c r="AJ195" s="37">
        <v>0.63</v>
      </c>
      <c r="AK195" s="42" t="s">
        <v>213</v>
      </c>
      <c r="AL195" s="41">
        <v>1732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94"/>
      <c r="AD201" s="94"/>
      <c r="AE201" s="94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94"/>
      <c r="AD202" s="94"/>
      <c r="AE202" s="94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94"/>
      <c r="AD203" s="94"/>
      <c r="AE203" s="94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94"/>
      <c r="AD204" s="94"/>
      <c r="AE204" s="94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94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94"/>
      <c r="AB206" s="94"/>
      <c r="AC206" s="94"/>
      <c r="AD206" s="94"/>
      <c r="AE206" s="94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94"/>
      <c r="AB207" s="94"/>
      <c r="AC207" s="94"/>
      <c r="AD207" s="94"/>
      <c r="AE207" s="94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94"/>
      <c r="AD208" s="94"/>
      <c r="AE208" s="94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94"/>
      <c r="AB209" s="94"/>
      <c r="AC209" s="94"/>
      <c r="AD209" s="94"/>
      <c r="AE209" s="94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94"/>
      <c r="AB210" s="94"/>
      <c r="AC210" s="94"/>
      <c r="AD210" s="94"/>
      <c r="AE210" s="94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94"/>
      <c r="AB211" s="94"/>
      <c r="AC211" s="94"/>
      <c r="AD211" s="94"/>
      <c r="AE211" s="94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94"/>
      <c r="AB212" s="94"/>
      <c r="AC212" s="94"/>
      <c r="AD212" s="94"/>
      <c r="AE212" s="94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94"/>
      <c r="AB213" s="94"/>
      <c r="AC213" s="94"/>
      <c r="AD213" s="94"/>
      <c r="AE213" s="94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94"/>
      <c r="AB214" s="94"/>
      <c r="AC214" s="94"/>
      <c r="AD214" s="94"/>
      <c r="AE214" s="94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94"/>
      <c r="AB215" s="94"/>
      <c r="AC215" s="94"/>
      <c r="AD215" s="94"/>
      <c r="AE215" s="94"/>
      <c r="AF215" s="28"/>
      <c r="AG215" s="10"/>
      <c r="AH215" s="10"/>
      <c r="AI215" s="10"/>
    </row>
  </sheetData>
  <sheetProtection password="C98C" sheet="1" objects="1" scenarios="1"/>
  <sortState ref="D159:AX186">
    <sortCondition ref="F159:F186"/>
  </sortState>
  <mergeCells count="15"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2:AX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B6" s="4">
        <v>0</v>
      </c>
      <c r="I6" s="131" t="s">
        <v>259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 t="shared" ref="Q11:Q17" si="0">N11*$Q$201</f>
        <v>1196640</v>
      </c>
      <c r="R11" s="10"/>
      <c r="S11" s="62">
        <f t="shared" ref="S11:S17" si="1">Q11+N11</f>
        <v>1236528</v>
      </c>
      <c r="T11" s="10"/>
      <c r="U11" s="64">
        <v>12.4</v>
      </c>
      <c r="V11" s="64">
        <v>12.4</v>
      </c>
      <c r="W11" s="10"/>
      <c r="X11" s="43">
        <f t="shared" ref="X11:X17" si="2">AP11+AT11</f>
        <v>1847746247500.8</v>
      </c>
      <c r="Y11" s="36">
        <f t="shared" ref="Y11:Y17" si="3"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ref="AF11:AF17" si="4">SUM(AA11:AE11)</f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ref="AP11:AP17" si="5">N11*AN11*AO11</f>
        <v>184774624750.07999</v>
      </c>
      <c r="AR11" s="57">
        <f t="shared" ref="AR11:AR17" si="6">AN11</f>
        <v>57904.201999999997</v>
      </c>
      <c r="AS11" s="35">
        <v>24</v>
      </c>
      <c r="AT11" s="43">
        <f t="shared" ref="AT11:AT17" si="7">Q11*AR11*AS11</f>
        <v>1662971622750.72</v>
      </c>
      <c r="AV11" s="43">
        <v>18707000000000</v>
      </c>
    </row>
    <row r="12" spans="1:48" ht="24" customHeight="1">
      <c r="A12" s="16"/>
      <c r="B12" s="17">
        <f>B11+1</f>
        <v>2</v>
      </c>
      <c r="C12" s="10"/>
      <c r="D12" s="18" t="s">
        <v>42</v>
      </c>
      <c r="E12" s="10"/>
      <c r="F12" s="18" t="s">
        <v>13</v>
      </c>
      <c r="G12" s="18" t="s">
        <v>222</v>
      </c>
      <c r="H12" s="10"/>
      <c r="I12" s="19">
        <v>17909754</v>
      </c>
      <c r="J12" s="19">
        <v>13530</v>
      </c>
      <c r="K12" s="17" t="s">
        <v>14</v>
      </c>
      <c r="L12" s="10"/>
      <c r="M12" s="60">
        <v>1675</v>
      </c>
      <c r="N12" s="60">
        <v>2245</v>
      </c>
      <c r="O12" s="60">
        <v>2245</v>
      </c>
      <c r="P12" s="10"/>
      <c r="Q12" s="60">
        <f t="shared" si="0"/>
        <v>67350</v>
      </c>
      <c r="R12" s="10"/>
      <c r="S12" s="62">
        <f t="shared" si="1"/>
        <v>69595</v>
      </c>
      <c r="T12" s="10"/>
      <c r="U12" s="64">
        <v>12.5</v>
      </c>
      <c r="V12" s="64">
        <v>12.5</v>
      </c>
      <c r="W12" s="10"/>
      <c r="X12" s="43">
        <f t="shared" si="2"/>
        <v>24691566047.999996</v>
      </c>
      <c r="Y12" s="36">
        <f t="shared" si="3"/>
        <v>9.8632124502676347E-2</v>
      </c>
      <c r="Z12" s="10"/>
      <c r="AA12" s="20">
        <v>42</v>
      </c>
      <c r="AB12" s="20">
        <v>8.6999999999999993</v>
      </c>
      <c r="AC12" s="20">
        <v>5.7</v>
      </c>
      <c r="AD12" s="20">
        <v>36</v>
      </c>
      <c r="AE12" s="20">
        <v>7.6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13748.088</v>
      </c>
      <c r="AO12" s="35">
        <v>80</v>
      </c>
      <c r="AP12" s="43">
        <f t="shared" si="5"/>
        <v>2469156604.7999997</v>
      </c>
      <c r="AR12" s="57">
        <f t="shared" si="6"/>
        <v>13748.088</v>
      </c>
      <c r="AS12" s="35">
        <v>24</v>
      </c>
      <c r="AT12" s="43">
        <f t="shared" si="7"/>
        <v>22222409443.199997</v>
      </c>
      <c r="AV12" s="43">
        <v>250340000000</v>
      </c>
    </row>
    <row r="13" spans="1:48" ht="24" customHeight="1">
      <c r="A13" s="16"/>
      <c r="B13" s="17">
        <f>B12+1</f>
        <v>3</v>
      </c>
      <c r="C13" s="10"/>
      <c r="D13" s="18" t="s">
        <v>39</v>
      </c>
      <c r="E13" s="10"/>
      <c r="F13" s="18" t="s">
        <v>13</v>
      </c>
      <c r="G13" s="18" t="s">
        <v>222</v>
      </c>
      <c r="H13" s="10"/>
      <c r="I13" s="19">
        <v>36289824</v>
      </c>
      <c r="J13" s="19">
        <v>43660</v>
      </c>
      <c r="K13" s="17" t="s">
        <v>14</v>
      </c>
      <c r="L13" s="10"/>
      <c r="M13" s="60">
        <v>1858</v>
      </c>
      <c r="N13" s="60">
        <v>2118</v>
      </c>
      <c r="O13" s="60">
        <v>2118</v>
      </c>
      <c r="P13" s="10"/>
      <c r="Q13" s="60">
        <f t="shared" si="0"/>
        <v>63540</v>
      </c>
      <c r="R13" s="10"/>
      <c r="S13" s="62">
        <f t="shared" si="1"/>
        <v>65658</v>
      </c>
      <c r="T13" s="10"/>
      <c r="U13" s="64">
        <v>5.8</v>
      </c>
      <c r="V13" s="64">
        <v>5.8</v>
      </c>
      <c r="W13" s="10"/>
      <c r="X13" s="43">
        <f t="shared" si="2"/>
        <v>71639064254.399994</v>
      </c>
      <c r="Y13" s="36">
        <f t="shared" si="3"/>
        <v>4.691490782868369E-2</v>
      </c>
      <c r="Z13" s="10"/>
      <c r="AA13" s="20">
        <v>64.3</v>
      </c>
      <c r="AB13" s="20">
        <v>10.8</v>
      </c>
      <c r="AC13" s="20">
        <v>2.5</v>
      </c>
      <c r="AD13" s="20">
        <v>15.2</v>
      </c>
      <c r="AE13" s="20">
        <v>7.2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42279.900999999998</v>
      </c>
      <c r="AO13" s="35">
        <v>80</v>
      </c>
      <c r="AP13" s="43">
        <f t="shared" si="5"/>
        <v>7163906425.4399986</v>
      </c>
      <c r="AR13" s="57">
        <f t="shared" si="6"/>
        <v>42279.900999999998</v>
      </c>
      <c r="AS13" s="35">
        <v>24</v>
      </c>
      <c r="AT13" s="43">
        <f t="shared" si="7"/>
        <v>64475157828.959999</v>
      </c>
      <c r="AV13" s="43">
        <v>1527000000000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180</v>
      </c>
      <c r="E14" s="10"/>
      <c r="F14" s="18" t="s">
        <v>13</v>
      </c>
      <c r="G14" s="18" t="s">
        <v>222</v>
      </c>
      <c r="H14" s="10"/>
      <c r="I14" s="19">
        <v>3444006</v>
      </c>
      <c r="J14" s="19">
        <v>15230</v>
      </c>
      <c r="K14" s="17" t="s">
        <v>14</v>
      </c>
      <c r="L14" s="10"/>
      <c r="M14" s="60">
        <v>446</v>
      </c>
      <c r="N14" s="60">
        <v>460</v>
      </c>
      <c r="O14" s="60">
        <v>460</v>
      </c>
      <c r="P14" s="10"/>
      <c r="Q14" s="60">
        <f t="shared" si="0"/>
        <v>13800</v>
      </c>
      <c r="R14" s="10"/>
      <c r="S14" s="62">
        <f t="shared" si="1"/>
        <v>14260</v>
      </c>
      <c r="T14" s="10"/>
      <c r="U14" s="64">
        <v>13.4</v>
      </c>
      <c r="V14" s="64">
        <v>13.4</v>
      </c>
      <c r="W14" s="10"/>
      <c r="X14" s="43">
        <f t="shared" si="2"/>
        <v>5662468992</v>
      </c>
      <c r="Y14" s="36">
        <f t="shared" si="3"/>
        <v>0.1074717011843304</v>
      </c>
      <c r="Z14" s="10"/>
      <c r="AA14" s="20">
        <v>30.7</v>
      </c>
      <c r="AB14" s="20">
        <v>45.7</v>
      </c>
      <c r="AC14" s="20">
        <v>7</v>
      </c>
      <c r="AD14" s="20">
        <v>16.600000000000001</v>
      </c>
      <c r="AE14" s="20">
        <v>0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15387.144</v>
      </c>
      <c r="AO14" s="35">
        <v>80</v>
      </c>
      <c r="AP14" s="43">
        <f t="shared" si="5"/>
        <v>566246899.20000005</v>
      </c>
      <c r="AR14" s="57">
        <f t="shared" si="6"/>
        <v>15387.144</v>
      </c>
      <c r="AS14" s="35">
        <v>24</v>
      </c>
      <c r="AT14" s="43">
        <f t="shared" si="7"/>
        <v>5096222092.8000002</v>
      </c>
      <c r="AV14" s="43">
        <v>52688000000</v>
      </c>
    </row>
    <row r="15" spans="1:48" ht="24" customHeight="1">
      <c r="A15" s="16"/>
      <c r="B15" s="17">
        <f t="shared" si="8"/>
        <v>5</v>
      </c>
      <c r="C15" s="10"/>
      <c r="D15" s="18" t="s">
        <v>170</v>
      </c>
      <c r="E15" s="10"/>
      <c r="F15" s="18" t="s">
        <v>13</v>
      </c>
      <c r="G15" s="18" t="s">
        <v>222</v>
      </c>
      <c r="H15" s="10"/>
      <c r="I15" s="19">
        <v>1364962</v>
      </c>
      <c r="J15" s="19">
        <v>15680</v>
      </c>
      <c r="K15" s="17" t="s">
        <v>14</v>
      </c>
      <c r="L15" s="10"/>
      <c r="M15" s="60">
        <v>135</v>
      </c>
      <c r="N15" s="60">
        <v>165</v>
      </c>
      <c r="O15" s="60">
        <v>165</v>
      </c>
      <c r="P15" s="10"/>
      <c r="Q15" s="60">
        <f t="shared" si="0"/>
        <v>4950</v>
      </c>
      <c r="R15" s="10"/>
      <c r="S15" s="62">
        <f t="shared" si="1"/>
        <v>5115</v>
      </c>
      <c r="T15" s="10"/>
      <c r="U15" s="64">
        <v>12.1</v>
      </c>
      <c r="V15" s="64">
        <v>12.1</v>
      </c>
      <c r="W15" s="10"/>
      <c r="X15" s="43">
        <f t="shared" si="2"/>
        <v>2135357004</v>
      </c>
      <c r="Y15" s="36">
        <f t="shared" si="3"/>
        <v>9.5820372627327802E-2</v>
      </c>
      <c r="Z15" s="10"/>
      <c r="AA15" s="20">
        <v>57.8</v>
      </c>
      <c r="AB15" s="20">
        <v>2.2000000000000002</v>
      </c>
      <c r="AC15" s="20">
        <v>0.7</v>
      </c>
      <c r="AD15" s="20">
        <v>31.1</v>
      </c>
      <c r="AE15" s="20">
        <v>8.1999999999999993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16176.947</v>
      </c>
      <c r="AO15" s="35">
        <v>80</v>
      </c>
      <c r="AP15" s="43">
        <f t="shared" si="5"/>
        <v>213535700.39999998</v>
      </c>
      <c r="AR15" s="57">
        <f t="shared" si="6"/>
        <v>16176.947</v>
      </c>
      <c r="AS15" s="35">
        <v>24</v>
      </c>
      <c r="AT15" s="43">
        <f t="shared" si="7"/>
        <v>1921821303.6000001</v>
      </c>
      <c r="AV15" s="43">
        <v>22285000000</v>
      </c>
    </row>
    <row r="16" spans="1:48" ht="24" customHeight="1">
      <c r="A16" s="16"/>
      <c r="B16" s="17">
        <f t="shared" si="8"/>
        <v>6</v>
      </c>
      <c r="C16" s="10"/>
      <c r="D16" s="18" t="s">
        <v>23</v>
      </c>
      <c r="E16" s="10"/>
      <c r="F16" s="18" t="s">
        <v>13</v>
      </c>
      <c r="G16" s="18" t="s">
        <v>222</v>
      </c>
      <c r="H16" s="10"/>
      <c r="I16" s="19">
        <v>284996</v>
      </c>
      <c r="J16" s="19">
        <v>14830</v>
      </c>
      <c r="K16" s="17" t="s">
        <v>14</v>
      </c>
      <c r="L16" s="10"/>
      <c r="M16" s="60">
        <v>9</v>
      </c>
      <c r="N16" s="60">
        <v>16</v>
      </c>
      <c r="O16" s="60">
        <v>16</v>
      </c>
      <c r="P16" s="10"/>
      <c r="Q16" s="60">
        <f t="shared" si="0"/>
        <v>480</v>
      </c>
      <c r="R16" s="10"/>
      <c r="S16" s="62">
        <f t="shared" si="1"/>
        <v>496</v>
      </c>
      <c r="T16" s="10"/>
      <c r="U16" s="64">
        <v>5.6</v>
      </c>
      <c r="V16" s="64">
        <v>5.6</v>
      </c>
      <c r="W16" s="10"/>
      <c r="X16" s="43">
        <f t="shared" si="2"/>
        <v>216792396.80000001</v>
      </c>
      <c r="Y16" s="36">
        <f t="shared" si="3"/>
        <v>4.4791817520661158E-2</v>
      </c>
      <c r="Z16" s="10"/>
      <c r="AA16" s="20">
        <v>33.299999999999997</v>
      </c>
      <c r="AB16" s="20">
        <v>33.299999999999997</v>
      </c>
      <c r="AC16" s="20">
        <v>0</v>
      </c>
      <c r="AD16" s="20">
        <v>22.2</v>
      </c>
      <c r="AE16" s="20">
        <v>11.2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16936.905999999999</v>
      </c>
      <c r="AO16" s="35">
        <v>80</v>
      </c>
      <c r="AP16" s="43">
        <f t="shared" si="5"/>
        <v>21679239.68</v>
      </c>
      <c r="AR16" s="57">
        <f t="shared" si="6"/>
        <v>16936.905999999999</v>
      </c>
      <c r="AS16" s="35">
        <v>24</v>
      </c>
      <c r="AT16" s="43">
        <f t="shared" si="7"/>
        <v>195113157.12</v>
      </c>
      <c r="AV16" s="43">
        <v>4840000000</v>
      </c>
    </row>
    <row r="17" spans="1:48" ht="24" customHeight="1">
      <c r="A17" s="16"/>
      <c r="B17" s="17">
        <f t="shared" si="8"/>
        <v>7</v>
      </c>
      <c r="C17" s="10"/>
      <c r="D17" s="18" t="s">
        <v>12</v>
      </c>
      <c r="E17" s="10"/>
      <c r="F17" s="18" t="s">
        <v>13</v>
      </c>
      <c r="G17" s="18" t="s">
        <v>222</v>
      </c>
      <c r="H17" s="10"/>
      <c r="I17" s="19">
        <v>100963</v>
      </c>
      <c r="J17" s="19">
        <v>13400</v>
      </c>
      <c r="K17" s="17" t="s">
        <v>14</v>
      </c>
      <c r="L17" s="10"/>
      <c r="M17" s="60">
        <v>8</v>
      </c>
      <c r="N17" s="60">
        <v>8</v>
      </c>
      <c r="O17" s="60">
        <v>8</v>
      </c>
      <c r="P17" s="10"/>
      <c r="Q17" s="60">
        <f t="shared" si="0"/>
        <v>240</v>
      </c>
      <c r="R17" s="10"/>
      <c r="S17" s="62">
        <f t="shared" si="1"/>
        <v>248</v>
      </c>
      <c r="T17" s="10"/>
      <c r="U17" s="64">
        <v>7.9</v>
      </c>
      <c r="V17" s="64">
        <v>7.9</v>
      </c>
      <c r="W17" s="10"/>
      <c r="X17" s="43">
        <f t="shared" si="2"/>
        <v>97265094.400000006</v>
      </c>
      <c r="Y17" s="36">
        <f t="shared" si="3"/>
        <v>6.76862173973556E-2</v>
      </c>
      <c r="Z17" s="10"/>
      <c r="AA17" s="20">
        <v>62.5</v>
      </c>
      <c r="AB17" s="20">
        <v>0</v>
      </c>
      <c r="AC17" s="20">
        <v>12.5</v>
      </c>
      <c r="AD17" s="20">
        <v>25</v>
      </c>
      <c r="AE17" s="20">
        <v>0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15197.671</v>
      </c>
      <c r="AO17" s="35">
        <v>80</v>
      </c>
      <c r="AP17" s="43">
        <f t="shared" si="5"/>
        <v>9726509.4399999995</v>
      </c>
      <c r="AR17" s="57">
        <f t="shared" si="6"/>
        <v>15197.671</v>
      </c>
      <c r="AS17" s="35">
        <v>24</v>
      </c>
      <c r="AT17" s="43">
        <f t="shared" si="7"/>
        <v>87538584.960000008</v>
      </c>
      <c r="AV17" s="43">
        <v>1437000000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96</v>
      </c>
      <c r="E21" s="10"/>
      <c r="F21" s="18" t="s">
        <v>5</v>
      </c>
      <c r="G21" s="18" t="s">
        <v>226</v>
      </c>
      <c r="H21" s="10"/>
      <c r="I21" s="19">
        <v>4052584</v>
      </c>
      <c r="J21" s="19">
        <v>41680</v>
      </c>
      <c r="K21" s="17" t="s">
        <v>14</v>
      </c>
      <c r="L21" s="10"/>
      <c r="M21" s="60">
        <v>424</v>
      </c>
      <c r="N21" s="60">
        <v>715</v>
      </c>
      <c r="O21" s="60">
        <v>715</v>
      </c>
      <c r="P21" s="10"/>
      <c r="Q21" s="60">
        <f>N21*$Q$201</f>
        <v>21450</v>
      </c>
      <c r="R21" s="10"/>
      <c r="S21" s="62">
        <f>Q21+N21</f>
        <v>22165</v>
      </c>
      <c r="T21" s="10"/>
      <c r="U21" s="64">
        <v>17.600000000000001</v>
      </c>
      <c r="V21" s="64">
        <v>17.600000000000001</v>
      </c>
      <c r="W21" s="10"/>
      <c r="X21" s="43">
        <f>AP21+AT21</f>
        <v>15817609808</v>
      </c>
      <c r="Y21" s="36">
        <f>X21/AV21</f>
        <v>0.14455867124840066</v>
      </c>
      <c r="Z21" s="10"/>
      <c r="AA21" s="20">
        <v>51</v>
      </c>
      <c r="AB21" s="20">
        <v>12</v>
      </c>
      <c r="AC21" s="20">
        <v>1</v>
      </c>
      <c r="AD21" s="20">
        <v>35</v>
      </c>
      <c r="AE21" s="20">
        <v>1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27653.164000000001</v>
      </c>
      <c r="AO21" s="35">
        <v>80</v>
      </c>
      <c r="AP21" s="43">
        <f>N21*AN21*AO21</f>
        <v>1581760980.8000002</v>
      </c>
      <c r="AR21" s="57">
        <f>AN21</f>
        <v>27653.164000000001</v>
      </c>
      <c r="AS21" s="35">
        <v>24</v>
      </c>
      <c r="AT21" s="43">
        <f>Q21*AR21*AS21</f>
        <v>14235848827.200001</v>
      </c>
      <c r="AV21" s="43">
        <v>109420000000</v>
      </c>
    </row>
    <row r="22" spans="1:48" ht="24" customHeight="1">
      <c r="A22" s="16"/>
      <c r="B22" s="17">
        <f t="shared" si="8"/>
        <v>4</v>
      </c>
      <c r="C22" s="10"/>
      <c r="D22" s="18" t="s">
        <v>128</v>
      </c>
      <c r="E22" s="10"/>
      <c r="F22" s="18" t="s">
        <v>5</v>
      </c>
      <c r="G22" s="18" t="s">
        <v>226</v>
      </c>
      <c r="H22" s="10"/>
      <c r="I22" s="19">
        <v>4424762</v>
      </c>
      <c r="J22" s="19">
        <v>18080</v>
      </c>
      <c r="K22" s="17" t="s">
        <v>14</v>
      </c>
      <c r="L22" s="10"/>
      <c r="M22" s="60">
        <v>692</v>
      </c>
      <c r="N22" s="60">
        <v>713</v>
      </c>
      <c r="O22" s="60">
        <v>713</v>
      </c>
      <c r="P22" s="10"/>
      <c r="Q22" s="60">
        <f>N22*$Q$201</f>
        <v>21390</v>
      </c>
      <c r="R22" s="10"/>
      <c r="S22" s="62">
        <f>Q22+N22</f>
        <v>22103</v>
      </c>
      <c r="T22" s="10"/>
      <c r="U22" s="64">
        <v>16.100000000000001</v>
      </c>
      <c r="V22" s="64">
        <v>16.100000000000001</v>
      </c>
      <c r="W22" s="10"/>
      <c r="X22" s="43">
        <f>AP22+AT22</f>
        <v>8397227448.8000011</v>
      </c>
      <c r="Y22" s="36">
        <f>X22/AV22</f>
        <v>0.12734455723753055</v>
      </c>
      <c r="Z22" s="10"/>
      <c r="AA22" s="20">
        <v>64.7</v>
      </c>
      <c r="AB22" s="20">
        <v>3.9</v>
      </c>
      <c r="AC22" s="20">
        <v>0.7</v>
      </c>
      <c r="AD22" s="20">
        <v>22.5</v>
      </c>
      <c r="AE22" s="20">
        <v>8.1999999999999993</v>
      </c>
      <c r="AF22" s="66">
        <f>SUM(AA22:AE22)</f>
        <v>100.00000000000001</v>
      </c>
      <c r="AG22" s="10"/>
      <c r="AH22" s="72"/>
      <c r="AI22" s="73"/>
      <c r="AJ22" s="74"/>
      <c r="AK22" s="75"/>
      <c r="AL22" s="76"/>
      <c r="AN22" s="57">
        <v>14721.647000000001</v>
      </c>
      <c r="AO22" s="35">
        <v>80</v>
      </c>
      <c r="AP22" s="43">
        <f>N22*AN22*AO22</f>
        <v>839722744.88000011</v>
      </c>
      <c r="AR22" s="57">
        <f>AN22</f>
        <v>14721.647000000001</v>
      </c>
      <c r="AS22" s="35">
        <v>24</v>
      </c>
      <c r="AT22" s="43">
        <f>Q22*AR22*AS22</f>
        <v>7557504703.920001</v>
      </c>
      <c r="AV22" s="43">
        <v>65941000000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134</v>
      </c>
      <c r="E25" s="10"/>
      <c r="F25" s="18" t="s">
        <v>8</v>
      </c>
      <c r="G25" s="18" t="s">
        <v>212</v>
      </c>
      <c r="H25" s="10"/>
      <c r="I25" s="19">
        <v>38224408</v>
      </c>
      <c r="J25" s="19">
        <v>12680</v>
      </c>
      <c r="K25" s="17" t="s">
        <v>14</v>
      </c>
      <c r="L25" s="10"/>
      <c r="M25" s="60">
        <v>3026</v>
      </c>
      <c r="N25" s="60">
        <v>3698</v>
      </c>
      <c r="O25" s="60">
        <v>3698</v>
      </c>
      <c r="P25" s="10"/>
      <c r="Q25" s="60">
        <f t="shared" ref="Q25:Q54" si="9">N25*$Q$201</f>
        <v>110940</v>
      </c>
      <c r="R25" s="10"/>
      <c r="S25" s="62">
        <f t="shared" ref="S25:S54" si="10">Q25+N25</f>
        <v>114638</v>
      </c>
      <c r="T25" s="10"/>
      <c r="U25" s="64">
        <v>9.6999999999999993</v>
      </c>
      <c r="V25" s="64">
        <v>9.6999999999999993</v>
      </c>
      <c r="W25" s="10"/>
      <c r="X25" s="43">
        <f t="shared" ref="X25:X54" si="11">AP25+AT25</f>
        <v>36777571480</v>
      </c>
      <c r="Y25" s="36">
        <f t="shared" ref="Y25:Y54" si="12">X25/AV25</f>
        <v>7.7913961629394859E-2</v>
      </c>
      <c r="Z25" s="10"/>
      <c r="AA25" s="20">
        <v>46.8</v>
      </c>
      <c r="AB25" s="20">
        <v>11.2</v>
      </c>
      <c r="AC25" s="20">
        <v>9</v>
      </c>
      <c r="AD25" s="20">
        <v>28.7</v>
      </c>
      <c r="AE25" s="20">
        <v>4.3</v>
      </c>
      <c r="AF25" s="66">
        <f t="shared" ref="AF25:AF54" si="13">SUM(AA25:AE25)</f>
        <v>100</v>
      </c>
      <c r="AG25" s="10"/>
      <c r="AH25" s="72"/>
      <c r="AI25" s="73"/>
      <c r="AJ25" s="74"/>
      <c r="AK25" s="75"/>
      <c r="AL25" s="76"/>
      <c r="AN25" s="57">
        <v>12431.575000000001</v>
      </c>
      <c r="AO25" s="35">
        <v>80</v>
      </c>
      <c r="AP25" s="43">
        <f t="shared" ref="AP25:AP54" si="14">N25*AN25*AO25</f>
        <v>3677757148</v>
      </c>
      <c r="AR25" s="57">
        <f t="shared" ref="AR25:AR54" si="15">AN25</f>
        <v>12431.575000000001</v>
      </c>
      <c r="AS25" s="35">
        <v>24</v>
      </c>
      <c r="AT25" s="43">
        <f t="shared" ref="AT25:AT54" si="16">Q25*AR25*AS25</f>
        <v>33099814332</v>
      </c>
      <c r="AV25" s="43">
        <v>472028000000</v>
      </c>
    </row>
    <row r="26" spans="1:48" ht="24" customHeight="1">
      <c r="A26" s="16"/>
      <c r="B26" s="17">
        <f t="shared" si="8"/>
        <v>2</v>
      </c>
      <c r="C26" s="10"/>
      <c r="D26" s="18" t="s">
        <v>68</v>
      </c>
      <c r="E26" s="10"/>
      <c r="F26" s="18" t="s">
        <v>8</v>
      </c>
      <c r="G26" s="18" t="s">
        <v>212</v>
      </c>
      <c r="H26" s="10"/>
      <c r="I26" s="19">
        <v>64720688</v>
      </c>
      <c r="J26" s="19">
        <v>38950</v>
      </c>
      <c r="K26" s="17" t="s">
        <v>14</v>
      </c>
      <c r="L26" s="10"/>
      <c r="M26" s="60">
        <v>3477</v>
      </c>
      <c r="N26" s="60">
        <v>3585</v>
      </c>
      <c r="O26" s="60">
        <v>3585</v>
      </c>
      <c r="P26" s="10"/>
      <c r="Q26" s="60">
        <f t="shared" si="9"/>
        <v>107550</v>
      </c>
      <c r="R26" s="10"/>
      <c r="S26" s="62">
        <f t="shared" si="10"/>
        <v>111135</v>
      </c>
      <c r="T26" s="10"/>
      <c r="U26" s="64">
        <v>5.5</v>
      </c>
      <c r="V26" s="64">
        <v>5.5</v>
      </c>
      <c r="W26" s="10"/>
      <c r="X26" s="43">
        <f t="shared" si="11"/>
        <v>106007652696.00002</v>
      </c>
      <c r="Y26" s="36">
        <f t="shared" si="12"/>
        <v>4.2900709306353708E-2</v>
      </c>
      <c r="Z26" s="10"/>
      <c r="AA26" s="20">
        <v>54.4</v>
      </c>
      <c r="AB26" s="20">
        <v>21.1</v>
      </c>
      <c r="AC26" s="20">
        <v>4.7</v>
      </c>
      <c r="AD26" s="20">
        <v>16.100000000000001</v>
      </c>
      <c r="AE26" s="20">
        <v>3.7</v>
      </c>
      <c r="AF26" s="66">
        <f t="shared" si="13"/>
        <v>100.00000000000001</v>
      </c>
      <c r="AG26" s="10"/>
      <c r="AH26" s="72"/>
      <c r="AI26" s="73"/>
      <c r="AJ26" s="74"/>
      <c r="AK26" s="75"/>
      <c r="AL26" s="76"/>
      <c r="AN26" s="57">
        <v>36962.222000000002</v>
      </c>
      <c r="AO26" s="35">
        <v>80</v>
      </c>
      <c r="AP26" s="43">
        <f t="shared" si="14"/>
        <v>10600765269.6</v>
      </c>
      <c r="AR26" s="57">
        <f t="shared" si="15"/>
        <v>36962.222000000002</v>
      </c>
      <c r="AS26" s="35">
        <v>24</v>
      </c>
      <c r="AT26" s="43">
        <f t="shared" si="16"/>
        <v>95406887426.400009</v>
      </c>
      <c r="AV26" s="43">
        <v>2471000000000</v>
      </c>
    </row>
    <row r="27" spans="1:48" ht="24" customHeight="1">
      <c r="A27" s="16"/>
      <c r="B27" s="17">
        <f t="shared" si="8"/>
        <v>3</v>
      </c>
      <c r="C27" s="10"/>
      <c r="D27" s="18" t="s">
        <v>89</v>
      </c>
      <c r="E27" s="10"/>
      <c r="F27" s="18" t="s">
        <v>8</v>
      </c>
      <c r="G27" s="18" t="s">
        <v>212</v>
      </c>
      <c r="H27" s="10"/>
      <c r="I27" s="19">
        <v>59429936</v>
      </c>
      <c r="J27" s="19">
        <v>31590</v>
      </c>
      <c r="K27" s="17" t="s">
        <v>14</v>
      </c>
      <c r="L27" s="10"/>
      <c r="M27" s="60">
        <v>3428</v>
      </c>
      <c r="N27" s="60">
        <v>3333</v>
      </c>
      <c r="O27" s="60">
        <v>3333</v>
      </c>
      <c r="P27" s="10"/>
      <c r="Q27" s="60">
        <f t="shared" si="9"/>
        <v>99990</v>
      </c>
      <c r="R27" s="10"/>
      <c r="S27" s="62">
        <f t="shared" si="10"/>
        <v>103323</v>
      </c>
      <c r="T27" s="10"/>
      <c r="U27" s="64">
        <v>5.6</v>
      </c>
      <c r="V27" s="64">
        <v>5.6</v>
      </c>
      <c r="W27" s="10"/>
      <c r="X27" s="43">
        <f t="shared" si="11"/>
        <v>82488083700</v>
      </c>
      <c r="Y27" s="36">
        <f t="shared" si="12"/>
        <v>4.3970193869936038E-2</v>
      </c>
      <c r="Z27" s="10"/>
      <c r="AA27" s="20">
        <v>42.8</v>
      </c>
      <c r="AB27" s="20">
        <v>25.6</v>
      </c>
      <c r="AC27" s="20">
        <v>7.3</v>
      </c>
      <c r="AD27" s="20">
        <v>17.600000000000001</v>
      </c>
      <c r="AE27" s="20">
        <v>6.7</v>
      </c>
      <c r="AF27" s="66">
        <f t="shared" si="13"/>
        <v>100.00000000000001</v>
      </c>
      <c r="AG27" s="10"/>
      <c r="AH27" s="72"/>
      <c r="AI27" s="73"/>
      <c r="AJ27" s="74"/>
      <c r="AK27" s="75"/>
      <c r="AL27" s="76"/>
      <c r="AN27" s="57">
        <v>30936.125</v>
      </c>
      <c r="AO27" s="35">
        <v>80</v>
      </c>
      <c r="AP27" s="43">
        <f t="shared" si="14"/>
        <v>8248808370</v>
      </c>
      <c r="AR27" s="57">
        <f t="shared" si="15"/>
        <v>30936.125</v>
      </c>
      <c r="AS27" s="35">
        <v>24</v>
      </c>
      <c r="AT27" s="43">
        <f t="shared" si="16"/>
        <v>74239275330</v>
      </c>
      <c r="AV27" s="43">
        <v>1876000000000</v>
      </c>
    </row>
    <row r="28" spans="1:48" ht="24" customHeight="1">
      <c r="A28" s="16"/>
      <c r="B28" s="17">
        <f t="shared" si="8"/>
        <v>4</v>
      </c>
      <c r="C28" s="10"/>
      <c r="D28" s="18" t="s">
        <v>72</v>
      </c>
      <c r="E28" s="10"/>
      <c r="F28" s="18" t="s">
        <v>8</v>
      </c>
      <c r="G28" s="18" t="s">
        <v>212</v>
      </c>
      <c r="H28" s="10"/>
      <c r="I28" s="19">
        <v>81914672</v>
      </c>
      <c r="J28" s="19">
        <v>43660</v>
      </c>
      <c r="K28" s="17" t="s">
        <v>14</v>
      </c>
      <c r="L28" s="10"/>
      <c r="M28" s="60">
        <v>3206</v>
      </c>
      <c r="N28" s="60">
        <v>3327</v>
      </c>
      <c r="O28" s="60">
        <v>3327</v>
      </c>
      <c r="P28" s="10"/>
      <c r="Q28" s="60">
        <f t="shared" si="9"/>
        <v>99810</v>
      </c>
      <c r="R28" s="10"/>
      <c r="S28" s="62">
        <f t="shared" si="10"/>
        <v>103137</v>
      </c>
      <c r="T28" s="10"/>
      <c r="U28" s="64">
        <v>4.0999999999999996</v>
      </c>
      <c r="V28" s="64">
        <v>4.0999999999999996</v>
      </c>
      <c r="W28" s="10"/>
      <c r="X28" s="43">
        <f t="shared" si="11"/>
        <v>112050485471.99998</v>
      </c>
      <c r="Y28" s="36">
        <f t="shared" si="12"/>
        <v>3.2319147814248626E-2</v>
      </c>
      <c r="Z28" s="10"/>
      <c r="AA28" s="20">
        <v>47.8</v>
      </c>
      <c r="AB28" s="20">
        <v>18.8</v>
      </c>
      <c r="AC28" s="20">
        <v>12.3</v>
      </c>
      <c r="AD28" s="20">
        <v>15.3</v>
      </c>
      <c r="AE28" s="20">
        <v>5.8</v>
      </c>
      <c r="AF28" s="66">
        <f t="shared" si="13"/>
        <v>99.999999999999986</v>
      </c>
      <c r="AG28" s="10"/>
      <c r="AH28" s="72"/>
      <c r="AI28" s="73"/>
      <c r="AJ28" s="74"/>
      <c r="AK28" s="75"/>
      <c r="AL28" s="76"/>
      <c r="AN28" s="57">
        <v>42098.92</v>
      </c>
      <c r="AO28" s="35">
        <v>80</v>
      </c>
      <c r="AP28" s="43">
        <f t="shared" si="14"/>
        <v>11205048547.200001</v>
      </c>
      <c r="AR28" s="57">
        <f t="shared" si="15"/>
        <v>42098.92</v>
      </c>
      <c r="AS28" s="35">
        <v>24</v>
      </c>
      <c r="AT28" s="43">
        <f t="shared" si="16"/>
        <v>100845436924.79999</v>
      </c>
      <c r="AV28" s="43">
        <v>3467000000000</v>
      </c>
    </row>
    <row r="29" spans="1:48" ht="24" customHeight="1">
      <c r="A29" s="16"/>
      <c r="B29" s="17">
        <f t="shared" si="8"/>
        <v>5</v>
      </c>
      <c r="C29" s="10"/>
      <c r="D29" s="18" t="s">
        <v>177</v>
      </c>
      <c r="E29" s="10"/>
      <c r="F29" s="18" t="s">
        <v>8</v>
      </c>
      <c r="G29" s="18" t="s">
        <v>212</v>
      </c>
      <c r="H29" s="10"/>
      <c r="I29" s="19">
        <v>65788572</v>
      </c>
      <c r="J29" s="19">
        <v>42390</v>
      </c>
      <c r="K29" s="17" t="s">
        <v>14</v>
      </c>
      <c r="L29" s="10"/>
      <c r="M29" s="60">
        <v>1804</v>
      </c>
      <c r="N29" s="60">
        <v>2019</v>
      </c>
      <c r="O29" s="60">
        <v>2019</v>
      </c>
      <c r="P29" s="10"/>
      <c r="Q29" s="60">
        <f t="shared" si="9"/>
        <v>60570</v>
      </c>
      <c r="R29" s="10"/>
      <c r="S29" s="62">
        <f t="shared" si="10"/>
        <v>62589</v>
      </c>
      <c r="T29" s="10"/>
      <c r="U29" s="64">
        <v>3.1</v>
      </c>
      <c r="V29" s="64">
        <v>3.1</v>
      </c>
      <c r="W29" s="10"/>
      <c r="X29" s="43">
        <f t="shared" si="11"/>
        <v>66342994538.399994</v>
      </c>
      <c r="Y29" s="36">
        <f t="shared" si="12"/>
        <v>2.4626204357238304E-2</v>
      </c>
      <c r="Z29" s="10"/>
      <c r="AA29" s="20">
        <v>46.2</v>
      </c>
      <c r="AB29" s="20">
        <v>20.5</v>
      </c>
      <c r="AC29" s="20">
        <v>5.5</v>
      </c>
      <c r="AD29" s="20">
        <v>23.7</v>
      </c>
      <c r="AE29" s="20">
        <v>4.0999999999999996</v>
      </c>
      <c r="AF29" s="66">
        <f t="shared" si="13"/>
        <v>100</v>
      </c>
      <c r="AG29" s="10"/>
      <c r="AH29" s="72"/>
      <c r="AI29" s="73"/>
      <c r="AJ29" s="74"/>
      <c r="AK29" s="75"/>
      <c r="AL29" s="76"/>
      <c r="AN29" s="57">
        <v>41074.167000000001</v>
      </c>
      <c r="AO29" s="35">
        <v>80</v>
      </c>
      <c r="AP29" s="43">
        <f t="shared" si="14"/>
        <v>6634299453.8400002</v>
      </c>
      <c r="AR29" s="57">
        <f t="shared" si="15"/>
        <v>41074.167000000001</v>
      </c>
      <c r="AS29" s="35">
        <v>24</v>
      </c>
      <c r="AT29" s="43">
        <f t="shared" si="16"/>
        <v>59708695084.559998</v>
      </c>
      <c r="AV29" s="43">
        <v>2694000000000</v>
      </c>
    </row>
    <row r="30" spans="1:48" ht="24" customHeight="1">
      <c r="A30" s="16"/>
      <c r="B30" s="17">
        <f t="shared" si="8"/>
        <v>6</v>
      </c>
      <c r="C30" s="10"/>
      <c r="D30" s="18" t="s">
        <v>157</v>
      </c>
      <c r="E30" s="10"/>
      <c r="F30" s="18" t="s">
        <v>8</v>
      </c>
      <c r="G30" s="18" t="s">
        <v>212</v>
      </c>
      <c r="H30" s="10"/>
      <c r="I30" s="19">
        <v>46347576</v>
      </c>
      <c r="J30" s="19">
        <v>27520</v>
      </c>
      <c r="K30" s="17" t="s">
        <v>14</v>
      </c>
      <c r="L30" s="10"/>
      <c r="M30" s="60">
        <v>1810</v>
      </c>
      <c r="N30" s="60">
        <v>1922</v>
      </c>
      <c r="O30" s="60">
        <v>1922</v>
      </c>
      <c r="P30" s="10"/>
      <c r="Q30" s="60">
        <f t="shared" si="9"/>
        <v>57660</v>
      </c>
      <c r="R30" s="10"/>
      <c r="S30" s="62">
        <f t="shared" si="10"/>
        <v>59582</v>
      </c>
      <c r="T30" s="10"/>
      <c r="U30" s="64">
        <v>4.0999999999999996</v>
      </c>
      <c r="V30" s="64">
        <v>4.0999999999999996</v>
      </c>
      <c r="W30" s="10"/>
      <c r="X30" s="43">
        <f t="shared" si="11"/>
        <v>40755047462.399994</v>
      </c>
      <c r="Y30" s="36">
        <f t="shared" si="12"/>
        <v>3.3080395667532465E-2</v>
      </c>
      <c r="Z30" s="10"/>
      <c r="AA30" s="20">
        <v>46.5</v>
      </c>
      <c r="AB30" s="20">
        <v>21.9</v>
      </c>
      <c r="AC30" s="20">
        <v>3.7</v>
      </c>
      <c r="AD30" s="20">
        <v>21.5</v>
      </c>
      <c r="AE30" s="20">
        <v>6.4</v>
      </c>
      <c r="AF30" s="66">
        <f t="shared" si="13"/>
        <v>100.00000000000001</v>
      </c>
      <c r="AG30" s="10"/>
      <c r="AH30" s="72"/>
      <c r="AI30" s="73"/>
      <c r="AJ30" s="74"/>
      <c r="AK30" s="75"/>
      <c r="AL30" s="76"/>
      <c r="AN30" s="57">
        <v>26505.624</v>
      </c>
      <c r="AO30" s="35">
        <v>80</v>
      </c>
      <c r="AP30" s="43">
        <f t="shared" si="14"/>
        <v>4075504746.2400002</v>
      </c>
      <c r="AR30" s="57">
        <f t="shared" si="15"/>
        <v>26505.624</v>
      </c>
      <c r="AS30" s="35">
        <v>24</v>
      </c>
      <c r="AT30" s="43">
        <f t="shared" si="16"/>
        <v>36679542716.159996</v>
      </c>
      <c r="AV30" s="43">
        <v>1232000000000</v>
      </c>
    </row>
    <row r="31" spans="1:48" ht="24" customHeight="1">
      <c r="A31" s="16"/>
      <c r="B31" s="17">
        <f t="shared" si="8"/>
        <v>7</v>
      </c>
      <c r="C31" s="10"/>
      <c r="D31" s="18" t="s">
        <v>74</v>
      </c>
      <c r="E31" s="10"/>
      <c r="F31" s="18" t="s">
        <v>8</v>
      </c>
      <c r="G31" s="18" t="s">
        <v>212</v>
      </c>
      <c r="H31" s="10"/>
      <c r="I31" s="19">
        <v>11183716</v>
      </c>
      <c r="J31" s="19">
        <v>18960</v>
      </c>
      <c r="K31" s="17" t="s">
        <v>14</v>
      </c>
      <c r="L31" s="10"/>
      <c r="M31" s="60">
        <v>824</v>
      </c>
      <c r="N31" s="60">
        <v>1026</v>
      </c>
      <c r="O31" s="60">
        <v>1026</v>
      </c>
      <c r="P31" s="10"/>
      <c r="Q31" s="60">
        <f t="shared" si="9"/>
        <v>30780</v>
      </c>
      <c r="R31" s="10"/>
      <c r="S31" s="62">
        <f t="shared" si="10"/>
        <v>31806</v>
      </c>
      <c r="T31" s="10"/>
      <c r="U31" s="64">
        <v>9.1999999999999993</v>
      </c>
      <c r="V31" s="64">
        <v>9.1999999999999993</v>
      </c>
      <c r="W31" s="10"/>
      <c r="X31" s="43">
        <f t="shared" si="11"/>
        <v>14869990368</v>
      </c>
      <c r="Y31" s="36">
        <f t="shared" si="12"/>
        <v>7.6169644650705345E-2</v>
      </c>
      <c r="Z31" s="10"/>
      <c r="AA31" s="20">
        <v>40.299999999999997</v>
      </c>
      <c r="AB31" s="20">
        <v>32.4</v>
      </c>
      <c r="AC31" s="20">
        <v>2.2000000000000002</v>
      </c>
      <c r="AD31" s="20">
        <v>18.100000000000001</v>
      </c>
      <c r="AE31" s="20">
        <v>7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18116.46</v>
      </c>
      <c r="AO31" s="35">
        <v>80</v>
      </c>
      <c r="AP31" s="43">
        <f t="shared" si="14"/>
        <v>1486999036.8000002</v>
      </c>
      <c r="AR31" s="57">
        <f t="shared" si="15"/>
        <v>18116.46</v>
      </c>
      <c r="AS31" s="35">
        <v>24</v>
      </c>
      <c r="AT31" s="43">
        <f t="shared" si="16"/>
        <v>13382991331.199999</v>
      </c>
      <c r="AV31" s="43">
        <v>195222000000</v>
      </c>
    </row>
    <row r="32" spans="1:48" ht="24" customHeight="1">
      <c r="A32" s="16"/>
      <c r="B32" s="17">
        <f t="shared" si="8"/>
        <v>8</v>
      </c>
      <c r="C32" s="10"/>
      <c r="D32" s="18" t="s">
        <v>135</v>
      </c>
      <c r="E32" s="10"/>
      <c r="F32" s="18" t="s">
        <v>8</v>
      </c>
      <c r="G32" s="18" t="s">
        <v>212</v>
      </c>
      <c r="H32" s="10"/>
      <c r="I32" s="19">
        <v>10371627</v>
      </c>
      <c r="J32" s="19">
        <v>19850</v>
      </c>
      <c r="K32" s="17" t="s">
        <v>14</v>
      </c>
      <c r="L32" s="10"/>
      <c r="M32" s="60">
        <v>563</v>
      </c>
      <c r="N32" s="60">
        <v>768</v>
      </c>
      <c r="O32" s="60">
        <v>768</v>
      </c>
      <c r="P32" s="10"/>
      <c r="Q32" s="60">
        <f t="shared" si="9"/>
        <v>23040</v>
      </c>
      <c r="R32" s="10"/>
      <c r="S32" s="62">
        <f t="shared" si="10"/>
        <v>23808</v>
      </c>
      <c r="T32" s="10"/>
      <c r="U32" s="64">
        <v>7.4</v>
      </c>
      <c r="V32" s="64">
        <v>7.4</v>
      </c>
      <c r="W32" s="10"/>
      <c r="X32" s="43">
        <f t="shared" si="11"/>
        <v>12274729574.400002</v>
      </c>
      <c r="Y32" s="36">
        <f t="shared" si="12"/>
        <v>5.9503454303248896E-2</v>
      </c>
      <c r="Z32" s="10"/>
      <c r="AA32" s="20">
        <v>47.6</v>
      </c>
      <c r="AB32" s="20">
        <v>18.3</v>
      </c>
      <c r="AC32" s="20">
        <v>5.9</v>
      </c>
      <c r="AD32" s="20">
        <v>21.8</v>
      </c>
      <c r="AE32" s="20">
        <v>6.4</v>
      </c>
      <c r="AF32" s="66">
        <f t="shared" si="13"/>
        <v>100.00000000000001</v>
      </c>
      <c r="AG32" s="10"/>
      <c r="AH32" s="72"/>
      <c r="AI32" s="73"/>
      <c r="AJ32" s="74"/>
      <c r="AK32" s="75"/>
      <c r="AL32" s="76"/>
      <c r="AN32" s="57">
        <v>19978.401000000002</v>
      </c>
      <c r="AO32" s="35">
        <v>80</v>
      </c>
      <c r="AP32" s="43">
        <f t="shared" si="14"/>
        <v>1227472957.4400001</v>
      </c>
      <c r="AR32" s="57">
        <f t="shared" si="15"/>
        <v>19978.401000000002</v>
      </c>
      <c r="AS32" s="35">
        <v>24</v>
      </c>
      <c r="AT32" s="43">
        <f t="shared" si="16"/>
        <v>11047256616.960001</v>
      </c>
      <c r="AV32" s="43">
        <v>206286000000</v>
      </c>
    </row>
    <row r="33" spans="1:48" ht="24" customHeight="1">
      <c r="A33" s="16"/>
      <c r="B33" s="17">
        <f t="shared" si="8"/>
        <v>9</v>
      </c>
      <c r="C33" s="10"/>
      <c r="D33" s="18" t="s">
        <v>81</v>
      </c>
      <c r="E33" s="10"/>
      <c r="F33" s="18" t="s">
        <v>8</v>
      </c>
      <c r="G33" s="18" t="s">
        <v>212</v>
      </c>
      <c r="H33" s="10"/>
      <c r="I33" s="19">
        <v>9753281</v>
      </c>
      <c r="J33" s="19">
        <v>12570</v>
      </c>
      <c r="K33" s="17" t="s">
        <v>14</v>
      </c>
      <c r="L33" s="10"/>
      <c r="M33" s="60">
        <v>607</v>
      </c>
      <c r="N33" s="60">
        <v>756</v>
      </c>
      <c r="O33" s="60">
        <v>756</v>
      </c>
      <c r="P33" s="10"/>
      <c r="Q33" s="60">
        <f t="shared" si="9"/>
        <v>22680</v>
      </c>
      <c r="R33" s="10"/>
      <c r="S33" s="62">
        <f t="shared" si="10"/>
        <v>23436</v>
      </c>
      <c r="T33" s="10"/>
      <c r="U33" s="64">
        <v>7.8</v>
      </c>
      <c r="V33" s="64">
        <v>7.8</v>
      </c>
      <c r="W33" s="10"/>
      <c r="X33" s="43">
        <f t="shared" si="11"/>
        <v>7857789004.7999992</v>
      </c>
      <c r="Y33" s="36">
        <f t="shared" si="12"/>
        <v>6.1626334278118061E-2</v>
      </c>
      <c r="Z33" s="10"/>
      <c r="AA33" s="20">
        <v>44.3</v>
      </c>
      <c r="AB33" s="20">
        <v>10.5</v>
      </c>
      <c r="AC33" s="20">
        <v>12</v>
      </c>
      <c r="AD33" s="20">
        <v>25</v>
      </c>
      <c r="AE33" s="20">
        <v>8.1999999999999993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12992.376</v>
      </c>
      <c r="AO33" s="35">
        <v>80</v>
      </c>
      <c r="AP33" s="43">
        <f t="shared" si="14"/>
        <v>785778900.48000002</v>
      </c>
      <c r="AR33" s="57">
        <f t="shared" si="15"/>
        <v>12992.376</v>
      </c>
      <c r="AS33" s="35">
        <v>24</v>
      </c>
      <c r="AT33" s="43">
        <f t="shared" si="16"/>
        <v>7072010104.3199997</v>
      </c>
      <c r="AV33" s="43">
        <v>127507000000</v>
      </c>
    </row>
    <row r="34" spans="1:48" ht="24" customHeight="1">
      <c r="A34" s="16"/>
      <c r="B34" s="17">
        <f t="shared" si="8"/>
        <v>10</v>
      </c>
      <c r="C34" s="10"/>
      <c r="D34" s="18" t="s">
        <v>25</v>
      </c>
      <c r="E34" s="10"/>
      <c r="F34" s="18" t="s">
        <v>8</v>
      </c>
      <c r="G34" s="18" t="s">
        <v>212</v>
      </c>
      <c r="H34" s="10"/>
      <c r="I34" s="19">
        <v>11358379</v>
      </c>
      <c r="J34" s="19">
        <v>41860</v>
      </c>
      <c r="K34" s="17" t="s">
        <v>14</v>
      </c>
      <c r="L34" s="10"/>
      <c r="M34" s="60">
        <v>637</v>
      </c>
      <c r="N34" s="60">
        <v>657</v>
      </c>
      <c r="O34" s="60">
        <v>657</v>
      </c>
      <c r="P34" s="10"/>
      <c r="Q34" s="60">
        <f t="shared" si="9"/>
        <v>19710</v>
      </c>
      <c r="R34" s="10"/>
      <c r="S34" s="62">
        <f t="shared" si="10"/>
        <v>20367</v>
      </c>
      <c r="T34" s="10"/>
      <c r="U34" s="64">
        <v>5.8</v>
      </c>
      <c r="V34" s="64">
        <v>5.8</v>
      </c>
      <c r="W34" s="10"/>
      <c r="X34" s="43">
        <f t="shared" si="11"/>
        <v>22081559760</v>
      </c>
      <c r="Y34" s="36">
        <f t="shared" si="12"/>
        <v>4.6384277008845579E-2</v>
      </c>
      <c r="Z34" s="10"/>
      <c r="AA34" s="20">
        <v>57.1</v>
      </c>
      <c r="AB34" s="20">
        <v>14.4</v>
      </c>
      <c r="AC34" s="20">
        <v>11.1</v>
      </c>
      <c r="AD34" s="20">
        <v>12.2</v>
      </c>
      <c r="AE34" s="20">
        <v>5.2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42012.1</v>
      </c>
      <c r="AO34" s="35">
        <v>80</v>
      </c>
      <c r="AP34" s="43">
        <f t="shared" si="14"/>
        <v>2208155976</v>
      </c>
      <c r="AR34" s="57">
        <f t="shared" si="15"/>
        <v>42012.1</v>
      </c>
      <c r="AS34" s="35">
        <v>24</v>
      </c>
      <c r="AT34" s="43">
        <f t="shared" si="16"/>
        <v>19873403784</v>
      </c>
      <c r="AV34" s="43">
        <v>476057000000</v>
      </c>
    </row>
    <row r="35" spans="1:48" ht="24" customHeight="1">
      <c r="A35" s="16"/>
      <c r="B35" s="17">
        <f t="shared" si="8"/>
        <v>11</v>
      </c>
      <c r="C35" s="10"/>
      <c r="D35" s="18" t="s">
        <v>123</v>
      </c>
      <c r="E35" s="10"/>
      <c r="F35" s="18" t="s">
        <v>8</v>
      </c>
      <c r="G35" s="18" t="s">
        <v>212</v>
      </c>
      <c r="H35" s="10"/>
      <c r="I35" s="19">
        <v>16987330</v>
      </c>
      <c r="J35" s="19">
        <v>46310</v>
      </c>
      <c r="K35" s="17" t="s">
        <v>14</v>
      </c>
      <c r="L35" s="10"/>
      <c r="M35" s="60">
        <v>621</v>
      </c>
      <c r="N35" s="60">
        <v>648</v>
      </c>
      <c r="O35" s="60">
        <v>648</v>
      </c>
      <c r="P35" s="10"/>
      <c r="Q35" s="60">
        <f t="shared" si="9"/>
        <v>19440</v>
      </c>
      <c r="R35" s="10"/>
      <c r="S35" s="62">
        <f t="shared" si="10"/>
        <v>20088</v>
      </c>
      <c r="T35" s="10"/>
      <c r="U35" s="64">
        <v>3.8</v>
      </c>
      <c r="V35" s="64">
        <v>3.8</v>
      </c>
      <c r="W35" s="10"/>
      <c r="X35" s="43">
        <f t="shared" si="11"/>
        <v>23850470995.200001</v>
      </c>
      <c r="Y35" s="36">
        <f t="shared" si="12"/>
        <v>3.0439845155757039E-2</v>
      </c>
      <c r="Z35" s="10"/>
      <c r="AA35" s="20">
        <v>38</v>
      </c>
      <c r="AB35" s="20">
        <v>21.4</v>
      </c>
      <c r="AC35" s="20">
        <v>29.8</v>
      </c>
      <c r="AD35" s="20">
        <v>9.1999999999999993</v>
      </c>
      <c r="AE35" s="20">
        <v>1.6</v>
      </c>
      <c r="AF35" s="66">
        <f t="shared" si="13"/>
        <v>100</v>
      </c>
      <c r="AG35" s="10"/>
      <c r="AH35" s="72"/>
      <c r="AI35" s="73"/>
      <c r="AJ35" s="74"/>
      <c r="AK35" s="75"/>
      <c r="AL35" s="76"/>
      <c r="AN35" s="57">
        <v>46007.853000000003</v>
      </c>
      <c r="AO35" s="35">
        <v>80</v>
      </c>
      <c r="AP35" s="43">
        <f t="shared" si="14"/>
        <v>2385047099.5200005</v>
      </c>
      <c r="AR35" s="57">
        <f t="shared" si="15"/>
        <v>46007.853000000003</v>
      </c>
      <c r="AS35" s="35">
        <v>24</v>
      </c>
      <c r="AT35" s="43">
        <f t="shared" si="16"/>
        <v>21465423895.68</v>
      </c>
      <c r="AV35" s="43">
        <v>783528000000</v>
      </c>
    </row>
    <row r="36" spans="1:48" ht="24" customHeight="1">
      <c r="A36" s="16"/>
      <c r="B36" s="17">
        <f t="shared" si="8"/>
        <v>12</v>
      </c>
      <c r="C36" s="10"/>
      <c r="D36" s="18" t="s">
        <v>53</v>
      </c>
      <c r="E36" s="10"/>
      <c r="F36" s="18" t="s">
        <v>8</v>
      </c>
      <c r="G36" s="18" t="s">
        <v>212</v>
      </c>
      <c r="H36" s="10"/>
      <c r="I36" s="19">
        <v>10610947</v>
      </c>
      <c r="J36" s="19">
        <v>17570</v>
      </c>
      <c r="K36" s="17" t="s">
        <v>14</v>
      </c>
      <c r="L36" s="10"/>
      <c r="M36" s="60">
        <v>611</v>
      </c>
      <c r="N36" s="60">
        <v>630</v>
      </c>
      <c r="O36" s="60">
        <v>630</v>
      </c>
      <c r="P36" s="10"/>
      <c r="Q36" s="60">
        <f t="shared" si="9"/>
        <v>18900</v>
      </c>
      <c r="R36" s="10"/>
      <c r="S36" s="62">
        <f t="shared" si="10"/>
        <v>19530</v>
      </c>
      <c r="T36" s="10"/>
      <c r="U36" s="64">
        <v>5.9</v>
      </c>
      <c r="V36" s="64">
        <v>5.9</v>
      </c>
      <c r="W36" s="10"/>
      <c r="X36" s="43">
        <f t="shared" si="11"/>
        <v>9305547047.9999981</v>
      </c>
      <c r="Y36" s="36">
        <f t="shared" si="12"/>
        <v>4.7698739289558659E-2</v>
      </c>
      <c r="Z36" s="10"/>
      <c r="AA36" s="20">
        <v>53.7</v>
      </c>
      <c r="AB36" s="20">
        <v>10.3</v>
      </c>
      <c r="AC36" s="20">
        <v>8.6999999999999993</v>
      </c>
      <c r="AD36" s="20">
        <v>21.3</v>
      </c>
      <c r="AE36" s="20">
        <v>6</v>
      </c>
      <c r="AF36" s="66">
        <f t="shared" si="13"/>
        <v>100</v>
      </c>
      <c r="AG36" s="10"/>
      <c r="AH36" s="72"/>
      <c r="AI36" s="73"/>
      <c r="AJ36" s="74"/>
      <c r="AK36" s="75"/>
      <c r="AL36" s="76"/>
      <c r="AN36" s="57">
        <v>18463.386999999999</v>
      </c>
      <c r="AO36" s="35">
        <v>80</v>
      </c>
      <c r="AP36" s="43">
        <f t="shared" si="14"/>
        <v>930554704.79999995</v>
      </c>
      <c r="AR36" s="57">
        <f t="shared" si="15"/>
        <v>18463.386999999999</v>
      </c>
      <c r="AS36" s="35">
        <v>24</v>
      </c>
      <c r="AT36" s="43">
        <f t="shared" si="16"/>
        <v>8374992343.1999989</v>
      </c>
      <c r="AV36" s="43">
        <v>195090000000</v>
      </c>
    </row>
    <row r="37" spans="1:48" ht="24" customHeight="1">
      <c r="A37" s="16"/>
      <c r="B37" s="17">
        <f t="shared" si="8"/>
        <v>13</v>
      </c>
      <c r="C37" s="10"/>
      <c r="D37" s="18" t="s">
        <v>19</v>
      </c>
      <c r="E37" s="10"/>
      <c r="F37" s="18" t="s">
        <v>8</v>
      </c>
      <c r="G37" s="18" t="s">
        <v>212</v>
      </c>
      <c r="H37" s="10"/>
      <c r="I37" s="19">
        <v>8712137</v>
      </c>
      <c r="J37" s="19">
        <v>45230</v>
      </c>
      <c r="K37" s="17" t="s">
        <v>14</v>
      </c>
      <c r="L37" s="10"/>
      <c r="M37" s="60">
        <v>432</v>
      </c>
      <c r="N37" s="60">
        <v>452</v>
      </c>
      <c r="O37" s="60">
        <v>452</v>
      </c>
      <c r="P37" s="10"/>
      <c r="Q37" s="60">
        <f t="shared" si="9"/>
        <v>13560</v>
      </c>
      <c r="R37" s="10"/>
      <c r="S37" s="62">
        <f t="shared" si="10"/>
        <v>14012</v>
      </c>
      <c r="T37" s="10"/>
      <c r="U37" s="64">
        <v>5.2</v>
      </c>
      <c r="V37" s="64">
        <v>5.2</v>
      </c>
      <c r="W37" s="10"/>
      <c r="X37" s="43">
        <f t="shared" si="11"/>
        <v>16357990287.999998</v>
      </c>
      <c r="Y37" s="36">
        <f t="shared" si="12"/>
        <v>4.1388743429109268E-2</v>
      </c>
      <c r="Z37" s="10"/>
      <c r="AA37" s="20">
        <v>43.8</v>
      </c>
      <c r="AB37" s="20">
        <v>22</v>
      </c>
      <c r="AC37" s="20">
        <v>11.1</v>
      </c>
      <c r="AD37" s="20">
        <v>16.899999999999999</v>
      </c>
      <c r="AE37" s="20">
        <v>6.2</v>
      </c>
      <c r="AF37" s="66">
        <f t="shared" si="13"/>
        <v>99.999999999999986</v>
      </c>
      <c r="AG37" s="10"/>
      <c r="AH37" s="72"/>
      <c r="AI37" s="73"/>
      <c r="AJ37" s="74"/>
      <c r="AK37" s="75"/>
      <c r="AL37" s="76"/>
      <c r="AN37" s="57">
        <v>45237.805</v>
      </c>
      <c r="AO37" s="35">
        <v>80</v>
      </c>
      <c r="AP37" s="43">
        <f t="shared" si="14"/>
        <v>1635799028.8</v>
      </c>
      <c r="AR37" s="57">
        <f t="shared" si="15"/>
        <v>45237.805</v>
      </c>
      <c r="AS37" s="35">
        <v>24</v>
      </c>
      <c r="AT37" s="43">
        <f t="shared" si="16"/>
        <v>14722191259.199999</v>
      </c>
      <c r="AV37" s="43">
        <v>395228000000</v>
      </c>
    </row>
    <row r="38" spans="1:48" ht="24" customHeight="1">
      <c r="A38" s="16"/>
      <c r="B38" s="17">
        <f t="shared" si="8"/>
        <v>14</v>
      </c>
      <c r="C38" s="10"/>
      <c r="D38" s="18" t="s">
        <v>88</v>
      </c>
      <c r="E38" s="10"/>
      <c r="F38" s="18" t="s">
        <v>8</v>
      </c>
      <c r="G38" s="18" t="s">
        <v>212</v>
      </c>
      <c r="H38" s="10"/>
      <c r="I38" s="19">
        <v>8191828</v>
      </c>
      <c r="J38" s="19">
        <v>36190</v>
      </c>
      <c r="K38" s="17" t="s">
        <v>14</v>
      </c>
      <c r="L38" s="10"/>
      <c r="M38" s="60">
        <v>335</v>
      </c>
      <c r="N38" s="60">
        <v>345</v>
      </c>
      <c r="O38" s="60">
        <v>345</v>
      </c>
      <c r="P38" s="10"/>
      <c r="Q38" s="60">
        <f t="shared" si="9"/>
        <v>10350</v>
      </c>
      <c r="R38" s="10"/>
      <c r="S38" s="62">
        <f t="shared" si="10"/>
        <v>10695</v>
      </c>
      <c r="T38" s="10"/>
      <c r="U38" s="64">
        <v>4.2</v>
      </c>
      <c r="V38" s="64">
        <v>4.2</v>
      </c>
      <c r="W38" s="10"/>
      <c r="X38" s="43">
        <f t="shared" si="11"/>
        <v>10300768224</v>
      </c>
      <c r="Y38" s="36">
        <f t="shared" si="12"/>
        <v>3.2295770271922646E-2</v>
      </c>
      <c r="Z38" s="10"/>
      <c r="AA38" s="20">
        <v>46.3</v>
      </c>
      <c r="AB38" s="20">
        <v>12.2</v>
      </c>
      <c r="AC38" s="20">
        <v>2.7</v>
      </c>
      <c r="AD38" s="20">
        <v>28.7</v>
      </c>
      <c r="AE38" s="20">
        <v>10.1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37321.624000000003</v>
      </c>
      <c r="AO38" s="35">
        <v>80</v>
      </c>
      <c r="AP38" s="43">
        <f t="shared" si="14"/>
        <v>1030076822.4000001</v>
      </c>
      <c r="AR38" s="57">
        <f t="shared" si="15"/>
        <v>37321.624000000003</v>
      </c>
      <c r="AS38" s="35">
        <v>24</v>
      </c>
      <c r="AT38" s="43">
        <f t="shared" si="16"/>
        <v>9270691401.6000004</v>
      </c>
      <c r="AV38" s="43">
        <v>318951000000</v>
      </c>
    </row>
    <row r="39" spans="1:48" ht="24" customHeight="1">
      <c r="A39" s="16"/>
      <c r="B39" s="17">
        <f t="shared" si="8"/>
        <v>15</v>
      </c>
      <c r="C39" s="10"/>
      <c r="D39" s="18" t="s">
        <v>151</v>
      </c>
      <c r="E39" s="10"/>
      <c r="F39" s="18" t="s">
        <v>8</v>
      </c>
      <c r="G39" s="18" t="s">
        <v>212</v>
      </c>
      <c r="H39" s="10"/>
      <c r="I39" s="19">
        <v>5444218</v>
      </c>
      <c r="J39" s="19">
        <v>16810</v>
      </c>
      <c r="K39" s="17" t="s">
        <v>14</v>
      </c>
      <c r="L39" s="10"/>
      <c r="M39" s="60">
        <v>275</v>
      </c>
      <c r="N39" s="60">
        <v>330</v>
      </c>
      <c r="O39" s="60">
        <v>330</v>
      </c>
      <c r="P39" s="10"/>
      <c r="Q39" s="60">
        <f t="shared" si="9"/>
        <v>9900</v>
      </c>
      <c r="R39" s="10"/>
      <c r="S39" s="62">
        <f t="shared" si="10"/>
        <v>10230</v>
      </c>
      <c r="T39" s="10"/>
      <c r="U39" s="64">
        <v>6.1</v>
      </c>
      <c r="V39" s="64">
        <v>6.1</v>
      </c>
      <c r="W39" s="10"/>
      <c r="X39" s="43">
        <f t="shared" si="11"/>
        <v>4357583472</v>
      </c>
      <c r="Y39" s="36">
        <f t="shared" si="12"/>
        <v>4.8611500005577804E-2</v>
      </c>
      <c r="Z39" s="10"/>
      <c r="AA39" s="20">
        <v>50.2</v>
      </c>
      <c r="AB39" s="20">
        <v>8.6999999999999993</v>
      </c>
      <c r="AC39" s="20">
        <v>7.6</v>
      </c>
      <c r="AD39" s="20">
        <v>29.1</v>
      </c>
      <c r="AE39" s="20">
        <v>4.4000000000000004</v>
      </c>
      <c r="AF39" s="66">
        <f t="shared" si="13"/>
        <v>100</v>
      </c>
      <c r="AG39" s="10"/>
      <c r="AH39" s="72"/>
      <c r="AI39" s="73"/>
      <c r="AJ39" s="74"/>
      <c r="AK39" s="75"/>
      <c r="AL39" s="76"/>
      <c r="AN39" s="57">
        <v>16505.998</v>
      </c>
      <c r="AO39" s="35">
        <v>80</v>
      </c>
      <c r="AP39" s="43">
        <f t="shared" si="14"/>
        <v>435758347.19999999</v>
      </c>
      <c r="AR39" s="57">
        <f t="shared" si="15"/>
        <v>16505.998</v>
      </c>
      <c r="AS39" s="35">
        <v>24</v>
      </c>
      <c r="AT39" s="43">
        <f t="shared" si="16"/>
        <v>3921825124.7999997</v>
      </c>
      <c r="AV39" s="43">
        <v>89641000000</v>
      </c>
    </row>
    <row r="40" spans="1:48" ht="24" customHeight="1">
      <c r="A40" s="16"/>
      <c r="B40" s="17">
        <f t="shared" si="8"/>
        <v>16</v>
      </c>
      <c r="C40" s="10"/>
      <c r="D40" s="18" t="s">
        <v>161</v>
      </c>
      <c r="E40" s="10"/>
      <c r="F40" s="18" t="s">
        <v>8</v>
      </c>
      <c r="G40" s="18" t="s">
        <v>212</v>
      </c>
      <c r="H40" s="10"/>
      <c r="I40" s="19">
        <v>9837533</v>
      </c>
      <c r="J40" s="19">
        <v>54630</v>
      </c>
      <c r="K40" s="17" t="s">
        <v>14</v>
      </c>
      <c r="L40" s="10"/>
      <c r="M40" s="60">
        <v>270</v>
      </c>
      <c r="N40" s="60">
        <v>278</v>
      </c>
      <c r="O40" s="60">
        <v>278</v>
      </c>
      <c r="P40" s="10"/>
      <c r="Q40" s="60">
        <f t="shared" si="9"/>
        <v>8340</v>
      </c>
      <c r="R40" s="10"/>
      <c r="S40" s="62">
        <f t="shared" si="10"/>
        <v>8618</v>
      </c>
      <c r="T40" s="10"/>
      <c r="U40" s="64">
        <v>2.8</v>
      </c>
      <c r="V40" s="64">
        <v>2.8</v>
      </c>
      <c r="W40" s="10"/>
      <c r="X40" s="43">
        <f t="shared" si="11"/>
        <v>11559061412.800001</v>
      </c>
      <c r="Y40" s="36">
        <f t="shared" si="12"/>
        <v>2.2412401138549361E-2</v>
      </c>
      <c r="Z40" s="10"/>
      <c r="AA40" s="20">
        <v>53.7</v>
      </c>
      <c r="AB40" s="20">
        <v>16.3</v>
      </c>
      <c r="AC40" s="20">
        <v>8.1</v>
      </c>
      <c r="AD40" s="20">
        <v>15.6</v>
      </c>
      <c r="AE40" s="20">
        <v>6.3</v>
      </c>
      <c r="AF40" s="66">
        <f t="shared" si="13"/>
        <v>99.999999999999986</v>
      </c>
      <c r="AG40" s="10"/>
      <c r="AH40" s="72"/>
      <c r="AI40" s="73"/>
      <c r="AJ40" s="74"/>
      <c r="AK40" s="75"/>
      <c r="AL40" s="76"/>
      <c r="AN40" s="57">
        <v>51974.197</v>
      </c>
      <c r="AO40" s="35">
        <v>80</v>
      </c>
      <c r="AP40" s="43">
        <f t="shared" si="14"/>
        <v>1155906141.28</v>
      </c>
      <c r="AR40" s="57">
        <f t="shared" si="15"/>
        <v>51974.197</v>
      </c>
      <c r="AS40" s="35">
        <v>24</v>
      </c>
      <c r="AT40" s="43">
        <f t="shared" si="16"/>
        <v>10403155271.52</v>
      </c>
      <c r="AV40" s="43">
        <v>515744000000</v>
      </c>
    </row>
    <row r="41" spans="1:48" ht="24" customHeight="1">
      <c r="A41" s="16"/>
      <c r="B41" s="17">
        <f t="shared" si="8"/>
        <v>17</v>
      </c>
      <c r="C41" s="10"/>
      <c r="D41" s="18" t="s">
        <v>67</v>
      </c>
      <c r="E41" s="10"/>
      <c r="F41" s="18" t="s">
        <v>8</v>
      </c>
      <c r="G41" s="18" t="s">
        <v>212</v>
      </c>
      <c r="H41" s="10"/>
      <c r="I41" s="19">
        <v>5503132</v>
      </c>
      <c r="J41" s="19">
        <v>44730</v>
      </c>
      <c r="K41" s="17" t="s">
        <v>14</v>
      </c>
      <c r="L41" s="10"/>
      <c r="M41" s="60">
        <v>252</v>
      </c>
      <c r="N41" s="60">
        <v>260</v>
      </c>
      <c r="O41" s="60">
        <v>260</v>
      </c>
      <c r="P41" s="10"/>
      <c r="Q41" s="60">
        <f t="shared" si="9"/>
        <v>7800</v>
      </c>
      <c r="R41" s="10"/>
      <c r="S41" s="62">
        <f t="shared" si="10"/>
        <v>8060</v>
      </c>
      <c r="T41" s="10"/>
      <c r="U41" s="64">
        <v>4.7</v>
      </c>
      <c r="V41" s="64">
        <v>4.7</v>
      </c>
      <c r="W41" s="10"/>
      <c r="X41" s="43">
        <f t="shared" si="11"/>
        <v>9105707520</v>
      </c>
      <c r="Y41" s="36">
        <f t="shared" si="12"/>
        <v>3.785055293677516E-2</v>
      </c>
      <c r="Z41" s="10"/>
      <c r="AA41" s="20">
        <v>64.7</v>
      </c>
      <c r="AB41" s="20">
        <v>8.6999999999999993</v>
      </c>
      <c r="AC41" s="20">
        <v>9.5</v>
      </c>
      <c r="AD41" s="20">
        <v>10.7</v>
      </c>
      <c r="AE41" s="20">
        <v>6.4</v>
      </c>
      <c r="AF41" s="66">
        <f t="shared" si="13"/>
        <v>100.00000000000001</v>
      </c>
      <c r="AG41" s="10"/>
      <c r="AH41" s="72"/>
      <c r="AI41" s="73"/>
      <c r="AJ41" s="74"/>
      <c r="AK41" s="75"/>
      <c r="AL41" s="76"/>
      <c r="AN41" s="57">
        <v>43777.440000000002</v>
      </c>
      <c r="AO41" s="35">
        <v>80</v>
      </c>
      <c r="AP41" s="43">
        <f t="shared" si="14"/>
        <v>910570752</v>
      </c>
      <c r="AR41" s="57">
        <f t="shared" si="15"/>
        <v>43777.440000000002</v>
      </c>
      <c r="AS41" s="35">
        <v>24</v>
      </c>
      <c r="AT41" s="43">
        <f t="shared" si="16"/>
        <v>8195136768</v>
      </c>
      <c r="AV41" s="43">
        <v>240570000000</v>
      </c>
    </row>
    <row r="42" spans="1:48" ht="24" customHeight="1">
      <c r="A42" s="16"/>
      <c r="B42" s="17">
        <f t="shared" si="8"/>
        <v>18</v>
      </c>
      <c r="C42" s="10"/>
      <c r="D42" s="18" t="s">
        <v>104</v>
      </c>
      <c r="E42" s="10"/>
      <c r="F42" s="18" t="s">
        <v>8</v>
      </c>
      <c r="G42" s="18" t="s">
        <v>212</v>
      </c>
      <c r="H42" s="10"/>
      <c r="I42" s="19">
        <v>2908249</v>
      </c>
      <c r="J42" s="19">
        <v>14770</v>
      </c>
      <c r="K42" s="17" t="s">
        <v>14</v>
      </c>
      <c r="L42" s="10"/>
      <c r="M42" s="60">
        <v>192</v>
      </c>
      <c r="N42" s="60">
        <v>234</v>
      </c>
      <c r="O42" s="60">
        <v>234</v>
      </c>
      <c r="P42" s="10"/>
      <c r="Q42" s="60">
        <f t="shared" si="9"/>
        <v>7020</v>
      </c>
      <c r="R42" s="10"/>
      <c r="S42" s="62">
        <f t="shared" si="10"/>
        <v>7254</v>
      </c>
      <c r="T42" s="10"/>
      <c r="U42" s="64">
        <v>8</v>
      </c>
      <c r="V42" s="64">
        <v>8</v>
      </c>
      <c r="W42" s="10"/>
      <c r="X42" s="43">
        <f t="shared" si="11"/>
        <v>2807902655.9999995</v>
      </c>
      <c r="Y42" s="36">
        <f t="shared" si="12"/>
        <v>6.5266669517921053E-2</v>
      </c>
      <c r="Z42" s="10"/>
      <c r="AA42" s="20">
        <v>46.4</v>
      </c>
      <c r="AB42" s="20">
        <v>5.7</v>
      </c>
      <c r="AC42" s="20">
        <v>8.9</v>
      </c>
      <c r="AD42" s="20">
        <v>38</v>
      </c>
      <c r="AE42" s="20">
        <v>1</v>
      </c>
      <c r="AF42" s="66">
        <f t="shared" si="13"/>
        <v>100</v>
      </c>
      <c r="AG42" s="10"/>
      <c r="AH42" s="72"/>
      <c r="AI42" s="73"/>
      <c r="AJ42" s="74"/>
      <c r="AK42" s="75"/>
      <c r="AL42" s="76"/>
      <c r="AN42" s="57">
        <v>14999.48</v>
      </c>
      <c r="AO42" s="35">
        <v>80</v>
      </c>
      <c r="AP42" s="43">
        <f t="shared" si="14"/>
        <v>280790265.59999996</v>
      </c>
      <c r="AR42" s="57">
        <f t="shared" si="15"/>
        <v>14999.48</v>
      </c>
      <c r="AS42" s="35">
        <v>24</v>
      </c>
      <c r="AT42" s="43">
        <f t="shared" si="16"/>
        <v>2527112390.3999996</v>
      </c>
      <c r="AV42" s="43">
        <v>43022000000</v>
      </c>
    </row>
    <row r="43" spans="1:48" ht="24" customHeight="1">
      <c r="A43" s="16"/>
      <c r="B43" s="17">
        <f t="shared" si="8"/>
        <v>19</v>
      </c>
      <c r="C43" s="10"/>
      <c r="D43" s="18" t="s">
        <v>55</v>
      </c>
      <c r="E43" s="10"/>
      <c r="F43" s="18" t="s">
        <v>8</v>
      </c>
      <c r="G43" s="18" t="s">
        <v>212</v>
      </c>
      <c r="H43" s="10"/>
      <c r="I43" s="19">
        <v>5711870</v>
      </c>
      <c r="J43" s="19">
        <v>56730</v>
      </c>
      <c r="K43" s="17" t="s">
        <v>14</v>
      </c>
      <c r="L43" s="10"/>
      <c r="M43" s="60">
        <v>211</v>
      </c>
      <c r="N43" s="60">
        <v>227</v>
      </c>
      <c r="O43" s="60">
        <v>227</v>
      </c>
      <c r="P43" s="10"/>
      <c r="Q43" s="60">
        <f t="shared" si="9"/>
        <v>6810</v>
      </c>
      <c r="R43" s="10"/>
      <c r="S43" s="62">
        <f t="shared" si="10"/>
        <v>7037</v>
      </c>
      <c r="T43" s="10"/>
      <c r="U43" s="64">
        <v>4</v>
      </c>
      <c r="V43" s="64">
        <v>4</v>
      </c>
      <c r="W43" s="10"/>
      <c r="X43" s="43">
        <f t="shared" si="11"/>
        <v>9926982036.7999992</v>
      </c>
      <c r="Y43" s="36">
        <f t="shared" si="12"/>
        <v>3.1703847892793721E-2</v>
      </c>
      <c r="Z43" s="10"/>
      <c r="AA43" s="20">
        <v>48.3</v>
      </c>
      <c r="AB43" s="20">
        <v>16.100000000000001</v>
      </c>
      <c r="AC43" s="20">
        <v>14.7</v>
      </c>
      <c r="AD43" s="20">
        <v>17.100000000000001</v>
      </c>
      <c r="AE43" s="20">
        <v>3.8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54663.998</v>
      </c>
      <c r="AO43" s="35">
        <v>80</v>
      </c>
      <c r="AP43" s="43">
        <f t="shared" si="14"/>
        <v>992698203.68000007</v>
      </c>
      <c r="AR43" s="57">
        <f t="shared" si="15"/>
        <v>54663.998</v>
      </c>
      <c r="AS43" s="35">
        <v>24</v>
      </c>
      <c r="AT43" s="43">
        <f t="shared" si="16"/>
        <v>8934283833.1199989</v>
      </c>
      <c r="AV43" s="43">
        <v>313116000000</v>
      </c>
    </row>
    <row r="44" spans="1:48" ht="24" customHeight="1">
      <c r="A44" s="16"/>
      <c r="B44" s="17">
        <f t="shared" si="8"/>
        <v>20</v>
      </c>
      <c r="C44" s="10"/>
      <c r="D44" s="18" t="s">
        <v>162</v>
      </c>
      <c r="E44" s="10"/>
      <c r="F44" s="18" t="s">
        <v>8</v>
      </c>
      <c r="G44" s="18" t="s">
        <v>212</v>
      </c>
      <c r="H44" s="10"/>
      <c r="I44" s="19">
        <v>8401739</v>
      </c>
      <c r="J44" s="19">
        <v>81240</v>
      </c>
      <c r="K44" s="17" t="s">
        <v>14</v>
      </c>
      <c r="L44" s="10"/>
      <c r="M44" s="60">
        <v>216</v>
      </c>
      <c r="N44" s="60">
        <v>223</v>
      </c>
      <c r="O44" s="60">
        <v>223</v>
      </c>
      <c r="P44" s="10"/>
      <c r="Q44" s="60">
        <f t="shared" si="9"/>
        <v>6690</v>
      </c>
      <c r="R44" s="10"/>
      <c r="S44" s="62">
        <f t="shared" si="10"/>
        <v>6913</v>
      </c>
      <c r="T44" s="10"/>
      <c r="U44" s="64">
        <v>2.7</v>
      </c>
      <c r="V44" s="64">
        <v>2.7</v>
      </c>
      <c r="W44" s="10"/>
      <c r="X44" s="43">
        <f t="shared" si="11"/>
        <v>14302719231.200001</v>
      </c>
      <c r="Y44" s="36">
        <f t="shared" si="12"/>
        <v>2.1305716490021734E-2</v>
      </c>
      <c r="Z44" s="10"/>
      <c r="AA44" s="20">
        <v>34.700000000000003</v>
      </c>
      <c r="AB44" s="20">
        <v>22.7</v>
      </c>
      <c r="AC44" s="20">
        <v>15.3</v>
      </c>
      <c r="AD44" s="20">
        <v>23.1</v>
      </c>
      <c r="AE44" s="20">
        <v>4.2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80172.192999999999</v>
      </c>
      <c r="AO44" s="35">
        <v>80</v>
      </c>
      <c r="AP44" s="43">
        <f t="shared" si="14"/>
        <v>1430271923.1200001</v>
      </c>
      <c r="AR44" s="57">
        <f t="shared" si="15"/>
        <v>80172.192999999999</v>
      </c>
      <c r="AS44" s="35">
        <v>24</v>
      </c>
      <c r="AT44" s="43">
        <f t="shared" si="16"/>
        <v>12872447308.08</v>
      </c>
      <c r="AV44" s="43">
        <v>671309000000</v>
      </c>
    </row>
    <row r="45" spans="1:48" ht="24" customHeight="1">
      <c r="A45" s="16"/>
      <c r="B45" s="17">
        <f t="shared" si="8"/>
        <v>21</v>
      </c>
      <c r="C45" s="10"/>
      <c r="D45" s="18" t="s">
        <v>87</v>
      </c>
      <c r="E45" s="10"/>
      <c r="F45" s="18" t="s">
        <v>8</v>
      </c>
      <c r="G45" s="18" t="s">
        <v>212</v>
      </c>
      <c r="H45" s="10"/>
      <c r="I45" s="19">
        <v>4726078</v>
      </c>
      <c r="J45" s="19">
        <v>52560</v>
      </c>
      <c r="K45" s="17" t="s">
        <v>14</v>
      </c>
      <c r="L45" s="10"/>
      <c r="M45" s="60">
        <v>188</v>
      </c>
      <c r="N45" s="60">
        <v>194</v>
      </c>
      <c r="O45" s="60">
        <v>194</v>
      </c>
      <c r="P45" s="10"/>
      <c r="Q45" s="60">
        <f t="shared" si="9"/>
        <v>5820</v>
      </c>
      <c r="R45" s="10"/>
      <c r="S45" s="62">
        <f t="shared" si="10"/>
        <v>6014</v>
      </c>
      <c r="T45" s="10"/>
      <c r="U45" s="64">
        <v>4.0999999999999996</v>
      </c>
      <c r="V45" s="64">
        <v>4.0999999999999996</v>
      </c>
      <c r="W45" s="10"/>
      <c r="X45" s="43">
        <f t="shared" si="11"/>
        <v>9808187126.3999996</v>
      </c>
      <c r="Y45" s="36">
        <f t="shared" si="12"/>
        <v>3.2637059813724736E-2</v>
      </c>
      <c r="Z45" s="10"/>
      <c r="AA45" s="20">
        <v>62.2</v>
      </c>
      <c r="AB45" s="20">
        <v>11.7</v>
      </c>
      <c r="AC45" s="20">
        <v>5.3</v>
      </c>
      <c r="AD45" s="20">
        <v>18.600000000000001</v>
      </c>
      <c r="AE45" s="20">
        <v>2.2000000000000002</v>
      </c>
      <c r="AF45" s="66">
        <f t="shared" si="13"/>
        <v>100.00000000000001</v>
      </c>
      <c r="AG45" s="10"/>
      <c r="AH45" s="72"/>
      <c r="AI45" s="73"/>
      <c r="AJ45" s="74"/>
      <c r="AK45" s="75"/>
      <c r="AL45" s="76"/>
      <c r="AN45" s="57">
        <v>63197.082000000002</v>
      </c>
      <c r="AO45" s="35">
        <v>80</v>
      </c>
      <c r="AP45" s="43">
        <f t="shared" si="14"/>
        <v>980818712.63999999</v>
      </c>
      <c r="AR45" s="57">
        <f t="shared" si="15"/>
        <v>63197.082000000002</v>
      </c>
      <c r="AS45" s="35">
        <v>24</v>
      </c>
      <c r="AT45" s="43">
        <f t="shared" si="16"/>
        <v>8827368413.7600002</v>
      </c>
      <c r="AV45" s="43">
        <v>300523000000</v>
      </c>
    </row>
    <row r="46" spans="1:48" ht="24" customHeight="1">
      <c r="A46" s="16"/>
      <c r="B46" s="17">
        <f t="shared" si="8"/>
        <v>22</v>
      </c>
      <c r="C46" s="10"/>
      <c r="D46" s="18" t="s">
        <v>99</v>
      </c>
      <c r="E46" s="10"/>
      <c r="F46" s="18" t="s">
        <v>8</v>
      </c>
      <c r="G46" s="18" t="s">
        <v>212</v>
      </c>
      <c r="H46" s="10"/>
      <c r="I46" s="19">
        <v>1970530</v>
      </c>
      <c r="J46" s="19">
        <v>14630</v>
      </c>
      <c r="K46" s="17" t="s">
        <v>14</v>
      </c>
      <c r="L46" s="10"/>
      <c r="M46" s="60">
        <v>158</v>
      </c>
      <c r="N46" s="60">
        <v>184</v>
      </c>
      <c r="O46" s="60">
        <v>184</v>
      </c>
      <c r="P46" s="10"/>
      <c r="Q46" s="60">
        <f t="shared" si="9"/>
        <v>5520</v>
      </c>
      <c r="R46" s="10"/>
      <c r="S46" s="62">
        <f t="shared" si="10"/>
        <v>5704</v>
      </c>
      <c r="T46" s="10"/>
      <c r="U46" s="64">
        <v>9.3000000000000007</v>
      </c>
      <c r="V46" s="64">
        <v>9.3000000000000007</v>
      </c>
      <c r="W46" s="10"/>
      <c r="X46" s="43">
        <f t="shared" si="11"/>
        <v>2083382688.0000002</v>
      </c>
      <c r="Y46" s="36">
        <f t="shared" si="12"/>
        <v>7.5120166149852174E-2</v>
      </c>
      <c r="Z46" s="10"/>
      <c r="AA46" s="20">
        <v>44.9</v>
      </c>
      <c r="AB46" s="20">
        <v>12</v>
      </c>
      <c r="AC46" s="20">
        <v>4.4000000000000004</v>
      </c>
      <c r="AD46" s="20">
        <v>34.799999999999997</v>
      </c>
      <c r="AE46" s="20">
        <v>3.9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14153.415000000001</v>
      </c>
      <c r="AO46" s="35">
        <v>80</v>
      </c>
      <c r="AP46" s="43">
        <f t="shared" si="14"/>
        <v>208338268.80000001</v>
      </c>
      <c r="AR46" s="57">
        <f t="shared" si="15"/>
        <v>14153.415000000001</v>
      </c>
      <c r="AS46" s="35">
        <v>24</v>
      </c>
      <c r="AT46" s="43">
        <f t="shared" si="16"/>
        <v>1875044419.2000003</v>
      </c>
      <c r="AV46" s="43">
        <v>27734000000</v>
      </c>
    </row>
    <row r="47" spans="1:48" ht="24" customHeight="1">
      <c r="A47" s="16"/>
      <c r="B47" s="17">
        <f t="shared" si="8"/>
        <v>23</v>
      </c>
      <c r="C47" s="10"/>
      <c r="D47" s="18" t="s">
        <v>127</v>
      </c>
      <c r="E47" s="10"/>
      <c r="F47" s="18" t="s">
        <v>8</v>
      </c>
      <c r="G47" s="18" t="s">
        <v>212</v>
      </c>
      <c r="H47" s="10"/>
      <c r="I47" s="19">
        <v>5254694</v>
      </c>
      <c r="J47" s="19">
        <v>82330</v>
      </c>
      <c r="K47" s="17" t="s">
        <v>14</v>
      </c>
      <c r="L47" s="10"/>
      <c r="M47" s="60">
        <v>135</v>
      </c>
      <c r="N47" s="60">
        <v>143</v>
      </c>
      <c r="O47" s="60">
        <v>143</v>
      </c>
      <c r="P47" s="10"/>
      <c r="Q47" s="60">
        <f t="shared" si="9"/>
        <v>4290</v>
      </c>
      <c r="R47" s="10"/>
      <c r="S47" s="62">
        <f t="shared" si="10"/>
        <v>4433</v>
      </c>
      <c r="T47" s="10"/>
      <c r="U47" s="64">
        <v>2.7</v>
      </c>
      <c r="V47" s="64">
        <v>2.7</v>
      </c>
      <c r="W47" s="10"/>
      <c r="X47" s="43">
        <f t="shared" si="11"/>
        <v>8060688178.3999996</v>
      </c>
      <c r="Y47" s="36">
        <f t="shared" si="12"/>
        <v>2.185492975948073E-2</v>
      </c>
      <c r="Z47" s="10"/>
      <c r="AA47" s="20">
        <v>49.6</v>
      </c>
      <c r="AB47" s="20">
        <v>17</v>
      </c>
      <c r="AC47" s="20">
        <v>8.9</v>
      </c>
      <c r="AD47" s="20">
        <v>11.9</v>
      </c>
      <c r="AE47" s="20">
        <v>12.6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70460.561000000002</v>
      </c>
      <c r="AO47" s="35">
        <v>80</v>
      </c>
      <c r="AP47" s="43">
        <f t="shared" si="14"/>
        <v>806068817.83999991</v>
      </c>
      <c r="AR47" s="57">
        <f t="shared" si="15"/>
        <v>70460.561000000002</v>
      </c>
      <c r="AS47" s="35">
        <v>24</v>
      </c>
      <c r="AT47" s="43">
        <f t="shared" si="16"/>
        <v>7254619360.5599995</v>
      </c>
      <c r="AV47" s="43">
        <v>368827000000</v>
      </c>
    </row>
    <row r="48" spans="1:48" ht="24" customHeight="1">
      <c r="A48" s="16"/>
      <c r="B48" s="17">
        <f t="shared" si="8"/>
        <v>24</v>
      </c>
      <c r="C48" s="10"/>
      <c r="D48" s="18" t="s">
        <v>152</v>
      </c>
      <c r="E48" s="10"/>
      <c r="F48" s="18" t="s">
        <v>8</v>
      </c>
      <c r="G48" s="18" t="s">
        <v>212</v>
      </c>
      <c r="H48" s="10"/>
      <c r="I48" s="19">
        <v>2077862</v>
      </c>
      <c r="J48" s="19">
        <v>21660</v>
      </c>
      <c r="K48" s="17" t="s">
        <v>14</v>
      </c>
      <c r="L48" s="10"/>
      <c r="M48" s="60">
        <v>130</v>
      </c>
      <c r="N48" s="60">
        <v>134</v>
      </c>
      <c r="O48" s="60">
        <v>134</v>
      </c>
      <c r="P48" s="10"/>
      <c r="Q48" s="60">
        <f t="shared" si="9"/>
        <v>4020</v>
      </c>
      <c r="R48" s="10"/>
      <c r="S48" s="62">
        <f t="shared" si="10"/>
        <v>4154</v>
      </c>
      <c r="T48" s="10"/>
      <c r="U48" s="64">
        <v>6.4</v>
      </c>
      <c r="V48" s="64">
        <v>6.4</v>
      </c>
      <c r="W48" s="10"/>
      <c r="X48" s="43">
        <f t="shared" si="11"/>
        <v>2317940683.1999998</v>
      </c>
      <c r="Y48" s="36">
        <f t="shared" si="12"/>
        <v>5.1911239881752211E-2</v>
      </c>
      <c r="Z48" s="10"/>
      <c r="AA48" s="20">
        <v>46.9</v>
      </c>
      <c r="AB48" s="20">
        <v>19.2</v>
      </c>
      <c r="AC48" s="20">
        <v>10</v>
      </c>
      <c r="AD48" s="20">
        <v>16.899999999999999</v>
      </c>
      <c r="AE48" s="20">
        <v>7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21622.580999999998</v>
      </c>
      <c r="AO48" s="35">
        <v>80</v>
      </c>
      <c r="AP48" s="43">
        <f t="shared" si="14"/>
        <v>231794068.31999999</v>
      </c>
      <c r="AR48" s="57">
        <f t="shared" si="15"/>
        <v>21622.580999999998</v>
      </c>
      <c r="AS48" s="35">
        <v>24</v>
      </c>
      <c r="AT48" s="43">
        <f t="shared" si="16"/>
        <v>2086146614.8799996</v>
      </c>
      <c r="AV48" s="43">
        <v>44652000000</v>
      </c>
    </row>
    <row r="49" spans="1:48" ht="24" customHeight="1">
      <c r="A49" s="16"/>
      <c r="B49" s="17">
        <f t="shared" si="8"/>
        <v>25</v>
      </c>
      <c r="C49" s="10"/>
      <c r="D49" s="18" t="s">
        <v>63</v>
      </c>
      <c r="E49" s="10"/>
      <c r="F49" s="18" t="s">
        <v>8</v>
      </c>
      <c r="G49" s="18" t="s">
        <v>212</v>
      </c>
      <c r="H49" s="10"/>
      <c r="I49" s="19">
        <v>1312442</v>
      </c>
      <c r="J49" s="19">
        <v>17750</v>
      </c>
      <c r="K49" s="17" t="s">
        <v>14</v>
      </c>
      <c r="L49" s="10"/>
      <c r="M49" s="60">
        <v>71</v>
      </c>
      <c r="N49" s="60">
        <v>80</v>
      </c>
      <c r="O49" s="60">
        <v>80</v>
      </c>
      <c r="P49" s="10"/>
      <c r="Q49" s="60">
        <f t="shared" si="9"/>
        <v>2400</v>
      </c>
      <c r="R49" s="10"/>
      <c r="S49" s="62">
        <f t="shared" si="10"/>
        <v>2480</v>
      </c>
      <c r="T49" s="10"/>
      <c r="U49" s="64">
        <v>6.1</v>
      </c>
      <c r="V49" s="64">
        <v>6.1</v>
      </c>
      <c r="W49" s="10"/>
      <c r="X49" s="43">
        <f t="shared" si="11"/>
        <v>1167186944</v>
      </c>
      <c r="Y49" s="36">
        <f t="shared" si="12"/>
        <v>4.8640896149358223E-2</v>
      </c>
      <c r="Z49" s="10"/>
      <c r="AA49" s="20">
        <v>52.1</v>
      </c>
      <c r="AB49" s="20">
        <v>1.4</v>
      </c>
      <c r="AC49" s="20">
        <v>7</v>
      </c>
      <c r="AD49" s="20">
        <v>31</v>
      </c>
      <c r="AE49" s="20">
        <v>8.5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18237.295999999998</v>
      </c>
      <c r="AO49" s="35">
        <v>80</v>
      </c>
      <c r="AP49" s="43">
        <f t="shared" si="14"/>
        <v>116718694.39999999</v>
      </c>
      <c r="AR49" s="57">
        <f t="shared" si="15"/>
        <v>18237.295999999998</v>
      </c>
      <c r="AS49" s="35">
        <v>24</v>
      </c>
      <c r="AT49" s="43">
        <f t="shared" si="16"/>
        <v>1050468249.5999999</v>
      </c>
      <c r="AV49" s="43">
        <v>23996000000</v>
      </c>
    </row>
    <row r="50" spans="1:48" ht="24" customHeight="1">
      <c r="A50" s="16"/>
      <c r="B50" s="17">
        <f t="shared" si="8"/>
        <v>26</v>
      </c>
      <c r="C50" s="10"/>
      <c r="D50" s="18" t="s">
        <v>52</v>
      </c>
      <c r="E50" s="10"/>
      <c r="F50" s="18" t="s">
        <v>8</v>
      </c>
      <c r="G50" s="18" t="s">
        <v>212</v>
      </c>
      <c r="H50" s="10"/>
      <c r="I50" s="19">
        <v>1170125</v>
      </c>
      <c r="J50" s="19">
        <v>23680</v>
      </c>
      <c r="K50" s="17" t="s">
        <v>14</v>
      </c>
      <c r="L50" s="10"/>
      <c r="M50" s="60">
        <v>46</v>
      </c>
      <c r="N50" s="60">
        <v>60</v>
      </c>
      <c r="O50" s="60">
        <v>60</v>
      </c>
      <c r="P50" s="10"/>
      <c r="Q50" s="60">
        <f t="shared" si="9"/>
        <v>1800</v>
      </c>
      <c r="R50" s="10"/>
      <c r="S50" s="62">
        <f t="shared" si="10"/>
        <v>1860</v>
      </c>
      <c r="T50" s="10"/>
      <c r="U50" s="64">
        <v>5.0999999999999996</v>
      </c>
      <c r="V50" s="64">
        <v>5.0999999999999996</v>
      </c>
      <c r="W50" s="10"/>
      <c r="X50" s="43">
        <f t="shared" si="11"/>
        <v>1152918624</v>
      </c>
      <c r="Y50" s="36">
        <f t="shared" si="12"/>
        <v>5.5187335407591784E-2</v>
      </c>
      <c r="Z50" s="10"/>
      <c r="AA50" s="20">
        <v>34.799999999999997</v>
      </c>
      <c r="AB50" s="20">
        <v>21.7</v>
      </c>
      <c r="AC50" s="20">
        <v>4.3</v>
      </c>
      <c r="AD50" s="20">
        <v>30.4</v>
      </c>
      <c r="AE50" s="20">
        <v>8.8000000000000007</v>
      </c>
      <c r="AF50" s="66">
        <f t="shared" si="13"/>
        <v>99.999999999999986</v>
      </c>
      <c r="AG50" s="10"/>
      <c r="AH50" s="72"/>
      <c r="AI50" s="73"/>
      <c r="AJ50" s="74"/>
      <c r="AK50" s="75"/>
      <c r="AL50" s="76"/>
      <c r="AN50" s="57">
        <v>24019.137999999999</v>
      </c>
      <c r="AO50" s="35">
        <v>80</v>
      </c>
      <c r="AP50" s="43">
        <f t="shared" si="14"/>
        <v>115291862.40000001</v>
      </c>
      <c r="AR50" s="57">
        <f t="shared" si="15"/>
        <v>24019.137999999999</v>
      </c>
      <c r="AS50" s="35">
        <v>24</v>
      </c>
      <c r="AT50" s="43">
        <f t="shared" si="16"/>
        <v>1037626761.5999999</v>
      </c>
      <c r="AV50" s="43">
        <v>20891000000</v>
      </c>
    </row>
    <row r="51" spans="1:48" ht="24" customHeight="1">
      <c r="A51" s="16"/>
      <c r="B51" s="17">
        <f t="shared" si="8"/>
        <v>27</v>
      </c>
      <c r="C51" s="10"/>
      <c r="D51" s="18" t="s">
        <v>105</v>
      </c>
      <c r="E51" s="10"/>
      <c r="F51" s="18" t="s">
        <v>8</v>
      </c>
      <c r="G51" s="18" t="s">
        <v>212</v>
      </c>
      <c r="H51" s="10"/>
      <c r="I51" s="19">
        <v>575747</v>
      </c>
      <c r="J51" s="19">
        <v>76660</v>
      </c>
      <c r="K51" s="17" t="s">
        <v>14</v>
      </c>
      <c r="L51" s="10"/>
      <c r="M51" s="60">
        <v>32</v>
      </c>
      <c r="N51" s="60">
        <v>36</v>
      </c>
      <c r="O51" s="60">
        <v>36</v>
      </c>
      <c r="P51" s="10"/>
      <c r="Q51" s="60">
        <f t="shared" si="9"/>
        <v>1080</v>
      </c>
      <c r="R51" s="10"/>
      <c r="S51" s="62">
        <f t="shared" si="10"/>
        <v>1116</v>
      </c>
      <c r="T51" s="10"/>
      <c r="U51" s="64">
        <v>6.9</v>
      </c>
      <c r="V51" s="64">
        <v>6.9</v>
      </c>
      <c r="W51" s="10"/>
      <c r="X51" s="43">
        <f t="shared" si="11"/>
        <v>3003217660.8000002</v>
      </c>
      <c r="Y51" s="36">
        <f t="shared" si="12"/>
        <v>4.9483739941671753E-2</v>
      </c>
      <c r="Z51" s="10"/>
      <c r="AA51" s="20">
        <v>62.5</v>
      </c>
      <c r="AB51" s="20">
        <v>9.4</v>
      </c>
      <c r="AC51" s="20">
        <v>3.1</v>
      </c>
      <c r="AD51" s="20">
        <v>25</v>
      </c>
      <c r="AE51" s="20">
        <v>0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104278.391</v>
      </c>
      <c r="AO51" s="35">
        <v>80</v>
      </c>
      <c r="AP51" s="43">
        <f t="shared" si="14"/>
        <v>300321766.08000004</v>
      </c>
      <c r="AR51" s="57">
        <f t="shared" si="15"/>
        <v>104278.391</v>
      </c>
      <c r="AS51" s="35">
        <v>24</v>
      </c>
      <c r="AT51" s="43">
        <f t="shared" si="16"/>
        <v>2702895894.7200003</v>
      </c>
      <c r="AV51" s="43">
        <v>60691000000</v>
      </c>
    </row>
    <row r="52" spans="1:48" ht="24" customHeight="1">
      <c r="A52" s="16"/>
      <c r="B52" s="17">
        <f t="shared" si="8"/>
        <v>28</v>
      </c>
      <c r="C52" s="10"/>
      <c r="D52" s="18" t="s">
        <v>111</v>
      </c>
      <c r="E52" s="10"/>
      <c r="F52" s="18" t="s">
        <v>8</v>
      </c>
      <c r="G52" s="18" t="s">
        <v>212</v>
      </c>
      <c r="H52" s="10"/>
      <c r="I52" s="19">
        <v>429362</v>
      </c>
      <c r="J52" s="19">
        <v>24140</v>
      </c>
      <c r="K52" s="17" t="s">
        <v>14</v>
      </c>
      <c r="L52" s="10"/>
      <c r="M52" s="60">
        <v>22</v>
      </c>
      <c r="N52" s="60">
        <v>26</v>
      </c>
      <c r="O52" s="60">
        <v>26</v>
      </c>
      <c r="P52" s="10"/>
      <c r="Q52" s="60">
        <f t="shared" si="9"/>
        <v>780</v>
      </c>
      <c r="R52" s="10"/>
      <c r="S52" s="62">
        <f t="shared" si="10"/>
        <v>806</v>
      </c>
      <c r="T52" s="10"/>
      <c r="U52" s="64">
        <v>6.1</v>
      </c>
      <c r="V52" s="64">
        <v>6.1</v>
      </c>
      <c r="W52" s="10"/>
      <c r="X52" s="43">
        <f t="shared" si="11"/>
        <v>523151616.00000006</v>
      </c>
      <c r="Y52" s="36">
        <f t="shared" si="12"/>
        <v>4.5678129398410899E-2</v>
      </c>
      <c r="Z52" s="10"/>
      <c r="AA52" s="20">
        <v>18.2</v>
      </c>
      <c r="AB52" s="20">
        <v>40.9</v>
      </c>
      <c r="AC52" s="20">
        <v>4.5</v>
      </c>
      <c r="AD52" s="20">
        <v>27.3</v>
      </c>
      <c r="AE52" s="20">
        <v>9.1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25151.52</v>
      </c>
      <c r="AO52" s="35">
        <v>80</v>
      </c>
      <c r="AP52" s="43">
        <f t="shared" si="14"/>
        <v>52315161.600000001</v>
      </c>
      <c r="AR52" s="57">
        <f t="shared" si="15"/>
        <v>25151.52</v>
      </c>
      <c r="AS52" s="35">
        <v>24</v>
      </c>
      <c r="AT52" s="43">
        <f t="shared" si="16"/>
        <v>470836454.40000004</v>
      </c>
      <c r="AV52" s="43">
        <v>11453000000</v>
      </c>
    </row>
    <row r="53" spans="1:48" ht="24" customHeight="1">
      <c r="A53" s="16"/>
      <c r="B53" s="17">
        <f t="shared" si="8"/>
        <v>29</v>
      </c>
      <c r="C53" s="10"/>
      <c r="D53" s="18" t="s">
        <v>82</v>
      </c>
      <c r="E53" s="10"/>
      <c r="F53" s="18" t="s">
        <v>8</v>
      </c>
      <c r="G53" s="18" t="s">
        <v>212</v>
      </c>
      <c r="H53" s="10"/>
      <c r="I53" s="19">
        <v>332474</v>
      </c>
      <c r="J53" s="19">
        <v>56990</v>
      </c>
      <c r="K53" s="17" t="s">
        <v>14</v>
      </c>
      <c r="L53" s="10"/>
      <c r="M53" s="60">
        <v>18</v>
      </c>
      <c r="N53" s="60">
        <v>22</v>
      </c>
      <c r="O53" s="60">
        <v>22</v>
      </c>
      <c r="P53" s="10"/>
      <c r="Q53" s="60">
        <f t="shared" si="9"/>
        <v>660</v>
      </c>
      <c r="R53" s="10"/>
      <c r="S53" s="62">
        <f t="shared" si="10"/>
        <v>682</v>
      </c>
      <c r="T53" s="10"/>
      <c r="U53" s="64">
        <v>6.6</v>
      </c>
      <c r="V53" s="64">
        <v>6.6</v>
      </c>
      <c r="W53" s="10"/>
      <c r="X53" s="43">
        <f t="shared" si="11"/>
        <v>1086939902.4000001</v>
      </c>
      <c r="Y53" s="36">
        <f t="shared" si="12"/>
        <v>5.2468618575014489E-2</v>
      </c>
      <c r="Z53" s="10"/>
      <c r="AA53" s="20">
        <v>72.2</v>
      </c>
      <c r="AB53" s="20">
        <v>11.1</v>
      </c>
      <c r="AC53" s="20">
        <v>0</v>
      </c>
      <c r="AD53" s="20">
        <v>11.1</v>
      </c>
      <c r="AE53" s="20">
        <v>5.6</v>
      </c>
      <c r="AF53" s="66">
        <f t="shared" si="13"/>
        <v>99.999999999999986</v>
      </c>
      <c r="AG53" s="10"/>
      <c r="AH53" s="72"/>
      <c r="AI53" s="73"/>
      <c r="AJ53" s="74"/>
      <c r="AK53" s="75"/>
      <c r="AL53" s="76"/>
      <c r="AN53" s="57">
        <v>61757.949000000001</v>
      </c>
      <c r="AO53" s="35">
        <v>80</v>
      </c>
      <c r="AP53" s="43">
        <f t="shared" si="14"/>
        <v>108693990.24000001</v>
      </c>
      <c r="AR53" s="57">
        <f t="shared" si="15"/>
        <v>61757.949000000001</v>
      </c>
      <c r="AS53" s="35">
        <v>24</v>
      </c>
      <c r="AT53" s="43">
        <f t="shared" si="16"/>
        <v>978245912.16000009</v>
      </c>
      <c r="AV53" s="43">
        <v>20716000000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91</v>
      </c>
      <c r="E56" s="10"/>
      <c r="F56" s="18" t="s">
        <v>18</v>
      </c>
      <c r="G56" s="18" t="s">
        <v>224</v>
      </c>
      <c r="H56" s="10"/>
      <c r="I56" s="19">
        <v>127748512</v>
      </c>
      <c r="J56" s="19">
        <v>38000</v>
      </c>
      <c r="K56" s="17" t="s">
        <v>14</v>
      </c>
      <c r="L56" s="10"/>
      <c r="M56" s="60">
        <v>4682</v>
      </c>
      <c r="N56" s="60">
        <v>5224</v>
      </c>
      <c r="O56" s="60">
        <v>5224</v>
      </c>
      <c r="P56" s="10"/>
      <c r="Q56" s="60">
        <f t="shared" ref="Q56:Q61" si="17">N56*$Q$201</f>
        <v>156720</v>
      </c>
      <c r="R56" s="10"/>
      <c r="S56" s="62">
        <f t="shared" ref="S56:S61" si="18">Q56+N56</f>
        <v>161944</v>
      </c>
      <c r="T56" s="10"/>
      <c r="U56" s="64">
        <v>4.0999999999999996</v>
      </c>
      <c r="V56" s="64">
        <v>4.0999999999999996</v>
      </c>
      <c r="W56" s="10"/>
      <c r="X56" s="43">
        <f t="shared" ref="X56:X61" si="19">AP56+AT56</f>
        <v>162129268115.19998</v>
      </c>
      <c r="Y56" s="36">
        <f t="shared" ref="Y56:Y61" si="20">X56/AV56</f>
        <v>3.2906285389730054E-2</v>
      </c>
      <c r="Z56" s="10"/>
      <c r="AA56" s="20">
        <v>32.4</v>
      </c>
      <c r="AB56" s="20">
        <v>17.2</v>
      </c>
      <c r="AC56" s="20">
        <v>15.1</v>
      </c>
      <c r="AD56" s="20">
        <v>35</v>
      </c>
      <c r="AE56" s="20">
        <v>0.3</v>
      </c>
      <c r="AF56" s="66">
        <f t="shared" ref="AF56:AF61" si="21">SUM(AA56:AE56)</f>
        <v>99.999999999999986</v>
      </c>
      <c r="AG56" s="10"/>
      <c r="AH56" s="72"/>
      <c r="AI56" s="73"/>
      <c r="AJ56" s="74"/>
      <c r="AK56" s="75"/>
      <c r="AL56" s="76"/>
      <c r="AN56" s="57">
        <v>38794.330999999998</v>
      </c>
      <c r="AO56" s="35">
        <v>80</v>
      </c>
      <c r="AP56" s="43">
        <f t="shared" ref="AP56:AP61" si="22">N56*AN56*AO56</f>
        <v>16212926811.52</v>
      </c>
      <c r="AR56" s="57">
        <f t="shared" ref="AR56:AR61" si="23">AN56</f>
        <v>38794.330999999998</v>
      </c>
      <c r="AS56" s="35">
        <v>24</v>
      </c>
      <c r="AT56" s="43">
        <f t="shared" ref="AT56:AT61" si="24">Q56*AR56*AS56</f>
        <v>145916341303.67999</v>
      </c>
      <c r="AV56" s="43">
        <v>4927000000000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17</v>
      </c>
      <c r="E58" s="10"/>
      <c r="F58" s="18" t="s">
        <v>18</v>
      </c>
      <c r="G58" s="18" t="s">
        <v>224</v>
      </c>
      <c r="H58" s="10"/>
      <c r="I58" s="19">
        <v>24125848</v>
      </c>
      <c r="J58" s="19">
        <v>54420</v>
      </c>
      <c r="K58" s="17" t="s">
        <v>14</v>
      </c>
      <c r="L58" s="10"/>
      <c r="M58" s="60">
        <v>1296</v>
      </c>
      <c r="N58" s="60">
        <v>1351</v>
      </c>
      <c r="O58" s="60">
        <v>1351</v>
      </c>
      <c r="P58" s="10"/>
      <c r="Q58" s="60">
        <f t="shared" si="17"/>
        <v>40530</v>
      </c>
      <c r="R58" s="10"/>
      <c r="S58" s="62">
        <f t="shared" si="18"/>
        <v>41881</v>
      </c>
      <c r="T58" s="10"/>
      <c r="U58" s="64">
        <v>5.6</v>
      </c>
      <c r="V58" s="64">
        <v>5.6</v>
      </c>
      <c r="W58" s="10"/>
      <c r="X58" s="43">
        <f t="shared" si="19"/>
        <v>54008798384.800003</v>
      </c>
      <c r="Y58" s="36">
        <f t="shared" si="20"/>
        <v>4.4672289813730358E-2</v>
      </c>
      <c r="Z58" s="10"/>
      <c r="AA58" s="20">
        <v>60.9</v>
      </c>
      <c r="AB58" s="20">
        <v>19.3</v>
      </c>
      <c r="AC58" s="20">
        <v>2.2000000000000002</v>
      </c>
      <c r="AD58" s="20">
        <v>14</v>
      </c>
      <c r="AE58" s="20">
        <v>3.6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49971.131000000001</v>
      </c>
      <c r="AO58" s="35">
        <v>80</v>
      </c>
      <c r="AP58" s="43">
        <f t="shared" si="22"/>
        <v>5400879838.4800005</v>
      </c>
      <c r="AR58" s="57">
        <f t="shared" si="23"/>
        <v>49971.131000000001</v>
      </c>
      <c r="AS58" s="35">
        <v>24</v>
      </c>
      <c r="AT58" s="43">
        <f t="shared" si="24"/>
        <v>48607918546.32</v>
      </c>
      <c r="AV58" s="43">
        <v>1209000000000</v>
      </c>
    </row>
    <row r="59" spans="1:48" ht="24" customHeight="1">
      <c r="A59" s="16"/>
      <c r="B59" s="17">
        <f t="shared" si="8"/>
        <v>4</v>
      </c>
      <c r="C59" s="10"/>
      <c r="D59" s="18" t="s">
        <v>124</v>
      </c>
      <c r="E59" s="10"/>
      <c r="F59" s="18" t="s">
        <v>18</v>
      </c>
      <c r="G59" s="18" t="s">
        <v>224</v>
      </c>
      <c r="H59" s="10"/>
      <c r="I59" s="19">
        <v>4660833</v>
      </c>
      <c r="J59" s="19">
        <v>39070</v>
      </c>
      <c r="K59" s="17" t="s">
        <v>14</v>
      </c>
      <c r="L59" s="10"/>
      <c r="M59" s="60">
        <v>327</v>
      </c>
      <c r="N59" s="60">
        <v>364</v>
      </c>
      <c r="O59" s="60">
        <v>364</v>
      </c>
      <c r="P59" s="10"/>
      <c r="Q59" s="60">
        <f t="shared" si="17"/>
        <v>10920</v>
      </c>
      <c r="R59" s="10"/>
      <c r="S59" s="62">
        <f t="shared" si="18"/>
        <v>11284</v>
      </c>
      <c r="T59" s="10"/>
      <c r="U59" s="64">
        <v>7.8</v>
      </c>
      <c r="V59" s="64">
        <v>7.8</v>
      </c>
      <c r="W59" s="10"/>
      <c r="X59" s="43">
        <f t="shared" si="19"/>
        <v>11655819302.4</v>
      </c>
      <c r="Y59" s="36">
        <f t="shared" si="20"/>
        <v>6.2047224453032672E-2</v>
      </c>
      <c r="Z59" s="10"/>
      <c r="AA59" s="20">
        <v>68.5</v>
      </c>
      <c r="AB59" s="20">
        <v>15.9</v>
      </c>
      <c r="AC59" s="20">
        <v>1.5</v>
      </c>
      <c r="AD59" s="20">
        <v>7.6</v>
      </c>
      <c r="AE59" s="20">
        <v>6.5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40026.851999999999</v>
      </c>
      <c r="AO59" s="35">
        <v>80</v>
      </c>
      <c r="AP59" s="43">
        <f t="shared" si="22"/>
        <v>1165581930.24</v>
      </c>
      <c r="AR59" s="57">
        <f t="shared" si="23"/>
        <v>40026.851999999999</v>
      </c>
      <c r="AS59" s="35">
        <v>24</v>
      </c>
      <c r="AT59" s="43">
        <f t="shared" si="24"/>
        <v>10490237372.16</v>
      </c>
      <c r="AV59" s="43">
        <v>187854000000</v>
      </c>
    </row>
    <row r="60" spans="1:48" ht="24" customHeight="1">
      <c r="A60" s="16"/>
      <c r="B60" s="17">
        <f t="shared" si="8"/>
        <v>5</v>
      </c>
      <c r="C60" s="10"/>
      <c r="D60" s="18" t="s">
        <v>150</v>
      </c>
      <c r="E60" s="10"/>
      <c r="F60" s="18" t="s">
        <v>18</v>
      </c>
      <c r="G60" s="18" t="s">
        <v>224</v>
      </c>
      <c r="H60" s="10"/>
      <c r="I60" s="19">
        <v>5622455</v>
      </c>
      <c r="J60" s="19">
        <v>51880</v>
      </c>
      <c r="K60" s="17" t="s">
        <v>14</v>
      </c>
      <c r="L60" s="10"/>
      <c r="M60" s="60">
        <v>141</v>
      </c>
      <c r="N60" s="60">
        <v>155</v>
      </c>
      <c r="O60" s="60">
        <v>155</v>
      </c>
      <c r="P60" s="10"/>
      <c r="Q60" s="60">
        <f t="shared" si="17"/>
        <v>4650</v>
      </c>
      <c r="R60" s="10"/>
      <c r="S60" s="62">
        <f t="shared" si="18"/>
        <v>4805</v>
      </c>
      <c r="T60" s="10"/>
      <c r="U60" s="64">
        <v>2.8</v>
      </c>
      <c r="V60" s="64">
        <v>2.8</v>
      </c>
      <c r="W60" s="10"/>
      <c r="X60" s="43">
        <f t="shared" si="19"/>
        <v>7033797080</v>
      </c>
      <c r="Y60" s="36">
        <f t="shared" si="20"/>
        <v>2.2114129934479421E-2</v>
      </c>
      <c r="Z60" s="10"/>
      <c r="AA60" s="20">
        <v>7.8</v>
      </c>
      <c r="AB60" s="20">
        <v>44</v>
      </c>
      <c r="AC60" s="20">
        <v>14.2</v>
      </c>
      <c r="AD60" s="20">
        <v>33.299999999999997</v>
      </c>
      <c r="AE60" s="20">
        <v>0.7</v>
      </c>
      <c r="AF60" s="66">
        <f t="shared" si="21"/>
        <v>100</v>
      </c>
      <c r="AG60" s="10"/>
      <c r="AH60" s="72"/>
      <c r="AI60" s="73"/>
      <c r="AJ60" s="74"/>
      <c r="AK60" s="75"/>
      <c r="AL60" s="76"/>
      <c r="AN60" s="57">
        <v>56724.17</v>
      </c>
      <c r="AO60" s="35">
        <v>80</v>
      </c>
      <c r="AP60" s="43">
        <f t="shared" si="22"/>
        <v>703379708</v>
      </c>
      <c r="AR60" s="57">
        <f t="shared" si="23"/>
        <v>56724.17</v>
      </c>
      <c r="AS60" s="35">
        <v>24</v>
      </c>
      <c r="AT60" s="43">
        <f t="shared" si="24"/>
        <v>6330417372</v>
      </c>
      <c r="AV60" s="43">
        <v>318068000000</v>
      </c>
    </row>
    <row r="61" spans="1:48" ht="24" customHeight="1">
      <c r="A61" s="16"/>
      <c r="B61" s="17">
        <f t="shared" si="8"/>
        <v>6</v>
      </c>
      <c r="C61" s="10"/>
      <c r="D61" s="18" t="s">
        <v>47</v>
      </c>
      <c r="E61" s="10"/>
      <c r="F61" s="18" t="s">
        <v>18</v>
      </c>
      <c r="G61" s="18" t="s">
        <v>224</v>
      </c>
      <c r="H61" s="10"/>
      <c r="I61" s="19">
        <v>17379</v>
      </c>
      <c r="J61" s="19">
        <v>0</v>
      </c>
      <c r="K61" s="17" t="s">
        <v>14</v>
      </c>
      <c r="L61" s="10"/>
      <c r="M61" s="60">
        <v>5</v>
      </c>
      <c r="N61" s="60">
        <v>3</v>
      </c>
      <c r="O61" s="60">
        <v>3</v>
      </c>
      <c r="P61" s="10"/>
      <c r="Q61" s="60">
        <f t="shared" si="17"/>
        <v>90</v>
      </c>
      <c r="R61" s="10"/>
      <c r="S61" s="62">
        <f t="shared" si="18"/>
        <v>93</v>
      </c>
      <c r="T61" s="10"/>
      <c r="U61" s="64">
        <v>17.3</v>
      </c>
      <c r="V61" s="64">
        <v>17.3</v>
      </c>
      <c r="W61" s="10"/>
      <c r="X61" s="43">
        <f t="shared" si="19"/>
        <v>189973300.80000001</v>
      </c>
      <c r="Y61" s="36">
        <f t="shared" si="20"/>
        <v>2.8814394175640832E-2</v>
      </c>
      <c r="Z61" s="10"/>
      <c r="AA61" s="20">
        <v>20</v>
      </c>
      <c r="AB61" s="20">
        <v>80</v>
      </c>
      <c r="AC61" s="20">
        <v>0</v>
      </c>
      <c r="AD61" s="20">
        <v>0</v>
      </c>
      <c r="AE61" s="20">
        <v>0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79155.542000000001</v>
      </c>
      <c r="AO61" s="35">
        <v>80</v>
      </c>
      <c r="AP61" s="43">
        <f t="shared" si="22"/>
        <v>18997330.079999998</v>
      </c>
      <c r="AR61" s="57">
        <f t="shared" si="23"/>
        <v>79155.542000000001</v>
      </c>
      <c r="AS61" s="35">
        <v>24</v>
      </c>
      <c r="AT61" s="43">
        <f t="shared" si="24"/>
        <v>170975970.72</v>
      </c>
      <c r="AV61" s="43">
        <v>6593000000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126</v>
      </c>
      <c r="E63" s="10"/>
      <c r="F63" s="18" t="s">
        <v>11</v>
      </c>
      <c r="G63" s="18" t="s">
        <v>11</v>
      </c>
      <c r="H63" s="10"/>
      <c r="I63" s="19">
        <v>185989632</v>
      </c>
      <c r="J63" s="19">
        <v>2450</v>
      </c>
      <c r="K63" s="17" t="s">
        <v>9</v>
      </c>
      <c r="L63" s="10"/>
      <c r="M63" s="60">
        <v>5053</v>
      </c>
      <c r="N63" s="60">
        <v>39802</v>
      </c>
      <c r="O63" s="60">
        <v>19710</v>
      </c>
      <c r="P63" s="10"/>
      <c r="Q63" s="60">
        <f t="shared" ref="Q63:Q81" si="25">N63*$Q$200</f>
        <v>597030</v>
      </c>
      <c r="R63" s="10"/>
      <c r="S63" s="62">
        <f t="shared" ref="S63:S81" si="26">Q63+N63</f>
        <v>636832</v>
      </c>
      <c r="T63" s="10"/>
      <c r="U63" s="64">
        <v>21.4</v>
      </c>
      <c r="V63" s="64">
        <v>9.86</v>
      </c>
      <c r="W63" s="10"/>
      <c r="X63" s="43">
        <v>28790000000</v>
      </c>
      <c r="Y63" s="36">
        <v>7.0999999999999994E-2</v>
      </c>
      <c r="Z63" s="10"/>
      <c r="AA63" s="20">
        <v>52</v>
      </c>
      <c r="AB63" s="20">
        <v>8</v>
      </c>
      <c r="AC63" s="20">
        <v>2</v>
      </c>
      <c r="AD63" s="20">
        <v>37</v>
      </c>
      <c r="AE63" s="20">
        <v>1</v>
      </c>
      <c r="AF63" s="66">
        <f t="shared" ref="AF63:AF81" si="27">SUM(AA63:AE63)</f>
        <v>100</v>
      </c>
      <c r="AG63" s="10"/>
      <c r="AH63" s="36">
        <v>8.0000000000000002E-3</v>
      </c>
      <c r="AI63" s="40">
        <v>6309</v>
      </c>
      <c r="AJ63" s="37">
        <v>0.45</v>
      </c>
      <c r="AK63" s="42" t="s">
        <v>214</v>
      </c>
      <c r="AL63" s="41">
        <v>631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30" si="31">B63+1</f>
        <v>2</v>
      </c>
      <c r="C64" s="10"/>
      <c r="D64" s="18" t="s">
        <v>155</v>
      </c>
      <c r="E64" s="10"/>
      <c r="F64" s="18" t="s">
        <v>11</v>
      </c>
      <c r="G64" s="18" t="s">
        <v>11</v>
      </c>
      <c r="H64" s="10"/>
      <c r="I64" s="19">
        <v>56015472</v>
      </c>
      <c r="J64" s="19">
        <v>5480</v>
      </c>
      <c r="K64" s="17" t="s">
        <v>9</v>
      </c>
      <c r="L64" s="10"/>
      <c r="M64" s="60">
        <v>14071</v>
      </c>
      <c r="N64" s="60">
        <v>14507</v>
      </c>
      <c r="O64" s="60">
        <v>15099</v>
      </c>
      <c r="P64" s="10"/>
      <c r="Q64" s="60">
        <f t="shared" si="25"/>
        <v>217605</v>
      </c>
      <c r="R64" s="10"/>
      <c r="S64" s="62">
        <f t="shared" si="26"/>
        <v>232112</v>
      </c>
      <c r="T64" s="10"/>
      <c r="U64" s="64">
        <v>25.9</v>
      </c>
      <c r="V64" s="64">
        <v>27.79</v>
      </c>
      <c r="W64" s="10"/>
      <c r="X64" s="43">
        <v>25470000000</v>
      </c>
      <c r="Y64" s="36">
        <v>8.5999999999999993E-2</v>
      </c>
      <c r="Z64" s="10"/>
      <c r="AA64" s="20">
        <v>67</v>
      </c>
      <c r="AB64" s="20">
        <v>2</v>
      </c>
      <c r="AC64" s="20">
        <v>1</v>
      </c>
      <c r="AD64" s="20">
        <v>29</v>
      </c>
      <c r="AE64" s="20">
        <v>1</v>
      </c>
      <c r="AF64" s="66">
        <f t="shared" si="27"/>
        <v>100</v>
      </c>
      <c r="AG64" s="10"/>
      <c r="AH64" s="36">
        <v>-4.7E-2</v>
      </c>
      <c r="AI64" s="40">
        <v>17691</v>
      </c>
      <c r="AJ64" s="37">
        <v>0.83</v>
      </c>
      <c r="AK64" s="42" t="s">
        <v>213</v>
      </c>
      <c r="AL64" s="41">
        <v>1509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18" t="s">
        <v>94</v>
      </c>
      <c r="E65" s="10"/>
      <c r="F65" s="18" t="s">
        <v>11</v>
      </c>
      <c r="G65" s="18" t="s">
        <v>11</v>
      </c>
      <c r="H65" s="10"/>
      <c r="I65" s="19">
        <v>48461568</v>
      </c>
      <c r="J65" s="19">
        <v>1380</v>
      </c>
      <c r="K65" s="17" t="s">
        <v>9</v>
      </c>
      <c r="L65" s="10"/>
      <c r="M65" s="60">
        <v>2965</v>
      </c>
      <c r="N65" s="60">
        <v>13463</v>
      </c>
      <c r="O65" s="60">
        <v>5416</v>
      </c>
      <c r="P65" s="10"/>
      <c r="Q65" s="60">
        <f t="shared" si="25"/>
        <v>201945</v>
      </c>
      <c r="R65" s="10"/>
      <c r="S65" s="62">
        <f t="shared" si="26"/>
        <v>215408</v>
      </c>
      <c r="T65" s="10"/>
      <c r="U65" s="64">
        <v>27.8</v>
      </c>
      <c r="V65" s="64">
        <v>11.47</v>
      </c>
      <c r="W65" s="10"/>
      <c r="X65" s="43">
        <v>6550000000</v>
      </c>
      <c r="Y65" s="36">
        <v>9.1999999999999998E-2</v>
      </c>
      <c r="Z65" s="10"/>
      <c r="AA65" s="20">
        <v>49</v>
      </c>
      <c r="AB65" s="20">
        <v>6</v>
      </c>
      <c r="AC65" s="20">
        <v>6</v>
      </c>
      <c r="AD65" s="20">
        <v>38</v>
      </c>
      <c r="AE65" s="20">
        <v>1</v>
      </c>
      <c r="AF65" s="66">
        <f t="shared" si="27"/>
        <v>100</v>
      </c>
      <c r="AG65" s="10"/>
      <c r="AH65" s="36">
        <v>-6.7000000000000004E-2</v>
      </c>
      <c r="AI65" s="40">
        <v>4536</v>
      </c>
      <c r="AJ65" s="37">
        <v>0.67</v>
      </c>
      <c r="AK65" s="42" t="s">
        <v>213</v>
      </c>
      <c r="AL65" s="41">
        <v>636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38</v>
      </c>
      <c r="E66" s="10"/>
      <c r="F66" s="18" t="s">
        <v>11</v>
      </c>
      <c r="G66" s="18" t="s">
        <v>11</v>
      </c>
      <c r="H66" s="10"/>
      <c r="I66" s="19">
        <v>23439188</v>
      </c>
      <c r="J66" s="19">
        <v>1200</v>
      </c>
      <c r="K66" s="17" t="s">
        <v>9</v>
      </c>
      <c r="L66" s="10"/>
      <c r="M66" s="60">
        <v>1879</v>
      </c>
      <c r="N66" s="60">
        <v>7066</v>
      </c>
      <c r="O66" s="60">
        <v>4120</v>
      </c>
      <c r="P66" s="10"/>
      <c r="Q66" s="60">
        <f t="shared" si="25"/>
        <v>105990</v>
      </c>
      <c r="R66" s="10"/>
      <c r="S66" s="62">
        <f t="shared" si="26"/>
        <v>113056</v>
      </c>
      <c r="T66" s="10"/>
      <c r="U66" s="64">
        <v>30.1</v>
      </c>
      <c r="V66" s="64">
        <v>15.27</v>
      </c>
      <c r="W66" s="10"/>
      <c r="X66" s="43">
        <v>3270000000</v>
      </c>
      <c r="Y66" s="36">
        <v>0.1</v>
      </c>
      <c r="Z66" s="10"/>
      <c r="AA66" s="20">
        <v>64</v>
      </c>
      <c r="AB66" s="20">
        <v>20</v>
      </c>
      <c r="AC66" s="20">
        <v>1</v>
      </c>
      <c r="AD66" s="20">
        <v>14</v>
      </c>
      <c r="AE66" s="20">
        <v>1</v>
      </c>
      <c r="AF66" s="66">
        <f t="shared" si="27"/>
        <v>100</v>
      </c>
      <c r="AG66" s="10"/>
      <c r="AH66" s="36">
        <v>-8.3000000000000004E-2</v>
      </c>
      <c r="AI66" s="40">
        <v>3235</v>
      </c>
      <c r="AJ66" s="37">
        <v>0.64</v>
      </c>
      <c r="AK66" s="42" t="s">
        <v>214</v>
      </c>
      <c r="AL66" s="41">
        <v>878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73</v>
      </c>
      <c r="E67" s="10"/>
      <c r="F67" s="18" t="s">
        <v>11</v>
      </c>
      <c r="G67" s="18" t="s">
        <v>11</v>
      </c>
      <c r="H67" s="10"/>
      <c r="I67" s="19">
        <v>28206728</v>
      </c>
      <c r="J67" s="19">
        <v>1380</v>
      </c>
      <c r="K67" s="17" t="s">
        <v>9</v>
      </c>
      <c r="L67" s="10"/>
      <c r="M67" s="60">
        <v>1802</v>
      </c>
      <c r="N67" s="60">
        <v>7018</v>
      </c>
      <c r="O67" s="60">
        <v>5387</v>
      </c>
      <c r="P67" s="10"/>
      <c r="Q67" s="60">
        <f t="shared" si="25"/>
        <v>105270</v>
      </c>
      <c r="R67" s="10"/>
      <c r="S67" s="62">
        <f t="shared" si="26"/>
        <v>112288</v>
      </c>
      <c r="T67" s="10"/>
      <c r="U67" s="64">
        <v>24.9</v>
      </c>
      <c r="V67" s="64">
        <v>18.29</v>
      </c>
      <c r="W67" s="10"/>
      <c r="X67" s="43">
        <v>4550000000</v>
      </c>
      <c r="Y67" s="36">
        <v>8.3000000000000004E-2</v>
      </c>
      <c r="Z67" s="10"/>
      <c r="AA67" s="20">
        <v>48</v>
      </c>
      <c r="AB67" s="20">
        <v>3</v>
      </c>
      <c r="AC67" s="20">
        <v>3</v>
      </c>
      <c r="AD67" s="20">
        <v>45</v>
      </c>
      <c r="AE67" s="20">
        <v>1</v>
      </c>
      <c r="AF67" s="66">
        <f t="shared" si="27"/>
        <v>100</v>
      </c>
      <c r="AG67" s="10"/>
      <c r="AH67" s="36">
        <v>1.0999999999999999E-2</v>
      </c>
      <c r="AI67" s="40">
        <v>7328</v>
      </c>
      <c r="AJ67" s="37">
        <v>0.7</v>
      </c>
      <c r="AK67" s="42" t="s">
        <v>213</v>
      </c>
      <c r="AL67" s="41">
        <v>976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21" t="s">
        <v>10</v>
      </c>
      <c r="E68" s="10"/>
      <c r="F68" s="18" t="s">
        <v>11</v>
      </c>
      <c r="G68" s="18" t="s">
        <v>11</v>
      </c>
      <c r="H68" s="10"/>
      <c r="I68" s="19">
        <v>28813464</v>
      </c>
      <c r="J68" s="19">
        <v>3440</v>
      </c>
      <c r="K68" s="17" t="s">
        <v>9</v>
      </c>
      <c r="L68" s="10"/>
      <c r="M68" s="60">
        <v>2845</v>
      </c>
      <c r="N68" s="60">
        <v>6797</v>
      </c>
      <c r="O68" s="60">
        <v>6769</v>
      </c>
      <c r="P68" s="10"/>
      <c r="Q68" s="60">
        <f t="shared" si="25"/>
        <v>101955</v>
      </c>
      <c r="R68" s="10"/>
      <c r="S68" s="62">
        <f t="shared" si="26"/>
        <v>108752</v>
      </c>
      <c r="T68" s="10"/>
      <c r="U68" s="64">
        <v>23.61</v>
      </c>
      <c r="V68" s="64">
        <v>24.82</v>
      </c>
      <c r="W68" s="10"/>
      <c r="X68" s="43">
        <v>7930000000</v>
      </c>
      <c r="Y68" s="36">
        <v>7.8E-2</v>
      </c>
      <c r="Z68" s="10"/>
      <c r="AA68" s="20">
        <v>51</v>
      </c>
      <c r="AB68" s="20">
        <v>3</v>
      </c>
      <c r="AC68" s="20">
        <v>1</v>
      </c>
      <c r="AD68" s="20">
        <v>44</v>
      </c>
      <c r="AE68" s="20">
        <v>1</v>
      </c>
      <c r="AF68" s="66">
        <f t="shared" si="27"/>
        <v>100</v>
      </c>
      <c r="AG68" s="10"/>
      <c r="AH68" s="36">
        <v>-0.159</v>
      </c>
      <c r="AI68" s="40">
        <v>2708</v>
      </c>
      <c r="AJ68" s="37">
        <v>0.64</v>
      </c>
      <c r="AK68" s="42" t="s">
        <v>214</v>
      </c>
      <c r="AL68" s="41">
        <v>1670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49</v>
      </c>
      <c r="E69" s="10"/>
      <c r="F69" s="18" t="s">
        <v>11</v>
      </c>
      <c r="G69" s="18" t="s">
        <v>11</v>
      </c>
      <c r="H69" s="10"/>
      <c r="I69" s="19">
        <v>23695920</v>
      </c>
      <c r="J69" s="19">
        <v>1520</v>
      </c>
      <c r="K69" s="17" t="s">
        <v>9</v>
      </c>
      <c r="L69" s="10"/>
      <c r="M69" s="60">
        <v>991</v>
      </c>
      <c r="N69" s="60">
        <v>5582</v>
      </c>
      <c r="O69" s="60">
        <v>3670</v>
      </c>
      <c r="P69" s="10"/>
      <c r="Q69" s="60">
        <f t="shared" si="25"/>
        <v>83730</v>
      </c>
      <c r="R69" s="10"/>
      <c r="S69" s="62">
        <f t="shared" si="26"/>
        <v>89312</v>
      </c>
      <c r="T69" s="10"/>
      <c r="U69" s="64">
        <v>23.6</v>
      </c>
      <c r="V69" s="64">
        <v>15</v>
      </c>
      <c r="W69" s="10"/>
      <c r="X69" s="43">
        <v>2770000000</v>
      </c>
      <c r="Y69" s="36">
        <v>7.8E-2</v>
      </c>
      <c r="Z69" s="10"/>
      <c r="AA69" s="20">
        <v>51</v>
      </c>
      <c r="AB69" s="20">
        <v>10</v>
      </c>
      <c r="AC69" s="20">
        <v>1</v>
      </c>
      <c r="AD69" s="20">
        <v>37</v>
      </c>
      <c r="AE69" s="20">
        <v>1</v>
      </c>
      <c r="AF69" s="66">
        <f t="shared" si="27"/>
        <v>100</v>
      </c>
      <c r="AG69" s="10"/>
      <c r="AH69" s="36">
        <v>-0.05</v>
      </c>
      <c r="AI69" s="40">
        <v>3821</v>
      </c>
      <c r="AJ69" s="37">
        <v>0.63</v>
      </c>
      <c r="AK69" s="42" t="s">
        <v>213</v>
      </c>
      <c r="AL69" s="41">
        <v>865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46</v>
      </c>
      <c r="E70" s="10"/>
      <c r="F70" s="18" t="s">
        <v>11</v>
      </c>
      <c r="G70" s="18" t="s">
        <v>11</v>
      </c>
      <c r="H70" s="10"/>
      <c r="I70" s="19">
        <v>5125821</v>
      </c>
      <c r="J70" s="19">
        <v>1710</v>
      </c>
      <c r="K70" s="17" t="s">
        <v>9</v>
      </c>
      <c r="L70" s="10"/>
      <c r="M70" s="60">
        <v>308</v>
      </c>
      <c r="N70" s="60">
        <v>1405</v>
      </c>
      <c r="O70" s="60">
        <v>1210</v>
      </c>
      <c r="P70" s="10"/>
      <c r="Q70" s="60">
        <f t="shared" si="25"/>
        <v>21075</v>
      </c>
      <c r="R70" s="10"/>
      <c r="S70" s="62">
        <f t="shared" si="26"/>
        <v>22480</v>
      </c>
      <c r="T70" s="10"/>
      <c r="U70" s="64">
        <v>27.4</v>
      </c>
      <c r="V70" s="64">
        <v>25.13</v>
      </c>
      <c r="W70" s="10"/>
      <c r="X70" s="43">
        <v>823520000</v>
      </c>
      <c r="Y70" s="36">
        <v>9.0999999999999998E-2</v>
      </c>
      <c r="Z70" s="10"/>
      <c r="AA70" s="20">
        <v>58</v>
      </c>
      <c r="AB70" s="20">
        <v>3</v>
      </c>
      <c r="AC70" s="20">
        <v>1</v>
      </c>
      <c r="AD70" s="20">
        <v>37</v>
      </c>
      <c r="AE70" s="20">
        <v>1</v>
      </c>
      <c r="AF70" s="66">
        <f t="shared" si="27"/>
        <v>100</v>
      </c>
      <c r="AG70" s="10"/>
      <c r="AH70" s="36">
        <v>-5.3999999999999999E-2</v>
      </c>
      <c r="AI70" s="40">
        <v>2483</v>
      </c>
      <c r="AJ70" s="37">
        <v>0.74</v>
      </c>
      <c r="AK70" s="42" t="s">
        <v>214</v>
      </c>
      <c r="AL70" s="41">
        <v>1557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112</v>
      </c>
      <c r="E71" s="10"/>
      <c r="F71" s="18" t="s">
        <v>11</v>
      </c>
      <c r="G71" s="18" t="s">
        <v>11</v>
      </c>
      <c r="H71" s="10"/>
      <c r="I71" s="19">
        <v>4301018</v>
      </c>
      <c r="J71" s="19">
        <v>1120</v>
      </c>
      <c r="K71" s="17" t="s">
        <v>9</v>
      </c>
      <c r="L71" s="10"/>
      <c r="M71" s="60">
        <v>184</v>
      </c>
      <c r="N71" s="60">
        <v>1064</v>
      </c>
      <c r="O71" s="60">
        <v>672</v>
      </c>
      <c r="P71" s="10"/>
      <c r="Q71" s="60">
        <f t="shared" si="25"/>
        <v>15960</v>
      </c>
      <c r="R71" s="10"/>
      <c r="S71" s="62">
        <f t="shared" si="26"/>
        <v>17024</v>
      </c>
      <c r="T71" s="10"/>
      <c r="U71" s="64">
        <v>24.7</v>
      </c>
      <c r="V71" s="64">
        <v>17.55</v>
      </c>
      <c r="W71" s="10"/>
      <c r="X71" s="43">
        <v>389830000</v>
      </c>
      <c r="Y71" s="36">
        <v>8.2000000000000003E-2</v>
      </c>
      <c r="Z71" s="10"/>
      <c r="AA71" s="20">
        <v>60</v>
      </c>
      <c r="AB71" s="20">
        <v>10</v>
      </c>
      <c r="AC71" s="20">
        <v>2</v>
      </c>
      <c r="AD71" s="20">
        <v>27</v>
      </c>
      <c r="AE71" s="20">
        <v>1</v>
      </c>
      <c r="AF71" s="66">
        <f t="shared" si="27"/>
        <v>100</v>
      </c>
      <c r="AG71" s="10"/>
      <c r="AH71" s="36">
        <v>-5.7000000000000002E-2</v>
      </c>
      <c r="AI71" s="40">
        <v>9677</v>
      </c>
      <c r="AJ71" s="37">
        <v>0.63</v>
      </c>
      <c r="AK71" s="42" t="s">
        <v>214</v>
      </c>
      <c r="AL71" s="41">
        <v>948</v>
      </c>
      <c r="AN71" s="86"/>
      <c r="AO71" s="87"/>
      <c r="AP71" s="88">
        <f t="shared" si="28"/>
        <v>0</v>
      </c>
      <c r="AR71" s="86">
        <f t="shared" si="29"/>
        <v>0</v>
      </c>
      <c r="AS71" s="87"/>
      <c r="AT71" s="88">
        <f t="shared" si="30"/>
        <v>0</v>
      </c>
      <c r="AV71" s="88">
        <v>0</v>
      </c>
    </row>
    <row r="72" spans="1:48" ht="24" customHeight="1">
      <c r="A72" s="16"/>
      <c r="B72" s="17">
        <f t="shared" si="31"/>
        <v>10</v>
      </c>
      <c r="C72" s="10"/>
      <c r="D72" s="18" t="s">
        <v>121</v>
      </c>
      <c r="E72" s="10"/>
      <c r="F72" s="18" t="s">
        <v>11</v>
      </c>
      <c r="G72" s="18" t="s">
        <v>11</v>
      </c>
      <c r="H72" s="10"/>
      <c r="I72" s="19">
        <v>2479713</v>
      </c>
      <c r="J72" s="19">
        <v>4620</v>
      </c>
      <c r="K72" s="17" t="s">
        <v>9</v>
      </c>
      <c r="L72" s="10"/>
      <c r="M72" s="60">
        <v>731</v>
      </c>
      <c r="N72" s="60">
        <v>754</v>
      </c>
      <c r="O72" s="60">
        <v>467</v>
      </c>
      <c r="P72" s="10"/>
      <c r="Q72" s="60">
        <f t="shared" si="25"/>
        <v>11310</v>
      </c>
      <c r="R72" s="10"/>
      <c r="S72" s="62">
        <f t="shared" si="26"/>
        <v>12064</v>
      </c>
      <c r="T72" s="10"/>
      <c r="U72" s="64">
        <v>30.4</v>
      </c>
      <c r="V72" s="64">
        <v>19.3</v>
      </c>
      <c r="W72" s="10"/>
      <c r="X72" s="43">
        <v>1140000000</v>
      </c>
      <c r="Y72" s="36">
        <v>0.10100000000000001</v>
      </c>
      <c r="Z72" s="10"/>
      <c r="AA72" s="20">
        <v>60</v>
      </c>
      <c r="AB72" s="20">
        <v>3</v>
      </c>
      <c r="AC72" s="20">
        <v>1</v>
      </c>
      <c r="AD72" s="20">
        <v>35</v>
      </c>
      <c r="AE72" s="20">
        <v>1</v>
      </c>
      <c r="AF72" s="66">
        <f t="shared" si="27"/>
        <v>100</v>
      </c>
      <c r="AG72" s="10"/>
      <c r="AH72" s="36">
        <v>-6.5000000000000002E-2</v>
      </c>
      <c r="AI72" s="40">
        <v>14973</v>
      </c>
      <c r="AJ72" s="37">
        <v>0.73</v>
      </c>
      <c r="AK72" s="42" t="s">
        <v>213</v>
      </c>
      <c r="AL72" s="41">
        <v>1127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101</v>
      </c>
      <c r="E73" s="10"/>
      <c r="F73" s="18" t="s">
        <v>11</v>
      </c>
      <c r="G73" s="18" t="s">
        <v>11</v>
      </c>
      <c r="H73" s="10"/>
      <c r="I73" s="19">
        <v>2203821</v>
      </c>
      <c r="J73" s="19">
        <v>1210</v>
      </c>
      <c r="K73" s="17" t="s">
        <v>9</v>
      </c>
      <c r="L73" s="10"/>
      <c r="M73" s="60">
        <v>318</v>
      </c>
      <c r="N73" s="60">
        <v>638</v>
      </c>
      <c r="O73" s="60">
        <v>831</v>
      </c>
      <c r="P73" s="10"/>
      <c r="Q73" s="60">
        <f t="shared" si="25"/>
        <v>9570</v>
      </c>
      <c r="R73" s="10"/>
      <c r="S73" s="62">
        <f t="shared" si="26"/>
        <v>10208</v>
      </c>
      <c r="T73" s="10"/>
      <c r="U73" s="64">
        <v>28.9</v>
      </c>
      <c r="V73" s="64">
        <v>42.86</v>
      </c>
      <c r="W73" s="10"/>
      <c r="X73" s="43">
        <v>223650000</v>
      </c>
      <c r="Y73" s="36">
        <v>9.6000000000000002E-2</v>
      </c>
      <c r="Z73" s="10"/>
      <c r="AA73" s="20">
        <v>60</v>
      </c>
      <c r="AB73" s="20">
        <v>4</v>
      </c>
      <c r="AC73" s="20">
        <v>1</v>
      </c>
      <c r="AD73" s="20">
        <v>34</v>
      </c>
      <c r="AE73" s="20">
        <v>1</v>
      </c>
      <c r="AF73" s="66">
        <f t="shared" si="27"/>
        <v>100</v>
      </c>
      <c r="AG73" s="10"/>
      <c r="AH73" s="36">
        <v>-5.8000000000000003E-2</v>
      </c>
      <c r="AI73" s="40">
        <v>5581</v>
      </c>
      <c r="AJ73" s="37">
        <v>0.81</v>
      </c>
      <c r="AK73" s="42" t="s">
        <v>210</v>
      </c>
      <c r="AL73" s="41">
        <v>2424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31</v>
      </c>
      <c r="E74" s="10"/>
      <c r="F74" s="18" t="s">
        <v>11</v>
      </c>
      <c r="G74" s="18" t="s">
        <v>11</v>
      </c>
      <c r="H74" s="10"/>
      <c r="I74" s="19">
        <v>2250260</v>
      </c>
      <c r="J74" s="19">
        <v>6610</v>
      </c>
      <c r="K74" s="17" t="s">
        <v>9</v>
      </c>
      <c r="L74" s="10"/>
      <c r="M74" s="60">
        <v>450</v>
      </c>
      <c r="N74" s="60">
        <v>535</v>
      </c>
      <c r="O74" s="60">
        <v>299</v>
      </c>
      <c r="P74" s="10"/>
      <c r="Q74" s="60">
        <f t="shared" si="25"/>
        <v>8025</v>
      </c>
      <c r="R74" s="10"/>
      <c r="S74" s="62">
        <f t="shared" si="26"/>
        <v>8560</v>
      </c>
      <c r="T74" s="10"/>
      <c r="U74" s="64">
        <v>23.8</v>
      </c>
      <c r="V74" s="64">
        <v>13.33</v>
      </c>
      <c r="W74" s="10"/>
      <c r="X74" s="43">
        <v>1240000000</v>
      </c>
      <c r="Y74" s="36">
        <v>7.9000000000000001E-2</v>
      </c>
      <c r="Z74" s="10"/>
      <c r="AA74" s="20">
        <v>62</v>
      </c>
      <c r="AB74" s="20">
        <v>3</v>
      </c>
      <c r="AC74" s="20">
        <v>1</v>
      </c>
      <c r="AD74" s="20">
        <v>33</v>
      </c>
      <c r="AE74" s="20">
        <v>1</v>
      </c>
      <c r="AF74" s="66">
        <f t="shared" si="27"/>
        <v>100</v>
      </c>
      <c r="AG74" s="10"/>
      <c r="AH74" s="36">
        <v>-5.0999999999999997E-2</v>
      </c>
      <c r="AI74" s="40">
        <v>29031</v>
      </c>
      <c r="AJ74" s="37">
        <v>0.72</v>
      </c>
      <c r="AK74" s="42" t="s">
        <v>214</v>
      </c>
      <c r="AL74" s="41">
        <v>787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69</v>
      </c>
      <c r="E75" s="10"/>
      <c r="F75" s="18" t="s">
        <v>11</v>
      </c>
      <c r="G75" s="18" t="s">
        <v>11</v>
      </c>
      <c r="H75" s="10"/>
      <c r="I75" s="19">
        <v>1979786</v>
      </c>
      <c r="J75" s="19">
        <v>7210</v>
      </c>
      <c r="K75" s="17" t="s">
        <v>9</v>
      </c>
      <c r="L75" s="10"/>
      <c r="M75" s="60">
        <v>54</v>
      </c>
      <c r="N75" s="60">
        <v>460</v>
      </c>
      <c r="O75" s="60">
        <v>438</v>
      </c>
      <c r="P75" s="10"/>
      <c r="Q75" s="60">
        <f t="shared" si="25"/>
        <v>6900</v>
      </c>
      <c r="R75" s="10"/>
      <c r="S75" s="62">
        <f t="shared" si="26"/>
        <v>7360</v>
      </c>
      <c r="T75" s="10"/>
      <c r="U75" s="64">
        <v>23.2</v>
      </c>
      <c r="V75" s="64">
        <v>26.15</v>
      </c>
      <c r="W75" s="10"/>
      <c r="X75" s="43">
        <v>1080000000</v>
      </c>
      <c r="Y75" s="36">
        <v>7.6999999999999999E-2</v>
      </c>
      <c r="Z75" s="10"/>
      <c r="AA75" s="20">
        <v>55</v>
      </c>
      <c r="AB75" s="20">
        <v>4</v>
      </c>
      <c r="AC75" s="20">
        <v>1</v>
      </c>
      <c r="AD75" s="20">
        <v>39</v>
      </c>
      <c r="AE75" s="20">
        <v>1</v>
      </c>
      <c r="AF75" s="66">
        <f t="shared" si="27"/>
        <v>100</v>
      </c>
      <c r="AG75" s="10"/>
      <c r="AH75" s="36">
        <v>-5.1999999999999998E-2</v>
      </c>
      <c r="AI75" s="40">
        <v>9850</v>
      </c>
      <c r="AJ75" s="37">
        <v>0.76</v>
      </c>
      <c r="AK75" s="42" t="s">
        <v>213</v>
      </c>
      <c r="AL75" s="41">
        <v>1568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64</v>
      </c>
      <c r="E76" s="10"/>
      <c r="F76" s="18" t="s">
        <v>11</v>
      </c>
      <c r="G76" s="18" t="s">
        <v>11</v>
      </c>
      <c r="H76" s="10"/>
      <c r="I76" s="19">
        <v>1343098</v>
      </c>
      <c r="J76" s="19">
        <v>2830</v>
      </c>
      <c r="K76" s="17" t="s">
        <v>9</v>
      </c>
      <c r="L76" s="10"/>
      <c r="M76" s="60">
        <v>203</v>
      </c>
      <c r="N76" s="60">
        <v>361</v>
      </c>
      <c r="O76" s="60">
        <v>386</v>
      </c>
      <c r="P76" s="10"/>
      <c r="Q76" s="60">
        <f t="shared" si="25"/>
        <v>5415</v>
      </c>
      <c r="R76" s="10"/>
      <c r="S76" s="62">
        <f t="shared" si="26"/>
        <v>5776</v>
      </c>
      <c r="T76" s="10"/>
      <c r="U76" s="64">
        <v>26.9</v>
      </c>
      <c r="V76" s="64">
        <v>34.68</v>
      </c>
      <c r="W76" s="10"/>
      <c r="X76" s="43">
        <v>341160000</v>
      </c>
      <c r="Y76" s="36">
        <v>8.8999999999999996E-2</v>
      </c>
      <c r="Z76" s="10"/>
      <c r="AA76" s="20">
        <v>61</v>
      </c>
      <c r="AB76" s="20">
        <v>4</v>
      </c>
      <c r="AC76" s="20">
        <v>1</v>
      </c>
      <c r="AD76" s="20">
        <v>33</v>
      </c>
      <c r="AE76" s="20">
        <v>1</v>
      </c>
      <c r="AF76" s="66">
        <f t="shared" si="27"/>
        <v>100</v>
      </c>
      <c r="AG76" s="10"/>
      <c r="AH76" s="36">
        <v>-0.13100000000000001</v>
      </c>
      <c r="AI76" s="40">
        <v>7433</v>
      </c>
      <c r="AJ76" s="37">
        <v>0.81</v>
      </c>
      <c r="AK76" s="42" t="s">
        <v>210</v>
      </c>
      <c r="AL76" s="41">
        <v>2042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18" t="s">
        <v>61</v>
      </c>
      <c r="E77" s="10"/>
      <c r="F77" s="18" t="s">
        <v>11</v>
      </c>
      <c r="G77" s="18" t="s">
        <v>11</v>
      </c>
      <c r="H77" s="10"/>
      <c r="I77" s="19">
        <v>1221490</v>
      </c>
      <c r="J77" s="19">
        <v>6550</v>
      </c>
      <c r="K77" s="17" t="s">
        <v>9</v>
      </c>
      <c r="L77" s="10"/>
      <c r="M77" s="60">
        <v>41</v>
      </c>
      <c r="N77" s="60">
        <v>300</v>
      </c>
      <c r="O77" s="60">
        <v>217</v>
      </c>
      <c r="P77" s="10"/>
      <c r="Q77" s="60">
        <f t="shared" si="25"/>
        <v>4500</v>
      </c>
      <c r="R77" s="10"/>
      <c r="S77" s="62">
        <f t="shared" si="26"/>
        <v>4800</v>
      </c>
      <c r="T77" s="10"/>
      <c r="U77" s="64">
        <v>24.6</v>
      </c>
      <c r="V77" s="64">
        <v>16.690000000000001</v>
      </c>
      <c r="W77" s="10"/>
      <c r="X77" s="43">
        <v>919590000</v>
      </c>
      <c r="Y77" s="36">
        <v>8.2000000000000003E-2</v>
      </c>
      <c r="Z77" s="10"/>
      <c r="AA77" s="20">
        <v>48</v>
      </c>
      <c r="AB77" s="20">
        <v>3</v>
      </c>
      <c r="AC77" s="20">
        <v>1</v>
      </c>
      <c r="AD77" s="20">
        <v>47</v>
      </c>
      <c r="AE77" s="20">
        <v>1</v>
      </c>
      <c r="AF77" s="66">
        <f t="shared" si="27"/>
        <v>100</v>
      </c>
      <c r="AG77" s="10"/>
      <c r="AH77" s="36">
        <v>-3.0000000000000001E-3</v>
      </c>
      <c r="AI77" s="40">
        <v>11707</v>
      </c>
      <c r="AJ77" s="37">
        <v>0.73</v>
      </c>
      <c r="AK77" s="42" t="s">
        <v>213</v>
      </c>
      <c r="AL77" s="41">
        <v>1094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113</v>
      </c>
      <c r="E78" s="10"/>
      <c r="F78" s="18" t="s">
        <v>11</v>
      </c>
      <c r="G78" s="18" t="s">
        <v>11</v>
      </c>
      <c r="H78" s="10"/>
      <c r="I78" s="19">
        <v>1262132</v>
      </c>
      <c r="J78" s="19">
        <v>9760</v>
      </c>
      <c r="K78" s="17" t="s">
        <v>9</v>
      </c>
      <c r="L78" s="10"/>
      <c r="M78" s="60">
        <v>144</v>
      </c>
      <c r="N78" s="60">
        <v>173</v>
      </c>
      <c r="O78" s="60">
        <v>168</v>
      </c>
      <c r="P78" s="10"/>
      <c r="Q78" s="60">
        <f t="shared" si="25"/>
        <v>2595</v>
      </c>
      <c r="R78" s="10"/>
      <c r="S78" s="62">
        <f t="shared" si="26"/>
        <v>2768</v>
      </c>
      <c r="T78" s="10"/>
      <c r="U78" s="64">
        <v>13.7</v>
      </c>
      <c r="V78" s="64">
        <v>13.22</v>
      </c>
      <c r="W78" s="10"/>
      <c r="X78" s="43">
        <v>556910000</v>
      </c>
      <c r="Y78" s="36">
        <v>4.5999999999999999E-2</v>
      </c>
      <c r="Z78" s="10"/>
      <c r="AA78" s="20">
        <v>40</v>
      </c>
      <c r="AB78" s="20">
        <v>28</v>
      </c>
      <c r="AC78" s="20">
        <v>3</v>
      </c>
      <c r="AD78" s="20">
        <v>28</v>
      </c>
      <c r="AE78" s="20">
        <v>1</v>
      </c>
      <c r="AF78" s="66">
        <f t="shared" si="27"/>
        <v>100</v>
      </c>
      <c r="AG78" s="10"/>
      <c r="AH78" s="36">
        <v>4.3999999999999997E-2</v>
      </c>
      <c r="AI78" s="40">
        <v>40224</v>
      </c>
      <c r="AJ78" s="37">
        <v>0.8</v>
      </c>
      <c r="AK78" s="42" t="s">
        <v>223</v>
      </c>
      <c r="AL78" s="41">
        <v>727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36</v>
      </c>
      <c r="E79" s="10"/>
      <c r="F79" s="18" t="s">
        <v>11</v>
      </c>
      <c r="G79" s="18" t="s">
        <v>11</v>
      </c>
      <c r="H79" s="10"/>
      <c r="I79" s="19">
        <v>539560</v>
      </c>
      <c r="J79" s="19">
        <v>2970</v>
      </c>
      <c r="K79" s="17" t="s">
        <v>9</v>
      </c>
      <c r="L79" s="10"/>
      <c r="M79" s="60">
        <v>41</v>
      </c>
      <c r="N79" s="60">
        <v>135</v>
      </c>
      <c r="O79" s="60">
        <v>135</v>
      </c>
      <c r="P79" s="10"/>
      <c r="Q79" s="60">
        <f t="shared" si="25"/>
        <v>2025</v>
      </c>
      <c r="R79" s="10"/>
      <c r="S79" s="62">
        <f t="shared" si="26"/>
        <v>2160</v>
      </c>
      <c r="T79" s="10"/>
      <c r="U79" s="64">
        <v>25</v>
      </c>
      <c r="V79" s="64">
        <v>25</v>
      </c>
      <c r="W79" s="10"/>
      <c r="X79" s="43">
        <f>AP79+AT79</f>
        <v>140541954.52500001</v>
      </c>
      <c r="Y79" s="36">
        <f>X79/AV79</f>
        <v>8.4511097128683113E-2</v>
      </c>
      <c r="Z79" s="10"/>
      <c r="AA79" s="20">
        <v>46.5</v>
      </c>
      <c r="AB79" s="20">
        <v>21.9</v>
      </c>
      <c r="AC79" s="20">
        <v>3.7</v>
      </c>
      <c r="AD79" s="20">
        <v>21.5</v>
      </c>
      <c r="AE79" s="20">
        <v>6.4</v>
      </c>
      <c r="AF79" s="66">
        <f t="shared" si="27"/>
        <v>100.00000000000001</v>
      </c>
      <c r="AG79" s="10"/>
      <c r="AH79" s="72"/>
      <c r="AI79" s="73"/>
      <c r="AJ79" s="74"/>
      <c r="AK79" s="75"/>
      <c r="AL79" s="76"/>
      <c r="AN79" s="57">
        <v>3130.982</v>
      </c>
      <c r="AO79" s="35">
        <v>70</v>
      </c>
      <c r="AP79" s="43">
        <f t="shared" si="28"/>
        <v>29587779.900000002</v>
      </c>
      <c r="AR79" s="57">
        <f t="shared" si="29"/>
        <v>3130.982</v>
      </c>
      <c r="AS79" s="35">
        <v>17.5</v>
      </c>
      <c r="AT79" s="43">
        <f t="shared" si="30"/>
        <v>110954174.625</v>
      </c>
      <c r="AV79" s="43">
        <v>1663000000</v>
      </c>
    </row>
    <row r="80" spans="1:48" ht="24" customHeight="1">
      <c r="A80" s="16"/>
      <c r="B80" s="17">
        <f t="shared" si="31"/>
        <v>18</v>
      </c>
      <c r="C80" s="10"/>
      <c r="D80" s="18" t="s">
        <v>225</v>
      </c>
      <c r="E80" s="10"/>
      <c r="F80" s="18" t="s">
        <v>11</v>
      </c>
      <c r="G80" s="18" t="s">
        <v>11</v>
      </c>
      <c r="H80" s="10"/>
      <c r="I80" s="19">
        <v>539560</v>
      </c>
      <c r="J80" s="19"/>
      <c r="K80" s="17" t="s">
        <v>9</v>
      </c>
      <c r="L80" s="10"/>
      <c r="M80" s="60">
        <v>41</v>
      </c>
      <c r="N80" s="60">
        <v>135</v>
      </c>
      <c r="O80" s="60">
        <v>43</v>
      </c>
      <c r="P80" s="10"/>
      <c r="Q80" s="60">
        <f t="shared" si="25"/>
        <v>2025</v>
      </c>
      <c r="R80" s="10"/>
      <c r="S80" s="62">
        <f t="shared" si="26"/>
        <v>2160</v>
      </c>
      <c r="T80" s="10"/>
      <c r="U80" s="64">
        <v>25</v>
      </c>
      <c r="V80" s="64">
        <v>7.86</v>
      </c>
      <c r="W80" s="10"/>
      <c r="X80" s="43">
        <v>138350000</v>
      </c>
      <c r="Y80" s="36">
        <v>8.3000000000000004E-2</v>
      </c>
      <c r="Z80" s="10"/>
      <c r="AA80" s="20">
        <v>38</v>
      </c>
      <c r="AB80" s="20">
        <v>6</v>
      </c>
      <c r="AC80" s="20">
        <v>2</v>
      </c>
      <c r="AD80" s="20">
        <v>53</v>
      </c>
      <c r="AE80" s="20">
        <v>1</v>
      </c>
      <c r="AF80" s="66">
        <f t="shared" si="27"/>
        <v>100</v>
      </c>
      <c r="AG80" s="10"/>
      <c r="AH80" s="36">
        <v>-1E-3</v>
      </c>
      <c r="AI80" s="40">
        <v>12039</v>
      </c>
      <c r="AJ80" s="37">
        <v>0.67</v>
      </c>
      <c r="AK80" s="42" t="s">
        <v>213</v>
      </c>
      <c r="AL80" s="41">
        <v>417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50" ht="24" customHeight="1">
      <c r="A81" s="16"/>
      <c r="B81" s="17">
        <f t="shared" si="31"/>
        <v>19</v>
      </c>
      <c r="C81" s="10"/>
      <c r="D81" s="18" t="s">
        <v>145</v>
      </c>
      <c r="E81" s="10"/>
      <c r="F81" s="18" t="s">
        <v>11</v>
      </c>
      <c r="G81" s="18" t="s">
        <v>11</v>
      </c>
      <c r="H81" s="10"/>
      <c r="I81" s="19">
        <v>199910</v>
      </c>
      <c r="J81" s="19">
        <v>1730</v>
      </c>
      <c r="K81" s="17" t="s">
        <v>9</v>
      </c>
      <c r="L81" s="10"/>
      <c r="M81" s="60">
        <v>23</v>
      </c>
      <c r="N81" s="60">
        <v>55</v>
      </c>
      <c r="O81" s="60">
        <v>24</v>
      </c>
      <c r="P81" s="10"/>
      <c r="Q81" s="60">
        <f t="shared" si="25"/>
        <v>825</v>
      </c>
      <c r="R81" s="10"/>
      <c r="S81" s="62">
        <f t="shared" si="26"/>
        <v>880</v>
      </c>
      <c r="T81" s="10"/>
      <c r="U81" s="64">
        <v>27.5</v>
      </c>
      <c r="V81" s="64">
        <v>11.95</v>
      </c>
      <c r="W81" s="10"/>
      <c r="X81" s="43">
        <v>32410000</v>
      </c>
      <c r="Y81" s="36">
        <v>9.0999999999999998E-2</v>
      </c>
      <c r="Z81" s="10"/>
      <c r="AA81" s="20">
        <v>52</v>
      </c>
      <c r="AB81" s="20">
        <v>10</v>
      </c>
      <c r="AC81" s="20">
        <v>2</v>
      </c>
      <c r="AD81" s="20">
        <v>35</v>
      </c>
      <c r="AE81" s="20">
        <v>1</v>
      </c>
      <c r="AF81" s="66">
        <f t="shared" si="27"/>
        <v>100</v>
      </c>
      <c r="AG81" s="10"/>
      <c r="AH81" s="36">
        <v>-0.08</v>
      </c>
      <c r="AI81" s="40">
        <v>17033</v>
      </c>
      <c r="AJ81" s="37">
        <v>0.68</v>
      </c>
      <c r="AK81" s="42" t="s">
        <v>213</v>
      </c>
      <c r="AL81" s="41">
        <v>673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50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50" ht="24" customHeight="1">
      <c r="A83" s="16"/>
      <c r="B83" s="17">
        <v>1</v>
      </c>
      <c r="C83" s="10"/>
      <c r="D83" s="18" t="s">
        <v>32</v>
      </c>
      <c r="E83" s="10"/>
      <c r="F83" s="18" t="s">
        <v>13</v>
      </c>
      <c r="G83" s="18" t="s">
        <v>222</v>
      </c>
      <c r="H83" s="10"/>
      <c r="I83" s="19">
        <v>207652864</v>
      </c>
      <c r="J83" s="19">
        <v>8840</v>
      </c>
      <c r="K83" s="17" t="s">
        <v>9</v>
      </c>
      <c r="L83" s="10"/>
      <c r="M83" s="60">
        <v>38651</v>
      </c>
      <c r="N83" s="60">
        <v>41007</v>
      </c>
      <c r="O83" s="60">
        <v>46009</v>
      </c>
      <c r="P83" s="10"/>
      <c r="Q83" s="60">
        <f t="shared" ref="Q83:Q105" si="32">N83*$Q$200</f>
        <v>615105</v>
      </c>
      <c r="R83" s="10"/>
      <c r="S83" s="62">
        <f t="shared" ref="S83:S105" si="33">Q83+N83</f>
        <v>656112</v>
      </c>
      <c r="T83" s="10"/>
      <c r="U83" s="64">
        <v>19.7</v>
      </c>
      <c r="V83" s="64">
        <v>21.9</v>
      </c>
      <c r="W83" s="10"/>
      <c r="X83" s="43">
        <v>117950000000</v>
      </c>
      <c r="Y83" s="36">
        <v>6.6000000000000003E-2</v>
      </c>
      <c r="Z83" s="10"/>
      <c r="AA83" s="20">
        <v>32</v>
      </c>
      <c r="AB83" s="20">
        <v>38</v>
      </c>
      <c r="AC83" s="20">
        <v>2</v>
      </c>
      <c r="AD83" s="20">
        <v>27</v>
      </c>
      <c r="AE83" s="20">
        <v>1</v>
      </c>
      <c r="AF83" s="66">
        <f t="shared" ref="AF83:AF105" si="34">SUM(AA83:AE83)</f>
        <v>100</v>
      </c>
      <c r="AG83" s="10"/>
      <c r="AH83" s="36">
        <v>-7.1999999999999995E-2</v>
      </c>
      <c r="AI83" s="40">
        <v>45204</v>
      </c>
      <c r="AJ83" s="37">
        <v>0.82</v>
      </c>
      <c r="AK83" s="42" t="s">
        <v>210</v>
      </c>
      <c r="AL83" s="41">
        <v>1140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50" ht="24" customHeight="1">
      <c r="A84" s="16"/>
      <c r="B84" s="17">
        <f t="shared" si="31"/>
        <v>2</v>
      </c>
      <c r="C84" s="10"/>
      <c r="D84" s="18" t="s">
        <v>114</v>
      </c>
      <c r="E84" s="10"/>
      <c r="F84" s="18" t="s">
        <v>13</v>
      </c>
      <c r="G84" s="18" t="s">
        <v>222</v>
      </c>
      <c r="H84" s="10"/>
      <c r="I84" s="19">
        <v>127540424</v>
      </c>
      <c r="J84" s="19">
        <v>9040</v>
      </c>
      <c r="K84" s="17" t="s">
        <v>9</v>
      </c>
      <c r="L84" s="10"/>
      <c r="M84" s="60">
        <v>16039</v>
      </c>
      <c r="N84" s="60">
        <v>16725</v>
      </c>
      <c r="O84" s="60">
        <v>19676</v>
      </c>
      <c r="P84" s="10"/>
      <c r="Q84" s="60">
        <f t="shared" si="32"/>
        <v>250875</v>
      </c>
      <c r="R84" s="10"/>
      <c r="S84" s="62">
        <f t="shared" si="33"/>
        <v>267600</v>
      </c>
      <c r="T84" s="10"/>
      <c r="U84" s="64">
        <v>13.1</v>
      </c>
      <c r="V84" s="64">
        <v>15.73</v>
      </c>
      <c r="W84" s="10"/>
      <c r="X84" s="43">
        <v>46990000000</v>
      </c>
      <c r="Y84" s="36">
        <v>4.3999999999999997E-2</v>
      </c>
      <c r="Z84" s="10"/>
      <c r="AA84" s="20">
        <v>38</v>
      </c>
      <c r="AB84" s="20">
        <v>10</v>
      </c>
      <c r="AC84" s="20">
        <v>2</v>
      </c>
      <c r="AD84" s="20">
        <v>48</v>
      </c>
      <c r="AE84" s="20">
        <v>2</v>
      </c>
      <c r="AF84" s="66">
        <f t="shared" si="34"/>
        <v>100</v>
      </c>
      <c r="AG84" s="10"/>
      <c r="AH84" s="36">
        <v>-1.4E-2</v>
      </c>
      <c r="AI84" s="40">
        <v>31524</v>
      </c>
      <c r="AJ84" s="37">
        <v>0.78</v>
      </c>
      <c r="AK84" s="42" t="s">
        <v>213</v>
      </c>
      <c r="AL84" s="41">
        <v>847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50" ht="24" customHeight="1">
      <c r="A85" s="16"/>
      <c r="B85" s="17">
        <f t="shared" si="31"/>
        <v>3</v>
      </c>
      <c r="C85" s="10"/>
      <c r="D85" s="18" t="s">
        <v>183</v>
      </c>
      <c r="E85" s="10"/>
      <c r="F85" s="18" t="s">
        <v>13</v>
      </c>
      <c r="G85" s="18" t="s">
        <v>222</v>
      </c>
      <c r="H85" s="10"/>
      <c r="I85" s="19">
        <v>31568180</v>
      </c>
      <c r="J85" s="19">
        <v>11760</v>
      </c>
      <c r="K85" s="17" t="s">
        <v>9</v>
      </c>
      <c r="L85" s="10"/>
      <c r="M85" s="60">
        <v>7028</v>
      </c>
      <c r="N85" s="60">
        <v>10640</v>
      </c>
      <c r="O85" s="60">
        <v>6881</v>
      </c>
      <c r="P85" s="10"/>
      <c r="Q85" s="60">
        <f t="shared" si="32"/>
        <v>159600</v>
      </c>
      <c r="R85" s="10"/>
      <c r="S85" s="62">
        <f t="shared" si="33"/>
        <v>170240</v>
      </c>
      <c r="T85" s="10"/>
      <c r="U85" s="64">
        <v>33.700000000000003</v>
      </c>
      <c r="V85" s="64">
        <v>22.62</v>
      </c>
      <c r="W85" s="10"/>
      <c r="X85" s="43">
        <v>55520000000</v>
      </c>
      <c r="Y85" s="36">
        <v>0.115</v>
      </c>
      <c r="Z85" s="10"/>
      <c r="AA85" s="20">
        <v>31</v>
      </c>
      <c r="AB85" s="20">
        <v>16</v>
      </c>
      <c r="AC85" s="20">
        <v>2</v>
      </c>
      <c r="AD85" s="20">
        <v>49</v>
      </c>
      <c r="AE85" s="20">
        <v>2</v>
      </c>
      <c r="AF85" s="66">
        <f t="shared" si="34"/>
        <v>100</v>
      </c>
      <c r="AG85" s="10"/>
      <c r="AH85" s="36">
        <v>-2.7E-2</v>
      </c>
      <c r="AI85" s="40">
        <v>25341</v>
      </c>
      <c r="AJ85" s="37">
        <v>0.84</v>
      </c>
      <c r="AK85" s="42" t="s">
        <v>213</v>
      </c>
      <c r="AL85" s="41">
        <v>1230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50" ht="24" customHeight="1">
      <c r="A86" s="16"/>
      <c r="B86" s="17">
        <f t="shared" si="31"/>
        <v>4</v>
      </c>
      <c r="C86" s="10"/>
      <c r="D86" s="18" t="s">
        <v>44</v>
      </c>
      <c r="E86" s="10"/>
      <c r="F86" s="18" t="s">
        <v>13</v>
      </c>
      <c r="G86" s="18" t="s">
        <v>222</v>
      </c>
      <c r="H86" s="10"/>
      <c r="I86" s="19">
        <v>48653420</v>
      </c>
      <c r="J86" s="19">
        <v>6320</v>
      </c>
      <c r="K86" s="17" t="s">
        <v>9</v>
      </c>
      <c r="L86" s="10"/>
      <c r="M86" s="60">
        <v>7158</v>
      </c>
      <c r="N86" s="60">
        <v>8987</v>
      </c>
      <c r="O86" s="60">
        <v>7447</v>
      </c>
      <c r="P86" s="10"/>
      <c r="Q86" s="60">
        <f t="shared" si="32"/>
        <v>134805</v>
      </c>
      <c r="R86" s="10"/>
      <c r="S86" s="62">
        <f t="shared" si="33"/>
        <v>143792</v>
      </c>
      <c r="T86" s="10"/>
      <c r="U86" s="64">
        <v>18.5</v>
      </c>
      <c r="V86" s="64">
        <v>14.88</v>
      </c>
      <c r="W86" s="10"/>
      <c r="X86" s="43">
        <v>17370000000</v>
      </c>
      <c r="Y86" s="36">
        <v>6.0999999999999999E-2</v>
      </c>
      <c r="Z86" s="10"/>
      <c r="AA86" s="20">
        <v>15</v>
      </c>
      <c r="AB86" s="20">
        <v>40</v>
      </c>
      <c r="AC86" s="20">
        <v>3</v>
      </c>
      <c r="AD86" s="20">
        <v>41</v>
      </c>
      <c r="AE86" s="20">
        <v>1</v>
      </c>
      <c r="AF86" s="66">
        <f t="shared" si="34"/>
        <v>100</v>
      </c>
      <c r="AG86" s="10"/>
      <c r="AH86" s="36">
        <v>2.8000000000000001E-2</v>
      </c>
      <c r="AI86" s="40">
        <v>27702</v>
      </c>
      <c r="AJ86" s="37">
        <v>0.76</v>
      </c>
      <c r="AK86" s="42" t="s">
        <v>210</v>
      </c>
      <c r="AL86" s="41">
        <v>753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50" ht="24" customHeight="1">
      <c r="A87" s="16"/>
      <c r="B87" s="17">
        <f t="shared" si="31"/>
        <v>5</v>
      </c>
      <c r="C87" s="10"/>
      <c r="D87" s="18" t="s">
        <v>15</v>
      </c>
      <c r="E87" s="10"/>
      <c r="F87" s="18" t="s">
        <v>13</v>
      </c>
      <c r="G87" s="18" t="s">
        <v>222</v>
      </c>
      <c r="H87" s="10"/>
      <c r="I87" s="19">
        <v>43847432</v>
      </c>
      <c r="J87" s="19">
        <v>11960</v>
      </c>
      <c r="K87" s="17" t="s">
        <v>9</v>
      </c>
      <c r="L87" s="10"/>
      <c r="M87" s="60">
        <v>5530</v>
      </c>
      <c r="N87" s="60">
        <v>6119</v>
      </c>
      <c r="O87" s="60">
        <v>6508</v>
      </c>
      <c r="P87" s="10"/>
      <c r="Q87" s="60">
        <f t="shared" si="32"/>
        <v>91785</v>
      </c>
      <c r="R87" s="10"/>
      <c r="S87" s="62">
        <f t="shared" si="33"/>
        <v>97904</v>
      </c>
      <c r="T87" s="10"/>
      <c r="U87" s="64">
        <v>14</v>
      </c>
      <c r="V87" s="64">
        <v>14.85</v>
      </c>
      <c r="W87" s="10"/>
      <c r="X87" s="43">
        <v>25750000000</v>
      </c>
      <c r="Y87" s="36">
        <v>4.5999999999999999E-2</v>
      </c>
      <c r="Z87" s="10"/>
      <c r="AA87" s="20">
        <v>52</v>
      </c>
      <c r="AB87" s="20">
        <v>18</v>
      </c>
      <c r="AC87" s="20">
        <v>2</v>
      </c>
      <c r="AD87" s="20">
        <v>27</v>
      </c>
      <c r="AE87" s="20">
        <v>1</v>
      </c>
      <c r="AF87" s="66">
        <f t="shared" si="34"/>
        <v>100</v>
      </c>
      <c r="AG87" s="10"/>
      <c r="AH87" s="36">
        <v>-7.6999999999999999E-2</v>
      </c>
      <c r="AI87" s="40">
        <v>49338</v>
      </c>
      <c r="AJ87" s="37">
        <v>0.73</v>
      </c>
      <c r="AK87" s="42" t="s">
        <v>213</v>
      </c>
      <c r="AL87" s="41">
        <v>795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50" ht="24" customHeight="1">
      <c r="A88" s="16"/>
      <c r="B88" s="17">
        <f t="shared" si="31"/>
        <v>6</v>
      </c>
      <c r="C88" s="10"/>
      <c r="D88" s="18" t="s">
        <v>133</v>
      </c>
      <c r="E88" s="10"/>
      <c r="F88" s="18" t="s">
        <v>13</v>
      </c>
      <c r="G88" s="18" t="s">
        <v>222</v>
      </c>
      <c r="H88" s="10"/>
      <c r="I88" s="19">
        <v>31773840</v>
      </c>
      <c r="J88" s="19">
        <v>5950</v>
      </c>
      <c r="K88" s="17" t="s">
        <v>9</v>
      </c>
      <c r="L88" s="10"/>
      <c r="M88" s="60">
        <v>2696</v>
      </c>
      <c r="N88" s="60">
        <v>4286</v>
      </c>
      <c r="O88" s="60">
        <v>4555</v>
      </c>
      <c r="P88" s="10"/>
      <c r="Q88" s="60">
        <f t="shared" si="32"/>
        <v>64290</v>
      </c>
      <c r="R88" s="10"/>
      <c r="S88" s="62">
        <f t="shared" si="33"/>
        <v>68576</v>
      </c>
      <c r="T88" s="10"/>
      <c r="U88" s="64">
        <v>13.5</v>
      </c>
      <c r="V88" s="64">
        <v>13.95</v>
      </c>
      <c r="W88" s="10"/>
      <c r="X88" s="43">
        <v>8600000000</v>
      </c>
      <c r="Y88" s="36">
        <v>4.4999999999999998E-2</v>
      </c>
      <c r="Z88" s="10"/>
      <c r="AA88" s="20">
        <v>40</v>
      </c>
      <c r="AB88" s="20">
        <v>7</v>
      </c>
      <c r="AC88" s="20">
        <v>3</v>
      </c>
      <c r="AD88" s="20">
        <v>49</v>
      </c>
      <c r="AE88" s="20">
        <v>1</v>
      </c>
      <c r="AF88" s="66">
        <f t="shared" si="34"/>
        <v>100</v>
      </c>
      <c r="AG88" s="10"/>
      <c r="AH88" s="36">
        <v>-0.127</v>
      </c>
      <c r="AI88" s="40">
        <v>17640</v>
      </c>
      <c r="AJ88" s="37">
        <v>0.71</v>
      </c>
      <c r="AK88" s="42" t="s">
        <v>213</v>
      </c>
      <c r="AL88" s="41">
        <v>697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50" ht="24" customHeight="1">
      <c r="A89" s="16"/>
      <c r="B89" s="17">
        <f t="shared" si="31"/>
        <v>7</v>
      </c>
      <c r="C89" s="10"/>
      <c r="D89" s="18" t="s">
        <v>57</v>
      </c>
      <c r="E89" s="10"/>
      <c r="F89" s="18" t="s">
        <v>13</v>
      </c>
      <c r="G89" s="18" t="s">
        <v>222</v>
      </c>
      <c r="H89" s="10"/>
      <c r="I89" s="19">
        <v>10648791</v>
      </c>
      <c r="J89" s="19">
        <v>6390</v>
      </c>
      <c r="K89" s="17" t="s">
        <v>9</v>
      </c>
      <c r="L89" s="10"/>
      <c r="M89" s="60">
        <v>3118</v>
      </c>
      <c r="N89" s="60">
        <v>3684</v>
      </c>
      <c r="O89" s="60">
        <v>3184</v>
      </c>
      <c r="P89" s="10"/>
      <c r="Q89" s="60">
        <f t="shared" si="32"/>
        <v>55260</v>
      </c>
      <c r="R89" s="10"/>
      <c r="S89" s="62">
        <f t="shared" si="33"/>
        <v>58944</v>
      </c>
      <c r="T89" s="10"/>
      <c r="U89" s="64">
        <v>34.6</v>
      </c>
      <c r="V89" s="64">
        <v>30.77</v>
      </c>
      <c r="W89" s="10"/>
      <c r="X89" s="43">
        <v>8320000000</v>
      </c>
      <c r="Y89" s="36">
        <v>0.115</v>
      </c>
      <c r="Z89" s="10"/>
      <c r="AA89" s="20">
        <v>73</v>
      </c>
      <c r="AB89" s="20">
        <v>16</v>
      </c>
      <c r="AC89" s="20">
        <v>1</v>
      </c>
      <c r="AD89" s="20">
        <v>9</v>
      </c>
      <c r="AE89" s="20">
        <v>1</v>
      </c>
      <c r="AF89" s="66">
        <f t="shared" si="34"/>
        <v>100</v>
      </c>
      <c r="AG89" s="10"/>
      <c r="AH89" s="36">
        <v>5.8999999999999997E-2</v>
      </c>
      <c r="AI89" s="40">
        <v>36192</v>
      </c>
      <c r="AJ89" s="37">
        <v>0.81</v>
      </c>
      <c r="AK89" s="42" t="s">
        <v>210</v>
      </c>
      <c r="AL89" s="41">
        <v>1563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50" ht="24" customHeight="1">
      <c r="A90" s="16"/>
      <c r="B90" s="17">
        <f t="shared" si="31"/>
        <v>8</v>
      </c>
      <c r="C90" s="10"/>
      <c r="D90" s="18" t="s">
        <v>58</v>
      </c>
      <c r="E90" s="10"/>
      <c r="F90" s="18" t="s">
        <v>13</v>
      </c>
      <c r="G90" s="18" t="s">
        <v>222</v>
      </c>
      <c r="H90" s="10"/>
      <c r="I90" s="19">
        <v>16385068</v>
      </c>
      <c r="J90" s="19">
        <v>5820</v>
      </c>
      <c r="K90" s="17" t="s">
        <v>9</v>
      </c>
      <c r="L90" s="10"/>
      <c r="M90" s="60">
        <v>2894</v>
      </c>
      <c r="N90" s="60">
        <v>3490</v>
      </c>
      <c r="O90" s="60">
        <v>4474</v>
      </c>
      <c r="P90" s="10"/>
      <c r="Q90" s="60">
        <f t="shared" si="32"/>
        <v>52350</v>
      </c>
      <c r="R90" s="10"/>
      <c r="S90" s="62">
        <f t="shared" si="33"/>
        <v>55840</v>
      </c>
      <c r="T90" s="10"/>
      <c r="U90" s="64">
        <v>21.3</v>
      </c>
      <c r="V90" s="64">
        <v>27.21</v>
      </c>
      <c r="W90" s="10"/>
      <c r="X90" s="43">
        <v>7080000000</v>
      </c>
      <c r="Y90" s="36">
        <v>7.0999999999999994E-2</v>
      </c>
      <c r="Z90" s="10"/>
      <c r="AA90" s="20">
        <v>32</v>
      </c>
      <c r="AB90" s="20">
        <v>18</v>
      </c>
      <c r="AC90" s="20">
        <v>2</v>
      </c>
      <c r="AD90" s="20">
        <v>47</v>
      </c>
      <c r="AE90" s="20">
        <v>1</v>
      </c>
      <c r="AF90" s="66">
        <f t="shared" si="34"/>
        <v>100</v>
      </c>
      <c r="AG90" s="10"/>
      <c r="AH90" s="36">
        <v>-9.0999999999999998E-2</v>
      </c>
      <c r="AI90" s="40">
        <v>11751</v>
      </c>
      <c r="AJ90" s="37">
        <v>0.75</v>
      </c>
      <c r="AK90" s="42" t="s">
        <v>213</v>
      </c>
      <c r="AL90" s="41">
        <v>1394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50" ht="24" customHeight="1">
      <c r="A91" s="16"/>
      <c r="B91" s="17">
        <f t="shared" si="31"/>
        <v>9</v>
      </c>
      <c r="C91" s="10"/>
      <c r="D91" s="18" t="s">
        <v>76</v>
      </c>
      <c r="E91" s="10"/>
      <c r="F91" s="18" t="s">
        <v>13</v>
      </c>
      <c r="G91" s="18" t="s">
        <v>222</v>
      </c>
      <c r="H91" s="10"/>
      <c r="I91" s="19">
        <v>16582469</v>
      </c>
      <c r="J91" s="19">
        <v>3790</v>
      </c>
      <c r="K91" s="17" t="s">
        <v>9</v>
      </c>
      <c r="L91" s="10"/>
      <c r="M91" s="60">
        <v>2058</v>
      </c>
      <c r="N91" s="60">
        <v>2758</v>
      </c>
      <c r="O91" s="60">
        <v>2635</v>
      </c>
      <c r="P91" s="10"/>
      <c r="Q91" s="60">
        <f t="shared" si="32"/>
        <v>41370</v>
      </c>
      <c r="R91" s="10"/>
      <c r="S91" s="62">
        <f t="shared" si="33"/>
        <v>44128</v>
      </c>
      <c r="T91" s="10"/>
      <c r="U91" s="64">
        <v>16.600000000000001</v>
      </c>
      <c r="V91" s="64">
        <v>15.92</v>
      </c>
      <c r="W91" s="10"/>
      <c r="X91" s="43">
        <v>3800000000</v>
      </c>
      <c r="Y91" s="36">
        <v>5.5E-2</v>
      </c>
      <c r="Z91" s="10"/>
      <c r="AA91" s="20">
        <v>38</v>
      </c>
      <c r="AB91" s="20">
        <v>14</v>
      </c>
      <c r="AC91" s="20">
        <v>2</v>
      </c>
      <c r="AD91" s="20">
        <v>45</v>
      </c>
      <c r="AE91" s="20">
        <v>1</v>
      </c>
      <c r="AF91" s="66">
        <f t="shared" si="34"/>
        <v>100</v>
      </c>
      <c r="AG91" s="10"/>
      <c r="AH91" s="36">
        <v>2.5999999999999999E-2</v>
      </c>
      <c r="AI91" s="40">
        <v>19600</v>
      </c>
      <c r="AJ91" s="37">
        <v>0.82</v>
      </c>
      <c r="AK91" s="42" t="s">
        <v>210</v>
      </c>
      <c r="AL91" s="41">
        <v>863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50" ht="24" customHeight="1">
      <c r="A92" s="16"/>
      <c r="B92" s="17">
        <f t="shared" si="31"/>
        <v>10</v>
      </c>
      <c r="C92" s="10"/>
      <c r="D92" s="18" t="s">
        <v>29</v>
      </c>
      <c r="E92" s="10"/>
      <c r="F92" s="18" t="s">
        <v>13</v>
      </c>
      <c r="G92" s="18" t="s">
        <v>222</v>
      </c>
      <c r="H92" s="10"/>
      <c r="I92" s="19">
        <v>10887882</v>
      </c>
      <c r="J92" s="19">
        <v>3070</v>
      </c>
      <c r="K92" s="17" t="s">
        <v>9</v>
      </c>
      <c r="L92" s="10"/>
      <c r="M92" s="60">
        <v>1259</v>
      </c>
      <c r="N92" s="60">
        <v>1687</v>
      </c>
      <c r="O92" s="60">
        <v>2120</v>
      </c>
      <c r="P92" s="10"/>
      <c r="Q92" s="60">
        <f t="shared" si="32"/>
        <v>25305</v>
      </c>
      <c r="R92" s="10"/>
      <c r="S92" s="62">
        <f t="shared" si="33"/>
        <v>26992</v>
      </c>
      <c r="T92" s="10"/>
      <c r="U92" s="64">
        <v>15.5</v>
      </c>
      <c r="V92" s="64">
        <v>18.7</v>
      </c>
      <c r="W92" s="10"/>
      <c r="X92" s="43">
        <v>1750000000</v>
      </c>
      <c r="Y92" s="36">
        <v>5.1999999999999998E-2</v>
      </c>
      <c r="Z92" s="10"/>
      <c r="AA92" s="20">
        <v>58</v>
      </c>
      <c r="AB92" s="20">
        <v>5</v>
      </c>
      <c r="AC92" s="20">
        <v>1</v>
      </c>
      <c r="AD92" s="20">
        <v>35</v>
      </c>
      <c r="AE92" s="20">
        <v>1</v>
      </c>
      <c r="AF92" s="66">
        <f t="shared" si="34"/>
        <v>100</v>
      </c>
      <c r="AG92" s="10"/>
      <c r="AH92" s="36">
        <v>-4.8000000000000001E-2</v>
      </c>
      <c r="AI92" s="40">
        <v>15715</v>
      </c>
      <c r="AJ92" s="37">
        <v>0.66</v>
      </c>
      <c r="AK92" s="42" t="s">
        <v>213</v>
      </c>
      <c r="AL92" s="41">
        <v>912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50" ht="24" customHeight="1">
      <c r="A93" s="16"/>
      <c r="B93" s="17">
        <f t="shared" si="31"/>
        <v>11</v>
      </c>
      <c r="C93" s="10"/>
      <c r="D93" s="18" t="s">
        <v>132</v>
      </c>
      <c r="E93" s="10"/>
      <c r="F93" s="18" t="s">
        <v>13</v>
      </c>
      <c r="G93" s="18" t="s">
        <v>222</v>
      </c>
      <c r="H93" s="10"/>
      <c r="I93" s="19">
        <v>6725308</v>
      </c>
      <c r="J93" s="19">
        <v>4070</v>
      </c>
      <c r="K93" s="17" t="s">
        <v>9</v>
      </c>
      <c r="L93" s="10"/>
      <c r="M93" s="60">
        <v>1202</v>
      </c>
      <c r="N93" s="60">
        <v>1529</v>
      </c>
      <c r="O93" s="60">
        <v>1494</v>
      </c>
      <c r="P93" s="10"/>
      <c r="Q93" s="60">
        <f t="shared" si="32"/>
        <v>22935</v>
      </c>
      <c r="R93" s="10"/>
      <c r="S93" s="62">
        <f t="shared" si="33"/>
        <v>24464</v>
      </c>
      <c r="T93" s="10"/>
      <c r="U93" s="64">
        <v>22.7</v>
      </c>
      <c r="V93" s="64">
        <v>21.9</v>
      </c>
      <c r="W93" s="10"/>
      <c r="X93" s="43">
        <v>2730000000</v>
      </c>
      <c r="Y93" s="36">
        <v>7.5999999999999998E-2</v>
      </c>
      <c r="Z93" s="10"/>
      <c r="AA93" s="20">
        <v>18</v>
      </c>
      <c r="AB93" s="20">
        <v>43</v>
      </c>
      <c r="AC93" s="20">
        <v>1</v>
      </c>
      <c r="AD93" s="20">
        <v>37</v>
      </c>
      <c r="AE93" s="20">
        <v>1</v>
      </c>
      <c r="AF93" s="66">
        <f t="shared" si="34"/>
        <v>100</v>
      </c>
      <c r="AG93" s="10"/>
      <c r="AH93" s="36">
        <v>-0.08</v>
      </c>
      <c r="AI93" s="40">
        <v>27834</v>
      </c>
      <c r="AJ93" s="37">
        <v>0.84</v>
      </c>
      <c r="AK93" s="42" t="s">
        <v>210</v>
      </c>
      <c r="AL93" s="41">
        <v>1167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  <c r="AX93" s="25"/>
    </row>
    <row r="94" spans="1:50" ht="24" customHeight="1">
      <c r="A94" s="16"/>
      <c r="B94" s="17">
        <f t="shared" si="31"/>
        <v>12</v>
      </c>
      <c r="C94" s="10"/>
      <c r="D94" s="18" t="s">
        <v>80</v>
      </c>
      <c r="E94" s="10"/>
      <c r="F94" s="18" t="s">
        <v>13</v>
      </c>
      <c r="G94" s="18" t="s">
        <v>222</v>
      </c>
      <c r="H94" s="10"/>
      <c r="I94" s="19">
        <v>9112867</v>
      </c>
      <c r="J94" s="19">
        <v>2150</v>
      </c>
      <c r="K94" s="17" t="s">
        <v>9</v>
      </c>
      <c r="L94" s="10"/>
      <c r="M94" s="60">
        <v>1407</v>
      </c>
      <c r="N94" s="60">
        <v>1525</v>
      </c>
      <c r="O94" s="60">
        <v>1276</v>
      </c>
      <c r="P94" s="10"/>
      <c r="Q94" s="60">
        <f t="shared" si="32"/>
        <v>22875</v>
      </c>
      <c r="R94" s="10"/>
      <c r="S94" s="62">
        <f t="shared" si="33"/>
        <v>24400</v>
      </c>
      <c r="T94" s="10"/>
      <c r="U94" s="64">
        <v>16.7</v>
      </c>
      <c r="V94" s="64">
        <v>13.76</v>
      </c>
      <c r="W94" s="10"/>
      <c r="X94" s="43">
        <v>1200000000</v>
      </c>
      <c r="Y94" s="36">
        <v>5.6000000000000001E-2</v>
      </c>
      <c r="Z94" s="10"/>
      <c r="AA94" s="20">
        <v>31</v>
      </c>
      <c r="AB94" s="20">
        <v>9</v>
      </c>
      <c r="AC94" s="20">
        <v>2</v>
      </c>
      <c r="AD94" s="20">
        <v>56</v>
      </c>
      <c r="AE94" s="20">
        <v>2</v>
      </c>
      <c r="AF94" s="66">
        <f t="shared" si="34"/>
        <v>100</v>
      </c>
      <c r="AG94" s="10"/>
      <c r="AH94" s="36">
        <v>-1.2E-2</v>
      </c>
      <c r="AI94" s="40">
        <v>18595</v>
      </c>
      <c r="AJ94" s="37">
        <v>0.72</v>
      </c>
      <c r="AK94" s="42" t="s">
        <v>214</v>
      </c>
      <c r="AL94" s="41">
        <v>698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50" ht="24" customHeight="1">
      <c r="A95" s="16"/>
      <c r="B95" s="17">
        <f t="shared" si="31"/>
        <v>13</v>
      </c>
      <c r="C95" s="10"/>
      <c r="D95" s="18" t="s">
        <v>60</v>
      </c>
      <c r="E95" s="10"/>
      <c r="F95" s="18" t="s">
        <v>13</v>
      </c>
      <c r="G95" s="18" t="s">
        <v>222</v>
      </c>
      <c r="H95" s="10"/>
      <c r="I95" s="19">
        <v>6344722</v>
      </c>
      <c r="J95" s="19">
        <v>3920</v>
      </c>
      <c r="K95" s="17" t="s">
        <v>9</v>
      </c>
      <c r="L95" s="10"/>
      <c r="M95" s="60">
        <v>1215</v>
      </c>
      <c r="N95" s="60">
        <v>1411</v>
      </c>
      <c r="O95" s="60">
        <v>1276</v>
      </c>
      <c r="P95" s="10"/>
      <c r="Q95" s="60">
        <f t="shared" si="32"/>
        <v>21165</v>
      </c>
      <c r="R95" s="10"/>
      <c r="S95" s="62">
        <f t="shared" si="33"/>
        <v>22576</v>
      </c>
      <c r="T95" s="10"/>
      <c r="U95" s="64">
        <v>22.2</v>
      </c>
      <c r="V95" s="64">
        <v>21.04</v>
      </c>
      <c r="W95" s="10"/>
      <c r="X95" s="43">
        <v>1770000000</v>
      </c>
      <c r="Y95" s="36">
        <v>7.3999999999999996E-2</v>
      </c>
      <c r="Z95" s="10"/>
      <c r="AA95" s="20">
        <v>30</v>
      </c>
      <c r="AB95" s="20">
        <v>3</v>
      </c>
      <c r="AC95" s="20">
        <v>1</v>
      </c>
      <c r="AD95" s="20">
        <v>65</v>
      </c>
      <c r="AE95" s="20">
        <v>1</v>
      </c>
      <c r="AF95" s="66">
        <f t="shared" si="34"/>
        <v>100</v>
      </c>
      <c r="AG95" s="10"/>
      <c r="AH95" s="36">
        <v>0.10299999999999999</v>
      </c>
      <c r="AI95" s="40">
        <v>15888</v>
      </c>
      <c r="AJ95" s="37">
        <v>0.71</v>
      </c>
      <c r="AK95" s="42" t="s">
        <v>213</v>
      </c>
      <c r="AL95" s="41">
        <v>929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50" ht="24" customHeight="1">
      <c r="A96" s="16"/>
      <c r="B96" s="17">
        <f t="shared" si="31"/>
        <v>14</v>
      </c>
      <c r="C96" s="10"/>
      <c r="D96" s="18" t="s">
        <v>51</v>
      </c>
      <c r="E96" s="10"/>
      <c r="F96" s="18" t="s">
        <v>13</v>
      </c>
      <c r="G96" s="18" t="s">
        <v>222</v>
      </c>
      <c r="H96" s="10"/>
      <c r="I96" s="19">
        <v>11475982</v>
      </c>
      <c r="J96" s="19">
        <v>6570</v>
      </c>
      <c r="K96" s="17" t="s">
        <v>9</v>
      </c>
      <c r="L96" s="10"/>
      <c r="M96" s="60">
        <v>750</v>
      </c>
      <c r="N96" s="60">
        <v>975</v>
      </c>
      <c r="O96" s="60">
        <v>1124</v>
      </c>
      <c r="P96" s="10"/>
      <c r="Q96" s="60">
        <f t="shared" si="32"/>
        <v>14625</v>
      </c>
      <c r="R96" s="10"/>
      <c r="S96" s="62">
        <f t="shared" si="33"/>
        <v>15600</v>
      </c>
      <c r="T96" s="10"/>
      <c r="U96" s="64">
        <v>8.5</v>
      </c>
      <c r="V96" s="64">
        <v>9.86</v>
      </c>
      <c r="W96" s="10"/>
      <c r="X96" s="43">
        <v>2580000000</v>
      </c>
      <c r="Y96" s="36">
        <v>2.8000000000000001E-2</v>
      </c>
      <c r="Z96" s="10"/>
      <c r="AA96" s="20">
        <v>30</v>
      </c>
      <c r="AB96" s="20">
        <v>12</v>
      </c>
      <c r="AC96" s="20">
        <v>16</v>
      </c>
      <c r="AD96" s="20">
        <v>38</v>
      </c>
      <c r="AE96" s="20">
        <v>4</v>
      </c>
      <c r="AF96" s="66">
        <f t="shared" si="34"/>
        <v>100</v>
      </c>
      <c r="AG96" s="10"/>
      <c r="AH96" s="36">
        <v>4.9000000000000002E-2</v>
      </c>
      <c r="AI96" s="40">
        <v>5519</v>
      </c>
      <c r="AJ96" s="37">
        <v>0.69</v>
      </c>
      <c r="AK96" s="42" t="s">
        <v>213</v>
      </c>
      <c r="AL96" s="41">
        <v>432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50" ht="24" customHeight="1">
      <c r="A97" s="16"/>
      <c r="B97" s="17">
        <f t="shared" si="31"/>
        <v>15</v>
      </c>
      <c r="C97" s="10"/>
      <c r="D97" s="18" t="s">
        <v>48</v>
      </c>
      <c r="E97" s="10"/>
      <c r="F97" s="18" t="s">
        <v>13</v>
      </c>
      <c r="G97" s="18" t="s">
        <v>222</v>
      </c>
      <c r="H97" s="10"/>
      <c r="I97" s="19">
        <v>4857274</v>
      </c>
      <c r="J97" s="19">
        <v>10840</v>
      </c>
      <c r="K97" s="17" t="s">
        <v>9</v>
      </c>
      <c r="L97" s="10"/>
      <c r="M97" s="60">
        <v>795</v>
      </c>
      <c r="N97" s="60">
        <v>812</v>
      </c>
      <c r="O97" s="60">
        <v>778</v>
      </c>
      <c r="P97" s="10"/>
      <c r="Q97" s="60">
        <f t="shared" si="32"/>
        <v>12180</v>
      </c>
      <c r="R97" s="10"/>
      <c r="S97" s="62">
        <f t="shared" si="33"/>
        <v>12992</v>
      </c>
      <c r="T97" s="10"/>
      <c r="U97" s="64">
        <v>16.7</v>
      </c>
      <c r="V97" s="64">
        <v>16.84</v>
      </c>
      <c r="W97" s="10"/>
      <c r="X97" s="43">
        <v>3180000000</v>
      </c>
      <c r="Y97" s="36">
        <v>5.6000000000000001E-2</v>
      </c>
      <c r="Z97" s="10"/>
      <c r="AA97" s="20">
        <v>22</v>
      </c>
      <c r="AB97" s="20">
        <v>11</v>
      </c>
      <c r="AC97" s="20">
        <v>1</v>
      </c>
      <c r="AD97" s="20">
        <v>65</v>
      </c>
      <c r="AE97" s="20">
        <v>1</v>
      </c>
      <c r="AF97" s="66">
        <f t="shared" si="34"/>
        <v>100</v>
      </c>
      <c r="AG97" s="10"/>
      <c r="AH97" s="36">
        <v>0.104</v>
      </c>
      <c r="AI97" s="40">
        <v>40998</v>
      </c>
      <c r="AJ97" s="37">
        <v>0.75</v>
      </c>
      <c r="AK97" s="42" t="s">
        <v>213</v>
      </c>
      <c r="AL97" s="41">
        <v>794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50" ht="24" customHeight="1">
      <c r="A98" s="16"/>
      <c r="B98" s="17">
        <f t="shared" si="31"/>
        <v>16</v>
      </c>
      <c r="C98" s="10"/>
      <c r="D98" s="18" t="s">
        <v>130</v>
      </c>
      <c r="E98" s="10"/>
      <c r="F98" s="18" t="s">
        <v>13</v>
      </c>
      <c r="G98" s="18" t="s">
        <v>222</v>
      </c>
      <c r="H98" s="10"/>
      <c r="I98" s="19">
        <v>4034119</v>
      </c>
      <c r="J98" s="19">
        <v>12140</v>
      </c>
      <c r="K98" s="17" t="s">
        <v>9</v>
      </c>
      <c r="L98" s="10"/>
      <c r="M98" s="60">
        <v>440</v>
      </c>
      <c r="N98" s="60">
        <v>575</v>
      </c>
      <c r="O98" s="60">
        <v>506</v>
      </c>
      <c r="P98" s="10"/>
      <c r="Q98" s="60">
        <f t="shared" si="32"/>
        <v>8625</v>
      </c>
      <c r="R98" s="10"/>
      <c r="S98" s="62">
        <f t="shared" si="33"/>
        <v>9200</v>
      </c>
      <c r="T98" s="10"/>
      <c r="U98" s="64">
        <v>14.3</v>
      </c>
      <c r="V98" s="64">
        <v>13.11</v>
      </c>
      <c r="W98" s="10"/>
      <c r="X98" s="43">
        <v>2750000000</v>
      </c>
      <c r="Y98" s="36">
        <v>4.7E-2</v>
      </c>
      <c r="Z98" s="10"/>
      <c r="AA98" s="20">
        <v>41</v>
      </c>
      <c r="AB98" s="20">
        <v>5</v>
      </c>
      <c r="AC98" s="20">
        <v>5</v>
      </c>
      <c r="AD98" s="20">
        <v>47</v>
      </c>
      <c r="AE98" s="20">
        <v>2</v>
      </c>
      <c r="AF98" s="66">
        <f t="shared" si="34"/>
        <v>100</v>
      </c>
      <c r="AG98" s="10"/>
      <c r="AH98" s="36">
        <v>-9.7000000000000003E-2</v>
      </c>
      <c r="AI98" s="40">
        <v>31942</v>
      </c>
      <c r="AJ98" s="37">
        <v>0.77</v>
      </c>
      <c r="AK98" s="42" t="s">
        <v>210</v>
      </c>
      <c r="AL98" s="41">
        <v>659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50" ht="24" customHeight="1">
      <c r="A99" s="16"/>
      <c r="B99" s="17">
        <f t="shared" si="31"/>
        <v>17</v>
      </c>
      <c r="C99" s="10"/>
      <c r="D99" s="18" t="s">
        <v>90</v>
      </c>
      <c r="E99" s="10"/>
      <c r="F99" s="18" t="s">
        <v>13</v>
      </c>
      <c r="G99" s="18" t="s">
        <v>222</v>
      </c>
      <c r="H99" s="10"/>
      <c r="I99" s="19">
        <v>2881355</v>
      </c>
      <c r="J99" s="19">
        <v>4660</v>
      </c>
      <c r="K99" s="17" t="s">
        <v>9</v>
      </c>
      <c r="L99" s="10"/>
      <c r="M99" s="60">
        <v>379</v>
      </c>
      <c r="N99" s="60">
        <v>391</v>
      </c>
      <c r="O99" s="60">
        <v>282</v>
      </c>
      <c r="P99" s="10"/>
      <c r="Q99" s="60">
        <f t="shared" si="32"/>
        <v>5865</v>
      </c>
      <c r="R99" s="10"/>
      <c r="S99" s="62">
        <f t="shared" si="33"/>
        <v>6256</v>
      </c>
      <c r="T99" s="10"/>
      <c r="U99" s="64">
        <v>13.6</v>
      </c>
      <c r="V99" s="64">
        <v>10.15</v>
      </c>
      <c r="W99" s="10"/>
      <c r="X99" s="43">
        <v>634940000</v>
      </c>
      <c r="Y99" s="36">
        <v>4.4999999999999998E-2</v>
      </c>
      <c r="Z99" s="10"/>
      <c r="AA99" s="20">
        <v>50</v>
      </c>
      <c r="AB99" s="20">
        <v>18</v>
      </c>
      <c r="AC99" s="20">
        <v>7</v>
      </c>
      <c r="AD99" s="20">
        <v>24</v>
      </c>
      <c r="AE99" s="20">
        <v>1</v>
      </c>
      <c r="AF99" s="66">
        <f t="shared" si="34"/>
        <v>100</v>
      </c>
      <c r="AG99" s="10"/>
      <c r="AH99" s="36">
        <v>-3.0000000000000001E-3</v>
      </c>
      <c r="AI99" s="40">
        <v>18787</v>
      </c>
      <c r="AJ99" s="37">
        <v>0.75</v>
      </c>
      <c r="AK99" s="42" t="s">
        <v>210</v>
      </c>
      <c r="AL99" s="41">
        <v>505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50" ht="24" customHeight="1">
      <c r="A100" s="16"/>
      <c r="B100" s="17">
        <f t="shared" si="31"/>
        <v>18</v>
      </c>
      <c r="C100" s="10"/>
      <c r="D100" s="18" t="s">
        <v>79</v>
      </c>
      <c r="E100" s="10"/>
      <c r="F100" s="18" t="s">
        <v>13</v>
      </c>
      <c r="G100" s="18" t="s">
        <v>222</v>
      </c>
      <c r="H100" s="10"/>
      <c r="I100" s="19">
        <v>773303</v>
      </c>
      <c r="J100" s="19">
        <v>4250</v>
      </c>
      <c r="K100" s="17" t="s">
        <v>9</v>
      </c>
      <c r="L100" s="10"/>
      <c r="M100" s="60">
        <v>128</v>
      </c>
      <c r="N100" s="60">
        <v>190</v>
      </c>
      <c r="O100" s="60">
        <v>121</v>
      </c>
      <c r="P100" s="10"/>
      <c r="Q100" s="60">
        <f t="shared" si="32"/>
        <v>2850</v>
      </c>
      <c r="R100" s="10"/>
      <c r="S100" s="62">
        <f t="shared" si="33"/>
        <v>3040</v>
      </c>
      <c r="T100" s="10"/>
      <c r="U100" s="64">
        <v>24.6</v>
      </c>
      <c r="V100" s="64">
        <v>16.27</v>
      </c>
      <c r="W100" s="10"/>
      <c r="X100" s="43">
        <v>286260000</v>
      </c>
      <c r="Y100" s="36">
        <v>8.2000000000000003E-2</v>
      </c>
      <c r="Z100" s="10"/>
      <c r="AA100" s="20">
        <v>51</v>
      </c>
      <c r="AB100" s="20">
        <v>19</v>
      </c>
      <c r="AC100" s="20">
        <v>6</v>
      </c>
      <c r="AD100" s="20">
        <v>23</v>
      </c>
      <c r="AE100" s="20">
        <v>1</v>
      </c>
      <c r="AF100" s="66">
        <f t="shared" si="34"/>
        <v>100</v>
      </c>
      <c r="AG100" s="10"/>
      <c r="AH100" s="36">
        <v>-9.2999999999999999E-2</v>
      </c>
      <c r="AI100" s="40">
        <v>2029</v>
      </c>
      <c r="AJ100" s="37">
        <v>0.85</v>
      </c>
      <c r="AK100" s="42" t="s">
        <v>210</v>
      </c>
      <c r="AL100" s="41">
        <v>856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50" ht="24" customHeight="1">
      <c r="A101" s="16"/>
      <c r="B101" s="17">
        <f t="shared" si="31"/>
        <v>19</v>
      </c>
      <c r="C101" s="10"/>
      <c r="D101" s="18" t="s">
        <v>26</v>
      </c>
      <c r="E101" s="10"/>
      <c r="F101" s="18" t="s">
        <v>13</v>
      </c>
      <c r="G101" s="18" t="s">
        <v>222</v>
      </c>
      <c r="H101" s="10"/>
      <c r="I101" s="19">
        <v>366954</v>
      </c>
      <c r="J101" s="19">
        <v>4410</v>
      </c>
      <c r="K101" s="17" t="s">
        <v>9</v>
      </c>
      <c r="L101" s="10"/>
      <c r="M101" s="60">
        <v>101</v>
      </c>
      <c r="N101" s="60">
        <v>104</v>
      </c>
      <c r="O101" s="60">
        <v>71</v>
      </c>
      <c r="P101" s="10"/>
      <c r="Q101" s="60">
        <f t="shared" si="32"/>
        <v>1560</v>
      </c>
      <c r="R101" s="10"/>
      <c r="S101" s="62">
        <f t="shared" si="33"/>
        <v>1664</v>
      </c>
      <c r="T101" s="10"/>
      <c r="U101" s="64">
        <v>28.3</v>
      </c>
      <c r="V101" s="64">
        <v>18.309999999999999</v>
      </c>
      <c r="W101" s="10"/>
      <c r="X101" s="43">
        <v>170250000</v>
      </c>
      <c r="Y101" s="36">
        <v>9.4E-2</v>
      </c>
      <c r="Z101" s="10"/>
      <c r="AA101" s="20">
        <v>53</v>
      </c>
      <c r="AB101" s="20">
        <v>20</v>
      </c>
      <c r="AC101" s="20">
        <v>7</v>
      </c>
      <c r="AD101" s="20">
        <v>19</v>
      </c>
      <c r="AE101" s="20">
        <v>1</v>
      </c>
      <c r="AF101" s="66">
        <f t="shared" si="34"/>
        <v>100</v>
      </c>
      <c r="AG101" s="10"/>
      <c r="AH101" s="36">
        <v>2.5999999999999999E-2</v>
      </c>
      <c r="AI101" s="40">
        <v>15286</v>
      </c>
      <c r="AJ101" s="37">
        <v>0.86</v>
      </c>
      <c r="AK101" s="42" t="s">
        <v>210</v>
      </c>
      <c r="AL101" s="41">
        <v>1007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50" ht="24" customHeight="1">
      <c r="A102" s="16"/>
      <c r="B102" s="17">
        <f t="shared" si="31"/>
        <v>20</v>
      </c>
      <c r="C102" s="10"/>
      <c r="D102" s="18" t="s">
        <v>160</v>
      </c>
      <c r="E102" s="10"/>
      <c r="F102" s="18" t="s">
        <v>13</v>
      </c>
      <c r="G102" s="18" t="s">
        <v>222</v>
      </c>
      <c r="H102" s="10"/>
      <c r="I102" s="19">
        <v>558368</v>
      </c>
      <c r="J102" s="19">
        <v>7070</v>
      </c>
      <c r="K102" s="17" t="s">
        <v>9</v>
      </c>
      <c r="L102" s="10"/>
      <c r="M102" s="60">
        <v>74</v>
      </c>
      <c r="N102" s="60">
        <v>81</v>
      </c>
      <c r="O102" s="60">
        <v>98</v>
      </c>
      <c r="P102" s="10"/>
      <c r="Q102" s="60">
        <f t="shared" si="32"/>
        <v>1215</v>
      </c>
      <c r="R102" s="10"/>
      <c r="S102" s="62">
        <f t="shared" si="33"/>
        <v>1296</v>
      </c>
      <c r="T102" s="10"/>
      <c r="U102" s="64">
        <v>14.5</v>
      </c>
      <c r="V102" s="64">
        <v>17.149999999999999</v>
      </c>
      <c r="W102" s="10"/>
      <c r="X102" s="43">
        <v>152040000</v>
      </c>
      <c r="Y102" s="36">
        <v>4.8000000000000001E-2</v>
      </c>
      <c r="Z102" s="10"/>
      <c r="AA102" s="20">
        <v>53</v>
      </c>
      <c r="AB102" s="20">
        <v>19</v>
      </c>
      <c r="AC102" s="20">
        <v>6</v>
      </c>
      <c r="AD102" s="20">
        <v>21</v>
      </c>
      <c r="AE102" s="20">
        <v>1</v>
      </c>
      <c r="AF102" s="66">
        <f t="shared" si="34"/>
        <v>100</v>
      </c>
      <c r="AG102" s="10"/>
      <c r="AH102" s="36">
        <v>-2.5000000000000001E-2</v>
      </c>
      <c r="AI102" s="40">
        <v>40903</v>
      </c>
      <c r="AJ102" s="37">
        <v>0.8</v>
      </c>
      <c r="AK102" s="42" t="s">
        <v>213</v>
      </c>
      <c r="AL102" s="41">
        <v>882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50" ht="24" customHeight="1">
      <c r="A103" s="16"/>
      <c r="B103" s="17">
        <f t="shared" si="31"/>
        <v>21</v>
      </c>
      <c r="C103" s="10"/>
      <c r="D103" s="18" t="s">
        <v>142</v>
      </c>
      <c r="E103" s="10"/>
      <c r="F103" s="18" t="s">
        <v>13</v>
      </c>
      <c r="G103" s="18" t="s">
        <v>222</v>
      </c>
      <c r="H103" s="10"/>
      <c r="I103" s="19">
        <v>178015</v>
      </c>
      <c r="J103" s="19">
        <v>7670</v>
      </c>
      <c r="K103" s="17" t="s">
        <v>9</v>
      </c>
      <c r="L103" s="10"/>
      <c r="M103" s="60">
        <v>15</v>
      </c>
      <c r="N103" s="60">
        <v>63</v>
      </c>
      <c r="O103" s="60">
        <v>25</v>
      </c>
      <c r="P103" s="10"/>
      <c r="Q103" s="60">
        <f t="shared" si="32"/>
        <v>945</v>
      </c>
      <c r="R103" s="10"/>
      <c r="S103" s="62">
        <f t="shared" si="33"/>
        <v>1008</v>
      </c>
      <c r="T103" s="10"/>
      <c r="U103" s="64">
        <v>35.4</v>
      </c>
      <c r="V103" s="64">
        <v>14.13</v>
      </c>
      <c r="W103" s="10"/>
      <c r="X103" s="43">
        <v>192470000</v>
      </c>
      <c r="Y103" s="36">
        <v>0.11799999999999999</v>
      </c>
      <c r="Z103" s="10"/>
      <c r="AA103" s="20">
        <v>58</v>
      </c>
      <c r="AB103" s="20">
        <v>15</v>
      </c>
      <c r="AC103" s="20">
        <v>4</v>
      </c>
      <c r="AD103" s="20">
        <v>22</v>
      </c>
      <c r="AE103" s="20">
        <v>1</v>
      </c>
      <c r="AF103" s="66">
        <f t="shared" si="34"/>
        <v>100</v>
      </c>
      <c r="AG103" s="10"/>
      <c r="AH103" s="36">
        <v>1.9E-2</v>
      </c>
      <c r="AI103" s="40">
        <v>20044</v>
      </c>
      <c r="AJ103" s="37">
        <v>0.8</v>
      </c>
      <c r="AK103" s="42" t="s">
        <v>213</v>
      </c>
      <c r="AL103" s="41">
        <v>700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50" ht="24" customHeight="1">
      <c r="A104" s="16"/>
      <c r="B104" s="17">
        <f t="shared" si="31"/>
        <v>22</v>
      </c>
      <c r="C104" s="10"/>
      <c r="D104" s="18" t="s">
        <v>75</v>
      </c>
      <c r="E104" s="10"/>
      <c r="F104" s="18" t="s">
        <v>13</v>
      </c>
      <c r="G104" s="18" t="s">
        <v>222</v>
      </c>
      <c r="H104" s="10"/>
      <c r="I104" s="19">
        <v>107317</v>
      </c>
      <c r="J104" s="19">
        <v>8830</v>
      </c>
      <c r="K104" s="17" t="s">
        <v>9</v>
      </c>
      <c r="L104" s="10"/>
      <c r="M104" s="60">
        <v>10</v>
      </c>
      <c r="N104" s="60">
        <v>10</v>
      </c>
      <c r="O104" s="60">
        <v>12</v>
      </c>
      <c r="P104" s="10"/>
      <c r="Q104" s="60">
        <f t="shared" si="32"/>
        <v>150</v>
      </c>
      <c r="R104" s="10"/>
      <c r="S104" s="62">
        <f t="shared" si="33"/>
        <v>160</v>
      </c>
      <c r="T104" s="10"/>
      <c r="U104" s="64">
        <v>9.3000000000000007</v>
      </c>
      <c r="V104" s="64">
        <v>10.65</v>
      </c>
      <c r="W104" s="10"/>
      <c r="X104" s="43">
        <v>32890000</v>
      </c>
      <c r="Y104" s="36">
        <v>3.1E-2</v>
      </c>
      <c r="Z104" s="10"/>
      <c r="AA104" s="20">
        <v>47</v>
      </c>
      <c r="AB104" s="20">
        <v>13</v>
      </c>
      <c r="AC104" s="20">
        <v>9</v>
      </c>
      <c r="AD104" s="20">
        <v>30</v>
      </c>
      <c r="AE104" s="20">
        <v>1</v>
      </c>
      <c r="AF104" s="66">
        <f t="shared" si="34"/>
        <v>100</v>
      </c>
      <c r="AG104" s="10"/>
      <c r="AH104" s="36">
        <v>4.4999999999999998E-2</v>
      </c>
      <c r="AI104" s="40">
        <v>25407</v>
      </c>
      <c r="AJ104" s="37">
        <v>0.75</v>
      </c>
      <c r="AK104" s="42" t="s">
        <v>210</v>
      </c>
      <c r="AL104" s="41">
        <v>507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50" ht="24" customHeight="1">
      <c r="A105" s="16"/>
      <c r="B105" s="17">
        <f t="shared" si="31"/>
        <v>23</v>
      </c>
      <c r="C105" s="10"/>
      <c r="D105" s="18" t="s">
        <v>56</v>
      </c>
      <c r="E105" s="10"/>
      <c r="F105" s="18" t="s">
        <v>13</v>
      </c>
      <c r="G105" s="18" t="s">
        <v>222</v>
      </c>
      <c r="H105" s="10"/>
      <c r="I105" s="19">
        <v>73543</v>
      </c>
      <c r="J105" s="19">
        <v>6750</v>
      </c>
      <c r="K105" s="17" t="s">
        <v>9</v>
      </c>
      <c r="L105" s="10"/>
      <c r="M105" s="60">
        <v>10</v>
      </c>
      <c r="N105" s="60">
        <v>8</v>
      </c>
      <c r="O105" s="60">
        <v>12</v>
      </c>
      <c r="P105" s="10"/>
      <c r="Q105" s="60">
        <f t="shared" si="32"/>
        <v>120</v>
      </c>
      <c r="R105" s="10"/>
      <c r="S105" s="62">
        <f t="shared" si="33"/>
        <v>128</v>
      </c>
      <c r="T105" s="10"/>
      <c r="U105" s="64">
        <v>10.9</v>
      </c>
      <c r="V105" s="64">
        <v>16.809999999999999</v>
      </c>
      <c r="W105" s="10"/>
      <c r="X105" s="43">
        <v>20810000</v>
      </c>
      <c r="Y105" s="36">
        <v>3.5999999999999997E-2</v>
      </c>
      <c r="Z105" s="10"/>
      <c r="AA105" s="20">
        <v>48</v>
      </c>
      <c r="AB105" s="20">
        <v>22</v>
      </c>
      <c r="AC105" s="20">
        <v>3</v>
      </c>
      <c r="AD105" s="20">
        <v>26</v>
      </c>
      <c r="AE105" s="20">
        <v>1</v>
      </c>
      <c r="AF105" s="66">
        <f t="shared" si="34"/>
        <v>100</v>
      </c>
      <c r="AG105" s="10"/>
      <c r="AH105" s="36">
        <v>-7.0000000000000001E-3</v>
      </c>
      <c r="AI105" s="40">
        <v>48674</v>
      </c>
      <c r="AJ105" s="37">
        <v>0.75</v>
      </c>
      <c r="AK105" s="42" t="s">
        <v>213</v>
      </c>
      <c r="AL105" s="41">
        <v>857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50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50" ht="24" customHeight="1">
      <c r="A107" s="16"/>
      <c r="B107" s="17">
        <v>1</v>
      </c>
      <c r="C107" s="10"/>
      <c r="D107" s="18" t="s">
        <v>129</v>
      </c>
      <c r="E107" s="10"/>
      <c r="F107" s="18" t="s">
        <v>5</v>
      </c>
      <c r="G107" s="18" t="s">
        <v>198</v>
      </c>
      <c r="H107" s="10"/>
      <c r="I107" s="19">
        <v>193203472</v>
      </c>
      <c r="J107" s="19">
        <v>1510</v>
      </c>
      <c r="K107" s="17" t="s">
        <v>9</v>
      </c>
      <c r="L107" s="10"/>
      <c r="M107" s="60">
        <v>4448</v>
      </c>
      <c r="N107" s="60">
        <v>27582</v>
      </c>
      <c r="O107" s="60">
        <v>52708</v>
      </c>
      <c r="P107" s="10"/>
      <c r="Q107" s="60">
        <f t="shared" ref="Q107:Q118" si="38">N107*$Q$200</f>
        <v>413730</v>
      </c>
      <c r="R107" s="10"/>
      <c r="S107" s="62">
        <f t="shared" ref="S107:S118" si="39">Q107+N107</f>
        <v>441312</v>
      </c>
      <c r="T107" s="10"/>
      <c r="U107" s="64">
        <v>14.3</v>
      </c>
      <c r="V107" s="64">
        <v>25.16</v>
      </c>
      <c r="W107" s="10"/>
      <c r="X107" s="43">
        <v>13230000000</v>
      </c>
      <c r="Y107" s="36">
        <v>4.7E-2</v>
      </c>
      <c r="Z107" s="10"/>
      <c r="AA107" s="20">
        <v>21</v>
      </c>
      <c r="AB107" s="20">
        <v>20</v>
      </c>
      <c r="AC107" s="20">
        <v>8</v>
      </c>
      <c r="AD107" s="20">
        <v>50</v>
      </c>
      <c r="AE107" s="20">
        <v>1</v>
      </c>
      <c r="AF107" s="66">
        <f t="shared" ref="AF107:AF118" si="40">SUM(AA107:AE107)</f>
        <v>100</v>
      </c>
      <c r="AG107" s="10"/>
      <c r="AH107" s="36">
        <v>-3.1E-2</v>
      </c>
      <c r="AI107" s="40">
        <v>9499</v>
      </c>
      <c r="AJ107" s="37">
        <v>0.75</v>
      </c>
      <c r="AK107" s="42" t="s">
        <v>213</v>
      </c>
      <c r="AL107" s="41">
        <v>1461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50" ht="24" customHeight="1">
      <c r="A108" s="16"/>
      <c r="B108" s="17">
        <f t="shared" si="31"/>
        <v>2</v>
      </c>
      <c r="C108" s="10"/>
      <c r="D108" s="18" t="s">
        <v>85</v>
      </c>
      <c r="E108" s="10"/>
      <c r="F108" s="18" t="s">
        <v>5</v>
      </c>
      <c r="G108" s="18" t="s">
        <v>226</v>
      </c>
      <c r="H108" s="10"/>
      <c r="I108" s="19">
        <v>80277424</v>
      </c>
      <c r="J108" s="19">
        <v>6530</v>
      </c>
      <c r="K108" s="17" t="s">
        <v>9</v>
      </c>
      <c r="L108" s="10"/>
      <c r="M108" s="60">
        <v>15932</v>
      </c>
      <c r="N108" s="60">
        <v>16426</v>
      </c>
      <c r="O108" s="60">
        <v>21397</v>
      </c>
      <c r="P108" s="10"/>
      <c r="Q108" s="60">
        <f t="shared" si="38"/>
        <v>246390</v>
      </c>
      <c r="R108" s="10"/>
      <c r="S108" s="62">
        <f t="shared" si="39"/>
        <v>262816</v>
      </c>
      <c r="T108" s="10"/>
      <c r="U108" s="64">
        <v>20.5</v>
      </c>
      <c r="V108" s="64">
        <v>26.27</v>
      </c>
      <c r="W108" s="10"/>
      <c r="X108" s="43">
        <v>28500000000</v>
      </c>
      <c r="Y108" s="36">
        <v>6.8000000000000005E-2</v>
      </c>
      <c r="Z108" s="10"/>
      <c r="AA108" s="20">
        <v>51</v>
      </c>
      <c r="AB108" s="20">
        <v>12</v>
      </c>
      <c r="AC108" s="20">
        <v>1</v>
      </c>
      <c r="AD108" s="20">
        <v>35</v>
      </c>
      <c r="AE108" s="20">
        <v>1</v>
      </c>
      <c r="AF108" s="66">
        <f t="shared" si="40"/>
        <v>100</v>
      </c>
      <c r="AG108" s="10"/>
      <c r="AH108" s="36">
        <v>-0.16</v>
      </c>
      <c r="AI108" s="40">
        <v>37840</v>
      </c>
      <c r="AJ108" s="37">
        <v>0.75</v>
      </c>
      <c r="AK108" s="42" t="s">
        <v>213</v>
      </c>
      <c r="AL108" s="41">
        <v>1436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50" ht="24" customHeight="1">
      <c r="A109" s="16"/>
      <c r="B109" s="17">
        <f t="shared" si="31"/>
        <v>3</v>
      </c>
      <c r="C109" s="10"/>
      <c r="D109" s="18" t="s">
        <v>159</v>
      </c>
      <c r="E109" s="10"/>
      <c r="F109" s="18" t="s">
        <v>5</v>
      </c>
      <c r="G109" s="18" t="s">
        <v>11</v>
      </c>
      <c r="H109" s="10"/>
      <c r="I109" s="19">
        <v>39578828</v>
      </c>
      <c r="J109" s="19">
        <v>2140</v>
      </c>
      <c r="K109" s="17" t="s">
        <v>9</v>
      </c>
      <c r="L109" s="10"/>
      <c r="M109" s="60">
        <v>2311</v>
      </c>
      <c r="N109" s="60">
        <v>10178</v>
      </c>
      <c r="O109" s="60">
        <v>10798</v>
      </c>
      <c r="P109" s="10"/>
      <c r="Q109" s="60">
        <f t="shared" si="38"/>
        <v>152670</v>
      </c>
      <c r="R109" s="10"/>
      <c r="S109" s="62">
        <f t="shared" si="39"/>
        <v>162848</v>
      </c>
      <c r="T109" s="10"/>
      <c r="U109" s="64">
        <v>25.7</v>
      </c>
      <c r="V109" s="64">
        <v>27.41</v>
      </c>
      <c r="W109" s="10"/>
      <c r="X109" s="43">
        <v>8170000000</v>
      </c>
      <c r="Y109" s="36">
        <v>8.5999999999999993E-2</v>
      </c>
      <c r="Z109" s="10"/>
      <c r="AA109" s="20">
        <v>58</v>
      </c>
      <c r="AB109" s="20">
        <v>20</v>
      </c>
      <c r="AC109" s="20">
        <v>1</v>
      </c>
      <c r="AD109" s="20">
        <v>20</v>
      </c>
      <c r="AE109" s="20">
        <v>1</v>
      </c>
      <c r="AF109" s="66">
        <f t="shared" si="40"/>
        <v>100</v>
      </c>
      <c r="AG109" s="10"/>
      <c r="AH109" s="36">
        <v>-0.09</v>
      </c>
      <c r="AI109" s="40">
        <v>3165</v>
      </c>
      <c r="AJ109" s="37">
        <v>0.61</v>
      </c>
      <c r="AK109" s="42" t="s">
        <v>214</v>
      </c>
      <c r="AL109" s="41">
        <v>1749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50" s="25" customFormat="1" ht="24" customHeight="1">
      <c r="A110" s="27"/>
      <c r="B110" s="17">
        <f t="shared" si="31"/>
        <v>4</v>
      </c>
      <c r="C110" s="24"/>
      <c r="D110" s="18" t="s">
        <v>59</v>
      </c>
      <c r="E110" s="10"/>
      <c r="F110" s="18" t="s">
        <v>5</v>
      </c>
      <c r="G110" s="18" t="s">
        <v>226</v>
      </c>
      <c r="H110" s="10"/>
      <c r="I110" s="19">
        <v>95688680</v>
      </c>
      <c r="J110" s="19">
        <v>3460</v>
      </c>
      <c r="K110" s="17" t="s">
        <v>9</v>
      </c>
      <c r="L110" s="10"/>
      <c r="M110" s="60">
        <v>8211</v>
      </c>
      <c r="N110" s="60">
        <v>9287</v>
      </c>
      <c r="O110" s="60">
        <v>26925</v>
      </c>
      <c r="P110" s="10"/>
      <c r="Q110" s="60">
        <f t="shared" si="38"/>
        <v>139305</v>
      </c>
      <c r="R110" s="10"/>
      <c r="S110" s="62">
        <f t="shared" si="39"/>
        <v>148592</v>
      </c>
      <c r="T110" s="10"/>
      <c r="U110" s="64">
        <v>9.6999999999999993</v>
      </c>
      <c r="V110" s="64">
        <v>28.43</v>
      </c>
      <c r="W110" s="10"/>
      <c r="X110" s="43">
        <v>10740000000</v>
      </c>
      <c r="Y110" s="36">
        <v>3.2000000000000001E-2</v>
      </c>
      <c r="Z110" s="10"/>
      <c r="AA110" s="20">
        <v>61</v>
      </c>
      <c r="AB110" s="20">
        <v>10</v>
      </c>
      <c r="AC110" s="20">
        <v>1</v>
      </c>
      <c r="AD110" s="20">
        <v>27</v>
      </c>
      <c r="AE110" s="20">
        <v>1</v>
      </c>
      <c r="AF110" s="66">
        <f t="shared" si="40"/>
        <v>100</v>
      </c>
      <c r="AG110" s="10"/>
      <c r="AH110" s="36">
        <v>-4.7E-2</v>
      </c>
      <c r="AI110" s="40">
        <v>8792</v>
      </c>
      <c r="AJ110" s="37">
        <v>0.76</v>
      </c>
      <c r="AK110" s="42" t="s">
        <v>214</v>
      </c>
      <c r="AL110" s="41">
        <v>1580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  <c r="AX110" s="4"/>
    </row>
    <row r="111" spans="1:50" ht="24" customHeight="1">
      <c r="A111" s="16"/>
      <c r="B111" s="17">
        <f t="shared" si="31"/>
        <v>5</v>
      </c>
      <c r="C111" s="10"/>
      <c r="D111" s="18" t="s">
        <v>86</v>
      </c>
      <c r="E111" s="10"/>
      <c r="F111" s="18" t="s">
        <v>5</v>
      </c>
      <c r="G111" s="18" t="s">
        <v>226</v>
      </c>
      <c r="H111" s="10"/>
      <c r="I111" s="19">
        <v>37202572</v>
      </c>
      <c r="J111" s="19">
        <v>5430</v>
      </c>
      <c r="K111" s="17" t="s">
        <v>9</v>
      </c>
      <c r="L111" s="10"/>
      <c r="M111" s="60">
        <v>4134</v>
      </c>
      <c r="N111" s="60">
        <v>7686</v>
      </c>
      <c r="O111" s="60">
        <v>3733</v>
      </c>
      <c r="P111" s="10"/>
      <c r="Q111" s="60">
        <f t="shared" si="38"/>
        <v>115290</v>
      </c>
      <c r="R111" s="10"/>
      <c r="S111" s="62">
        <f t="shared" si="39"/>
        <v>122976</v>
      </c>
      <c r="T111" s="10"/>
      <c r="U111" s="64">
        <v>20.7</v>
      </c>
      <c r="V111" s="64">
        <v>8.85</v>
      </c>
      <c r="W111" s="10"/>
      <c r="X111" s="43">
        <v>11720000000</v>
      </c>
      <c r="Y111" s="36">
        <v>6.9000000000000006E-2</v>
      </c>
      <c r="Z111" s="10"/>
      <c r="AA111" s="20">
        <v>61</v>
      </c>
      <c r="AB111" s="20">
        <v>8</v>
      </c>
      <c r="AC111" s="20">
        <v>1</v>
      </c>
      <c r="AD111" s="20">
        <v>29</v>
      </c>
      <c r="AE111" s="20">
        <v>1</v>
      </c>
      <c r="AF111" s="66">
        <f t="shared" si="40"/>
        <v>100</v>
      </c>
      <c r="AG111" s="10"/>
      <c r="AH111" s="36">
        <v>-0.185</v>
      </c>
      <c r="AI111" s="40">
        <v>15525</v>
      </c>
      <c r="AJ111" s="37">
        <v>0.66</v>
      </c>
      <c r="AK111" s="42" t="s">
        <v>214</v>
      </c>
      <c r="AL111" s="41">
        <v>573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50" ht="24" customHeight="1">
      <c r="A112" s="16"/>
      <c r="B112" s="17">
        <f t="shared" si="31"/>
        <v>6</v>
      </c>
      <c r="C112" s="10"/>
      <c r="D112" s="18" t="s">
        <v>118</v>
      </c>
      <c r="E112" s="10"/>
      <c r="F112" s="18" t="s">
        <v>5</v>
      </c>
      <c r="G112" s="18" t="s">
        <v>226</v>
      </c>
      <c r="H112" s="10"/>
      <c r="I112" s="19">
        <v>35276784</v>
      </c>
      <c r="J112" s="19">
        <v>2580</v>
      </c>
      <c r="K112" s="17" t="s">
        <v>9</v>
      </c>
      <c r="L112" s="10"/>
      <c r="M112" s="60">
        <v>3785</v>
      </c>
      <c r="N112" s="60">
        <v>6917</v>
      </c>
      <c r="O112" s="60">
        <v>7320</v>
      </c>
      <c r="P112" s="10"/>
      <c r="Q112" s="60">
        <f t="shared" si="38"/>
        <v>103755</v>
      </c>
      <c r="R112" s="10"/>
      <c r="S112" s="62">
        <f t="shared" si="39"/>
        <v>110672</v>
      </c>
      <c r="T112" s="10"/>
      <c r="U112" s="64">
        <v>19.600000000000001</v>
      </c>
      <c r="V112" s="64">
        <v>20.8</v>
      </c>
      <c r="W112" s="10"/>
      <c r="X112" s="43">
        <v>6640000000</v>
      </c>
      <c r="Y112" s="36">
        <v>6.4000000000000001E-2</v>
      </c>
      <c r="Z112" s="10"/>
      <c r="AA112" s="20">
        <v>63</v>
      </c>
      <c r="AB112" s="20">
        <v>10</v>
      </c>
      <c r="AC112" s="20">
        <v>1</v>
      </c>
      <c r="AD112" s="20">
        <v>25</v>
      </c>
      <c r="AE112" s="20">
        <v>1</v>
      </c>
      <c r="AF112" s="66">
        <f t="shared" si="40"/>
        <v>100</v>
      </c>
      <c r="AG112" s="10"/>
      <c r="AH112" s="36">
        <v>-0.04</v>
      </c>
      <c r="AI112" s="40">
        <v>10748</v>
      </c>
      <c r="AJ112" s="37">
        <v>0.75</v>
      </c>
      <c r="AK112" s="42" t="s">
        <v>223</v>
      </c>
      <c r="AL112" s="41">
        <v>1143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163</v>
      </c>
      <c r="E113" s="10"/>
      <c r="F113" s="18" t="s">
        <v>5</v>
      </c>
      <c r="G113" s="18" t="s">
        <v>226</v>
      </c>
      <c r="H113" s="10"/>
      <c r="I113" s="19">
        <v>18430452</v>
      </c>
      <c r="J113" s="19">
        <v>1840</v>
      </c>
      <c r="K113" s="17" t="s">
        <v>9</v>
      </c>
      <c r="L113" s="10"/>
      <c r="M113" s="60">
        <v>714</v>
      </c>
      <c r="N113" s="60">
        <v>4890</v>
      </c>
      <c r="O113" s="60">
        <v>1726</v>
      </c>
      <c r="P113" s="10"/>
      <c r="Q113" s="60">
        <f t="shared" si="38"/>
        <v>73350</v>
      </c>
      <c r="R113" s="10"/>
      <c r="S113" s="62">
        <f t="shared" si="39"/>
        <v>78240</v>
      </c>
      <c r="T113" s="10"/>
      <c r="U113" s="64">
        <v>26.5</v>
      </c>
      <c r="V113" s="64">
        <v>9.6</v>
      </c>
      <c r="W113" s="10"/>
      <c r="X113" s="43">
        <v>2280000000</v>
      </c>
      <c r="Y113" s="36">
        <v>4.4999999999999998E-2</v>
      </c>
      <c r="Z113" s="10"/>
      <c r="AA113" s="20">
        <v>57</v>
      </c>
      <c r="AB113" s="20">
        <v>4</v>
      </c>
      <c r="AC113" s="20">
        <v>1</v>
      </c>
      <c r="AD113" s="20">
        <v>37</v>
      </c>
      <c r="AE113" s="20">
        <v>1</v>
      </c>
      <c r="AF113" s="66">
        <f t="shared" si="40"/>
        <v>100</v>
      </c>
      <c r="AG113" s="10"/>
      <c r="AH113" s="36">
        <v>4.8000000000000001E-2</v>
      </c>
      <c r="AI113" s="40">
        <v>13003</v>
      </c>
      <c r="AJ113" s="37">
        <v>0.66</v>
      </c>
      <c r="AK113" s="42" t="s">
        <v>214</v>
      </c>
      <c r="AL113" s="41">
        <v>497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171</v>
      </c>
      <c r="E114" s="10"/>
      <c r="F114" s="18" t="s">
        <v>5</v>
      </c>
      <c r="G114" s="18" t="s">
        <v>226</v>
      </c>
      <c r="H114" s="10"/>
      <c r="I114" s="19">
        <v>11403248</v>
      </c>
      <c r="J114" s="19">
        <v>3690</v>
      </c>
      <c r="K114" s="17" t="s">
        <v>9</v>
      </c>
      <c r="L114" s="10"/>
      <c r="M114" s="60">
        <v>1443</v>
      </c>
      <c r="N114" s="60">
        <v>2595</v>
      </c>
      <c r="O114" s="60">
        <v>3681</v>
      </c>
      <c r="P114" s="10"/>
      <c r="Q114" s="60">
        <f t="shared" si="38"/>
        <v>38925</v>
      </c>
      <c r="R114" s="10"/>
      <c r="S114" s="62">
        <f t="shared" si="39"/>
        <v>41520</v>
      </c>
      <c r="T114" s="10"/>
      <c r="U114" s="64">
        <v>22.8</v>
      </c>
      <c r="V114" s="64">
        <v>32.39</v>
      </c>
      <c r="W114" s="10"/>
      <c r="X114" s="43">
        <v>3160000000</v>
      </c>
      <c r="Y114" s="36">
        <v>7.5999999999999998E-2</v>
      </c>
      <c r="Z114" s="10"/>
      <c r="AA114" s="20">
        <v>51</v>
      </c>
      <c r="AB114" s="20">
        <v>18</v>
      </c>
      <c r="AC114" s="20">
        <v>1</v>
      </c>
      <c r="AD114" s="20">
        <v>29</v>
      </c>
      <c r="AE114" s="20">
        <v>1</v>
      </c>
      <c r="AF114" s="66">
        <f t="shared" si="40"/>
        <v>100</v>
      </c>
      <c r="AG114" s="10"/>
      <c r="AH114" s="36">
        <v>-3.7999999999999999E-2</v>
      </c>
      <c r="AI114" s="40">
        <v>17676</v>
      </c>
      <c r="AJ114" s="37">
        <v>0.72</v>
      </c>
      <c r="AK114" s="42" t="s">
        <v>214</v>
      </c>
      <c r="AL114" s="41">
        <v>1418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92</v>
      </c>
      <c r="E115" s="10"/>
      <c r="F115" s="18" t="s">
        <v>5</v>
      </c>
      <c r="G115" s="18" t="s">
        <v>226</v>
      </c>
      <c r="H115" s="10"/>
      <c r="I115" s="19">
        <v>9455802</v>
      </c>
      <c r="J115" s="19">
        <v>3920</v>
      </c>
      <c r="K115" s="17" t="s">
        <v>9</v>
      </c>
      <c r="L115" s="10"/>
      <c r="M115" s="60">
        <v>750</v>
      </c>
      <c r="N115" s="60">
        <v>2306</v>
      </c>
      <c r="O115" s="60">
        <v>1076</v>
      </c>
      <c r="P115" s="10"/>
      <c r="Q115" s="60">
        <f t="shared" si="38"/>
        <v>34590</v>
      </c>
      <c r="R115" s="10"/>
      <c r="S115" s="62">
        <f t="shared" si="39"/>
        <v>36896</v>
      </c>
      <c r="T115" s="10"/>
      <c r="U115" s="64">
        <v>24.4</v>
      </c>
      <c r="V115" s="64">
        <v>10.53</v>
      </c>
      <c r="W115" s="10"/>
      <c r="X115" s="43">
        <v>3130000000</v>
      </c>
      <c r="Y115" s="36">
        <v>8.1000000000000003E-2</v>
      </c>
      <c r="Z115" s="10"/>
      <c r="AA115" s="20">
        <v>58</v>
      </c>
      <c r="AB115" s="20">
        <v>7</v>
      </c>
      <c r="AC115" s="20">
        <v>1</v>
      </c>
      <c r="AD115" s="20">
        <v>33</v>
      </c>
      <c r="AE115" s="20">
        <v>1</v>
      </c>
      <c r="AF115" s="66">
        <f t="shared" si="40"/>
        <v>100</v>
      </c>
      <c r="AG115" s="10"/>
      <c r="AH115" s="36">
        <v>-3.5000000000000003E-2</v>
      </c>
      <c r="AI115" s="40">
        <v>15889</v>
      </c>
      <c r="AJ115" s="37">
        <v>0.68</v>
      </c>
      <c r="AK115" s="42" t="s">
        <v>213</v>
      </c>
      <c r="AL115" s="41">
        <v>656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103</v>
      </c>
      <c r="E116" s="10"/>
      <c r="F116" s="18" t="s">
        <v>5</v>
      </c>
      <c r="G116" s="18" t="s">
        <v>226</v>
      </c>
      <c r="H116" s="10"/>
      <c r="I116" s="19">
        <v>6293253</v>
      </c>
      <c r="J116" s="19">
        <v>4730</v>
      </c>
      <c r="K116" s="17" t="s">
        <v>9</v>
      </c>
      <c r="L116" s="10"/>
      <c r="M116" s="60">
        <v>2414</v>
      </c>
      <c r="N116" s="60">
        <v>1645</v>
      </c>
      <c r="O116" s="60">
        <v>1680</v>
      </c>
      <c r="P116" s="10"/>
      <c r="Q116" s="60">
        <f t="shared" si="38"/>
        <v>24675</v>
      </c>
      <c r="R116" s="10"/>
      <c r="S116" s="62">
        <f t="shared" si="39"/>
        <v>26320</v>
      </c>
      <c r="T116" s="10"/>
      <c r="U116" s="64">
        <v>26.1</v>
      </c>
      <c r="V116" s="64">
        <v>24.63</v>
      </c>
      <c r="W116" s="10"/>
      <c r="X116" s="43">
        <v>2280000000</v>
      </c>
      <c r="Y116" s="36">
        <v>8.6999999999999994E-2</v>
      </c>
      <c r="Z116" s="10"/>
      <c r="AA116" s="20">
        <v>69</v>
      </c>
      <c r="AB116" s="20">
        <v>11</v>
      </c>
      <c r="AC116" s="20">
        <v>1</v>
      </c>
      <c r="AD116" s="20">
        <v>18</v>
      </c>
      <c r="AE116" s="20">
        <v>1</v>
      </c>
      <c r="AF116" s="66">
        <f t="shared" si="40"/>
        <v>100</v>
      </c>
      <c r="AG116" s="10"/>
      <c r="AH116" s="36">
        <v>-3.6999999999999998E-2</v>
      </c>
      <c r="AI116" s="40">
        <v>56465</v>
      </c>
      <c r="AJ116" s="37">
        <v>0.83</v>
      </c>
      <c r="AK116" s="42" t="s">
        <v>213</v>
      </c>
      <c r="AL116" s="41">
        <v>1373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100</v>
      </c>
      <c r="E117" s="10"/>
      <c r="F117" s="18" t="s">
        <v>5</v>
      </c>
      <c r="G117" s="18" t="s">
        <v>226</v>
      </c>
      <c r="H117" s="10"/>
      <c r="I117" s="19">
        <v>6006668</v>
      </c>
      <c r="J117" s="19">
        <v>7680</v>
      </c>
      <c r="K117" s="17" t="s">
        <v>9</v>
      </c>
      <c r="L117" s="10"/>
      <c r="M117" s="60">
        <v>576</v>
      </c>
      <c r="N117" s="60">
        <v>1090</v>
      </c>
      <c r="O117" s="60">
        <v>559</v>
      </c>
      <c r="P117" s="10"/>
      <c r="Q117" s="60">
        <f t="shared" si="38"/>
        <v>16350</v>
      </c>
      <c r="R117" s="10"/>
      <c r="S117" s="62">
        <f t="shared" si="39"/>
        <v>17440</v>
      </c>
      <c r="T117" s="10"/>
      <c r="U117" s="64">
        <v>18.100000000000001</v>
      </c>
      <c r="V117" s="64">
        <v>6.68</v>
      </c>
      <c r="W117" s="10"/>
      <c r="X117" s="43">
        <v>3110000000</v>
      </c>
      <c r="Y117" s="36">
        <v>0.06</v>
      </c>
      <c r="Z117" s="10"/>
      <c r="AA117" s="20">
        <v>70</v>
      </c>
      <c r="AB117" s="20">
        <v>13</v>
      </c>
      <c r="AC117" s="20">
        <v>1</v>
      </c>
      <c r="AD117" s="20">
        <v>15</v>
      </c>
      <c r="AE117" s="20">
        <v>1</v>
      </c>
      <c r="AF117" s="66">
        <f t="shared" si="40"/>
        <v>100</v>
      </c>
      <c r="AG117" s="10"/>
      <c r="AH117" s="36">
        <v>-3.4000000000000002E-2</v>
      </c>
      <c r="AI117" s="40">
        <v>31072</v>
      </c>
      <c r="AJ117" s="37">
        <v>0.81</v>
      </c>
      <c r="AK117" s="42" t="s">
        <v>223</v>
      </c>
      <c r="AL117" s="41">
        <v>419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48" ht="24" customHeight="1">
      <c r="A120" s="16"/>
      <c r="B120" s="17">
        <v>1</v>
      </c>
      <c r="C120" s="10"/>
      <c r="D120" s="18" t="s">
        <v>140</v>
      </c>
      <c r="E120" s="10"/>
      <c r="F120" s="18" t="s">
        <v>8</v>
      </c>
      <c r="G120" s="18" t="s">
        <v>212</v>
      </c>
      <c r="H120" s="10"/>
      <c r="I120" s="19">
        <v>143964512</v>
      </c>
      <c r="J120" s="19">
        <v>9720</v>
      </c>
      <c r="K120" s="17" t="s">
        <v>9</v>
      </c>
      <c r="L120" s="10"/>
      <c r="M120" s="60">
        <v>20308</v>
      </c>
      <c r="N120" s="60">
        <v>25969</v>
      </c>
      <c r="O120" s="60">
        <v>24864</v>
      </c>
      <c r="P120" s="10"/>
      <c r="Q120" s="60">
        <f t="shared" ref="Q120:Q140" si="44">N120*$Q$200</f>
        <v>389535</v>
      </c>
      <c r="R120" s="10"/>
      <c r="S120" s="62">
        <f t="shared" ref="S120:S140" si="45">Q120+N120</f>
        <v>415504</v>
      </c>
      <c r="T120" s="10"/>
      <c r="U120" s="64">
        <v>18</v>
      </c>
      <c r="V120" s="64">
        <v>17.010000000000002</v>
      </c>
      <c r="W120" s="10"/>
      <c r="X120" s="43">
        <v>75510000000</v>
      </c>
      <c r="Y120" s="36">
        <v>5.8999999999999997E-2</v>
      </c>
      <c r="Z120" s="10"/>
      <c r="AA120" s="20">
        <v>59</v>
      </c>
      <c r="AB120" s="20">
        <v>6</v>
      </c>
      <c r="AC120" s="20">
        <v>2</v>
      </c>
      <c r="AD120" s="20">
        <v>32</v>
      </c>
      <c r="AE120" s="20">
        <v>1</v>
      </c>
      <c r="AF120" s="66">
        <f t="shared" ref="AF120:AF140" si="46">SUM(AA120:AE120)</f>
        <v>100</v>
      </c>
      <c r="AG120" s="10"/>
      <c r="AH120" s="36">
        <v>-0.14399999999999999</v>
      </c>
      <c r="AI120" s="40">
        <v>37519</v>
      </c>
      <c r="AJ120" s="37">
        <v>0.83</v>
      </c>
      <c r="AK120" s="42" t="s">
        <v>213</v>
      </c>
      <c r="AL120" s="41">
        <v>1024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si="31"/>
        <v>2</v>
      </c>
      <c r="C121" s="10"/>
      <c r="D121" s="18" t="s">
        <v>172</v>
      </c>
      <c r="E121" s="10"/>
      <c r="F121" s="18" t="s">
        <v>8</v>
      </c>
      <c r="G121" s="18" t="s">
        <v>212</v>
      </c>
      <c r="H121" s="10"/>
      <c r="I121" s="19">
        <v>79512424</v>
      </c>
      <c r="J121" s="19">
        <v>11180</v>
      </c>
      <c r="K121" s="17" t="s">
        <v>9</v>
      </c>
      <c r="L121" s="10"/>
      <c r="M121" s="60">
        <v>7300</v>
      </c>
      <c r="N121" s="60">
        <v>9782</v>
      </c>
      <c r="O121" s="60">
        <v>8727</v>
      </c>
      <c r="P121" s="10"/>
      <c r="Q121" s="60">
        <f t="shared" si="44"/>
        <v>146730</v>
      </c>
      <c r="R121" s="10"/>
      <c r="S121" s="62">
        <f t="shared" si="45"/>
        <v>156512</v>
      </c>
      <c r="T121" s="10"/>
      <c r="U121" s="64">
        <v>12.3</v>
      </c>
      <c r="V121" s="64">
        <v>10.96</v>
      </c>
      <c r="W121" s="10"/>
      <c r="X121" s="43">
        <v>35330000000</v>
      </c>
      <c r="Y121" s="36">
        <v>4.1000000000000002E-2</v>
      </c>
      <c r="Z121" s="10"/>
      <c r="AA121" s="20">
        <v>60</v>
      </c>
      <c r="AB121" s="20">
        <v>8</v>
      </c>
      <c r="AC121" s="20">
        <v>2</v>
      </c>
      <c r="AD121" s="20">
        <v>29</v>
      </c>
      <c r="AE121" s="20">
        <v>1</v>
      </c>
      <c r="AF121" s="66">
        <f t="shared" si="46"/>
        <v>100</v>
      </c>
      <c r="AG121" s="10"/>
      <c r="AH121" s="36">
        <v>3.1E-2</v>
      </c>
      <c r="AI121" s="40">
        <v>26525</v>
      </c>
      <c r="AJ121" s="37">
        <v>0.73</v>
      </c>
      <c r="AK121" s="42" t="s">
        <v>213</v>
      </c>
      <c r="AL121" s="41">
        <v>600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31"/>
        <v>3</v>
      </c>
      <c r="C122" s="10"/>
      <c r="D122" s="18" t="s">
        <v>175</v>
      </c>
      <c r="E122" s="10"/>
      <c r="F122" s="18" t="s">
        <v>8</v>
      </c>
      <c r="G122" s="18" t="s">
        <v>212</v>
      </c>
      <c r="H122" s="10"/>
      <c r="I122" s="19">
        <v>44438624</v>
      </c>
      <c r="J122" s="19">
        <v>2310</v>
      </c>
      <c r="K122" s="17" t="s">
        <v>9</v>
      </c>
      <c r="L122" s="10"/>
      <c r="M122" s="60">
        <v>4687</v>
      </c>
      <c r="N122" s="60">
        <v>6089</v>
      </c>
      <c r="O122" s="60">
        <v>7308</v>
      </c>
      <c r="P122" s="10"/>
      <c r="Q122" s="60">
        <f t="shared" si="44"/>
        <v>91335</v>
      </c>
      <c r="R122" s="10"/>
      <c r="S122" s="62">
        <f t="shared" si="45"/>
        <v>97424</v>
      </c>
      <c r="T122" s="10"/>
      <c r="U122" s="64">
        <v>13.7</v>
      </c>
      <c r="V122" s="64">
        <v>16.25</v>
      </c>
      <c r="W122" s="10"/>
      <c r="X122" s="43">
        <v>4430000000</v>
      </c>
      <c r="Y122" s="36">
        <v>4.7E-2</v>
      </c>
      <c r="Z122" s="10"/>
      <c r="AA122" s="20">
        <v>50</v>
      </c>
      <c r="AB122" s="20">
        <v>8</v>
      </c>
      <c r="AC122" s="20">
        <v>2</v>
      </c>
      <c r="AD122" s="20">
        <v>39</v>
      </c>
      <c r="AE122" s="20">
        <v>1</v>
      </c>
      <c r="AF122" s="66">
        <f t="shared" si="46"/>
        <v>100</v>
      </c>
      <c r="AG122" s="10"/>
      <c r="AH122" s="36">
        <v>0.28899999999999998</v>
      </c>
      <c r="AI122" s="40">
        <v>32480</v>
      </c>
      <c r="AJ122" s="37">
        <v>0.86</v>
      </c>
      <c r="AK122" s="42" t="s">
        <v>210</v>
      </c>
      <c r="AL122" s="41">
        <v>1003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31"/>
        <v>4</v>
      </c>
      <c r="C123" s="10"/>
      <c r="D123" s="18" t="s">
        <v>181</v>
      </c>
      <c r="E123" s="10"/>
      <c r="F123" s="18" t="s">
        <v>8</v>
      </c>
      <c r="G123" s="18" t="s">
        <v>212</v>
      </c>
      <c r="H123" s="10"/>
      <c r="I123" s="19">
        <v>31446796</v>
      </c>
      <c r="J123" s="19">
        <v>2220</v>
      </c>
      <c r="K123" s="17" t="s">
        <v>9</v>
      </c>
      <c r="L123" s="10"/>
      <c r="M123" s="60">
        <v>2496</v>
      </c>
      <c r="N123" s="60">
        <v>3617</v>
      </c>
      <c r="O123" s="60">
        <v>4015</v>
      </c>
      <c r="P123" s="10"/>
      <c r="Q123" s="60">
        <f t="shared" si="44"/>
        <v>54255</v>
      </c>
      <c r="R123" s="10"/>
      <c r="S123" s="62">
        <f t="shared" si="45"/>
        <v>57872</v>
      </c>
      <c r="T123" s="10"/>
      <c r="U123" s="64">
        <v>11.5</v>
      </c>
      <c r="V123" s="64">
        <v>12.63</v>
      </c>
      <c r="W123" s="10"/>
      <c r="X123" s="43">
        <v>2550000000</v>
      </c>
      <c r="Y123" s="36">
        <v>3.7999999999999999E-2</v>
      </c>
      <c r="Z123" s="10"/>
      <c r="AA123" s="20">
        <v>55</v>
      </c>
      <c r="AB123" s="20">
        <v>4</v>
      </c>
      <c r="AC123" s="20">
        <v>1</v>
      </c>
      <c r="AD123" s="20">
        <v>39</v>
      </c>
      <c r="AE123" s="20">
        <v>1</v>
      </c>
      <c r="AF123" s="66">
        <f t="shared" si="46"/>
        <v>100</v>
      </c>
      <c r="AG123" s="10"/>
      <c r="AH123" s="36">
        <v>-6.0999999999999999E-2</v>
      </c>
      <c r="AI123" s="40">
        <v>0</v>
      </c>
      <c r="AJ123" s="37">
        <v>0.84</v>
      </c>
      <c r="AK123" s="42" t="s">
        <v>210</v>
      </c>
      <c r="AL123" s="41">
        <v>760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31"/>
        <v>5</v>
      </c>
      <c r="C124" s="10"/>
      <c r="D124" s="18" t="s">
        <v>93</v>
      </c>
      <c r="E124" s="10"/>
      <c r="F124" s="18" t="s">
        <v>8</v>
      </c>
      <c r="G124" s="18" t="s">
        <v>212</v>
      </c>
      <c r="H124" s="10"/>
      <c r="I124" s="19">
        <v>17987736</v>
      </c>
      <c r="J124" s="19">
        <v>8710</v>
      </c>
      <c r="K124" s="17" t="s">
        <v>9</v>
      </c>
      <c r="L124" s="10"/>
      <c r="M124" s="60">
        <v>2625</v>
      </c>
      <c r="N124" s="60">
        <v>3158</v>
      </c>
      <c r="O124" s="60">
        <v>2780</v>
      </c>
      <c r="P124" s="10"/>
      <c r="Q124" s="60">
        <f t="shared" si="44"/>
        <v>47370</v>
      </c>
      <c r="R124" s="10"/>
      <c r="S124" s="62">
        <f t="shared" si="45"/>
        <v>50528</v>
      </c>
      <c r="T124" s="10"/>
      <c r="U124" s="64">
        <v>17.600000000000001</v>
      </c>
      <c r="V124" s="64">
        <v>15.73</v>
      </c>
      <c r="W124" s="10"/>
      <c r="X124" s="43">
        <v>8100000000</v>
      </c>
      <c r="Y124" s="36">
        <v>5.8999999999999997E-2</v>
      </c>
      <c r="Z124" s="10"/>
      <c r="AA124" s="20">
        <v>61</v>
      </c>
      <c r="AB124" s="20">
        <v>5</v>
      </c>
      <c r="AC124" s="20">
        <v>1</v>
      </c>
      <c r="AD124" s="20">
        <v>32</v>
      </c>
      <c r="AE124" s="20">
        <v>1</v>
      </c>
      <c r="AF124" s="66">
        <f t="shared" si="46"/>
        <v>100</v>
      </c>
      <c r="AG124" s="10"/>
      <c r="AH124" s="36">
        <v>-0.17499999999999999</v>
      </c>
      <c r="AI124" s="40">
        <v>24367</v>
      </c>
      <c r="AJ124" s="37">
        <v>0.82</v>
      </c>
      <c r="AK124" s="42" t="s">
        <v>213</v>
      </c>
      <c r="AL124" s="41">
        <v>969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31"/>
        <v>6</v>
      </c>
      <c r="C125" s="10"/>
      <c r="D125" s="18" t="s">
        <v>139</v>
      </c>
      <c r="E125" s="10"/>
      <c r="F125" s="18" t="s">
        <v>8</v>
      </c>
      <c r="G125" s="18" t="s">
        <v>212</v>
      </c>
      <c r="H125" s="10"/>
      <c r="I125" s="19">
        <v>19778084</v>
      </c>
      <c r="J125" s="19">
        <v>9470</v>
      </c>
      <c r="K125" s="17" t="s">
        <v>9</v>
      </c>
      <c r="L125" s="10"/>
      <c r="M125" s="60">
        <v>1913</v>
      </c>
      <c r="N125" s="60">
        <v>2044</v>
      </c>
      <c r="O125" s="60">
        <v>2208</v>
      </c>
      <c r="P125" s="10"/>
      <c r="Q125" s="60">
        <f t="shared" si="44"/>
        <v>30660</v>
      </c>
      <c r="R125" s="10"/>
      <c r="S125" s="62">
        <f t="shared" si="45"/>
        <v>32704</v>
      </c>
      <c r="T125" s="10"/>
      <c r="U125" s="64">
        <v>10.3</v>
      </c>
      <c r="V125" s="64">
        <v>11.28</v>
      </c>
      <c r="W125" s="10"/>
      <c r="X125" s="43">
        <v>6500000000</v>
      </c>
      <c r="Y125" s="36">
        <v>3.4000000000000002E-2</v>
      </c>
      <c r="Z125" s="10"/>
      <c r="AA125" s="20">
        <v>48</v>
      </c>
      <c r="AB125" s="20">
        <v>6</v>
      </c>
      <c r="AC125" s="20">
        <v>5</v>
      </c>
      <c r="AD125" s="20">
        <v>39</v>
      </c>
      <c r="AE125" s="20">
        <v>2</v>
      </c>
      <c r="AF125" s="66">
        <f t="shared" si="46"/>
        <v>100</v>
      </c>
      <c r="AG125" s="10"/>
      <c r="AH125" s="36">
        <v>-2.1000000000000001E-2</v>
      </c>
      <c r="AI125" s="40">
        <v>35467</v>
      </c>
      <c r="AJ125" s="37">
        <v>0.69</v>
      </c>
      <c r="AK125" s="42" t="s">
        <v>213</v>
      </c>
      <c r="AL125" s="41">
        <v>723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31"/>
        <v>7</v>
      </c>
      <c r="C126" s="10"/>
      <c r="D126" s="18" t="s">
        <v>164</v>
      </c>
      <c r="E126" s="10"/>
      <c r="F126" s="18" t="s">
        <v>8</v>
      </c>
      <c r="G126" s="18" t="s">
        <v>212</v>
      </c>
      <c r="H126" s="10"/>
      <c r="I126" s="19">
        <v>8734951</v>
      </c>
      <c r="J126" s="19">
        <v>1110</v>
      </c>
      <c r="K126" s="17" t="s">
        <v>9</v>
      </c>
      <c r="L126" s="10"/>
      <c r="M126" s="60">
        <v>427</v>
      </c>
      <c r="N126" s="60">
        <v>1577</v>
      </c>
      <c r="O126" s="60">
        <v>648</v>
      </c>
      <c r="P126" s="10"/>
      <c r="Q126" s="60">
        <f t="shared" si="44"/>
        <v>23655</v>
      </c>
      <c r="R126" s="10"/>
      <c r="S126" s="62">
        <f t="shared" si="45"/>
        <v>25232</v>
      </c>
      <c r="T126" s="10"/>
      <c r="U126" s="64">
        <v>18.100000000000001</v>
      </c>
      <c r="V126" s="64">
        <v>7.18</v>
      </c>
      <c r="W126" s="10"/>
      <c r="X126" s="43">
        <v>417360000</v>
      </c>
      <c r="Y126" s="36">
        <v>0.06</v>
      </c>
      <c r="Z126" s="10"/>
      <c r="AA126" s="20">
        <v>69</v>
      </c>
      <c r="AB126" s="20">
        <v>9</v>
      </c>
      <c r="AC126" s="20">
        <v>1</v>
      </c>
      <c r="AD126" s="20">
        <v>20</v>
      </c>
      <c r="AE126" s="20">
        <v>1</v>
      </c>
      <c r="AF126" s="66">
        <f t="shared" si="46"/>
        <v>100</v>
      </c>
      <c r="AG126" s="10"/>
      <c r="AH126" s="36">
        <v>0.104</v>
      </c>
      <c r="AI126" s="40">
        <v>5037</v>
      </c>
      <c r="AJ126" s="37">
        <v>0.82</v>
      </c>
      <c r="AK126" s="42" t="s">
        <v>213</v>
      </c>
      <c r="AL126" s="41">
        <v>468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31"/>
        <v>8</v>
      </c>
      <c r="C127" s="10"/>
      <c r="D127" s="18" t="s">
        <v>97</v>
      </c>
      <c r="E127" s="10"/>
      <c r="F127" s="18" t="s">
        <v>8</v>
      </c>
      <c r="G127" s="18" t="s">
        <v>212</v>
      </c>
      <c r="H127" s="10"/>
      <c r="I127" s="19">
        <v>5955734</v>
      </c>
      <c r="J127" s="19">
        <v>1100</v>
      </c>
      <c r="K127" s="17" t="s">
        <v>9</v>
      </c>
      <c r="L127" s="10"/>
      <c r="M127" s="60">
        <v>812</v>
      </c>
      <c r="N127" s="60">
        <v>916</v>
      </c>
      <c r="O127" s="60">
        <v>901</v>
      </c>
      <c r="P127" s="10"/>
      <c r="Q127" s="60">
        <f t="shared" si="44"/>
        <v>13740</v>
      </c>
      <c r="R127" s="10"/>
      <c r="S127" s="62">
        <f t="shared" si="45"/>
        <v>14656</v>
      </c>
      <c r="T127" s="10"/>
      <c r="U127" s="64">
        <v>15.4</v>
      </c>
      <c r="V127" s="64">
        <v>14.38</v>
      </c>
      <c r="W127" s="10"/>
      <c r="X127" s="43">
        <v>341320000</v>
      </c>
      <c r="Y127" s="36">
        <v>0.05</v>
      </c>
      <c r="Z127" s="10"/>
      <c r="AA127" s="20">
        <v>52</v>
      </c>
      <c r="AB127" s="20">
        <v>11</v>
      </c>
      <c r="AC127" s="20">
        <v>1</v>
      </c>
      <c r="AD127" s="20">
        <v>34</v>
      </c>
      <c r="AE127" s="20">
        <v>2</v>
      </c>
      <c r="AF127" s="66">
        <f t="shared" si="46"/>
        <v>100</v>
      </c>
      <c r="AG127" s="10"/>
      <c r="AH127" s="36">
        <v>-0.17599999999999999</v>
      </c>
      <c r="AI127" s="40">
        <v>17272</v>
      </c>
      <c r="AJ127" s="37">
        <v>0.84</v>
      </c>
      <c r="AK127" s="42" t="s">
        <v>213</v>
      </c>
      <c r="AL127" s="41">
        <v>844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31"/>
        <v>9</v>
      </c>
      <c r="C128" s="10"/>
      <c r="D128" s="18" t="s">
        <v>20</v>
      </c>
      <c r="E128" s="10"/>
      <c r="F128" s="18" t="s">
        <v>8</v>
      </c>
      <c r="G128" s="18" t="s">
        <v>212</v>
      </c>
      <c r="H128" s="10"/>
      <c r="I128" s="19">
        <v>9725376</v>
      </c>
      <c r="J128" s="19">
        <v>4760</v>
      </c>
      <c r="K128" s="17" t="s">
        <v>9</v>
      </c>
      <c r="L128" s="10"/>
      <c r="M128" s="60">
        <v>759</v>
      </c>
      <c r="N128" s="60">
        <v>845</v>
      </c>
      <c r="O128" s="60">
        <v>639</v>
      </c>
      <c r="P128" s="10"/>
      <c r="Q128" s="60">
        <f t="shared" si="44"/>
        <v>12675</v>
      </c>
      <c r="R128" s="10"/>
      <c r="S128" s="62">
        <f t="shared" si="45"/>
        <v>13520</v>
      </c>
      <c r="T128" s="10"/>
      <c r="U128" s="64">
        <v>8.6999999999999993</v>
      </c>
      <c r="V128" s="64">
        <v>6.32</v>
      </c>
      <c r="W128" s="10"/>
      <c r="X128" s="43">
        <v>1090000000</v>
      </c>
      <c r="Y128" s="36">
        <v>2.9000000000000001E-2</v>
      </c>
      <c r="Z128" s="10"/>
      <c r="AA128" s="20">
        <v>40</v>
      </c>
      <c r="AB128" s="20">
        <v>23</v>
      </c>
      <c r="AC128" s="20">
        <v>7</v>
      </c>
      <c r="AD128" s="20">
        <v>28</v>
      </c>
      <c r="AE128" s="20">
        <v>2</v>
      </c>
      <c r="AF128" s="66">
        <f t="shared" si="46"/>
        <v>100</v>
      </c>
      <c r="AG128" s="10"/>
      <c r="AH128" s="36">
        <v>-5.1999999999999998E-2</v>
      </c>
      <c r="AI128" s="40">
        <v>13681</v>
      </c>
      <c r="AJ128" s="37">
        <v>0.8</v>
      </c>
      <c r="AK128" s="42" t="s">
        <v>213</v>
      </c>
      <c r="AL128" s="41">
        <v>416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31"/>
        <v>10</v>
      </c>
      <c r="C129" s="10"/>
      <c r="D129" s="18" t="s">
        <v>24</v>
      </c>
      <c r="E129" s="10"/>
      <c r="F129" s="18" t="s">
        <v>8</v>
      </c>
      <c r="G129" s="18" t="s">
        <v>212</v>
      </c>
      <c r="H129" s="10"/>
      <c r="I129" s="19">
        <v>9480042</v>
      </c>
      <c r="J129" s="19">
        <v>5600</v>
      </c>
      <c r="K129" s="17" t="s">
        <v>9</v>
      </c>
      <c r="L129" s="10"/>
      <c r="M129" s="60">
        <v>588</v>
      </c>
      <c r="N129" s="60">
        <v>841</v>
      </c>
      <c r="O129" s="60">
        <v>995</v>
      </c>
      <c r="P129" s="10"/>
      <c r="Q129" s="60">
        <f t="shared" si="44"/>
        <v>12615</v>
      </c>
      <c r="R129" s="10"/>
      <c r="S129" s="62">
        <f t="shared" si="45"/>
        <v>13456</v>
      </c>
      <c r="T129" s="10"/>
      <c r="U129" s="64">
        <v>8.9</v>
      </c>
      <c r="V129" s="64">
        <v>10.46</v>
      </c>
      <c r="W129" s="10"/>
      <c r="X129" s="43">
        <v>1410000000</v>
      </c>
      <c r="Y129" s="36">
        <v>2.9000000000000001E-2</v>
      </c>
      <c r="Z129" s="10"/>
      <c r="AA129" s="20">
        <v>52</v>
      </c>
      <c r="AB129" s="20">
        <v>4</v>
      </c>
      <c r="AC129" s="20">
        <v>2</v>
      </c>
      <c r="AD129" s="20">
        <v>41</v>
      </c>
      <c r="AE129" s="20">
        <v>1</v>
      </c>
      <c r="AF129" s="66">
        <f t="shared" si="46"/>
        <v>100</v>
      </c>
      <c r="AG129" s="10"/>
      <c r="AH129" s="36">
        <v>-0.191</v>
      </c>
      <c r="AI129" s="40">
        <v>44222</v>
      </c>
      <c r="AJ129" s="37">
        <v>0.78</v>
      </c>
      <c r="AK129" s="42" t="s">
        <v>213</v>
      </c>
      <c r="AL129" s="41">
        <v>653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31"/>
        <v>11</v>
      </c>
      <c r="C130" s="10"/>
      <c r="D130" s="18" t="s">
        <v>173</v>
      </c>
      <c r="E130" s="10"/>
      <c r="F130" s="18" t="s">
        <v>8</v>
      </c>
      <c r="G130" s="18" t="s">
        <v>212</v>
      </c>
      <c r="H130" s="10"/>
      <c r="I130" s="19">
        <v>5662544</v>
      </c>
      <c r="J130" s="19">
        <v>6670</v>
      </c>
      <c r="K130" s="17" t="s">
        <v>9</v>
      </c>
      <c r="L130" s="10"/>
      <c r="M130" s="60">
        <v>543</v>
      </c>
      <c r="N130" s="60">
        <v>823</v>
      </c>
      <c r="O130" s="60">
        <v>326</v>
      </c>
      <c r="P130" s="10"/>
      <c r="Q130" s="60">
        <f t="shared" si="44"/>
        <v>12345</v>
      </c>
      <c r="R130" s="10"/>
      <c r="S130" s="62">
        <f t="shared" si="45"/>
        <v>13168</v>
      </c>
      <c r="T130" s="10"/>
      <c r="U130" s="64">
        <v>14.5</v>
      </c>
      <c r="V130" s="64">
        <v>6.62</v>
      </c>
      <c r="W130" s="10"/>
      <c r="X130" s="43">
        <v>1750000000</v>
      </c>
      <c r="Y130" s="36">
        <v>4.8000000000000001E-2</v>
      </c>
      <c r="Z130" s="10"/>
      <c r="AA130" s="20">
        <v>51</v>
      </c>
      <c r="AB130" s="20">
        <v>10</v>
      </c>
      <c r="AC130" s="20">
        <v>1</v>
      </c>
      <c r="AD130" s="20">
        <v>37</v>
      </c>
      <c r="AE130" s="20">
        <v>1</v>
      </c>
      <c r="AF130" s="66">
        <f t="shared" si="46"/>
        <v>100</v>
      </c>
      <c r="AG130" s="10"/>
      <c r="AH130" s="36">
        <v>-1.9E-2</v>
      </c>
      <c r="AI130" s="40">
        <v>14973</v>
      </c>
      <c r="AJ130" s="37">
        <v>0.86</v>
      </c>
      <c r="AK130" s="42" t="s">
        <v>210</v>
      </c>
      <c r="AL130" s="41">
        <v>466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ref="B131:B165" si="50">B130+1</f>
        <v>12</v>
      </c>
      <c r="C131" s="10"/>
      <c r="D131" s="18" t="s">
        <v>33</v>
      </c>
      <c r="E131" s="10"/>
      <c r="F131" s="18" t="s">
        <v>8</v>
      </c>
      <c r="G131" s="18" t="s">
        <v>212</v>
      </c>
      <c r="H131" s="10"/>
      <c r="I131" s="19">
        <v>7131494</v>
      </c>
      <c r="J131" s="19">
        <v>7470</v>
      </c>
      <c r="K131" s="17" t="s">
        <v>9</v>
      </c>
      <c r="L131" s="10"/>
      <c r="M131" s="60">
        <v>708</v>
      </c>
      <c r="N131" s="60">
        <v>730</v>
      </c>
      <c r="O131" s="60">
        <v>730</v>
      </c>
      <c r="P131" s="10"/>
      <c r="Q131" s="60">
        <f t="shared" si="44"/>
        <v>10950</v>
      </c>
      <c r="R131" s="10"/>
      <c r="S131" s="62">
        <f t="shared" si="45"/>
        <v>11680</v>
      </c>
      <c r="T131" s="10"/>
      <c r="U131" s="64">
        <v>10.199999999999999</v>
      </c>
      <c r="V131" s="64">
        <v>10.28</v>
      </c>
      <c r="W131" s="10"/>
      <c r="X131" s="43">
        <v>1810000000</v>
      </c>
      <c r="Y131" s="36">
        <v>3.4000000000000002E-2</v>
      </c>
      <c r="Z131" s="10"/>
      <c r="AA131" s="20">
        <v>58</v>
      </c>
      <c r="AB131" s="20">
        <v>5</v>
      </c>
      <c r="AC131" s="20">
        <v>3</v>
      </c>
      <c r="AD131" s="20">
        <v>33</v>
      </c>
      <c r="AE131" s="20">
        <v>1</v>
      </c>
      <c r="AF131" s="66">
        <f t="shared" si="46"/>
        <v>100</v>
      </c>
      <c r="AG131" s="10"/>
      <c r="AH131" s="36">
        <v>-3.6999999999999998E-2</v>
      </c>
      <c r="AI131" s="40">
        <v>56534</v>
      </c>
      <c r="AJ131" s="37">
        <v>0.7</v>
      </c>
      <c r="AK131" s="42" t="s">
        <v>213</v>
      </c>
      <c r="AL131" s="41">
        <v>707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148</v>
      </c>
      <c r="E132" s="10"/>
      <c r="F132" s="18" t="s">
        <v>8</v>
      </c>
      <c r="G132" s="18" t="s">
        <v>212</v>
      </c>
      <c r="H132" s="10"/>
      <c r="I132" s="19">
        <v>8820083</v>
      </c>
      <c r="J132" s="19">
        <v>5280</v>
      </c>
      <c r="K132" s="17" t="s">
        <v>9</v>
      </c>
      <c r="L132" s="10"/>
      <c r="M132" s="60">
        <v>607</v>
      </c>
      <c r="N132" s="60">
        <v>649</v>
      </c>
      <c r="O132" s="60">
        <v>797</v>
      </c>
      <c r="P132" s="10"/>
      <c r="Q132" s="60">
        <f t="shared" si="44"/>
        <v>9735</v>
      </c>
      <c r="R132" s="10"/>
      <c r="S132" s="62">
        <f t="shared" si="45"/>
        <v>10384</v>
      </c>
      <c r="T132" s="10"/>
      <c r="U132" s="64">
        <v>7.4</v>
      </c>
      <c r="V132" s="64">
        <v>8.94</v>
      </c>
      <c r="W132" s="10"/>
      <c r="X132" s="43">
        <v>1170000000</v>
      </c>
      <c r="Y132" s="36">
        <v>3.1E-2</v>
      </c>
      <c r="Z132" s="10"/>
      <c r="AA132" s="20">
        <v>49</v>
      </c>
      <c r="AB132" s="20">
        <v>10</v>
      </c>
      <c r="AC132" s="20">
        <v>12</v>
      </c>
      <c r="AD132" s="20">
        <v>28</v>
      </c>
      <c r="AE132" s="20">
        <v>1</v>
      </c>
      <c r="AF132" s="66">
        <f t="shared" si="46"/>
        <v>100</v>
      </c>
      <c r="AG132" s="10"/>
      <c r="AH132" s="36">
        <v>-6.0999999999999999E-2</v>
      </c>
      <c r="AI132" s="40">
        <v>25877</v>
      </c>
      <c r="AJ132" s="37">
        <v>0.65</v>
      </c>
      <c r="AK132" s="42" t="s">
        <v>210</v>
      </c>
      <c r="AL132" s="41">
        <v>584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71</v>
      </c>
      <c r="E133" s="10"/>
      <c r="F133" s="18" t="s">
        <v>8</v>
      </c>
      <c r="G133" s="18" t="s">
        <v>212</v>
      </c>
      <c r="H133" s="10"/>
      <c r="I133" s="19">
        <v>3925405</v>
      </c>
      <c r="J133" s="19">
        <v>3810</v>
      </c>
      <c r="K133" s="17" t="s">
        <v>9</v>
      </c>
      <c r="L133" s="10"/>
      <c r="M133" s="60">
        <v>581</v>
      </c>
      <c r="N133" s="60">
        <v>599</v>
      </c>
      <c r="O133" s="60">
        <v>748</v>
      </c>
      <c r="P133" s="10"/>
      <c r="Q133" s="60">
        <f t="shared" si="44"/>
        <v>8985</v>
      </c>
      <c r="R133" s="10"/>
      <c r="S133" s="62">
        <f t="shared" si="45"/>
        <v>9584</v>
      </c>
      <c r="T133" s="10"/>
      <c r="U133" s="64">
        <v>15.3</v>
      </c>
      <c r="V133" s="64">
        <v>20.059999999999999</v>
      </c>
      <c r="W133" s="10"/>
      <c r="X133" s="43">
        <v>768240000</v>
      </c>
      <c r="Y133" s="36">
        <v>5.2999999999999999E-2</v>
      </c>
      <c r="Z133" s="10"/>
      <c r="AA133" s="20">
        <v>59</v>
      </c>
      <c r="AB133" s="20">
        <v>6</v>
      </c>
      <c r="AC133" s="20">
        <v>1</v>
      </c>
      <c r="AD133" s="20">
        <v>33</v>
      </c>
      <c r="AE133" s="20">
        <v>1</v>
      </c>
      <c r="AF133" s="66">
        <f t="shared" si="46"/>
        <v>100</v>
      </c>
      <c r="AG133" s="10"/>
      <c r="AH133" s="36">
        <v>8.2000000000000003E-2</v>
      </c>
      <c r="AI133" s="40">
        <v>28697</v>
      </c>
      <c r="AJ133" s="37">
        <v>0.79</v>
      </c>
      <c r="AK133" s="42" t="s">
        <v>210</v>
      </c>
      <c r="AL133" s="41">
        <v>1064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30</v>
      </c>
      <c r="E134" s="10"/>
      <c r="F134" s="18" t="s">
        <v>8</v>
      </c>
      <c r="G134" s="18" t="s">
        <v>212</v>
      </c>
      <c r="H134" s="10"/>
      <c r="I134" s="19">
        <v>3516816</v>
      </c>
      <c r="J134" s="19">
        <v>4880</v>
      </c>
      <c r="K134" s="17" t="s">
        <v>9</v>
      </c>
      <c r="L134" s="10"/>
      <c r="M134" s="60">
        <v>318</v>
      </c>
      <c r="N134" s="60">
        <v>552</v>
      </c>
      <c r="O134" s="60">
        <v>276</v>
      </c>
      <c r="P134" s="10"/>
      <c r="Q134" s="60">
        <f t="shared" si="44"/>
        <v>8280</v>
      </c>
      <c r="R134" s="10"/>
      <c r="S134" s="62">
        <f t="shared" si="45"/>
        <v>8832</v>
      </c>
      <c r="T134" s="10"/>
      <c r="U134" s="64">
        <v>15.7</v>
      </c>
      <c r="V134" s="64">
        <v>7.99</v>
      </c>
      <c r="W134" s="10"/>
      <c r="X134" s="43">
        <v>882580000</v>
      </c>
      <c r="Y134" s="36">
        <v>5.1999999999999998E-2</v>
      </c>
      <c r="Z134" s="10"/>
      <c r="AA134" s="20">
        <v>51</v>
      </c>
      <c r="AB134" s="20">
        <v>14</v>
      </c>
      <c r="AC134" s="20">
        <v>3</v>
      </c>
      <c r="AD134" s="20">
        <v>31</v>
      </c>
      <c r="AE134" s="20">
        <v>1</v>
      </c>
      <c r="AF134" s="66">
        <f t="shared" si="46"/>
        <v>100</v>
      </c>
      <c r="AG134" s="10"/>
      <c r="AH134" s="36">
        <v>4.1000000000000002E-2</v>
      </c>
      <c r="AI134" s="40">
        <v>27816</v>
      </c>
      <c r="AJ134" s="37">
        <v>0.65</v>
      </c>
      <c r="AK134" s="42" t="s">
        <v>210</v>
      </c>
      <c r="AL134" s="41">
        <v>555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16</v>
      </c>
      <c r="E135" s="10"/>
      <c r="F135" s="18" t="s">
        <v>8</v>
      </c>
      <c r="G135" s="18" t="s">
        <v>212</v>
      </c>
      <c r="H135" s="10"/>
      <c r="I135" s="19">
        <v>2924816</v>
      </c>
      <c r="J135" s="19">
        <v>3760</v>
      </c>
      <c r="K135" s="17" t="s">
        <v>9</v>
      </c>
      <c r="L135" s="10"/>
      <c r="M135" s="60">
        <v>267</v>
      </c>
      <c r="N135" s="60">
        <v>499</v>
      </c>
      <c r="O135" s="60">
        <v>248</v>
      </c>
      <c r="P135" s="10"/>
      <c r="Q135" s="60">
        <f t="shared" si="44"/>
        <v>7485</v>
      </c>
      <c r="R135" s="10"/>
      <c r="S135" s="62">
        <f t="shared" si="45"/>
        <v>7984</v>
      </c>
      <c r="T135" s="10"/>
      <c r="U135" s="64">
        <v>17.100000000000001</v>
      </c>
      <c r="V135" s="64">
        <v>8.18</v>
      </c>
      <c r="W135" s="10"/>
      <c r="X135" s="43">
        <v>598260000</v>
      </c>
      <c r="Y135" s="36">
        <v>5.7000000000000002E-2</v>
      </c>
      <c r="Z135" s="10"/>
      <c r="AA135" s="20">
        <v>48</v>
      </c>
      <c r="AB135" s="20">
        <v>11</v>
      </c>
      <c r="AC135" s="20">
        <v>1</v>
      </c>
      <c r="AD135" s="20">
        <v>39</v>
      </c>
      <c r="AE135" s="20">
        <v>1</v>
      </c>
      <c r="AF135" s="66">
        <f t="shared" si="46"/>
        <v>100</v>
      </c>
      <c r="AG135" s="10"/>
      <c r="AH135" s="36">
        <v>1.4E-2</v>
      </c>
      <c r="AI135" s="40">
        <v>0</v>
      </c>
      <c r="AJ135" s="37">
        <v>0.77</v>
      </c>
      <c r="AK135" s="42" t="s">
        <v>210</v>
      </c>
      <c r="AL135" s="41">
        <v>479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7</v>
      </c>
      <c r="E136" s="10"/>
      <c r="F136" s="18" t="s">
        <v>8</v>
      </c>
      <c r="G136" s="18" t="s">
        <v>212</v>
      </c>
      <c r="H136" s="10"/>
      <c r="I136" s="19">
        <v>2926348</v>
      </c>
      <c r="J136" s="19">
        <v>4250</v>
      </c>
      <c r="K136" s="17" t="s">
        <v>9</v>
      </c>
      <c r="L136" s="10"/>
      <c r="M136" s="60">
        <v>269</v>
      </c>
      <c r="N136" s="60">
        <v>399</v>
      </c>
      <c r="O136" s="60">
        <v>251</v>
      </c>
      <c r="P136" s="10"/>
      <c r="Q136" s="60">
        <f t="shared" si="44"/>
        <v>5985</v>
      </c>
      <c r="R136" s="10"/>
      <c r="S136" s="62">
        <f t="shared" si="45"/>
        <v>6384</v>
      </c>
      <c r="T136" s="10"/>
      <c r="U136" s="64">
        <v>13.6</v>
      </c>
      <c r="V136" s="64">
        <v>9.0399999999999991</v>
      </c>
      <c r="W136" s="10"/>
      <c r="X136" s="43">
        <v>548170000</v>
      </c>
      <c r="Y136" s="36">
        <v>4.5999999999999999E-2</v>
      </c>
      <c r="Z136" s="10"/>
      <c r="AA136" s="20">
        <v>38</v>
      </c>
      <c r="AB136" s="20">
        <v>10</v>
      </c>
      <c r="AC136" s="20">
        <v>4</v>
      </c>
      <c r="AD136" s="20">
        <v>46</v>
      </c>
      <c r="AE136" s="20">
        <v>2</v>
      </c>
      <c r="AF136" s="66">
        <f t="shared" si="46"/>
        <v>100</v>
      </c>
      <c r="AG136" s="10"/>
      <c r="AH136" s="36">
        <v>-1.6E-2</v>
      </c>
      <c r="AI136" s="40">
        <v>19243</v>
      </c>
      <c r="AJ136" s="37">
        <v>0.73</v>
      </c>
      <c r="AK136" s="42" t="s">
        <v>213</v>
      </c>
      <c r="AL136" s="41">
        <v>645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138</v>
      </c>
      <c r="E137" s="10"/>
      <c r="F137" s="18" t="s">
        <v>8</v>
      </c>
      <c r="G137" s="18" t="s">
        <v>212</v>
      </c>
      <c r="H137" s="10"/>
      <c r="I137" s="19">
        <v>4059608</v>
      </c>
      <c r="J137" s="19">
        <v>2120</v>
      </c>
      <c r="K137" s="17" t="s">
        <v>9</v>
      </c>
      <c r="L137" s="10"/>
      <c r="M137" s="60">
        <v>346</v>
      </c>
      <c r="N137" s="60">
        <v>394</v>
      </c>
      <c r="O137" s="60">
        <v>465</v>
      </c>
      <c r="P137" s="10"/>
      <c r="Q137" s="60">
        <f t="shared" si="44"/>
        <v>5910</v>
      </c>
      <c r="R137" s="10"/>
      <c r="S137" s="62">
        <f t="shared" si="45"/>
        <v>6304</v>
      </c>
      <c r="T137" s="10"/>
      <c r="U137" s="64">
        <v>9.6999999999999993</v>
      </c>
      <c r="V137" s="64">
        <v>12.43</v>
      </c>
      <c r="W137" s="10"/>
      <c r="X137" s="43">
        <v>250640000</v>
      </c>
      <c r="Y137" s="36">
        <v>3.6999999999999998E-2</v>
      </c>
      <c r="Z137" s="10"/>
      <c r="AA137" s="20">
        <v>50</v>
      </c>
      <c r="AB137" s="20">
        <v>10</v>
      </c>
      <c r="AC137" s="20">
        <v>2</v>
      </c>
      <c r="AD137" s="20">
        <v>36</v>
      </c>
      <c r="AE137" s="20">
        <v>2</v>
      </c>
      <c r="AF137" s="66">
        <f t="shared" si="46"/>
        <v>100</v>
      </c>
      <c r="AG137" s="10"/>
      <c r="AH137" s="36">
        <v>-6.0999999999999999E-2</v>
      </c>
      <c r="AI137" s="40">
        <v>22028</v>
      </c>
      <c r="AJ137" s="37">
        <v>0.81</v>
      </c>
      <c r="AK137" s="42" t="s">
        <v>210</v>
      </c>
      <c r="AL137" s="41">
        <v>736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50</v>
      </c>
      <c r="E138" s="10"/>
      <c r="F138" s="18" t="s">
        <v>8</v>
      </c>
      <c r="G138" s="18" t="s">
        <v>212</v>
      </c>
      <c r="H138" s="10"/>
      <c r="I138" s="19">
        <v>4213265</v>
      </c>
      <c r="J138" s="19">
        <v>12110</v>
      </c>
      <c r="K138" s="17" t="s">
        <v>9</v>
      </c>
      <c r="L138" s="10"/>
      <c r="M138" s="60">
        <v>307</v>
      </c>
      <c r="N138" s="60">
        <v>340</v>
      </c>
      <c r="O138" s="60">
        <v>388</v>
      </c>
      <c r="P138" s="10"/>
      <c r="Q138" s="60">
        <f t="shared" si="44"/>
        <v>5100</v>
      </c>
      <c r="R138" s="10"/>
      <c r="S138" s="62">
        <f t="shared" si="45"/>
        <v>5440</v>
      </c>
      <c r="T138" s="10"/>
      <c r="U138" s="64">
        <v>8.1</v>
      </c>
      <c r="V138" s="64">
        <v>9.0399999999999991</v>
      </c>
      <c r="W138" s="10"/>
      <c r="X138" s="43">
        <v>1400000000</v>
      </c>
      <c r="Y138" s="36">
        <v>2.7E-2</v>
      </c>
      <c r="Z138" s="10"/>
      <c r="AA138" s="20">
        <v>48</v>
      </c>
      <c r="AB138" s="20">
        <v>12</v>
      </c>
      <c r="AC138" s="20">
        <v>10</v>
      </c>
      <c r="AD138" s="20">
        <v>29</v>
      </c>
      <c r="AE138" s="20">
        <v>1</v>
      </c>
      <c r="AF138" s="66">
        <f t="shared" si="46"/>
        <v>100</v>
      </c>
      <c r="AG138" s="10"/>
      <c r="AH138" s="36">
        <v>-7.3999999999999996E-2</v>
      </c>
      <c r="AI138" s="40">
        <v>47376</v>
      </c>
      <c r="AJ138" s="37">
        <v>0.66</v>
      </c>
      <c r="AK138" s="42" t="s">
        <v>210</v>
      </c>
      <c r="AL138" s="41">
        <v>702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26" t="s">
        <v>166</v>
      </c>
      <c r="E139" s="10"/>
      <c r="F139" s="18" t="s">
        <v>8</v>
      </c>
      <c r="G139" s="18" t="s">
        <v>212</v>
      </c>
      <c r="H139" s="10"/>
      <c r="I139" s="19">
        <v>2081206</v>
      </c>
      <c r="J139" s="19">
        <v>5100</v>
      </c>
      <c r="K139" s="17" t="s">
        <v>9</v>
      </c>
      <c r="L139" s="10"/>
      <c r="M139" s="60">
        <v>148</v>
      </c>
      <c r="N139" s="60">
        <v>134</v>
      </c>
      <c r="O139" s="60">
        <v>164</v>
      </c>
      <c r="P139" s="10"/>
      <c r="Q139" s="60">
        <f t="shared" si="44"/>
        <v>2010</v>
      </c>
      <c r="R139" s="10"/>
      <c r="S139" s="62">
        <f t="shared" si="45"/>
        <v>2144</v>
      </c>
      <c r="T139" s="10"/>
      <c r="U139" s="64">
        <v>6.4</v>
      </c>
      <c r="V139" s="64">
        <v>7.55</v>
      </c>
      <c r="W139" s="10"/>
      <c r="X139" s="43">
        <v>228480000</v>
      </c>
      <c r="Y139" s="36">
        <v>2.1000000000000001E-2</v>
      </c>
      <c r="Z139" s="10"/>
      <c r="AA139" s="20">
        <v>60</v>
      </c>
      <c r="AB139" s="20">
        <v>8</v>
      </c>
      <c r="AC139" s="20">
        <v>2</v>
      </c>
      <c r="AD139" s="20">
        <v>29</v>
      </c>
      <c r="AE139" s="20">
        <v>1</v>
      </c>
      <c r="AF139" s="66">
        <f t="shared" si="46"/>
        <v>100</v>
      </c>
      <c r="AG139" s="10"/>
      <c r="AH139" s="36">
        <v>5.8000000000000003E-2</v>
      </c>
      <c r="AI139" s="40">
        <v>21284</v>
      </c>
      <c r="AJ139" s="37">
        <v>0.73</v>
      </c>
      <c r="AK139" s="42" t="s">
        <v>213</v>
      </c>
      <c r="AL139" s="41">
        <v>568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18" t="s">
        <v>117</v>
      </c>
      <c r="E140" s="10"/>
      <c r="F140" s="18" t="s">
        <v>8</v>
      </c>
      <c r="G140" s="18" t="s">
        <v>212</v>
      </c>
      <c r="H140" s="10"/>
      <c r="I140" s="19">
        <v>628615</v>
      </c>
      <c r="J140" s="19">
        <v>6970</v>
      </c>
      <c r="K140" s="17" t="s">
        <v>9</v>
      </c>
      <c r="L140" s="10"/>
      <c r="M140" s="60">
        <v>65</v>
      </c>
      <c r="N140" s="60">
        <v>67</v>
      </c>
      <c r="O140" s="60">
        <v>57</v>
      </c>
      <c r="P140" s="10"/>
      <c r="Q140" s="60">
        <f t="shared" si="44"/>
        <v>1005</v>
      </c>
      <c r="R140" s="10"/>
      <c r="S140" s="62">
        <f t="shared" si="45"/>
        <v>1072</v>
      </c>
      <c r="T140" s="10"/>
      <c r="U140" s="64">
        <v>10.7</v>
      </c>
      <c r="V140" s="64">
        <v>9.15</v>
      </c>
      <c r="W140" s="10"/>
      <c r="X140" s="43">
        <v>156590000</v>
      </c>
      <c r="Y140" s="36">
        <v>3.5999999999999997E-2</v>
      </c>
      <c r="Z140" s="10"/>
      <c r="AA140" s="20">
        <v>40</v>
      </c>
      <c r="AB140" s="20">
        <v>10</v>
      </c>
      <c r="AC140" s="20">
        <v>4</v>
      </c>
      <c r="AD140" s="20">
        <v>45</v>
      </c>
      <c r="AE140" s="20">
        <v>1</v>
      </c>
      <c r="AF140" s="66">
        <f t="shared" si="46"/>
        <v>100</v>
      </c>
      <c r="AG140" s="10"/>
      <c r="AH140" s="36">
        <v>-0.03</v>
      </c>
      <c r="AI140" s="40">
        <v>33601</v>
      </c>
      <c r="AJ140" s="37">
        <v>0.68</v>
      </c>
      <c r="AK140" s="42" t="s">
        <v>213</v>
      </c>
      <c r="AL140" s="41">
        <v>636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83</v>
      </c>
      <c r="E142" s="10"/>
      <c r="F142" s="18" t="s">
        <v>22</v>
      </c>
      <c r="G142" s="18" t="s">
        <v>198</v>
      </c>
      <c r="H142" s="10"/>
      <c r="I142" s="19">
        <v>1324171392</v>
      </c>
      <c r="J142" s="19">
        <v>1680</v>
      </c>
      <c r="K142" s="17" t="s">
        <v>9</v>
      </c>
      <c r="L142" s="10"/>
      <c r="M142" s="60">
        <v>150785</v>
      </c>
      <c r="N142" s="60">
        <v>299091</v>
      </c>
      <c r="O142" s="60">
        <v>219670</v>
      </c>
      <c r="P142" s="10"/>
      <c r="Q142" s="60">
        <f t="shared" ref="Q142:Q150" si="51">N142*$Q$200</f>
        <v>4486365</v>
      </c>
      <c r="R142" s="10"/>
      <c r="S142" s="62">
        <f t="shared" ref="S142:S150" si="52">Q142+N142</f>
        <v>4785456</v>
      </c>
      <c r="T142" s="10"/>
      <c r="U142" s="64">
        <v>22.6</v>
      </c>
      <c r="V142" s="64">
        <v>16.100000000000001</v>
      </c>
      <c r="W142" s="10"/>
      <c r="X142" s="43">
        <v>172020000000</v>
      </c>
      <c r="Y142" s="36">
        <v>7.4999999999999997E-2</v>
      </c>
      <c r="Z142" s="10"/>
      <c r="AA142" s="20">
        <v>25</v>
      </c>
      <c r="AB142" s="20">
        <v>30</v>
      </c>
      <c r="AC142" s="20">
        <v>5</v>
      </c>
      <c r="AD142" s="20">
        <v>39</v>
      </c>
      <c r="AE142" s="20">
        <v>1</v>
      </c>
      <c r="AF142" s="66">
        <f t="shared" ref="AF142:AF150" si="53">SUM(AA142:AE142)</f>
        <v>100</v>
      </c>
      <c r="AG142" s="10"/>
      <c r="AH142" s="36">
        <v>-8.5000000000000006E-2</v>
      </c>
      <c r="AI142" s="40">
        <v>15861</v>
      </c>
      <c r="AJ142" s="37">
        <v>0.78</v>
      </c>
      <c r="AK142" s="42" t="s">
        <v>213</v>
      </c>
      <c r="AL142" s="41">
        <v>820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84</v>
      </c>
      <c r="E143" s="10"/>
      <c r="F143" s="18" t="s">
        <v>22</v>
      </c>
      <c r="G143" s="18" t="s">
        <v>224</v>
      </c>
      <c r="H143" s="10"/>
      <c r="I143" s="19">
        <v>261115456</v>
      </c>
      <c r="J143" s="19">
        <v>3400</v>
      </c>
      <c r="K143" s="17" t="s">
        <v>9</v>
      </c>
      <c r="L143" s="10"/>
      <c r="M143" s="60">
        <v>31282</v>
      </c>
      <c r="N143" s="60">
        <v>31726</v>
      </c>
      <c r="O143" s="60">
        <v>35692</v>
      </c>
      <c r="P143" s="10"/>
      <c r="Q143" s="60">
        <f t="shared" si="51"/>
        <v>475890</v>
      </c>
      <c r="R143" s="10"/>
      <c r="S143" s="62">
        <f t="shared" si="52"/>
        <v>507616</v>
      </c>
      <c r="T143" s="10"/>
      <c r="U143" s="64">
        <v>12.2</v>
      </c>
      <c r="V143" s="64">
        <v>13.94</v>
      </c>
      <c r="W143" s="10"/>
      <c r="X143" s="43">
        <v>37650000000</v>
      </c>
      <c r="Y143" s="36">
        <v>0.04</v>
      </c>
      <c r="Z143" s="10"/>
      <c r="AA143" s="20">
        <v>35</v>
      </c>
      <c r="AB143" s="20">
        <v>20</v>
      </c>
      <c r="AC143" s="20">
        <v>5</v>
      </c>
      <c r="AD143" s="20">
        <v>39</v>
      </c>
      <c r="AE143" s="20">
        <v>1</v>
      </c>
      <c r="AF143" s="66">
        <f t="shared" si="53"/>
        <v>100</v>
      </c>
      <c r="AG143" s="10"/>
      <c r="AH143" s="36">
        <v>-7.5999999999999998E-2</v>
      </c>
      <c r="AI143" s="40">
        <v>49173</v>
      </c>
      <c r="AJ143" s="37">
        <v>0.76</v>
      </c>
      <c r="AK143" s="42" t="s">
        <v>213</v>
      </c>
      <c r="AL143" s="41">
        <v>832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21</v>
      </c>
      <c r="E144" s="10"/>
      <c r="F144" s="18" t="s">
        <v>22</v>
      </c>
      <c r="G144" s="18" t="s">
        <v>198</v>
      </c>
      <c r="H144" s="10"/>
      <c r="I144" s="19">
        <v>162951552</v>
      </c>
      <c r="J144" s="19">
        <v>1330</v>
      </c>
      <c r="K144" s="17" t="s">
        <v>9</v>
      </c>
      <c r="L144" s="10"/>
      <c r="M144" s="60">
        <v>2376</v>
      </c>
      <c r="N144" s="60">
        <v>24954</v>
      </c>
      <c r="O144" s="60">
        <v>11825</v>
      </c>
      <c r="P144" s="10"/>
      <c r="Q144" s="60">
        <f t="shared" si="51"/>
        <v>374310</v>
      </c>
      <c r="R144" s="10"/>
      <c r="S144" s="62">
        <f t="shared" si="52"/>
        <v>399264</v>
      </c>
      <c r="T144" s="10"/>
      <c r="U144" s="64">
        <v>15.3</v>
      </c>
      <c r="V144" s="64">
        <v>7.61</v>
      </c>
      <c r="W144" s="10"/>
      <c r="X144" s="43">
        <v>11270000000</v>
      </c>
      <c r="Y144" s="36">
        <v>5.0999999999999997E-2</v>
      </c>
      <c r="Z144" s="10"/>
      <c r="AA144" s="20">
        <v>18</v>
      </c>
      <c r="AB144" s="20">
        <v>33</v>
      </c>
      <c r="AC144" s="20">
        <v>12</v>
      </c>
      <c r="AD144" s="20">
        <v>32</v>
      </c>
      <c r="AE144" s="20">
        <v>5</v>
      </c>
      <c r="AF144" s="66">
        <f t="shared" si="53"/>
        <v>100</v>
      </c>
      <c r="AG144" s="10"/>
      <c r="AH144" s="36">
        <v>-4.3999999999999997E-2</v>
      </c>
      <c r="AI144" s="40">
        <v>1767</v>
      </c>
      <c r="AJ144" s="37">
        <v>0.67</v>
      </c>
      <c r="AK144" s="42" t="s">
        <v>223</v>
      </c>
      <c r="AL144" s="41">
        <v>417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165</v>
      </c>
      <c r="E145" s="10"/>
      <c r="F145" s="18" t="s">
        <v>22</v>
      </c>
      <c r="G145" s="18" t="s">
        <v>224</v>
      </c>
      <c r="H145" s="10"/>
      <c r="I145" s="19">
        <v>68863512</v>
      </c>
      <c r="J145" s="19">
        <v>5640</v>
      </c>
      <c r="K145" s="17" t="s">
        <v>9</v>
      </c>
      <c r="L145" s="10"/>
      <c r="M145" s="60">
        <v>21745</v>
      </c>
      <c r="N145" s="60">
        <v>22491</v>
      </c>
      <c r="O145" s="60">
        <v>19110</v>
      </c>
      <c r="P145" s="10"/>
      <c r="Q145" s="60">
        <f t="shared" si="51"/>
        <v>337365</v>
      </c>
      <c r="R145" s="10"/>
      <c r="S145" s="62">
        <f t="shared" si="52"/>
        <v>359856</v>
      </c>
      <c r="T145" s="10"/>
      <c r="U145" s="64">
        <v>32.700000000000003</v>
      </c>
      <c r="V145" s="64">
        <v>27.14</v>
      </c>
      <c r="W145" s="10"/>
      <c r="X145" s="43">
        <v>44710000000</v>
      </c>
      <c r="Y145" s="36">
        <v>0.109</v>
      </c>
      <c r="Z145" s="10"/>
      <c r="AA145" s="20">
        <v>30</v>
      </c>
      <c r="AB145" s="20">
        <v>50</v>
      </c>
      <c r="AC145" s="20">
        <v>2</v>
      </c>
      <c r="AD145" s="20">
        <v>17</v>
      </c>
      <c r="AE145" s="20">
        <v>1</v>
      </c>
      <c r="AF145" s="66">
        <f t="shared" si="53"/>
        <v>100</v>
      </c>
      <c r="AG145" s="10"/>
      <c r="AH145" s="36">
        <v>1.4999999999999999E-2</v>
      </c>
      <c r="AI145" s="40">
        <v>54220</v>
      </c>
      <c r="AJ145" s="37">
        <v>0.82</v>
      </c>
      <c r="AK145" s="42" t="s">
        <v>213</v>
      </c>
      <c r="AL145" s="41">
        <v>1494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120</v>
      </c>
      <c r="E146" s="10"/>
      <c r="F146" s="18" t="s">
        <v>22</v>
      </c>
      <c r="G146" s="18" t="s">
        <v>224</v>
      </c>
      <c r="H146" s="10"/>
      <c r="I146" s="19">
        <v>52885224</v>
      </c>
      <c r="J146" s="19">
        <v>1190</v>
      </c>
      <c r="K146" s="17" t="s">
        <v>9</v>
      </c>
      <c r="L146" s="10"/>
      <c r="M146" s="60">
        <v>4887</v>
      </c>
      <c r="N146" s="60">
        <v>10540</v>
      </c>
      <c r="O146" s="60">
        <v>11075</v>
      </c>
      <c r="P146" s="10"/>
      <c r="Q146" s="60">
        <f t="shared" si="51"/>
        <v>158100</v>
      </c>
      <c r="R146" s="10"/>
      <c r="S146" s="62">
        <f t="shared" si="52"/>
        <v>168640</v>
      </c>
      <c r="T146" s="10"/>
      <c r="U146" s="64">
        <v>19.899999999999999</v>
      </c>
      <c r="V146" s="64">
        <v>21.12</v>
      </c>
      <c r="W146" s="10"/>
      <c r="X146" s="43">
        <v>4190000000</v>
      </c>
      <c r="Y146" s="36">
        <v>6.6000000000000003E-2</v>
      </c>
      <c r="Z146" s="10"/>
      <c r="AA146" s="20">
        <v>30</v>
      </c>
      <c r="AB146" s="20">
        <v>21</v>
      </c>
      <c r="AC146" s="20">
        <v>2</v>
      </c>
      <c r="AD146" s="20">
        <v>45</v>
      </c>
      <c r="AE146" s="20">
        <v>2</v>
      </c>
      <c r="AF146" s="66">
        <f t="shared" si="53"/>
        <v>100</v>
      </c>
      <c r="AG146" s="10"/>
      <c r="AH146" s="36">
        <v>-7.0999999999999994E-2</v>
      </c>
      <c r="AI146" s="40">
        <v>12066</v>
      </c>
      <c r="AJ146" s="37">
        <v>0.83</v>
      </c>
      <c r="AK146" s="42" t="s">
        <v>214</v>
      </c>
      <c r="AL146" s="41">
        <v>1158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158</v>
      </c>
      <c r="E147" s="10"/>
      <c r="F147" s="18" t="s">
        <v>22</v>
      </c>
      <c r="G147" s="18" t="s">
        <v>198</v>
      </c>
      <c r="H147" s="10"/>
      <c r="I147" s="19">
        <v>20798492</v>
      </c>
      <c r="J147" s="19">
        <v>3780</v>
      </c>
      <c r="K147" s="17" t="s">
        <v>9</v>
      </c>
      <c r="L147" s="10"/>
      <c r="M147" s="60">
        <v>3003</v>
      </c>
      <c r="N147" s="60">
        <v>3096</v>
      </c>
      <c r="O147" s="60">
        <v>2811</v>
      </c>
      <c r="P147" s="10"/>
      <c r="Q147" s="60">
        <f t="shared" si="51"/>
        <v>46440</v>
      </c>
      <c r="R147" s="10"/>
      <c r="S147" s="62">
        <f t="shared" si="52"/>
        <v>49536</v>
      </c>
      <c r="T147" s="10"/>
      <c r="U147" s="64">
        <v>14.9</v>
      </c>
      <c r="V147" s="64">
        <v>13.09</v>
      </c>
      <c r="W147" s="10"/>
      <c r="X147" s="43">
        <v>3970000000</v>
      </c>
      <c r="Y147" s="36">
        <v>4.9000000000000002E-2</v>
      </c>
      <c r="Z147" s="10"/>
      <c r="AA147" s="20">
        <v>38</v>
      </c>
      <c r="AB147" s="20">
        <v>20</v>
      </c>
      <c r="AC147" s="20">
        <v>3</v>
      </c>
      <c r="AD147" s="20">
        <v>38</v>
      </c>
      <c r="AE147" s="20">
        <v>1</v>
      </c>
      <c r="AF147" s="66">
        <f t="shared" si="53"/>
        <v>100</v>
      </c>
      <c r="AG147" s="10"/>
      <c r="AH147" s="36">
        <v>-4.8000000000000001E-2</v>
      </c>
      <c r="AI147" s="40">
        <v>32673</v>
      </c>
      <c r="AJ147" s="37">
        <v>0.63</v>
      </c>
      <c r="AK147" s="42" t="s">
        <v>213</v>
      </c>
      <c r="AL147" s="41">
        <v>598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167</v>
      </c>
      <c r="E148" s="10"/>
      <c r="F148" s="18" t="s">
        <v>22</v>
      </c>
      <c r="G148" s="18" t="s">
        <v>224</v>
      </c>
      <c r="H148" s="10"/>
      <c r="I148" s="19">
        <v>1268671</v>
      </c>
      <c r="J148" s="19">
        <v>2180</v>
      </c>
      <c r="K148" s="17" t="s">
        <v>9</v>
      </c>
      <c r="L148" s="10"/>
      <c r="M148" s="60">
        <v>71</v>
      </c>
      <c r="N148" s="60">
        <v>161</v>
      </c>
      <c r="O148" s="60">
        <v>115</v>
      </c>
      <c r="P148" s="10"/>
      <c r="Q148" s="60">
        <f t="shared" si="51"/>
        <v>2415</v>
      </c>
      <c r="R148" s="10"/>
      <c r="S148" s="62">
        <f t="shared" si="52"/>
        <v>2576</v>
      </c>
      <c r="T148" s="10"/>
      <c r="U148" s="64">
        <v>12.7</v>
      </c>
      <c r="V148" s="64">
        <v>9.09</v>
      </c>
      <c r="W148" s="10"/>
      <c r="X148" s="43">
        <v>106380000</v>
      </c>
      <c r="Y148" s="36">
        <v>4.2000000000000003E-2</v>
      </c>
      <c r="Z148" s="10"/>
      <c r="AA148" s="20">
        <v>41</v>
      </c>
      <c r="AB148" s="20">
        <v>28</v>
      </c>
      <c r="AC148" s="20">
        <v>1</v>
      </c>
      <c r="AD148" s="20">
        <v>29</v>
      </c>
      <c r="AE148" s="20">
        <v>1</v>
      </c>
      <c r="AF148" s="66">
        <f t="shared" si="53"/>
        <v>100</v>
      </c>
      <c r="AG148" s="10"/>
      <c r="AH148" s="36">
        <v>2.7E-2</v>
      </c>
      <c r="AI148" s="40">
        <v>11555</v>
      </c>
      <c r="AJ148" s="37">
        <v>0.68</v>
      </c>
      <c r="AK148" s="42" t="s">
        <v>213</v>
      </c>
      <c r="AL148" s="41">
        <v>571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28</v>
      </c>
      <c r="E149" s="10"/>
      <c r="F149" s="18" t="s">
        <v>22</v>
      </c>
      <c r="G149" s="18" t="s">
        <v>198</v>
      </c>
      <c r="H149" s="10"/>
      <c r="I149" s="19">
        <v>797765</v>
      </c>
      <c r="J149" s="19">
        <v>2510</v>
      </c>
      <c r="K149" s="17" t="s">
        <v>9</v>
      </c>
      <c r="L149" s="10"/>
      <c r="M149" s="60">
        <v>125</v>
      </c>
      <c r="N149" s="60">
        <v>139</v>
      </c>
      <c r="O149" s="60">
        <v>71</v>
      </c>
      <c r="P149" s="10"/>
      <c r="Q149" s="60">
        <f t="shared" si="51"/>
        <v>2085</v>
      </c>
      <c r="R149" s="10"/>
      <c r="S149" s="62">
        <f t="shared" si="52"/>
        <v>2224</v>
      </c>
      <c r="T149" s="10"/>
      <c r="U149" s="64">
        <v>17.399999999999999</v>
      </c>
      <c r="V149" s="64">
        <v>7.51</v>
      </c>
      <c r="W149" s="10"/>
      <c r="X149" s="43">
        <v>128590000</v>
      </c>
      <c r="Y149" s="36">
        <v>5.8000000000000003E-2</v>
      </c>
      <c r="Z149" s="10"/>
      <c r="AA149" s="20">
        <v>30</v>
      </c>
      <c r="AB149" s="20">
        <v>30</v>
      </c>
      <c r="AC149" s="20">
        <v>4</v>
      </c>
      <c r="AD149" s="20">
        <v>35</v>
      </c>
      <c r="AE149" s="20">
        <v>1</v>
      </c>
      <c r="AF149" s="66">
        <f t="shared" si="53"/>
        <v>100</v>
      </c>
      <c r="AG149" s="10"/>
      <c r="AH149" s="36">
        <v>-5.8999999999999997E-2</v>
      </c>
      <c r="AI149" s="40">
        <v>10903</v>
      </c>
      <c r="AJ149" s="37">
        <v>0.79</v>
      </c>
      <c r="AK149" s="42" t="s">
        <v>213</v>
      </c>
      <c r="AL149" s="41">
        <v>456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43</v>
      </c>
      <c r="E152" s="10"/>
      <c r="F152" s="18" t="s">
        <v>18</v>
      </c>
      <c r="G152" s="18" t="s">
        <v>224</v>
      </c>
      <c r="H152" s="10"/>
      <c r="I152" s="19">
        <v>1411415375</v>
      </c>
      <c r="J152" s="19">
        <v>8260</v>
      </c>
      <c r="K152" s="17" t="s">
        <v>9</v>
      </c>
      <c r="L152" s="10"/>
      <c r="M152" s="60">
        <v>58022</v>
      </c>
      <c r="N152" s="60">
        <v>256180</v>
      </c>
      <c r="O152" s="60">
        <v>272069</v>
      </c>
      <c r="P152" s="10"/>
      <c r="Q152" s="60">
        <f t="shared" ref="Q152:Q166" si="57">N152*$Q$200</f>
        <v>3842700</v>
      </c>
      <c r="R152" s="10"/>
      <c r="S152" s="62">
        <f t="shared" ref="S152:S166" si="58">Q152+N152</f>
        <v>4098880</v>
      </c>
      <c r="T152" s="10"/>
      <c r="U152" s="64">
        <v>18.2</v>
      </c>
      <c r="V152" s="64">
        <v>19.38</v>
      </c>
      <c r="W152" s="10"/>
      <c r="X152" s="43">
        <v>691430000000</v>
      </c>
      <c r="Y152" s="36">
        <v>6.2E-2</v>
      </c>
      <c r="Z152" s="10"/>
      <c r="AA152" s="20">
        <v>15</v>
      </c>
      <c r="AB152" s="20">
        <v>17</v>
      </c>
      <c r="AC152" s="20">
        <v>8</v>
      </c>
      <c r="AD152" s="20">
        <v>59</v>
      </c>
      <c r="AE152" s="20">
        <v>1</v>
      </c>
      <c r="AF152" s="66">
        <f t="shared" ref="AF152:AF166" si="59">SUM(AA152:AE152)</f>
        <v>100</v>
      </c>
      <c r="AG152" s="10"/>
      <c r="AH152" s="36">
        <v>-2.9000000000000001E-2</v>
      </c>
      <c r="AI152" s="40">
        <v>17723</v>
      </c>
      <c r="AJ152" s="37">
        <v>0.72</v>
      </c>
      <c r="AK152" s="42" t="s">
        <v>213</v>
      </c>
      <c r="AL152" s="41">
        <v>990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184</v>
      </c>
      <c r="E153" s="10"/>
      <c r="F153" s="18" t="s">
        <v>18</v>
      </c>
      <c r="G153" s="18" t="s">
        <v>224</v>
      </c>
      <c r="H153" s="10"/>
      <c r="I153" s="19">
        <v>94569072</v>
      </c>
      <c r="J153" s="19">
        <v>2050</v>
      </c>
      <c r="K153" s="17" t="s">
        <v>9</v>
      </c>
      <c r="L153" s="10"/>
      <c r="M153" s="60">
        <v>8417</v>
      </c>
      <c r="N153" s="60">
        <v>24970</v>
      </c>
      <c r="O153" s="60">
        <v>21599</v>
      </c>
      <c r="P153" s="10"/>
      <c r="Q153" s="60">
        <f t="shared" si="57"/>
        <v>374550</v>
      </c>
      <c r="R153" s="10"/>
      <c r="S153" s="62">
        <f t="shared" si="58"/>
        <v>399520</v>
      </c>
      <c r="T153" s="10"/>
      <c r="U153" s="64">
        <v>26.4</v>
      </c>
      <c r="V153" s="64">
        <v>22.65</v>
      </c>
      <c r="W153" s="10"/>
      <c r="X153" s="43">
        <v>18020000000</v>
      </c>
      <c r="Y153" s="36">
        <v>8.7999999999999995E-2</v>
      </c>
      <c r="Z153" s="10"/>
      <c r="AA153" s="20">
        <v>30</v>
      </c>
      <c r="AB153" s="20">
        <v>20</v>
      </c>
      <c r="AC153" s="20">
        <v>2</v>
      </c>
      <c r="AD153" s="20">
        <v>47</v>
      </c>
      <c r="AE153" s="20">
        <v>1</v>
      </c>
      <c r="AF153" s="66">
        <f t="shared" si="59"/>
        <v>100</v>
      </c>
      <c r="AG153" s="10"/>
      <c r="AH153" s="36">
        <v>-4.2000000000000003E-2</v>
      </c>
      <c r="AI153" s="40">
        <v>53577</v>
      </c>
      <c r="AJ153" s="37">
        <v>0.82</v>
      </c>
      <c r="AK153" s="42" t="s">
        <v>213</v>
      </c>
      <c r="AL153" s="41">
        <v>1157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s="2" customFormat="1" ht="24" customHeight="1">
      <c r="A154" s="16"/>
      <c r="B154" s="173">
        <f t="shared" si="50"/>
        <v>3</v>
      </c>
      <c r="C154" s="16"/>
      <c r="D154" s="174" t="s">
        <v>284</v>
      </c>
      <c r="E154" s="16"/>
      <c r="F154" s="174" t="s">
        <v>18</v>
      </c>
      <c r="G154" s="174" t="s">
        <v>224</v>
      </c>
      <c r="H154" s="16"/>
      <c r="I154" s="175">
        <v>103320224</v>
      </c>
      <c r="J154" s="175">
        <v>3580</v>
      </c>
      <c r="K154" s="173" t="s">
        <v>9</v>
      </c>
      <c r="L154" s="16"/>
      <c r="M154" s="176">
        <v>10012</v>
      </c>
      <c r="N154" s="176">
        <v>12690</v>
      </c>
      <c r="O154" s="176">
        <v>11089</v>
      </c>
      <c r="P154" s="16"/>
      <c r="Q154" s="176">
        <f t="shared" si="57"/>
        <v>190350</v>
      </c>
      <c r="R154" s="16"/>
      <c r="S154" s="177">
        <f t="shared" si="58"/>
        <v>203040</v>
      </c>
      <c r="T154" s="16"/>
      <c r="U154" s="178">
        <v>12.3</v>
      </c>
      <c r="V154" s="178">
        <v>10.83</v>
      </c>
      <c r="W154" s="16"/>
      <c r="X154" s="179">
        <v>12450000000</v>
      </c>
      <c r="Y154" s="180">
        <v>4.1000000000000002E-2</v>
      </c>
      <c r="Z154" s="16"/>
      <c r="AA154" s="181">
        <v>48</v>
      </c>
      <c r="AB154" s="181">
        <v>21</v>
      </c>
      <c r="AC154" s="181">
        <v>3</v>
      </c>
      <c r="AD154" s="181">
        <v>26</v>
      </c>
      <c r="AE154" s="181">
        <v>2</v>
      </c>
      <c r="AF154" s="182">
        <f t="shared" si="59"/>
        <v>100</v>
      </c>
      <c r="AG154" s="16"/>
      <c r="AH154" s="180">
        <v>1.4999999999999999E-2</v>
      </c>
      <c r="AI154" s="183">
        <v>8954</v>
      </c>
      <c r="AJ154" s="184">
        <v>0.77</v>
      </c>
      <c r="AK154" s="185" t="s">
        <v>213</v>
      </c>
      <c r="AL154" s="186">
        <v>635</v>
      </c>
      <c r="AN154" s="187"/>
      <c r="AO154" s="188"/>
      <c r="AP154" s="179">
        <f t="shared" si="60"/>
        <v>0</v>
      </c>
      <c r="AR154" s="187">
        <f t="shared" si="61"/>
        <v>0</v>
      </c>
      <c r="AS154" s="188"/>
      <c r="AT154" s="179">
        <f t="shared" si="62"/>
        <v>0</v>
      </c>
      <c r="AV154" s="179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108</v>
      </c>
      <c r="E155" s="10"/>
      <c r="F155" s="18" t="s">
        <v>18</v>
      </c>
      <c r="G155" s="18" t="s">
        <v>224</v>
      </c>
      <c r="H155" s="10"/>
      <c r="I155" s="19">
        <v>31187264</v>
      </c>
      <c r="J155" s="19">
        <v>9850</v>
      </c>
      <c r="K155" s="17" t="s">
        <v>9</v>
      </c>
      <c r="L155" s="10"/>
      <c r="M155" s="60">
        <v>7152</v>
      </c>
      <c r="N155" s="60">
        <v>7374</v>
      </c>
      <c r="O155" s="60">
        <v>6809</v>
      </c>
      <c r="P155" s="10"/>
      <c r="Q155" s="60">
        <f t="shared" si="57"/>
        <v>110610</v>
      </c>
      <c r="R155" s="10"/>
      <c r="S155" s="62">
        <f t="shared" si="58"/>
        <v>117984</v>
      </c>
      <c r="T155" s="10"/>
      <c r="U155" s="64">
        <v>23.6</v>
      </c>
      <c r="V155" s="64">
        <v>22.48</v>
      </c>
      <c r="W155" s="10"/>
      <c r="X155" s="43">
        <v>23330000000</v>
      </c>
      <c r="Y155" s="36">
        <v>7.9000000000000001E-2</v>
      </c>
      <c r="Z155" s="10"/>
      <c r="AA155" s="20">
        <v>50</v>
      </c>
      <c r="AB155" s="20">
        <v>20</v>
      </c>
      <c r="AC155" s="20">
        <v>3</v>
      </c>
      <c r="AD155" s="20">
        <v>25</v>
      </c>
      <c r="AE155" s="20">
        <v>2</v>
      </c>
      <c r="AF155" s="66">
        <f t="shared" si="59"/>
        <v>100</v>
      </c>
      <c r="AG155" s="10"/>
      <c r="AH155" s="36">
        <v>5.5E-2</v>
      </c>
      <c r="AI155" s="40">
        <v>88540</v>
      </c>
      <c r="AJ155" s="37">
        <v>0.77</v>
      </c>
      <c r="AK155" s="42" t="s">
        <v>210</v>
      </c>
      <c r="AL155" s="41">
        <v>1209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37</v>
      </c>
      <c r="E156" s="10"/>
      <c r="F156" s="18" t="s">
        <v>18</v>
      </c>
      <c r="G156" s="18" t="s">
        <v>224</v>
      </c>
      <c r="H156" s="10"/>
      <c r="I156" s="19">
        <v>15762370</v>
      </c>
      <c r="J156" s="19">
        <v>1140</v>
      </c>
      <c r="K156" s="17" t="s">
        <v>9</v>
      </c>
      <c r="L156" s="10"/>
      <c r="M156" s="60">
        <v>1852</v>
      </c>
      <c r="N156" s="60">
        <v>2803</v>
      </c>
      <c r="O156" s="60">
        <v>3995</v>
      </c>
      <c r="P156" s="10"/>
      <c r="Q156" s="60">
        <f t="shared" si="57"/>
        <v>42045</v>
      </c>
      <c r="R156" s="10"/>
      <c r="S156" s="62">
        <f t="shared" si="58"/>
        <v>44848</v>
      </c>
      <c r="T156" s="10"/>
      <c r="U156" s="64">
        <v>17.8</v>
      </c>
      <c r="V156" s="64">
        <v>25.13</v>
      </c>
      <c r="W156" s="10"/>
      <c r="X156" s="43">
        <v>1180000000</v>
      </c>
      <c r="Y156" s="36">
        <v>5.8999999999999997E-2</v>
      </c>
      <c r="Z156" s="10"/>
      <c r="AA156" s="20">
        <v>29</v>
      </c>
      <c r="AB156" s="20">
        <v>20</v>
      </c>
      <c r="AC156" s="20">
        <v>2</v>
      </c>
      <c r="AD156" s="20">
        <v>48</v>
      </c>
      <c r="AE156" s="20">
        <v>1</v>
      </c>
      <c r="AF156" s="66">
        <f t="shared" si="59"/>
        <v>100</v>
      </c>
      <c r="AG156" s="10"/>
      <c r="AH156" s="36">
        <v>-3.5999999999999997E-2</v>
      </c>
      <c r="AI156" s="40">
        <v>23802</v>
      </c>
      <c r="AJ156" s="37">
        <v>0.78</v>
      </c>
      <c r="AK156" s="42" t="s">
        <v>213</v>
      </c>
      <c r="AL156" s="41">
        <v>1332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131</v>
      </c>
      <c r="E157" s="10"/>
      <c r="F157" s="18" t="s">
        <v>18</v>
      </c>
      <c r="G157" s="18" t="s">
        <v>224</v>
      </c>
      <c r="H157" s="10"/>
      <c r="I157" s="19">
        <v>8084991</v>
      </c>
      <c r="J157" s="19">
        <v>2160</v>
      </c>
      <c r="K157" s="17" t="s">
        <v>9</v>
      </c>
      <c r="L157" s="10"/>
      <c r="M157" s="60">
        <v>158</v>
      </c>
      <c r="N157" s="60">
        <v>1145</v>
      </c>
      <c r="O157" s="60">
        <v>2788</v>
      </c>
      <c r="P157" s="10"/>
      <c r="Q157" s="60">
        <f t="shared" si="57"/>
        <v>17175</v>
      </c>
      <c r="R157" s="10"/>
      <c r="S157" s="62">
        <f t="shared" si="58"/>
        <v>18320</v>
      </c>
      <c r="T157" s="10"/>
      <c r="U157" s="64">
        <v>14.2</v>
      </c>
      <c r="V157" s="64">
        <v>31.06</v>
      </c>
      <c r="W157" s="10"/>
      <c r="X157" s="43">
        <v>896010000</v>
      </c>
      <c r="Y157" s="36">
        <v>4.7E-2</v>
      </c>
      <c r="Z157" s="10"/>
      <c r="AA157" s="20">
        <v>49</v>
      </c>
      <c r="AB157" s="20">
        <v>19</v>
      </c>
      <c r="AC157" s="20">
        <v>1</v>
      </c>
      <c r="AD157" s="20">
        <v>29</v>
      </c>
      <c r="AE157" s="20">
        <v>2</v>
      </c>
      <c r="AF157" s="66">
        <f t="shared" si="59"/>
        <v>100</v>
      </c>
      <c r="AG157" s="10"/>
      <c r="AH157" s="36">
        <v>-4.1000000000000002E-2</v>
      </c>
      <c r="AI157" s="40">
        <v>1249</v>
      </c>
      <c r="AJ157" s="37">
        <v>0.9</v>
      </c>
      <c r="AK157" s="42" t="s">
        <v>213</v>
      </c>
      <c r="AL157" s="41">
        <v>1777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98</v>
      </c>
      <c r="E158" s="10"/>
      <c r="F158" s="18" t="s">
        <v>18</v>
      </c>
      <c r="G158" s="18" t="s">
        <v>224</v>
      </c>
      <c r="H158" s="10"/>
      <c r="I158" s="19">
        <v>6758353</v>
      </c>
      <c r="J158" s="19">
        <v>2150</v>
      </c>
      <c r="K158" s="17" t="s">
        <v>9</v>
      </c>
      <c r="L158" s="10"/>
      <c r="M158" s="60">
        <v>1086</v>
      </c>
      <c r="N158" s="60">
        <v>1120</v>
      </c>
      <c r="O158" s="60">
        <v>1717</v>
      </c>
      <c r="P158" s="10"/>
      <c r="Q158" s="60">
        <f t="shared" si="57"/>
        <v>16800</v>
      </c>
      <c r="R158" s="10"/>
      <c r="S158" s="62">
        <f t="shared" si="58"/>
        <v>17920</v>
      </c>
      <c r="T158" s="10"/>
      <c r="U158" s="64">
        <v>16.600000000000001</v>
      </c>
      <c r="V158" s="64">
        <v>24.96</v>
      </c>
      <c r="W158" s="10"/>
      <c r="X158" s="43">
        <v>870930000</v>
      </c>
      <c r="Y158" s="36">
        <v>5.5E-2</v>
      </c>
      <c r="Z158" s="10"/>
      <c r="AA158" s="20">
        <v>30</v>
      </c>
      <c r="AB158" s="20">
        <v>20</v>
      </c>
      <c r="AC158" s="20">
        <v>2</v>
      </c>
      <c r="AD158" s="20">
        <v>46</v>
      </c>
      <c r="AE158" s="20">
        <v>2</v>
      </c>
      <c r="AF158" s="66">
        <f t="shared" si="59"/>
        <v>100</v>
      </c>
      <c r="AG158" s="10"/>
      <c r="AH158" s="36">
        <v>-7.1999999999999995E-2</v>
      </c>
      <c r="AI158" s="40">
        <v>27374</v>
      </c>
      <c r="AJ158" s="37">
        <v>0.75</v>
      </c>
      <c r="AK158" s="42" t="s">
        <v>213</v>
      </c>
      <c r="AL158" s="41">
        <v>1502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116</v>
      </c>
      <c r="E159" s="10"/>
      <c r="F159" s="18" t="s">
        <v>18</v>
      </c>
      <c r="G159" s="18" t="s">
        <v>224</v>
      </c>
      <c r="H159" s="10"/>
      <c r="I159" s="19">
        <v>3027398</v>
      </c>
      <c r="J159" s="19">
        <v>3550</v>
      </c>
      <c r="K159" s="17" t="s">
        <v>9</v>
      </c>
      <c r="L159" s="10"/>
      <c r="M159" s="60">
        <v>484</v>
      </c>
      <c r="N159" s="60">
        <v>499</v>
      </c>
      <c r="O159" s="60">
        <v>541</v>
      </c>
      <c r="P159" s="10"/>
      <c r="Q159" s="60">
        <f t="shared" si="57"/>
        <v>7485</v>
      </c>
      <c r="R159" s="10"/>
      <c r="S159" s="62">
        <f t="shared" si="58"/>
        <v>7984</v>
      </c>
      <c r="T159" s="10"/>
      <c r="U159" s="64">
        <v>16.5</v>
      </c>
      <c r="V159" s="64">
        <v>16.95</v>
      </c>
      <c r="W159" s="10"/>
      <c r="X159" s="43">
        <v>613090000</v>
      </c>
      <c r="Y159" s="36">
        <v>5.5E-2</v>
      </c>
      <c r="Z159" s="10"/>
      <c r="AA159" s="20">
        <v>50</v>
      </c>
      <c r="AB159" s="20">
        <v>20</v>
      </c>
      <c r="AC159" s="20">
        <v>1</v>
      </c>
      <c r="AD159" s="20">
        <v>27</v>
      </c>
      <c r="AE159" s="20">
        <v>2</v>
      </c>
      <c r="AF159" s="66">
        <f t="shared" si="59"/>
        <v>100</v>
      </c>
      <c r="AG159" s="10"/>
      <c r="AH159" s="36">
        <v>-0.05</v>
      </c>
      <c r="AI159" s="40">
        <v>27797</v>
      </c>
      <c r="AJ159" s="37">
        <v>0.84</v>
      </c>
      <c r="AK159" s="42" t="s">
        <v>213</v>
      </c>
      <c r="AL159" s="41">
        <v>1037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153</v>
      </c>
      <c r="E160" s="10"/>
      <c r="F160" s="18" t="s">
        <v>18</v>
      </c>
      <c r="G160" s="18" t="s">
        <v>224</v>
      </c>
      <c r="H160" s="10"/>
      <c r="I160" s="19">
        <v>599419</v>
      </c>
      <c r="J160" s="19">
        <v>1880</v>
      </c>
      <c r="K160" s="17" t="s">
        <v>9</v>
      </c>
      <c r="L160" s="10"/>
      <c r="M160" s="60">
        <v>11</v>
      </c>
      <c r="N160" s="60">
        <v>104</v>
      </c>
      <c r="O160" s="60">
        <v>116</v>
      </c>
      <c r="P160" s="10"/>
      <c r="Q160" s="60">
        <f t="shared" si="57"/>
        <v>1560</v>
      </c>
      <c r="R160" s="10"/>
      <c r="S160" s="62">
        <f t="shared" si="58"/>
        <v>1664</v>
      </c>
      <c r="T160" s="10"/>
      <c r="U160" s="64">
        <v>17.399999999999999</v>
      </c>
      <c r="V160" s="64">
        <v>18.579999999999998</v>
      </c>
      <c r="W160" s="10"/>
      <c r="X160" s="43">
        <v>71110000</v>
      </c>
      <c r="Y160" s="36">
        <v>5.8000000000000003E-2</v>
      </c>
      <c r="Z160" s="10"/>
      <c r="AA160" s="20">
        <v>29</v>
      </c>
      <c r="AB160" s="20">
        <v>12</v>
      </c>
      <c r="AC160" s="20">
        <v>1</v>
      </c>
      <c r="AD160" s="20">
        <v>57</v>
      </c>
      <c r="AE160" s="20">
        <v>1</v>
      </c>
      <c r="AF160" s="66">
        <f t="shared" si="59"/>
        <v>100</v>
      </c>
      <c r="AG160" s="10"/>
      <c r="AH160" s="36">
        <v>-2.9000000000000001E-2</v>
      </c>
      <c r="AI160" s="40">
        <v>7507</v>
      </c>
      <c r="AJ160" s="37">
        <v>0.8</v>
      </c>
      <c r="AK160" s="42" t="s">
        <v>214</v>
      </c>
      <c r="AL160" s="41">
        <v>1130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66</v>
      </c>
      <c r="E161" s="10"/>
      <c r="F161" s="18" t="s">
        <v>18</v>
      </c>
      <c r="G161" s="18" t="s">
        <v>224</v>
      </c>
      <c r="H161" s="10"/>
      <c r="I161" s="19">
        <v>898760</v>
      </c>
      <c r="J161" s="19">
        <v>4840</v>
      </c>
      <c r="K161" s="17" t="s">
        <v>9</v>
      </c>
      <c r="L161" s="10"/>
      <c r="M161" s="60">
        <v>60</v>
      </c>
      <c r="N161" s="60">
        <v>86</v>
      </c>
      <c r="O161" s="60">
        <v>85</v>
      </c>
      <c r="P161" s="10"/>
      <c r="Q161" s="60">
        <f t="shared" si="57"/>
        <v>1290</v>
      </c>
      <c r="R161" s="10"/>
      <c r="S161" s="62">
        <f t="shared" si="58"/>
        <v>1376</v>
      </c>
      <c r="T161" s="10"/>
      <c r="U161" s="64">
        <v>9.6</v>
      </c>
      <c r="V161" s="64">
        <v>9.3699999999999992</v>
      </c>
      <c r="W161" s="10"/>
      <c r="X161" s="43">
        <v>148620000</v>
      </c>
      <c r="Y161" s="36">
        <v>3.2000000000000001E-2</v>
      </c>
      <c r="Z161" s="10"/>
      <c r="AA161" s="20">
        <v>62</v>
      </c>
      <c r="AB161" s="20">
        <v>12</v>
      </c>
      <c r="AC161" s="20">
        <v>2</v>
      </c>
      <c r="AD161" s="20">
        <v>23</v>
      </c>
      <c r="AE161" s="20">
        <v>1</v>
      </c>
      <c r="AF161" s="66">
        <f t="shared" si="59"/>
        <v>100</v>
      </c>
      <c r="AG161" s="10"/>
      <c r="AH161" s="36">
        <v>-2.1999999999999999E-2</v>
      </c>
      <c r="AI161" s="40">
        <v>12324</v>
      </c>
      <c r="AJ161" s="37">
        <v>0.73</v>
      </c>
      <c r="AK161" s="42" t="s">
        <v>214</v>
      </c>
      <c r="AL161" s="41">
        <v>587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182</v>
      </c>
      <c r="E162" s="10"/>
      <c r="F162" s="18" t="s">
        <v>18</v>
      </c>
      <c r="G162" s="18" t="s">
        <v>224</v>
      </c>
      <c r="H162" s="10"/>
      <c r="I162" s="19">
        <v>270402</v>
      </c>
      <c r="J162" s="19">
        <v>3170</v>
      </c>
      <c r="K162" s="17" t="s">
        <v>9</v>
      </c>
      <c r="L162" s="10"/>
      <c r="M162" s="60">
        <v>9</v>
      </c>
      <c r="N162" s="60">
        <v>43</v>
      </c>
      <c r="O162" s="60">
        <v>51</v>
      </c>
      <c r="P162" s="10"/>
      <c r="Q162" s="60">
        <f t="shared" si="57"/>
        <v>645</v>
      </c>
      <c r="R162" s="10"/>
      <c r="S162" s="62">
        <f t="shared" si="58"/>
        <v>688</v>
      </c>
      <c r="T162" s="10"/>
      <c r="U162" s="64">
        <v>15.9</v>
      </c>
      <c r="V162" s="64">
        <v>18.16</v>
      </c>
      <c r="W162" s="10"/>
      <c r="X162" s="43">
        <v>41660000</v>
      </c>
      <c r="Y162" s="36">
        <v>5.2999999999999999E-2</v>
      </c>
      <c r="Z162" s="10"/>
      <c r="AA162" s="20">
        <v>40</v>
      </c>
      <c r="AB162" s="20">
        <v>13</v>
      </c>
      <c r="AC162" s="20">
        <v>1</v>
      </c>
      <c r="AD162" s="20">
        <v>45</v>
      </c>
      <c r="AE162" s="20">
        <v>1</v>
      </c>
      <c r="AF162" s="66">
        <f t="shared" si="59"/>
        <v>100</v>
      </c>
      <c r="AG162" s="10"/>
      <c r="AH162" s="36">
        <v>-4.0000000000000001E-3</v>
      </c>
      <c r="AI162" s="40">
        <v>5539</v>
      </c>
      <c r="AJ162" s="37">
        <v>0.77</v>
      </c>
      <c r="AK162" s="42" t="s">
        <v>214</v>
      </c>
      <c r="AL162" s="41">
        <v>1111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143</v>
      </c>
      <c r="E163" s="10"/>
      <c r="F163" s="18" t="s">
        <v>18</v>
      </c>
      <c r="G163" s="18" t="s">
        <v>224</v>
      </c>
      <c r="H163" s="10"/>
      <c r="I163" s="19">
        <v>195125</v>
      </c>
      <c r="J163" s="19">
        <v>4100</v>
      </c>
      <c r="K163" s="17" t="s">
        <v>9</v>
      </c>
      <c r="L163" s="10"/>
      <c r="M163" s="60">
        <v>17</v>
      </c>
      <c r="N163" s="60">
        <v>22</v>
      </c>
      <c r="O163" s="60">
        <v>18</v>
      </c>
      <c r="P163" s="10"/>
      <c r="Q163" s="60">
        <f t="shared" si="57"/>
        <v>330</v>
      </c>
      <c r="R163" s="10"/>
      <c r="S163" s="62">
        <f t="shared" si="58"/>
        <v>352</v>
      </c>
      <c r="T163" s="10"/>
      <c r="U163" s="64">
        <v>11.3</v>
      </c>
      <c r="V163" s="64">
        <v>9.1</v>
      </c>
      <c r="W163" s="10"/>
      <c r="X163" s="43">
        <v>29490000</v>
      </c>
      <c r="Y163" s="36">
        <v>3.6999999999999998E-2</v>
      </c>
      <c r="Z163" s="10"/>
      <c r="AA163" s="20">
        <v>50</v>
      </c>
      <c r="AB163" s="20">
        <v>12</v>
      </c>
      <c r="AC163" s="20">
        <v>2</v>
      </c>
      <c r="AD163" s="20">
        <v>35</v>
      </c>
      <c r="AE163" s="20">
        <v>1</v>
      </c>
      <c r="AF163" s="66">
        <f t="shared" si="59"/>
        <v>100</v>
      </c>
      <c r="AG163" s="10"/>
      <c r="AH163" s="36">
        <v>-1.7999999999999999E-2</v>
      </c>
      <c r="AI163" s="40">
        <v>12933</v>
      </c>
      <c r="AJ163" s="37">
        <v>0.71</v>
      </c>
      <c r="AK163" s="42" t="s">
        <v>214</v>
      </c>
      <c r="AL163" s="41">
        <v>551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169</v>
      </c>
      <c r="E164" s="10"/>
      <c r="F164" s="18" t="s">
        <v>18</v>
      </c>
      <c r="G164" s="18" t="s">
        <v>224</v>
      </c>
      <c r="H164" s="10"/>
      <c r="I164" s="19">
        <v>107122</v>
      </c>
      <c r="J164" s="19">
        <v>4020</v>
      </c>
      <c r="K164" s="17" t="s">
        <v>9</v>
      </c>
      <c r="L164" s="10"/>
      <c r="M164" s="60">
        <v>18</v>
      </c>
      <c r="N164" s="60">
        <v>18</v>
      </c>
      <c r="O164" s="60">
        <v>12</v>
      </c>
      <c r="P164" s="10"/>
      <c r="Q164" s="60">
        <f t="shared" si="57"/>
        <v>270</v>
      </c>
      <c r="R164" s="10"/>
      <c r="S164" s="62">
        <f t="shared" si="58"/>
        <v>288</v>
      </c>
      <c r="T164" s="10"/>
      <c r="U164" s="64">
        <v>16.8</v>
      </c>
      <c r="V164" s="64">
        <v>11.15</v>
      </c>
      <c r="W164" s="10"/>
      <c r="X164" s="43">
        <v>22410000</v>
      </c>
      <c r="Y164" s="36">
        <v>5.6000000000000001E-2</v>
      </c>
      <c r="Z164" s="10"/>
      <c r="AA164" s="20">
        <v>43</v>
      </c>
      <c r="AB164" s="20">
        <v>15</v>
      </c>
      <c r="AC164" s="20">
        <v>2</v>
      </c>
      <c r="AD164" s="20">
        <v>39</v>
      </c>
      <c r="AE164" s="20">
        <v>1</v>
      </c>
      <c r="AF164" s="66">
        <f t="shared" si="59"/>
        <v>100</v>
      </c>
      <c r="AG164" s="10"/>
      <c r="AH164" s="36">
        <v>-1.6E-2</v>
      </c>
      <c r="AI164" s="40">
        <v>7612</v>
      </c>
      <c r="AJ164" s="37">
        <v>0.69</v>
      </c>
      <c r="AK164" s="42" t="s">
        <v>213</v>
      </c>
      <c r="AL164" s="41">
        <v>658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115</v>
      </c>
      <c r="E166" s="10"/>
      <c r="F166" s="18" t="s">
        <v>18</v>
      </c>
      <c r="G166" s="18" t="s">
        <v>224</v>
      </c>
      <c r="H166" s="10"/>
      <c r="I166" s="19">
        <v>104937</v>
      </c>
      <c r="J166" s="19">
        <v>3680</v>
      </c>
      <c r="K166" s="17" t="s">
        <v>9</v>
      </c>
      <c r="L166" s="10"/>
      <c r="M166" s="60">
        <v>2</v>
      </c>
      <c r="N166" s="60">
        <v>2</v>
      </c>
      <c r="O166" s="60">
        <v>16</v>
      </c>
      <c r="P166" s="10"/>
      <c r="Q166" s="60">
        <f t="shared" si="57"/>
        <v>30</v>
      </c>
      <c r="R166" s="10"/>
      <c r="S166" s="62">
        <f t="shared" si="58"/>
        <v>32</v>
      </c>
      <c r="T166" s="10"/>
      <c r="U166" s="64">
        <v>1.9</v>
      </c>
      <c r="V166" s="64">
        <v>15.66</v>
      </c>
      <c r="W166" s="10"/>
      <c r="X166" s="43">
        <v>2090000</v>
      </c>
      <c r="Y166" s="36">
        <v>6.0000000000000001E-3</v>
      </c>
      <c r="Z166" s="10"/>
      <c r="AA166" s="20">
        <v>74</v>
      </c>
      <c r="AB166" s="20">
        <v>14</v>
      </c>
      <c r="AC166" s="20">
        <v>2</v>
      </c>
      <c r="AD166" s="20">
        <v>9</v>
      </c>
      <c r="AE166" s="20">
        <v>1</v>
      </c>
      <c r="AF166" s="66">
        <f t="shared" si="59"/>
        <v>100</v>
      </c>
      <c r="AG166" s="10"/>
      <c r="AH166" s="36">
        <v>-3.0000000000000001E-3</v>
      </c>
      <c r="AI166" s="40">
        <v>5406</v>
      </c>
      <c r="AJ166" s="37">
        <v>0.82</v>
      </c>
      <c r="AK166" s="42" t="s">
        <v>214</v>
      </c>
      <c r="AL166" s="41">
        <v>933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65</v>
      </c>
      <c r="E168" s="10"/>
      <c r="F168" s="18" t="s">
        <v>11</v>
      </c>
      <c r="G168" s="18" t="s">
        <v>11</v>
      </c>
      <c r="H168" s="10"/>
      <c r="I168" s="19">
        <v>102403200</v>
      </c>
      <c r="J168" s="19">
        <v>660</v>
      </c>
      <c r="K168" s="17" t="s">
        <v>6</v>
      </c>
      <c r="L168" s="10"/>
      <c r="M168" s="60">
        <v>4352</v>
      </c>
      <c r="N168" s="60">
        <v>27326</v>
      </c>
      <c r="O168" s="60">
        <v>9639</v>
      </c>
      <c r="P168" s="10"/>
      <c r="Q168" s="60">
        <f t="shared" ref="Q168:Q188" si="63">N168*$Q$200</f>
        <v>409890</v>
      </c>
      <c r="R168" s="10"/>
      <c r="S168" s="62">
        <f t="shared" ref="S168:S192" si="64">Q168+N168</f>
        <v>437216</v>
      </c>
      <c r="T168" s="10"/>
      <c r="U168" s="64">
        <v>26.7</v>
      </c>
      <c r="V168" s="64">
        <v>9.6</v>
      </c>
      <c r="W168" s="10"/>
      <c r="X168" s="43">
        <v>6480000000</v>
      </c>
      <c r="Y168" s="36">
        <v>8.8999999999999996E-2</v>
      </c>
      <c r="Z168" s="10"/>
      <c r="AA168" s="20">
        <v>48</v>
      </c>
      <c r="AB168" s="20">
        <v>5</v>
      </c>
      <c r="AC168" s="20">
        <v>3</v>
      </c>
      <c r="AD168" s="20">
        <v>43</v>
      </c>
      <c r="AE168" s="20">
        <v>1</v>
      </c>
      <c r="AF168" s="66">
        <f t="shared" ref="AF168:AF192" si="65">SUM(AA168:AE168)</f>
        <v>100</v>
      </c>
      <c r="AG168" s="10"/>
      <c r="AH168" s="36">
        <v>-0.1</v>
      </c>
      <c r="AI168" s="40">
        <v>692</v>
      </c>
      <c r="AJ168" s="37">
        <v>0.6</v>
      </c>
      <c r="AK168" s="42" t="s">
        <v>214</v>
      </c>
      <c r="AL168" s="41">
        <v>550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54</v>
      </c>
      <c r="E169" s="10"/>
      <c r="F169" s="18" t="s">
        <v>11</v>
      </c>
      <c r="G169" s="18" t="s">
        <v>11</v>
      </c>
      <c r="H169" s="10"/>
      <c r="I169" s="19">
        <v>78736152</v>
      </c>
      <c r="J169" s="19">
        <v>420</v>
      </c>
      <c r="K169" s="17" t="s">
        <v>6</v>
      </c>
      <c r="L169" s="10"/>
      <c r="M169" s="60">
        <v>385</v>
      </c>
      <c r="N169" s="60">
        <v>26529</v>
      </c>
      <c r="O169" s="60">
        <v>20521</v>
      </c>
      <c r="P169" s="10"/>
      <c r="Q169" s="60">
        <f t="shared" si="63"/>
        <v>397935</v>
      </c>
      <c r="R169" s="10"/>
      <c r="S169" s="62">
        <f t="shared" si="64"/>
        <v>424464</v>
      </c>
      <c r="T169" s="10"/>
      <c r="U169" s="64">
        <v>33.700000000000003</v>
      </c>
      <c r="V169" s="64">
        <v>26.06</v>
      </c>
      <c r="W169" s="10"/>
      <c r="X169" s="43">
        <v>4160000000</v>
      </c>
      <c r="Y169" s="36">
        <v>0.112</v>
      </c>
      <c r="Z169" s="10"/>
      <c r="AA169" s="20">
        <v>53</v>
      </c>
      <c r="AB169" s="20">
        <v>3</v>
      </c>
      <c r="AC169" s="20">
        <v>1</v>
      </c>
      <c r="AD169" s="20">
        <v>42</v>
      </c>
      <c r="AE169" s="20">
        <v>1</v>
      </c>
      <c r="AF169" s="66">
        <f t="shared" si="65"/>
        <v>100</v>
      </c>
      <c r="AG169" s="10"/>
      <c r="AH169" s="36">
        <v>-7.6999999999999999E-2</v>
      </c>
      <c r="AI169" s="40">
        <v>518</v>
      </c>
      <c r="AJ169" s="37">
        <v>0.62</v>
      </c>
      <c r="AK169" s="42" t="s">
        <v>213</v>
      </c>
      <c r="AL169" s="41">
        <v>1728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178</v>
      </c>
      <c r="E170" s="10"/>
      <c r="F170" s="18" t="s">
        <v>11</v>
      </c>
      <c r="G170" s="18" t="s">
        <v>11</v>
      </c>
      <c r="H170" s="10"/>
      <c r="I170" s="19">
        <v>55572200</v>
      </c>
      <c r="J170" s="19">
        <v>900</v>
      </c>
      <c r="K170" s="17" t="s">
        <v>6</v>
      </c>
      <c r="L170" s="10"/>
      <c r="M170" s="60">
        <v>3256</v>
      </c>
      <c r="N170" s="60">
        <v>16252</v>
      </c>
      <c r="O170" s="60">
        <v>5496</v>
      </c>
      <c r="P170" s="10"/>
      <c r="Q170" s="60">
        <f t="shared" si="63"/>
        <v>243780</v>
      </c>
      <c r="R170" s="10"/>
      <c r="S170" s="62">
        <f t="shared" si="64"/>
        <v>260032</v>
      </c>
      <c r="T170" s="10"/>
      <c r="U170" s="64">
        <v>29.2</v>
      </c>
      <c r="V170" s="64">
        <v>10.46</v>
      </c>
      <c r="W170" s="10"/>
      <c r="X170" s="43">
        <v>4990000000</v>
      </c>
      <c r="Y170" s="36">
        <v>0.1</v>
      </c>
      <c r="Z170" s="10"/>
      <c r="AA170" s="20">
        <v>49</v>
      </c>
      <c r="AB170" s="20">
        <v>5</v>
      </c>
      <c r="AC170" s="20">
        <v>5</v>
      </c>
      <c r="AD170" s="20">
        <v>40</v>
      </c>
      <c r="AE170" s="20">
        <v>1</v>
      </c>
      <c r="AF170" s="66">
        <f t="shared" si="65"/>
        <v>100</v>
      </c>
      <c r="AG170" s="10"/>
      <c r="AH170" s="36">
        <v>-3.5999999999999997E-2</v>
      </c>
      <c r="AI170" s="40">
        <v>3893</v>
      </c>
      <c r="AJ170" s="37">
        <v>0.56999999999999995</v>
      </c>
      <c r="AK170" s="42" t="s">
        <v>214</v>
      </c>
      <c r="AL170" s="41">
        <v>605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174</v>
      </c>
      <c r="E171" s="10"/>
      <c r="F171" s="18" t="s">
        <v>11</v>
      </c>
      <c r="G171" s="18" t="s">
        <v>11</v>
      </c>
      <c r="H171" s="10"/>
      <c r="I171" s="19">
        <v>41487964</v>
      </c>
      <c r="J171" s="19">
        <v>660</v>
      </c>
      <c r="K171" s="17" t="s">
        <v>6</v>
      </c>
      <c r="L171" s="10"/>
      <c r="M171" s="60">
        <v>3503</v>
      </c>
      <c r="N171" s="60">
        <v>12036</v>
      </c>
      <c r="O171" s="60">
        <v>5769</v>
      </c>
      <c r="P171" s="10"/>
      <c r="Q171" s="60">
        <f t="shared" si="63"/>
        <v>180540</v>
      </c>
      <c r="R171" s="10"/>
      <c r="S171" s="62">
        <f t="shared" si="64"/>
        <v>192576</v>
      </c>
      <c r="T171" s="10"/>
      <c r="U171" s="64">
        <v>29</v>
      </c>
      <c r="V171" s="64">
        <v>15.15</v>
      </c>
      <c r="W171" s="10"/>
      <c r="X171" s="43">
        <v>2330000000</v>
      </c>
      <c r="Y171" s="36">
        <v>9.6000000000000002E-2</v>
      </c>
      <c r="Z171" s="10"/>
      <c r="AA171" s="20">
        <v>50</v>
      </c>
      <c r="AB171" s="20">
        <v>8</v>
      </c>
      <c r="AC171" s="20">
        <v>13</v>
      </c>
      <c r="AD171" s="20">
        <v>28</v>
      </c>
      <c r="AE171" s="20">
        <v>1</v>
      </c>
      <c r="AF171" s="66">
        <f t="shared" si="65"/>
        <v>100</v>
      </c>
      <c r="AG171" s="10"/>
      <c r="AH171" s="36">
        <v>-0.10199999999999999</v>
      </c>
      <c r="AI171" s="40">
        <v>3844</v>
      </c>
      <c r="AJ171" s="37">
        <v>0.61</v>
      </c>
      <c r="AK171" s="42" t="s">
        <v>213</v>
      </c>
      <c r="AL171" s="41">
        <v>869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119</v>
      </c>
      <c r="E172" s="10"/>
      <c r="F172" s="18" t="s">
        <v>11</v>
      </c>
      <c r="G172" s="18" t="s">
        <v>11</v>
      </c>
      <c r="H172" s="10"/>
      <c r="I172" s="19">
        <v>28829476</v>
      </c>
      <c r="J172" s="19">
        <v>480</v>
      </c>
      <c r="K172" s="17" t="s">
        <v>6</v>
      </c>
      <c r="L172" s="10"/>
      <c r="M172" s="60">
        <v>1379</v>
      </c>
      <c r="N172" s="60">
        <v>8665</v>
      </c>
      <c r="O172" s="60">
        <v>5054</v>
      </c>
      <c r="P172" s="10"/>
      <c r="Q172" s="60">
        <f t="shared" si="63"/>
        <v>129975</v>
      </c>
      <c r="R172" s="10"/>
      <c r="S172" s="62">
        <f t="shared" si="64"/>
        <v>138640</v>
      </c>
      <c r="T172" s="10"/>
      <c r="U172" s="64">
        <v>30.1</v>
      </c>
      <c r="V172" s="64">
        <v>17.420000000000002</v>
      </c>
      <c r="W172" s="10"/>
      <c r="X172" s="43">
        <v>1100000000</v>
      </c>
      <c r="Y172" s="36">
        <v>0.1</v>
      </c>
      <c r="Z172" s="10"/>
      <c r="AA172" s="20">
        <v>30</v>
      </c>
      <c r="AB172" s="20">
        <v>9</v>
      </c>
      <c r="AC172" s="20">
        <v>6</v>
      </c>
      <c r="AD172" s="20">
        <v>54</v>
      </c>
      <c r="AE172" s="20">
        <v>1</v>
      </c>
      <c r="AF172" s="66">
        <f t="shared" si="65"/>
        <v>100</v>
      </c>
      <c r="AG172" s="10"/>
      <c r="AH172" s="36">
        <v>-5.6000000000000001E-2</v>
      </c>
      <c r="AI172" s="40">
        <v>2424</v>
      </c>
      <c r="AJ172" s="37">
        <v>0.73</v>
      </c>
      <c r="AK172" s="42" t="s">
        <v>213</v>
      </c>
      <c r="AL172" s="41">
        <v>970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106</v>
      </c>
      <c r="E173" s="10"/>
      <c r="F173" s="18" t="s">
        <v>11</v>
      </c>
      <c r="G173" s="18" t="s">
        <v>11</v>
      </c>
      <c r="H173" s="10"/>
      <c r="I173" s="19">
        <v>24894552</v>
      </c>
      <c r="J173" s="19">
        <v>400</v>
      </c>
      <c r="K173" s="17" t="s">
        <v>6</v>
      </c>
      <c r="L173" s="10"/>
      <c r="M173" s="60">
        <v>340</v>
      </c>
      <c r="N173" s="60">
        <v>7108</v>
      </c>
      <c r="O173" s="60">
        <v>3416</v>
      </c>
      <c r="P173" s="10"/>
      <c r="Q173" s="60">
        <f t="shared" si="63"/>
        <v>106620</v>
      </c>
      <c r="R173" s="10"/>
      <c r="S173" s="62">
        <f t="shared" si="64"/>
        <v>113728</v>
      </c>
      <c r="T173" s="10"/>
      <c r="U173" s="64">
        <v>28.6</v>
      </c>
      <c r="V173" s="64">
        <v>13.46</v>
      </c>
      <c r="W173" s="10"/>
      <c r="X173" s="43">
        <v>949480000</v>
      </c>
      <c r="Y173" s="36">
        <v>9.5000000000000001E-2</v>
      </c>
      <c r="Z173" s="10"/>
      <c r="AA173" s="20">
        <v>48</v>
      </c>
      <c r="AB173" s="20">
        <v>5</v>
      </c>
      <c r="AC173" s="20">
        <v>4</v>
      </c>
      <c r="AD173" s="20">
        <v>39</v>
      </c>
      <c r="AE173" s="20">
        <v>4</v>
      </c>
      <c r="AF173" s="66">
        <f t="shared" si="65"/>
        <v>100</v>
      </c>
      <c r="AG173" s="10"/>
      <c r="AH173" s="36">
        <v>-3.1E-2</v>
      </c>
      <c r="AI173" s="40">
        <v>952</v>
      </c>
      <c r="AJ173" s="37">
        <v>0.69</v>
      </c>
      <c r="AK173" s="42" t="s">
        <v>213</v>
      </c>
      <c r="AL173" s="41">
        <v>786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34</v>
      </c>
      <c r="E174" s="10"/>
      <c r="F174" s="18" t="s">
        <v>11</v>
      </c>
      <c r="G174" s="18" t="s">
        <v>11</v>
      </c>
      <c r="H174" s="10"/>
      <c r="I174" s="19">
        <v>18646432</v>
      </c>
      <c r="J174" s="19">
        <v>640</v>
      </c>
      <c r="K174" s="17" t="s">
        <v>6</v>
      </c>
      <c r="L174" s="10"/>
      <c r="M174" s="60">
        <v>878</v>
      </c>
      <c r="N174" s="60">
        <v>5686</v>
      </c>
      <c r="O174" s="60">
        <v>3464</v>
      </c>
      <c r="P174" s="10"/>
      <c r="Q174" s="60">
        <f t="shared" si="63"/>
        <v>85290</v>
      </c>
      <c r="R174" s="10"/>
      <c r="S174" s="62">
        <f t="shared" si="64"/>
        <v>90976</v>
      </c>
      <c r="T174" s="10"/>
      <c r="U174" s="64">
        <v>30.5</v>
      </c>
      <c r="V174" s="64">
        <v>16.93</v>
      </c>
      <c r="W174" s="10"/>
      <c r="X174" s="43">
        <v>1100000000</v>
      </c>
      <c r="Y174" s="36">
        <v>0.10100000000000001</v>
      </c>
      <c r="Z174" s="10"/>
      <c r="AA174" s="20">
        <v>51</v>
      </c>
      <c r="AB174" s="20">
        <v>5</v>
      </c>
      <c r="AC174" s="20">
        <v>2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-8.9999999999999993E-3</v>
      </c>
      <c r="AI174" s="40">
        <v>11296</v>
      </c>
      <c r="AJ174" s="37">
        <v>0.54</v>
      </c>
      <c r="AK174" s="42" t="s">
        <v>214</v>
      </c>
      <c r="AL174" s="41">
        <v>969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107</v>
      </c>
      <c r="E175" s="10"/>
      <c r="F175" s="18" t="s">
        <v>11</v>
      </c>
      <c r="G175" s="18" t="s">
        <v>11</v>
      </c>
      <c r="H175" s="10"/>
      <c r="I175" s="19">
        <v>18091576</v>
      </c>
      <c r="J175" s="19">
        <v>320</v>
      </c>
      <c r="K175" s="17" t="s">
        <v>6</v>
      </c>
      <c r="L175" s="10"/>
      <c r="M175" s="60">
        <v>1122</v>
      </c>
      <c r="N175" s="60">
        <v>5601</v>
      </c>
      <c r="O175" s="60">
        <v>2217</v>
      </c>
      <c r="P175" s="10"/>
      <c r="Q175" s="60">
        <f t="shared" si="63"/>
        <v>84015</v>
      </c>
      <c r="R175" s="10"/>
      <c r="S175" s="62">
        <f t="shared" si="64"/>
        <v>89616</v>
      </c>
      <c r="T175" s="10"/>
      <c r="U175" s="64">
        <v>31</v>
      </c>
      <c r="V175" s="64">
        <v>13.23</v>
      </c>
      <c r="W175" s="10"/>
      <c r="X175" s="43">
        <v>559270000</v>
      </c>
      <c r="Y175" s="36">
        <v>0.10299999999999999</v>
      </c>
      <c r="Z175" s="10"/>
      <c r="AA175" s="20">
        <v>49</v>
      </c>
      <c r="AB175" s="20">
        <v>5</v>
      </c>
      <c r="AC175" s="20">
        <v>4</v>
      </c>
      <c r="AD175" s="20">
        <v>41</v>
      </c>
      <c r="AE175" s="20">
        <v>1</v>
      </c>
      <c r="AF175" s="66">
        <f t="shared" si="65"/>
        <v>100</v>
      </c>
      <c r="AG175" s="10"/>
      <c r="AH175" s="36">
        <v>-4.7E-2</v>
      </c>
      <c r="AI175" s="40">
        <v>2673</v>
      </c>
      <c r="AJ175" s="37">
        <v>0.62</v>
      </c>
      <c r="AK175" s="42" t="s">
        <v>213</v>
      </c>
      <c r="AL175" s="41">
        <v>726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186</v>
      </c>
      <c r="E176" s="10"/>
      <c r="F176" s="18" t="s">
        <v>11</v>
      </c>
      <c r="G176" s="18" t="s">
        <v>11</v>
      </c>
      <c r="H176" s="10"/>
      <c r="I176" s="19">
        <v>16150362</v>
      </c>
      <c r="J176" s="19">
        <v>940</v>
      </c>
      <c r="K176" s="17" t="s">
        <v>6</v>
      </c>
      <c r="L176" s="10"/>
      <c r="M176" s="60">
        <v>1721</v>
      </c>
      <c r="N176" s="60">
        <v>5601</v>
      </c>
      <c r="O176" s="60">
        <v>2731</v>
      </c>
      <c r="P176" s="10"/>
      <c r="Q176" s="60">
        <f t="shared" si="63"/>
        <v>84015</v>
      </c>
      <c r="R176" s="10"/>
      <c r="S176" s="62">
        <f t="shared" si="64"/>
        <v>89616</v>
      </c>
      <c r="T176" s="10"/>
      <c r="U176" s="64">
        <v>34.700000000000003</v>
      </c>
      <c r="V176" s="64">
        <v>18.91</v>
      </c>
      <c r="W176" s="10"/>
      <c r="X176" s="43">
        <v>2370000000</v>
      </c>
      <c r="Y176" s="36">
        <v>0.115</v>
      </c>
      <c r="Z176" s="10"/>
      <c r="AA176" s="20">
        <v>55</v>
      </c>
      <c r="AB176" s="20">
        <v>7</v>
      </c>
      <c r="AC176" s="20">
        <v>3</v>
      </c>
      <c r="AD176" s="20">
        <v>32</v>
      </c>
      <c r="AE176" s="20">
        <v>3</v>
      </c>
      <c r="AF176" s="66">
        <f t="shared" si="65"/>
        <v>100</v>
      </c>
      <c r="AG176" s="10"/>
      <c r="AH176" s="36">
        <v>-6.7000000000000004E-2</v>
      </c>
      <c r="AI176" s="40">
        <v>7421</v>
      </c>
      <c r="AJ176" s="37">
        <v>0.77</v>
      </c>
      <c r="AK176" s="42" t="s">
        <v>210</v>
      </c>
      <c r="AL176" s="41">
        <v>1044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125</v>
      </c>
      <c r="E177" s="10"/>
      <c r="F177" s="18" t="s">
        <v>11</v>
      </c>
      <c r="G177" s="18" t="s">
        <v>11</v>
      </c>
      <c r="H177" s="10"/>
      <c r="I177" s="19">
        <v>20672988</v>
      </c>
      <c r="J177" s="19">
        <v>370</v>
      </c>
      <c r="K177" s="17" t="s">
        <v>6</v>
      </c>
      <c r="L177" s="10"/>
      <c r="M177" s="60">
        <v>978</v>
      </c>
      <c r="N177" s="60">
        <v>5414</v>
      </c>
      <c r="O177" s="60">
        <v>2514</v>
      </c>
      <c r="P177" s="10"/>
      <c r="Q177" s="60">
        <f t="shared" si="63"/>
        <v>81210</v>
      </c>
      <c r="R177" s="10"/>
      <c r="S177" s="62">
        <f t="shared" si="64"/>
        <v>86624</v>
      </c>
      <c r="T177" s="10"/>
      <c r="U177" s="64">
        <v>26.2</v>
      </c>
      <c r="V177" s="64">
        <v>12.21</v>
      </c>
      <c r="W177" s="10"/>
      <c r="X177" s="43">
        <v>655550000</v>
      </c>
      <c r="Y177" s="36">
        <v>8.6999999999999994E-2</v>
      </c>
      <c r="Z177" s="10"/>
      <c r="AA177" s="20">
        <v>58</v>
      </c>
      <c r="AB177" s="20">
        <v>11</v>
      </c>
      <c r="AC177" s="20">
        <v>1</v>
      </c>
      <c r="AD177" s="20">
        <v>28</v>
      </c>
      <c r="AE177" s="20">
        <v>2</v>
      </c>
      <c r="AF177" s="66">
        <f t="shared" si="65"/>
        <v>100</v>
      </c>
      <c r="AG177" s="10"/>
      <c r="AH177" s="36">
        <v>-5.0000000000000001E-3</v>
      </c>
      <c r="AI177" s="40">
        <v>2111</v>
      </c>
      <c r="AJ177" s="37">
        <v>0.5</v>
      </c>
      <c r="AK177" s="42" t="s">
        <v>214</v>
      </c>
      <c r="AL177" s="41">
        <v>776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110</v>
      </c>
      <c r="E178" s="10"/>
      <c r="F178" s="18" t="s">
        <v>11</v>
      </c>
      <c r="G178" s="18" t="s">
        <v>11</v>
      </c>
      <c r="H178" s="10"/>
      <c r="I178" s="19">
        <v>17994836</v>
      </c>
      <c r="J178" s="19">
        <v>750</v>
      </c>
      <c r="K178" s="17" t="s">
        <v>6</v>
      </c>
      <c r="L178" s="10"/>
      <c r="M178" s="60">
        <v>541</v>
      </c>
      <c r="N178" s="60">
        <v>4159</v>
      </c>
      <c r="O178" s="60">
        <v>3090</v>
      </c>
      <c r="P178" s="10"/>
      <c r="Q178" s="60">
        <f t="shared" si="63"/>
        <v>62385</v>
      </c>
      <c r="R178" s="10"/>
      <c r="S178" s="62">
        <f t="shared" si="64"/>
        <v>66544</v>
      </c>
      <c r="T178" s="10"/>
      <c r="U178" s="64">
        <v>23.1</v>
      </c>
      <c r="V178" s="64">
        <v>15.82</v>
      </c>
      <c r="W178" s="10"/>
      <c r="X178" s="43">
        <v>1080000000</v>
      </c>
      <c r="Y178" s="36">
        <v>7.6999999999999999E-2</v>
      </c>
      <c r="Z178" s="10"/>
      <c r="AA178" s="20">
        <v>50</v>
      </c>
      <c r="AB178" s="20">
        <v>8</v>
      </c>
      <c r="AC178" s="20">
        <v>1</v>
      </c>
      <c r="AD178" s="20">
        <v>39</v>
      </c>
      <c r="AE178" s="20">
        <v>2</v>
      </c>
      <c r="AF178" s="66">
        <f t="shared" si="65"/>
        <v>100</v>
      </c>
      <c r="AG178" s="10"/>
      <c r="AH178" s="36">
        <v>3.6999999999999998E-2</v>
      </c>
      <c r="AI178" s="40">
        <v>1914</v>
      </c>
      <c r="AJ178" s="37">
        <v>0.42</v>
      </c>
      <c r="AK178" s="42" t="s">
        <v>214</v>
      </c>
      <c r="AL178" s="41">
        <v>1026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41</v>
      </c>
      <c r="E179" s="10"/>
      <c r="F179" s="18" t="s">
        <v>11</v>
      </c>
      <c r="G179" s="18" t="s">
        <v>11</v>
      </c>
      <c r="H179" s="10"/>
      <c r="I179" s="19">
        <v>14452543</v>
      </c>
      <c r="J179" s="19">
        <v>720</v>
      </c>
      <c r="K179" s="17" t="s">
        <v>6</v>
      </c>
      <c r="L179" s="10"/>
      <c r="M179" s="60">
        <v>1122</v>
      </c>
      <c r="N179" s="60">
        <v>3990</v>
      </c>
      <c r="O179" s="60">
        <v>2565</v>
      </c>
      <c r="P179" s="10"/>
      <c r="Q179" s="60">
        <f t="shared" si="63"/>
        <v>59850</v>
      </c>
      <c r="R179" s="10"/>
      <c r="S179" s="62">
        <f t="shared" si="64"/>
        <v>63840</v>
      </c>
      <c r="T179" s="10"/>
      <c r="U179" s="64">
        <v>27.6</v>
      </c>
      <c r="V179" s="64">
        <v>17.47</v>
      </c>
      <c r="W179" s="10"/>
      <c r="X179" s="43">
        <v>926300000</v>
      </c>
      <c r="Y179" s="36">
        <v>9.1999999999999998E-2</v>
      </c>
      <c r="Z179" s="10"/>
      <c r="AA179" s="20">
        <v>45</v>
      </c>
      <c r="AB179" s="20">
        <v>5</v>
      </c>
      <c r="AC179" s="20">
        <v>1</v>
      </c>
      <c r="AD179" s="20">
        <v>48</v>
      </c>
      <c r="AE179" s="20">
        <v>1</v>
      </c>
      <c r="AF179" s="66">
        <f t="shared" si="65"/>
        <v>100</v>
      </c>
      <c r="AG179" s="10"/>
      <c r="AH179" s="36">
        <v>-5.5E-2</v>
      </c>
      <c r="AI179" s="40">
        <v>7777</v>
      </c>
      <c r="AJ179" s="37">
        <v>0.49</v>
      </c>
      <c r="AK179" s="42" t="s">
        <v>214</v>
      </c>
      <c r="AL179" s="41">
        <v>1076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156</v>
      </c>
      <c r="E180" s="10"/>
      <c r="F180" s="18" t="s">
        <v>11</v>
      </c>
      <c r="G180" s="18" t="s">
        <v>11</v>
      </c>
      <c r="H180" s="10"/>
      <c r="I180" s="19">
        <v>12230730</v>
      </c>
      <c r="J180" s="19">
        <v>820</v>
      </c>
      <c r="K180" s="17" t="s">
        <v>6</v>
      </c>
      <c r="L180" s="10"/>
      <c r="M180" s="60">
        <v>130</v>
      </c>
      <c r="N180" s="60">
        <v>3661</v>
      </c>
      <c r="O180" s="60">
        <v>1745</v>
      </c>
      <c r="P180" s="10"/>
      <c r="Q180" s="60">
        <f t="shared" si="63"/>
        <v>54915</v>
      </c>
      <c r="R180" s="10"/>
      <c r="S180" s="62">
        <f t="shared" si="64"/>
        <v>58576</v>
      </c>
      <c r="T180" s="10"/>
      <c r="U180" s="64">
        <v>29.9</v>
      </c>
      <c r="V180" s="64">
        <v>18.010000000000002</v>
      </c>
      <c r="W180" s="10"/>
      <c r="X180" s="43">
        <v>289040000</v>
      </c>
      <c r="Y180" s="36">
        <v>0.1</v>
      </c>
      <c r="Z180" s="10"/>
      <c r="AA180" s="20">
        <v>40</v>
      </c>
      <c r="AB180" s="20">
        <v>7</v>
      </c>
      <c r="AC180" s="20">
        <v>3</v>
      </c>
      <c r="AD180" s="20">
        <v>49</v>
      </c>
      <c r="AE180" s="20">
        <v>1</v>
      </c>
      <c r="AF180" s="66">
        <f t="shared" si="65"/>
        <v>100</v>
      </c>
      <c r="AG180" s="10"/>
      <c r="AH180" s="36">
        <v>0.01</v>
      </c>
      <c r="AI180" s="40">
        <v>569</v>
      </c>
      <c r="AJ180" s="37">
        <v>0.59</v>
      </c>
      <c r="AK180" s="42" t="s">
        <v>213</v>
      </c>
      <c r="AL180" s="41">
        <v>1072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35</v>
      </c>
      <c r="E181" s="10"/>
      <c r="F181" s="18" t="s">
        <v>11</v>
      </c>
      <c r="G181" s="18" t="s">
        <v>11</v>
      </c>
      <c r="H181" s="10"/>
      <c r="I181" s="19">
        <v>10524117</v>
      </c>
      <c r="J181" s="19">
        <v>280</v>
      </c>
      <c r="K181" s="17" t="s">
        <v>6</v>
      </c>
      <c r="L181" s="10"/>
      <c r="M181" s="60">
        <v>112</v>
      </c>
      <c r="N181" s="60">
        <v>3651</v>
      </c>
      <c r="O181" s="60">
        <v>2228</v>
      </c>
      <c r="P181" s="10"/>
      <c r="Q181" s="60">
        <f t="shared" si="63"/>
        <v>54765</v>
      </c>
      <c r="R181" s="10"/>
      <c r="S181" s="62">
        <f t="shared" si="64"/>
        <v>58416</v>
      </c>
      <c r="T181" s="10"/>
      <c r="U181" s="64">
        <v>34.700000000000003</v>
      </c>
      <c r="V181" s="64">
        <v>21.12</v>
      </c>
      <c r="W181" s="10"/>
      <c r="X181" s="43">
        <v>341340000</v>
      </c>
      <c r="Y181" s="36">
        <v>0.115</v>
      </c>
      <c r="Z181" s="10"/>
      <c r="AA181" s="20">
        <v>43</v>
      </c>
      <c r="AB181" s="20">
        <v>3</v>
      </c>
      <c r="AC181" s="20">
        <v>2</v>
      </c>
      <c r="AD181" s="20">
        <v>51</v>
      </c>
      <c r="AE181" s="20">
        <v>1</v>
      </c>
      <c r="AF181" s="66">
        <f t="shared" si="65"/>
        <v>100</v>
      </c>
      <c r="AG181" s="10"/>
      <c r="AH181" s="36">
        <v>-4.4999999999999998E-2</v>
      </c>
      <c r="AI181" s="40">
        <v>1057</v>
      </c>
      <c r="AJ181" s="37">
        <v>0.65</v>
      </c>
      <c r="AK181" s="42" t="s">
        <v>214</v>
      </c>
      <c r="AL181" s="41">
        <v>1176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147</v>
      </c>
      <c r="E182" s="10"/>
      <c r="F182" s="18" t="s">
        <v>11</v>
      </c>
      <c r="G182" s="18" t="s">
        <v>11</v>
      </c>
      <c r="H182" s="10"/>
      <c r="I182" s="19">
        <v>15411614</v>
      </c>
      <c r="J182" s="19">
        <v>950</v>
      </c>
      <c r="K182" s="17" t="s">
        <v>6</v>
      </c>
      <c r="L182" s="10"/>
      <c r="M182" s="60">
        <v>604</v>
      </c>
      <c r="N182" s="60">
        <v>3609</v>
      </c>
      <c r="O182" s="60">
        <v>1775</v>
      </c>
      <c r="P182" s="10"/>
      <c r="Q182" s="60">
        <f t="shared" si="63"/>
        <v>54135</v>
      </c>
      <c r="R182" s="10"/>
      <c r="S182" s="62">
        <f t="shared" si="64"/>
        <v>57744</v>
      </c>
      <c r="T182" s="10"/>
      <c r="U182" s="64">
        <v>23.4</v>
      </c>
      <c r="V182" s="64">
        <v>12.36</v>
      </c>
      <c r="W182" s="10"/>
      <c r="X182" s="43">
        <v>1480000000</v>
      </c>
      <c r="Y182" s="36">
        <v>7.8E-2</v>
      </c>
      <c r="Z182" s="10"/>
      <c r="AA182" s="20">
        <v>58</v>
      </c>
      <c r="AB182" s="20">
        <v>10</v>
      </c>
      <c r="AC182" s="20">
        <v>1</v>
      </c>
      <c r="AD182" s="20">
        <v>30</v>
      </c>
      <c r="AE182" s="20">
        <v>1</v>
      </c>
      <c r="AF182" s="66">
        <f t="shared" si="65"/>
        <v>100</v>
      </c>
      <c r="AG182" s="10"/>
      <c r="AH182" s="36">
        <v>-8.9999999999999993E-3</v>
      </c>
      <c r="AI182" s="40">
        <v>3037</v>
      </c>
      <c r="AJ182" s="37">
        <v>0.6</v>
      </c>
      <c r="AK182" s="42" t="s">
        <v>213</v>
      </c>
      <c r="AL182" s="41">
        <v>669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141</v>
      </c>
      <c r="E183" s="10"/>
      <c r="F183" s="18" t="s">
        <v>11</v>
      </c>
      <c r="G183" s="18" t="s">
        <v>11</v>
      </c>
      <c r="H183" s="10"/>
      <c r="I183" s="19">
        <v>11917508</v>
      </c>
      <c r="J183" s="19">
        <v>700</v>
      </c>
      <c r="K183" s="17" t="s">
        <v>6</v>
      </c>
      <c r="L183" s="10"/>
      <c r="M183" s="60">
        <v>593</v>
      </c>
      <c r="N183" s="60">
        <v>3535</v>
      </c>
      <c r="O183" s="60">
        <v>2623</v>
      </c>
      <c r="P183" s="10"/>
      <c r="Q183" s="60">
        <f t="shared" si="63"/>
        <v>53025</v>
      </c>
      <c r="R183" s="10"/>
      <c r="S183" s="62">
        <f t="shared" si="64"/>
        <v>56560</v>
      </c>
      <c r="T183" s="10"/>
      <c r="U183" s="64">
        <v>29.7</v>
      </c>
      <c r="V183" s="64">
        <v>21.48</v>
      </c>
      <c r="W183" s="10"/>
      <c r="X183" s="43">
        <v>835930000</v>
      </c>
      <c r="Y183" s="36">
        <v>9.9000000000000005E-2</v>
      </c>
      <c r="Z183" s="10"/>
      <c r="AA183" s="20">
        <v>21</v>
      </c>
      <c r="AB183" s="20">
        <v>20</v>
      </c>
      <c r="AC183" s="20">
        <v>10</v>
      </c>
      <c r="AD183" s="20">
        <v>48</v>
      </c>
      <c r="AE183" s="20">
        <v>1</v>
      </c>
      <c r="AF183" s="66">
        <f t="shared" si="65"/>
        <v>100</v>
      </c>
      <c r="AG183" s="10"/>
      <c r="AH183" s="36">
        <v>-5.6000000000000001E-2</v>
      </c>
      <c r="AI183" s="40">
        <v>1512</v>
      </c>
      <c r="AJ183" s="37">
        <v>0.62</v>
      </c>
      <c r="AK183" s="42" t="s">
        <v>213</v>
      </c>
      <c r="AL183" s="41">
        <v>1138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77</v>
      </c>
      <c r="E184" s="10"/>
      <c r="F184" s="18" t="s">
        <v>11</v>
      </c>
      <c r="G184" s="18" t="s">
        <v>11</v>
      </c>
      <c r="H184" s="10"/>
      <c r="I184" s="19">
        <v>12395924</v>
      </c>
      <c r="J184" s="19">
        <v>490</v>
      </c>
      <c r="K184" s="17" t="s">
        <v>6</v>
      </c>
      <c r="L184" s="10"/>
      <c r="M184" s="60">
        <v>458</v>
      </c>
      <c r="N184" s="60">
        <v>3490</v>
      </c>
      <c r="O184" s="60">
        <v>1985</v>
      </c>
      <c r="P184" s="10"/>
      <c r="Q184" s="60">
        <f t="shared" si="63"/>
        <v>52350</v>
      </c>
      <c r="R184" s="10"/>
      <c r="S184" s="62">
        <f t="shared" si="64"/>
        <v>55840</v>
      </c>
      <c r="T184" s="10"/>
      <c r="U184" s="64">
        <v>28.2</v>
      </c>
      <c r="V184" s="64">
        <v>17.22</v>
      </c>
      <c r="W184" s="10"/>
      <c r="X184" s="43">
        <v>813910000</v>
      </c>
      <c r="Y184" s="36">
        <v>9.4E-2</v>
      </c>
      <c r="Z184" s="10"/>
      <c r="AA184" s="20">
        <v>50</v>
      </c>
      <c r="AB184" s="20">
        <v>9</v>
      </c>
      <c r="AC184" s="20">
        <v>1</v>
      </c>
      <c r="AD184" s="20">
        <v>39</v>
      </c>
      <c r="AE184" s="20">
        <v>1</v>
      </c>
      <c r="AF184" s="66">
        <f t="shared" si="65"/>
        <v>100</v>
      </c>
      <c r="AG184" s="10"/>
      <c r="AH184" s="36">
        <v>-5.5E-2</v>
      </c>
      <c r="AI184" s="40">
        <v>2095</v>
      </c>
      <c r="AJ184" s="37">
        <v>0.55000000000000004</v>
      </c>
      <c r="AK184" s="42" t="s">
        <v>214</v>
      </c>
      <c r="AL184" s="41">
        <v>956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27</v>
      </c>
      <c r="E185" s="10"/>
      <c r="F185" s="18" t="s">
        <v>11</v>
      </c>
      <c r="G185" s="18" t="s">
        <v>11</v>
      </c>
      <c r="H185" s="10"/>
      <c r="I185" s="19">
        <v>10872298</v>
      </c>
      <c r="J185" s="19">
        <v>820</v>
      </c>
      <c r="K185" s="17" t="s">
        <v>6</v>
      </c>
      <c r="L185" s="10"/>
      <c r="M185" s="60">
        <v>637</v>
      </c>
      <c r="N185" s="60">
        <v>2986</v>
      </c>
      <c r="O185" s="60">
        <v>3098</v>
      </c>
      <c r="P185" s="10"/>
      <c r="Q185" s="60">
        <f t="shared" si="63"/>
        <v>44790</v>
      </c>
      <c r="R185" s="10"/>
      <c r="S185" s="62">
        <f t="shared" si="64"/>
        <v>47776</v>
      </c>
      <c r="T185" s="10"/>
      <c r="U185" s="64">
        <v>27.5</v>
      </c>
      <c r="V185" s="64">
        <v>27.55</v>
      </c>
      <c r="W185" s="10"/>
      <c r="X185" s="43">
        <v>782890000</v>
      </c>
      <c r="Y185" s="36">
        <v>9.0999999999999998E-2</v>
      </c>
      <c r="Z185" s="10"/>
      <c r="AA185" s="20">
        <v>39</v>
      </c>
      <c r="AB185" s="20">
        <v>3</v>
      </c>
      <c r="AC185" s="20">
        <v>2</v>
      </c>
      <c r="AD185" s="20">
        <v>54</v>
      </c>
      <c r="AE185" s="20">
        <v>2</v>
      </c>
      <c r="AF185" s="66">
        <f t="shared" si="65"/>
        <v>100</v>
      </c>
      <c r="AG185" s="10"/>
      <c r="AH185" s="36">
        <v>-8.3000000000000004E-2</v>
      </c>
      <c r="AI185" s="40">
        <v>4321</v>
      </c>
      <c r="AJ185" s="37">
        <v>0.57999999999999996</v>
      </c>
      <c r="AK185" s="42" t="s">
        <v>214</v>
      </c>
      <c r="AL185" s="41">
        <v>1546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168</v>
      </c>
      <c r="E186" s="10"/>
      <c r="F186" s="18" t="s">
        <v>11</v>
      </c>
      <c r="G186" s="18" t="s">
        <v>11</v>
      </c>
      <c r="H186" s="10"/>
      <c r="I186" s="19">
        <v>7606374</v>
      </c>
      <c r="J186" s="19">
        <v>540</v>
      </c>
      <c r="K186" s="17" t="s">
        <v>6</v>
      </c>
      <c r="L186" s="10"/>
      <c r="M186" s="60">
        <v>514</v>
      </c>
      <c r="N186" s="60">
        <v>2224</v>
      </c>
      <c r="O186" s="60">
        <v>1130</v>
      </c>
      <c r="P186" s="10"/>
      <c r="Q186" s="60">
        <f t="shared" si="63"/>
        <v>33360</v>
      </c>
      <c r="R186" s="10"/>
      <c r="S186" s="62">
        <f t="shared" si="64"/>
        <v>35584</v>
      </c>
      <c r="T186" s="10"/>
      <c r="U186" s="64">
        <v>29.2</v>
      </c>
      <c r="V186" s="64">
        <v>15.36</v>
      </c>
      <c r="W186" s="10"/>
      <c r="X186" s="43">
        <v>433370000</v>
      </c>
      <c r="Y186" s="36">
        <v>9.7000000000000003E-2</v>
      </c>
      <c r="Z186" s="10"/>
      <c r="AA186" s="20">
        <v>48</v>
      </c>
      <c r="AB186" s="20">
        <v>7</v>
      </c>
      <c r="AC186" s="20">
        <v>2</v>
      </c>
      <c r="AD186" s="20">
        <v>42</v>
      </c>
      <c r="AE186" s="20">
        <v>1</v>
      </c>
      <c r="AF186" s="66">
        <f t="shared" si="65"/>
        <v>100</v>
      </c>
      <c r="AG186" s="10"/>
      <c r="AH186" s="36">
        <v>-7.0000000000000007E-2</v>
      </c>
      <c r="AI186" s="40">
        <v>843</v>
      </c>
      <c r="AJ186" s="37">
        <v>0.71</v>
      </c>
      <c r="AK186" s="42" t="s">
        <v>214</v>
      </c>
      <c r="AL186" s="41">
        <v>829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102</v>
      </c>
      <c r="E187" s="10"/>
      <c r="F187" s="18" t="s">
        <v>11</v>
      </c>
      <c r="G187" s="18" t="s">
        <v>11</v>
      </c>
      <c r="H187" s="10"/>
      <c r="I187" s="19">
        <v>4613823</v>
      </c>
      <c r="J187" s="19">
        <v>370</v>
      </c>
      <c r="K187" s="17" t="s">
        <v>6</v>
      </c>
      <c r="L187" s="10"/>
      <c r="M187" s="60">
        <v>175</v>
      </c>
      <c r="N187" s="60">
        <v>1657</v>
      </c>
      <c r="O187" s="60">
        <v>502</v>
      </c>
      <c r="P187" s="10"/>
      <c r="Q187" s="60">
        <f t="shared" si="63"/>
        <v>24855</v>
      </c>
      <c r="R187" s="10"/>
      <c r="S187" s="62">
        <f t="shared" si="64"/>
        <v>26512</v>
      </c>
      <c r="T187" s="10"/>
      <c r="U187" s="64">
        <v>35.9</v>
      </c>
      <c r="V187" s="64">
        <v>10.86</v>
      </c>
      <c r="W187" s="10"/>
      <c r="X187" s="43">
        <v>391420000</v>
      </c>
      <c r="Y187" s="36">
        <v>0.11899999999999999</v>
      </c>
      <c r="Z187" s="10"/>
      <c r="AA187" s="20">
        <v>55</v>
      </c>
      <c r="AB187" s="20">
        <v>10</v>
      </c>
      <c r="AC187" s="20">
        <v>1</v>
      </c>
      <c r="AD187" s="20">
        <v>33</v>
      </c>
      <c r="AE187" s="20">
        <v>1</v>
      </c>
      <c r="AF187" s="66">
        <f t="shared" si="65"/>
        <v>100</v>
      </c>
      <c r="AG187" s="10"/>
      <c r="AH187" s="36">
        <v>-8.7999999999999995E-2</v>
      </c>
      <c r="AI187" s="40">
        <v>23518</v>
      </c>
      <c r="AJ187" s="37">
        <v>0.61</v>
      </c>
      <c r="AK187" s="42" t="s">
        <v>213</v>
      </c>
      <c r="AL187" s="41">
        <v>626</v>
      </c>
      <c r="AN187" s="86"/>
      <c r="AO187" s="87"/>
      <c r="AP187" s="88">
        <f t="shared" si="66"/>
        <v>0</v>
      </c>
      <c r="AR187" s="86">
        <f t="shared" si="67"/>
        <v>0</v>
      </c>
      <c r="AS187" s="87"/>
      <c r="AT187" s="88">
        <f t="shared" si="68"/>
        <v>0</v>
      </c>
      <c r="AV187" s="88">
        <v>0</v>
      </c>
    </row>
    <row r="188" spans="1:48" ht="24" customHeight="1">
      <c r="A188" s="16"/>
      <c r="B188" s="17">
        <f t="shared" si="69"/>
        <v>21</v>
      </c>
      <c r="C188" s="10"/>
      <c r="D188" s="18" t="s">
        <v>40</v>
      </c>
      <c r="E188" s="10"/>
      <c r="F188" s="18" t="s">
        <v>11</v>
      </c>
      <c r="G188" s="18" t="s">
        <v>11</v>
      </c>
      <c r="H188" s="10"/>
      <c r="I188" s="19">
        <v>4594621</v>
      </c>
      <c r="J188" s="19">
        <v>370</v>
      </c>
      <c r="K188" s="17" t="s">
        <v>6</v>
      </c>
      <c r="L188" s="10"/>
      <c r="M188" s="60">
        <v>193</v>
      </c>
      <c r="N188" s="60">
        <v>1546</v>
      </c>
      <c r="O188" s="60">
        <v>3470</v>
      </c>
      <c r="P188" s="10"/>
      <c r="Q188" s="60">
        <f t="shared" si="63"/>
        <v>23190</v>
      </c>
      <c r="R188" s="10"/>
      <c r="S188" s="62">
        <f t="shared" si="64"/>
        <v>24736</v>
      </c>
      <c r="T188" s="10"/>
      <c r="U188" s="64">
        <v>33.6</v>
      </c>
      <c r="V188" s="64">
        <v>76.459999999999994</v>
      </c>
      <c r="W188" s="10"/>
      <c r="X188" s="43">
        <v>196400000</v>
      </c>
      <c r="Y188" s="36">
        <v>0.112</v>
      </c>
      <c r="Z188" s="10"/>
      <c r="AA188" s="20">
        <v>39</v>
      </c>
      <c r="AB188" s="20">
        <v>2</v>
      </c>
      <c r="AC188" s="20">
        <v>1</v>
      </c>
      <c r="AD188" s="20">
        <v>57</v>
      </c>
      <c r="AE188" s="20">
        <v>1</v>
      </c>
      <c r="AF188" s="66">
        <f t="shared" si="65"/>
        <v>100</v>
      </c>
      <c r="AG188" s="10"/>
      <c r="AH188" s="36">
        <v>-3.7999999999999999E-2</v>
      </c>
      <c r="AI188" s="40">
        <v>816</v>
      </c>
      <c r="AJ188" s="37">
        <v>0.68</v>
      </c>
      <c r="AK188" s="42" t="s">
        <v>213</v>
      </c>
      <c r="AL188" s="41">
        <v>4713</v>
      </c>
      <c r="AN188" s="86"/>
      <c r="AO188" s="87"/>
      <c r="AP188" s="88">
        <f t="shared" si="66"/>
        <v>0</v>
      </c>
      <c r="AR188" s="86">
        <f t="shared" si="67"/>
        <v>0</v>
      </c>
      <c r="AS188" s="87"/>
      <c r="AT188" s="88">
        <f t="shared" si="68"/>
        <v>0</v>
      </c>
      <c r="AV188" s="88">
        <v>0</v>
      </c>
    </row>
    <row r="189" spans="1:48" ht="24" customHeight="1">
      <c r="A189" s="16"/>
      <c r="B189" s="17">
        <f t="shared" si="69"/>
        <v>22</v>
      </c>
      <c r="C189" s="10"/>
      <c r="D189" s="18" t="s">
        <v>62</v>
      </c>
      <c r="E189" s="10"/>
      <c r="F189" s="18" t="s">
        <v>11</v>
      </c>
      <c r="G189" s="18" t="s">
        <v>11</v>
      </c>
      <c r="H189" s="10"/>
      <c r="I189" s="19">
        <v>4954645</v>
      </c>
      <c r="J189" s="19">
        <v>520</v>
      </c>
      <c r="K189" s="17" t="s">
        <v>6</v>
      </c>
      <c r="L189" s="10"/>
      <c r="M189" s="60">
        <v>130</v>
      </c>
      <c r="N189" s="60">
        <v>1255</v>
      </c>
      <c r="O189" s="60">
        <v>1255</v>
      </c>
      <c r="P189" s="10"/>
      <c r="Q189" s="60">
        <f>N189*$Q$199</f>
        <v>12550</v>
      </c>
      <c r="R189" s="10"/>
      <c r="S189" s="62">
        <f t="shared" si="64"/>
        <v>13805</v>
      </c>
      <c r="T189" s="10"/>
      <c r="U189" s="64">
        <v>25.3</v>
      </c>
      <c r="V189" s="64">
        <v>25.3</v>
      </c>
      <c r="W189" s="10"/>
      <c r="X189" s="43">
        <f>AP189+AT189</f>
        <v>183289838.39999998</v>
      </c>
      <c r="Y189" s="36">
        <f>X189/AV189</f>
        <v>7.0279846012269928E-2</v>
      </c>
      <c r="Z189" s="10"/>
      <c r="AA189" s="20">
        <v>36.200000000000003</v>
      </c>
      <c r="AB189" s="20">
        <v>1.5</v>
      </c>
      <c r="AC189" s="20">
        <v>9.1999999999999993</v>
      </c>
      <c r="AD189" s="20">
        <v>25.4</v>
      </c>
      <c r="AE189" s="20">
        <v>27.7</v>
      </c>
      <c r="AF189" s="66">
        <f t="shared" si="65"/>
        <v>100.00000000000001</v>
      </c>
      <c r="AG189" s="10"/>
      <c r="AH189" s="72"/>
      <c r="AI189" s="73"/>
      <c r="AJ189" s="74"/>
      <c r="AK189" s="75"/>
      <c r="AL189" s="76"/>
      <c r="AN189" s="57">
        <v>811.37599999999998</v>
      </c>
      <c r="AO189" s="35">
        <v>60</v>
      </c>
      <c r="AP189" s="43">
        <f t="shared" si="66"/>
        <v>61096612.799999997</v>
      </c>
      <c r="AR189" s="57">
        <f t="shared" si="67"/>
        <v>811.37599999999998</v>
      </c>
      <c r="AS189" s="35">
        <v>12</v>
      </c>
      <c r="AT189" s="43">
        <f t="shared" si="68"/>
        <v>122193225.59999999</v>
      </c>
      <c r="AV189" s="43">
        <v>2608000000</v>
      </c>
    </row>
    <row r="190" spans="1:48" ht="24" customHeight="1">
      <c r="A190" s="16"/>
      <c r="B190" s="17">
        <f t="shared" si="69"/>
        <v>23</v>
      </c>
      <c r="C190" s="10"/>
      <c r="D190" s="18" t="s">
        <v>70</v>
      </c>
      <c r="E190" s="10"/>
      <c r="F190" s="18" t="s">
        <v>11</v>
      </c>
      <c r="G190" s="18" t="s">
        <v>11</v>
      </c>
      <c r="H190" s="10"/>
      <c r="I190" s="19">
        <v>2038501</v>
      </c>
      <c r="J190" s="19">
        <v>440</v>
      </c>
      <c r="K190" s="17" t="s">
        <v>6</v>
      </c>
      <c r="L190" s="10"/>
      <c r="M190" s="60">
        <v>139</v>
      </c>
      <c r="N190" s="60">
        <v>605</v>
      </c>
      <c r="O190" s="60">
        <v>282</v>
      </c>
      <c r="P190" s="10"/>
      <c r="Q190" s="60">
        <f>N190*$Q$200</f>
        <v>9075</v>
      </c>
      <c r="R190" s="10"/>
      <c r="S190" s="62">
        <f t="shared" si="64"/>
        <v>9680</v>
      </c>
      <c r="T190" s="10"/>
      <c r="U190" s="64">
        <v>29.7</v>
      </c>
      <c r="V190" s="64">
        <v>13.55</v>
      </c>
      <c r="W190" s="10"/>
      <c r="X190" s="43">
        <v>142330000</v>
      </c>
      <c r="Y190" s="36">
        <v>9.9000000000000005E-2</v>
      </c>
      <c r="Z190" s="10"/>
      <c r="AA190" s="20">
        <v>50</v>
      </c>
      <c r="AB190" s="20">
        <v>8</v>
      </c>
      <c r="AC190" s="20">
        <v>2</v>
      </c>
      <c r="AD190" s="20">
        <v>39</v>
      </c>
      <c r="AE190" s="20">
        <v>1</v>
      </c>
      <c r="AF190" s="66">
        <f t="shared" si="65"/>
        <v>100</v>
      </c>
      <c r="AG190" s="10"/>
      <c r="AH190" s="36">
        <v>-0.04</v>
      </c>
      <c r="AI190" s="40">
        <v>4168</v>
      </c>
      <c r="AJ190" s="37">
        <v>0.6</v>
      </c>
      <c r="AK190" s="42" t="s">
        <v>214</v>
      </c>
      <c r="AL190" s="41">
        <v>713</v>
      </c>
      <c r="AN190" s="86"/>
      <c r="AO190" s="87"/>
      <c r="AP190" s="88">
        <f t="shared" si="66"/>
        <v>0</v>
      </c>
      <c r="AR190" s="86">
        <f t="shared" si="67"/>
        <v>0</v>
      </c>
      <c r="AS190" s="87"/>
      <c r="AT190" s="88">
        <f t="shared" si="68"/>
        <v>0</v>
      </c>
      <c r="AV190" s="88">
        <v>0</v>
      </c>
    </row>
    <row r="191" spans="1:48" ht="24" customHeight="1">
      <c r="A191" s="16"/>
      <c r="B191" s="17">
        <f t="shared" si="69"/>
        <v>24</v>
      </c>
      <c r="C191" s="10"/>
      <c r="D191" s="18" t="s">
        <v>78</v>
      </c>
      <c r="E191" s="10"/>
      <c r="F191" s="18" t="s">
        <v>11</v>
      </c>
      <c r="G191" s="18" t="s">
        <v>11</v>
      </c>
      <c r="H191" s="10"/>
      <c r="I191" s="19">
        <v>1815698</v>
      </c>
      <c r="J191" s="19">
        <v>620</v>
      </c>
      <c r="K191" s="17" t="s">
        <v>6</v>
      </c>
      <c r="L191" s="10"/>
      <c r="M191" s="60">
        <v>122</v>
      </c>
      <c r="N191" s="60">
        <v>565</v>
      </c>
      <c r="O191" s="60">
        <v>390</v>
      </c>
      <c r="P191" s="10"/>
      <c r="Q191" s="60">
        <f>N191*$Q$200</f>
        <v>8475</v>
      </c>
      <c r="R191" s="10"/>
      <c r="S191" s="62">
        <f t="shared" si="64"/>
        <v>9040</v>
      </c>
      <c r="T191" s="10"/>
      <c r="U191" s="64">
        <v>31.1</v>
      </c>
      <c r="V191" s="64">
        <v>21.5</v>
      </c>
      <c r="W191" s="10"/>
      <c r="X191" s="43">
        <v>121900000</v>
      </c>
      <c r="Y191" s="36">
        <v>0.10299999999999999</v>
      </c>
      <c r="Z191" s="10"/>
      <c r="AA191" s="20">
        <v>50</v>
      </c>
      <c r="AB191" s="20">
        <v>10</v>
      </c>
      <c r="AC191" s="20">
        <v>1</v>
      </c>
      <c r="AD191" s="20">
        <v>38</v>
      </c>
      <c r="AE191" s="20">
        <v>1</v>
      </c>
      <c r="AF191" s="66">
        <f t="shared" si="65"/>
        <v>100</v>
      </c>
      <c r="AG191" s="10"/>
      <c r="AH191" s="36">
        <v>-5.7000000000000002E-2</v>
      </c>
      <c r="AI191" s="40">
        <v>3428</v>
      </c>
      <c r="AJ191" s="37">
        <v>0.72</v>
      </c>
      <c r="AK191" s="42" t="s">
        <v>214</v>
      </c>
      <c r="AL191" s="41">
        <v>1202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45</v>
      </c>
      <c r="E192" s="10"/>
      <c r="F192" s="18" t="s">
        <v>11</v>
      </c>
      <c r="G192" s="18" t="s">
        <v>11</v>
      </c>
      <c r="H192" s="10"/>
      <c r="I192" s="19">
        <v>795601</v>
      </c>
      <c r="J192" s="19">
        <v>760</v>
      </c>
      <c r="K192" s="17" t="s">
        <v>6</v>
      </c>
      <c r="L192" s="10"/>
      <c r="M192" s="60">
        <v>23</v>
      </c>
      <c r="N192" s="60">
        <v>211</v>
      </c>
      <c r="O192" s="60">
        <v>112</v>
      </c>
      <c r="P192" s="10"/>
      <c r="Q192" s="60">
        <f>N192*$Q$200</f>
        <v>3165</v>
      </c>
      <c r="R192" s="10"/>
      <c r="S192" s="62">
        <f t="shared" si="64"/>
        <v>3376</v>
      </c>
      <c r="T192" s="10"/>
      <c r="U192" s="64">
        <v>26.5</v>
      </c>
      <c r="V192" s="64">
        <v>15.79</v>
      </c>
      <c r="W192" s="10"/>
      <c r="X192" s="43">
        <v>90320000</v>
      </c>
      <c r="Y192" s="36">
        <v>8.7999999999999995E-2</v>
      </c>
      <c r="Z192" s="10"/>
      <c r="AA192" s="20">
        <v>70</v>
      </c>
      <c r="AB192" s="20">
        <v>8</v>
      </c>
      <c r="AC192" s="20">
        <v>3</v>
      </c>
      <c r="AD192" s="20">
        <v>18</v>
      </c>
      <c r="AE192" s="20">
        <v>1</v>
      </c>
      <c r="AF192" s="66">
        <f t="shared" si="65"/>
        <v>100</v>
      </c>
      <c r="AG192" s="10"/>
      <c r="AH192" s="36">
        <v>-2.5999999999999999E-2</v>
      </c>
      <c r="AI192" s="40">
        <v>4386</v>
      </c>
      <c r="AJ192" s="37">
        <v>0.62</v>
      </c>
      <c r="AK192" s="42" t="s">
        <v>213</v>
      </c>
      <c r="AL192" s="41">
        <v>812</v>
      </c>
      <c r="AN192" s="86"/>
      <c r="AO192" s="87"/>
      <c r="AP192" s="88">
        <f t="shared" si="66"/>
        <v>0</v>
      </c>
      <c r="AR192" s="86">
        <f t="shared" si="67"/>
        <v>0</v>
      </c>
      <c r="AS192" s="87"/>
      <c r="AT192" s="88">
        <f t="shared" si="68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4</v>
      </c>
      <c r="E194" s="10"/>
      <c r="F194" s="18" t="s">
        <v>5</v>
      </c>
      <c r="G194" s="18" t="s">
        <v>198</v>
      </c>
      <c r="H194" s="10"/>
      <c r="I194" s="19">
        <v>34656032</v>
      </c>
      <c r="J194" s="19">
        <v>580</v>
      </c>
      <c r="K194" s="17" t="s">
        <v>6</v>
      </c>
      <c r="L194" s="10"/>
      <c r="M194" s="60">
        <v>1565</v>
      </c>
      <c r="N194" s="60">
        <v>5230</v>
      </c>
      <c r="O194" s="60">
        <v>8507</v>
      </c>
      <c r="P194" s="10"/>
      <c r="Q194" s="60">
        <f>N194*$Q$200</f>
        <v>78450</v>
      </c>
      <c r="R194" s="10"/>
      <c r="S194" s="62">
        <f>Q194+N194</f>
        <v>83680</v>
      </c>
      <c r="T194" s="10"/>
      <c r="U194" s="64">
        <v>15.1</v>
      </c>
      <c r="V194" s="64">
        <v>26.77</v>
      </c>
      <c r="W194" s="10"/>
      <c r="X194" s="43">
        <v>955710000</v>
      </c>
      <c r="Y194" s="36">
        <v>0.05</v>
      </c>
      <c r="Z194" s="10"/>
      <c r="AA194" s="20">
        <v>52</v>
      </c>
      <c r="AB194" s="20">
        <v>10</v>
      </c>
      <c r="AC194" s="20">
        <v>1</v>
      </c>
      <c r="AD194" s="20">
        <v>36</v>
      </c>
      <c r="AE194" s="20">
        <v>1</v>
      </c>
      <c r="AF194" s="66">
        <f>SUM(AA194:AE194)</f>
        <v>100</v>
      </c>
      <c r="AG194" s="10"/>
      <c r="AH194" s="36">
        <v>-4.8000000000000001E-2</v>
      </c>
      <c r="AI194" s="40">
        <v>1891</v>
      </c>
      <c r="AJ194" s="37">
        <v>0.8</v>
      </c>
      <c r="AK194" s="42" t="s">
        <v>210</v>
      </c>
      <c r="AL194" s="41">
        <v>1636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154</v>
      </c>
      <c r="E195" s="10"/>
      <c r="F195" s="18" t="s">
        <v>5</v>
      </c>
      <c r="G195" s="18" t="s">
        <v>11</v>
      </c>
      <c r="H195" s="10"/>
      <c r="I195" s="19">
        <v>14317996</v>
      </c>
      <c r="J195" s="19">
        <v>0</v>
      </c>
      <c r="K195" s="17" t="s">
        <v>6</v>
      </c>
      <c r="L195" s="10"/>
      <c r="M195" s="60">
        <v>165</v>
      </c>
      <c r="N195" s="60">
        <v>3884</v>
      </c>
      <c r="O195" s="60">
        <v>5101</v>
      </c>
      <c r="P195" s="10"/>
      <c r="Q195" s="60">
        <f>N195*$Q$200</f>
        <v>58260</v>
      </c>
      <c r="R195" s="10"/>
      <c r="S195" s="62">
        <f>Q195+N195</f>
        <v>62144</v>
      </c>
      <c r="T195" s="10"/>
      <c r="U195" s="64">
        <v>27.1</v>
      </c>
      <c r="V195" s="64">
        <v>31.2</v>
      </c>
      <c r="W195" s="10"/>
      <c r="X195" s="43">
        <v>609910000</v>
      </c>
      <c r="Y195" s="36">
        <v>0.09</v>
      </c>
      <c r="Z195" s="10"/>
      <c r="AA195" s="20">
        <v>49</v>
      </c>
      <c r="AB195" s="20">
        <v>5</v>
      </c>
      <c r="AC195" s="20">
        <v>5</v>
      </c>
      <c r="AD195" s="20">
        <v>40</v>
      </c>
      <c r="AE195" s="20">
        <v>1</v>
      </c>
      <c r="AF195" s="66">
        <f>SUM(AA195:AE195)</f>
        <v>100</v>
      </c>
      <c r="AG195" s="10"/>
      <c r="AH195" s="36">
        <v>-7.6999999999999999E-2</v>
      </c>
      <c r="AI195" s="40">
        <v>415</v>
      </c>
      <c r="AJ195" s="37">
        <v>0.63</v>
      </c>
      <c r="AK195" s="42" t="s">
        <v>213</v>
      </c>
      <c r="AL195" s="41">
        <v>1732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94"/>
      <c r="AD201" s="94"/>
      <c r="AE201" s="94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94"/>
      <c r="AD202" s="94"/>
      <c r="AE202" s="94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94"/>
      <c r="AD203" s="94"/>
      <c r="AE203" s="94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94"/>
      <c r="AD204" s="94"/>
      <c r="AE204" s="94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94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94"/>
      <c r="AB206" s="94"/>
      <c r="AC206" s="94"/>
      <c r="AD206" s="94"/>
      <c r="AE206" s="94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94"/>
      <c r="AB207" s="94"/>
      <c r="AC207" s="94"/>
      <c r="AD207" s="94"/>
      <c r="AE207" s="94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94"/>
      <c r="AD208" s="94"/>
      <c r="AE208" s="94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94"/>
      <c r="AB209" s="94"/>
      <c r="AC209" s="94"/>
      <c r="AD209" s="94"/>
      <c r="AE209" s="94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94"/>
      <c r="AB210" s="94"/>
      <c r="AC210" s="94"/>
      <c r="AD210" s="94"/>
      <c r="AE210" s="94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94"/>
      <c r="AB211" s="94"/>
      <c r="AC211" s="94"/>
      <c r="AD211" s="94"/>
      <c r="AE211" s="94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94"/>
      <c r="AB212" s="94"/>
      <c r="AC212" s="94"/>
      <c r="AD212" s="94"/>
      <c r="AE212" s="94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94"/>
      <c r="AB213" s="94"/>
      <c r="AC213" s="94"/>
      <c r="AD213" s="94"/>
      <c r="AE213" s="94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94"/>
      <c r="AB214" s="94"/>
      <c r="AC214" s="94"/>
      <c r="AD214" s="94"/>
      <c r="AE214" s="94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94"/>
      <c r="AB215" s="94"/>
      <c r="AC215" s="94"/>
      <c r="AD215" s="94"/>
      <c r="AE215" s="94"/>
      <c r="AF215" s="28"/>
      <c r="AG215" s="10"/>
      <c r="AH215" s="10"/>
      <c r="AI215" s="10"/>
    </row>
  </sheetData>
  <sheetProtection password="C98C" sheet="1" objects="1" scenarios="1" formatColumns="0"/>
  <sortState ref="D159:AX186">
    <sortCondition ref="F159:F186"/>
  </sortState>
  <mergeCells count="15"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2:AX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2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B6" s="4">
        <v>0</v>
      </c>
      <c r="I6" s="131" t="s">
        <v>260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 t="shared" ref="Q11:Q17" si="0">N11*$Q$201</f>
        <v>1196640</v>
      </c>
      <c r="R11" s="10"/>
      <c r="S11" s="62">
        <f t="shared" ref="S11:S17" si="1">Q11+N11</f>
        <v>1236528</v>
      </c>
      <c r="T11" s="10"/>
      <c r="U11" s="64">
        <v>12.4</v>
      </c>
      <c r="V11" s="64">
        <v>12.4</v>
      </c>
      <c r="W11" s="10"/>
      <c r="X11" s="43">
        <f t="shared" ref="X11:X17" si="2">AP11+AT11</f>
        <v>1847746247500.8</v>
      </c>
      <c r="Y11" s="36">
        <f t="shared" ref="Y11:Y17" si="3"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ref="AF11:AF17" si="4">SUM(AA11:AE11)</f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ref="AP11:AP17" si="5">N11*AN11*AO11</f>
        <v>184774624750.07999</v>
      </c>
      <c r="AR11" s="57">
        <f t="shared" ref="AR11:AR17" si="6">AN11</f>
        <v>57904.201999999997</v>
      </c>
      <c r="AS11" s="35">
        <v>24</v>
      </c>
      <c r="AT11" s="43">
        <f t="shared" ref="AT11:AT17" si="7">Q11*AR11*AS11</f>
        <v>1662971622750.72</v>
      </c>
      <c r="AV11" s="43">
        <v>18707000000000</v>
      </c>
    </row>
    <row r="12" spans="1:48" ht="24" customHeight="1">
      <c r="A12" s="16"/>
      <c r="B12" s="17">
        <f>B11+1</f>
        <v>2</v>
      </c>
      <c r="C12" s="10"/>
      <c r="D12" s="18" t="s">
        <v>42</v>
      </c>
      <c r="E12" s="10"/>
      <c r="F12" s="18" t="s">
        <v>13</v>
      </c>
      <c r="G12" s="18" t="s">
        <v>222</v>
      </c>
      <c r="H12" s="10"/>
      <c r="I12" s="19">
        <v>17909754</v>
      </c>
      <c r="J12" s="19">
        <v>13530</v>
      </c>
      <c r="K12" s="17" t="s">
        <v>14</v>
      </c>
      <c r="L12" s="10"/>
      <c r="M12" s="60">
        <v>1675</v>
      </c>
      <c r="N12" s="60">
        <v>2245</v>
      </c>
      <c r="O12" s="60">
        <v>2245</v>
      </c>
      <c r="P12" s="10"/>
      <c r="Q12" s="60">
        <f t="shared" si="0"/>
        <v>67350</v>
      </c>
      <c r="R12" s="10"/>
      <c r="S12" s="62">
        <f t="shared" si="1"/>
        <v>69595</v>
      </c>
      <c r="T12" s="10"/>
      <c r="U12" s="64">
        <v>12.5</v>
      </c>
      <c r="V12" s="64">
        <v>12.5</v>
      </c>
      <c r="W12" s="10"/>
      <c r="X12" s="43">
        <f t="shared" si="2"/>
        <v>24691566047.999996</v>
      </c>
      <c r="Y12" s="36">
        <f t="shared" si="3"/>
        <v>9.8632124502676347E-2</v>
      </c>
      <c r="Z12" s="10"/>
      <c r="AA12" s="20">
        <v>42</v>
      </c>
      <c r="AB12" s="20">
        <v>8.6999999999999993</v>
      </c>
      <c r="AC12" s="20">
        <v>5.7</v>
      </c>
      <c r="AD12" s="20">
        <v>36</v>
      </c>
      <c r="AE12" s="20">
        <v>7.6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13748.088</v>
      </c>
      <c r="AO12" s="35">
        <v>80</v>
      </c>
      <c r="AP12" s="43">
        <f t="shared" si="5"/>
        <v>2469156604.7999997</v>
      </c>
      <c r="AR12" s="57">
        <f t="shared" si="6"/>
        <v>13748.088</v>
      </c>
      <c r="AS12" s="35">
        <v>24</v>
      </c>
      <c r="AT12" s="43">
        <f t="shared" si="7"/>
        <v>22222409443.199997</v>
      </c>
      <c r="AV12" s="43">
        <v>250340000000</v>
      </c>
    </row>
    <row r="13" spans="1:48" ht="24" customHeight="1">
      <c r="A13" s="16"/>
      <c r="B13" s="17">
        <f>B12+1</f>
        <v>3</v>
      </c>
      <c r="C13" s="10"/>
      <c r="D13" s="18" t="s">
        <v>39</v>
      </c>
      <c r="E13" s="10"/>
      <c r="F13" s="18" t="s">
        <v>13</v>
      </c>
      <c r="G13" s="18" t="s">
        <v>222</v>
      </c>
      <c r="H13" s="10"/>
      <c r="I13" s="19">
        <v>36289824</v>
      </c>
      <c r="J13" s="19">
        <v>43660</v>
      </c>
      <c r="K13" s="17" t="s">
        <v>14</v>
      </c>
      <c r="L13" s="10"/>
      <c r="M13" s="60">
        <v>1858</v>
      </c>
      <c r="N13" s="60">
        <v>2118</v>
      </c>
      <c r="O13" s="60">
        <v>2118</v>
      </c>
      <c r="P13" s="10"/>
      <c r="Q13" s="60">
        <f t="shared" si="0"/>
        <v>63540</v>
      </c>
      <c r="R13" s="10"/>
      <c r="S13" s="62">
        <f t="shared" si="1"/>
        <v>65658</v>
      </c>
      <c r="T13" s="10"/>
      <c r="U13" s="64">
        <v>5.8</v>
      </c>
      <c r="V13" s="64">
        <v>5.8</v>
      </c>
      <c r="W13" s="10"/>
      <c r="X13" s="43">
        <f t="shared" si="2"/>
        <v>71639064254.399994</v>
      </c>
      <c r="Y13" s="36">
        <f t="shared" si="3"/>
        <v>4.691490782868369E-2</v>
      </c>
      <c r="Z13" s="10"/>
      <c r="AA13" s="20">
        <v>64.3</v>
      </c>
      <c r="AB13" s="20">
        <v>10.8</v>
      </c>
      <c r="AC13" s="20">
        <v>2.5</v>
      </c>
      <c r="AD13" s="20">
        <v>15.2</v>
      </c>
      <c r="AE13" s="20">
        <v>7.2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42279.900999999998</v>
      </c>
      <c r="AO13" s="35">
        <v>80</v>
      </c>
      <c r="AP13" s="43">
        <f t="shared" si="5"/>
        <v>7163906425.4399986</v>
      </c>
      <c r="AR13" s="57">
        <f t="shared" si="6"/>
        <v>42279.900999999998</v>
      </c>
      <c r="AS13" s="35">
        <v>24</v>
      </c>
      <c r="AT13" s="43">
        <f t="shared" si="7"/>
        <v>64475157828.959999</v>
      </c>
      <c r="AV13" s="43">
        <v>1527000000000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180</v>
      </c>
      <c r="E14" s="10"/>
      <c r="F14" s="18" t="s">
        <v>13</v>
      </c>
      <c r="G14" s="18" t="s">
        <v>222</v>
      </c>
      <c r="H14" s="10"/>
      <c r="I14" s="19">
        <v>3444006</v>
      </c>
      <c r="J14" s="19">
        <v>15230</v>
      </c>
      <c r="K14" s="17" t="s">
        <v>14</v>
      </c>
      <c r="L14" s="10"/>
      <c r="M14" s="60">
        <v>446</v>
      </c>
      <c r="N14" s="60">
        <v>460</v>
      </c>
      <c r="O14" s="60">
        <v>460</v>
      </c>
      <c r="P14" s="10"/>
      <c r="Q14" s="60">
        <f t="shared" si="0"/>
        <v>13800</v>
      </c>
      <c r="R14" s="10"/>
      <c r="S14" s="62">
        <f t="shared" si="1"/>
        <v>14260</v>
      </c>
      <c r="T14" s="10"/>
      <c r="U14" s="64">
        <v>13.4</v>
      </c>
      <c r="V14" s="64">
        <v>13.4</v>
      </c>
      <c r="W14" s="10"/>
      <c r="X14" s="43">
        <f t="shared" si="2"/>
        <v>5662468992</v>
      </c>
      <c r="Y14" s="36">
        <f t="shared" si="3"/>
        <v>0.1074717011843304</v>
      </c>
      <c r="Z14" s="10"/>
      <c r="AA14" s="20">
        <v>30.7</v>
      </c>
      <c r="AB14" s="20">
        <v>45.7</v>
      </c>
      <c r="AC14" s="20">
        <v>7</v>
      </c>
      <c r="AD14" s="20">
        <v>16.600000000000001</v>
      </c>
      <c r="AE14" s="20">
        <v>0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15387.144</v>
      </c>
      <c r="AO14" s="35">
        <v>80</v>
      </c>
      <c r="AP14" s="43">
        <f t="shared" si="5"/>
        <v>566246899.20000005</v>
      </c>
      <c r="AR14" s="57">
        <f t="shared" si="6"/>
        <v>15387.144</v>
      </c>
      <c r="AS14" s="35">
        <v>24</v>
      </c>
      <c r="AT14" s="43">
        <f t="shared" si="7"/>
        <v>5096222092.8000002</v>
      </c>
      <c r="AV14" s="43">
        <v>52688000000</v>
      </c>
    </row>
    <row r="15" spans="1:48" ht="24" customHeight="1">
      <c r="A15" s="16"/>
      <c r="B15" s="17">
        <f t="shared" si="8"/>
        <v>5</v>
      </c>
      <c r="C15" s="10"/>
      <c r="D15" s="18" t="s">
        <v>170</v>
      </c>
      <c r="E15" s="10"/>
      <c r="F15" s="18" t="s">
        <v>13</v>
      </c>
      <c r="G15" s="18" t="s">
        <v>222</v>
      </c>
      <c r="H15" s="10"/>
      <c r="I15" s="19">
        <v>1364962</v>
      </c>
      <c r="J15" s="19">
        <v>15680</v>
      </c>
      <c r="K15" s="17" t="s">
        <v>14</v>
      </c>
      <c r="L15" s="10"/>
      <c r="M15" s="60">
        <v>135</v>
      </c>
      <c r="N15" s="60">
        <v>165</v>
      </c>
      <c r="O15" s="60">
        <v>165</v>
      </c>
      <c r="P15" s="10"/>
      <c r="Q15" s="60">
        <f t="shared" si="0"/>
        <v>4950</v>
      </c>
      <c r="R15" s="10"/>
      <c r="S15" s="62">
        <f t="shared" si="1"/>
        <v>5115</v>
      </c>
      <c r="T15" s="10"/>
      <c r="U15" s="64">
        <v>12.1</v>
      </c>
      <c r="V15" s="64">
        <v>12.1</v>
      </c>
      <c r="W15" s="10"/>
      <c r="X15" s="43">
        <f t="shared" si="2"/>
        <v>2135357004</v>
      </c>
      <c r="Y15" s="36">
        <f t="shared" si="3"/>
        <v>9.5820372627327802E-2</v>
      </c>
      <c r="Z15" s="10"/>
      <c r="AA15" s="20">
        <v>57.8</v>
      </c>
      <c r="AB15" s="20">
        <v>2.2000000000000002</v>
      </c>
      <c r="AC15" s="20">
        <v>0.7</v>
      </c>
      <c r="AD15" s="20">
        <v>31.1</v>
      </c>
      <c r="AE15" s="20">
        <v>8.1999999999999993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16176.947</v>
      </c>
      <c r="AO15" s="35">
        <v>80</v>
      </c>
      <c r="AP15" s="43">
        <f t="shared" si="5"/>
        <v>213535700.39999998</v>
      </c>
      <c r="AR15" s="57">
        <f t="shared" si="6"/>
        <v>16176.947</v>
      </c>
      <c r="AS15" s="35">
        <v>24</v>
      </c>
      <c r="AT15" s="43">
        <f t="shared" si="7"/>
        <v>1921821303.6000001</v>
      </c>
      <c r="AV15" s="43">
        <v>22285000000</v>
      </c>
    </row>
    <row r="16" spans="1:48" ht="24" customHeight="1">
      <c r="A16" s="16"/>
      <c r="B16" s="17">
        <f t="shared" si="8"/>
        <v>6</v>
      </c>
      <c r="C16" s="10"/>
      <c r="D16" s="18" t="s">
        <v>23</v>
      </c>
      <c r="E16" s="10"/>
      <c r="F16" s="18" t="s">
        <v>13</v>
      </c>
      <c r="G16" s="18" t="s">
        <v>222</v>
      </c>
      <c r="H16" s="10"/>
      <c r="I16" s="19">
        <v>284996</v>
      </c>
      <c r="J16" s="19">
        <v>14830</v>
      </c>
      <c r="K16" s="17" t="s">
        <v>14</v>
      </c>
      <c r="L16" s="10"/>
      <c r="M16" s="60">
        <v>9</v>
      </c>
      <c r="N16" s="60">
        <v>16</v>
      </c>
      <c r="O16" s="60">
        <v>16</v>
      </c>
      <c r="P16" s="10"/>
      <c r="Q16" s="60">
        <f t="shared" si="0"/>
        <v>480</v>
      </c>
      <c r="R16" s="10"/>
      <c r="S16" s="62">
        <f t="shared" si="1"/>
        <v>496</v>
      </c>
      <c r="T16" s="10"/>
      <c r="U16" s="64">
        <v>5.6</v>
      </c>
      <c r="V16" s="64">
        <v>5.6</v>
      </c>
      <c r="W16" s="10"/>
      <c r="X16" s="43">
        <f t="shared" si="2"/>
        <v>216792396.80000001</v>
      </c>
      <c r="Y16" s="36">
        <f t="shared" si="3"/>
        <v>4.4791817520661158E-2</v>
      </c>
      <c r="Z16" s="10"/>
      <c r="AA16" s="20">
        <v>33.299999999999997</v>
      </c>
      <c r="AB16" s="20">
        <v>33.299999999999997</v>
      </c>
      <c r="AC16" s="20">
        <v>0</v>
      </c>
      <c r="AD16" s="20">
        <v>22.2</v>
      </c>
      <c r="AE16" s="20">
        <v>11.2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16936.905999999999</v>
      </c>
      <c r="AO16" s="35">
        <v>80</v>
      </c>
      <c r="AP16" s="43">
        <f t="shared" si="5"/>
        <v>21679239.68</v>
      </c>
      <c r="AR16" s="57">
        <f t="shared" si="6"/>
        <v>16936.905999999999</v>
      </c>
      <c r="AS16" s="35">
        <v>24</v>
      </c>
      <c r="AT16" s="43">
        <f t="shared" si="7"/>
        <v>195113157.12</v>
      </c>
      <c r="AV16" s="43">
        <v>4840000000</v>
      </c>
    </row>
    <row r="17" spans="1:48" ht="24" customHeight="1">
      <c r="A17" s="16"/>
      <c r="B17" s="17">
        <f t="shared" si="8"/>
        <v>7</v>
      </c>
      <c r="C17" s="10"/>
      <c r="D17" s="18" t="s">
        <v>12</v>
      </c>
      <c r="E17" s="10"/>
      <c r="F17" s="18" t="s">
        <v>13</v>
      </c>
      <c r="G17" s="18" t="s">
        <v>222</v>
      </c>
      <c r="H17" s="10"/>
      <c r="I17" s="19">
        <v>100963</v>
      </c>
      <c r="J17" s="19">
        <v>13400</v>
      </c>
      <c r="K17" s="17" t="s">
        <v>14</v>
      </c>
      <c r="L17" s="10"/>
      <c r="M17" s="60">
        <v>8</v>
      </c>
      <c r="N17" s="60">
        <v>8</v>
      </c>
      <c r="O17" s="60">
        <v>8</v>
      </c>
      <c r="P17" s="10"/>
      <c r="Q17" s="60">
        <f t="shared" si="0"/>
        <v>240</v>
      </c>
      <c r="R17" s="10"/>
      <c r="S17" s="62">
        <f t="shared" si="1"/>
        <v>248</v>
      </c>
      <c r="T17" s="10"/>
      <c r="U17" s="64">
        <v>7.9</v>
      </c>
      <c r="V17" s="64">
        <v>7.9</v>
      </c>
      <c r="W17" s="10"/>
      <c r="X17" s="43">
        <f t="shared" si="2"/>
        <v>97265094.400000006</v>
      </c>
      <c r="Y17" s="36">
        <f t="shared" si="3"/>
        <v>6.76862173973556E-2</v>
      </c>
      <c r="Z17" s="10"/>
      <c r="AA17" s="20">
        <v>62.5</v>
      </c>
      <c r="AB17" s="20">
        <v>0</v>
      </c>
      <c r="AC17" s="20">
        <v>12.5</v>
      </c>
      <c r="AD17" s="20">
        <v>25</v>
      </c>
      <c r="AE17" s="20">
        <v>0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15197.671</v>
      </c>
      <c r="AO17" s="35">
        <v>80</v>
      </c>
      <c r="AP17" s="43">
        <f t="shared" si="5"/>
        <v>9726509.4399999995</v>
      </c>
      <c r="AR17" s="57">
        <f t="shared" si="6"/>
        <v>15197.671</v>
      </c>
      <c r="AS17" s="35">
        <v>24</v>
      </c>
      <c r="AT17" s="43">
        <f t="shared" si="7"/>
        <v>87538584.960000008</v>
      </c>
      <c r="AV17" s="43">
        <v>1437000000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96</v>
      </c>
      <c r="E21" s="10"/>
      <c r="F21" s="18" t="s">
        <v>5</v>
      </c>
      <c r="G21" s="18" t="s">
        <v>226</v>
      </c>
      <c r="H21" s="10"/>
      <c r="I21" s="19">
        <v>4052584</v>
      </c>
      <c r="J21" s="19">
        <v>41680</v>
      </c>
      <c r="K21" s="17" t="s">
        <v>14</v>
      </c>
      <c r="L21" s="10"/>
      <c r="M21" s="60">
        <v>424</v>
      </c>
      <c r="N21" s="60">
        <v>715</v>
      </c>
      <c r="O21" s="60">
        <v>715</v>
      </c>
      <c r="P21" s="10"/>
      <c r="Q21" s="60">
        <f>N21*$Q$201</f>
        <v>21450</v>
      </c>
      <c r="R21" s="10"/>
      <c r="S21" s="62">
        <f>Q21+N21</f>
        <v>22165</v>
      </c>
      <c r="T21" s="10"/>
      <c r="U21" s="64">
        <v>17.600000000000001</v>
      </c>
      <c r="V21" s="64">
        <v>17.600000000000001</v>
      </c>
      <c r="W21" s="10"/>
      <c r="X21" s="43">
        <f>AP21+AT21</f>
        <v>15817609808</v>
      </c>
      <c r="Y21" s="36">
        <f>X21/AV21</f>
        <v>0.14455867124840066</v>
      </c>
      <c r="Z21" s="10"/>
      <c r="AA21" s="20">
        <v>51</v>
      </c>
      <c r="AB21" s="20">
        <v>12</v>
      </c>
      <c r="AC21" s="20">
        <v>1</v>
      </c>
      <c r="AD21" s="20">
        <v>35</v>
      </c>
      <c r="AE21" s="20">
        <v>1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27653.164000000001</v>
      </c>
      <c r="AO21" s="35">
        <v>80</v>
      </c>
      <c r="AP21" s="43">
        <f>N21*AN21*AO21</f>
        <v>1581760980.8000002</v>
      </c>
      <c r="AR21" s="57">
        <f>AN21</f>
        <v>27653.164000000001</v>
      </c>
      <c r="AS21" s="35">
        <v>24</v>
      </c>
      <c r="AT21" s="43">
        <f>Q21*AR21*AS21</f>
        <v>14235848827.200001</v>
      </c>
      <c r="AV21" s="43">
        <v>109420000000</v>
      </c>
    </row>
    <row r="22" spans="1:48" ht="24" customHeight="1">
      <c r="A22" s="16"/>
      <c r="B22" s="17">
        <f t="shared" si="8"/>
        <v>4</v>
      </c>
      <c r="C22" s="10"/>
      <c r="D22" s="18" t="s">
        <v>128</v>
      </c>
      <c r="E22" s="10"/>
      <c r="F22" s="18" t="s">
        <v>5</v>
      </c>
      <c r="G22" s="18" t="s">
        <v>226</v>
      </c>
      <c r="H22" s="10"/>
      <c r="I22" s="19">
        <v>4424762</v>
      </c>
      <c r="J22" s="19">
        <v>18080</v>
      </c>
      <c r="K22" s="17" t="s">
        <v>14</v>
      </c>
      <c r="L22" s="10"/>
      <c r="M22" s="60">
        <v>692</v>
      </c>
      <c r="N22" s="60">
        <v>713</v>
      </c>
      <c r="O22" s="60">
        <v>713</v>
      </c>
      <c r="P22" s="10"/>
      <c r="Q22" s="60">
        <f>N22*$Q$201</f>
        <v>21390</v>
      </c>
      <c r="R22" s="10"/>
      <c r="S22" s="62">
        <f>Q22+N22</f>
        <v>22103</v>
      </c>
      <c r="T22" s="10"/>
      <c r="U22" s="64">
        <v>16.100000000000001</v>
      </c>
      <c r="V22" s="64">
        <v>16.100000000000001</v>
      </c>
      <c r="W22" s="10"/>
      <c r="X22" s="43">
        <f>AP22+AT22</f>
        <v>8397227448.8000011</v>
      </c>
      <c r="Y22" s="36">
        <f>X22/AV22</f>
        <v>0.12734455723753055</v>
      </c>
      <c r="Z22" s="10"/>
      <c r="AA22" s="20">
        <v>64.7</v>
      </c>
      <c r="AB22" s="20">
        <v>3.9</v>
      </c>
      <c r="AC22" s="20">
        <v>0.7</v>
      </c>
      <c r="AD22" s="20">
        <v>22.5</v>
      </c>
      <c r="AE22" s="20">
        <v>8.1999999999999993</v>
      </c>
      <c r="AF22" s="66">
        <f>SUM(AA22:AE22)</f>
        <v>100.00000000000001</v>
      </c>
      <c r="AG22" s="10"/>
      <c r="AH22" s="72"/>
      <c r="AI22" s="73"/>
      <c r="AJ22" s="74"/>
      <c r="AK22" s="75"/>
      <c r="AL22" s="76"/>
      <c r="AN22" s="57">
        <v>14721.647000000001</v>
      </c>
      <c r="AO22" s="35">
        <v>80</v>
      </c>
      <c r="AP22" s="43">
        <f>N22*AN22*AO22</f>
        <v>839722744.88000011</v>
      </c>
      <c r="AR22" s="57">
        <f>AN22</f>
        <v>14721.647000000001</v>
      </c>
      <c r="AS22" s="35">
        <v>24</v>
      </c>
      <c r="AT22" s="43">
        <f>Q22*AR22*AS22</f>
        <v>7557504703.920001</v>
      </c>
      <c r="AV22" s="43">
        <v>65941000000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134</v>
      </c>
      <c r="E25" s="10"/>
      <c r="F25" s="18" t="s">
        <v>8</v>
      </c>
      <c r="G25" s="18" t="s">
        <v>212</v>
      </c>
      <c r="H25" s="10"/>
      <c r="I25" s="19">
        <v>38224408</v>
      </c>
      <c r="J25" s="19">
        <v>12680</v>
      </c>
      <c r="K25" s="17" t="s">
        <v>14</v>
      </c>
      <c r="L25" s="10"/>
      <c r="M25" s="60">
        <v>3026</v>
      </c>
      <c r="N25" s="60">
        <v>3698</v>
      </c>
      <c r="O25" s="60">
        <v>3698</v>
      </c>
      <c r="P25" s="10"/>
      <c r="Q25" s="60">
        <f t="shared" ref="Q25:Q54" si="9">N25*$Q$201</f>
        <v>110940</v>
      </c>
      <c r="R25" s="10"/>
      <c r="S25" s="62">
        <f t="shared" ref="S25:S54" si="10">Q25+N25</f>
        <v>114638</v>
      </c>
      <c r="T25" s="10"/>
      <c r="U25" s="64">
        <v>9.6999999999999993</v>
      </c>
      <c r="V25" s="64">
        <v>9.6999999999999993</v>
      </c>
      <c r="W25" s="10"/>
      <c r="X25" s="43">
        <f t="shared" ref="X25:X54" si="11">AP25+AT25</f>
        <v>36777571480</v>
      </c>
      <c r="Y25" s="36">
        <f t="shared" ref="Y25:Y54" si="12">X25/AV25</f>
        <v>7.7913961629394859E-2</v>
      </c>
      <c r="Z25" s="10"/>
      <c r="AA25" s="20">
        <v>46.8</v>
      </c>
      <c r="AB25" s="20">
        <v>11.2</v>
      </c>
      <c r="AC25" s="20">
        <v>9</v>
      </c>
      <c r="AD25" s="20">
        <v>28.7</v>
      </c>
      <c r="AE25" s="20">
        <v>4.3</v>
      </c>
      <c r="AF25" s="66">
        <f t="shared" ref="AF25:AF54" si="13">SUM(AA25:AE25)</f>
        <v>100</v>
      </c>
      <c r="AG25" s="10"/>
      <c r="AH25" s="72"/>
      <c r="AI25" s="73"/>
      <c r="AJ25" s="74"/>
      <c r="AK25" s="75"/>
      <c r="AL25" s="76"/>
      <c r="AN25" s="57">
        <v>12431.575000000001</v>
      </c>
      <c r="AO25" s="35">
        <v>80</v>
      </c>
      <c r="AP25" s="43">
        <f t="shared" ref="AP25:AP54" si="14">N25*AN25*AO25</f>
        <v>3677757148</v>
      </c>
      <c r="AR25" s="57">
        <f t="shared" ref="AR25:AR54" si="15">AN25</f>
        <v>12431.575000000001</v>
      </c>
      <c r="AS25" s="35">
        <v>24</v>
      </c>
      <c r="AT25" s="43">
        <f t="shared" ref="AT25:AT54" si="16">Q25*AR25*AS25</f>
        <v>33099814332</v>
      </c>
      <c r="AV25" s="43">
        <v>472028000000</v>
      </c>
    </row>
    <row r="26" spans="1:48" ht="24" customHeight="1">
      <c r="A26" s="16"/>
      <c r="B26" s="17">
        <f t="shared" si="8"/>
        <v>2</v>
      </c>
      <c r="C26" s="10"/>
      <c r="D26" s="18" t="s">
        <v>68</v>
      </c>
      <c r="E26" s="10"/>
      <c r="F26" s="18" t="s">
        <v>8</v>
      </c>
      <c r="G26" s="18" t="s">
        <v>212</v>
      </c>
      <c r="H26" s="10"/>
      <c r="I26" s="19">
        <v>64720688</v>
      </c>
      <c r="J26" s="19">
        <v>38950</v>
      </c>
      <c r="K26" s="17" t="s">
        <v>14</v>
      </c>
      <c r="L26" s="10"/>
      <c r="M26" s="60">
        <v>3477</v>
      </c>
      <c r="N26" s="60">
        <v>3585</v>
      </c>
      <c r="O26" s="60">
        <v>3585</v>
      </c>
      <c r="P26" s="10"/>
      <c r="Q26" s="60">
        <f t="shared" si="9"/>
        <v>107550</v>
      </c>
      <c r="R26" s="10"/>
      <c r="S26" s="62">
        <f t="shared" si="10"/>
        <v>111135</v>
      </c>
      <c r="T26" s="10"/>
      <c r="U26" s="64">
        <v>5.5</v>
      </c>
      <c r="V26" s="64">
        <v>5.5</v>
      </c>
      <c r="W26" s="10"/>
      <c r="X26" s="43">
        <f t="shared" si="11"/>
        <v>106007652696.00002</v>
      </c>
      <c r="Y26" s="36">
        <f t="shared" si="12"/>
        <v>4.2900709306353708E-2</v>
      </c>
      <c r="Z26" s="10"/>
      <c r="AA26" s="20">
        <v>54.4</v>
      </c>
      <c r="AB26" s="20">
        <v>21.1</v>
      </c>
      <c r="AC26" s="20">
        <v>4.7</v>
      </c>
      <c r="AD26" s="20">
        <v>16.100000000000001</v>
      </c>
      <c r="AE26" s="20">
        <v>3.7</v>
      </c>
      <c r="AF26" s="66">
        <f t="shared" si="13"/>
        <v>100.00000000000001</v>
      </c>
      <c r="AG26" s="10"/>
      <c r="AH26" s="72"/>
      <c r="AI26" s="73"/>
      <c r="AJ26" s="74"/>
      <c r="AK26" s="75"/>
      <c r="AL26" s="76"/>
      <c r="AN26" s="57">
        <v>36962.222000000002</v>
      </c>
      <c r="AO26" s="35">
        <v>80</v>
      </c>
      <c r="AP26" s="43">
        <f t="shared" si="14"/>
        <v>10600765269.6</v>
      </c>
      <c r="AR26" s="57">
        <f t="shared" si="15"/>
        <v>36962.222000000002</v>
      </c>
      <c r="AS26" s="35">
        <v>24</v>
      </c>
      <c r="AT26" s="43">
        <f t="shared" si="16"/>
        <v>95406887426.400009</v>
      </c>
      <c r="AV26" s="43">
        <v>2471000000000</v>
      </c>
    </row>
    <row r="27" spans="1:48" ht="24" customHeight="1">
      <c r="A27" s="16"/>
      <c r="B27" s="17">
        <f t="shared" si="8"/>
        <v>3</v>
      </c>
      <c r="C27" s="10"/>
      <c r="D27" s="18" t="s">
        <v>89</v>
      </c>
      <c r="E27" s="10"/>
      <c r="F27" s="18" t="s">
        <v>8</v>
      </c>
      <c r="G27" s="18" t="s">
        <v>212</v>
      </c>
      <c r="H27" s="10"/>
      <c r="I27" s="19">
        <v>59429936</v>
      </c>
      <c r="J27" s="19">
        <v>31590</v>
      </c>
      <c r="K27" s="17" t="s">
        <v>14</v>
      </c>
      <c r="L27" s="10"/>
      <c r="M27" s="60">
        <v>3428</v>
      </c>
      <c r="N27" s="60">
        <v>3333</v>
      </c>
      <c r="O27" s="60">
        <v>3333</v>
      </c>
      <c r="P27" s="10"/>
      <c r="Q27" s="60">
        <f t="shared" si="9"/>
        <v>99990</v>
      </c>
      <c r="R27" s="10"/>
      <c r="S27" s="62">
        <f t="shared" si="10"/>
        <v>103323</v>
      </c>
      <c r="T27" s="10"/>
      <c r="U27" s="64">
        <v>5.6</v>
      </c>
      <c r="V27" s="64">
        <v>5.6</v>
      </c>
      <c r="W27" s="10"/>
      <c r="X27" s="43">
        <f t="shared" si="11"/>
        <v>82488083700</v>
      </c>
      <c r="Y27" s="36">
        <f t="shared" si="12"/>
        <v>4.3970193869936038E-2</v>
      </c>
      <c r="Z27" s="10"/>
      <c r="AA27" s="20">
        <v>42.8</v>
      </c>
      <c r="AB27" s="20">
        <v>25.6</v>
      </c>
      <c r="AC27" s="20">
        <v>7.3</v>
      </c>
      <c r="AD27" s="20">
        <v>17.600000000000001</v>
      </c>
      <c r="AE27" s="20">
        <v>6.7</v>
      </c>
      <c r="AF27" s="66">
        <f t="shared" si="13"/>
        <v>100.00000000000001</v>
      </c>
      <c r="AG27" s="10"/>
      <c r="AH27" s="72"/>
      <c r="AI27" s="73"/>
      <c r="AJ27" s="74"/>
      <c r="AK27" s="75"/>
      <c r="AL27" s="76"/>
      <c r="AN27" s="57">
        <v>30936.125</v>
      </c>
      <c r="AO27" s="35">
        <v>80</v>
      </c>
      <c r="AP27" s="43">
        <f t="shared" si="14"/>
        <v>8248808370</v>
      </c>
      <c r="AR27" s="57">
        <f t="shared" si="15"/>
        <v>30936.125</v>
      </c>
      <c r="AS27" s="35">
        <v>24</v>
      </c>
      <c r="AT27" s="43">
        <f t="shared" si="16"/>
        <v>74239275330</v>
      </c>
      <c r="AV27" s="43">
        <v>1876000000000</v>
      </c>
    </row>
    <row r="28" spans="1:48" ht="24" customHeight="1">
      <c r="A28" s="16"/>
      <c r="B28" s="17">
        <f t="shared" si="8"/>
        <v>4</v>
      </c>
      <c r="C28" s="10"/>
      <c r="D28" s="18" t="s">
        <v>72</v>
      </c>
      <c r="E28" s="10"/>
      <c r="F28" s="18" t="s">
        <v>8</v>
      </c>
      <c r="G28" s="18" t="s">
        <v>212</v>
      </c>
      <c r="H28" s="10"/>
      <c r="I28" s="19">
        <v>81914672</v>
      </c>
      <c r="J28" s="19">
        <v>43660</v>
      </c>
      <c r="K28" s="17" t="s">
        <v>14</v>
      </c>
      <c r="L28" s="10"/>
      <c r="M28" s="60">
        <v>3206</v>
      </c>
      <c r="N28" s="60">
        <v>3327</v>
      </c>
      <c r="O28" s="60">
        <v>3327</v>
      </c>
      <c r="P28" s="10"/>
      <c r="Q28" s="60">
        <f t="shared" si="9"/>
        <v>99810</v>
      </c>
      <c r="R28" s="10"/>
      <c r="S28" s="62">
        <f t="shared" si="10"/>
        <v>103137</v>
      </c>
      <c r="T28" s="10"/>
      <c r="U28" s="64">
        <v>4.0999999999999996</v>
      </c>
      <c r="V28" s="64">
        <v>4.0999999999999996</v>
      </c>
      <c r="W28" s="10"/>
      <c r="X28" s="43">
        <f t="shared" si="11"/>
        <v>112050485471.99998</v>
      </c>
      <c r="Y28" s="36">
        <f t="shared" si="12"/>
        <v>3.2319147814248626E-2</v>
      </c>
      <c r="Z28" s="10"/>
      <c r="AA28" s="20">
        <v>47.8</v>
      </c>
      <c r="AB28" s="20">
        <v>18.8</v>
      </c>
      <c r="AC28" s="20">
        <v>12.3</v>
      </c>
      <c r="AD28" s="20">
        <v>15.3</v>
      </c>
      <c r="AE28" s="20">
        <v>5.8</v>
      </c>
      <c r="AF28" s="66">
        <f t="shared" si="13"/>
        <v>99.999999999999986</v>
      </c>
      <c r="AG28" s="10"/>
      <c r="AH28" s="72"/>
      <c r="AI28" s="73"/>
      <c r="AJ28" s="74"/>
      <c r="AK28" s="75"/>
      <c r="AL28" s="76"/>
      <c r="AN28" s="57">
        <v>42098.92</v>
      </c>
      <c r="AO28" s="35">
        <v>80</v>
      </c>
      <c r="AP28" s="43">
        <f t="shared" si="14"/>
        <v>11205048547.200001</v>
      </c>
      <c r="AR28" s="57">
        <f t="shared" si="15"/>
        <v>42098.92</v>
      </c>
      <c r="AS28" s="35">
        <v>24</v>
      </c>
      <c r="AT28" s="43">
        <f t="shared" si="16"/>
        <v>100845436924.79999</v>
      </c>
      <c r="AV28" s="43">
        <v>3467000000000</v>
      </c>
    </row>
    <row r="29" spans="1:48" ht="24" customHeight="1">
      <c r="A29" s="16"/>
      <c r="B29" s="17">
        <f t="shared" si="8"/>
        <v>5</v>
      </c>
      <c r="C29" s="10"/>
      <c r="D29" s="18" t="s">
        <v>177</v>
      </c>
      <c r="E29" s="10"/>
      <c r="F29" s="18" t="s">
        <v>8</v>
      </c>
      <c r="G29" s="18" t="s">
        <v>212</v>
      </c>
      <c r="H29" s="10"/>
      <c r="I29" s="19">
        <v>65788572</v>
      </c>
      <c r="J29" s="19">
        <v>42390</v>
      </c>
      <c r="K29" s="17" t="s">
        <v>14</v>
      </c>
      <c r="L29" s="10"/>
      <c r="M29" s="60">
        <v>1804</v>
      </c>
      <c r="N29" s="60">
        <v>2019</v>
      </c>
      <c r="O29" s="60">
        <v>2019</v>
      </c>
      <c r="P29" s="10"/>
      <c r="Q29" s="60">
        <f t="shared" si="9"/>
        <v>60570</v>
      </c>
      <c r="R29" s="10"/>
      <c r="S29" s="62">
        <f t="shared" si="10"/>
        <v>62589</v>
      </c>
      <c r="T29" s="10"/>
      <c r="U29" s="64">
        <v>3.1</v>
      </c>
      <c r="V29" s="64">
        <v>3.1</v>
      </c>
      <c r="W29" s="10"/>
      <c r="X29" s="43">
        <f t="shared" si="11"/>
        <v>66342994538.399994</v>
      </c>
      <c r="Y29" s="36">
        <f t="shared" si="12"/>
        <v>2.4626204357238304E-2</v>
      </c>
      <c r="Z29" s="10"/>
      <c r="AA29" s="20">
        <v>46.2</v>
      </c>
      <c r="AB29" s="20">
        <v>20.5</v>
      </c>
      <c r="AC29" s="20">
        <v>5.5</v>
      </c>
      <c r="AD29" s="20">
        <v>23.7</v>
      </c>
      <c r="AE29" s="20">
        <v>4.0999999999999996</v>
      </c>
      <c r="AF29" s="66">
        <f t="shared" si="13"/>
        <v>100</v>
      </c>
      <c r="AG29" s="10"/>
      <c r="AH29" s="72"/>
      <c r="AI29" s="73"/>
      <c r="AJ29" s="74"/>
      <c r="AK29" s="75"/>
      <c r="AL29" s="76"/>
      <c r="AN29" s="57">
        <v>41074.167000000001</v>
      </c>
      <c r="AO29" s="35">
        <v>80</v>
      </c>
      <c r="AP29" s="43">
        <f t="shared" si="14"/>
        <v>6634299453.8400002</v>
      </c>
      <c r="AR29" s="57">
        <f t="shared" si="15"/>
        <v>41074.167000000001</v>
      </c>
      <c r="AS29" s="35">
        <v>24</v>
      </c>
      <c r="AT29" s="43">
        <f t="shared" si="16"/>
        <v>59708695084.559998</v>
      </c>
      <c r="AV29" s="43">
        <v>2694000000000</v>
      </c>
    </row>
    <row r="30" spans="1:48" ht="24" customHeight="1">
      <c r="A30" s="16"/>
      <c r="B30" s="17">
        <f t="shared" si="8"/>
        <v>6</v>
      </c>
      <c r="C30" s="10"/>
      <c r="D30" s="18" t="s">
        <v>157</v>
      </c>
      <c r="E30" s="10"/>
      <c r="F30" s="18" t="s">
        <v>8</v>
      </c>
      <c r="G30" s="18" t="s">
        <v>212</v>
      </c>
      <c r="H30" s="10"/>
      <c r="I30" s="19">
        <v>46347576</v>
      </c>
      <c r="J30" s="19">
        <v>27520</v>
      </c>
      <c r="K30" s="17" t="s">
        <v>14</v>
      </c>
      <c r="L30" s="10"/>
      <c r="M30" s="60">
        <v>1810</v>
      </c>
      <c r="N30" s="60">
        <v>1922</v>
      </c>
      <c r="O30" s="60">
        <v>1922</v>
      </c>
      <c r="P30" s="10"/>
      <c r="Q30" s="60">
        <f t="shared" si="9"/>
        <v>57660</v>
      </c>
      <c r="R30" s="10"/>
      <c r="S30" s="62">
        <f t="shared" si="10"/>
        <v>59582</v>
      </c>
      <c r="T30" s="10"/>
      <c r="U30" s="64">
        <v>4.0999999999999996</v>
      </c>
      <c r="V30" s="64">
        <v>4.0999999999999996</v>
      </c>
      <c r="W30" s="10"/>
      <c r="X30" s="43">
        <f t="shared" si="11"/>
        <v>40755047462.399994</v>
      </c>
      <c r="Y30" s="36">
        <f t="shared" si="12"/>
        <v>3.3080395667532465E-2</v>
      </c>
      <c r="Z30" s="10"/>
      <c r="AA30" s="20">
        <v>46.5</v>
      </c>
      <c r="AB30" s="20">
        <v>21.9</v>
      </c>
      <c r="AC30" s="20">
        <v>3.7</v>
      </c>
      <c r="AD30" s="20">
        <v>21.5</v>
      </c>
      <c r="AE30" s="20">
        <v>6.4</v>
      </c>
      <c r="AF30" s="66">
        <f t="shared" si="13"/>
        <v>100.00000000000001</v>
      </c>
      <c r="AG30" s="10"/>
      <c r="AH30" s="72"/>
      <c r="AI30" s="73"/>
      <c r="AJ30" s="74"/>
      <c r="AK30" s="75"/>
      <c r="AL30" s="76"/>
      <c r="AN30" s="57">
        <v>26505.624</v>
      </c>
      <c r="AO30" s="35">
        <v>80</v>
      </c>
      <c r="AP30" s="43">
        <f t="shared" si="14"/>
        <v>4075504746.2400002</v>
      </c>
      <c r="AR30" s="57">
        <f t="shared" si="15"/>
        <v>26505.624</v>
      </c>
      <c r="AS30" s="35">
        <v>24</v>
      </c>
      <c r="AT30" s="43">
        <f t="shared" si="16"/>
        <v>36679542716.159996</v>
      </c>
      <c r="AV30" s="43">
        <v>1232000000000</v>
      </c>
    </row>
    <row r="31" spans="1:48" ht="24" customHeight="1">
      <c r="A31" s="16"/>
      <c r="B31" s="17">
        <f t="shared" si="8"/>
        <v>7</v>
      </c>
      <c r="C31" s="10"/>
      <c r="D31" s="18" t="s">
        <v>74</v>
      </c>
      <c r="E31" s="10"/>
      <c r="F31" s="18" t="s">
        <v>8</v>
      </c>
      <c r="G31" s="18" t="s">
        <v>212</v>
      </c>
      <c r="H31" s="10"/>
      <c r="I31" s="19">
        <v>11183716</v>
      </c>
      <c r="J31" s="19">
        <v>18960</v>
      </c>
      <c r="K31" s="17" t="s">
        <v>14</v>
      </c>
      <c r="L31" s="10"/>
      <c r="M31" s="60">
        <v>824</v>
      </c>
      <c r="N31" s="60">
        <v>1026</v>
      </c>
      <c r="O31" s="60">
        <v>1026</v>
      </c>
      <c r="P31" s="10"/>
      <c r="Q31" s="60">
        <f t="shared" si="9"/>
        <v>30780</v>
      </c>
      <c r="R31" s="10"/>
      <c r="S31" s="62">
        <f t="shared" si="10"/>
        <v>31806</v>
      </c>
      <c r="T31" s="10"/>
      <c r="U31" s="64">
        <v>9.1999999999999993</v>
      </c>
      <c r="V31" s="64">
        <v>9.1999999999999993</v>
      </c>
      <c r="W31" s="10"/>
      <c r="X31" s="43">
        <f t="shared" si="11"/>
        <v>14869990368</v>
      </c>
      <c r="Y31" s="36">
        <f t="shared" si="12"/>
        <v>7.6169644650705345E-2</v>
      </c>
      <c r="Z31" s="10"/>
      <c r="AA31" s="20">
        <v>40.299999999999997</v>
      </c>
      <c r="AB31" s="20">
        <v>32.4</v>
      </c>
      <c r="AC31" s="20">
        <v>2.2000000000000002</v>
      </c>
      <c r="AD31" s="20">
        <v>18.100000000000001</v>
      </c>
      <c r="AE31" s="20">
        <v>7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18116.46</v>
      </c>
      <c r="AO31" s="35">
        <v>80</v>
      </c>
      <c r="AP31" s="43">
        <f t="shared" si="14"/>
        <v>1486999036.8000002</v>
      </c>
      <c r="AR31" s="57">
        <f t="shared" si="15"/>
        <v>18116.46</v>
      </c>
      <c r="AS31" s="35">
        <v>24</v>
      </c>
      <c r="AT31" s="43">
        <f t="shared" si="16"/>
        <v>13382991331.199999</v>
      </c>
      <c r="AV31" s="43">
        <v>195222000000</v>
      </c>
    </row>
    <row r="32" spans="1:48" ht="24" customHeight="1">
      <c r="A32" s="16"/>
      <c r="B32" s="17">
        <f t="shared" si="8"/>
        <v>8</v>
      </c>
      <c r="C32" s="10"/>
      <c r="D32" s="18" t="s">
        <v>135</v>
      </c>
      <c r="E32" s="10"/>
      <c r="F32" s="18" t="s">
        <v>8</v>
      </c>
      <c r="G32" s="18" t="s">
        <v>212</v>
      </c>
      <c r="H32" s="10"/>
      <c r="I32" s="19">
        <v>10371627</v>
      </c>
      <c r="J32" s="19">
        <v>19850</v>
      </c>
      <c r="K32" s="17" t="s">
        <v>14</v>
      </c>
      <c r="L32" s="10"/>
      <c r="M32" s="60">
        <v>563</v>
      </c>
      <c r="N32" s="60">
        <v>768</v>
      </c>
      <c r="O32" s="60">
        <v>768</v>
      </c>
      <c r="P32" s="10"/>
      <c r="Q32" s="60">
        <f t="shared" si="9"/>
        <v>23040</v>
      </c>
      <c r="R32" s="10"/>
      <c r="S32" s="62">
        <f t="shared" si="10"/>
        <v>23808</v>
      </c>
      <c r="T32" s="10"/>
      <c r="U32" s="64">
        <v>7.4</v>
      </c>
      <c r="V32" s="64">
        <v>7.4</v>
      </c>
      <c r="W32" s="10"/>
      <c r="X32" s="43">
        <f t="shared" si="11"/>
        <v>12274729574.400002</v>
      </c>
      <c r="Y32" s="36">
        <f t="shared" si="12"/>
        <v>5.9503454303248896E-2</v>
      </c>
      <c r="Z32" s="10"/>
      <c r="AA32" s="20">
        <v>47.6</v>
      </c>
      <c r="AB32" s="20">
        <v>18.3</v>
      </c>
      <c r="AC32" s="20">
        <v>5.9</v>
      </c>
      <c r="AD32" s="20">
        <v>21.8</v>
      </c>
      <c r="AE32" s="20">
        <v>6.4</v>
      </c>
      <c r="AF32" s="66">
        <f t="shared" si="13"/>
        <v>100.00000000000001</v>
      </c>
      <c r="AG32" s="10"/>
      <c r="AH32" s="72"/>
      <c r="AI32" s="73"/>
      <c r="AJ32" s="74"/>
      <c r="AK32" s="75"/>
      <c r="AL32" s="76"/>
      <c r="AN32" s="57">
        <v>19978.401000000002</v>
      </c>
      <c r="AO32" s="35">
        <v>80</v>
      </c>
      <c r="AP32" s="43">
        <f t="shared" si="14"/>
        <v>1227472957.4400001</v>
      </c>
      <c r="AR32" s="57">
        <f t="shared" si="15"/>
        <v>19978.401000000002</v>
      </c>
      <c r="AS32" s="35">
        <v>24</v>
      </c>
      <c r="AT32" s="43">
        <f t="shared" si="16"/>
        <v>11047256616.960001</v>
      </c>
      <c r="AV32" s="43">
        <v>206286000000</v>
      </c>
    </row>
    <row r="33" spans="1:48" ht="24" customHeight="1">
      <c r="A33" s="16"/>
      <c r="B33" s="17">
        <f t="shared" si="8"/>
        <v>9</v>
      </c>
      <c r="C33" s="10"/>
      <c r="D33" s="18" t="s">
        <v>81</v>
      </c>
      <c r="E33" s="10"/>
      <c r="F33" s="18" t="s">
        <v>8</v>
      </c>
      <c r="G33" s="18" t="s">
        <v>212</v>
      </c>
      <c r="H33" s="10"/>
      <c r="I33" s="19">
        <v>9753281</v>
      </c>
      <c r="J33" s="19">
        <v>12570</v>
      </c>
      <c r="K33" s="17" t="s">
        <v>14</v>
      </c>
      <c r="L33" s="10"/>
      <c r="M33" s="60">
        <v>607</v>
      </c>
      <c r="N33" s="60">
        <v>756</v>
      </c>
      <c r="O33" s="60">
        <v>756</v>
      </c>
      <c r="P33" s="10"/>
      <c r="Q33" s="60">
        <f t="shared" si="9"/>
        <v>22680</v>
      </c>
      <c r="R33" s="10"/>
      <c r="S33" s="62">
        <f t="shared" si="10"/>
        <v>23436</v>
      </c>
      <c r="T33" s="10"/>
      <c r="U33" s="64">
        <v>7.8</v>
      </c>
      <c r="V33" s="64">
        <v>7.8</v>
      </c>
      <c r="W33" s="10"/>
      <c r="X33" s="43">
        <f t="shared" si="11"/>
        <v>7857789004.7999992</v>
      </c>
      <c r="Y33" s="36">
        <f t="shared" si="12"/>
        <v>6.1626334278118061E-2</v>
      </c>
      <c r="Z33" s="10"/>
      <c r="AA33" s="20">
        <v>44.3</v>
      </c>
      <c r="AB33" s="20">
        <v>10.5</v>
      </c>
      <c r="AC33" s="20">
        <v>12</v>
      </c>
      <c r="AD33" s="20">
        <v>25</v>
      </c>
      <c r="AE33" s="20">
        <v>8.1999999999999993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12992.376</v>
      </c>
      <c r="AO33" s="35">
        <v>80</v>
      </c>
      <c r="AP33" s="43">
        <f t="shared" si="14"/>
        <v>785778900.48000002</v>
      </c>
      <c r="AR33" s="57">
        <f t="shared" si="15"/>
        <v>12992.376</v>
      </c>
      <c r="AS33" s="35">
        <v>24</v>
      </c>
      <c r="AT33" s="43">
        <f t="shared" si="16"/>
        <v>7072010104.3199997</v>
      </c>
      <c r="AV33" s="43">
        <v>127507000000</v>
      </c>
    </row>
    <row r="34" spans="1:48" ht="24" customHeight="1">
      <c r="A34" s="16"/>
      <c r="B34" s="17">
        <f t="shared" si="8"/>
        <v>10</v>
      </c>
      <c r="C34" s="10"/>
      <c r="D34" s="18" t="s">
        <v>25</v>
      </c>
      <c r="E34" s="10"/>
      <c r="F34" s="18" t="s">
        <v>8</v>
      </c>
      <c r="G34" s="18" t="s">
        <v>212</v>
      </c>
      <c r="H34" s="10"/>
      <c r="I34" s="19">
        <v>11358379</v>
      </c>
      <c r="J34" s="19">
        <v>41860</v>
      </c>
      <c r="K34" s="17" t="s">
        <v>14</v>
      </c>
      <c r="L34" s="10"/>
      <c r="M34" s="60">
        <v>637</v>
      </c>
      <c r="N34" s="60">
        <v>657</v>
      </c>
      <c r="O34" s="60">
        <v>657</v>
      </c>
      <c r="P34" s="10"/>
      <c r="Q34" s="60">
        <f t="shared" si="9"/>
        <v>19710</v>
      </c>
      <c r="R34" s="10"/>
      <c r="S34" s="62">
        <f t="shared" si="10"/>
        <v>20367</v>
      </c>
      <c r="T34" s="10"/>
      <c r="U34" s="64">
        <v>5.8</v>
      </c>
      <c r="V34" s="64">
        <v>5.8</v>
      </c>
      <c r="W34" s="10"/>
      <c r="X34" s="43">
        <f t="shared" si="11"/>
        <v>22081559760</v>
      </c>
      <c r="Y34" s="36">
        <f t="shared" si="12"/>
        <v>4.6384277008845579E-2</v>
      </c>
      <c r="Z34" s="10"/>
      <c r="AA34" s="20">
        <v>57.1</v>
      </c>
      <c r="AB34" s="20">
        <v>14.4</v>
      </c>
      <c r="AC34" s="20">
        <v>11.1</v>
      </c>
      <c r="AD34" s="20">
        <v>12.2</v>
      </c>
      <c r="AE34" s="20">
        <v>5.2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42012.1</v>
      </c>
      <c r="AO34" s="35">
        <v>80</v>
      </c>
      <c r="AP34" s="43">
        <f t="shared" si="14"/>
        <v>2208155976</v>
      </c>
      <c r="AR34" s="57">
        <f t="shared" si="15"/>
        <v>42012.1</v>
      </c>
      <c r="AS34" s="35">
        <v>24</v>
      </c>
      <c r="AT34" s="43">
        <f t="shared" si="16"/>
        <v>19873403784</v>
      </c>
      <c r="AV34" s="43">
        <v>476057000000</v>
      </c>
    </row>
    <row r="35" spans="1:48" ht="24" customHeight="1">
      <c r="A35" s="16"/>
      <c r="B35" s="17">
        <f t="shared" si="8"/>
        <v>11</v>
      </c>
      <c r="C35" s="10"/>
      <c r="D35" s="18" t="s">
        <v>123</v>
      </c>
      <c r="E35" s="10"/>
      <c r="F35" s="18" t="s">
        <v>8</v>
      </c>
      <c r="G35" s="18" t="s">
        <v>212</v>
      </c>
      <c r="H35" s="10"/>
      <c r="I35" s="19">
        <v>16987330</v>
      </c>
      <c r="J35" s="19">
        <v>46310</v>
      </c>
      <c r="K35" s="17" t="s">
        <v>14</v>
      </c>
      <c r="L35" s="10"/>
      <c r="M35" s="60">
        <v>621</v>
      </c>
      <c r="N35" s="60">
        <v>648</v>
      </c>
      <c r="O35" s="60">
        <v>648</v>
      </c>
      <c r="P35" s="10"/>
      <c r="Q35" s="60">
        <f t="shared" si="9"/>
        <v>19440</v>
      </c>
      <c r="R35" s="10"/>
      <c r="S35" s="62">
        <f t="shared" si="10"/>
        <v>20088</v>
      </c>
      <c r="T35" s="10"/>
      <c r="U35" s="64">
        <v>3.8</v>
      </c>
      <c r="V35" s="64">
        <v>3.8</v>
      </c>
      <c r="W35" s="10"/>
      <c r="X35" s="43">
        <f t="shared" si="11"/>
        <v>23850470995.200001</v>
      </c>
      <c r="Y35" s="36">
        <f t="shared" si="12"/>
        <v>3.0439845155757039E-2</v>
      </c>
      <c r="Z35" s="10"/>
      <c r="AA35" s="20">
        <v>38</v>
      </c>
      <c r="AB35" s="20">
        <v>21.4</v>
      </c>
      <c r="AC35" s="20">
        <v>29.8</v>
      </c>
      <c r="AD35" s="20">
        <v>9.1999999999999993</v>
      </c>
      <c r="AE35" s="20">
        <v>1.6</v>
      </c>
      <c r="AF35" s="66">
        <f t="shared" si="13"/>
        <v>100</v>
      </c>
      <c r="AG35" s="10"/>
      <c r="AH35" s="72"/>
      <c r="AI35" s="73"/>
      <c r="AJ35" s="74"/>
      <c r="AK35" s="75"/>
      <c r="AL35" s="76"/>
      <c r="AN35" s="57">
        <v>46007.853000000003</v>
      </c>
      <c r="AO35" s="35">
        <v>80</v>
      </c>
      <c r="AP35" s="43">
        <f t="shared" si="14"/>
        <v>2385047099.5200005</v>
      </c>
      <c r="AR35" s="57">
        <f t="shared" si="15"/>
        <v>46007.853000000003</v>
      </c>
      <c r="AS35" s="35">
        <v>24</v>
      </c>
      <c r="AT35" s="43">
        <f t="shared" si="16"/>
        <v>21465423895.68</v>
      </c>
      <c r="AV35" s="43">
        <v>783528000000</v>
      </c>
    </row>
    <row r="36" spans="1:48" ht="24" customHeight="1">
      <c r="A36" s="16"/>
      <c r="B36" s="17">
        <f t="shared" si="8"/>
        <v>12</v>
      </c>
      <c r="C36" s="10"/>
      <c r="D36" s="18" t="s">
        <v>53</v>
      </c>
      <c r="E36" s="10"/>
      <c r="F36" s="18" t="s">
        <v>8</v>
      </c>
      <c r="G36" s="18" t="s">
        <v>212</v>
      </c>
      <c r="H36" s="10"/>
      <c r="I36" s="19">
        <v>10610947</v>
      </c>
      <c r="J36" s="19">
        <v>17570</v>
      </c>
      <c r="K36" s="17" t="s">
        <v>14</v>
      </c>
      <c r="L36" s="10"/>
      <c r="M36" s="60">
        <v>611</v>
      </c>
      <c r="N36" s="60">
        <v>630</v>
      </c>
      <c r="O36" s="60">
        <v>630</v>
      </c>
      <c r="P36" s="10"/>
      <c r="Q36" s="60">
        <f t="shared" si="9"/>
        <v>18900</v>
      </c>
      <c r="R36" s="10"/>
      <c r="S36" s="62">
        <f t="shared" si="10"/>
        <v>19530</v>
      </c>
      <c r="T36" s="10"/>
      <c r="U36" s="64">
        <v>5.9</v>
      </c>
      <c r="V36" s="64">
        <v>5.9</v>
      </c>
      <c r="W36" s="10"/>
      <c r="X36" s="43">
        <f t="shared" si="11"/>
        <v>9305547047.9999981</v>
      </c>
      <c r="Y36" s="36">
        <f t="shared" si="12"/>
        <v>4.7698739289558659E-2</v>
      </c>
      <c r="Z36" s="10"/>
      <c r="AA36" s="20">
        <v>53.7</v>
      </c>
      <c r="AB36" s="20">
        <v>10.3</v>
      </c>
      <c r="AC36" s="20">
        <v>8.6999999999999993</v>
      </c>
      <c r="AD36" s="20">
        <v>21.3</v>
      </c>
      <c r="AE36" s="20">
        <v>6</v>
      </c>
      <c r="AF36" s="66">
        <f t="shared" si="13"/>
        <v>100</v>
      </c>
      <c r="AG36" s="10"/>
      <c r="AH36" s="72"/>
      <c r="AI36" s="73"/>
      <c r="AJ36" s="74"/>
      <c r="AK36" s="75"/>
      <c r="AL36" s="76"/>
      <c r="AN36" s="57">
        <v>18463.386999999999</v>
      </c>
      <c r="AO36" s="35">
        <v>80</v>
      </c>
      <c r="AP36" s="43">
        <f t="shared" si="14"/>
        <v>930554704.79999995</v>
      </c>
      <c r="AR36" s="57">
        <f t="shared" si="15"/>
        <v>18463.386999999999</v>
      </c>
      <c r="AS36" s="35">
        <v>24</v>
      </c>
      <c r="AT36" s="43">
        <f t="shared" si="16"/>
        <v>8374992343.1999989</v>
      </c>
      <c r="AV36" s="43">
        <v>195090000000</v>
      </c>
    </row>
    <row r="37" spans="1:48" ht="24" customHeight="1">
      <c r="A37" s="16"/>
      <c r="B37" s="17">
        <f t="shared" si="8"/>
        <v>13</v>
      </c>
      <c r="C37" s="10"/>
      <c r="D37" s="18" t="s">
        <v>19</v>
      </c>
      <c r="E37" s="10"/>
      <c r="F37" s="18" t="s">
        <v>8</v>
      </c>
      <c r="G37" s="18" t="s">
        <v>212</v>
      </c>
      <c r="H37" s="10"/>
      <c r="I37" s="19">
        <v>8712137</v>
      </c>
      <c r="J37" s="19">
        <v>45230</v>
      </c>
      <c r="K37" s="17" t="s">
        <v>14</v>
      </c>
      <c r="L37" s="10"/>
      <c r="M37" s="60">
        <v>432</v>
      </c>
      <c r="N37" s="60">
        <v>452</v>
      </c>
      <c r="O37" s="60">
        <v>452</v>
      </c>
      <c r="P37" s="10"/>
      <c r="Q37" s="60">
        <f t="shared" si="9"/>
        <v>13560</v>
      </c>
      <c r="R37" s="10"/>
      <c r="S37" s="62">
        <f t="shared" si="10"/>
        <v>14012</v>
      </c>
      <c r="T37" s="10"/>
      <c r="U37" s="64">
        <v>5.2</v>
      </c>
      <c r="V37" s="64">
        <v>5.2</v>
      </c>
      <c r="W37" s="10"/>
      <c r="X37" s="43">
        <f t="shared" si="11"/>
        <v>16357990287.999998</v>
      </c>
      <c r="Y37" s="36">
        <f t="shared" si="12"/>
        <v>4.1388743429109268E-2</v>
      </c>
      <c r="Z37" s="10"/>
      <c r="AA37" s="20">
        <v>43.8</v>
      </c>
      <c r="AB37" s="20">
        <v>22</v>
      </c>
      <c r="AC37" s="20">
        <v>11.1</v>
      </c>
      <c r="AD37" s="20">
        <v>16.899999999999999</v>
      </c>
      <c r="AE37" s="20">
        <v>6.2</v>
      </c>
      <c r="AF37" s="66">
        <f t="shared" si="13"/>
        <v>99.999999999999986</v>
      </c>
      <c r="AG37" s="10"/>
      <c r="AH37" s="72"/>
      <c r="AI37" s="73"/>
      <c r="AJ37" s="74"/>
      <c r="AK37" s="75"/>
      <c r="AL37" s="76"/>
      <c r="AN37" s="57">
        <v>45237.805</v>
      </c>
      <c r="AO37" s="35">
        <v>80</v>
      </c>
      <c r="AP37" s="43">
        <f t="shared" si="14"/>
        <v>1635799028.8</v>
      </c>
      <c r="AR37" s="57">
        <f t="shared" si="15"/>
        <v>45237.805</v>
      </c>
      <c r="AS37" s="35">
        <v>24</v>
      </c>
      <c r="AT37" s="43">
        <f t="shared" si="16"/>
        <v>14722191259.199999</v>
      </c>
      <c r="AV37" s="43">
        <v>395228000000</v>
      </c>
    </row>
    <row r="38" spans="1:48" ht="24" customHeight="1">
      <c r="A38" s="16"/>
      <c r="B38" s="17">
        <f t="shared" si="8"/>
        <v>14</v>
      </c>
      <c r="C38" s="10"/>
      <c r="D38" s="18" t="s">
        <v>88</v>
      </c>
      <c r="E38" s="10"/>
      <c r="F38" s="18" t="s">
        <v>8</v>
      </c>
      <c r="G38" s="18" t="s">
        <v>212</v>
      </c>
      <c r="H38" s="10"/>
      <c r="I38" s="19">
        <v>8191828</v>
      </c>
      <c r="J38" s="19">
        <v>36190</v>
      </c>
      <c r="K38" s="17" t="s">
        <v>14</v>
      </c>
      <c r="L38" s="10"/>
      <c r="M38" s="60">
        <v>335</v>
      </c>
      <c r="N38" s="60">
        <v>345</v>
      </c>
      <c r="O38" s="60">
        <v>345</v>
      </c>
      <c r="P38" s="10"/>
      <c r="Q38" s="60">
        <f t="shared" si="9"/>
        <v>10350</v>
      </c>
      <c r="R38" s="10"/>
      <c r="S38" s="62">
        <f t="shared" si="10"/>
        <v>10695</v>
      </c>
      <c r="T38" s="10"/>
      <c r="U38" s="64">
        <v>4.2</v>
      </c>
      <c r="V38" s="64">
        <v>4.2</v>
      </c>
      <c r="W38" s="10"/>
      <c r="X38" s="43">
        <f t="shared" si="11"/>
        <v>10300768224</v>
      </c>
      <c r="Y38" s="36">
        <f t="shared" si="12"/>
        <v>3.2295770271922646E-2</v>
      </c>
      <c r="Z38" s="10"/>
      <c r="AA38" s="20">
        <v>46.3</v>
      </c>
      <c r="AB38" s="20">
        <v>12.2</v>
      </c>
      <c r="AC38" s="20">
        <v>2.7</v>
      </c>
      <c r="AD38" s="20">
        <v>28.7</v>
      </c>
      <c r="AE38" s="20">
        <v>10.1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37321.624000000003</v>
      </c>
      <c r="AO38" s="35">
        <v>80</v>
      </c>
      <c r="AP38" s="43">
        <f t="shared" si="14"/>
        <v>1030076822.4000001</v>
      </c>
      <c r="AR38" s="57">
        <f t="shared" si="15"/>
        <v>37321.624000000003</v>
      </c>
      <c r="AS38" s="35">
        <v>24</v>
      </c>
      <c r="AT38" s="43">
        <f t="shared" si="16"/>
        <v>9270691401.6000004</v>
      </c>
      <c r="AV38" s="43">
        <v>318951000000</v>
      </c>
    </row>
    <row r="39" spans="1:48" ht="24" customHeight="1">
      <c r="A39" s="16"/>
      <c r="B39" s="17">
        <f t="shared" si="8"/>
        <v>15</v>
      </c>
      <c r="C39" s="10"/>
      <c r="D39" s="18" t="s">
        <v>151</v>
      </c>
      <c r="E39" s="10"/>
      <c r="F39" s="18" t="s">
        <v>8</v>
      </c>
      <c r="G39" s="18" t="s">
        <v>212</v>
      </c>
      <c r="H39" s="10"/>
      <c r="I39" s="19">
        <v>5444218</v>
      </c>
      <c r="J39" s="19">
        <v>16810</v>
      </c>
      <c r="K39" s="17" t="s">
        <v>14</v>
      </c>
      <c r="L39" s="10"/>
      <c r="M39" s="60">
        <v>275</v>
      </c>
      <c r="N39" s="60">
        <v>330</v>
      </c>
      <c r="O39" s="60">
        <v>330</v>
      </c>
      <c r="P39" s="10"/>
      <c r="Q39" s="60">
        <f t="shared" si="9"/>
        <v>9900</v>
      </c>
      <c r="R39" s="10"/>
      <c r="S39" s="62">
        <f t="shared" si="10"/>
        <v>10230</v>
      </c>
      <c r="T39" s="10"/>
      <c r="U39" s="64">
        <v>6.1</v>
      </c>
      <c r="V39" s="64">
        <v>6.1</v>
      </c>
      <c r="W39" s="10"/>
      <c r="X39" s="43">
        <f t="shared" si="11"/>
        <v>4357583472</v>
      </c>
      <c r="Y39" s="36">
        <f t="shared" si="12"/>
        <v>4.8611500005577804E-2</v>
      </c>
      <c r="Z39" s="10"/>
      <c r="AA39" s="20">
        <v>50.2</v>
      </c>
      <c r="AB39" s="20">
        <v>8.6999999999999993</v>
      </c>
      <c r="AC39" s="20">
        <v>7.6</v>
      </c>
      <c r="AD39" s="20">
        <v>29.1</v>
      </c>
      <c r="AE39" s="20">
        <v>4.4000000000000004</v>
      </c>
      <c r="AF39" s="66">
        <f t="shared" si="13"/>
        <v>100</v>
      </c>
      <c r="AG39" s="10"/>
      <c r="AH39" s="72"/>
      <c r="AI39" s="73"/>
      <c r="AJ39" s="74"/>
      <c r="AK39" s="75"/>
      <c r="AL39" s="76"/>
      <c r="AN39" s="57">
        <v>16505.998</v>
      </c>
      <c r="AO39" s="35">
        <v>80</v>
      </c>
      <c r="AP39" s="43">
        <f t="shared" si="14"/>
        <v>435758347.19999999</v>
      </c>
      <c r="AR39" s="57">
        <f t="shared" si="15"/>
        <v>16505.998</v>
      </c>
      <c r="AS39" s="35">
        <v>24</v>
      </c>
      <c r="AT39" s="43">
        <f t="shared" si="16"/>
        <v>3921825124.7999997</v>
      </c>
      <c r="AV39" s="43">
        <v>89641000000</v>
      </c>
    </row>
    <row r="40" spans="1:48" ht="24" customHeight="1">
      <c r="A40" s="16"/>
      <c r="B40" s="17">
        <f t="shared" si="8"/>
        <v>16</v>
      </c>
      <c r="C40" s="10"/>
      <c r="D40" s="18" t="s">
        <v>161</v>
      </c>
      <c r="E40" s="10"/>
      <c r="F40" s="18" t="s">
        <v>8</v>
      </c>
      <c r="G40" s="18" t="s">
        <v>212</v>
      </c>
      <c r="H40" s="10"/>
      <c r="I40" s="19">
        <v>9837533</v>
      </c>
      <c r="J40" s="19">
        <v>54630</v>
      </c>
      <c r="K40" s="17" t="s">
        <v>14</v>
      </c>
      <c r="L40" s="10"/>
      <c r="M40" s="60">
        <v>270</v>
      </c>
      <c r="N40" s="60">
        <v>278</v>
      </c>
      <c r="O40" s="60">
        <v>278</v>
      </c>
      <c r="P40" s="10"/>
      <c r="Q40" s="60">
        <f t="shared" si="9"/>
        <v>8340</v>
      </c>
      <c r="R40" s="10"/>
      <c r="S40" s="62">
        <f t="shared" si="10"/>
        <v>8618</v>
      </c>
      <c r="T40" s="10"/>
      <c r="U40" s="64">
        <v>2.8</v>
      </c>
      <c r="V40" s="64">
        <v>2.8</v>
      </c>
      <c r="W40" s="10"/>
      <c r="X40" s="43">
        <f t="shared" si="11"/>
        <v>11559061412.800001</v>
      </c>
      <c r="Y40" s="36">
        <f t="shared" si="12"/>
        <v>2.2412401138549361E-2</v>
      </c>
      <c r="Z40" s="10"/>
      <c r="AA40" s="20">
        <v>53.7</v>
      </c>
      <c r="AB40" s="20">
        <v>16.3</v>
      </c>
      <c r="AC40" s="20">
        <v>8.1</v>
      </c>
      <c r="AD40" s="20">
        <v>15.6</v>
      </c>
      <c r="AE40" s="20">
        <v>6.3</v>
      </c>
      <c r="AF40" s="66">
        <f t="shared" si="13"/>
        <v>99.999999999999986</v>
      </c>
      <c r="AG40" s="10"/>
      <c r="AH40" s="72"/>
      <c r="AI40" s="73"/>
      <c r="AJ40" s="74"/>
      <c r="AK40" s="75"/>
      <c r="AL40" s="76"/>
      <c r="AN40" s="57">
        <v>51974.197</v>
      </c>
      <c r="AO40" s="35">
        <v>80</v>
      </c>
      <c r="AP40" s="43">
        <f t="shared" si="14"/>
        <v>1155906141.28</v>
      </c>
      <c r="AR40" s="57">
        <f t="shared" si="15"/>
        <v>51974.197</v>
      </c>
      <c r="AS40" s="35">
        <v>24</v>
      </c>
      <c r="AT40" s="43">
        <f t="shared" si="16"/>
        <v>10403155271.52</v>
      </c>
      <c r="AV40" s="43">
        <v>515744000000</v>
      </c>
    </row>
    <row r="41" spans="1:48" ht="24" customHeight="1">
      <c r="A41" s="16"/>
      <c r="B41" s="17">
        <f t="shared" si="8"/>
        <v>17</v>
      </c>
      <c r="C41" s="10"/>
      <c r="D41" s="18" t="s">
        <v>67</v>
      </c>
      <c r="E41" s="10"/>
      <c r="F41" s="18" t="s">
        <v>8</v>
      </c>
      <c r="G41" s="18" t="s">
        <v>212</v>
      </c>
      <c r="H41" s="10"/>
      <c r="I41" s="19">
        <v>5503132</v>
      </c>
      <c r="J41" s="19">
        <v>44730</v>
      </c>
      <c r="K41" s="17" t="s">
        <v>14</v>
      </c>
      <c r="L41" s="10"/>
      <c r="M41" s="60">
        <v>252</v>
      </c>
      <c r="N41" s="60">
        <v>260</v>
      </c>
      <c r="O41" s="60">
        <v>260</v>
      </c>
      <c r="P41" s="10"/>
      <c r="Q41" s="60">
        <f t="shared" si="9"/>
        <v>7800</v>
      </c>
      <c r="R41" s="10"/>
      <c r="S41" s="62">
        <f t="shared" si="10"/>
        <v>8060</v>
      </c>
      <c r="T41" s="10"/>
      <c r="U41" s="64">
        <v>4.7</v>
      </c>
      <c r="V41" s="64">
        <v>4.7</v>
      </c>
      <c r="W41" s="10"/>
      <c r="X41" s="43">
        <f t="shared" si="11"/>
        <v>9105707520</v>
      </c>
      <c r="Y41" s="36">
        <f t="shared" si="12"/>
        <v>3.785055293677516E-2</v>
      </c>
      <c r="Z41" s="10"/>
      <c r="AA41" s="20">
        <v>64.7</v>
      </c>
      <c r="AB41" s="20">
        <v>8.6999999999999993</v>
      </c>
      <c r="AC41" s="20">
        <v>9.5</v>
      </c>
      <c r="AD41" s="20">
        <v>10.7</v>
      </c>
      <c r="AE41" s="20">
        <v>6.4</v>
      </c>
      <c r="AF41" s="66">
        <f t="shared" si="13"/>
        <v>100.00000000000001</v>
      </c>
      <c r="AG41" s="10"/>
      <c r="AH41" s="72"/>
      <c r="AI41" s="73"/>
      <c r="AJ41" s="74"/>
      <c r="AK41" s="75"/>
      <c r="AL41" s="76"/>
      <c r="AN41" s="57">
        <v>43777.440000000002</v>
      </c>
      <c r="AO41" s="35">
        <v>80</v>
      </c>
      <c r="AP41" s="43">
        <f t="shared" si="14"/>
        <v>910570752</v>
      </c>
      <c r="AR41" s="57">
        <f t="shared" si="15"/>
        <v>43777.440000000002</v>
      </c>
      <c r="AS41" s="35">
        <v>24</v>
      </c>
      <c r="AT41" s="43">
        <f t="shared" si="16"/>
        <v>8195136768</v>
      </c>
      <c r="AV41" s="43">
        <v>240570000000</v>
      </c>
    </row>
    <row r="42" spans="1:48" ht="24" customHeight="1">
      <c r="A42" s="16"/>
      <c r="B42" s="17">
        <f t="shared" si="8"/>
        <v>18</v>
      </c>
      <c r="C42" s="10"/>
      <c r="D42" s="18" t="s">
        <v>104</v>
      </c>
      <c r="E42" s="10"/>
      <c r="F42" s="18" t="s">
        <v>8</v>
      </c>
      <c r="G42" s="18" t="s">
        <v>212</v>
      </c>
      <c r="H42" s="10"/>
      <c r="I42" s="19">
        <v>2908249</v>
      </c>
      <c r="J42" s="19">
        <v>14770</v>
      </c>
      <c r="K42" s="17" t="s">
        <v>14</v>
      </c>
      <c r="L42" s="10"/>
      <c r="M42" s="60">
        <v>192</v>
      </c>
      <c r="N42" s="60">
        <v>234</v>
      </c>
      <c r="O42" s="60">
        <v>234</v>
      </c>
      <c r="P42" s="10"/>
      <c r="Q42" s="60">
        <f t="shared" si="9"/>
        <v>7020</v>
      </c>
      <c r="R42" s="10"/>
      <c r="S42" s="62">
        <f t="shared" si="10"/>
        <v>7254</v>
      </c>
      <c r="T42" s="10"/>
      <c r="U42" s="64">
        <v>8</v>
      </c>
      <c r="V42" s="64">
        <v>8</v>
      </c>
      <c r="W42" s="10"/>
      <c r="X42" s="43">
        <f t="shared" si="11"/>
        <v>2807902655.9999995</v>
      </c>
      <c r="Y42" s="36">
        <f t="shared" si="12"/>
        <v>6.5266669517921053E-2</v>
      </c>
      <c r="Z42" s="10"/>
      <c r="AA42" s="20">
        <v>46.4</v>
      </c>
      <c r="AB42" s="20">
        <v>5.7</v>
      </c>
      <c r="AC42" s="20">
        <v>8.9</v>
      </c>
      <c r="AD42" s="20">
        <v>38</v>
      </c>
      <c r="AE42" s="20">
        <v>1</v>
      </c>
      <c r="AF42" s="66">
        <f t="shared" si="13"/>
        <v>100</v>
      </c>
      <c r="AG42" s="10"/>
      <c r="AH42" s="72"/>
      <c r="AI42" s="73"/>
      <c r="AJ42" s="74"/>
      <c r="AK42" s="75"/>
      <c r="AL42" s="76"/>
      <c r="AN42" s="57">
        <v>14999.48</v>
      </c>
      <c r="AO42" s="35">
        <v>80</v>
      </c>
      <c r="AP42" s="43">
        <f t="shared" si="14"/>
        <v>280790265.59999996</v>
      </c>
      <c r="AR42" s="57">
        <f t="shared" si="15"/>
        <v>14999.48</v>
      </c>
      <c r="AS42" s="35">
        <v>24</v>
      </c>
      <c r="AT42" s="43">
        <f t="shared" si="16"/>
        <v>2527112390.3999996</v>
      </c>
      <c r="AV42" s="43">
        <v>43022000000</v>
      </c>
    </row>
    <row r="43" spans="1:48" ht="24" customHeight="1">
      <c r="A43" s="16"/>
      <c r="B43" s="17">
        <f t="shared" si="8"/>
        <v>19</v>
      </c>
      <c r="C43" s="10"/>
      <c r="D43" s="18" t="s">
        <v>55</v>
      </c>
      <c r="E43" s="10"/>
      <c r="F43" s="18" t="s">
        <v>8</v>
      </c>
      <c r="G43" s="18" t="s">
        <v>212</v>
      </c>
      <c r="H43" s="10"/>
      <c r="I43" s="19">
        <v>5711870</v>
      </c>
      <c r="J43" s="19">
        <v>56730</v>
      </c>
      <c r="K43" s="17" t="s">
        <v>14</v>
      </c>
      <c r="L43" s="10"/>
      <c r="M43" s="60">
        <v>211</v>
      </c>
      <c r="N43" s="60">
        <v>227</v>
      </c>
      <c r="O43" s="60">
        <v>227</v>
      </c>
      <c r="P43" s="10"/>
      <c r="Q43" s="60">
        <f t="shared" si="9"/>
        <v>6810</v>
      </c>
      <c r="R43" s="10"/>
      <c r="S43" s="62">
        <f t="shared" si="10"/>
        <v>7037</v>
      </c>
      <c r="T43" s="10"/>
      <c r="U43" s="64">
        <v>4</v>
      </c>
      <c r="V43" s="64">
        <v>4</v>
      </c>
      <c r="W43" s="10"/>
      <c r="X43" s="43">
        <f t="shared" si="11"/>
        <v>9926982036.7999992</v>
      </c>
      <c r="Y43" s="36">
        <f t="shared" si="12"/>
        <v>3.1703847892793721E-2</v>
      </c>
      <c r="Z43" s="10"/>
      <c r="AA43" s="20">
        <v>48.3</v>
      </c>
      <c r="AB43" s="20">
        <v>16.100000000000001</v>
      </c>
      <c r="AC43" s="20">
        <v>14.7</v>
      </c>
      <c r="AD43" s="20">
        <v>17.100000000000001</v>
      </c>
      <c r="AE43" s="20">
        <v>3.8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54663.998</v>
      </c>
      <c r="AO43" s="35">
        <v>80</v>
      </c>
      <c r="AP43" s="43">
        <f t="shared" si="14"/>
        <v>992698203.68000007</v>
      </c>
      <c r="AR43" s="57">
        <f t="shared" si="15"/>
        <v>54663.998</v>
      </c>
      <c r="AS43" s="35">
        <v>24</v>
      </c>
      <c r="AT43" s="43">
        <f t="shared" si="16"/>
        <v>8934283833.1199989</v>
      </c>
      <c r="AV43" s="43">
        <v>313116000000</v>
      </c>
    </row>
    <row r="44" spans="1:48" ht="24" customHeight="1">
      <c r="A44" s="16"/>
      <c r="B44" s="17">
        <f t="shared" si="8"/>
        <v>20</v>
      </c>
      <c r="C44" s="10"/>
      <c r="D44" s="18" t="s">
        <v>162</v>
      </c>
      <c r="E44" s="10"/>
      <c r="F44" s="18" t="s">
        <v>8</v>
      </c>
      <c r="G44" s="18" t="s">
        <v>212</v>
      </c>
      <c r="H44" s="10"/>
      <c r="I44" s="19">
        <v>8401739</v>
      </c>
      <c r="J44" s="19">
        <v>81240</v>
      </c>
      <c r="K44" s="17" t="s">
        <v>14</v>
      </c>
      <c r="L44" s="10"/>
      <c r="M44" s="60">
        <v>216</v>
      </c>
      <c r="N44" s="60">
        <v>223</v>
      </c>
      <c r="O44" s="60">
        <v>223</v>
      </c>
      <c r="P44" s="10"/>
      <c r="Q44" s="60">
        <f t="shared" si="9"/>
        <v>6690</v>
      </c>
      <c r="R44" s="10"/>
      <c r="S44" s="62">
        <f t="shared" si="10"/>
        <v>6913</v>
      </c>
      <c r="T44" s="10"/>
      <c r="U44" s="64">
        <v>2.7</v>
      </c>
      <c r="V44" s="64">
        <v>2.7</v>
      </c>
      <c r="W44" s="10"/>
      <c r="X44" s="43">
        <f t="shared" si="11"/>
        <v>14302719231.200001</v>
      </c>
      <c r="Y44" s="36">
        <f t="shared" si="12"/>
        <v>2.1305716490021734E-2</v>
      </c>
      <c r="Z44" s="10"/>
      <c r="AA44" s="20">
        <v>34.700000000000003</v>
      </c>
      <c r="AB44" s="20">
        <v>22.7</v>
      </c>
      <c r="AC44" s="20">
        <v>15.3</v>
      </c>
      <c r="AD44" s="20">
        <v>23.1</v>
      </c>
      <c r="AE44" s="20">
        <v>4.2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80172.192999999999</v>
      </c>
      <c r="AO44" s="35">
        <v>80</v>
      </c>
      <c r="AP44" s="43">
        <f t="shared" si="14"/>
        <v>1430271923.1200001</v>
      </c>
      <c r="AR44" s="57">
        <f t="shared" si="15"/>
        <v>80172.192999999999</v>
      </c>
      <c r="AS44" s="35">
        <v>24</v>
      </c>
      <c r="AT44" s="43">
        <f t="shared" si="16"/>
        <v>12872447308.08</v>
      </c>
      <c r="AV44" s="43">
        <v>671309000000</v>
      </c>
    </row>
    <row r="45" spans="1:48" ht="24" customHeight="1">
      <c r="A45" s="16"/>
      <c r="B45" s="17">
        <f t="shared" si="8"/>
        <v>21</v>
      </c>
      <c r="C45" s="10"/>
      <c r="D45" s="18" t="s">
        <v>87</v>
      </c>
      <c r="E45" s="10"/>
      <c r="F45" s="18" t="s">
        <v>8</v>
      </c>
      <c r="G45" s="18" t="s">
        <v>212</v>
      </c>
      <c r="H45" s="10"/>
      <c r="I45" s="19">
        <v>4726078</v>
      </c>
      <c r="J45" s="19">
        <v>52560</v>
      </c>
      <c r="K45" s="17" t="s">
        <v>14</v>
      </c>
      <c r="L45" s="10"/>
      <c r="M45" s="60">
        <v>188</v>
      </c>
      <c r="N45" s="60">
        <v>194</v>
      </c>
      <c r="O45" s="60">
        <v>194</v>
      </c>
      <c r="P45" s="10"/>
      <c r="Q45" s="60">
        <f t="shared" si="9"/>
        <v>5820</v>
      </c>
      <c r="R45" s="10"/>
      <c r="S45" s="62">
        <f t="shared" si="10"/>
        <v>6014</v>
      </c>
      <c r="T45" s="10"/>
      <c r="U45" s="64">
        <v>4.0999999999999996</v>
      </c>
      <c r="V45" s="64">
        <v>4.0999999999999996</v>
      </c>
      <c r="W45" s="10"/>
      <c r="X45" s="43">
        <f t="shared" si="11"/>
        <v>9808187126.3999996</v>
      </c>
      <c r="Y45" s="36">
        <f t="shared" si="12"/>
        <v>3.2637059813724736E-2</v>
      </c>
      <c r="Z45" s="10"/>
      <c r="AA45" s="20">
        <v>62.2</v>
      </c>
      <c r="AB45" s="20">
        <v>11.7</v>
      </c>
      <c r="AC45" s="20">
        <v>5.3</v>
      </c>
      <c r="AD45" s="20">
        <v>18.600000000000001</v>
      </c>
      <c r="AE45" s="20">
        <v>2.2000000000000002</v>
      </c>
      <c r="AF45" s="66">
        <f t="shared" si="13"/>
        <v>100.00000000000001</v>
      </c>
      <c r="AG45" s="10"/>
      <c r="AH45" s="72"/>
      <c r="AI45" s="73"/>
      <c r="AJ45" s="74"/>
      <c r="AK45" s="75"/>
      <c r="AL45" s="76"/>
      <c r="AN45" s="57">
        <v>63197.082000000002</v>
      </c>
      <c r="AO45" s="35">
        <v>80</v>
      </c>
      <c r="AP45" s="43">
        <f t="shared" si="14"/>
        <v>980818712.63999999</v>
      </c>
      <c r="AR45" s="57">
        <f t="shared" si="15"/>
        <v>63197.082000000002</v>
      </c>
      <c r="AS45" s="35">
        <v>24</v>
      </c>
      <c r="AT45" s="43">
        <f t="shared" si="16"/>
        <v>8827368413.7600002</v>
      </c>
      <c r="AV45" s="43">
        <v>300523000000</v>
      </c>
    </row>
    <row r="46" spans="1:48" ht="24" customHeight="1">
      <c r="A46" s="16"/>
      <c r="B46" s="17">
        <f t="shared" si="8"/>
        <v>22</v>
      </c>
      <c r="C46" s="10"/>
      <c r="D46" s="18" t="s">
        <v>99</v>
      </c>
      <c r="E46" s="10"/>
      <c r="F46" s="18" t="s">
        <v>8</v>
      </c>
      <c r="G46" s="18" t="s">
        <v>212</v>
      </c>
      <c r="H46" s="10"/>
      <c r="I46" s="19">
        <v>1970530</v>
      </c>
      <c r="J46" s="19">
        <v>14630</v>
      </c>
      <c r="K46" s="17" t="s">
        <v>14</v>
      </c>
      <c r="L46" s="10"/>
      <c r="M46" s="60">
        <v>158</v>
      </c>
      <c r="N46" s="60">
        <v>184</v>
      </c>
      <c r="O46" s="60">
        <v>184</v>
      </c>
      <c r="P46" s="10"/>
      <c r="Q46" s="60">
        <f t="shared" si="9"/>
        <v>5520</v>
      </c>
      <c r="R46" s="10"/>
      <c r="S46" s="62">
        <f t="shared" si="10"/>
        <v>5704</v>
      </c>
      <c r="T46" s="10"/>
      <c r="U46" s="64">
        <v>9.3000000000000007</v>
      </c>
      <c r="V46" s="64">
        <v>9.3000000000000007</v>
      </c>
      <c r="W46" s="10"/>
      <c r="X46" s="43">
        <f t="shared" si="11"/>
        <v>2083382688.0000002</v>
      </c>
      <c r="Y46" s="36">
        <f t="shared" si="12"/>
        <v>7.5120166149852174E-2</v>
      </c>
      <c r="Z46" s="10"/>
      <c r="AA46" s="20">
        <v>44.9</v>
      </c>
      <c r="AB46" s="20">
        <v>12</v>
      </c>
      <c r="AC46" s="20">
        <v>4.4000000000000004</v>
      </c>
      <c r="AD46" s="20">
        <v>34.799999999999997</v>
      </c>
      <c r="AE46" s="20">
        <v>3.9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14153.415000000001</v>
      </c>
      <c r="AO46" s="35">
        <v>80</v>
      </c>
      <c r="AP46" s="43">
        <f t="shared" si="14"/>
        <v>208338268.80000001</v>
      </c>
      <c r="AR46" s="57">
        <f t="shared" si="15"/>
        <v>14153.415000000001</v>
      </c>
      <c r="AS46" s="35">
        <v>24</v>
      </c>
      <c r="AT46" s="43">
        <f t="shared" si="16"/>
        <v>1875044419.2000003</v>
      </c>
      <c r="AV46" s="43">
        <v>27734000000</v>
      </c>
    </row>
    <row r="47" spans="1:48" ht="24" customHeight="1">
      <c r="A47" s="16"/>
      <c r="B47" s="17">
        <f t="shared" si="8"/>
        <v>23</v>
      </c>
      <c r="C47" s="10"/>
      <c r="D47" s="18" t="s">
        <v>127</v>
      </c>
      <c r="E47" s="10"/>
      <c r="F47" s="18" t="s">
        <v>8</v>
      </c>
      <c r="G47" s="18" t="s">
        <v>212</v>
      </c>
      <c r="H47" s="10"/>
      <c r="I47" s="19">
        <v>5254694</v>
      </c>
      <c r="J47" s="19">
        <v>82330</v>
      </c>
      <c r="K47" s="17" t="s">
        <v>14</v>
      </c>
      <c r="L47" s="10"/>
      <c r="M47" s="60">
        <v>135</v>
      </c>
      <c r="N47" s="60">
        <v>143</v>
      </c>
      <c r="O47" s="60">
        <v>143</v>
      </c>
      <c r="P47" s="10"/>
      <c r="Q47" s="60">
        <f t="shared" si="9"/>
        <v>4290</v>
      </c>
      <c r="R47" s="10"/>
      <c r="S47" s="62">
        <f t="shared" si="10"/>
        <v>4433</v>
      </c>
      <c r="T47" s="10"/>
      <c r="U47" s="64">
        <v>2.7</v>
      </c>
      <c r="V47" s="64">
        <v>2.7</v>
      </c>
      <c r="W47" s="10"/>
      <c r="X47" s="43">
        <f t="shared" si="11"/>
        <v>8060688178.3999996</v>
      </c>
      <c r="Y47" s="36">
        <f t="shared" si="12"/>
        <v>2.185492975948073E-2</v>
      </c>
      <c r="Z47" s="10"/>
      <c r="AA47" s="20">
        <v>49.6</v>
      </c>
      <c r="AB47" s="20">
        <v>17</v>
      </c>
      <c r="AC47" s="20">
        <v>8.9</v>
      </c>
      <c r="AD47" s="20">
        <v>11.9</v>
      </c>
      <c r="AE47" s="20">
        <v>12.6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70460.561000000002</v>
      </c>
      <c r="AO47" s="35">
        <v>80</v>
      </c>
      <c r="AP47" s="43">
        <f t="shared" si="14"/>
        <v>806068817.83999991</v>
      </c>
      <c r="AR47" s="57">
        <f t="shared" si="15"/>
        <v>70460.561000000002</v>
      </c>
      <c r="AS47" s="35">
        <v>24</v>
      </c>
      <c r="AT47" s="43">
        <f t="shared" si="16"/>
        <v>7254619360.5599995</v>
      </c>
      <c r="AV47" s="43">
        <v>368827000000</v>
      </c>
    </row>
    <row r="48" spans="1:48" ht="24" customHeight="1">
      <c r="A48" s="16"/>
      <c r="B48" s="17">
        <f t="shared" si="8"/>
        <v>24</v>
      </c>
      <c r="C48" s="10"/>
      <c r="D48" s="18" t="s">
        <v>152</v>
      </c>
      <c r="E48" s="10"/>
      <c r="F48" s="18" t="s">
        <v>8</v>
      </c>
      <c r="G48" s="18" t="s">
        <v>212</v>
      </c>
      <c r="H48" s="10"/>
      <c r="I48" s="19">
        <v>2077862</v>
      </c>
      <c r="J48" s="19">
        <v>21660</v>
      </c>
      <c r="K48" s="17" t="s">
        <v>14</v>
      </c>
      <c r="L48" s="10"/>
      <c r="M48" s="60">
        <v>130</v>
      </c>
      <c r="N48" s="60">
        <v>134</v>
      </c>
      <c r="O48" s="60">
        <v>134</v>
      </c>
      <c r="P48" s="10"/>
      <c r="Q48" s="60">
        <f t="shared" si="9"/>
        <v>4020</v>
      </c>
      <c r="R48" s="10"/>
      <c r="S48" s="62">
        <f t="shared" si="10"/>
        <v>4154</v>
      </c>
      <c r="T48" s="10"/>
      <c r="U48" s="64">
        <v>6.4</v>
      </c>
      <c r="V48" s="64">
        <v>6.4</v>
      </c>
      <c r="W48" s="10"/>
      <c r="X48" s="43">
        <f t="shared" si="11"/>
        <v>2317940683.1999998</v>
      </c>
      <c r="Y48" s="36">
        <f t="shared" si="12"/>
        <v>5.1911239881752211E-2</v>
      </c>
      <c r="Z48" s="10"/>
      <c r="AA48" s="20">
        <v>46.9</v>
      </c>
      <c r="AB48" s="20">
        <v>19.2</v>
      </c>
      <c r="AC48" s="20">
        <v>10</v>
      </c>
      <c r="AD48" s="20">
        <v>16.899999999999999</v>
      </c>
      <c r="AE48" s="20">
        <v>7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21622.580999999998</v>
      </c>
      <c r="AO48" s="35">
        <v>80</v>
      </c>
      <c r="AP48" s="43">
        <f t="shared" si="14"/>
        <v>231794068.31999999</v>
      </c>
      <c r="AR48" s="57">
        <f t="shared" si="15"/>
        <v>21622.580999999998</v>
      </c>
      <c r="AS48" s="35">
        <v>24</v>
      </c>
      <c r="AT48" s="43">
        <f t="shared" si="16"/>
        <v>2086146614.8799996</v>
      </c>
      <c r="AV48" s="43">
        <v>44652000000</v>
      </c>
    </row>
    <row r="49" spans="1:48" ht="24" customHeight="1">
      <c r="A49" s="16"/>
      <c r="B49" s="17">
        <f t="shared" si="8"/>
        <v>25</v>
      </c>
      <c r="C49" s="10"/>
      <c r="D49" s="18" t="s">
        <v>63</v>
      </c>
      <c r="E49" s="10"/>
      <c r="F49" s="18" t="s">
        <v>8</v>
      </c>
      <c r="G49" s="18" t="s">
        <v>212</v>
      </c>
      <c r="H49" s="10"/>
      <c r="I49" s="19">
        <v>1312442</v>
      </c>
      <c r="J49" s="19">
        <v>17750</v>
      </c>
      <c r="K49" s="17" t="s">
        <v>14</v>
      </c>
      <c r="L49" s="10"/>
      <c r="M49" s="60">
        <v>71</v>
      </c>
      <c r="N49" s="60">
        <v>80</v>
      </c>
      <c r="O49" s="60">
        <v>80</v>
      </c>
      <c r="P49" s="10"/>
      <c r="Q49" s="60">
        <f t="shared" si="9"/>
        <v>2400</v>
      </c>
      <c r="R49" s="10"/>
      <c r="S49" s="62">
        <f t="shared" si="10"/>
        <v>2480</v>
      </c>
      <c r="T49" s="10"/>
      <c r="U49" s="64">
        <v>6.1</v>
      </c>
      <c r="V49" s="64">
        <v>6.1</v>
      </c>
      <c r="W49" s="10"/>
      <c r="X49" s="43">
        <f t="shared" si="11"/>
        <v>1167186944</v>
      </c>
      <c r="Y49" s="36">
        <f t="shared" si="12"/>
        <v>4.8640896149358223E-2</v>
      </c>
      <c r="Z49" s="10"/>
      <c r="AA49" s="20">
        <v>52.1</v>
      </c>
      <c r="AB49" s="20">
        <v>1.4</v>
      </c>
      <c r="AC49" s="20">
        <v>7</v>
      </c>
      <c r="AD49" s="20">
        <v>31</v>
      </c>
      <c r="AE49" s="20">
        <v>8.5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18237.295999999998</v>
      </c>
      <c r="AO49" s="35">
        <v>80</v>
      </c>
      <c r="AP49" s="43">
        <f t="shared" si="14"/>
        <v>116718694.39999999</v>
      </c>
      <c r="AR49" s="57">
        <f t="shared" si="15"/>
        <v>18237.295999999998</v>
      </c>
      <c r="AS49" s="35">
        <v>24</v>
      </c>
      <c r="AT49" s="43">
        <f t="shared" si="16"/>
        <v>1050468249.5999999</v>
      </c>
      <c r="AV49" s="43">
        <v>23996000000</v>
      </c>
    </row>
    <row r="50" spans="1:48" ht="24" customHeight="1">
      <c r="A50" s="16"/>
      <c r="B50" s="17">
        <f t="shared" si="8"/>
        <v>26</v>
      </c>
      <c r="C50" s="10"/>
      <c r="D50" s="18" t="s">
        <v>52</v>
      </c>
      <c r="E50" s="10"/>
      <c r="F50" s="18" t="s">
        <v>8</v>
      </c>
      <c r="G50" s="18" t="s">
        <v>212</v>
      </c>
      <c r="H50" s="10"/>
      <c r="I50" s="19">
        <v>1170125</v>
      </c>
      <c r="J50" s="19">
        <v>23680</v>
      </c>
      <c r="K50" s="17" t="s">
        <v>14</v>
      </c>
      <c r="L50" s="10"/>
      <c r="M50" s="60">
        <v>46</v>
      </c>
      <c r="N50" s="60">
        <v>60</v>
      </c>
      <c r="O50" s="60">
        <v>60</v>
      </c>
      <c r="P50" s="10"/>
      <c r="Q50" s="60">
        <f t="shared" si="9"/>
        <v>1800</v>
      </c>
      <c r="R50" s="10"/>
      <c r="S50" s="62">
        <f t="shared" si="10"/>
        <v>1860</v>
      </c>
      <c r="T50" s="10"/>
      <c r="U50" s="64">
        <v>5.0999999999999996</v>
      </c>
      <c r="V50" s="64">
        <v>5.0999999999999996</v>
      </c>
      <c r="W50" s="10"/>
      <c r="X50" s="43">
        <f t="shared" si="11"/>
        <v>1152918624</v>
      </c>
      <c r="Y50" s="36">
        <f t="shared" si="12"/>
        <v>5.5187335407591784E-2</v>
      </c>
      <c r="Z50" s="10"/>
      <c r="AA50" s="20">
        <v>34.799999999999997</v>
      </c>
      <c r="AB50" s="20">
        <v>21.7</v>
      </c>
      <c r="AC50" s="20">
        <v>4.3</v>
      </c>
      <c r="AD50" s="20">
        <v>30.4</v>
      </c>
      <c r="AE50" s="20">
        <v>8.8000000000000007</v>
      </c>
      <c r="AF50" s="66">
        <f t="shared" si="13"/>
        <v>99.999999999999986</v>
      </c>
      <c r="AG50" s="10"/>
      <c r="AH50" s="72"/>
      <c r="AI50" s="73"/>
      <c r="AJ50" s="74"/>
      <c r="AK50" s="75"/>
      <c r="AL50" s="76"/>
      <c r="AN50" s="57">
        <v>24019.137999999999</v>
      </c>
      <c r="AO50" s="35">
        <v>80</v>
      </c>
      <c r="AP50" s="43">
        <f t="shared" si="14"/>
        <v>115291862.40000001</v>
      </c>
      <c r="AR50" s="57">
        <f t="shared" si="15"/>
        <v>24019.137999999999</v>
      </c>
      <c r="AS50" s="35">
        <v>24</v>
      </c>
      <c r="AT50" s="43">
        <f t="shared" si="16"/>
        <v>1037626761.5999999</v>
      </c>
      <c r="AV50" s="43">
        <v>20891000000</v>
      </c>
    </row>
    <row r="51" spans="1:48" ht="24" customHeight="1">
      <c r="A51" s="16"/>
      <c r="B51" s="17">
        <f t="shared" si="8"/>
        <v>27</v>
      </c>
      <c r="C51" s="10"/>
      <c r="D51" s="18" t="s">
        <v>105</v>
      </c>
      <c r="E51" s="10"/>
      <c r="F51" s="18" t="s">
        <v>8</v>
      </c>
      <c r="G51" s="18" t="s">
        <v>212</v>
      </c>
      <c r="H51" s="10"/>
      <c r="I51" s="19">
        <v>575747</v>
      </c>
      <c r="J51" s="19">
        <v>76660</v>
      </c>
      <c r="K51" s="17" t="s">
        <v>14</v>
      </c>
      <c r="L51" s="10"/>
      <c r="M51" s="60">
        <v>32</v>
      </c>
      <c r="N51" s="60">
        <v>36</v>
      </c>
      <c r="O51" s="60">
        <v>36</v>
      </c>
      <c r="P51" s="10"/>
      <c r="Q51" s="60">
        <f t="shared" si="9"/>
        <v>1080</v>
      </c>
      <c r="R51" s="10"/>
      <c r="S51" s="62">
        <f t="shared" si="10"/>
        <v>1116</v>
      </c>
      <c r="T51" s="10"/>
      <c r="U51" s="64">
        <v>6.9</v>
      </c>
      <c r="V51" s="64">
        <v>6.9</v>
      </c>
      <c r="W51" s="10"/>
      <c r="X51" s="43">
        <f t="shared" si="11"/>
        <v>3003217660.8000002</v>
      </c>
      <c r="Y51" s="36">
        <f t="shared" si="12"/>
        <v>4.9483739941671753E-2</v>
      </c>
      <c r="Z51" s="10"/>
      <c r="AA51" s="20">
        <v>62.5</v>
      </c>
      <c r="AB51" s="20">
        <v>9.4</v>
      </c>
      <c r="AC51" s="20">
        <v>3.1</v>
      </c>
      <c r="AD51" s="20">
        <v>25</v>
      </c>
      <c r="AE51" s="20">
        <v>0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104278.391</v>
      </c>
      <c r="AO51" s="35">
        <v>80</v>
      </c>
      <c r="AP51" s="43">
        <f t="shared" si="14"/>
        <v>300321766.08000004</v>
      </c>
      <c r="AR51" s="57">
        <f t="shared" si="15"/>
        <v>104278.391</v>
      </c>
      <c r="AS51" s="35">
        <v>24</v>
      </c>
      <c r="AT51" s="43">
        <f t="shared" si="16"/>
        <v>2702895894.7200003</v>
      </c>
      <c r="AV51" s="43">
        <v>60691000000</v>
      </c>
    </row>
    <row r="52" spans="1:48" ht="24" customHeight="1">
      <c r="A52" s="16"/>
      <c r="B52" s="17">
        <f t="shared" si="8"/>
        <v>28</v>
      </c>
      <c r="C52" s="10"/>
      <c r="D52" s="18" t="s">
        <v>111</v>
      </c>
      <c r="E52" s="10"/>
      <c r="F52" s="18" t="s">
        <v>8</v>
      </c>
      <c r="G52" s="18" t="s">
        <v>212</v>
      </c>
      <c r="H52" s="10"/>
      <c r="I52" s="19">
        <v>429362</v>
      </c>
      <c r="J52" s="19">
        <v>24140</v>
      </c>
      <c r="K52" s="17" t="s">
        <v>14</v>
      </c>
      <c r="L52" s="10"/>
      <c r="M52" s="60">
        <v>22</v>
      </c>
      <c r="N52" s="60">
        <v>26</v>
      </c>
      <c r="O52" s="60">
        <v>26</v>
      </c>
      <c r="P52" s="10"/>
      <c r="Q52" s="60">
        <f t="shared" si="9"/>
        <v>780</v>
      </c>
      <c r="R52" s="10"/>
      <c r="S52" s="62">
        <f t="shared" si="10"/>
        <v>806</v>
      </c>
      <c r="T52" s="10"/>
      <c r="U52" s="64">
        <v>6.1</v>
      </c>
      <c r="V52" s="64">
        <v>6.1</v>
      </c>
      <c r="W52" s="10"/>
      <c r="X52" s="43">
        <f t="shared" si="11"/>
        <v>523151616.00000006</v>
      </c>
      <c r="Y52" s="36">
        <f t="shared" si="12"/>
        <v>4.5678129398410899E-2</v>
      </c>
      <c r="Z52" s="10"/>
      <c r="AA52" s="20">
        <v>18.2</v>
      </c>
      <c r="AB52" s="20">
        <v>40.9</v>
      </c>
      <c r="AC52" s="20">
        <v>4.5</v>
      </c>
      <c r="AD52" s="20">
        <v>27.3</v>
      </c>
      <c r="AE52" s="20">
        <v>9.1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25151.52</v>
      </c>
      <c r="AO52" s="35">
        <v>80</v>
      </c>
      <c r="AP52" s="43">
        <f t="shared" si="14"/>
        <v>52315161.600000001</v>
      </c>
      <c r="AR52" s="57">
        <f t="shared" si="15"/>
        <v>25151.52</v>
      </c>
      <c r="AS52" s="35">
        <v>24</v>
      </c>
      <c r="AT52" s="43">
        <f t="shared" si="16"/>
        <v>470836454.40000004</v>
      </c>
      <c r="AV52" s="43">
        <v>11453000000</v>
      </c>
    </row>
    <row r="53" spans="1:48" ht="24" customHeight="1">
      <c r="A53" s="16"/>
      <c r="B53" s="17">
        <f t="shared" si="8"/>
        <v>29</v>
      </c>
      <c r="C53" s="10"/>
      <c r="D53" s="18" t="s">
        <v>82</v>
      </c>
      <c r="E53" s="10"/>
      <c r="F53" s="18" t="s">
        <v>8</v>
      </c>
      <c r="G53" s="18" t="s">
        <v>212</v>
      </c>
      <c r="H53" s="10"/>
      <c r="I53" s="19">
        <v>332474</v>
      </c>
      <c r="J53" s="19">
        <v>56990</v>
      </c>
      <c r="K53" s="17" t="s">
        <v>14</v>
      </c>
      <c r="L53" s="10"/>
      <c r="M53" s="60">
        <v>18</v>
      </c>
      <c r="N53" s="60">
        <v>22</v>
      </c>
      <c r="O53" s="60">
        <v>22</v>
      </c>
      <c r="P53" s="10"/>
      <c r="Q53" s="60">
        <f t="shared" si="9"/>
        <v>660</v>
      </c>
      <c r="R53" s="10"/>
      <c r="S53" s="62">
        <f t="shared" si="10"/>
        <v>682</v>
      </c>
      <c r="T53" s="10"/>
      <c r="U53" s="64">
        <v>6.6</v>
      </c>
      <c r="V53" s="64">
        <v>6.6</v>
      </c>
      <c r="W53" s="10"/>
      <c r="X53" s="43">
        <f t="shared" si="11"/>
        <v>1086939902.4000001</v>
      </c>
      <c r="Y53" s="36">
        <f t="shared" si="12"/>
        <v>5.2468618575014489E-2</v>
      </c>
      <c r="Z53" s="10"/>
      <c r="AA53" s="20">
        <v>72.2</v>
      </c>
      <c r="AB53" s="20">
        <v>11.1</v>
      </c>
      <c r="AC53" s="20">
        <v>0</v>
      </c>
      <c r="AD53" s="20">
        <v>11.1</v>
      </c>
      <c r="AE53" s="20">
        <v>5.6</v>
      </c>
      <c r="AF53" s="66">
        <f t="shared" si="13"/>
        <v>99.999999999999986</v>
      </c>
      <c r="AG53" s="10"/>
      <c r="AH53" s="72"/>
      <c r="AI53" s="73"/>
      <c r="AJ53" s="74"/>
      <c r="AK53" s="75"/>
      <c r="AL53" s="76"/>
      <c r="AN53" s="57">
        <v>61757.949000000001</v>
      </c>
      <c r="AO53" s="35">
        <v>80</v>
      </c>
      <c r="AP53" s="43">
        <f t="shared" si="14"/>
        <v>108693990.24000001</v>
      </c>
      <c r="AR53" s="57">
        <f t="shared" si="15"/>
        <v>61757.949000000001</v>
      </c>
      <c r="AS53" s="35">
        <v>24</v>
      </c>
      <c r="AT53" s="43">
        <f t="shared" si="16"/>
        <v>978245912.16000009</v>
      </c>
      <c r="AV53" s="43">
        <v>20716000000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91</v>
      </c>
      <c r="E56" s="10"/>
      <c r="F56" s="18" t="s">
        <v>18</v>
      </c>
      <c r="G56" s="18" t="s">
        <v>224</v>
      </c>
      <c r="H56" s="10"/>
      <c r="I56" s="19">
        <v>127748512</v>
      </c>
      <c r="J56" s="19">
        <v>38000</v>
      </c>
      <c r="K56" s="17" t="s">
        <v>14</v>
      </c>
      <c r="L56" s="10"/>
      <c r="M56" s="60">
        <v>4682</v>
      </c>
      <c r="N56" s="60">
        <v>5224</v>
      </c>
      <c r="O56" s="60">
        <v>5224</v>
      </c>
      <c r="P56" s="10"/>
      <c r="Q56" s="60">
        <f t="shared" ref="Q56:Q61" si="17">N56*$Q$201</f>
        <v>156720</v>
      </c>
      <c r="R56" s="10"/>
      <c r="S56" s="62">
        <f t="shared" ref="S56:S61" si="18">Q56+N56</f>
        <v>161944</v>
      </c>
      <c r="T56" s="10"/>
      <c r="U56" s="64">
        <v>4.0999999999999996</v>
      </c>
      <c r="V56" s="64">
        <v>4.0999999999999996</v>
      </c>
      <c r="W56" s="10"/>
      <c r="X56" s="43">
        <f t="shared" ref="X56:X61" si="19">AP56+AT56</f>
        <v>162129268115.19998</v>
      </c>
      <c r="Y56" s="36">
        <f t="shared" ref="Y56:Y61" si="20">X56/AV56</f>
        <v>3.2906285389730054E-2</v>
      </c>
      <c r="Z56" s="10"/>
      <c r="AA56" s="20">
        <v>32.4</v>
      </c>
      <c r="AB56" s="20">
        <v>17.2</v>
      </c>
      <c r="AC56" s="20">
        <v>15.1</v>
      </c>
      <c r="AD56" s="20">
        <v>35</v>
      </c>
      <c r="AE56" s="20">
        <v>0.3</v>
      </c>
      <c r="AF56" s="66">
        <f t="shared" ref="AF56:AF61" si="21">SUM(AA56:AE56)</f>
        <v>99.999999999999986</v>
      </c>
      <c r="AG56" s="10"/>
      <c r="AH56" s="72"/>
      <c r="AI56" s="73"/>
      <c r="AJ56" s="74"/>
      <c r="AK56" s="75"/>
      <c r="AL56" s="76"/>
      <c r="AN56" s="57">
        <v>38794.330999999998</v>
      </c>
      <c r="AO56" s="35">
        <v>80</v>
      </c>
      <c r="AP56" s="43">
        <f t="shared" ref="AP56:AP61" si="22">N56*AN56*AO56</f>
        <v>16212926811.52</v>
      </c>
      <c r="AR56" s="57">
        <f t="shared" ref="AR56:AR61" si="23">AN56</f>
        <v>38794.330999999998</v>
      </c>
      <c r="AS56" s="35">
        <v>24</v>
      </c>
      <c r="AT56" s="43">
        <f t="shared" ref="AT56:AT61" si="24">Q56*AR56*AS56</f>
        <v>145916341303.67999</v>
      </c>
      <c r="AV56" s="43">
        <v>4927000000000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17</v>
      </c>
      <c r="E58" s="10"/>
      <c r="F58" s="18" t="s">
        <v>18</v>
      </c>
      <c r="G58" s="18" t="s">
        <v>224</v>
      </c>
      <c r="H58" s="10"/>
      <c r="I58" s="19">
        <v>24125848</v>
      </c>
      <c r="J58" s="19">
        <v>54420</v>
      </c>
      <c r="K58" s="17" t="s">
        <v>14</v>
      </c>
      <c r="L58" s="10"/>
      <c r="M58" s="60">
        <v>1296</v>
      </c>
      <c r="N58" s="60">
        <v>1351</v>
      </c>
      <c r="O58" s="60">
        <v>1351</v>
      </c>
      <c r="P58" s="10"/>
      <c r="Q58" s="60">
        <f t="shared" si="17"/>
        <v>40530</v>
      </c>
      <c r="R58" s="10"/>
      <c r="S58" s="62">
        <f t="shared" si="18"/>
        <v>41881</v>
      </c>
      <c r="T58" s="10"/>
      <c r="U58" s="64">
        <v>5.6</v>
      </c>
      <c r="V58" s="64">
        <v>5.6</v>
      </c>
      <c r="W58" s="10"/>
      <c r="X58" s="43">
        <f t="shared" si="19"/>
        <v>54008798384.800003</v>
      </c>
      <c r="Y58" s="36">
        <f t="shared" si="20"/>
        <v>4.4672289813730358E-2</v>
      </c>
      <c r="Z58" s="10"/>
      <c r="AA58" s="20">
        <v>60.9</v>
      </c>
      <c r="AB58" s="20">
        <v>19.3</v>
      </c>
      <c r="AC58" s="20">
        <v>2.2000000000000002</v>
      </c>
      <c r="AD58" s="20">
        <v>14</v>
      </c>
      <c r="AE58" s="20">
        <v>3.6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49971.131000000001</v>
      </c>
      <c r="AO58" s="35">
        <v>80</v>
      </c>
      <c r="AP58" s="43">
        <f t="shared" si="22"/>
        <v>5400879838.4800005</v>
      </c>
      <c r="AR58" s="57">
        <f t="shared" si="23"/>
        <v>49971.131000000001</v>
      </c>
      <c r="AS58" s="35">
        <v>24</v>
      </c>
      <c r="AT58" s="43">
        <f t="shared" si="24"/>
        <v>48607918546.32</v>
      </c>
      <c r="AV58" s="43">
        <v>1209000000000</v>
      </c>
    </row>
    <row r="59" spans="1:48" ht="24" customHeight="1">
      <c r="A59" s="16"/>
      <c r="B59" s="17">
        <f t="shared" si="8"/>
        <v>4</v>
      </c>
      <c r="C59" s="10"/>
      <c r="D59" s="18" t="s">
        <v>124</v>
      </c>
      <c r="E59" s="10"/>
      <c r="F59" s="18" t="s">
        <v>18</v>
      </c>
      <c r="G59" s="18" t="s">
        <v>224</v>
      </c>
      <c r="H59" s="10"/>
      <c r="I59" s="19">
        <v>4660833</v>
      </c>
      <c r="J59" s="19">
        <v>39070</v>
      </c>
      <c r="K59" s="17" t="s">
        <v>14</v>
      </c>
      <c r="L59" s="10"/>
      <c r="M59" s="60">
        <v>327</v>
      </c>
      <c r="N59" s="60">
        <v>364</v>
      </c>
      <c r="O59" s="60">
        <v>364</v>
      </c>
      <c r="P59" s="10"/>
      <c r="Q59" s="60">
        <f t="shared" si="17"/>
        <v>10920</v>
      </c>
      <c r="R59" s="10"/>
      <c r="S59" s="62">
        <f t="shared" si="18"/>
        <v>11284</v>
      </c>
      <c r="T59" s="10"/>
      <c r="U59" s="64">
        <v>7.8</v>
      </c>
      <c r="V59" s="64">
        <v>7.8</v>
      </c>
      <c r="W59" s="10"/>
      <c r="X59" s="43">
        <f t="shared" si="19"/>
        <v>11655819302.4</v>
      </c>
      <c r="Y59" s="36">
        <f t="shared" si="20"/>
        <v>6.2047224453032672E-2</v>
      </c>
      <c r="Z59" s="10"/>
      <c r="AA59" s="20">
        <v>68.5</v>
      </c>
      <c r="AB59" s="20">
        <v>15.9</v>
      </c>
      <c r="AC59" s="20">
        <v>1.5</v>
      </c>
      <c r="AD59" s="20">
        <v>7.6</v>
      </c>
      <c r="AE59" s="20">
        <v>6.5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40026.851999999999</v>
      </c>
      <c r="AO59" s="35">
        <v>80</v>
      </c>
      <c r="AP59" s="43">
        <f t="shared" si="22"/>
        <v>1165581930.24</v>
      </c>
      <c r="AR59" s="57">
        <f t="shared" si="23"/>
        <v>40026.851999999999</v>
      </c>
      <c r="AS59" s="35">
        <v>24</v>
      </c>
      <c r="AT59" s="43">
        <f t="shared" si="24"/>
        <v>10490237372.16</v>
      </c>
      <c r="AV59" s="43">
        <v>187854000000</v>
      </c>
    </row>
    <row r="60" spans="1:48" ht="24" customHeight="1">
      <c r="A60" s="16"/>
      <c r="B60" s="17">
        <f t="shared" si="8"/>
        <v>5</v>
      </c>
      <c r="C60" s="10"/>
      <c r="D60" s="18" t="s">
        <v>150</v>
      </c>
      <c r="E60" s="10"/>
      <c r="F60" s="18" t="s">
        <v>18</v>
      </c>
      <c r="G60" s="18" t="s">
        <v>224</v>
      </c>
      <c r="H60" s="10"/>
      <c r="I60" s="19">
        <v>5622455</v>
      </c>
      <c r="J60" s="19">
        <v>51880</v>
      </c>
      <c r="K60" s="17" t="s">
        <v>14</v>
      </c>
      <c r="L60" s="10"/>
      <c r="M60" s="60">
        <v>141</v>
      </c>
      <c r="N60" s="60">
        <v>155</v>
      </c>
      <c r="O60" s="60">
        <v>155</v>
      </c>
      <c r="P60" s="10"/>
      <c r="Q60" s="60">
        <f t="shared" si="17"/>
        <v>4650</v>
      </c>
      <c r="R60" s="10"/>
      <c r="S60" s="62">
        <f t="shared" si="18"/>
        <v>4805</v>
      </c>
      <c r="T60" s="10"/>
      <c r="U60" s="64">
        <v>2.8</v>
      </c>
      <c r="V60" s="64">
        <v>2.8</v>
      </c>
      <c r="W60" s="10"/>
      <c r="X60" s="43">
        <f t="shared" si="19"/>
        <v>7033797080</v>
      </c>
      <c r="Y60" s="36">
        <f t="shared" si="20"/>
        <v>2.2114129934479421E-2</v>
      </c>
      <c r="Z60" s="10"/>
      <c r="AA60" s="20">
        <v>7.8</v>
      </c>
      <c r="AB60" s="20">
        <v>44</v>
      </c>
      <c r="AC60" s="20">
        <v>14.2</v>
      </c>
      <c r="AD60" s="20">
        <v>33.299999999999997</v>
      </c>
      <c r="AE60" s="20">
        <v>0.7</v>
      </c>
      <c r="AF60" s="66">
        <f t="shared" si="21"/>
        <v>100</v>
      </c>
      <c r="AG60" s="10"/>
      <c r="AH60" s="72"/>
      <c r="AI60" s="73"/>
      <c r="AJ60" s="74"/>
      <c r="AK60" s="75"/>
      <c r="AL60" s="76"/>
      <c r="AN60" s="57">
        <v>56724.17</v>
      </c>
      <c r="AO60" s="35">
        <v>80</v>
      </c>
      <c r="AP60" s="43">
        <f t="shared" si="22"/>
        <v>703379708</v>
      </c>
      <c r="AR60" s="57">
        <f t="shared" si="23"/>
        <v>56724.17</v>
      </c>
      <c r="AS60" s="35">
        <v>24</v>
      </c>
      <c r="AT60" s="43">
        <f t="shared" si="24"/>
        <v>6330417372</v>
      </c>
      <c r="AV60" s="43">
        <v>318068000000</v>
      </c>
    </row>
    <row r="61" spans="1:48" ht="24" customHeight="1">
      <c r="A61" s="16"/>
      <c r="B61" s="17">
        <f t="shared" si="8"/>
        <v>6</v>
      </c>
      <c r="C61" s="10"/>
      <c r="D61" s="18" t="s">
        <v>47</v>
      </c>
      <c r="E61" s="10"/>
      <c r="F61" s="18" t="s">
        <v>18</v>
      </c>
      <c r="G61" s="18" t="s">
        <v>224</v>
      </c>
      <c r="H61" s="10"/>
      <c r="I61" s="19">
        <v>17379</v>
      </c>
      <c r="J61" s="19">
        <v>0</v>
      </c>
      <c r="K61" s="17" t="s">
        <v>14</v>
      </c>
      <c r="L61" s="10"/>
      <c r="M61" s="60">
        <v>5</v>
      </c>
      <c r="N61" s="60">
        <v>3</v>
      </c>
      <c r="O61" s="60">
        <v>3</v>
      </c>
      <c r="P61" s="10"/>
      <c r="Q61" s="60">
        <f t="shared" si="17"/>
        <v>90</v>
      </c>
      <c r="R61" s="10"/>
      <c r="S61" s="62">
        <f t="shared" si="18"/>
        <v>93</v>
      </c>
      <c r="T61" s="10"/>
      <c r="U61" s="64">
        <v>17.3</v>
      </c>
      <c r="V61" s="64">
        <v>17.3</v>
      </c>
      <c r="W61" s="10"/>
      <c r="X61" s="43">
        <f t="shared" si="19"/>
        <v>189973300.80000001</v>
      </c>
      <c r="Y61" s="36">
        <f t="shared" si="20"/>
        <v>2.8814394175640832E-2</v>
      </c>
      <c r="Z61" s="10"/>
      <c r="AA61" s="20">
        <v>20</v>
      </c>
      <c r="AB61" s="20">
        <v>80</v>
      </c>
      <c r="AC61" s="20">
        <v>0</v>
      </c>
      <c r="AD61" s="20">
        <v>0</v>
      </c>
      <c r="AE61" s="20">
        <v>0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79155.542000000001</v>
      </c>
      <c r="AO61" s="35">
        <v>80</v>
      </c>
      <c r="AP61" s="43">
        <f t="shared" si="22"/>
        <v>18997330.079999998</v>
      </c>
      <c r="AR61" s="57">
        <f t="shared" si="23"/>
        <v>79155.542000000001</v>
      </c>
      <c r="AS61" s="35">
        <v>24</v>
      </c>
      <c r="AT61" s="43">
        <f t="shared" si="24"/>
        <v>170975970.72</v>
      </c>
      <c r="AV61" s="43">
        <v>6593000000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126</v>
      </c>
      <c r="E63" s="10"/>
      <c r="F63" s="18" t="s">
        <v>11</v>
      </c>
      <c r="G63" s="18" t="s">
        <v>11</v>
      </c>
      <c r="H63" s="10"/>
      <c r="I63" s="19">
        <v>185989632</v>
      </c>
      <c r="J63" s="19">
        <v>2450</v>
      </c>
      <c r="K63" s="17" t="s">
        <v>9</v>
      </c>
      <c r="L63" s="10"/>
      <c r="M63" s="60">
        <v>5053</v>
      </c>
      <c r="N63" s="60">
        <v>39802</v>
      </c>
      <c r="O63" s="60">
        <v>19710</v>
      </c>
      <c r="P63" s="10"/>
      <c r="Q63" s="60">
        <f t="shared" ref="Q63:Q81" si="25">N63*$Q$200</f>
        <v>597030</v>
      </c>
      <c r="R63" s="10"/>
      <c r="S63" s="62">
        <f t="shared" ref="S63:S81" si="26">Q63+N63</f>
        <v>636832</v>
      </c>
      <c r="T63" s="10"/>
      <c r="U63" s="64">
        <v>21.4</v>
      </c>
      <c r="V63" s="64">
        <v>9.86</v>
      </c>
      <c r="W63" s="10"/>
      <c r="X63" s="43">
        <v>28790000000</v>
      </c>
      <c r="Y63" s="36">
        <v>7.0999999999999994E-2</v>
      </c>
      <c r="Z63" s="10"/>
      <c r="AA63" s="20">
        <v>52</v>
      </c>
      <c r="AB63" s="20">
        <v>8</v>
      </c>
      <c r="AC63" s="20">
        <v>2</v>
      </c>
      <c r="AD63" s="20">
        <v>37</v>
      </c>
      <c r="AE63" s="20">
        <v>1</v>
      </c>
      <c r="AF63" s="66">
        <f t="shared" ref="AF63:AF81" si="27">SUM(AA63:AE63)</f>
        <v>100</v>
      </c>
      <c r="AG63" s="10"/>
      <c r="AH63" s="36">
        <v>8.0000000000000002E-3</v>
      </c>
      <c r="AI63" s="40">
        <v>6309</v>
      </c>
      <c r="AJ63" s="37">
        <v>0.45</v>
      </c>
      <c r="AK63" s="42" t="s">
        <v>214</v>
      </c>
      <c r="AL63" s="41">
        <v>631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21" si="31">B63+1</f>
        <v>2</v>
      </c>
      <c r="C64" s="10"/>
      <c r="D64" s="18" t="s">
        <v>155</v>
      </c>
      <c r="E64" s="10"/>
      <c r="F64" s="18" t="s">
        <v>11</v>
      </c>
      <c r="G64" s="18" t="s">
        <v>11</v>
      </c>
      <c r="H64" s="10"/>
      <c r="I64" s="19">
        <v>56015472</v>
      </c>
      <c r="J64" s="19">
        <v>5480</v>
      </c>
      <c r="K64" s="17" t="s">
        <v>9</v>
      </c>
      <c r="L64" s="10"/>
      <c r="M64" s="60">
        <v>14071</v>
      </c>
      <c r="N64" s="60">
        <v>14507</v>
      </c>
      <c r="O64" s="60">
        <v>15099</v>
      </c>
      <c r="P64" s="10"/>
      <c r="Q64" s="60">
        <f t="shared" si="25"/>
        <v>217605</v>
      </c>
      <c r="R64" s="10"/>
      <c r="S64" s="62">
        <f t="shared" si="26"/>
        <v>232112</v>
      </c>
      <c r="T64" s="10"/>
      <c r="U64" s="64">
        <v>25.9</v>
      </c>
      <c r="V64" s="64">
        <v>27.79</v>
      </c>
      <c r="W64" s="10"/>
      <c r="X64" s="43">
        <v>25470000000</v>
      </c>
      <c r="Y64" s="36">
        <v>8.5999999999999993E-2</v>
      </c>
      <c r="Z64" s="10"/>
      <c r="AA64" s="20">
        <v>67</v>
      </c>
      <c r="AB64" s="20">
        <v>2</v>
      </c>
      <c r="AC64" s="20">
        <v>1</v>
      </c>
      <c r="AD64" s="20">
        <v>29</v>
      </c>
      <c r="AE64" s="20">
        <v>1</v>
      </c>
      <c r="AF64" s="66">
        <f t="shared" si="27"/>
        <v>100</v>
      </c>
      <c r="AG64" s="10"/>
      <c r="AH64" s="36">
        <v>-4.7E-2</v>
      </c>
      <c r="AI64" s="40">
        <v>17691</v>
      </c>
      <c r="AJ64" s="37">
        <v>0.83</v>
      </c>
      <c r="AK64" s="42" t="s">
        <v>213</v>
      </c>
      <c r="AL64" s="41">
        <v>1509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18" t="s">
        <v>94</v>
      </c>
      <c r="E65" s="10"/>
      <c r="F65" s="18" t="s">
        <v>11</v>
      </c>
      <c r="G65" s="18" t="s">
        <v>11</v>
      </c>
      <c r="H65" s="10"/>
      <c r="I65" s="19">
        <v>48461568</v>
      </c>
      <c r="J65" s="19">
        <v>1380</v>
      </c>
      <c r="K65" s="17" t="s">
        <v>9</v>
      </c>
      <c r="L65" s="10"/>
      <c r="M65" s="60">
        <v>2965</v>
      </c>
      <c r="N65" s="60">
        <v>13463</v>
      </c>
      <c r="O65" s="60">
        <v>5416</v>
      </c>
      <c r="P65" s="10"/>
      <c r="Q65" s="60">
        <f t="shared" si="25"/>
        <v>201945</v>
      </c>
      <c r="R65" s="10"/>
      <c r="S65" s="62">
        <f t="shared" si="26"/>
        <v>215408</v>
      </c>
      <c r="T65" s="10"/>
      <c r="U65" s="64">
        <v>27.8</v>
      </c>
      <c r="V65" s="64">
        <v>11.47</v>
      </c>
      <c r="W65" s="10"/>
      <c r="X65" s="43">
        <v>6550000000</v>
      </c>
      <c r="Y65" s="36">
        <v>9.1999999999999998E-2</v>
      </c>
      <c r="Z65" s="10"/>
      <c r="AA65" s="20">
        <v>49</v>
      </c>
      <c r="AB65" s="20">
        <v>6</v>
      </c>
      <c r="AC65" s="20">
        <v>6</v>
      </c>
      <c r="AD65" s="20">
        <v>38</v>
      </c>
      <c r="AE65" s="20">
        <v>1</v>
      </c>
      <c r="AF65" s="66">
        <f t="shared" si="27"/>
        <v>100</v>
      </c>
      <c r="AG65" s="10"/>
      <c r="AH65" s="36">
        <v>-6.7000000000000004E-2</v>
      </c>
      <c r="AI65" s="40">
        <v>4536</v>
      </c>
      <c r="AJ65" s="37">
        <v>0.67</v>
      </c>
      <c r="AK65" s="42" t="s">
        <v>213</v>
      </c>
      <c r="AL65" s="41">
        <v>636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38</v>
      </c>
      <c r="E66" s="10"/>
      <c r="F66" s="18" t="s">
        <v>11</v>
      </c>
      <c r="G66" s="18" t="s">
        <v>11</v>
      </c>
      <c r="H66" s="10"/>
      <c r="I66" s="19">
        <v>23439188</v>
      </c>
      <c r="J66" s="19">
        <v>1200</v>
      </c>
      <c r="K66" s="17" t="s">
        <v>9</v>
      </c>
      <c r="L66" s="10"/>
      <c r="M66" s="60">
        <v>1879</v>
      </c>
      <c r="N66" s="60">
        <v>7066</v>
      </c>
      <c r="O66" s="60">
        <v>4120</v>
      </c>
      <c r="P66" s="10"/>
      <c r="Q66" s="60">
        <f t="shared" si="25"/>
        <v>105990</v>
      </c>
      <c r="R66" s="10"/>
      <c r="S66" s="62">
        <f t="shared" si="26"/>
        <v>113056</v>
      </c>
      <c r="T66" s="10"/>
      <c r="U66" s="64">
        <v>30.1</v>
      </c>
      <c r="V66" s="64">
        <v>15.27</v>
      </c>
      <c r="W66" s="10"/>
      <c r="X66" s="43">
        <v>3270000000</v>
      </c>
      <c r="Y66" s="36">
        <v>0.1</v>
      </c>
      <c r="Z66" s="10"/>
      <c r="AA66" s="20">
        <v>64</v>
      </c>
      <c r="AB66" s="20">
        <v>20</v>
      </c>
      <c r="AC66" s="20">
        <v>1</v>
      </c>
      <c r="AD66" s="20">
        <v>14</v>
      </c>
      <c r="AE66" s="20">
        <v>1</v>
      </c>
      <c r="AF66" s="66">
        <f t="shared" si="27"/>
        <v>100</v>
      </c>
      <c r="AG66" s="10"/>
      <c r="AH66" s="36">
        <v>-8.3000000000000004E-2</v>
      </c>
      <c r="AI66" s="40">
        <v>3235</v>
      </c>
      <c r="AJ66" s="37">
        <v>0.64</v>
      </c>
      <c r="AK66" s="42" t="s">
        <v>214</v>
      </c>
      <c r="AL66" s="41">
        <v>878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73</v>
      </c>
      <c r="E67" s="10"/>
      <c r="F67" s="18" t="s">
        <v>11</v>
      </c>
      <c r="G67" s="18" t="s">
        <v>11</v>
      </c>
      <c r="H67" s="10"/>
      <c r="I67" s="19">
        <v>28206728</v>
      </c>
      <c r="J67" s="19">
        <v>1380</v>
      </c>
      <c r="K67" s="17" t="s">
        <v>9</v>
      </c>
      <c r="L67" s="10"/>
      <c r="M67" s="60">
        <v>1802</v>
      </c>
      <c r="N67" s="60">
        <v>7018</v>
      </c>
      <c r="O67" s="60">
        <v>5387</v>
      </c>
      <c r="P67" s="10"/>
      <c r="Q67" s="60">
        <f t="shared" si="25"/>
        <v>105270</v>
      </c>
      <c r="R67" s="10"/>
      <c r="S67" s="62">
        <f t="shared" si="26"/>
        <v>112288</v>
      </c>
      <c r="T67" s="10"/>
      <c r="U67" s="64">
        <v>24.9</v>
      </c>
      <c r="V67" s="64">
        <v>18.29</v>
      </c>
      <c r="W67" s="10"/>
      <c r="X67" s="43">
        <v>4550000000</v>
      </c>
      <c r="Y67" s="36">
        <v>8.3000000000000004E-2</v>
      </c>
      <c r="Z67" s="10"/>
      <c r="AA67" s="20">
        <v>48</v>
      </c>
      <c r="AB67" s="20">
        <v>3</v>
      </c>
      <c r="AC67" s="20">
        <v>3</v>
      </c>
      <c r="AD67" s="20">
        <v>45</v>
      </c>
      <c r="AE67" s="20">
        <v>1</v>
      </c>
      <c r="AF67" s="66">
        <f t="shared" si="27"/>
        <v>100</v>
      </c>
      <c r="AG67" s="10"/>
      <c r="AH67" s="36">
        <v>1.0999999999999999E-2</v>
      </c>
      <c r="AI67" s="40">
        <v>7328</v>
      </c>
      <c r="AJ67" s="37">
        <v>0.7</v>
      </c>
      <c r="AK67" s="42" t="s">
        <v>213</v>
      </c>
      <c r="AL67" s="41">
        <v>976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21" t="s">
        <v>10</v>
      </c>
      <c r="E68" s="10"/>
      <c r="F68" s="18" t="s">
        <v>11</v>
      </c>
      <c r="G68" s="18" t="s">
        <v>11</v>
      </c>
      <c r="H68" s="10"/>
      <c r="I68" s="19">
        <v>28813464</v>
      </c>
      <c r="J68" s="19">
        <v>3440</v>
      </c>
      <c r="K68" s="17" t="s">
        <v>9</v>
      </c>
      <c r="L68" s="10"/>
      <c r="M68" s="60">
        <v>2845</v>
      </c>
      <c r="N68" s="60">
        <v>6797</v>
      </c>
      <c r="O68" s="60">
        <v>6769</v>
      </c>
      <c r="P68" s="10"/>
      <c r="Q68" s="60">
        <f t="shared" si="25"/>
        <v>101955</v>
      </c>
      <c r="R68" s="10"/>
      <c r="S68" s="62">
        <f t="shared" si="26"/>
        <v>108752</v>
      </c>
      <c r="T68" s="10"/>
      <c r="U68" s="64">
        <v>23.61</v>
      </c>
      <c r="V68" s="64">
        <v>24.82</v>
      </c>
      <c r="W68" s="10"/>
      <c r="X68" s="43">
        <v>7930000000</v>
      </c>
      <c r="Y68" s="36">
        <v>7.8E-2</v>
      </c>
      <c r="Z68" s="10"/>
      <c r="AA68" s="20">
        <v>51</v>
      </c>
      <c r="AB68" s="20">
        <v>3</v>
      </c>
      <c r="AC68" s="20">
        <v>1</v>
      </c>
      <c r="AD68" s="20">
        <v>44</v>
      </c>
      <c r="AE68" s="20">
        <v>1</v>
      </c>
      <c r="AF68" s="66">
        <f t="shared" si="27"/>
        <v>100</v>
      </c>
      <c r="AG68" s="10"/>
      <c r="AH68" s="36">
        <v>-0.159</v>
      </c>
      <c r="AI68" s="40">
        <v>2708</v>
      </c>
      <c r="AJ68" s="37">
        <v>0.64</v>
      </c>
      <c r="AK68" s="42" t="s">
        <v>214</v>
      </c>
      <c r="AL68" s="41">
        <v>1670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49</v>
      </c>
      <c r="E69" s="10"/>
      <c r="F69" s="18" t="s">
        <v>11</v>
      </c>
      <c r="G69" s="18" t="s">
        <v>11</v>
      </c>
      <c r="H69" s="10"/>
      <c r="I69" s="19">
        <v>23695920</v>
      </c>
      <c r="J69" s="19">
        <v>1520</v>
      </c>
      <c r="K69" s="17" t="s">
        <v>9</v>
      </c>
      <c r="L69" s="10"/>
      <c r="M69" s="60">
        <v>991</v>
      </c>
      <c r="N69" s="60">
        <v>5582</v>
      </c>
      <c r="O69" s="60">
        <v>3670</v>
      </c>
      <c r="P69" s="10"/>
      <c r="Q69" s="60">
        <f t="shared" si="25"/>
        <v>83730</v>
      </c>
      <c r="R69" s="10"/>
      <c r="S69" s="62">
        <f t="shared" si="26"/>
        <v>89312</v>
      </c>
      <c r="T69" s="10"/>
      <c r="U69" s="64">
        <v>23.6</v>
      </c>
      <c r="V69" s="64">
        <v>15</v>
      </c>
      <c r="W69" s="10"/>
      <c r="X69" s="43">
        <v>2770000000</v>
      </c>
      <c r="Y69" s="36">
        <v>7.8E-2</v>
      </c>
      <c r="Z69" s="10"/>
      <c r="AA69" s="20">
        <v>51</v>
      </c>
      <c r="AB69" s="20">
        <v>10</v>
      </c>
      <c r="AC69" s="20">
        <v>1</v>
      </c>
      <c r="AD69" s="20">
        <v>37</v>
      </c>
      <c r="AE69" s="20">
        <v>1</v>
      </c>
      <c r="AF69" s="66">
        <f t="shared" si="27"/>
        <v>100</v>
      </c>
      <c r="AG69" s="10"/>
      <c r="AH69" s="36">
        <v>-0.05</v>
      </c>
      <c r="AI69" s="40">
        <v>3821</v>
      </c>
      <c r="AJ69" s="37">
        <v>0.63</v>
      </c>
      <c r="AK69" s="42" t="s">
        <v>213</v>
      </c>
      <c r="AL69" s="41">
        <v>865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46</v>
      </c>
      <c r="E70" s="10"/>
      <c r="F70" s="18" t="s">
        <v>11</v>
      </c>
      <c r="G70" s="18" t="s">
        <v>11</v>
      </c>
      <c r="H70" s="10"/>
      <c r="I70" s="19">
        <v>5125821</v>
      </c>
      <c r="J70" s="19">
        <v>1710</v>
      </c>
      <c r="K70" s="17" t="s">
        <v>9</v>
      </c>
      <c r="L70" s="10"/>
      <c r="M70" s="60">
        <v>308</v>
      </c>
      <c r="N70" s="60">
        <v>1405</v>
      </c>
      <c r="O70" s="60">
        <v>1210</v>
      </c>
      <c r="P70" s="10"/>
      <c r="Q70" s="60">
        <f t="shared" si="25"/>
        <v>21075</v>
      </c>
      <c r="R70" s="10"/>
      <c r="S70" s="62">
        <f t="shared" si="26"/>
        <v>22480</v>
      </c>
      <c r="T70" s="10"/>
      <c r="U70" s="64">
        <v>27.4</v>
      </c>
      <c r="V70" s="64">
        <v>25.13</v>
      </c>
      <c r="W70" s="10"/>
      <c r="X70" s="43">
        <v>823520000</v>
      </c>
      <c r="Y70" s="36">
        <v>9.0999999999999998E-2</v>
      </c>
      <c r="Z70" s="10"/>
      <c r="AA70" s="20">
        <v>58</v>
      </c>
      <c r="AB70" s="20">
        <v>3</v>
      </c>
      <c r="AC70" s="20">
        <v>1</v>
      </c>
      <c r="AD70" s="20">
        <v>37</v>
      </c>
      <c r="AE70" s="20">
        <v>1</v>
      </c>
      <c r="AF70" s="66">
        <f t="shared" si="27"/>
        <v>100</v>
      </c>
      <c r="AG70" s="10"/>
      <c r="AH70" s="36">
        <v>-5.3999999999999999E-2</v>
      </c>
      <c r="AI70" s="40">
        <v>2483</v>
      </c>
      <c r="AJ70" s="37">
        <v>0.74</v>
      </c>
      <c r="AK70" s="42" t="s">
        <v>214</v>
      </c>
      <c r="AL70" s="41">
        <v>1557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112</v>
      </c>
      <c r="E71" s="10"/>
      <c r="F71" s="18" t="s">
        <v>11</v>
      </c>
      <c r="G71" s="18" t="s">
        <v>11</v>
      </c>
      <c r="H71" s="10"/>
      <c r="I71" s="19">
        <v>4301018</v>
      </c>
      <c r="J71" s="19">
        <v>1120</v>
      </c>
      <c r="K71" s="17" t="s">
        <v>9</v>
      </c>
      <c r="L71" s="10"/>
      <c r="M71" s="60">
        <v>184</v>
      </c>
      <c r="N71" s="60">
        <v>1064</v>
      </c>
      <c r="O71" s="60">
        <v>672</v>
      </c>
      <c r="P71" s="10"/>
      <c r="Q71" s="60">
        <f t="shared" si="25"/>
        <v>15960</v>
      </c>
      <c r="R71" s="10"/>
      <c r="S71" s="62">
        <f t="shared" si="26"/>
        <v>17024</v>
      </c>
      <c r="T71" s="10"/>
      <c r="U71" s="64">
        <v>24.7</v>
      </c>
      <c r="V71" s="64">
        <v>17.55</v>
      </c>
      <c r="W71" s="10"/>
      <c r="X71" s="43">
        <v>389830000</v>
      </c>
      <c r="Y71" s="36">
        <v>8.2000000000000003E-2</v>
      </c>
      <c r="Z71" s="10"/>
      <c r="AA71" s="20">
        <v>60</v>
      </c>
      <c r="AB71" s="20">
        <v>10</v>
      </c>
      <c r="AC71" s="20">
        <v>2</v>
      </c>
      <c r="AD71" s="20">
        <v>27</v>
      </c>
      <c r="AE71" s="20">
        <v>1</v>
      </c>
      <c r="AF71" s="66">
        <f t="shared" si="27"/>
        <v>100</v>
      </c>
      <c r="AG71" s="10"/>
      <c r="AH71" s="36">
        <v>-5.7000000000000002E-2</v>
      </c>
      <c r="AI71" s="40">
        <v>9677</v>
      </c>
      <c r="AJ71" s="37">
        <v>0.63</v>
      </c>
      <c r="AK71" s="42" t="s">
        <v>214</v>
      </c>
      <c r="AL71" s="41">
        <v>948</v>
      </c>
      <c r="AN71" s="86"/>
      <c r="AO71" s="87"/>
      <c r="AP71" s="88">
        <f t="shared" si="28"/>
        <v>0</v>
      </c>
      <c r="AR71" s="86">
        <f t="shared" si="29"/>
        <v>0</v>
      </c>
      <c r="AS71" s="87"/>
      <c r="AT71" s="88">
        <f t="shared" si="30"/>
        <v>0</v>
      </c>
      <c r="AV71" s="88">
        <v>0</v>
      </c>
    </row>
    <row r="72" spans="1:48" ht="24" customHeight="1">
      <c r="A72" s="16"/>
      <c r="B72" s="17">
        <f t="shared" si="31"/>
        <v>10</v>
      </c>
      <c r="C72" s="10"/>
      <c r="D72" s="18" t="s">
        <v>121</v>
      </c>
      <c r="E72" s="10"/>
      <c r="F72" s="18" t="s">
        <v>11</v>
      </c>
      <c r="G72" s="18" t="s">
        <v>11</v>
      </c>
      <c r="H72" s="10"/>
      <c r="I72" s="19">
        <v>2479713</v>
      </c>
      <c r="J72" s="19">
        <v>4620</v>
      </c>
      <c r="K72" s="17" t="s">
        <v>9</v>
      </c>
      <c r="L72" s="10"/>
      <c r="M72" s="60">
        <v>731</v>
      </c>
      <c r="N72" s="60">
        <v>754</v>
      </c>
      <c r="O72" s="60">
        <v>467</v>
      </c>
      <c r="P72" s="10"/>
      <c r="Q72" s="60">
        <f t="shared" si="25"/>
        <v>11310</v>
      </c>
      <c r="R72" s="10"/>
      <c r="S72" s="62">
        <f t="shared" si="26"/>
        <v>12064</v>
      </c>
      <c r="T72" s="10"/>
      <c r="U72" s="64">
        <v>30.4</v>
      </c>
      <c r="V72" s="64">
        <v>19.3</v>
      </c>
      <c r="W72" s="10"/>
      <c r="X72" s="43">
        <v>1140000000</v>
      </c>
      <c r="Y72" s="36">
        <v>0.10100000000000001</v>
      </c>
      <c r="Z72" s="10"/>
      <c r="AA72" s="20">
        <v>60</v>
      </c>
      <c r="AB72" s="20">
        <v>3</v>
      </c>
      <c r="AC72" s="20">
        <v>1</v>
      </c>
      <c r="AD72" s="20">
        <v>35</v>
      </c>
      <c r="AE72" s="20">
        <v>1</v>
      </c>
      <c r="AF72" s="66">
        <f t="shared" si="27"/>
        <v>100</v>
      </c>
      <c r="AG72" s="10"/>
      <c r="AH72" s="36">
        <v>-6.5000000000000002E-2</v>
      </c>
      <c r="AI72" s="40">
        <v>14973</v>
      </c>
      <c r="AJ72" s="37">
        <v>0.73</v>
      </c>
      <c r="AK72" s="42" t="s">
        <v>213</v>
      </c>
      <c r="AL72" s="41">
        <v>1127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101</v>
      </c>
      <c r="E73" s="10"/>
      <c r="F73" s="18" t="s">
        <v>11</v>
      </c>
      <c r="G73" s="18" t="s">
        <v>11</v>
      </c>
      <c r="H73" s="10"/>
      <c r="I73" s="19">
        <v>2203821</v>
      </c>
      <c r="J73" s="19">
        <v>1210</v>
      </c>
      <c r="K73" s="17" t="s">
        <v>9</v>
      </c>
      <c r="L73" s="10"/>
      <c r="M73" s="60">
        <v>318</v>
      </c>
      <c r="N73" s="60">
        <v>638</v>
      </c>
      <c r="O73" s="60">
        <v>831</v>
      </c>
      <c r="P73" s="10"/>
      <c r="Q73" s="60">
        <f t="shared" si="25"/>
        <v>9570</v>
      </c>
      <c r="R73" s="10"/>
      <c r="S73" s="62">
        <f t="shared" si="26"/>
        <v>10208</v>
      </c>
      <c r="T73" s="10"/>
      <c r="U73" s="64">
        <v>28.9</v>
      </c>
      <c r="V73" s="64">
        <v>42.86</v>
      </c>
      <c r="W73" s="10"/>
      <c r="X73" s="43">
        <v>223650000</v>
      </c>
      <c r="Y73" s="36">
        <v>9.6000000000000002E-2</v>
      </c>
      <c r="Z73" s="10"/>
      <c r="AA73" s="20">
        <v>60</v>
      </c>
      <c r="AB73" s="20">
        <v>4</v>
      </c>
      <c r="AC73" s="20">
        <v>1</v>
      </c>
      <c r="AD73" s="20">
        <v>34</v>
      </c>
      <c r="AE73" s="20">
        <v>1</v>
      </c>
      <c r="AF73" s="66">
        <f t="shared" si="27"/>
        <v>100</v>
      </c>
      <c r="AG73" s="10"/>
      <c r="AH73" s="36">
        <v>-5.8000000000000003E-2</v>
      </c>
      <c r="AI73" s="40">
        <v>5581</v>
      </c>
      <c r="AJ73" s="37">
        <v>0.81</v>
      </c>
      <c r="AK73" s="42" t="s">
        <v>210</v>
      </c>
      <c r="AL73" s="41">
        <v>2424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31</v>
      </c>
      <c r="E74" s="10"/>
      <c r="F74" s="18" t="s">
        <v>11</v>
      </c>
      <c r="G74" s="18" t="s">
        <v>11</v>
      </c>
      <c r="H74" s="10"/>
      <c r="I74" s="19">
        <v>2250260</v>
      </c>
      <c r="J74" s="19">
        <v>6610</v>
      </c>
      <c r="K74" s="17" t="s">
        <v>9</v>
      </c>
      <c r="L74" s="10"/>
      <c r="M74" s="60">
        <v>450</v>
      </c>
      <c r="N74" s="60">
        <v>535</v>
      </c>
      <c r="O74" s="60">
        <v>299</v>
      </c>
      <c r="P74" s="10"/>
      <c r="Q74" s="60">
        <f t="shared" si="25"/>
        <v>8025</v>
      </c>
      <c r="R74" s="10"/>
      <c r="S74" s="62">
        <f t="shared" si="26"/>
        <v>8560</v>
      </c>
      <c r="T74" s="10"/>
      <c r="U74" s="64">
        <v>23.8</v>
      </c>
      <c r="V74" s="64">
        <v>13.33</v>
      </c>
      <c r="W74" s="10"/>
      <c r="X74" s="43">
        <v>1240000000</v>
      </c>
      <c r="Y74" s="36">
        <v>7.9000000000000001E-2</v>
      </c>
      <c r="Z74" s="10"/>
      <c r="AA74" s="20">
        <v>62</v>
      </c>
      <c r="AB74" s="20">
        <v>3</v>
      </c>
      <c r="AC74" s="20">
        <v>1</v>
      </c>
      <c r="AD74" s="20">
        <v>33</v>
      </c>
      <c r="AE74" s="20">
        <v>1</v>
      </c>
      <c r="AF74" s="66">
        <f t="shared" si="27"/>
        <v>100</v>
      </c>
      <c r="AG74" s="10"/>
      <c r="AH74" s="36">
        <v>-5.0999999999999997E-2</v>
      </c>
      <c r="AI74" s="40">
        <v>29031</v>
      </c>
      <c r="AJ74" s="37">
        <v>0.72</v>
      </c>
      <c r="AK74" s="42" t="s">
        <v>214</v>
      </c>
      <c r="AL74" s="41">
        <v>787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69</v>
      </c>
      <c r="E75" s="10"/>
      <c r="F75" s="18" t="s">
        <v>11</v>
      </c>
      <c r="G75" s="18" t="s">
        <v>11</v>
      </c>
      <c r="H75" s="10"/>
      <c r="I75" s="19">
        <v>1979786</v>
      </c>
      <c r="J75" s="19">
        <v>7210</v>
      </c>
      <c r="K75" s="17" t="s">
        <v>9</v>
      </c>
      <c r="L75" s="10"/>
      <c r="M75" s="60">
        <v>54</v>
      </c>
      <c r="N75" s="60">
        <v>460</v>
      </c>
      <c r="O75" s="60">
        <v>438</v>
      </c>
      <c r="P75" s="10"/>
      <c r="Q75" s="60">
        <f t="shared" si="25"/>
        <v>6900</v>
      </c>
      <c r="R75" s="10"/>
      <c r="S75" s="62">
        <f t="shared" si="26"/>
        <v>7360</v>
      </c>
      <c r="T75" s="10"/>
      <c r="U75" s="64">
        <v>23.2</v>
      </c>
      <c r="V75" s="64">
        <v>26.15</v>
      </c>
      <c r="W75" s="10"/>
      <c r="X75" s="43">
        <v>1080000000</v>
      </c>
      <c r="Y75" s="36">
        <v>7.6999999999999999E-2</v>
      </c>
      <c r="Z75" s="10"/>
      <c r="AA75" s="20">
        <v>55</v>
      </c>
      <c r="AB75" s="20">
        <v>4</v>
      </c>
      <c r="AC75" s="20">
        <v>1</v>
      </c>
      <c r="AD75" s="20">
        <v>39</v>
      </c>
      <c r="AE75" s="20">
        <v>1</v>
      </c>
      <c r="AF75" s="66">
        <f t="shared" si="27"/>
        <v>100</v>
      </c>
      <c r="AG75" s="10"/>
      <c r="AH75" s="36">
        <v>-5.1999999999999998E-2</v>
      </c>
      <c r="AI75" s="40">
        <v>9850</v>
      </c>
      <c r="AJ75" s="37">
        <v>0.76</v>
      </c>
      <c r="AK75" s="42" t="s">
        <v>213</v>
      </c>
      <c r="AL75" s="41">
        <v>1568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64</v>
      </c>
      <c r="E76" s="10"/>
      <c r="F76" s="18" t="s">
        <v>11</v>
      </c>
      <c r="G76" s="18" t="s">
        <v>11</v>
      </c>
      <c r="H76" s="10"/>
      <c r="I76" s="19">
        <v>1343098</v>
      </c>
      <c r="J76" s="19">
        <v>2830</v>
      </c>
      <c r="K76" s="17" t="s">
        <v>9</v>
      </c>
      <c r="L76" s="10"/>
      <c r="M76" s="60">
        <v>203</v>
      </c>
      <c r="N76" s="60">
        <v>361</v>
      </c>
      <c r="O76" s="60">
        <v>386</v>
      </c>
      <c r="P76" s="10"/>
      <c r="Q76" s="60">
        <f t="shared" si="25"/>
        <v>5415</v>
      </c>
      <c r="R76" s="10"/>
      <c r="S76" s="62">
        <f t="shared" si="26"/>
        <v>5776</v>
      </c>
      <c r="T76" s="10"/>
      <c r="U76" s="64">
        <v>26.9</v>
      </c>
      <c r="V76" s="64">
        <v>34.68</v>
      </c>
      <c r="W76" s="10"/>
      <c r="X76" s="43">
        <v>341160000</v>
      </c>
      <c r="Y76" s="36">
        <v>8.8999999999999996E-2</v>
      </c>
      <c r="Z76" s="10"/>
      <c r="AA76" s="20">
        <v>61</v>
      </c>
      <c r="AB76" s="20">
        <v>4</v>
      </c>
      <c r="AC76" s="20">
        <v>1</v>
      </c>
      <c r="AD76" s="20">
        <v>33</v>
      </c>
      <c r="AE76" s="20">
        <v>1</v>
      </c>
      <c r="AF76" s="66">
        <f t="shared" si="27"/>
        <v>100</v>
      </c>
      <c r="AG76" s="10"/>
      <c r="AH76" s="36">
        <v>-0.13100000000000001</v>
      </c>
      <c r="AI76" s="40">
        <v>7433</v>
      </c>
      <c r="AJ76" s="37">
        <v>0.81</v>
      </c>
      <c r="AK76" s="42" t="s">
        <v>210</v>
      </c>
      <c r="AL76" s="41">
        <v>2042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18" t="s">
        <v>61</v>
      </c>
      <c r="E77" s="10"/>
      <c r="F77" s="18" t="s">
        <v>11</v>
      </c>
      <c r="G77" s="18" t="s">
        <v>11</v>
      </c>
      <c r="H77" s="10"/>
      <c r="I77" s="19">
        <v>1221490</v>
      </c>
      <c r="J77" s="19">
        <v>6550</v>
      </c>
      <c r="K77" s="17" t="s">
        <v>9</v>
      </c>
      <c r="L77" s="10"/>
      <c r="M77" s="60">
        <v>41</v>
      </c>
      <c r="N77" s="60">
        <v>300</v>
      </c>
      <c r="O77" s="60">
        <v>217</v>
      </c>
      <c r="P77" s="10"/>
      <c r="Q77" s="60">
        <f t="shared" si="25"/>
        <v>4500</v>
      </c>
      <c r="R77" s="10"/>
      <c r="S77" s="62">
        <f t="shared" si="26"/>
        <v>4800</v>
      </c>
      <c r="T77" s="10"/>
      <c r="U77" s="64">
        <v>24.6</v>
      </c>
      <c r="V77" s="64">
        <v>16.690000000000001</v>
      </c>
      <c r="W77" s="10"/>
      <c r="X77" s="43">
        <v>919590000</v>
      </c>
      <c r="Y77" s="36">
        <v>8.2000000000000003E-2</v>
      </c>
      <c r="Z77" s="10"/>
      <c r="AA77" s="20">
        <v>48</v>
      </c>
      <c r="AB77" s="20">
        <v>3</v>
      </c>
      <c r="AC77" s="20">
        <v>1</v>
      </c>
      <c r="AD77" s="20">
        <v>47</v>
      </c>
      <c r="AE77" s="20">
        <v>1</v>
      </c>
      <c r="AF77" s="66">
        <f t="shared" si="27"/>
        <v>100</v>
      </c>
      <c r="AG77" s="10"/>
      <c r="AH77" s="36">
        <v>-3.0000000000000001E-3</v>
      </c>
      <c r="AI77" s="40">
        <v>11707</v>
      </c>
      <c r="AJ77" s="37">
        <v>0.73</v>
      </c>
      <c r="AK77" s="42" t="s">
        <v>213</v>
      </c>
      <c r="AL77" s="41">
        <v>1094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113</v>
      </c>
      <c r="E78" s="10"/>
      <c r="F78" s="18" t="s">
        <v>11</v>
      </c>
      <c r="G78" s="18" t="s">
        <v>11</v>
      </c>
      <c r="H78" s="10"/>
      <c r="I78" s="19">
        <v>1262132</v>
      </c>
      <c r="J78" s="19">
        <v>9760</v>
      </c>
      <c r="K78" s="17" t="s">
        <v>9</v>
      </c>
      <c r="L78" s="10"/>
      <c r="M78" s="60">
        <v>144</v>
      </c>
      <c r="N78" s="60">
        <v>173</v>
      </c>
      <c r="O78" s="60">
        <v>168</v>
      </c>
      <c r="P78" s="10"/>
      <c r="Q78" s="60">
        <f t="shared" si="25"/>
        <v>2595</v>
      </c>
      <c r="R78" s="10"/>
      <c r="S78" s="62">
        <f t="shared" si="26"/>
        <v>2768</v>
      </c>
      <c r="T78" s="10"/>
      <c r="U78" s="64">
        <v>13.7</v>
      </c>
      <c r="V78" s="64">
        <v>13.22</v>
      </c>
      <c r="W78" s="10"/>
      <c r="X78" s="43">
        <v>556910000</v>
      </c>
      <c r="Y78" s="36">
        <v>4.5999999999999999E-2</v>
      </c>
      <c r="Z78" s="10"/>
      <c r="AA78" s="20">
        <v>40</v>
      </c>
      <c r="AB78" s="20">
        <v>28</v>
      </c>
      <c r="AC78" s="20">
        <v>3</v>
      </c>
      <c r="AD78" s="20">
        <v>28</v>
      </c>
      <c r="AE78" s="20">
        <v>1</v>
      </c>
      <c r="AF78" s="66">
        <f t="shared" si="27"/>
        <v>100</v>
      </c>
      <c r="AG78" s="10"/>
      <c r="AH78" s="36">
        <v>4.3999999999999997E-2</v>
      </c>
      <c r="AI78" s="40">
        <v>40224</v>
      </c>
      <c r="AJ78" s="37">
        <v>0.8</v>
      </c>
      <c r="AK78" s="42" t="s">
        <v>223</v>
      </c>
      <c r="AL78" s="41">
        <v>727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36</v>
      </c>
      <c r="E79" s="10"/>
      <c r="F79" s="18" t="s">
        <v>11</v>
      </c>
      <c r="G79" s="18" t="s">
        <v>11</v>
      </c>
      <c r="H79" s="10"/>
      <c r="I79" s="19">
        <v>539560</v>
      </c>
      <c r="J79" s="19">
        <v>2970</v>
      </c>
      <c r="K79" s="17" t="s">
        <v>9</v>
      </c>
      <c r="L79" s="10"/>
      <c r="M79" s="60">
        <v>41</v>
      </c>
      <c r="N79" s="60">
        <v>135</v>
      </c>
      <c r="O79" s="60">
        <v>135</v>
      </c>
      <c r="P79" s="10"/>
      <c r="Q79" s="60">
        <f t="shared" si="25"/>
        <v>2025</v>
      </c>
      <c r="R79" s="10"/>
      <c r="S79" s="62">
        <f t="shared" si="26"/>
        <v>2160</v>
      </c>
      <c r="T79" s="10"/>
      <c r="U79" s="64">
        <v>25</v>
      </c>
      <c r="V79" s="64">
        <v>25</v>
      </c>
      <c r="W79" s="10"/>
      <c r="X79" s="43">
        <f>AP79+AT79</f>
        <v>140541954.52500001</v>
      </c>
      <c r="Y79" s="36">
        <f>X79/AV79</f>
        <v>8.4511097128683113E-2</v>
      </c>
      <c r="Z79" s="10"/>
      <c r="AA79" s="20">
        <v>46.5</v>
      </c>
      <c r="AB79" s="20">
        <v>21.9</v>
      </c>
      <c r="AC79" s="20">
        <v>3.7</v>
      </c>
      <c r="AD79" s="20">
        <v>21.5</v>
      </c>
      <c r="AE79" s="20">
        <v>6.4</v>
      </c>
      <c r="AF79" s="66">
        <f t="shared" si="27"/>
        <v>100.00000000000001</v>
      </c>
      <c r="AG79" s="10"/>
      <c r="AH79" s="72"/>
      <c r="AI79" s="73"/>
      <c r="AJ79" s="74"/>
      <c r="AK79" s="75"/>
      <c r="AL79" s="76"/>
      <c r="AN79" s="57">
        <v>3130.982</v>
      </c>
      <c r="AO79" s="35">
        <v>70</v>
      </c>
      <c r="AP79" s="43">
        <f t="shared" si="28"/>
        <v>29587779.900000002</v>
      </c>
      <c r="AR79" s="57">
        <f t="shared" si="29"/>
        <v>3130.982</v>
      </c>
      <c r="AS79" s="35">
        <v>17.5</v>
      </c>
      <c r="AT79" s="43">
        <f t="shared" si="30"/>
        <v>110954174.625</v>
      </c>
      <c r="AV79" s="43">
        <v>1663000000</v>
      </c>
    </row>
    <row r="80" spans="1:48" ht="24" customHeight="1">
      <c r="A80" s="16"/>
      <c r="B80" s="17">
        <f t="shared" si="31"/>
        <v>18</v>
      </c>
      <c r="C80" s="10"/>
      <c r="D80" s="18" t="s">
        <v>225</v>
      </c>
      <c r="E80" s="10"/>
      <c r="F80" s="18" t="s">
        <v>11</v>
      </c>
      <c r="G80" s="18" t="s">
        <v>11</v>
      </c>
      <c r="H80" s="10"/>
      <c r="I80" s="19">
        <v>539560</v>
      </c>
      <c r="J80" s="19"/>
      <c r="K80" s="17" t="s">
        <v>9</v>
      </c>
      <c r="L80" s="10"/>
      <c r="M80" s="60">
        <v>41</v>
      </c>
      <c r="N80" s="60">
        <v>135</v>
      </c>
      <c r="O80" s="60">
        <v>43</v>
      </c>
      <c r="P80" s="10"/>
      <c r="Q80" s="60">
        <f t="shared" si="25"/>
        <v>2025</v>
      </c>
      <c r="R80" s="10"/>
      <c r="S80" s="62">
        <f t="shared" si="26"/>
        <v>2160</v>
      </c>
      <c r="T80" s="10"/>
      <c r="U80" s="64">
        <v>25</v>
      </c>
      <c r="V80" s="64">
        <v>7.86</v>
      </c>
      <c r="W80" s="10"/>
      <c r="X80" s="43">
        <v>138350000</v>
      </c>
      <c r="Y80" s="36">
        <v>8.3000000000000004E-2</v>
      </c>
      <c r="Z80" s="10"/>
      <c r="AA80" s="20">
        <v>38</v>
      </c>
      <c r="AB80" s="20">
        <v>6</v>
      </c>
      <c r="AC80" s="20">
        <v>2</v>
      </c>
      <c r="AD80" s="20">
        <v>53</v>
      </c>
      <c r="AE80" s="20">
        <v>1</v>
      </c>
      <c r="AF80" s="66">
        <f t="shared" si="27"/>
        <v>100</v>
      </c>
      <c r="AG80" s="10"/>
      <c r="AH80" s="36">
        <v>-1E-3</v>
      </c>
      <c r="AI80" s="40">
        <v>12039</v>
      </c>
      <c r="AJ80" s="37">
        <v>0.67</v>
      </c>
      <c r="AK80" s="42" t="s">
        <v>213</v>
      </c>
      <c r="AL80" s="41">
        <v>417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48" ht="24" customHeight="1">
      <c r="A81" s="16"/>
      <c r="B81" s="17">
        <f t="shared" si="31"/>
        <v>19</v>
      </c>
      <c r="C81" s="10"/>
      <c r="D81" s="18" t="s">
        <v>145</v>
      </c>
      <c r="E81" s="10"/>
      <c r="F81" s="18" t="s">
        <v>11</v>
      </c>
      <c r="G81" s="18" t="s">
        <v>11</v>
      </c>
      <c r="H81" s="10"/>
      <c r="I81" s="19">
        <v>199910</v>
      </c>
      <c r="J81" s="19">
        <v>1730</v>
      </c>
      <c r="K81" s="17" t="s">
        <v>9</v>
      </c>
      <c r="L81" s="10"/>
      <c r="M81" s="60">
        <v>23</v>
      </c>
      <c r="N81" s="60">
        <v>55</v>
      </c>
      <c r="O81" s="60">
        <v>24</v>
      </c>
      <c r="P81" s="10"/>
      <c r="Q81" s="60">
        <f t="shared" si="25"/>
        <v>825</v>
      </c>
      <c r="R81" s="10"/>
      <c r="S81" s="62">
        <f t="shared" si="26"/>
        <v>880</v>
      </c>
      <c r="T81" s="10"/>
      <c r="U81" s="64">
        <v>27.5</v>
      </c>
      <c r="V81" s="64">
        <v>11.95</v>
      </c>
      <c r="W81" s="10"/>
      <c r="X81" s="43">
        <v>32410000</v>
      </c>
      <c r="Y81" s="36">
        <v>9.0999999999999998E-2</v>
      </c>
      <c r="Z81" s="10"/>
      <c r="AA81" s="20">
        <v>52</v>
      </c>
      <c r="AB81" s="20">
        <v>10</v>
      </c>
      <c r="AC81" s="20">
        <v>2</v>
      </c>
      <c r="AD81" s="20">
        <v>35</v>
      </c>
      <c r="AE81" s="20">
        <v>1</v>
      </c>
      <c r="AF81" s="66">
        <f t="shared" si="27"/>
        <v>100</v>
      </c>
      <c r="AG81" s="10"/>
      <c r="AH81" s="36">
        <v>-0.08</v>
      </c>
      <c r="AI81" s="40">
        <v>17033</v>
      </c>
      <c r="AJ81" s="37">
        <v>0.68</v>
      </c>
      <c r="AK81" s="42" t="s">
        <v>213</v>
      </c>
      <c r="AL81" s="41">
        <v>673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48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48" ht="24" customHeight="1">
      <c r="A83" s="16"/>
      <c r="B83" s="17">
        <v>1</v>
      </c>
      <c r="C83" s="10"/>
      <c r="D83" s="18" t="s">
        <v>32</v>
      </c>
      <c r="E83" s="10"/>
      <c r="F83" s="18" t="s">
        <v>13</v>
      </c>
      <c r="G83" s="18" t="s">
        <v>222</v>
      </c>
      <c r="H83" s="10"/>
      <c r="I83" s="19">
        <v>207652864</v>
      </c>
      <c r="J83" s="19">
        <v>8840</v>
      </c>
      <c r="K83" s="17" t="s">
        <v>9</v>
      </c>
      <c r="L83" s="10"/>
      <c r="M83" s="60">
        <v>38651</v>
      </c>
      <c r="N83" s="60">
        <v>41007</v>
      </c>
      <c r="O83" s="60">
        <v>46009</v>
      </c>
      <c r="P83" s="10"/>
      <c r="Q83" s="60">
        <f t="shared" ref="Q83:Q105" si="32">N83*$Q$200</f>
        <v>615105</v>
      </c>
      <c r="R83" s="10"/>
      <c r="S83" s="62">
        <f t="shared" ref="S83:S105" si="33">Q83+N83</f>
        <v>656112</v>
      </c>
      <c r="T83" s="10"/>
      <c r="U83" s="64">
        <v>19.7</v>
      </c>
      <c r="V83" s="64">
        <v>21.9</v>
      </c>
      <c r="W83" s="10"/>
      <c r="X83" s="43">
        <v>117950000000</v>
      </c>
      <c r="Y83" s="36">
        <v>6.6000000000000003E-2</v>
      </c>
      <c r="Z83" s="10"/>
      <c r="AA83" s="20">
        <v>32</v>
      </c>
      <c r="AB83" s="20">
        <v>38</v>
      </c>
      <c r="AC83" s="20">
        <v>2</v>
      </c>
      <c r="AD83" s="20">
        <v>27</v>
      </c>
      <c r="AE83" s="20">
        <v>1</v>
      </c>
      <c r="AF83" s="66">
        <f t="shared" ref="AF83:AF105" si="34">SUM(AA83:AE83)</f>
        <v>100</v>
      </c>
      <c r="AG83" s="10"/>
      <c r="AH83" s="36">
        <v>-7.1999999999999995E-2</v>
      </c>
      <c r="AI83" s="40">
        <v>45204</v>
      </c>
      <c r="AJ83" s="37">
        <v>0.82</v>
      </c>
      <c r="AK83" s="42" t="s">
        <v>210</v>
      </c>
      <c r="AL83" s="41">
        <v>1140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48" ht="24" customHeight="1">
      <c r="A84" s="16"/>
      <c r="B84" s="17">
        <f t="shared" si="31"/>
        <v>2</v>
      </c>
      <c r="C84" s="10"/>
      <c r="D84" s="18" t="s">
        <v>114</v>
      </c>
      <c r="E84" s="10"/>
      <c r="F84" s="18" t="s">
        <v>13</v>
      </c>
      <c r="G84" s="18" t="s">
        <v>222</v>
      </c>
      <c r="H84" s="10"/>
      <c r="I84" s="19">
        <v>127540424</v>
      </c>
      <c r="J84" s="19">
        <v>9040</v>
      </c>
      <c r="K84" s="17" t="s">
        <v>9</v>
      </c>
      <c r="L84" s="10"/>
      <c r="M84" s="60">
        <v>16039</v>
      </c>
      <c r="N84" s="60">
        <v>16725</v>
      </c>
      <c r="O84" s="60">
        <v>19676</v>
      </c>
      <c r="P84" s="10"/>
      <c r="Q84" s="60">
        <f t="shared" si="32"/>
        <v>250875</v>
      </c>
      <c r="R84" s="10"/>
      <c r="S84" s="62">
        <f t="shared" si="33"/>
        <v>267600</v>
      </c>
      <c r="T84" s="10"/>
      <c r="U84" s="64">
        <v>13.1</v>
      </c>
      <c r="V84" s="64">
        <v>15.73</v>
      </c>
      <c r="W84" s="10"/>
      <c r="X84" s="43">
        <v>46990000000</v>
      </c>
      <c r="Y84" s="36">
        <v>4.3999999999999997E-2</v>
      </c>
      <c r="Z84" s="10"/>
      <c r="AA84" s="20">
        <v>38</v>
      </c>
      <c r="AB84" s="20">
        <v>10</v>
      </c>
      <c r="AC84" s="20">
        <v>2</v>
      </c>
      <c r="AD84" s="20">
        <v>48</v>
      </c>
      <c r="AE84" s="20">
        <v>2</v>
      </c>
      <c r="AF84" s="66">
        <f t="shared" si="34"/>
        <v>100</v>
      </c>
      <c r="AG84" s="10"/>
      <c r="AH84" s="36">
        <v>-1.4E-2</v>
      </c>
      <c r="AI84" s="40">
        <v>31524</v>
      </c>
      <c r="AJ84" s="37">
        <v>0.78</v>
      </c>
      <c r="AK84" s="42" t="s">
        <v>213</v>
      </c>
      <c r="AL84" s="41">
        <v>847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48" ht="24" customHeight="1">
      <c r="A85" s="16"/>
      <c r="B85" s="17">
        <f t="shared" si="31"/>
        <v>3</v>
      </c>
      <c r="C85" s="10"/>
      <c r="D85" s="18" t="s">
        <v>183</v>
      </c>
      <c r="E85" s="10"/>
      <c r="F85" s="18" t="s">
        <v>13</v>
      </c>
      <c r="G85" s="18" t="s">
        <v>222</v>
      </c>
      <c r="H85" s="10"/>
      <c r="I85" s="19">
        <v>31568180</v>
      </c>
      <c r="J85" s="19">
        <v>11760</v>
      </c>
      <c r="K85" s="17" t="s">
        <v>9</v>
      </c>
      <c r="L85" s="10"/>
      <c r="M85" s="60">
        <v>7028</v>
      </c>
      <c r="N85" s="60">
        <v>10640</v>
      </c>
      <c r="O85" s="60">
        <v>6881</v>
      </c>
      <c r="P85" s="10"/>
      <c r="Q85" s="60">
        <f t="shared" si="32"/>
        <v>159600</v>
      </c>
      <c r="R85" s="10"/>
      <c r="S85" s="62">
        <f t="shared" si="33"/>
        <v>170240</v>
      </c>
      <c r="T85" s="10"/>
      <c r="U85" s="64">
        <v>33.700000000000003</v>
      </c>
      <c r="V85" s="64">
        <v>22.62</v>
      </c>
      <c r="W85" s="10"/>
      <c r="X85" s="43">
        <v>55520000000</v>
      </c>
      <c r="Y85" s="36">
        <v>0.115</v>
      </c>
      <c r="Z85" s="10"/>
      <c r="AA85" s="20">
        <v>31</v>
      </c>
      <c r="AB85" s="20">
        <v>16</v>
      </c>
      <c r="AC85" s="20">
        <v>2</v>
      </c>
      <c r="AD85" s="20">
        <v>49</v>
      </c>
      <c r="AE85" s="20">
        <v>2</v>
      </c>
      <c r="AF85" s="66">
        <f t="shared" si="34"/>
        <v>100</v>
      </c>
      <c r="AG85" s="10"/>
      <c r="AH85" s="36">
        <v>-2.7E-2</v>
      </c>
      <c r="AI85" s="40">
        <v>25341</v>
      </c>
      <c r="AJ85" s="37">
        <v>0.84</v>
      </c>
      <c r="AK85" s="42" t="s">
        <v>213</v>
      </c>
      <c r="AL85" s="41">
        <v>1230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48" ht="24" customHeight="1">
      <c r="A86" s="16"/>
      <c r="B86" s="17">
        <f t="shared" si="31"/>
        <v>4</v>
      </c>
      <c r="C86" s="10"/>
      <c r="D86" s="18" t="s">
        <v>44</v>
      </c>
      <c r="E86" s="10"/>
      <c r="F86" s="18" t="s">
        <v>13</v>
      </c>
      <c r="G86" s="18" t="s">
        <v>222</v>
      </c>
      <c r="H86" s="10"/>
      <c r="I86" s="19">
        <v>48653420</v>
      </c>
      <c r="J86" s="19">
        <v>6320</v>
      </c>
      <c r="K86" s="17" t="s">
        <v>9</v>
      </c>
      <c r="L86" s="10"/>
      <c r="M86" s="60">
        <v>7158</v>
      </c>
      <c r="N86" s="60">
        <v>8987</v>
      </c>
      <c r="O86" s="60">
        <v>7447</v>
      </c>
      <c r="P86" s="10"/>
      <c r="Q86" s="60">
        <f t="shared" si="32"/>
        <v>134805</v>
      </c>
      <c r="R86" s="10"/>
      <c r="S86" s="62">
        <f t="shared" si="33"/>
        <v>143792</v>
      </c>
      <c r="T86" s="10"/>
      <c r="U86" s="64">
        <v>18.5</v>
      </c>
      <c r="V86" s="64">
        <v>14.88</v>
      </c>
      <c r="W86" s="10"/>
      <c r="X86" s="43">
        <v>17370000000</v>
      </c>
      <c r="Y86" s="36">
        <v>6.0999999999999999E-2</v>
      </c>
      <c r="Z86" s="10"/>
      <c r="AA86" s="20">
        <v>15</v>
      </c>
      <c r="AB86" s="20">
        <v>40</v>
      </c>
      <c r="AC86" s="20">
        <v>3</v>
      </c>
      <c r="AD86" s="20">
        <v>41</v>
      </c>
      <c r="AE86" s="20">
        <v>1</v>
      </c>
      <c r="AF86" s="66">
        <f t="shared" si="34"/>
        <v>100</v>
      </c>
      <c r="AG86" s="10"/>
      <c r="AH86" s="36">
        <v>2.8000000000000001E-2</v>
      </c>
      <c r="AI86" s="40">
        <v>27702</v>
      </c>
      <c r="AJ86" s="37">
        <v>0.76</v>
      </c>
      <c r="AK86" s="42" t="s">
        <v>210</v>
      </c>
      <c r="AL86" s="41">
        <v>753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48" ht="24" customHeight="1">
      <c r="A87" s="16"/>
      <c r="B87" s="17">
        <f t="shared" si="31"/>
        <v>5</v>
      </c>
      <c r="C87" s="10"/>
      <c r="D87" s="18" t="s">
        <v>15</v>
      </c>
      <c r="E87" s="10"/>
      <c r="F87" s="18" t="s">
        <v>13</v>
      </c>
      <c r="G87" s="18" t="s">
        <v>222</v>
      </c>
      <c r="H87" s="10"/>
      <c r="I87" s="19">
        <v>43847432</v>
      </c>
      <c r="J87" s="19">
        <v>11960</v>
      </c>
      <c r="K87" s="17" t="s">
        <v>9</v>
      </c>
      <c r="L87" s="10"/>
      <c r="M87" s="60">
        <v>5530</v>
      </c>
      <c r="N87" s="60">
        <v>6119</v>
      </c>
      <c r="O87" s="60">
        <v>6508</v>
      </c>
      <c r="P87" s="10"/>
      <c r="Q87" s="60">
        <f t="shared" si="32"/>
        <v>91785</v>
      </c>
      <c r="R87" s="10"/>
      <c r="S87" s="62">
        <f t="shared" si="33"/>
        <v>97904</v>
      </c>
      <c r="T87" s="10"/>
      <c r="U87" s="64">
        <v>14</v>
      </c>
      <c r="V87" s="64">
        <v>14.85</v>
      </c>
      <c r="W87" s="10"/>
      <c r="X87" s="43">
        <v>25750000000</v>
      </c>
      <c r="Y87" s="36">
        <v>4.5999999999999999E-2</v>
      </c>
      <c r="Z87" s="10"/>
      <c r="AA87" s="20">
        <v>52</v>
      </c>
      <c r="AB87" s="20">
        <v>18</v>
      </c>
      <c r="AC87" s="20">
        <v>2</v>
      </c>
      <c r="AD87" s="20">
        <v>27</v>
      </c>
      <c r="AE87" s="20">
        <v>1</v>
      </c>
      <c r="AF87" s="66">
        <f t="shared" si="34"/>
        <v>100</v>
      </c>
      <c r="AG87" s="10"/>
      <c r="AH87" s="36">
        <v>-7.6999999999999999E-2</v>
      </c>
      <c r="AI87" s="40">
        <v>49338</v>
      </c>
      <c r="AJ87" s="37">
        <v>0.73</v>
      </c>
      <c r="AK87" s="42" t="s">
        <v>213</v>
      </c>
      <c r="AL87" s="41">
        <v>795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48" ht="24" customHeight="1">
      <c r="A88" s="16"/>
      <c r="B88" s="17">
        <f t="shared" si="31"/>
        <v>6</v>
      </c>
      <c r="C88" s="10"/>
      <c r="D88" s="18" t="s">
        <v>133</v>
      </c>
      <c r="E88" s="10"/>
      <c r="F88" s="18" t="s">
        <v>13</v>
      </c>
      <c r="G88" s="18" t="s">
        <v>222</v>
      </c>
      <c r="H88" s="10"/>
      <c r="I88" s="19">
        <v>31773840</v>
      </c>
      <c r="J88" s="19">
        <v>5950</v>
      </c>
      <c r="K88" s="17" t="s">
        <v>9</v>
      </c>
      <c r="L88" s="10"/>
      <c r="M88" s="60">
        <v>2696</v>
      </c>
      <c r="N88" s="60">
        <v>4286</v>
      </c>
      <c r="O88" s="60">
        <v>4555</v>
      </c>
      <c r="P88" s="10"/>
      <c r="Q88" s="60">
        <f t="shared" si="32"/>
        <v>64290</v>
      </c>
      <c r="R88" s="10"/>
      <c r="S88" s="62">
        <f t="shared" si="33"/>
        <v>68576</v>
      </c>
      <c r="T88" s="10"/>
      <c r="U88" s="64">
        <v>13.5</v>
      </c>
      <c r="V88" s="64">
        <v>13.95</v>
      </c>
      <c r="W88" s="10"/>
      <c r="X88" s="43">
        <v>8600000000</v>
      </c>
      <c r="Y88" s="36">
        <v>4.4999999999999998E-2</v>
      </c>
      <c r="Z88" s="10"/>
      <c r="AA88" s="20">
        <v>40</v>
      </c>
      <c r="AB88" s="20">
        <v>7</v>
      </c>
      <c r="AC88" s="20">
        <v>3</v>
      </c>
      <c r="AD88" s="20">
        <v>49</v>
      </c>
      <c r="AE88" s="20">
        <v>1</v>
      </c>
      <c r="AF88" s="66">
        <f t="shared" si="34"/>
        <v>100</v>
      </c>
      <c r="AG88" s="10"/>
      <c r="AH88" s="36">
        <v>-0.127</v>
      </c>
      <c r="AI88" s="40">
        <v>17640</v>
      </c>
      <c r="AJ88" s="37">
        <v>0.71</v>
      </c>
      <c r="AK88" s="42" t="s">
        <v>213</v>
      </c>
      <c r="AL88" s="41">
        <v>697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48" ht="24" customHeight="1">
      <c r="A89" s="16"/>
      <c r="B89" s="17">
        <f t="shared" si="31"/>
        <v>7</v>
      </c>
      <c r="C89" s="10"/>
      <c r="D89" s="18" t="s">
        <v>57</v>
      </c>
      <c r="E89" s="10"/>
      <c r="F89" s="18" t="s">
        <v>13</v>
      </c>
      <c r="G89" s="18" t="s">
        <v>222</v>
      </c>
      <c r="H89" s="10"/>
      <c r="I89" s="19">
        <v>10648791</v>
      </c>
      <c r="J89" s="19">
        <v>6390</v>
      </c>
      <c r="K89" s="17" t="s">
        <v>9</v>
      </c>
      <c r="L89" s="10"/>
      <c r="M89" s="60">
        <v>3118</v>
      </c>
      <c r="N89" s="60">
        <v>3684</v>
      </c>
      <c r="O89" s="60">
        <v>3184</v>
      </c>
      <c r="P89" s="10"/>
      <c r="Q89" s="60">
        <f t="shared" si="32"/>
        <v>55260</v>
      </c>
      <c r="R89" s="10"/>
      <c r="S89" s="62">
        <f t="shared" si="33"/>
        <v>58944</v>
      </c>
      <c r="T89" s="10"/>
      <c r="U89" s="64">
        <v>34.6</v>
      </c>
      <c r="V89" s="64">
        <v>30.77</v>
      </c>
      <c r="W89" s="10"/>
      <c r="X89" s="43">
        <v>8320000000</v>
      </c>
      <c r="Y89" s="36">
        <v>0.115</v>
      </c>
      <c r="Z89" s="10"/>
      <c r="AA89" s="20">
        <v>73</v>
      </c>
      <c r="AB89" s="20">
        <v>16</v>
      </c>
      <c r="AC89" s="20">
        <v>1</v>
      </c>
      <c r="AD89" s="20">
        <v>9</v>
      </c>
      <c r="AE89" s="20">
        <v>1</v>
      </c>
      <c r="AF89" s="66">
        <f t="shared" si="34"/>
        <v>100</v>
      </c>
      <c r="AG89" s="10"/>
      <c r="AH89" s="36">
        <v>5.8999999999999997E-2</v>
      </c>
      <c r="AI89" s="40">
        <v>36192</v>
      </c>
      <c r="AJ89" s="37">
        <v>0.81</v>
      </c>
      <c r="AK89" s="42" t="s">
        <v>210</v>
      </c>
      <c r="AL89" s="41">
        <v>1563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48" ht="24" customHeight="1">
      <c r="A90" s="16"/>
      <c r="B90" s="17">
        <f t="shared" si="31"/>
        <v>8</v>
      </c>
      <c r="C90" s="10"/>
      <c r="D90" s="18" t="s">
        <v>58</v>
      </c>
      <c r="E90" s="10"/>
      <c r="F90" s="18" t="s">
        <v>13</v>
      </c>
      <c r="G90" s="18" t="s">
        <v>222</v>
      </c>
      <c r="H90" s="10"/>
      <c r="I90" s="19">
        <v>16385068</v>
      </c>
      <c r="J90" s="19">
        <v>5820</v>
      </c>
      <c r="K90" s="17" t="s">
        <v>9</v>
      </c>
      <c r="L90" s="10"/>
      <c r="M90" s="60">
        <v>2894</v>
      </c>
      <c r="N90" s="60">
        <v>3490</v>
      </c>
      <c r="O90" s="60">
        <v>4474</v>
      </c>
      <c r="P90" s="10"/>
      <c r="Q90" s="60">
        <f t="shared" si="32"/>
        <v>52350</v>
      </c>
      <c r="R90" s="10"/>
      <c r="S90" s="62">
        <f t="shared" si="33"/>
        <v>55840</v>
      </c>
      <c r="T90" s="10"/>
      <c r="U90" s="64">
        <v>21.3</v>
      </c>
      <c r="V90" s="64">
        <v>27.21</v>
      </c>
      <c r="W90" s="10"/>
      <c r="X90" s="43">
        <v>7080000000</v>
      </c>
      <c r="Y90" s="36">
        <v>7.0999999999999994E-2</v>
      </c>
      <c r="Z90" s="10"/>
      <c r="AA90" s="20">
        <v>32</v>
      </c>
      <c r="AB90" s="20">
        <v>18</v>
      </c>
      <c r="AC90" s="20">
        <v>2</v>
      </c>
      <c r="AD90" s="20">
        <v>47</v>
      </c>
      <c r="AE90" s="20">
        <v>1</v>
      </c>
      <c r="AF90" s="66">
        <f t="shared" si="34"/>
        <v>100</v>
      </c>
      <c r="AG90" s="10"/>
      <c r="AH90" s="36">
        <v>-9.0999999999999998E-2</v>
      </c>
      <c r="AI90" s="40">
        <v>11751</v>
      </c>
      <c r="AJ90" s="37">
        <v>0.75</v>
      </c>
      <c r="AK90" s="42" t="s">
        <v>213</v>
      </c>
      <c r="AL90" s="41">
        <v>1394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48" ht="24" customHeight="1">
      <c r="A91" s="16"/>
      <c r="B91" s="17">
        <f t="shared" si="31"/>
        <v>9</v>
      </c>
      <c r="C91" s="10"/>
      <c r="D91" s="18" t="s">
        <v>76</v>
      </c>
      <c r="E91" s="10"/>
      <c r="F91" s="18" t="s">
        <v>13</v>
      </c>
      <c r="G91" s="18" t="s">
        <v>222</v>
      </c>
      <c r="H91" s="10"/>
      <c r="I91" s="19">
        <v>16582469</v>
      </c>
      <c r="J91" s="19">
        <v>3790</v>
      </c>
      <c r="K91" s="17" t="s">
        <v>9</v>
      </c>
      <c r="L91" s="10"/>
      <c r="M91" s="60">
        <v>2058</v>
      </c>
      <c r="N91" s="60">
        <v>2758</v>
      </c>
      <c r="O91" s="60">
        <v>2635</v>
      </c>
      <c r="P91" s="10"/>
      <c r="Q91" s="60">
        <f t="shared" si="32"/>
        <v>41370</v>
      </c>
      <c r="R91" s="10"/>
      <c r="S91" s="62">
        <f t="shared" si="33"/>
        <v>44128</v>
      </c>
      <c r="T91" s="10"/>
      <c r="U91" s="64">
        <v>16.600000000000001</v>
      </c>
      <c r="V91" s="64">
        <v>15.92</v>
      </c>
      <c r="W91" s="10"/>
      <c r="X91" s="43">
        <v>3800000000</v>
      </c>
      <c r="Y91" s="36">
        <v>5.5E-2</v>
      </c>
      <c r="Z91" s="10"/>
      <c r="AA91" s="20">
        <v>38</v>
      </c>
      <c r="AB91" s="20">
        <v>14</v>
      </c>
      <c r="AC91" s="20">
        <v>2</v>
      </c>
      <c r="AD91" s="20">
        <v>45</v>
      </c>
      <c r="AE91" s="20">
        <v>1</v>
      </c>
      <c r="AF91" s="66">
        <f t="shared" si="34"/>
        <v>100</v>
      </c>
      <c r="AG91" s="10"/>
      <c r="AH91" s="36">
        <v>2.5999999999999999E-2</v>
      </c>
      <c r="AI91" s="40">
        <v>19600</v>
      </c>
      <c r="AJ91" s="37">
        <v>0.82</v>
      </c>
      <c r="AK91" s="42" t="s">
        <v>210</v>
      </c>
      <c r="AL91" s="41">
        <v>863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48" ht="24" customHeight="1">
      <c r="A92" s="16"/>
      <c r="B92" s="17">
        <f t="shared" si="31"/>
        <v>10</v>
      </c>
      <c r="C92" s="10"/>
      <c r="D92" s="18" t="s">
        <v>29</v>
      </c>
      <c r="E92" s="10"/>
      <c r="F92" s="18" t="s">
        <v>13</v>
      </c>
      <c r="G92" s="18" t="s">
        <v>222</v>
      </c>
      <c r="H92" s="10"/>
      <c r="I92" s="19">
        <v>10887882</v>
      </c>
      <c r="J92" s="19">
        <v>3070</v>
      </c>
      <c r="K92" s="17" t="s">
        <v>9</v>
      </c>
      <c r="L92" s="10"/>
      <c r="M92" s="60">
        <v>1259</v>
      </c>
      <c r="N92" s="60">
        <v>1687</v>
      </c>
      <c r="O92" s="60">
        <v>2120</v>
      </c>
      <c r="P92" s="10"/>
      <c r="Q92" s="60">
        <f t="shared" si="32"/>
        <v>25305</v>
      </c>
      <c r="R92" s="10"/>
      <c r="S92" s="62">
        <f t="shared" si="33"/>
        <v>26992</v>
      </c>
      <c r="T92" s="10"/>
      <c r="U92" s="64">
        <v>15.5</v>
      </c>
      <c r="V92" s="64">
        <v>18.7</v>
      </c>
      <c r="W92" s="10"/>
      <c r="X92" s="43">
        <v>1750000000</v>
      </c>
      <c r="Y92" s="36">
        <v>5.1999999999999998E-2</v>
      </c>
      <c r="Z92" s="10"/>
      <c r="AA92" s="20">
        <v>58</v>
      </c>
      <c r="AB92" s="20">
        <v>5</v>
      </c>
      <c r="AC92" s="20">
        <v>1</v>
      </c>
      <c r="AD92" s="20">
        <v>35</v>
      </c>
      <c r="AE92" s="20">
        <v>1</v>
      </c>
      <c r="AF92" s="66">
        <f t="shared" si="34"/>
        <v>100</v>
      </c>
      <c r="AG92" s="10"/>
      <c r="AH92" s="36">
        <v>-4.8000000000000001E-2</v>
      </c>
      <c r="AI92" s="40">
        <v>15715</v>
      </c>
      <c r="AJ92" s="37">
        <v>0.66</v>
      </c>
      <c r="AK92" s="42" t="s">
        <v>213</v>
      </c>
      <c r="AL92" s="41">
        <v>912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48" ht="24" customHeight="1">
      <c r="A93" s="16"/>
      <c r="B93" s="17">
        <f t="shared" si="31"/>
        <v>11</v>
      </c>
      <c r="C93" s="10"/>
      <c r="D93" s="18" t="s">
        <v>132</v>
      </c>
      <c r="E93" s="10"/>
      <c r="F93" s="18" t="s">
        <v>13</v>
      </c>
      <c r="G93" s="18" t="s">
        <v>222</v>
      </c>
      <c r="H93" s="10"/>
      <c r="I93" s="19">
        <v>6725308</v>
      </c>
      <c r="J93" s="19">
        <v>4070</v>
      </c>
      <c r="K93" s="17" t="s">
        <v>9</v>
      </c>
      <c r="L93" s="10"/>
      <c r="M93" s="60">
        <v>1202</v>
      </c>
      <c r="N93" s="60">
        <v>1529</v>
      </c>
      <c r="O93" s="60">
        <v>1494</v>
      </c>
      <c r="P93" s="10"/>
      <c r="Q93" s="60">
        <f t="shared" si="32"/>
        <v>22935</v>
      </c>
      <c r="R93" s="10"/>
      <c r="S93" s="62">
        <f t="shared" si="33"/>
        <v>24464</v>
      </c>
      <c r="T93" s="10"/>
      <c r="U93" s="64">
        <v>22.7</v>
      </c>
      <c r="V93" s="64">
        <v>21.9</v>
      </c>
      <c r="W93" s="10"/>
      <c r="X93" s="43">
        <v>2730000000</v>
      </c>
      <c r="Y93" s="36">
        <v>7.5999999999999998E-2</v>
      </c>
      <c r="Z93" s="10"/>
      <c r="AA93" s="20">
        <v>18</v>
      </c>
      <c r="AB93" s="20">
        <v>43</v>
      </c>
      <c r="AC93" s="20">
        <v>1</v>
      </c>
      <c r="AD93" s="20">
        <v>37</v>
      </c>
      <c r="AE93" s="20">
        <v>1</v>
      </c>
      <c r="AF93" s="66">
        <f t="shared" si="34"/>
        <v>100</v>
      </c>
      <c r="AG93" s="10"/>
      <c r="AH93" s="36">
        <v>-0.08</v>
      </c>
      <c r="AI93" s="40">
        <v>27834</v>
      </c>
      <c r="AJ93" s="37">
        <v>0.84</v>
      </c>
      <c r="AK93" s="42" t="s">
        <v>210</v>
      </c>
      <c r="AL93" s="41">
        <v>1167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</row>
    <row r="94" spans="1:48" ht="24" customHeight="1">
      <c r="A94" s="16"/>
      <c r="B94" s="17">
        <f t="shared" si="31"/>
        <v>12</v>
      </c>
      <c r="C94" s="10"/>
      <c r="D94" s="18" t="s">
        <v>80</v>
      </c>
      <c r="E94" s="10"/>
      <c r="F94" s="18" t="s">
        <v>13</v>
      </c>
      <c r="G94" s="18" t="s">
        <v>222</v>
      </c>
      <c r="H94" s="10"/>
      <c r="I94" s="19">
        <v>9112867</v>
      </c>
      <c r="J94" s="19">
        <v>2150</v>
      </c>
      <c r="K94" s="17" t="s">
        <v>9</v>
      </c>
      <c r="L94" s="10"/>
      <c r="M94" s="60">
        <v>1407</v>
      </c>
      <c r="N94" s="60">
        <v>1525</v>
      </c>
      <c r="O94" s="60">
        <v>1276</v>
      </c>
      <c r="P94" s="10"/>
      <c r="Q94" s="60">
        <f t="shared" si="32"/>
        <v>22875</v>
      </c>
      <c r="R94" s="10"/>
      <c r="S94" s="62">
        <f t="shared" si="33"/>
        <v>24400</v>
      </c>
      <c r="T94" s="10"/>
      <c r="U94" s="64">
        <v>16.7</v>
      </c>
      <c r="V94" s="64">
        <v>13.76</v>
      </c>
      <c r="W94" s="10"/>
      <c r="X94" s="43">
        <v>1200000000</v>
      </c>
      <c r="Y94" s="36">
        <v>5.6000000000000001E-2</v>
      </c>
      <c r="Z94" s="10"/>
      <c r="AA94" s="20">
        <v>31</v>
      </c>
      <c r="AB94" s="20">
        <v>9</v>
      </c>
      <c r="AC94" s="20">
        <v>2</v>
      </c>
      <c r="AD94" s="20">
        <v>56</v>
      </c>
      <c r="AE94" s="20">
        <v>2</v>
      </c>
      <c r="AF94" s="66">
        <f t="shared" si="34"/>
        <v>100</v>
      </c>
      <c r="AG94" s="10"/>
      <c r="AH94" s="36">
        <v>-1.2E-2</v>
      </c>
      <c r="AI94" s="40">
        <v>18595</v>
      </c>
      <c r="AJ94" s="37">
        <v>0.72</v>
      </c>
      <c r="AK94" s="42" t="s">
        <v>214</v>
      </c>
      <c r="AL94" s="41">
        <v>698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48" ht="24" customHeight="1">
      <c r="A95" s="16"/>
      <c r="B95" s="17">
        <f t="shared" si="31"/>
        <v>13</v>
      </c>
      <c r="C95" s="10"/>
      <c r="D95" s="18" t="s">
        <v>60</v>
      </c>
      <c r="E95" s="10"/>
      <c r="F95" s="18" t="s">
        <v>13</v>
      </c>
      <c r="G95" s="18" t="s">
        <v>222</v>
      </c>
      <c r="H95" s="10"/>
      <c r="I95" s="19">
        <v>6344722</v>
      </c>
      <c r="J95" s="19">
        <v>3920</v>
      </c>
      <c r="K95" s="17" t="s">
        <v>9</v>
      </c>
      <c r="L95" s="10"/>
      <c r="M95" s="60">
        <v>1215</v>
      </c>
      <c r="N95" s="60">
        <v>1411</v>
      </c>
      <c r="O95" s="60">
        <v>1276</v>
      </c>
      <c r="P95" s="10"/>
      <c r="Q95" s="60">
        <f t="shared" si="32"/>
        <v>21165</v>
      </c>
      <c r="R95" s="10"/>
      <c r="S95" s="62">
        <f t="shared" si="33"/>
        <v>22576</v>
      </c>
      <c r="T95" s="10"/>
      <c r="U95" s="64">
        <v>22.2</v>
      </c>
      <c r="V95" s="64">
        <v>21.04</v>
      </c>
      <c r="W95" s="10"/>
      <c r="X95" s="43">
        <v>1770000000</v>
      </c>
      <c r="Y95" s="36">
        <v>7.3999999999999996E-2</v>
      </c>
      <c r="Z95" s="10"/>
      <c r="AA95" s="20">
        <v>30</v>
      </c>
      <c r="AB95" s="20">
        <v>3</v>
      </c>
      <c r="AC95" s="20">
        <v>1</v>
      </c>
      <c r="AD95" s="20">
        <v>65</v>
      </c>
      <c r="AE95" s="20">
        <v>1</v>
      </c>
      <c r="AF95" s="66">
        <f t="shared" si="34"/>
        <v>100</v>
      </c>
      <c r="AG95" s="10"/>
      <c r="AH95" s="36">
        <v>0.10299999999999999</v>
      </c>
      <c r="AI95" s="40">
        <v>15888</v>
      </c>
      <c r="AJ95" s="37">
        <v>0.71</v>
      </c>
      <c r="AK95" s="42" t="s">
        <v>213</v>
      </c>
      <c r="AL95" s="41">
        <v>929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48" ht="24" customHeight="1">
      <c r="A96" s="16"/>
      <c r="B96" s="17">
        <f t="shared" si="31"/>
        <v>14</v>
      </c>
      <c r="C96" s="10"/>
      <c r="D96" s="18" t="s">
        <v>51</v>
      </c>
      <c r="E96" s="10"/>
      <c r="F96" s="18" t="s">
        <v>13</v>
      </c>
      <c r="G96" s="18" t="s">
        <v>222</v>
      </c>
      <c r="H96" s="10"/>
      <c r="I96" s="19">
        <v>11475982</v>
      </c>
      <c r="J96" s="19">
        <v>6570</v>
      </c>
      <c r="K96" s="17" t="s">
        <v>9</v>
      </c>
      <c r="L96" s="10"/>
      <c r="M96" s="60">
        <v>750</v>
      </c>
      <c r="N96" s="60">
        <v>975</v>
      </c>
      <c r="O96" s="60">
        <v>1124</v>
      </c>
      <c r="P96" s="10"/>
      <c r="Q96" s="60">
        <f t="shared" si="32"/>
        <v>14625</v>
      </c>
      <c r="R96" s="10"/>
      <c r="S96" s="62">
        <f t="shared" si="33"/>
        <v>15600</v>
      </c>
      <c r="T96" s="10"/>
      <c r="U96" s="64">
        <v>8.5</v>
      </c>
      <c r="V96" s="64">
        <v>9.86</v>
      </c>
      <c r="W96" s="10"/>
      <c r="X96" s="43">
        <v>2580000000</v>
      </c>
      <c r="Y96" s="36">
        <v>2.8000000000000001E-2</v>
      </c>
      <c r="Z96" s="10"/>
      <c r="AA96" s="20">
        <v>30</v>
      </c>
      <c r="AB96" s="20">
        <v>12</v>
      </c>
      <c r="AC96" s="20">
        <v>16</v>
      </c>
      <c r="AD96" s="20">
        <v>38</v>
      </c>
      <c r="AE96" s="20">
        <v>4</v>
      </c>
      <c r="AF96" s="66">
        <f t="shared" si="34"/>
        <v>100</v>
      </c>
      <c r="AG96" s="10"/>
      <c r="AH96" s="36">
        <v>4.9000000000000002E-2</v>
      </c>
      <c r="AI96" s="40">
        <v>5519</v>
      </c>
      <c r="AJ96" s="37">
        <v>0.69</v>
      </c>
      <c r="AK96" s="42" t="s">
        <v>213</v>
      </c>
      <c r="AL96" s="41">
        <v>432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50" ht="24" customHeight="1">
      <c r="A97" s="16"/>
      <c r="B97" s="17">
        <f t="shared" si="31"/>
        <v>15</v>
      </c>
      <c r="C97" s="10"/>
      <c r="D97" s="18" t="s">
        <v>48</v>
      </c>
      <c r="E97" s="10"/>
      <c r="F97" s="18" t="s">
        <v>13</v>
      </c>
      <c r="G97" s="18" t="s">
        <v>222</v>
      </c>
      <c r="H97" s="10"/>
      <c r="I97" s="19">
        <v>4857274</v>
      </c>
      <c r="J97" s="19">
        <v>10840</v>
      </c>
      <c r="K97" s="17" t="s">
        <v>9</v>
      </c>
      <c r="L97" s="10"/>
      <c r="M97" s="60">
        <v>795</v>
      </c>
      <c r="N97" s="60">
        <v>812</v>
      </c>
      <c r="O97" s="60">
        <v>778</v>
      </c>
      <c r="P97" s="10"/>
      <c r="Q97" s="60">
        <f t="shared" si="32"/>
        <v>12180</v>
      </c>
      <c r="R97" s="10"/>
      <c r="S97" s="62">
        <f t="shared" si="33"/>
        <v>12992</v>
      </c>
      <c r="T97" s="10"/>
      <c r="U97" s="64">
        <v>16.7</v>
      </c>
      <c r="V97" s="64">
        <v>16.84</v>
      </c>
      <c r="W97" s="10"/>
      <c r="X97" s="43">
        <v>3180000000</v>
      </c>
      <c r="Y97" s="36">
        <v>5.6000000000000001E-2</v>
      </c>
      <c r="Z97" s="10"/>
      <c r="AA97" s="20">
        <v>22</v>
      </c>
      <c r="AB97" s="20">
        <v>11</v>
      </c>
      <c r="AC97" s="20">
        <v>1</v>
      </c>
      <c r="AD97" s="20">
        <v>65</v>
      </c>
      <c r="AE97" s="20">
        <v>1</v>
      </c>
      <c r="AF97" s="66">
        <f t="shared" si="34"/>
        <v>100</v>
      </c>
      <c r="AG97" s="10"/>
      <c r="AH97" s="36">
        <v>0.104</v>
      </c>
      <c r="AI97" s="40">
        <v>40998</v>
      </c>
      <c r="AJ97" s="37">
        <v>0.75</v>
      </c>
      <c r="AK97" s="42" t="s">
        <v>213</v>
      </c>
      <c r="AL97" s="41">
        <v>794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50" ht="24" customHeight="1">
      <c r="A98" s="16"/>
      <c r="B98" s="17">
        <f t="shared" si="31"/>
        <v>16</v>
      </c>
      <c r="C98" s="10"/>
      <c r="D98" s="18" t="s">
        <v>130</v>
      </c>
      <c r="E98" s="10"/>
      <c r="F98" s="18" t="s">
        <v>13</v>
      </c>
      <c r="G98" s="18" t="s">
        <v>222</v>
      </c>
      <c r="H98" s="10"/>
      <c r="I98" s="19">
        <v>4034119</v>
      </c>
      <c r="J98" s="19">
        <v>12140</v>
      </c>
      <c r="K98" s="17" t="s">
        <v>9</v>
      </c>
      <c r="L98" s="10"/>
      <c r="M98" s="60">
        <v>440</v>
      </c>
      <c r="N98" s="60">
        <v>575</v>
      </c>
      <c r="O98" s="60">
        <v>506</v>
      </c>
      <c r="P98" s="10"/>
      <c r="Q98" s="60">
        <f t="shared" si="32"/>
        <v>8625</v>
      </c>
      <c r="R98" s="10"/>
      <c r="S98" s="62">
        <f t="shared" si="33"/>
        <v>9200</v>
      </c>
      <c r="T98" s="10"/>
      <c r="U98" s="64">
        <v>14.3</v>
      </c>
      <c r="V98" s="64">
        <v>13.11</v>
      </c>
      <c r="W98" s="10"/>
      <c r="X98" s="43">
        <v>2750000000</v>
      </c>
      <c r="Y98" s="36">
        <v>4.7E-2</v>
      </c>
      <c r="Z98" s="10"/>
      <c r="AA98" s="20">
        <v>41</v>
      </c>
      <c r="AB98" s="20">
        <v>5</v>
      </c>
      <c r="AC98" s="20">
        <v>5</v>
      </c>
      <c r="AD98" s="20">
        <v>47</v>
      </c>
      <c r="AE98" s="20">
        <v>2</v>
      </c>
      <c r="AF98" s="66">
        <f t="shared" si="34"/>
        <v>100</v>
      </c>
      <c r="AG98" s="10"/>
      <c r="AH98" s="36">
        <v>-9.7000000000000003E-2</v>
      </c>
      <c r="AI98" s="40">
        <v>31942</v>
      </c>
      <c r="AJ98" s="37">
        <v>0.77</v>
      </c>
      <c r="AK98" s="42" t="s">
        <v>210</v>
      </c>
      <c r="AL98" s="41">
        <v>659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50" ht="24" customHeight="1">
      <c r="A99" s="16"/>
      <c r="B99" s="17">
        <f t="shared" si="31"/>
        <v>17</v>
      </c>
      <c r="C99" s="10"/>
      <c r="D99" s="18" t="s">
        <v>90</v>
      </c>
      <c r="E99" s="10"/>
      <c r="F99" s="18" t="s">
        <v>13</v>
      </c>
      <c r="G99" s="18" t="s">
        <v>222</v>
      </c>
      <c r="H99" s="10"/>
      <c r="I99" s="19">
        <v>2881355</v>
      </c>
      <c r="J99" s="19">
        <v>4660</v>
      </c>
      <c r="K99" s="17" t="s">
        <v>9</v>
      </c>
      <c r="L99" s="10"/>
      <c r="M99" s="60">
        <v>379</v>
      </c>
      <c r="N99" s="60">
        <v>391</v>
      </c>
      <c r="O99" s="60">
        <v>282</v>
      </c>
      <c r="P99" s="10"/>
      <c r="Q99" s="60">
        <f t="shared" si="32"/>
        <v>5865</v>
      </c>
      <c r="R99" s="10"/>
      <c r="S99" s="62">
        <f t="shared" si="33"/>
        <v>6256</v>
      </c>
      <c r="T99" s="10"/>
      <c r="U99" s="64">
        <v>13.6</v>
      </c>
      <c r="V99" s="64">
        <v>10.15</v>
      </c>
      <c r="W99" s="10"/>
      <c r="X99" s="43">
        <v>634940000</v>
      </c>
      <c r="Y99" s="36">
        <v>4.4999999999999998E-2</v>
      </c>
      <c r="Z99" s="10"/>
      <c r="AA99" s="20">
        <v>50</v>
      </c>
      <c r="AB99" s="20">
        <v>18</v>
      </c>
      <c r="AC99" s="20">
        <v>7</v>
      </c>
      <c r="AD99" s="20">
        <v>24</v>
      </c>
      <c r="AE99" s="20">
        <v>1</v>
      </c>
      <c r="AF99" s="66">
        <f t="shared" si="34"/>
        <v>100</v>
      </c>
      <c r="AG99" s="10"/>
      <c r="AH99" s="36">
        <v>-3.0000000000000001E-3</v>
      </c>
      <c r="AI99" s="40">
        <v>18787</v>
      </c>
      <c r="AJ99" s="37">
        <v>0.75</v>
      </c>
      <c r="AK99" s="42" t="s">
        <v>210</v>
      </c>
      <c r="AL99" s="41">
        <v>505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50" ht="24" customHeight="1">
      <c r="A100" s="16"/>
      <c r="B100" s="17">
        <f t="shared" si="31"/>
        <v>18</v>
      </c>
      <c r="C100" s="10"/>
      <c r="D100" s="18" t="s">
        <v>79</v>
      </c>
      <c r="E100" s="10"/>
      <c r="F100" s="18" t="s">
        <v>13</v>
      </c>
      <c r="G100" s="18" t="s">
        <v>222</v>
      </c>
      <c r="H100" s="10"/>
      <c r="I100" s="19">
        <v>773303</v>
      </c>
      <c r="J100" s="19">
        <v>4250</v>
      </c>
      <c r="K100" s="17" t="s">
        <v>9</v>
      </c>
      <c r="L100" s="10"/>
      <c r="M100" s="60">
        <v>128</v>
      </c>
      <c r="N100" s="60">
        <v>190</v>
      </c>
      <c r="O100" s="60">
        <v>121</v>
      </c>
      <c r="P100" s="10"/>
      <c r="Q100" s="60">
        <f t="shared" si="32"/>
        <v>2850</v>
      </c>
      <c r="R100" s="10"/>
      <c r="S100" s="62">
        <f t="shared" si="33"/>
        <v>3040</v>
      </c>
      <c r="T100" s="10"/>
      <c r="U100" s="64">
        <v>24.6</v>
      </c>
      <c r="V100" s="64">
        <v>16.27</v>
      </c>
      <c r="W100" s="10"/>
      <c r="X100" s="43">
        <v>286260000</v>
      </c>
      <c r="Y100" s="36">
        <v>8.2000000000000003E-2</v>
      </c>
      <c r="Z100" s="10"/>
      <c r="AA100" s="20">
        <v>51</v>
      </c>
      <c r="AB100" s="20">
        <v>19</v>
      </c>
      <c r="AC100" s="20">
        <v>6</v>
      </c>
      <c r="AD100" s="20">
        <v>23</v>
      </c>
      <c r="AE100" s="20">
        <v>1</v>
      </c>
      <c r="AF100" s="66">
        <f t="shared" si="34"/>
        <v>100</v>
      </c>
      <c r="AG100" s="10"/>
      <c r="AH100" s="36">
        <v>-9.2999999999999999E-2</v>
      </c>
      <c r="AI100" s="40">
        <v>2029</v>
      </c>
      <c r="AJ100" s="37">
        <v>0.85</v>
      </c>
      <c r="AK100" s="42" t="s">
        <v>210</v>
      </c>
      <c r="AL100" s="41">
        <v>856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50" ht="24" customHeight="1">
      <c r="A101" s="16"/>
      <c r="B101" s="17">
        <f t="shared" si="31"/>
        <v>19</v>
      </c>
      <c r="C101" s="10"/>
      <c r="D101" s="18" t="s">
        <v>26</v>
      </c>
      <c r="E101" s="10"/>
      <c r="F101" s="18" t="s">
        <v>13</v>
      </c>
      <c r="G101" s="18" t="s">
        <v>222</v>
      </c>
      <c r="H101" s="10"/>
      <c r="I101" s="19">
        <v>366954</v>
      </c>
      <c r="J101" s="19">
        <v>4410</v>
      </c>
      <c r="K101" s="17" t="s">
        <v>9</v>
      </c>
      <c r="L101" s="10"/>
      <c r="M101" s="60">
        <v>101</v>
      </c>
      <c r="N101" s="60">
        <v>104</v>
      </c>
      <c r="O101" s="60">
        <v>71</v>
      </c>
      <c r="P101" s="10"/>
      <c r="Q101" s="60">
        <f t="shared" si="32"/>
        <v>1560</v>
      </c>
      <c r="R101" s="10"/>
      <c r="S101" s="62">
        <f t="shared" si="33"/>
        <v>1664</v>
      </c>
      <c r="T101" s="10"/>
      <c r="U101" s="64">
        <v>28.3</v>
      </c>
      <c r="V101" s="64">
        <v>18.309999999999999</v>
      </c>
      <c r="W101" s="10"/>
      <c r="X101" s="43">
        <v>170250000</v>
      </c>
      <c r="Y101" s="36">
        <v>9.4E-2</v>
      </c>
      <c r="Z101" s="10"/>
      <c r="AA101" s="20">
        <v>53</v>
      </c>
      <c r="AB101" s="20">
        <v>20</v>
      </c>
      <c r="AC101" s="20">
        <v>7</v>
      </c>
      <c r="AD101" s="20">
        <v>19</v>
      </c>
      <c r="AE101" s="20">
        <v>1</v>
      </c>
      <c r="AF101" s="66">
        <f t="shared" si="34"/>
        <v>100</v>
      </c>
      <c r="AG101" s="10"/>
      <c r="AH101" s="36">
        <v>2.5999999999999999E-2</v>
      </c>
      <c r="AI101" s="40">
        <v>15286</v>
      </c>
      <c r="AJ101" s="37">
        <v>0.86</v>
      </c>
      <c r="AK101" s="42" t="s">
        <v>210</v>
      </c>
      <c r="AL101" s="41">
        <v>1007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50" ht="24" customHeight="1">
      <c r="A102" s="16"/>
      <c r="B102" s="17">
        <f t="shared" si="31"/>
        <v>20</v>
      </c>
      <c r="C102" s="10"/>
      <c r="D102" s="18" t="s">
        <v>160</v>
      </c>
      <c r="E102" s="10"/>
      <c r="F102" s="18" t="s">
        <v>13</v>
      </c>
      <c r="G102" s="18" t="s">
        <v>222</v>
      </c>
      <c r="H102" s="10"/>
      <c r="I102" s="19">
        <v>558368</v>
      </c>
      <c r="J102" s="19">
        <v>7070</v>
      </c>
      <c r="K102" s="17" t="s">
        <v>9</v>
      </c>
      <c r="L102" s="10"/>
      <c r="M102" s="60">
        <v>74</v>
      </c>
      <c r="N102" s="60">
        <v>81</v>
      </c>
      <c r="O102" s="60">
        <v>98</v>
      </c>
      <c r="P102" s="10"/>
      <c r="Q102" s="60">
        <f t="shared" si="32"/>
        <v>1215</v>
      </c>
      <c r="R102" s="10"/>
      <c r="S102" s="62">
        <f t="shared" si="33"/>
        <v>1296</v>
      </c>
      <c r="T102" s="10"/>
      <c r="U102" s="64">
        <v>14.5</v>
      </c>
      <c r="V102" s="64">
        <v>17.149999999999999</v>
      </c>
      <c r="W102" s="10"/>
      <c r="X102" s="43">
        <v>152040000</v>
      </c>
      <c r="Y102" s="36">
        <v>4.8000000000000001E-2</v>
      </c>
      <c r="Z102" s="10"/>
      <c r="AA102" s="20">
        <v>53</v>
      </c>
      <c r="AB102" s="20">
        <v>19</v>
      </c>
      <c r="AC102" s="20">
        <v>6</v>
      </c>
      <c r="AD102" s="20">
        <v>21</v>
      </c>
      <c r="AE102" s="20">
        <v>1</v>
      </c>
      <c r="AF102" s="66">
        <f t="shared" si="34"/>
        <v>100</v>
      </c>
      <c r="AG102" s="10"/>
      <c r="AH102" s="36">
        <v>-2.5000000000000001E-2</v>
      </c>
      <c r="AI102" s="40">
        <v>40903</v>
      </c>
      <c r="AJ102" s="37">
        <v>0.8</v>
      </c>
      <c r="AK102" s="42" t="s">
        <v>213</v>
      </c>
      <c r="AL102" s="41">
        <v>882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50" ht="24" customHeight="1">
      <c r="A103" s="16"/>
      <c r="B103" s="17">
        <f t="shared" si="31"/>
        <v>21</v>
      </c>
      <c r="C103" s="10"/>
      <c r="D103" s="18" t="s">
        <v>142</v>
      </c>
      <c r="E103" s="10"/>
      <c r="F103" s="18" t="s">
        <v>13</v>
      </c>
      <c r="G103" s="18" t="s">
        <v>222</v>
      </c>
      <c r="H103" s="10"/>
      <c r="I103" s="19">
        <v>178015</v>
      </c>
      <c r="J103" s="19">
        <v>7670</v>
      </c>
      <c r="K103" s="17" t="s">
        <v>9</v>
      </c>
      <c r="L103" s="10"/>
      <c r="M103" s="60">
        <v>15</v>
      </c>
      <c r="N103" s="60">
        <v>63</v>
      </c>
      <c r="O103" s="60">
        <v>25</v>
      </c>
      <c r="P103" s="10"/>
      <c r="Q103" s="60">
        <f t="shared" si="32"/>
        <v>945</v>
      </c>
      <c r="R103" s="10"/>
      <c r="S103" s="62">
        <f t="shared" si="33"/>
        <v>1008</v>
      </c>
      <c r="T103" s="10"/>
      <c r="U103" s="64">
        <v>35.4</v>
      </c>
      <c r="V103" s="64">
        <v>14.13</v>
      </c>
      <c r="W103" s="10"/>
      <c r="X103" s="43">
        <v>192470000</v>
      </c>
      <c r="Y103" s="36">
        <v>0.11799999999999999</v>
      </c>
      <c r="Z103" s="10"/>
      <c r="AA103" s="20">
        <v>58</v>
      </c>
      <c r="AB103" s="20">
        <v>15</v>
      </c>
      <c r="AC103" s="20">
        <v>4</v>
      </c>
      <c r="AD103" s="20">
        <v>22</v>
      </c>
      <c r="AE103" s="20">
        <v>1</v>
      </c>
      <c r="AF103" s="66">
        <f t="shared" si="34"/>
        <v>100</v>
      </c>
      <c r="AG103" s="10"/>
      <c r="AH103" s="36">
        <v>1.9E-2</v>
      </c>
      <c r="AI103" s="40">
        <v>20044</v>
      </c>
      <c r="AJ103" s="37">
        <v>0.8</v>
      </c>
      <c r="AK103" s="42" t="s">
        <v>213</v>
      </c>
      <c r="AL103" s="41">
        <v>700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50" ht="24" customHeight="1">
      <c r="A104" s="16"/>
      <c r="B104" s="17">
        <f t="shared" si="31"/>
        <v>22</v>
      </c>
      <c r="C104" s="10"/>
      <c r="D104" s="18" t="s">
        <v>75</v>
      </c>
      <c r="E104" s="10"/>
      <c r="F104" s="18" t="s">
        <v>13</v>
      </c>
      <c r="G104" s="18" t="s">
        <v>222</v>
      </c>
      <c r="H104" s="10"/>
      <c r="I104" s="19">
        <v>107317</v>
      </c>
      <c r="J104" s="19">
        <v>8830</v>
      </c>
      <c r="K104" s="17" t="s">
        <v>9</v>
      </c>
      <c r="L104" s="10"/>
      <c r="M104" s="60">
        <v>10</v>
      </c>
      <c r="N104" s="60">
        <v>10</v>
      </c>
      <c r="O104" s="60">
        <v>12</v>
      </c>
      <c r="P104" s="10"/>
      <c r="Q104" s="60">
        <f t="shared" si="32"/>
        <v>150</v>
      </c>
      <c r="R104" s="10"/>
      <c r="S104" s="62">
        <f t="shared" si="33"/>
        <v>160</v>
      </c>
      <c r="T104" s="10"/>
      <c r="U104" s="64">
        <v>9.3000000000000007</v>
      </c>
      <c r="V104" s="64">
        <v>10.65</v>
      </c>
      <c r="W104" s="10"/>
      <c r="X104" s="43">
        <v>32890000</v>
      </c>
      <c r="Y104" s="36">
        <v>3.1E-2</v>
      </c>
      <c r="Z104" s="10"/>
      <c r="AA104" s="20">
        <v>47</v>
      </c>
      <c r="AB104" s="20">
        <v>13</v>
      </c>
      <c r="AC104" s="20">
        <v>9</v>
      </c>
      <c r="AD104" s="20">
        <v>30</v>
      </c>
      <c r="AE104" s="20">
        <v>1</v>
      </c>
      <c r="AF104" s="66">
        <f t="shared" si="34"/>
        <v>100</v>
      </c>
      <c r="AG104" s="10"/>
      <c r="AH104" s="36">
        <v>4.4999999999999998E-2</v>
      </c>
      <c r="AI104" s="40">
        <v>25407</v>
      </c>
      <c r="AJ104" s="37">
        <v>0.75</v>
      </c>
      <c r="AK104" s="42" t="s">
        <v>210</v>
      </c>
      <c r="AL104" s="41">
        <v>507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50" ht="24" customHeight="1">
      <c r="A105" s="16"/>
      <c r="B105" s="17">
        <f t="shared" si="31"/>
        <v>23</v>
      </c>
      <c r="C105" s="10"/>
      <c r="D105" s="18" t="s">
        <v>56</v>
      </c>
      <c r="E105" s="10"/>
      <c r="F105" s="18" t="s">
        <v>13</v>
      </c>
      <c r="G105" s="18" t="s">
        <v>222</v>
      </c>
      <c r="H105" s="10"/>
      <c r="I105" s="19">
        <v>73543</v>
      </c>
      <c r="J105" s="19">
        <v>6750</v>
      </c>
      <c r="K105" s="17" t="s">
        <v>9</v>
      </c>
      <c r="L105" s="10"/>
      <c r="M105" s="60">
        <v>10</v>
      </c>
      <c r="N105" s="60">
        <v>8</v>
      </c>
      <c r="O105" s="60">
        <v>12</v>
      </c>
      <c r="P105" s="10"/>
      <c r="Q105" s="60">
        <f t="shared" si="32"/>
        <v>120</v>
      </c>
      <c r="R105" s="10"/>
      <c r="S105" s="62">
        <f t="shared" si="33"/>
        <v>128</v>
      </c>
      <c r="T105" s="10"/>
      <c r="U105" s="64">
        <v>10.9</v>
      </c>
      <c r="V105" s="64">
        <v>16.809999999999999</v>
      </c>
      <c r="W105" s="10"/>
      <c r="X105" s="43">
        <v>20810000</v>
      </c>
      <c r="Y105" s="36">
        <v>3.5999999999999997E-2</v>
      </c>
      <c r="Z105" s="10"/>
      <c r="AA105" s="20">
        <v>48</v>
      </c>
      <c r="AB105" s="20">
        <v>22</v>
      </c>
      <c r="AC105" s="20">
        <v>3</v>
      </c>
      <c r="AD105" s="20">
        <v>26</v>
      </c>
      <c r="AE105" s="20">
        <v>1</v>
      </c>
      <c r="AF105" s="66">
        <f t="shared" si="34"/>
        <v>100</v>
      </c>
      <c r="AG105" s="10"/>
      <c r="AH105" s="36">
        <v>-7.0000000000000001E-3</v>
      </c>
      <c r="AI105" s="40">
        <v>48674</v>
      </c>
      <c r="AJ105" s="37">
        <v>0.75</v>
      </c>
      <c r="AK105" s="42" t="s">
        <v>213</v>
      </c>
      <c r="AL105" s="41">
        <v>857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50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50" ht="24" customHeight="1">
      <c r="A107" s="16"/>
      <c r="B107" s="17">
        <v>1</v>
      </c>
      <c r="C107" s="10"/>
      <c r="D107" s="18" t="s">
        <v>129</v>
      </c>
      <c r="E107" s="10"/>
      <c r="F107" s="18" t="s">
        <v>5</v>
      </c>
      <c r="G107" s="18" t="s">
        <v>198</v>
      </c>
      <c r="H107" s="10"/>
      <c r="I107" s="19">
        <v>193203472</v>
      </c>
      <c r="J107" s="19">
        <v>1510</v>
      </c>
      <c r="K107" s="17" t="s">
        <v>9</v>
      </c>
      <c r="L107" s="10"/>
      <c r="M107" s="60">
        <v>4448</v>
      </c>
      <c r="N107" s="60">
        <v>27582</v>
      </c>
      <c r="O107" s="60">
        <v>52708</v>
      </c>
      <c r="P107" s="10"/>
      <c r="Q107" s="60">
        <f t="shared" ref="Q107:Q118" si="38">N107*$Q$200</f>
        <v>413730</v>
      </c>
      <c r="R107" s="10"/>
      <c r="S107" s="62">
        <f t="shared" ref="S107:S118" si="39">Q107+N107</f>
        <v>441312</v>
      </c>
      <c r="T107" s="10"/>
      <c r="U107" s="64">
        <v>14.3</v>
      </c>
      <c r="V107" s="64">
        <v>25.16</v>
      </c>
      <c r="W107" s="10"/>
      <c r="X107" s="43">
        <v>13230000000</v>
      </c>
      <c r="Y107" s="36">
        <v>4.7E-2</v>
      </c>
      <c r="Z107" s="10"/>
      <c r="AA107" s="20">
        <v>21</v>
      </c>
      <c r="AB107" s="20">
        <v>20</v>
      </c>
      <c r="AC107" s="20">
        <v>8</v>
      </c>
      <c r="AD107" s="20">
        <v>50</v>
      </c>
      <c r="AE107" s="20">
        <v>1</v>
      </c>
      <c r="AF107" s="66">
        <f t="shared" ref="AF107:AF118" si="40">SUM(AA107:AE107)</f>
        <v>100</v>
      </c>
      <c r="AG107" s="10"/>
      <c r="AH107" s="36">
        <v>-3.1E-2</v>
      </c>
      <c r="AI107" s="40">
        <v>9499</v>
      </c>
      <c r="AJ107" s="37">
        <v>0.75</v>
      </c>
      <c r="AK107" s="42" t="s">
        <v>213</v>
      </c>
      <c r="AL107" s="41">
        <v>1461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50" ht="24" customHeight="1">
      <c r="A108" s="16"/>
      <c r="B108" s="17">
        <f t="shared" si="31"/>
        <v>2</v>
      </c>
      <c r="C108" s="10"/>
      <c r="D108" s="18" t="s">
        <v>85</v>
      </c>
      <c r="E108" s="10"/>
      <c r="F108" s="18" t="s">
        <v>5</v>
      </c>
      <c r="G108" s="18" t="s">
        <v>226</v>
      </c>
      <c r="H108" s="10"/>
      <c r="I108" s="19">
        <v>80277424</v>
      </c>
      <c r="J108" s="19">
        <v>6530</v>
      </c>
      <c r="K108" s="17" t="s">
        <v>9</v>
      </c>
      <c r="L108" s="10"/>
      <c r="M108" s="60">
        <v>15932</v>
      </c>
      <c r="N108" s="60">
        <v>16426</v>
      </c>
      <c r="O108" s="60">
        <v>21397</v>
      </c>
      <c r="P108" s="10"/>
      <c r="Q108" s="60">
        <f t="shared" si="38"/>
        <v>246390</v>
      </c>
      <c r="R108" s="10"/>
      <c r="S108" s="62">
        <f t="shared" si="39"/>
        <v>262816</v>
      </c>
      <c r="T108" s="10"/>
      <c r="U108" s="64">
        <v>20.5</v>
      </c>
      <c r="V108" s="64">
        <v>26.27</v>
      </c>
      <c r="W108" s="10"/>
      <c r="X108" s="43">
        <v>28500000000</v>
      </c>
      <c r="Y108" s="36">
        <v>6.8000000000000005E-2</v>
      </c>
      <c r="Z108" s="10"/>
      <c r="AA108" s="20">
        <v>51</v>
      </c>
      <c r="AB108" s="20">
        <v>12</v>
      </c>
      <c r="AC108" s="20">
        <v>1</v>
      </c>
      <c r="AD108" s="20">
        <v>35</v>
      </c>
      <c r="AE108" s="20">
        <v>1</v>
      </c>
      <c r="AF108" s="66">
        <f t="shared" si="40"/>
        <v>100</v>
      </c>
      <c r="AG108" s="10"/>
      <c r="AH108" s="36">
        <v>-0.16</v>
      </c>
      <c r="AI108" s="40">
        <v>37840</v>
      </c>
      <c r="AJ108" s="37">
        <v>0.75</v>
      </c>
      <c r="AK108" s="42" t="s">
        <v>213</v>
      </c>
      <c r="AL108" s="41">
        <v>1436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50" ht="24" customHeight="1">
      <c r="A109" s="16"/>
      <c r="B109" s="17">
        <f t="shared" si="31"/>
        <v>3</v>
      </c>
      <c r="C109" s="10"/>
      <c r="D109" s="18" t="s">
        <v>159</v>
      </c>
      <c r="E109" s="10"/>
      <c r="F109" s="18" t="s">
        <v>5</v>
      </c>
      <c r="G109" s="18" t="s">
        <v>11</v>
      </c>
      <c r="H109" s="10"/>
      <c r="I109" s="19">
        <v>39578828</v>
      </c>
      <c r="J109" s="19">
        <v>2140</v>
      </c>
      <c r="K109" s="17" t="s">
        <v>9</v>
      </c>
      <c r="L109" s="10"/>
      <c r="M109" s="60">
        <v>2311</v>
      </c>
      <c r="N109" s="60">
        <v>10178</v>
      </c>
      <c r="O109" s="60">
        <v>10798</v>
      </c>
      <c r="P109" s="10"/>
      <c r="Q109" s="60">
        <f t="shared" si="38"/>
        <v>152670</v>
      </c>
      <c r="R109" s="10"/>
      <c r="S109" s="62">
        <f t="shared" si="39"/>
        <v>162848</v>
      </c>
      <c r="T109" s="10"/>
      <c r="U109" s="64">
        <v>25.7</v>
      </c>
      <c r="V109" s="64">
        <v>27.41</v>
      </c>
      <c r="W109" s="10"/>
      <c r="X109" s="43">
        <v>8170000000</v>
      </c>
      <c r="Y109" s="36">
        <v>8.5999999999999993E-2</v>
      </c>
      <c r="Z109" s="10"/>
      <c r="AA109" s="20">
        <v>58</v>
      </c>
      <c r="AB109" s="20">
        <v>20</v>
      </c>
      <c r="AC109" s="20">
        <v>1</v>
      </c>
      <c r="AD109" s="20">
        <v>20</v>
      </c>
      <c r="AE109" s="20">
        <v>1</v>
      </c>
      <c r="AF109" s="66">
        <f t="shared" si="40"/>
        <v>100</v>
      </c>
      <c r="AG109" s="10"/>
      <c r="AH109" s="36">
        <v>-0.09</v>
      </c>
      <c r="AI109" s="40">
        <v>3165</v>
      </c>
      <c r="AJ109" s="37">
        <v>0.61</v>
      </c>
      <c r="AK109" s="42" t="s">
        <v>214</v>
      </c>
      <c r="AL109" s="41">
        <v>1749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50" s="25" customFormat="1" ht="24" customHeight="1">
      <c r="A110" s="27"/>
      <c r="B110" s="17">
        <f t="shared" si="31"/>
        <v>4</v>
      </c>
      <c r="C110" s="24"/>
      <c r="D110" s="18" t="s">
        <v>59</v>
      </c>
      <c r="E110" s="10"/>
      <c r="F110" s="18" t="s">
        <v>5</v>
      </c>
      <c r="G110" s="18" t="s">
        <v>226</v>
      </c>
      <c r="H110" s="10"/>
      <c r="I110" s="19">
        <v>95688680</v>
      </c>
      <c r="J110" s="19">
        <v>3460</v>
      </c>
      <c r="K110" s="17" t="s">
        <v>9</v>
      </c>
      <c r="L110" s="10"/>
      <c r="M110" s="60">
        <v>8211</v>
      </c>
      <c r="N110" s="60">
        <v>9287</v>
      </c>
      <c r="O110" s="60">
        <v>26925</v>
      </c>
      <c r="P110" s="10"/>
      <c r="Q110" s="60">
        <f t="shared" si="38"/>
        <v>139305</v>
      </c>
      <c r="R110" s="10"/>
      <c r="S110" s="62">
        <f t="shared" si="39"/>
        <v>148592</v>
      </c>
      <c r="T110" s="10"/>
      <c r="U110" s="64">
        <v>9.6999999999999993</v>
      </c>
      <c r="V110" s="64">
        <v>28.43</v>
      </c>
      <c r="W110" s="10"/>
      <c r="X110" s="43">
        <v>10740000000</v>
      </c>
      <c r="Y110" s="36">
        <v>3.2000000000000001E-2</v>
      </c>
      <c r="Z110" s="10"/>
      <c r="AA110" s="20">
        <v>61</v>
      </c>
      <c r="AB110" s="20">
        <v>10</v>
      </c>
      <c r="AC110" s="20">
        <v>1</v>
      </c>
      <c r="AD110" s="20">
        <v>27</v>
      </c>
      <c r="AE110" s="20">
        <v>1</v>
      </c>
      <c r="AF110" s="66">
        <f t="shared" si="40"/>
        <v>100</v>
      </c>
      <c r="AG110" s="10"/>
      <c r="AH110" s="36">
        <v>-4.7E-2</v>
      </c>
      <c r="AI110" s="40">
        <v>8792</v>
      </c>
      <c r="AJ110" s="37">
        <v>0.76</v>
      </c>
      <c r="AK110" s="42" t="s">
        <v>214</v>
      </c>
      <c r="AL110" s="41">
        <v>1580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  <c r="AX110" s="4"/>
    </row>
    <row r="111" spans="1:50" ht="24" customHeight="1">
      <c r="A111" s="16"/>
      <c r="B111" s="17">
        <f t="shared" si="31"/>
        <v>5</v>
      </c>
      <c r="C111" s="10"/>
      <c r="D111" s="18" t="s">
        <v>86</v>
      </c>
      <c r="E111" s="10"/>
      <c r="F111" s="18" t="s">
        <v>5</v>
      </c>
      <c r="G111" s="18" t="s">
        <v>226</v>
      </c>
      <c r="H111" s="10"/>
      <c r="I111" s="19">
        <v>37202572</v>
      </c>
      <c r="J111" s="19">
        <v>5430</v>
      </c>
      <c r="K111" s="17" t="s">
        <v>9</v>
      </c>
      <c r="L111" s="10"/>
      <c r="M111" s="60">
        <v>4134</v>
      </c>
      <c r="N111" s="60">
        <v>7686</v>
      </c>
      <c r="O111" s="60">
        <v>3733</v>
      </c>
      <c r="P111" s="10"/>
      <c r="Q111" s="60">
        <f t="shared" si="38"/>
        <v>115290</v>
      </c>
      <c r="R111" s="10"/>
      <c r="S111" s="62">
        <f t="shared" si="39"/>
        <v>122976</v>
      </c>
      <c r="T111" s="10"/>
      <c r="U111" s="64">
        <v>20.7</v>
      </c>
      <c r="V111" s="64">
        <v>8.85</v>
      </c>
      <c r="W111" s="10"/>
      <c r="X111" s="43">
        <v>11720000000</v>
      </c>
      <c r="Y111" s="36">
        <v>6.9000000000000006E-2</v>
      </c>
      <c r="Z111" s="10"/>
      <c r="AA111" s="20">
        <v>61</v>
      </c>
      <c r="AB111" s="20">
        <v>8</v>
      </c>
      <c r="AC111" s="20">
        <v>1</v>
      </c>
      <c r="AD111" s="20">
        <v>29</v>
      </c>
      <c r="AE111" s="20">
        <v>1</v>
      </c>
      <c r="AF111" s="66">
        <f t="shared" si="40"/>
        <v>100</v>
      </c>
      <c r="AG111" s="10"/>
      <c r="AH111" s="36">
        <v>-0.185</v>
      </c>
      <c r="AI111" s="40">
        <v>15525</v>
      </c>
      <c r="AJ111" s="37">
        <v>0.66</v>
      </c>
      <c r="AK111" s="42" t="s">
        <v>214</v>
      </c>
      <c r="AL111" s="41">
        <v>573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50" ht="24" customHeight="1">
      <c r="A112" s="16"/>
      <c r="B112" s="17">
        <f t="shared" si="31"/>
        <v>6</v>
      </c>
      <c r="C112" s="10"/>
      <c r="D112" s="18" t="s">
        <v>118</v>
      </c>
      <c r="E112" s="10"/>
      <c r="F112" s="18" t="s">
        <v>5</v>
      </c>
      <c r="G112" s="18" t="s">
        <v>226</v>
      </c>
      <c r="H112" s="10"/>
      <c r="I112" s="19">
        <v>35276784</v>
      </c>
      <c r="J112" s="19">
        <v>2580</v>
      </c>
      <c r="K112" s="17" t="s">
        <v>9</v>
      </c>
      <c r="L112" s="10"/>
      <c r="M112" s="60">
        <v>3785</v>
      </c>
      <c r="N112" s="60">
        <v>6917</v>
      </c>
      <c r="O112" s="60">
        <v>7320</v>
      </c>
      <c r="P112" s="10"/>
      <c r="Q112" s="60">
        <f t="shared" si="38"/>
        <v>103755</v>
      </c>
      <c r="R112" s="10"/>
      <c r="S112" s="62">
        <f t="shared" si="39"/>
        <v>110672</v>
      </c>
      <c r="T112" s="10"/>
      <c r="U112" s="64">
        <v>19.600000000000001</v>
      </c>
      <c r="V112" s="64">
        <v>20.8</v>
      </c>
      <c r="W112" s="10"/>
      <c r="X112" s="43">
        <v>6640000000</v>
      </c>
      <c r="Y112" s="36">
        <v>6.4000000000000001E-2</v>
      </c>
      <c r="Z112" s="10"/>
      <c r="AA112" s="20">
        <v>63</v>
      </c>
      <c r="AB112" s="20">
        <v>10</v>
      </c>
      <c r="AC112" s="20">
        <v>1</v>
      </c>
      <c r="AD112" s="20">
        <v>25</v>
      </c>
      <c r="AE112" s="20">
        <v>1</v>
      </c>
      <c r="AF112" s="66">
        <f t="shared" si="40"/>
        <v>100</v>
      </c>
      <c r="AG112" s="10"/>
      <c r="AH112" s="36">
        <v>-0.04</v>
      </c>
      <c r="AI112" s="40">
        <v>10748</v>
      </c>
      <c r="AJ112" s="37">
        <v>0.75</v>
      </c>
      <c r="AK112" s="42" t="s">
        <v>223</v>
      </c>
      <c r="AL112" s="41">
        <v>1143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50" ht="24" customHeight="1">
      <c r="A113" s="16"/>
      <c r="B113" s="17">
        <f t="shared" si="31"/>
        <v>7</v>
      </c>
      <c r="C113" s="10"/>
      <c r="D113" s="18" t="s">
        <v>163</v>
      </c>
      <c r="E113" s="10"/>
      <c r="F113" s="18" t="s">
        <v>5</v>
      </c>
      <c r="G113" s="18" t="s">
        <v>226</v>
      </c>
      <c r="H113" s="10"/>
      <c r="I113" s="19">
        <v>18430452</v>
      </c>
      <c r="J113" s="19">
        <v>1840</v>
      </c>
      <c r="K113" s="17" t="s">
        <v>9</v>
      </c>
      <c r="L113" s="10"/>
      <c r="M113" s="60">
        <v>714</v>
      </c>
      <c r="N113" s="60">
        <v>4890</v>
      </c>
      <c r="O113" s="60">
        <v>1726</v>
      </c>
      <c r="P113" s="10"/>
      <c r="Q113" s="60">
        <f t="shared" si="38"/>
        <v>73350</v>
      </c>
      <c r="R113" s="10"/>
      <c r="S113" s="62">
        <f t="shared" si="39"/>
        <v>78240</v>
      </c>
      <c r="T113" s="10"/>
      <c r="U113" s="64">
        <v>26.5</v>
      </c>
      <c r="V113" s="64">
        <v>9.6</v>
      </c>
      <c r="W113" s="10"/>
      <c r="X113" s="43">
        <v>2280000000</v>
      </c>
      <c r="Y113" s="36">
        <v>4.4999999999999998E-2</v>
      </c>
      <c r="Z113" s="10"/>
      <c r="AA113" s="20">
        <v>57</v>
      </c>
      <c r="AB113" s="20">
        <v>4</v>
      </c>
      <c r="AC113" s="20">
        <v>1</v>
      </c>
      <c r="AD113" s="20">
        <v>37</v>
      </c>
      <c r="AE113" s="20">
        <v>1</v>
      </c>
      <c r="AF113" s="66">
        <f t="shared" si="40"/>
        <v>100</v>
      </c>
      <c r="AG113" s="10"/>
      <c r="AH113" s="36">
        <v>4.8000000000000001E-2</v>
      </c>
      <c r="AI113" s="40">
        <v>13003</v>
      </c>
      <c r="AJ113" s="37">
        <v>0.66</v>
      </c>
      <c r="AK113" s="42" t="s">
        <v>214</v>
      </c>
      <c r="AL113" s="41">
        <v>497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50" ht="24" customHeight="1">
      <c r="A114" s="16"/>
      <c r="B114" s="17">
        <f t="shared" si="31"/>
        <v>8</v>
      </c>
      <c r="C114" s="10"/>
      <c r="D114" s="18" t="s">
        <v>171</v>
      </c>
      <c r="E114" s="10"/>
      <c r="F114" s="18" t="s">
        <v>5</v>
      </c>
      <c r="G114" s="18" t="s">
        <v>226</v>
      </c>
      <c r="H114" s="10"/>
      <c r="I114" s="19">
        <v>11403248</v>
      </c>
      <c r="J114" s="19">
        <v>3690</v>
      </c>
      <c r="K114" s="17" t="s">
        <v>9</v>
      </c>
      <c r="L114" s="10"/>
      <c r="M114" s="60">
        <v>1443</v>
      </c>
      <c r="N114" s="60">
        <v>2595</v>
      </c>
      <c r="O114" s="60">
        <v>3681</v>
      </c>
      <c r="P114" s="10"/>
      <c r="Q114" s="60">
        <f t="shared" si="38"/>
        <v>38925</v>
      </c>
      <c r="R114" s="10"/>
      <c r="S114" s="62">
        <f t="shared" si="39"/>
        <v>41520</v>
      </c>
      <c r="T114" s="10"/>
      <c r="U114" s="64">
        <v>22.8</v>
      </c>
      <c r="V114" s="64">
        <v>32.39</v>
      </c>
      <c r="W114" s="10"/>
      <c r="X114" s="43">
        <v>3160000000</v>
      </c>
      <c r="Y114" s="36">
        <v>7.5999999999999998E-2</v>
      </c>
      <c r="Z114" s="10"/>
      <c r="AA114" s="20">
        <v>51</v>
      </c>
      <c r="AB114" s="20">
        <v>18</v>
      </c>
      <c r="AC114" s="20">
        <v>1</v>
      </c>
      <c r="AD114" s="20">
        <v>29</v>
      </c>
      <c r="AE114" s="20">
        <v>1</v>
      </c>
      <c r="AF114" s="66">
        <f t="shared" si="40"/>
        <v>100</v>
      </c>
      <c r="AG114" s="10"/>
      <c r="AH114" s="36">
        <v>-3.7999999999999999E-2</v>
      </c>
      <c r="AI114" s="40">
        <v>17676</v>
      </c>
      <c r="AJ114" s="37">
        <v>0.72</v>
      </c>
      <c r="AK114" s="42" t="s">
        <v>214</v>
      </c>
      <c r="AL114" s="41">
        <v>1418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50" ht="24" customHeight="1">
      <c r="A115" s="16"/>
      <c r="B115" s="17">
        <f t="shared" si="31"/>
        <v>9</v>
      </c>
      <c r="C115" s="10"/>
      <c r="D115" s="18" t="s">
        <v>92</v>
      </c>
      <c r="E115" s="10"/>
      <c r="F115" s="18" t="s">
        <v>5</v>
      </c>
      <c r="G115" s="18" t="s">
        <v>226</v>
      </c>
      <c r="H115" s="10"/>
      <c r="I115" s="19">
        <v>9455802</v>
      </c>
      <c r="J115" s="19">
        <v>3920</v>
      </c>
      <c r="K115" s="17" t="s">
        <v>9</v>
      </c>
      <c r="L115" s="10"/>
      <c r="M115" s="60">
        <v>750</v>
      </c>
      <c r="N115" s="60">
        <v>2306</v>
      </c>
      <c r="O115" s="60">
        <v>1076</v>
      </c>
      <c r="P115" s="10"/>
      <c r="Q115" s="60">
        <f t="shared" si="38"/>
        <v>34590</v>
      </c>
      <c r="R115" s="10"/>
      <c r="S115" s="62">
        <f t="shared" si="39"/>
        <v>36896</v>
      </c>
      <c r="T115" s="10"/>
      <c r="U115" s="64">
        <v>24.4</v>
      </c>
      <c r="V115" s="64">
        <v>10.53</v>
      </c>
      <c r="W115" s="10"/>
      <c r="X115" s="43">
        <v>3130000000</v>
      </c>
      <c r="Y115" s="36">
        <v>8.1000000000000003E-2</v>
      </c>
      <c r="Z115" s="10"/>
      <c r="AA115" s="20">
        <v>58</v>
      </c>
      <c r="AB115" s="20">
        <v>7</v>
      </c>
      <c r="AC115" s="20">
        <v>1</v>
      </c>
      <c r="AD115" s="20">
        <v>33</v>
      </c>
      <c r="AE115" s="20">
        <v>1</v>
      </c>
      <c r="AF115" s="66">
        <f t="shared" si="40"/>
        <v>100</v>
      </c>
      <c r="AG115" s="10"/>
      <c r="AH115" s="36">
        <v>-3.5000000000000003E-2</v>
      </c>
      <c r="AI115" s="40">
        <v>15889</v>
      </c>
      <c r="AJ115" s="37">
        <v>0.68</v>
      </c>
      <c r="AK115" s="42" t="s">
        <v>213</v>
      </c>
      <c r="AL115" s="41">
        <v>656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  <c r="AX115" s="25"/>
    </row>
    <row r="116" spans="1:50" ht="24" customHeight="1">
      <c r="A116" s="16"/>
      <c r="B116" s="17">
        <f t="shared" si="31"/>
        <v>10</v>
      </c>
      <c r="C116" s="10"/>
      <c r="D116" s="18" t="s">
        <v>103</v>
      </c>
      <c r="E116" s="10"/>
      <c r="F116" s="18" t="s">
        <v>5</v>
      </c>
      <c r="G116" s="18" t="s">
        <v>226</v>
      </c>
      <c r="H116" s="10"/>
      <c r="I116" s="19">
        <v>6293253</v>
      </c>
      <c r="J116" s="19">
        <v>4730</v>
      </c>
      <c r="K116" s="17" t="s">
        <v>9</v>
      </c>
      <c r="L116" s="10"/>
      <c r="M116" s="60">
        <v>2414</v>
      </c>
      <c r="N116" s="60">
        <v>1645</v>
      </c>
      <c r="O116" s="60">
        <v>1680</v>
      </c>
      <c r="P116" s="10"/>
      <c r="Q116" s="60">
        <f t="shared" si="38"/>
        <v>24675</v>
      </c>
      <c r="R116" s="10"/>
      <c r="S116" s="62">
        <f t="shared" si="39"/>
        <v>26320</v>
      </c>
      <c r="T116" s="10"/>
      <c r="U116" s="64">
        <v>26.1</v>
      </c>
      <c r="V116" s="64">
        <v>24.63</v>
      </c>
      <c r="W116" s="10"/>
      <c r="X116" s="43">
        <v>2280000000</v>
      </c>
      <c r="Y116" s="36">
        <v>8.6999999999999994E-2</v>
      </c>
      <c r="Z116" s="10"/>
      <c r="AA116" s="20">
        <v>69</v>
      </c>
      <c r="AB116" s="20">
        <v>11</v>
      </c>
      <c r="AC116" s="20">
        <v>1</v>
      </c>
      <c r="AD116" s="20">
        <v>18</v>
      </c>
      <c r="AE116" s="20">
        <v>1</v>
      </c>
      <c r="AF116" s="66">
        <f t="shared" si="40"/>
        <v>100</v>
      </c>
      <c r="AG116" s="10"/>
      <c r="AH116" s="36">
        <v>-3.6999999999999998E-2</v>
      </c>
      <c r="AI116" s="40">
        <v>56465</v>
      </c>
      <c r="AJ116" s="37">
        <v>0.83</v>
      </c>
      <c r="AK116" s="42" t="s">
        <v>213</v>
      </c>
      <c r="AL116" s="41">
        <v>1373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50" ht="24" customHeight="1">
      <c r="A117" s="16"/>
      <c r="B117" s="17">
        <f t="shared" si="31"/>
        <v>11</v>
      </c>
      <c r="C117" s="10"/>
      <c r="D117" s="18" t="s">
        <v>100</v>
      </c>
      <c r="E117" s="10"/>
      <c r="F117" s="18" t="s">
        <v>5</v>
      </c>
      <c r="G117" s="18" t="s">
        <v>226</v>
      </c>
      <c r="H117" s="10"/>
      <c r="I117" s="19">
        <v>6006668</v>
      </c>
      <c r="J117" s="19">
        <v>7680</v>
      </c>
      <c r="K117" s="17" t="s">
        <v>9</v>
      </c>
      <c r="L117" s="10"/>
      <c r="M117" s="60">
        <v>576</v>
      </c>
      <c r="N117" s="60">
        <v>1090</v>
      </c>
      <c r="O117" s="60">
        <v>559</v>
      </c>
      <c r="P117" s="10"/>
      <c r="Q117" s="60">
        <f t="shared" si="38"/>
        <v>16350</v>
      </c>
      <c r="R117" s="10"/>
      <c r="S117" s="62">
        <f t="shared" si="39"/>
        <v>17440</v>
      </c>
      <c r="T117" s="10"/>
      <c r="U117" s="64">
        <v>18.100000000000001</v>
      </c>
      <c r="V117" s="64">
        <v>6.68</v>
      </c>
      <c r="W117" s="10"/>
      <c r="X117" s="43">
        <v>3110000000</v>
      </c>
      <c r="Y117" s="36">
        <v>0.06</v>
      </c>
      <c r="Z117" s="10"/>
      <c r="AA117" s="20">
        <v>70</v>
      </c>
      <c r="AB117" s="20">
        <v>13</v>
      </c>
      <c r="AC117" s="20">
        <v>1</v>
      </c>
      <c r="AD117" s="20">
        <v>15</v>
      </c>
      <c r="AE117" s="20">
        <v>1</v>
      </c>
      <c r="AF117" s="66">
        <f t="shared" si="40"/>
        <v>100</v>
      </c>
      <c r="AG117" s="10"/>
      <c r="AH117" s="36">
        <v>-3.4000000000000002E-2</v>
      </c>
      <c r="AI117" s="40">
        <v>31072</v>
      </c>
      <c r="AJ117" s="37">
        <v>0.81</v>
      </c>
      <c r="AK117" s="42" t="s">
        <v>223</v>
      </c>
      <c r="AL117" s="41">
        <v>419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50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50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50" ht="24" customHeight="1">
      <c r="A120" s="16"/>
      <c r="B120" s="17">
        <v>1</v>
      </c>
      <c r="C120" s="10"/>
      <c r="D120" s="18" t="s">
        <v>140</v>
      </c>
      <c r="E120" s="10"/>
      <c r="F120" s="18" t="s">
        <v>8</v>
      </c>
      <c r="G120" s="18" t="s">
        <v>212</v>
      </c>
      <c r="H120" s="10"/>
      <c r="I120" s="19">
        <v>143964512</v>
      </c>
      <c r="J120" s="19">
        <v>9720</v>
      </c>
      <c r="K120" s="17" t="s">
        <v>9</v>
      </c>
      <c r="L120" s="10"/>
      <c r="M120" s="60">
        <v>20308</v>
      </c>
      <c r="N120" s="60">
        <v>25969</v>
      </c>
      <c r="O120" s="60">
        <v>24864</v>
      </c>
      <c r="P120" s="10"/>
      <c r="Q120" s="60">
        <f t="shared" ref="Q120:Q140" si="44">N120*$Q$200</f>
        <v>389535</v>
      </c>
      <c r="R120" s="10"/>
      <c r="S120" s="62">
        <f t="shared" ref="S120:S140" si="45">Q120+N120</f>
        <v>415504</v>
      </c>
      <c r="T120" s="10"/>
      <c r="U120" s="64">
        <v>18</v>
      </c>
      <c r="V120" s="64">
        <v>17.010000000000002</v>
      </c>
      <c r="W120" s="10"/>
      <c r="X120" s="43">
        <v>75510000000</v>
      </c>
      <c r="Y120" s="36">
        <v>5.8999999999999997E-2</v>
      </c>
      <c r="Z120" s="10"/>
      <c r="AA120" s="20">
        <v>59</v>
      </c>
      <c r="AB120" s="20">
        <v>6</v>
      </c>
      <c r="AC120" s="20">
        <v>2</v>
      </c>
      <c r="AD120" s="20">
        <v>32</v>
      </c>
      <c r="AE120" s="20">
        <v>1</v>
      </c>
      <c r="AF120" s="66">
        <f t="shared" ref="AF120:AF140" si="46">SUM(AA120:AE120)</f>
        <v>100</v>
      </c>
      <c r="AG120" s="10"/>
      <c r="AH120" s="36">
        <v>-0.14399999999999999</v>
      </c>
      <c r="AI120" s="40">
        <v>37519</v>
      </c>
      <c r="AJ120" s="37">
        <v>0.83</v>
      </c>
      <c r="AK120" s="42" t="s">
        <v>213</v>
      </c>
      <c r="AL120" s="41">
        <v>1024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50" ht="24" customHeight="1">
      <c r="A121" s="16"/>
      <c r="B121" s="17">
        <f t="shared" si="31"/>
        <v>2</v>
      </c>
      <c r="C121" s="10"/>
      <c r="D121" s="18" t="s">
        <v>172</v>
      </c>
      <c r="E121" s="10"/>
      <c r="F121" s="18" t="s">
        <v>8</v>
      </c>
      <c r="G121" s="18" t="s">
        <v>212</v>
      </c>
      <c r="H121" s="10"/>
      <c r="I121" s="19">
        <v>79512424</v>
      </c>
      <c r="J121" s="19">
        <v>11180</v>
      </c>
      <c r="K121" s="17" t="s">
        <v>9</v>
      </c>
      <c r="L121" s="10"/>
      <c r="M121" s="60">
        <v>7300</v>
      </c>
      <c r="N121" s="60">
        <v>9782</v>
      </c>
      <c r="O121" s="60">
        <v>8727</v>
      </c>
      <c r="P121" s="10"/>
      <c r="Q121" s="60">
        <f t="shared" si="44"/>
        <v>146730</v>
      </c>
      <c r="R121" s="10"/>
      <c r="S121" s="62">
        <f t="shared" si="45"/>
        <v>156512</v>
      </c>
      <c r="T121" s="10"/>
      <c r="U121" s="64">
        <v>12.3</v>
      </c>
      <c r="V121" s="64">
        <v>10.96</v>
      </c>
      <c r="W121" s="10"/>
      <c r="X121" s="43">
        <v>35330000000</v>
      </c>
      <c r="Y121" s="36">
        <v>4.1000000000000002E-2</v>
      </c>
      <c r="Z121" s="10"/>
      <c r="AA121" s="20">
        <v>60</v>
      </c>
      <c r="AB121" s="20">
        <v>8</v>
      </c>
      <c r="AC121" s="20">
        <v>2</v>
      </c>
      <c r="AD121" s="20">
        <v>29</v>
      </c>
      <c r="AE121" s="20">
        <v>1</v>
      </c>
      <c r="AF121" s="66">
        <f t="shared" si="46"/>
        <v>100</v>
      </c>
      <c r="AG121" s="10"/>
      <c r="AH121" s="36">
        <v>3.1E-2</v>
      </c>
      <c r="AI121" s="40">
        <v>26525</v>
      </c>
      <c r="AJ121" s="37">
        <v>0.73</v>
      </c>
      <c r="AK121" s="42" t="s">
        <v>213</v>
      </c>
      <c r="AL121" s="41">
        <v>600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50" ht="24" customHeight="1">
      <c r="A122" s="16"/>
      <c r="B122" s="17">
        <f t="shared" ref="B122:B165" si="50">B121+1</f>
        <v>3</v>
      </c>
      <c r="C122" s="10"/>
      <c r="D122" s="18" t="s">
        <v>175</v>
      </c>
      <c r="E122" s="10"/>
      <c r="F122" s="18" t="s">
        <v>8</v>
      </c>
      <c r="G122" s="18" t="s">
        <v>212</v>
      </c>
      <c r="H122" s="10"/>
      <c r="I122" s="19">
        <v>44438624</v>
      </c>
      <c r="J122" s="19">
        <v>2310</v>
      </c>
      <c r="K122" s="17" t="s">
        <v>9</v>
      </c>
      <c r="L122" s="10"/>
      <c r="M122" s="60">
        <v>4687</v>
      </c>
      <c r="N122" s="60">
        <v>6089</v>
      </c>
      <c r="O122" s="60">
        <v>7308</v>
      </c>
      <c r="P122" s="10"/>
      <c r="Q122" s="60">
        <f t="shared" si="44"/>
        <v>91335</v>
      </c>
      <c r="R122" s="10"/>
      <c r="S122" s="62">
        <f t="shared" si="45"/>
        <v>97424</v>
      </c>
      <c r="T122" s="10"/>
      <c r="U122" s="64">
        <v>13.7</v>
      </c>
      <c r="V122" s="64">
        <v>16.25</v>
      </c>
      <c r="W122" s="10"/>
      <c r="X122" s="43">
        <v>4430000000</v>
      </c>
      <c r="Y122" s="36">
        <v>4.7E-2</v>
      </c>
      <c r="Z122" s="10"/>
      <c r="AA122" s="20">
        <v>50</v>
      </c>
      <c r="AB122" s="20">
        <v>8</v>
      </c>
      <c r="AC122" s="20">
        <v>2</v>
      </c>
      <c r="AD122" s="20">
        <v>39</v>
      </c>
      <c r="AE122" s="20">
        <v>1</v>
      </c>
      <c r="AF122" s="66">
        <f t="shared" si="46"/>
        <v>100</v>
      </c>
      <c r="AG122" s="10"/>
      <c r="AH122" s="36">
        <v>0.28899999999999998</v>
      </c>
      <c r="AI122" s="40">
        <v>32480</v>
      </c>
      <c r="AJ122" s="37">
        <v>0.86</v>
      </c>
      <c r="AK122" s="42" t="s">
        <v>210</v>
      </c>
      <c r="AL122" s="41">
        <v>1003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50" ht="24" customHeight="1">
      <c r="A123" s="16"/>
      <c r="B123" s="17">
        <f t="shared" si="50"/>
        <v>4</v>
      </c>
      <c r="C123" s="10"/>
      <c r="D123" s="18" t="s">
        <v>181</v>
      </c>
      <c r="E123" s="10"/>
      <c r="F123" s="18" t="s">
        <v>8</v>
      </c>
      <c r="G123" s="18" t="s">
        <v>212</v>
      </c>
      <c r="H123" s="10"/>
      <c r="I123" s="19">
        <v>31446796</v>
      </c>
      <c r="J123" s="19">
        <v>2220</v>
      </c>
      <c r="K123" s="17" t="s">
        <v>9</v>
      </c>
      <c r="L123" s="10"/>
      <c r="M123" s="60">
        <v>2496</v>
      </c>
      <c r="N123" s="60">
        <v>3617</v>
      </c>
      <c r="O123" s="60">
        <v>4015</v>
      </c>
      <c r="P123" s="10"/>
      <c r="Q123" s="60">
        <f t="shared" si="44"/>
        <v>54255</v>
      </c>
      <c r="R123" s="10"/>
      <c r="S123" s="62">
        <f t="shared" si="45"/>
        <v>57872</v>
      </c>
      <c r="T123" s="10"/>
      <c r="U123" s="64">
        <v>11.5</v>
      </c>
      <c r="V123" s="64">
        <v>12.63</v>
      </c>
      <c r="W123" s="10"/>
      <c r="X123" s="43">
        <v>2550000000</v>
      </c>
      <c r="Y123" s="36">
        <v>3.7999999999999999E-2</v>
      </c>
      <c r="Z123" s="10"/>
      <c r="AA123" s="20">
        <v>55</v>
      </c>
      <c r="AB123" s="20">
        <v>4</v>
      </c>
      <c r="AC123" s="20">
        <v>1</v>
      </c>
      <c r="AD123" s="20">
        <v>39</v>
      </c>
      <c r="AE123" s="20">
        <v>1</v>
      </c>
      <c r="AF123" s="66">
        <f t="shared" si="46"/>
        <v>100</v>
      </c>
      <c r="AG123" s="10"/>
      <c r="AH123" s="36">
        <v>-6.0999999999999999E-2</v>
      </c>
      <c r="AI123" s="40">
        <v>0</v>
      </c>
      <c r="AJ123" s="37">
        <v>0.84</v>
      </c>
      <c r="AK123" s="42" t="s">
        <v>210</v>
      </c>
      <c r="AL123" s="41">
        <v>760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50" ht="24" customHeight="1">
      <c r="A124" s="16"/>
      <c r="B124" s="17">
        <f t="shared" si="50"/>
        <v>5</v>
      </c>
      <c r="C124" s="10"/>
      <c r="D124" s="18" t="s">
        <v>93</v>
      </c>
      <c r="E124" s="10"/>
      <c r="F124" s="18" t="s">
        <v>8</v>
      </c>
      <c r="G124" s="18" t="s">
        <v>212</v>
      </c>
      <c r="H124" s="10"/>
      <c r="I124" s="19">
        <v>17987736</v>
      </c>
      <c r="J124" s="19">
        <v>8710</v>
      </c>
      <c r="K124" s="17" t="s">
        <v>9</v>
      </c>
      <c r="L124" s="10"/>
      <c r="M124" s="60">
        <v>2625</v>
      </c>
      <c r="N124" s="60">
        <v>3158</v>
      </c>
      <c r="O124" s="60">
        <v>2780</v>
      </c>
      <c r="P124" s="10"/>
      <c r="Q124" s="60">
        <f t="shared" si="44"/>
        <v>47370</v>
      </c>
      <c r="R124" s="10"/>
      <c r="S124" s="62">
        <f t="shared" si="45"/>
        <v>50528</v>
      </c>
      <c r="T124" s="10"/>
      <c r="U124" s="64">
        <v>17.600000000000001</v>
      </c>
      <c r="V124" s="64">
        <v>15.73</v>
      </c>
      <c r="W124" s="10"/>
      <c r="X124" s="43">
        <v>8100000000</v>
      </c>
      <c r="Y124" s="36">
        <v>5.8999999999999997E-2</v>
      </c>
      <c r="Z124" s="10"/>
      <c r="AA124" s="20">
        <v>61</v>
      </c>
      <c r="AB124" s="20">
        <v>5</v>
      </c>
      <c r="AC124" s="20">
        <v>1</v>
      </c>
      <c r="AD124" s="20">
        <v>32</v>
      </c>
      <c r="AE124" s="20">
        <v>1</v>
      </c>
      <c r="AF124" s="66">
        <f t="shared" si="46"/>
        <v>100</v>
      </c>
      <c r="AG124" s="10"/>
      <c r="AH124" s="36">
        <v>-0.17499999999999999</v>
      </c>
      <c r="AI124" s="40">
        <v>24367</v>
      </c>
      <c r="AJ124" s="37">
        <v>0.82</v>
      </c>
      <c r="AK124" s="42" t="s">
        <v>213</v>
      </c>
      <c r="AL124" s="41">
        <v>969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50" ht="24" customHeight="1">
      <c r="A125" s="16"/>
      <c r="B125" s="17">
        <f t="shared" si="50"/>
        <v>6</v>
      </c>
      <c r="C125" s="10"/>
      <c r="D125" s="18" t="s">
        <v>139</v>
      </c>
      <c r="E125" s="10"/>
      <c r="F125" s="18" t="s">
        <v>8</v>
      </c>
      <c r="G125" s="18" t="s">
        <v>212</v>
      </c>
      <c r="H125" s="10"/>
      <c r="I125" s="19">
        <v>19778084</v>
      </c>
      <c r="J125" s="19">
        <v>9470</v>
      </c>
      <c r="K125" s="17" t="s">
        <v>9</v>
      </c>
      <c r="L125" s="10"/>
      <c r="M125" s="60">
        <v>1913</v>
      </c>
      <c r="N125" s="60">
        <v>2044</v>
      </c>
      <c r="O125" s="60">
        <v>2208</v>
      </c>
      <c r="P125" s="10"/>
      <c r="Q125" s="60">
        <f t="shared" si="44"/>
        <v>30660</v>
      </c>
      <c r="R125" s="10"/>
      <c r="S125" s="62">
        <f t="shared" si="45"/>
        <v>32704</v>
      </c>
      <c r="T125" s="10"/>
      <c r="U125" s="64">
        <v>10.3</v>
      </c>
      <c r="V125" s="64">
        <v>11.28</v>
      </c>
      <c r="W125" s="10"/>
      <c r="X125" s="43">
        <v>6500000000</v>
      </c>
      <c r="Y125" s="36">
        <v>3.4000000000000002E-2</v>
      </c>
      <c r="Z125" s="10"/>
      <c r="AA125" s="20">
        <v>48</v>
      </c>
      <c r="AB125" s="20">
        <v>6</v>
      </c>
      <c r="AC125" s="20">
        <v>5</v>
      </c>
      <c r="AD125" s="20">
        <v>39</v>
      </c>
      <c r="AE125" s="20">
        <v>2</v>
      </c>
      <c r="AF125" s="66">
        <f t="shared" si="46"/>
        <v>100</v>
      </c>
      <c r="AG125" s="10"/>
      <c r="AH125" s="36">
        <v>-2.1000000000000001E-2</v>
      </c>
      <c r="AI125" s="40">
        <v>35467</v>
      </c>
      <c r="AJ125" s="37">
        <v>0.69</v>
      </c>
      <c r="AK125" s="42" t="s">
        <v>213</v>
      </c>
      <c r="AL125" s="41">
        <v>723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50" ht="24" customHeight="1">
      <c r="A126" s="16"/>
      <c r="B126" s="17">
        <f t="shared" si="50"/>
        <v>7</v>
      </c>
      <c r="C126" s="10"/>
      <c r="D126" s="18" t="s">
        <v>164</v>
      </c>
      <c r="E126" s="10"/>
      <c r="F126" s="18" t="s">
        <v>8</v>
      </c>
      <c r="G126" s="18" t="s">
        <v>212</v>
      </c>
      <c r="H126" s="10"/>
      <c r="I126" s="19">
        <v>8734951</v>
      </c>
      <c r="J126" s="19">
        <v>1110</v>
      </c>
      <c r="K126" s="17" t="s">
        <v>9</v>
      </c>
      <c r="L126" s="10"/>
      <c r="M126" s="60">
        <v>427</v>
      </c>
      <c r="N126" s="60">
        <v>1577</v>
      </c>
      <c r="O126" s="60">
        <v>648</v>
      </c>
      <c r="P126" s="10"/>
      <c r="Q126" s="60">
        <f t="shared" si="44"/>
        <v>23655</v>
      </c>
      <c r="R126" s="10"/>
      <c r="S126" s="62">
        <f t="shared" si="45"/>
        <v>25232</v>
      </c>
      <c r="T126" s="10"/>
      <c r="U126" s="64">
        <v>18.100000000000001</v>
      </c>
      <c r="V126" s="64">
        <v>7.18</v>
      </c>
      <c r="W126" s="10"/>
      <c r="X126" s="43">
        <v>417360000</v>
      </c>
      <c r="Y126" s="36">
        <v>0.06</v>
      </c>
      <c r="Z126" s="10"/>
      <c r="AA126" s="20">
        <v>69</v>
      </c>
      <c r="AB126" s="20">
        <v>9</v>
      </c>
      <c r="AC126" s="20">
        <v>1</v>
      </c>
      <c r="AD126" s="20">
        <v>20</v>
      </c>
      <c r="AE126" s="20">
        <v>1</v>
      </c>
      <c r="AF126" s="66">
        <f t="shared" si="46"/>
        <v>100</v>
      </c>
      <c r="AG126" s="10"/>
      <c r="AH126" s="36">
        <v>0.104</v>
      </c>
      <c r="AI126" s="40">
        <v>5037</v>
      </c>
      <c r="AJ126" s="37">
        <v>0.82</v>
      </c>
      <c r="AK126" s="42" t="s">
        <v>213</v>
      </c>
      <c r="AL126" s="41">
        <v>468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50" ht="24" customHeight="1">
      <c r="A127" s="16"/>
      <c r="B127" s="17">
        <f t="shared" si="50"/>
        <v>8</v>
      </c>
      <c r="C127" s="10"/>
      <c r="D127" s="18" t="s">
        <v>97</v>
      </c>
      <c r="E127" s="10"/>
      <c r="F127" s="18" t="s">
        <v>8</v>
      </c>
      <c r="G127" s="18" t="s">
        <v>212</v>
      </c>
      <c r="H127" s="10"/>
      <c r="I127" s="19">
        <v>5955734</v>
      </c>
      <c r="J127" s="19">
        <v>1100</v>
      </c>
      <c r="K127" s="17" t="s">
        <v>9</v>
      </c>
      <c r="L127" s="10"/>
      <c r="M127" s="60">
        <v>812</v>
      </c>
      <c r="N127" s="60">
        <v>916</v>
      </c>
      <c r="O127" s="60">
        <v>901</v>
      </c>
      <c r="P127" s="10"/>
      <c r="Q127" s="60">
        <f t="shared" si="44"/>
        <v>13740</v>
      </c>
      <c r="R127" s="10"/>
      <c r="S127" s="62">
        <f t="shared" si="45"/>
        <v>14656</v>
      </c>
      <c r="T127" s="10"/>
      <c r="U127" s="64">
        <v>15.4</v>
      </c>
      <c r="V127" s="64">
        <v>14.38</v>
      </c>
      <c r="W127" s="10"/>
      <c r="X127" s="43">
        <v>341320000</v>
      </c>
      <c r="Y127" s="36">
        <v>0.05</v>
      </c>
      <c r="Z127" s="10"/>
      <c r="AA127" s="20">
        <v>52</v>
      </c>
      <c r="AB127" s="20">
        <v>11</v>
      </c>
      <c r="AC127" s="20">
        <v>1</v>
      </c>
      <c r="AD127" s="20">
        <v>34</v>
      </c>
      <c r="AE127" s="20">
        <v>2</v>
      </c>
      <c r="AF127" s="66">
        <f t="shared" si="46"/>
        <v>100</v>
      </c>
      <c r="AG127" s="10"/>
      <c r="AH127" s="36">
        <v>-0.17599999999999999</v>
      </c>
      <c r="AI127" s="40">
        <v>17272</v>
      </c>
      <c r="AJ127" s="37">
        <v>0.84</v>
      </c>
      <c r="AK127" s="42" t="s">
        <v>213</v>
      </c>
      <c r="AL127" s="41">
        <v>844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50" ht="24" customHeight="1">
      <c r="A128" s="16"/>
      <c r="B128" s="17">
        <f t="shared" si="50"/>
        <v>9</v>
      </c>
      <c r="C128" s="10"/>
      <c r="D128" s="18" t="s">
        <v>20</v>
      </c>
      <c r="E128" s="10"/>
      <c r="F128" s="18" t="s">
        <v>8</v>
      </c>
      <c r="G128" s="18" t="s">
        <v>212</v>
      </c>
      <c r="H128" s="10"/>
      <c r="I128" s="19">
        <v>9725376</v>
      </c>
      <c r="J128" s="19">
        <v>4760</v>
      </c>
      <c r="K128" s="17" t="s">
        <v>9</v>
      </c>
      <c r="L128" s="10"/>
      <c r="M128" s="60">
        <v>759</v>
      </c>
      <c r="N128" s="60">
        <v>845</v>
      </c>
      <c r="O128" s="60">
        <v>639</v>
      </c>
      <c r="P128" s="10"/>
      <c r="Q128" s="60">
        <f t="shared" si="44"/>
        <v>12675</v>
      </c>
      <c r="R128" s="10"/>
      <c r="S128" s="62">
        <f t="shared" si="45"/>
        <v>13520</v>
      </c>
      <c r="T128" s="10"/>
      <c r="U128" s="64">
        <v>8.6999999999999993</v>
      </c>
      <c r="V128" s="64">
        <v>6.32</v>
      </c>
      <c r="W128" s="10"/>
      <c r="X128" s="43">
        <v>1090000000</v>
      </c>
      <c r="Y128" s="36">
        <v>2.9000000000000001E-2</v>
      </c>
      <c r="Z128" s="10"/>
      <c r="AA128" s="20">
        <v>40</v>
      </c>
      <c r="AB128" s="20">
        <v>23</v>
      </c>
      <c r="AC128" s="20">
        <v>7</v>
      </c>
      <c r="AD128" s="20">
        <v>28</v>
      </c>
      <c r="AE128" s="20">
        <v>2</v>
      </c>
      <c r="AF128" s="66">
        <f t="shared" si="46"/>
        <v>100</v>
      </c>
      <c r="AG128" s="10"/>
      <c r="AH128" s="36">
        <v>-5.1999999999999998E-2</v>
      </c>
      <c r="AI128" s="40">
        <v>13681</v>
      </c>
      <c r="AJ128" s="37">
        <v>0.8</v>
      </c>
      <c r="AK128" s="42" t="s">
        <v>213</v>
      </c>
      <c r="AL128" s="41">
        <v>416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50"/>
        <v>10</v>
      </c>
      <c r="C129" s="10"/>
      <c r="D129" s="18" t="s">
        <v>24</v>
      </c>
      <c r="E129" s="10"/>
      <c r="F129" s="18" t="s">
        <v>8</v>
      </c>
      <c r="G129" s="18" t="s">
        <v>212</v>
      </c>
      <c r="H129" s="10"/>
      <c r="I129" s="19">
        <v>9480042</v>
      </c>
      <c r="J129" s="19">
        <v>5600</v>
      </c>
      <c r="K129" s="17" t="s">
        <v>9</v>
      </c>
      <c r="L129" s="10"/>
      <c r="M129" s="60">
        <v>588</v>
      </c>
      <c r="N129" s="60">
        <v>841</v>
      </c>
      <c r="O129" s="60">
        <v>995</v>
      </c>
      <c r="P129" s="10"/>
      <c r="Q129" s="60">
        <f t="shared" si="44"/>
        <v>12615</v>
      </c>
      <c r="R129" s="10"/>
      <c r="S129" s="62">
        <f t="shared" si="45"/>
        <v>13456</v>
      </c>
      <c r="T129" s="10"/>
      <c r="U129" s="64">
        <v>8.9</v>
      </c>
      <c r="V129" s="64">
        <v>10.46</v>
      </c>
      <c r="W129" s="10"/>
      <c r="X129" s="43">
        <v>1410000000</v>
      </c>
      <c r="Y129" s="36">
        <v>2.9000000000000001E-2</v>
      </c>
      <c r="Z129" s="10"/>
      <c r="AA129" s="20">
        <v>52</v>
      </c>
      <c r="AB129" s="20">
        <v>4</v>
      </c>
      <c r="AC129" s="20">
        <v>2</v>
      </c>
      <c r="AD129" s="20">
        <v>41</v>
      </c>
      <c r="AE129" s="20">
        <v>1</v>
      </c>
      <c r="AF129" s="66">
        <f t="shared" si="46"/>
        <v>100</v>
      </c>
      <c r="AG129" s="10"/>
      <c r="AH129" s="36">
        <v>-0.191</v>
      </c>
      <c r="AI129" s="40">
        <v>44222</v>
      </c>
      <c r="AJ129" s="37">
        <v>0.78</v>
      </c>
      <c r="AK129" s="42" t="s">
        <v>213</v>
      </c>
      <c r="AL129" s="41">
        <v>653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50"/>
        <v>11</v>
      </c>
      <c r="C130" s="10"/>
      <c r="D130" s="18" t="s">
        <v>173</v>
      </c>
      <c r="E130" s="10"/>
      <c r="F130" s="18" t="s">
        <v>8</v>
      </c>
      <c r="G130" s="18" t="s">
        <v>212</v>
      </c>
      <c r="H130" s="10"/>
      <c r="I130" s="19">
        <v>5662544</v>
      </c>
      <c r="J130" s="19">
        <v>6670</v>
      </c>
      <c r="K130" s="17" t="s">
        <v>9</v>
      </c>
      <c r="L130" s="10"/>
      <c r="M130" s="60">
        <v>543</v>
      </c>
      <c r="N130" s="60">
        <v>823</v>
      </c>
      <c r="O130" s="60">
        <v>326</v>
      </c>
      <c r="P130" s="10"/>
      <c r="Q130" s="60">
        <f t="shared" si="44"/>
        <v>12345</v>
      </c>
      <c r="R130" s="10"/>
      <c r="S130" s="62">
        <f t="shared" si="45"/>
        <v>13168</v>
      </c>
      <c r="T130" s="10"/>
      <c r="U130" s="64">
        <v>14.5</v>
      </c>
      <c r="V130" s="64">
        <v>6.62</v>
      </c>
      <c r="W130" s="10"/>
      <c r="X130" s="43">
        <v>1750000000</v>
      </c>
      <c r="Y130" s="36">
        <v>4.8000000000000001E-2</v>
      </c>
      <c r="Z130" s="10"/>
      <c r="AA130" s="20">
        <v>51</v>
      </c>
      <c r="AB130" s="20">
        <v>10</v>
      </c>
      <c r="AC130" s="20">
        <v>1</v>
      </c>
      <c r="AD130" s="20">
        <v>37</v>
      </c>
      <c r="AE130" s="20">
        <v>1</v>
      </c>
      <c r="AF130" s="66">
        <f t="shared" si="46"/>
        <v>100</v>
      </c>
      <c r="AG130" s="10"/>
      <c r="AH130" s="36">
        <v>-1.9E-2</v>
      </c>
      <c r="AI130" s="40">
        <v>14973</v>
      </c>
      <c r="AJ130" s="37">
        <v>0.86</v>
      </c>
      <c r="AK130" s="42" t="s">
        <v>210</v>
      </c>
      <c r="AL130" s="41">
        <v>466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si="50"/>
        <v>12</v>
      </c>
      <c r="C131" s="10"/>
      <c r="D131" s="18" t="s">
        <v>33</v>
      </c>
      <c r="E131" s="10"/>
      <c r="F131" s="18" t="s">
        <v>8</v>
      </c>
      <c r="G131" s="18" t="s">
        <v>212</v>
      </c>
      <c r="H131" s="10"/>
      <c r="I131" s="19">
        <v>7131494</v>
      </c>
      <c r="J131" s="19">
        <v>7470</v>
      </c>
      <c r="K131" s="17" t="s">
        <v>9</v>
      </c>
      <c r="L131" s="10"/>
      <c r="M131" s="60">
        <v>708</v>
      </c>
      <c r="N131" s="60">
        <v>730</v>
      </c>
      <c r="O131" s="60">
        <v>730</v>
      </c>
      <c r="P131" s="10"/>
      <c r="Q131" s="60">
        <f t="shared" si="44"/>
        <v>10950</v>
      </c>
      <c r="R131" s="10"/>
      <c r="S131" s="62">
        <f t="shared" si="45"/>
        <v>11680</v>
      </c>
      <c r="T131" s="10"/>
      <c r="U131" s="64">
        <v>10.199999999999999</v>
      </c>
      <c r="V131" s="64">
        <v>10.28</v>
      </c>
      <c r="W131" s="10"/>
      <c r="X131" s="43">
        <v>1810000000</v>
      </c>
      <c r="Y131" s="36">
        <v>3.4000000000000002E-2</v>
      </c>
      <c r="Z131" s="10"/>
      <c r="AA131" s="20">
        <v>58</v>
      </c>
      <c r="AB131" s="20">
        <v>5</v>
      </c>
      <c r="AC131" s="20">
        <v>3</v>
      </c>
      <c r="AD131" s="20">
        <v>33</v>
      </c>
      <c r="AE131" s="20">
        <v>1</v>
      </c>
      <c r="AF131" s="66">
        <f t="shared" si="46"/>
        <v>100</v>
      </c>
      <c r="AG131" s="10"/>
      <c r="AH131" s="36">
        <v>-3.6999999999999998E-2</v>
      </c>
      <c r="AI131" s="40">
        <v>56534</v>
      </c>
      <c r="AJ131" s="37">
        <v>0.7</v>
      </c>
      <c r="AK131" s="42" t="s">
        <v>213</v>
      </c>
      <c r="AL131" s="41">
        <v>707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148</v>
      </c>
      <c r="E132" s="10"/>
      <c r="F132" s="18" t="s">
        <v>8</v>
      </c>
      <c r="G132" s="18" t="s">
        <v>212</v>
      </c>
      <c r="H132" s="10"/>
      <c r="I132" s="19">
        <v>8820083</v>
      </c>
      <c r="J132" s="19">
        <v>5280</v>
      </c>
      <c r="K132" s="17" t="s">
        <v>9</v>
      </c>
      <c r="L132" s="10"/>
      <c r="M132" s="60">
        <v>607</v>
      </c>
      <c r="N132" s="60">
        <v>649</v>
      </c>
      <c r="O132" s="60">
        <v>797</v>
      </c>
      <c r="P132" s="10"/>
      <c r="Q132" s="60">
        <f t="shared" si="44"/>
        <v>9735</v>
      </c>
      <c r="R132" s="10"/>
      <c r="S132" s="62">
        <f t="shared" si="45"/>
        <v>10384</v>
      </c>
      <c r="T132" s="10"/>
      <c r="U132" s="64">
        <v>7.4</v>
      </c>
      <c r="V132" s="64">
        <v>8.94</v>
      </c>
      <c r="W132" s="10"/>
      <c r="X132" s="43">
        <v>1170000000</v>
      </c>
      <c r="Y132" s="36">
        <v>3.1E-2</v>
      </c>
      <c r="Z132" s="10"/>
      <c r="AA132" s="20">
        <v>49</v>
      </c>
      <c r="AB132" s="20">
        <v>10</v>
      </c>
      <c r="AC132" s="20">
        <v>12</v>
      </c>
      <c r="AD132" s="20">
        <v>28</v>
      </c>
      <c r="AE132" s="20">
        <v>1</v>
      </c>
      <c r="AF132" s="66">
        <f t="shared" si="46"/>
        <v>100</v>
      </c>
      <c r="AG132" s="10"/>
      <c r="AH132" s="36">
        <v>-6.0999999999999999E-2</v>
      </c>
      <c r="AI132" s="40">
        <v>25877</v>
      </c>
      <c r="AJ132" s="37">
        <v>0.65</v>
      </c>
      <c r="AK132" s="42" t="s">
        <v>210</v>
      </c>
      <c r="AL132" s="41">
        <v>584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71</v>
      </c>
      <c r="E133" s="10"/>
      <c r="F133" s="18" t="s">
        <v>8</v>
      </c>
      <c r="G133" s="18" t="s">
        <v>212</v>
      </c>
      <c r="H133" s="10"/>
      <c r="I133" s="19">
        <v>3925405</v>
      </c>
      <c r="J133" s="19">
        <v>3810</v>
      </c>
      <c r="K133" s="17" t="s">
        <v>9</v>
      </c>
      <c r="L133" s="10"/>
      <c r="M133" s="60">
        <v>581</v>
      </c>
      <c r="N133" s="60">
        <v>599</v>
      </c>
      <c r="O133" s="60">
        <v>748</v>
      </c>
      <c r="P133" s="10"/>
      <c r="Q133" s="60">
        <f t="shared" si="44"/>
        <v>8985</v>
      </c>
      <c r="R133" s="10"/>
      <c r="S133" s="62">
        <f t="shared" si="45"/>
        <v>9584</v>
      </c>
      <c r="T133" s="10"/>
      <c r="U133" s="64">
        <v>15.3</v>
      </c>
      <c r="V133" s="64">
        <v>20.059999999999999</v>
      </c>
      <c r="W133" s="10"/>
      <c r="X133" s="43">
        <v>768240000</v>
      </c>
      <c r="Y133" s="36">
        <v>5.2999999999999999E-2</v>
      </c>
      <c r="Z133" s="10"/>
      <c r="AA133" s="20">
        <v>59</v>
      </c>
      <c r="AB133" s="20">
        <v>6</v>
      </c>
      <c r="AC133" s="20">
        <v>1</v>
      </c>
      <c r="AD133" s="20">
        <v>33</v>
      </c>
      <c r="AE133" s="20">
        <v>1</v>
      </c>
      <c r="AF133" s="66">
        <f t="shared" si="46"/>
        <v>100</v>
      </c>
      <c r="AG133" s="10"/>
      <c r="AH133" s="36">
        <v>8.2000000000000003E-2</v>
      </c>
      <c r="AI133" s="40">
        <v>28697</v>
      </c>
      <c r="AJ133" s="37">
        <v>0.79</v>
      </c>
      <c r="AK133" s="42" t="s">
        <v>210</v>
      </c>
      <c r="AL133" s="41">
        <v>1064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30</v>
      </c>
      <c r="E134" s="10"/>
      <c r="F134" s="18" t="s">
        <v>8</v>
      </c>
      <c r="G134" s="18" t="s">
        <v>212</v>
      </c>
      <c r="H134" s="10"/>
      <c r="I134" s="19">
        <v>3516816</v>
      </c>
      <c r="J134" s="19">
        <v>4880</v>
      </c>
      <c r="K134" s="17" t="s">
        <v>9</v>
      </c>
      <c r="L134" s="10"/>
      <c r="M134" s="60">
        <v>318</v>
      </c>
      <c r="N134" s="60">
        <v>552</v>
      </c>
      <c r="O134" s="60">
        <v>276</v>
      </c>
      <c r="P134" s="10"/>
      <c r="Q134" s="60">
        <f t="shared" si="44"/>
        <v>8280</v>
      </c>
      <c r="R134" s="10"/>
      <c r="S134" s="62">
        <f t="shared" si="45"/>
        <v>8832</v>
      </c>
      <c r="T134" s="10"/>
      <c r="U134" s="64">
        <v>15.7</v>
      </c>
      <c r="V134" s="64">
        <v>7.99</v>
      </c>
      <c r="W134" s="10"/>
      <c r="X134" s="43">
        <v>882580000</v>
      </c>
      <c r="Y134" s="36">
        <v>5.1999999999999998E-2</v>
      </c>
      <c r="Z134" s="10"/>
      <c r="AA134" s="20">
        <v>51</v>
      </c>
      <c r="AB134" s="20">
        <v>14</v>
      </c>
      <c r="AC134" s="20">
        <v>3</v>
      </c>
      <c r="AD134" s="20">
        <v>31</v>
      </c>
      <c r="AE134" s="20">
        <v>1</v>
      </c>
      <c r="AF134" s="66">
        <f t="shared" si="46"/>
        <v>100</v>
      </c>
      <c r="AG134" s="10"/>
      <c r="AH134" s="36">
        <v>4.1000000000000002E-2</v>
      </c>
      <c r="AI134" s="40">
        <v>27816</v>
      </c>
      <c r="AJ134" s="37">
        <v>0.65</v>
      </c>
      <c r="AK134" s="42" t="s">
        <v>210</v>
      </c>
      <c r="AL134" s="41">
        <v>555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16</v>
      </c>
      <c r="E135" s="10"/>
      <c r="F135" s="18" t="s">
        <v>8</v>
      </c>
      <c r="G135" s="18" t="s">
        <v>212</v>
      </c>
      <c r="H135" s="10"/>
      <c r="I135" s="19">
        <v>2924816</v>
      </c>
      <c r="J135" s="19">
        <v>3760</v>
      </c>
      <c r="K135" s="17" t="s">
        <v>9</v>
      </c>
      <c r="L135" s="10"/>
      <c r="M135" s="60">
        <v>267</v>
      </c>
      <c r="N135" s="60">
        <v>499</v>
      </c>
      <c r="O135" s="60">
        <v>248</v>
      </c>
      <c r="P135" s="10"/>
      <c r="Q135" s="60">
        <f t="shared" si="44"/>
        <v>7485</v>
      </c>
      <c r="R135" s="10"/>
      <c r="S135" s="62">
        <f t="shared" si="45"/>
        <v>7984</v>
      </c>
      <c r="T135" s="10"/>
      <c r="U135" s="64">
        <v>17.100000000000001</v>
      </c>
      <c r="V135" s="64">
        <v>8.18</v>
      </c>
      <c r="W135" s="10"/>
      <c r="X135" s="43">
        <v>598260000</v>
      </c>
      <c r="Y135" s="36">
        <v>5.7000000000000002E-2</v>
      </c>
      <c r="Z135" s="10"/>
      <c r="AA135" s="20">
        <v>48</v>
      </c>
      <c r="AB135" s="20">
        <v>11</v>
      </c>
      <c r="AC135" s="20">
        <v>1</v>
      </c>
      <c r="AD135" s="20">
        <v>39</v>
      </c>
      <c r="AE135" s="20">
        <v>1</v>
      </c>
      <c r="AF135" s="66">
        <f t="shared" si="46"/>
        <v>100</v>
      </c>
      <c r="AG135" s="10"/>
      <c r="AH135" s="36">
        <v>1.4E-2</v>
      </c>
      <c r="AI135" s="40">
        <v>0</v>
      </c>
      <c r="AJ135" s="37">
        <v>0.77</v>
      </c>
      <c r="AK135" s="42" t="s">
        <v>210</v>
      </c>
      <c r="AL135" s="41">
        <v>479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7</v>
      </c>
      <c r="E136" s="10"/>
      <c r="F136" s="18" t="s">
        <v>8</v>
      </c>
      <c r="G136" s="18" t="s">
        <v>212</v>
      </c>
      <c r="H136" s="10"/>
      <c r="I136" s="19">
        <v>2926348</v>
      </c>
      <c r="J136" s="19">
        <v>4250</v>
      </c>
      <c r="K136" s="17" t="s">
        <v>9</v>
      </c>
      <c r="L136" s="10"/>
      <c r="M136" s="60">
        <v>269</v>
      </c>
      <c r="N136" s="60">
        <v>399</v>
      </c>
      <c r="O136" s="60">
        <v>251</v>
      </c>
      <c r="P136" s="10"/>
      <c r="Q136" s="60">
        <f t="shared" si="44"/>
        <v>5985</v>
      </c>
      <c r="R136" s="10"/>
      <c r="S136" s="62">
        <f t="shared" si="45"/>
        <v>6384</v>
      </c>
      <c r="T136" s="10"/>
      <c r="U136" s="64">
        <v>13.6</v>
      </c>
      <c r="V136" s="64">
        <v>9.0399999999999991</v>
      </c>
      <c r="W136" s="10"/>
      <c r="X136" s="43">
        <v>548170000</v>
      </c>
      <c r="Y136" s="36">
        <v>4.5999999999999999E-2</v>
      </c>
      <c r="Z136" s="10"/>
      <c r="AA136" s="20">
        <v>38</v>
      </c>
      <c r="AB136" s="20">
        <v>10</v>
      </c>
      <c r="AC136" s="20">
        <v>4</v>
      </c>
      <c r="AD136" s="20">
        <v>46</v>
      </c>
      <c r="AE136" s="20">
        <v>2</v>
      </c>
      <c r="AF136" s="66">
        <f t="shared" si="46"/>
        <v>100</v>
      </c>
      <c r="AG136" s="10"/>
      <c r="AH136" s="36">
        <v>-1.6E-2</v>
      </c>
      <c r="AI136" s="40">
        <v>19243</v>
      </c>
      <c r="AJ136" s="37">
        <v>0.73</v>
      </c>
      <c r="AK136" s="42" t="s">
        <v>213</v>
      </c>
      <c r="AL136" s="41">
        <v>645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138</v>
      </c>
      <c r="E137" s="10"/>
      <c r="F137" s="18" t="s">
        <v>8</v>
      </c>
      <c r="G137" s="18" t="s">
        <v>212</v>
      </c>
      <c r="H137" s="10"/>
      <c r="I137" s="19">
        <v>4059608</v>
      </c>
      <c r="J137" s="19">
        <v>2120</v>
      </c>
      <c r="K137" s="17" t="s">
        <v>9</v>
      </c>
      <c r="L137" s="10"/>
      <c r="M137" s="60">
        <v>346</v>
      </c>
      <c r="N137" s="60">
        <v>394</v>
      </c>
      <c r="O137" s="60">
        <v>465</v>
      </c>
      <c r="P137" s="10"/>
      <c r="Q137" s="60">
        <f t="shared" si="44"/>
        <v>5910</v>
      </c>
      <c r="R137" s="10"/>
      <c r="S137" s="62">
        <f t="shared" si="45"/>
        <v>6304</v>
      </c>
      <c r="T137" s="10"/>
      <c r="U137" s="64">
        <v>9.6999999999999993</v>
      </c>
      <c r="V137" s="64">
        <v>12.43</v>
      </c>
      <c r="W137" s="10"/>
      <c r="X137" s="43">
        <v>250640000</v>
      </c>
      <c r="Y137" s="36">
        <v>3.6999999999999998E-2</v>
      </c>
      <c r="Z137" s="10"/>
      <c r="AA137" s="20">
        <v>50</v>
      </c>
      <c r="AB137" s="20">
        <v>10</v>
      </c>
      <c r="AC137" s="20">
        <v>2</v>
      </c>
      <c r="AD137" s="20">
        <v>36</v>
      </c>
      <c r="AE137" s="20">
        <v>2</v>
      </c>
      <c r="AF137" s="66">
        <f t="shared" si="46"/>
        <v>100</v>
      </c>
      <c r="AG137" s="10"/>
      <c r="AH137" s="36">
        <v>-6.0999999999999999E-2</v>
      </c>
      <c r="AI137" s="40">
        <v>22028</v>
      </c>
      <c r="AJ137" s="37">
        <v>0.81</v>
      </c>
      <c r="AK137" s="42" t="s">
        <v>210</v>
      </c>
      <c r="AL137" s="41">
        <v>736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50</v>
      </c>
      <c r="E138" s="10"/>
      <c r="F138" s="18" t="s">
        <v>8</v>
      </c>
      <c r="G138" s="18" t="s">
        <v>212</v>
      </c>
      <c r="H138" s="10"/>
      <c r="I138" s="19">
        <v>4213265</v>
      </c>
      <c r="J138" s="19">
        <v>12110</v>
      </c>
      <c r="K138" s="17" t="s">
        <v>9</v>
      </c>
      <c r="L138" s="10"/>
      <c r="M138" s="60">
        <v>307</v>
      </c>
      <c r="N138" s="60">
        <v>340</v>
      </c>
      <c r="O138" s="60">
        <v>388</v>
      </c>
      <c r="P138" s="10"/>
      <c r="Q138" s="60">
        <f t="shared" si="44"/>
        <v>5100</v>
      </c>
      <c r="R138" s="10"/>
      <c r="S138" s="62">
        <f t="shared" si="45"/>
        <v>5440</v>
      </c>
      <c r="T138" s="10"/>
      <c r="U138" s="64">
        <v>8.1</v>
      </c>
      <c r="V138" s="64">
        <v>9.0399999999999991</v>
      </c>
      <c r="W138" s="10"/>
      <c r="X138" s="43">
        <v>1400000000</v>
      </c>
      <c r="Y138" s="36">
        <v>2.7E-2</v>
      </c>
      <c r="Z138" s="10"/>
      <c r="AA138" s="20">
        <v>48</v>
      </c>
      <c r="AB138" s="20">
        <v>12</v>
      </c>
      <c r="AC138" s="20">
        <v>10</v>
      </c>
      <c r="AD138" s="20">
        <v>29</v>
      </c>
      <c r="AE138" s="20">
        <v>1</v>
      </c>
      <c r="AF138" s="66">
        <f t="shared" si="46"/>
        <v>100</v>
      </c>
      <c r="AG138" s="10"/>
      <c r="AH138" s="36">
        <v>-7.3999999999999996E-2</v>
      </c>
      <c r="AI138" s="40">
        <v>47376</v>
      </c>
      <c r="AJ138" s="37">
        <v>0.66</v>
      </c>
      <c r="AK138" s="42" t="s">
        <v>210</v>
      </c>
      <c r="AL138" s="41">
        <v>702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26" t="s">
        <v>166</v>
      </c>
      <c r="E139" s="10"/>
      <c r="F139" s="18" t="s">
        <v>8</v>
      </c>
      <c r="G139" s="18" t="s">
        <v>212</v>
      </c>
      <c r="H139" s="10"/>
      <c r="I139" s="19">
        <v>2081206</v>
      </c>
      <c r="J139" s="19">
        <v>5100</v>
      </c>
      <c r="K139" s="17" t="s">
        <v>9</v>
      </c>
      <c r="L139" s="10"/>
      <c r="M139" s="60">
        <v>148</v>
      </c>
      <c r="N139" s="60">
        <v>134</v>
      </c>
      <c r="O139" s="60">
        <v>164</v>
      </c>
      <c r="P139" s="10"/>
      <c r="Q139" s="60">
        <f t="shared" si="44"/>
        <v>2010</v>
      </c>
      <c r="R139" s="10"/>
      <c r="S139" s="62">
        <f t="shared" si="45"/>
        <v>2144</v>
      </c>
      <c r="T139" s="10"/>
      <c r="U139" s="64">
        <v>6.4</v>
      </c>
      <c r="V139" s="64">
        <v>7.55</v>
      </c>
      <c r="W139" s="10"/>
      <c r="X139" s="43">
        <v>228480000</v>
      </c>
      <c r="Y139" s="36">
        <v>2.1000000000000001E-2</v>
      </c>
      <c r="Z139" s="10"/>
      <c r="AA139" s="20">
        <v>60</v>
      </c>
      <c r="AB139" s="20">
        <v>8</v>
      </c>
      <c r="AC139" s="20">
        <v>2</v>
      </c>
      <c r="AD139" s="20">
        <v>29</v>
      </c>
      <c r="AE139" s="20">
        <v>1</v>
      </c>
      <c r="AF139" s="66">
        <f t="shared" si="46"/>
        <v>100</v>
      </c>
      <c r="AG139" s="10"/>
      <c r="AH139" s="36">
        <v>5.8000000000000003E-2</v>
      </c>
      <c r="AI139" s="40">
        <v>21284</v>
      </c>
      <c r="AJ139" s="37">
        <v>0.73</v>
      </c>
      <c r="AK139" s="42" t="s">
        <v>213</v>
      </c>
      <c r="AL139" s="41">
        <v>568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18" t="s">
        <v>117</v>
      </c>
      <c r="E140" s="10"/>
      <c r="F140" s="18" t="s">
        <v>8</v>
      </c>
      <c r="G140" s="18" t="s">
        <v>212</v>
      </c>
      <c r="H140" s="10"/>
      <c r="I140" s="19">
        <v>628615</v>
      </c>
      <c r="J140" s="19">
        <v>6970</v>
      </c>
      <c r="K140" s="17" t="s">
        <v>9</v>
      </c>
      <c r="L140" s="10"/>
      <c r="M140" s="60">
        <v>65</v>
      </c>
      <c r="N140" s="60">
        <v>67</v>
      </c>
      <c r="O140" s="60">
        <v>57</v>
      </c>
      <c r="P140" s="10"/>
      <c r="Q140" s="60">
        <f t="shared" si="44"/>
        <v>1005</v>
      </c>
      <c r="R140" s="10"/>
      <c r="S140" s="62">
        <f t="shared" si="45"/>
        <v>1072</v>
      </c>
      <c r="T140" s="10"/>
      <c r="U140" s="64">
        <v>10.7</v>
      </c>
      <c r="V140" s="64">
        <v>9.15</v>
      </c>
      <c r="W140" s="10"/>
      <c r="X140" s="43">
        <v>156590000</v>
      </c>
      <c r="Y140" s="36">
        <v>3.5999999999999997E-2</v>
      </c>
      <c r="Z140" s="10"/>
      <c r="AA140" s="20">
        <v>40</v>
      </c>
      <c r="AB140" s="20">
        <v>10</v>
      </c>
      <c r="AC140" s="20">
        <v>4</v>
      </c>
      <c r="AD140" s="20">
        <v>45</v>
      </c>
      <c r="AE140" s="20">
        <v>1</v>
      </c>
      <c r="AF140" s="66">
        <f t="shared" si="46"/>
        <v>100</v>
      </c>
      <c r="AG140" s="10"/>
      <c r="AH140" s="36">
        <v>-0.03</v>
      </c>
      <c r="AI140" s="40">
        <v>33601</v>
      </c>
      <c r="AJ140" s="37">
        <v>0.68</v>
      </c>
      <c r="AK140" s="42" t="s">
        <v>213</v>
      </c>
      <c r="AL140" s="41">
        <v>636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83</v>
      </c>
      <c r="E142" s="10"/>
      <c r="F142" s="18" t="s">
        <v>22</v>
      </c>
      <c r="G142" s="18" t="s">
        <v>198</v>
      </c>
      <c r="H142" s="10"/>
      <c r="I142" s="19">
        <v>1324171392</v>
      </c>
      <c r="J142" s="19">
        <v>1680</v>
      </c>
      <c r="K142" s="17" t="s">
        <v>9</v>
      </c>
      <c r="L142" s="10"/>
      <c r="M142" s="60">
        <v>150785</v>
      </c>
      <c r="N142" s="60">
        <v>299091</v>
      </c>
      <c r="O142" s="60">
        <v>219670</v>
      </c>
      <c r="P142" s="10"/>
      <c r="Q142" s="60">
        <f t="shared" ref="Q142:Q150" si="51">N142*$Q$200</f>
        <v>4486365</v>
      </c>
      <c r="R142" s="10"/>
      <c r="S142" s="62">
        <f t="shared" ref="S142:S150" si="52">Q142+N142</f>
        <v>4785456</v>
      </c>
      <c r="T142" s="10"/>
      <c r="U142" s="64">
        <v>22.6</v>
      </c>
      <c r="V142" s="64">
        <v>16.100000000000001</v>
      </c>
      <c r="W142" s="10"/>
      <c r="X142" s="43">
        <v>172020000000</v>
      </c>
      <c r="Y142" s="36">
        <v>7.4999999999999997E-2</v>
      </c>
      <c r="Z142" s="10"/>
      <c r="AA142" s="20">
        <v>25</v>
      </c>
      <c r="AB142" s="20">
        <v>30</v>
      </c>
      <c r="AC142" s="20">
        <v>5</v>
      </c>
      <c r="AD142" s="20">
        <v>39</v>
      </c>
      <c r="AE142" s="20">
        <v>1</v>
      </c>
      <c r="AF142" s="66">
        <f t="shared" ref="AF142:AF150" si="53">SUM(AA142:AE142)</f>
        <v>100</v>
      </c>
      <c r="AG142" s="10"/>
      <c r="AH142" s="36">
        <v>-8.5000000000000006E-2</v>
      </c>
      <c r="AI142" s="40">
        <v>15861</v>
      </c>
      <c r="AJ142" s="37">
        <v>0.78</v>
      </c>
      <c r="AK142" s="42" t="s">
        <v>213</v>
      </c>
      <c r="AL142" s="41">
        <v>820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84</v>
      </c>
      <c r="E143" s="10"/>
      <c r="F143" s="18" t="s">
        <v>22</v>
      </c>
      <c r="G143" s="18" t="s">
        <v>224</v>
      </c>
      <c r="H143" s="10"/>
      <c r="I143" s="19">
        <v>261115456</v>
      </c>
      <c r="J143" s="19">
        <v>3400</v>
      </c>
      <c r="K143" s="17" t="s">
        <v>9</v>
      </c>
      <c r="L143" s="10"/>
      <c r="M143" s="60">
        <v>31282</v>
      </c>
      <c r="N143" s="60">
        <v>31726</v>
      </c>
      <c r="O143" s="60">
        <v>35692</v>
      </c>
      <c r="P143" s="10"/>
      <c r="Q143" s="60">
        <f t="shared" si="51"/>
        <v>475890</v>
      </c>
      <c r="R143" s="10"/>
      <c r="S143" s="62">
        <f t="shared" si="52"/>
        <v>507616</v>
      </c>
      <c r="T143" s="10"/>
      <c r="U143" s="64">
        <v>12.2</v>
      </c>
      <c r="V143" s="64">
        <v>13.94</v>
      </c>
      <c r="W143" s="10"/>
      <c r="X143" s="43">
        <v>37650000000</v>
      </c>
      <c r="Y143" s="36">
        <v>0.04</v>
      </c>
      <c r="Z143" s="10"/>
      <c r="AA143" s="20">
        <v>35</v>
      </c>
      <c r="AB143" s="20">
        <v>20</v>
      </c>
      <c r="AC143" s="20">
        <v>5</v>
      </c>
      <c r="AD143" s="20">
        <v>39</v>
      </c>
      <c r="AE143" s="20">
        <v>1</v>
      </c>
      <c r="AF143" s="66">
        <f t="shared" si="53"/>
        <v>100</v>
      </c>
      <c r="AG143" s="10"/>
      <c r="AH143" s="36">
        <v>-7.5999999999999998E-2</v>
      </c>
      <c r="AI143" s="40">
        <v>49173</v>
      </c>
      <c r="AJ143" s="37">
        <v>0.76</v>
      </c>
      <c r="AK143" s="42" t="s">
        <v>213</v>
      </c>
      <c r="AL143" s="41">
        <v>832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21</v>
      </c>
      <c r="E144" s="10"/>
      <c r="F144" s="18" t="s">
        <v>22</v>
      </c>
      <c r="G144" s="18" t="s">
        <v>198</v>
      </c>
      <c r="H144" s="10"/>
      <c r="I144" s="19">
        <v>162951552</v>
      </c>
      <c r="J144" s="19">
        <v>1330</v>
      </c>
      <c r="K144" s="17" t="s">
        <v>9</v>
      </c>
      <c r="L144" s="10"/>
      <c r="M144" s="60">
        <v>2376</v>
      </c>
      <c r="N144" s="60">
        <v>24954</v>
      </c>
      <c r="O144" s="60">
        <v>11825</v>
      </c>
      <c r="P144" s="10"/>
      <c r="Q144" s="60">
        <f t="shared" si="51"/>
        <v>374310</v>
      </c>
      <c r="R144" s="10"/>
      <c r="S144" s="62">
        <f t="shared" si="52"/>
        <v>399264</v>
      </c>
      <c r="T144" s="10"/>
      <c r="U144" s="64">
        <v>15.3</v>
      </c>
      <c r="V144" s="64">
        <v>7.61</v>
      </c>
      <c r="W144" s="10"/>
      <c r="X144" s="43">
        <v>11270000000</v>
      </c>
      <c r="Y144" s="36">
        <v>5.0999999999999997E-2</v>
      </c>
      <c r="Z144" s="10"/>
      <c r="AA144" s="20">
        <v>18</v>
      </c>
      <c r="AB144" s="20">
        <v>33</v>
      </c>
      <c r="AC144" s="20">
        <v>12</v>
      </c>
      <c r="AD144" s="20">
        <v>32</v>
      </c>
      <c r="AE144" s="20">
        <v>5</v>
      </c>
      <c r="AF144" s="66">
        <f t="shared" si="53"/>
        <v>100</v>
      </c>
      <c r="AG144" s="10"/>
      <c r="AH144" s="36">
        <v>-4.3999999999999997E-2</v>
      </c>
      <c r="AI144" s="40">
        <v>1767</v>
      </c>
      <c r="AJ144" s="37">
        <v>0.67</v>
      </c>
      <c r="AK144" s="42" t="s">
        <v>223</v>
      </c>
      <c r="AL144" s="41">
        <v>417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165</v>
      </c>
      <c r="E145" s="10"/>
      <c r="F145" s="18" t="s">
        <v>22</v>
      </c>
      <c r="G145" s="18" t="s">
        <v>224</v>
      </c>
      <c r="H145" s="10"/>
      <c r="I145" s="19">
        <v>68863512</v>
      </c>
      <c r="J145" s="19">
        <v>5640</v>
      </c>
      <c r="K145" s="17" t="s">
        <v>9</v>
      </c>
      <c r="L145" s="10"/>
      <c r="M145" s="60">
        <v>21745</v>
      </c>
      <c r="N145" s="60">
        <v>22491</v>
      </c>
      <c r="O145" s="60">
        <v>19110</v>
      </c>
      <c r="P145" s="10"/>
      <c r="Q145" s="60">
        <f t="shared" si="51"/>
        <v>337365</v>
      </c>
      <c r="R145" s="10"/>
      <c r="S145" s="62">
        <f t="shared" si="52"/>
        <v>359856</v>
      </c>
      <c r="T145" s="10"/>
      <c r="U145" s="64">
        <v>32.700000000000003</v>
      </c>
      <c r="V145" s="64">
        <v>27.14</v>
      </c>
      <c r="W145" s="10"/>
      <c r="X145" s="43">
        <v>44710000000</v>
      </c>
      <c r="Y145" s="36">
        <v>0.109</v>
      </c>
      <c r="Z145" s="10"/>
      <c r="AA145" s="20">
        <v>30</v>
      </c>
      <c r="AB145" s="20">
        <v>50</v>
      </c>
      <c r="AC145" s="20">
        <v>2</v>
      </c>
      <c r="AD145" s="20">
        <v>17</v>
      </c>
      <c r="AE145" s="20">
        <v>1</v>
      </c>
      <c r="AF145" s="66">
        <f t="shared" si="53"/>
        <v>100</v>
      </c>
      <c r="AG145" s="10"/>
      <c r="AH145" s="36">
        <v>1.4999999999999999E-2</v>
      </c>
      <c r="AI145" s="40">
        <v>54220</v>
      </c>
      <c r="AJ145" s="37">
        <v>0.82</v>
      </c>
      <c r="AK145" s="42" t="s">
        <v>213</v>
      </c>
      <c r="AL145" s="41">
        <v>1494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120</v>
      </c>
      <c r="E146" s="10"/>
      <c r="F146" s="18" t="s">
        <v>22</v>
      </c>
      <c r="G146" s="18" t="s">
        <v>224</v>
      </c>
      <c r="H146" s="10"/>
      <c r="I146" s="19">
        <v>52885224</v>
      </c>
      <c r="J146" s="19">
        <v>1190</v>
      </c>
      <c r="K146" s="17" t="s">
        <v>9</v>
      </c>
      <c r="L146" s="10"/>
      <c r="M146" s="60">
        <v>4887</v>
      </c>
      <c r="N146" s="60">
        <v>10540</v>
      </c>
      <c r="O146" s="60">
        <v>11075</v>
      </c>
      <c r="P146" s="10"/>
      <c r="Q146" s="60">
        <f t="shared" si="51"/>
        <v>158100</v>
      </c>
      <c r="R146" s="10"/>
      <c r="S146" s="62">
        <f t="shared" si="52"/>
        <v>168640</v>
      </c>
      <c r="T146" s="10"/>
      <c r="U146" s="64">
        <v>19.899999999999999</v>
      </c>
      <c r="V146" s="64">
        <v>21.12</v>
      </c>
      <c r="W146" s="10"/>
      <c r="X146" s="43">
        <v>4190000000</v>
      </c>
      <c r="Y146" s="36">
        <v>6.6000000000000003E-2</v>
      </c>
      <c r="Z146" s="10"/>
      <c r="AA146" s="20">
        <v>30</v>
      </c>
      <c r="AB146" s="20">
        <v>21</v>
      </c>
      <c r="AC146" s="20">
        <v>2</v>
      </c>
      <c r="AD146" s="20">
        <v>45</v>
      </c>
      <c r="AE146" s="20">
        <v>2</v>
      </c>
      <c r="AF146" s="66">
        <f t="shared" si="53"/>
        <v>100</v>
      </c>
      <c r="AG146" s="10"/>
      <c r="AH146" s="36">
        <v>-7.0999999999999994E-2</v>
      </c>
      <c r="AI146" s="40">
        <v>12066</v>
      </c>
      <c r="AJ146" s="37">
        <v>0.83</v>
      </c>
      <c r="AK146" s="42" t="s">
        <v>214</v>
      </c>
      <c r="AL146" s="41">
        <v>1158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158</v>
      </c>
      <c r="E147" s="10"/>
      <c r="F147" s="18" t="s">
        <v>22</v>
      </c>
      <c r="G147" s="18" t="s">
        <v>198</v>
      </c>
      <c r="H147" s="10"/>
      <c r="I147" s="19">
        <v>20798492</v>
      </c>
      <c r="J147" s="19">
        <v>3780</v>
      </c>
      <c r="K147" s="17" t="s">
        <v>9</v>
      </c>
      <c r="L147" s="10"/>
      <c r="M147" s="60">
        <v>3003</v>
      </c>
      <c r="N147" s="60">
        <v>3096</v>
      </c>
      <c r="O147" s="60">
        <v>2811</v>
      </c>
      <c r="P147" s="10"/>
      <c r="Q147" s="60">
        <f t="shared" si="51"/>
        <v>46440</v>
      </c>
      <c r="R147" s="10"/>
      <c r="S147" s="62">
        <f t="shared" si="52"/>
        <v>49536</v>
      </c>
      <c r="T147" s="10"/>
      <c r="U147" s="64">
        <v>14.9</v>
      </c>
      <c r="V147" s="64">
        <v>13.09</v>
      </c>
      <c r="W147" s="10"/>
      <c r="X147" s="43">
        <v>3970000000</v>
      </c>
      <c r="Y147" s="36">
        <v>4.9000000000000002E-2</v>
      </c>
      <c r="Z147" s="10"/>
      <c r="AA147" s="20">
        <v>38</v>
      </c>
      <c r="AB147" s="20">
        <v>20</v>
      </c>
      <c r="AC147" s="20">
        <v>3</v>
      </c>
      <c r="AD147" s="20">
        <v>38</v>
      </c>
      <c r="AE147" s="20">
        <v>1</v>
      </c>
      <c r="AF147" s="66">
        <f t="shared" si="53"/>
        <v>100</v>
      </c>
      <c r="AG147" s="10"/>
      <c r="AH147" s="36">
        <v>-4.8000000000000001E-2</v>
      </c>
      <c r="AI147" s="40">
        <v>32673</v>
      </c>
      <c r="AJ147" s="37">
        <v>0.63</v>
      </c>
      <c r="AK147" s="42" t="s">
        <v>213</v>
      </c>
      <c r="AL147" s="41">
        <v>598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167</v>
      </c>
      <c r="E148" s="10"/>
      <c r="F148" s="18" t="s">
        <v>22</v>
      </c>
      <c r="G148" s="18" t="s">
        <v>224</v>
      </c>
      <c r="H148" s="10"/>
      <c r="I148" s="19">
        <v>1268671</v>
      </c>
      <c r="J148" s="19">
        <v>2180</v>
      </c>
      <c r="K148" s="17" t="s">
        <v>9</v>
      </c>
      <c r="L148" s="10"/>
      <c r="M148" s="60">
        <v>71</v>
      </c>
      <c r="N148" s="60">
        <v>161</v>
      </c>
      <c r="O148" s="60">
        <v>115</v>
      </c>
      <c r="P148" s="10"/>
      <c r="Q148" s="60">
        <f t="shared" si="51"/>
        <v>2415</v>
      </c>
      <c r="R148" s="10"/>
      <c r="S148" s="62">
        <f t="shared" si="52"/>
        <v>2576</v>
      </c>
      <c r="T148" s="10"/>
      <c r="U148" s="64">
        <v>12.7</v>
      </c>
      <c r="V148" s="64">
        <v>9.09</v>
      </c>
      <c r="W148" s="10"/>
      <c r="X148" s="43">
        <v>106380000</v>
      </c>
      <c r="Y148" s="36">
        <v>4.2000000000000003E-2</v>
      </c>
      <c r="Z148" s="10"/>
      <c r="AA148" s="20">
        <v>41</v>
      </c>
      <c r="AB148" s="20">
        <v>28</v>
      </c>
      <c r="AC148" s="20">
        <v>1</v>
      </c>
      <c r="AD148" s="20">
        <v>29</v>
      </c>
      <c r="AE148" s="20">
        <v>1</v>
      </c>
      <c r="AF148" s="66">
        <f t="shared" si="53"/>
        <v>100</v>
      </c>
      <c r="AG148" s="10"/>
      <c r="AH148" s="36">
        <v>2.7E-2</v>
      </c>
      <c r="AI148" s="40">
        <v>11555</v>
      </c>
      <c r="AJ148" s="37">
        <v>0.68</v>
      </c>
      <c r="AK148" s="42" t="s">
        <v>213</v>
      </c>
      <c r="AL148" s="41">
        <v>571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28</v>
      </c>
      <c r="E149" s="10"/>
      <c r="F149" s="18" t="s">
        <v>22</v>
      </c>
      <c r="G149" s="18" t="s">
        <v>198</v>
      </c>
      <c r="H149" s="10"/>
      <c r="I149" s="19">
        <v>797765</v>
      </c>
      <c r="J149" s="19">
        <v>2510</v>
      </c>
      <c r="K149" s="17" t="s">
        <v>9</v>
      </c>
      <c r="L149" s="10"/>
      <c r="M149" s="60">
        <v>125</v>
      </c>
      <c r="N149" s="60">
        <v>139</v>
      </c>
      <c r="O149" s="60">
        <v>71</v>
      </c>
      <c r="P149" s="10"/>
      <c r="Q149" s="60">
        <f t="shared" si="51"/>
        <v>2085</v>
      </c>
      <c r="R149" s="10"/>
      <c r="S149" s="62">
        <f t="shared" si="52"/>
        <v>2224</v>
      </c>
      <c r="T149" s="10"/>
      <c r="U149" s="64">
        <v>17.399999999999999</v>
      </c>
      <c r="V149" s="64">
        <v>7.51</v>
      </c>
      <c r="W149" s="10"/>
      <c r="X149" s="43">
        <v>128590000</v>
      </c>
      <c r="Y149" s="36">
        <v>5.8000000000000003E-2</v>
      </c>
      <c r="Z149" s="10"/>
      <c r="AA149" s="20">
        <v>30</v>
      </c>
      <c r="AB149" s="20">
        <v>30</v>
      </c>
      <c r="AC149" s="20">
        <v>4</v>
      </c>
      <c r="AD149" s="20">
        <v>35</v>
      </c>
      <c r="AE149" s="20">
        <v>1</v>
      </c>
      <c r="AF149" s="66">
        <f t="shared" si="53"/>
        <v>100</v>
      </c>
      <c r="AG149" s="10"/>
      <c r="AH149" s="36">
        <v>-5.8999999999999997E-2</v>
      </c>
      <c r="AI149" s="40">
        <v>10903</v>
      </c>
      <c r="AJ149" s="37">
        <v>0.79</v>
      </c>
      <c r="AK149" s="42" t="s">
        <v>213</v>
      </c>
      <c r="AL149" s="41">
        <v>456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43</v>
      </c>
      <c r="E152" s="10"/>
      <c r="F152" s="18" t="s">
        <v>18</v>
      </c>
      <c r="G152" s="18" t="s">
        <v>224</v>
      </c>
      <c r="H152" s="10"/>
      <c r="I152" s="19">
        <v>1411415375</v>
      </c>
      <c r="J152" s="19">
        <v>8260</v>
      </c>
      <c r="K152" s="17" t="s">
        <v>9</v>
      </c>
      <c r="L152" s="10"/>
      <c r="M152" s="60">
        <v>58022</v>
      </c>
      <c r="N152" s="60">
        <v>256180</v>
      </c>
      <c r="O152" s="60">
        <v>272069</v>
      </c>
      <c r="P152" s="10"/>
      <c r="Q152" s="60">
        <f t="shared" ref="Q152:Q166" si="57">N152*$Q$200</f>
        <v>3842700</v>
      </c>
      <c r="R152" s="10"/>
      <c r="S152" s="62">
        <f t="shared" ref="S152:S166" si="58">Q152+N152</f>
        <v>4098880</v>
      </c>
      <c r="T152" s="10"/>
      <c r="U152" s="64">
        <v>18.2</v>
      </c>
      <c r="V152" s="64">
        <v>19.38</v>
      </c>
      <c r="W152" s="10"/>
      <c r="X152" s="43">
        <v>691430000000</v>
      </c>
      <c r="Y152" s="36">
        <v>6.2E-2</v>
      </c>
      <c r="Z152" s="10"/>
      <c r="AA152" s="20">
        <v>15</v>
      </c>
      <c r="AB152" s="20">
        <v>17</v>
      </c>
      <c r="AC152" s="20">
        <v>8</v>
      </c>
      <c r="AD152" s="20">
        <v>59</v>
      </c>
      <c r="AE152" s="20">
        <v>1</v>
      </c>
      <c r="AF152" s="66">
        <f t="shared" ref="AF152:AF166" si="59">SUM(AA152:AE152)</f>
        <v>100</v>
      </c>
      <c r="AG152" s="10"/>
      <c r="AH152" s="36">
        <v>-2.9000000000000001E-2</v>
      </c>
      <c r="AI152" s="40">
        <v>17723</v>
      </c>
      <c r="AJ152" s="37">
        <v>0.72</v>
      </c>
      <c r="AK152" s="42" t="s">
        <v>213</v>
      </c>
      <c r="AL152" s="41">
        <v>990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184</v>
      </c>
      <c r="E153" s="10"/>
      <c r="F153" s="18" t="s">
        <v>18</v>
      </c>
      <c r="G153" s="18" t="s">
        <v>224</v>
      </c>
      <c r="H153" s="10"/>
      <c r="I153" s="19">
        <v>94569072</v>
      </c>
      <c r="J153" s="19">
        <v>2050</v>
      </c>
      <c r="K153" s="17" t="s">
        <v>9</v>
      </c>
      <c r="L153" s="10"/>
      <c r="M153" s="60">
        <v>8417</v>
      </c>
      <c r="N153" s="60">
        <v>24970</v>
      </c>
      <c r="O153" s="60">
        <v>21599</v>
      </c>
      <c r="P153" s="10"/>
      <c r="Q153" s="60">
        <f t="shared" si="57"/>
        <v>374550</v>
      </c>
      <c r="R153" s="10"/>
      <c r="S153" s="62">
        <f t="shared" si="58"/>
        <v>399520</v>
      </c>
      <c r="T153" s="10"/>
      <c r="U153" s="64">
        <v>26.4</v>
      </c>
      <c r="V153" s="64">
        <v>22.65</v>
      </c>
      <c r="W153" s="10"/>
      <c r="X153" s="43">
        <v>18020000000</v>
      </c>
      <c r="Y153" s="36">
        <v>8.7999999999999995E-2</v>
      </c>
      <c r="Z153" s="10"/>
      <c r="AA153" s="20">
        <v>30</v>
      </c>
      <c r="AB153" s="20">
        <v>20</v>
      </c>
      <c r="AC153" s="20">
        <v>2</v>
      </c>
      <c r="AD153" s="20">
        <v>47</v>
      </c>
      <c r="AE153" s="20">
        <v>1</v>
      </c>
      <c r="AF153" s="66">
        <f t="shared" si="59"/>
        <v>100</v>
      </c>
      <c r="AG153" s="10"/>
      <c r="AH153" s="36">
        <v>-4.2000000000000003E-2</v>
      </c>
      <c r="AI153" s="40">
        <v>53577</v>
      </c>
      <c r="AJ153" s="37">
        <v>0.82</v>
      </c>
      <c r="AK153" s="42" t="s">
        <v>213</v>
      </c>
      <c r="AL153" s="41">
        <v>1157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ht="24" customHeight="1">
      <c r="A154" s="16"/>
      <c r="B154" s="17">
        <f t="shared" si="50"/>
        <v>3</v>
      </c>
      <c r="C154" s="10"/>
      <c r="D154" s="18" t="s">
        <v>284</v>
      </c>
      <c r="E154" s="10"/>
      <c r="F154" s="18" t="s">
        <v>18</v>
      </c>
      <c r="G154" s="18" t="s">
        <v>224</v>
      </c>
      <c r="H154" s="10"/>
      <c r="I154" s="19">
        <v>103320224</v>
      </c>
      <c r="J154" s="19">
        <v>3580</v>
      </c>
      <c r="K154" s="17" t="s">
        <v>9</v>
      </c>
      <c r="L154" s="10"/>
      <c r="M154" s="60">
        <v>10012</v>
      </c>
      <c r="N154" s="60">
        <v>12690</v>
      </c>
      <c r="O154" s="60">
        <v>11089</v>
      </c>
      <c r="P154" s="10"/>
      <c r="Q154" s="60">
        <f t="shared" si="57"/>
        <v>190350</v>
      </c>
      <c r="R154" s="10"/>
      <c r="S154" s="62">
        <f t="shared" si="58"/>
        <v>203040</v>
      </c>
      <c r="T154" s="10"/>
      <c r="U154" s="64">
        <v>12.3</v>
      </c>
      <c r="V154" s="64">
        <v>10.83</v>
      </c>
      <c r="W154" s="10"/>
      <c r="X154" s="43">
        <v>12450000000</v>
      </c>
      <c r="Y154" s="36">
        <v>4.1000000000000002E-2</v>
      </c>
      <c r="Z154" s="10"/>
      <c r="AA154" s="20">
        <v>48</v>
      </c>
      <c r="AB154" s="20">
        <v>21</v>
      </c>
      <c r="AC154" s="20">
        <v>3</v>
      </c>
      <c r="AD154" s="20">
        <v>26</v>
      </c>
      <c r="AE154" s="20">
        <v>2</v>
      </c>
      <c r="AF154" s="66">
        <f t="shared" si="59"/>
        <v>100</v>
      </c>
      <c r="AG154" s="10"/>
      <c r="AH154" s="36">
        <v>1.4999999999999999E-2</v>
      </c>
      <c r="AI154" s="40">
        <v>8954</v>
      </c>
      <c r="AJ154" s="37">
        <v>0.77</v>
      </c>
      <c r="AK154" s="42" t="s">
        <v>213</v>
      </c>
      <c r="AL154" s="41">
        <v>635</v>
      </c>
      <c r="AN154" s="86"/>
      <c r="AO154" s="87"/>
      <c r="AP154" s="88">
        <f t="shared" si="60"/>
        <v>0</v>
      </c>
      <c r="AR154" s="86">
        <f t="shared" si="61"/>
        <v>0</v>
      </c>
      <c r="AS154" s="87"/>
      <c r="AT154" s="88">
        <f t="shared" si="62"/>
        <v>0</v>
      </c>
      <c r="AV154" s="88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108</v>
      </c>
      <c r="E155" s="10"/>
      <c r="F155" s="18" t="s">
        <v>18</v>
      </c>
      <c r="G155" s="18" t="s">
        <v>224</v>
      </c>
      <c r="H155" s="10"/>
      <c r="I155" s="19">
        <v>31187264</v>
      </c>
      <c r="J155" s="19">
        <v>9850</v>
      </c>
      <c r="K155" s="17" t="s">
        <v>9</v>
      </c>
      <c r="L155" s="10"/>
      <c r="M155" s="60">
        <v>7152</v>
      </c>
      <c r="N155" s="60">
        <v>7374</v>
      </c>
      <c r="O155" s="60">
        <v>6809</v>
      </c>
      <c r="P155" s="10"/>
      <c r="Q155" s="60">
        <f t="shared" si="57"/>
        <v>110610</v>
      </c>
      <c r="R155" s="10"/>
      <c r="S155" s="62">
        <f t="shared" si="58"/>
        <v>117984</v>
      </c>
      <c r="T155" s="10"/>
      <c r="U155" s="64">
        <v>23.6</v>
      </c>
      <c r="V155" s="64">
        <v>22.48</v>
      </c>
      <c r="W155" s="10"/>
      <c r="X155" s="43">
        <v>23330000000</v>
      </c>
      <c r="Y155" s="36">
        <v>7.9000000000000001E-2</v>
      </c>
      <c r="Z155" s="10"/>
      <c r="AA155" s="20">
        <v>50</v>
      </c>
      <c r="AB155" s="20">
        <v>20</v>
      </c>
      <c r="AC155" s="20">
        <v>3</v>
      </c>
      <c r="AD155" s="20">
        <v>25</v>
      </c>
      <c r="AE155" s="20">
        <v>2</v>
      </c>
      <c r="AF155" s="66">
        <f t="shared" si="59"/>
        <v>100</v>
      </c>
      <c r="AG155" s="10"/>
      <c r="AH155" s="36">
        <v>5.5E-2</v>
      </c>
      <c r="AI155" s="40">
        <v>88540</v>
      </c>
      <c r="AJ155" s="37">
        <v>0.77</v>
      </c>
      <c r="AK155" s="42" t="s">
        <v>210</v>
      </c>
      <c r="AL155" s="41">
        <v>1209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37</v>
      </c>
      <c r="E156" s="10"/>
      <c r="F156" s="18" t="s">
        <v>18</v>
      </c>
      <c r="G156" s="18" t="s">
        <v>224</v>
      </c>
      <c r="H156" s="10"/>
      <c r="I156" s="19">
        <v>15762370</v>
      </c>
      <c r="J156" s="19">
        <v>1140</v>
      </c>
      <c r="K156" s="17" t="s">
        <v>9</v>
      </c>
      <c r="L156" s="10"/>
      <c r="M156" s="60">
        <v>1852</v>
      </c>
      <c r="N156" s="60">
        <v>2803</v>
      </c>
      <c r="O156" s="60">
        <v>3995</v>
      </c>
      <c r="P156" s="10"/>
      <c r="Q156" s="60">
        <f t="shared" si="57"/>
        <v>42045</v>
      </c>
      <c r="R156" s="10"/>
      <c r="S156" s="62">
        <f t="shared" si="58"/>
        <v>44848</v>
      </c>
      <c r="T156" s="10"/>
      <c r="U156" s="64">
        <v>17.8</v>
      </c>
      <c r="V156" s="64">
        <v>25.13</v>
      </c>
      <c r="W156" s="10"/>
      <c r="X156" s="43">
        <v>1180000000</v>
      </c>
      <c r="Y156" s="36">
        <v>5.8999999999999997E-2</v>
      </c>
      <c r="Z156" s="10"/>
      <c r="AA156" s="20">
        <v>29</v>
      </c>
      <c r="AB156" s="20">
        <v>20</v>
      </c>
      <c r="AC156" s="20">
        <v>2</v>
      </c>
      <c r="AD156" s="20">
        <v>48</v>
      </c>
      <c r="AE156" s="20">
        <v>1</v>
      </c>
      <c r="AF156" s="66">
        <f t="shared" si="59"/>
        <v>100</v>
      </c>
      <c r="AG156" s="10"/>
      <c r="AH156" s="36">
        <v>-3.5999999999999997E-2</v>
      </c>
      <c r="AI156" s="40">
        <v>23802</v>
      </c>
      <c r="AJ156" s="37">
        <v>0.78</v>
      </c>
      <c r="AK156" s="42" t="s">
        <v>213</v>
      </c>
      <c r="AL156" s="41">
        <v>1332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131</v>
      </c>
      <c r="E157" s="10"/>
      <c r="F157" s="18" t="s">
        <v>18</v>
      </c>
      <c r="G157" s="18" t="s">
        <v>224</v>
      </c>
      <c r="H157" s="10"/>
      <c r="I157" s="19">
        <v>8084991</v>
      </c>
      <c r="J157" s="19">
        <v>2160</v>
      </c>
      <c r="K157" s="17" t="s">
        <v>9</v>
      </c>
      <c r="L157" s="10"/>
      <c r="M157" s="60">
        <v>158</v>
      </c>
      <c r="N157" s="60">
        <v>1145</v>
      </c>
      <c r="O157" s="60">
        <v>2788</v>
      </c>
      <c r="P157" s="10"/>
      <c r="Q157" s="60">
        <f t="shared" si="57"/>
        <v>17175</v>
      </c>
      <c r="R157" s="10"/>
      <c r="S157" s="62">
        <f t="shared" si="58"/>
        <v>18320</v>
      </c>
      <c r="T157" s="10"/>
      <c r="U157" s="64">
        <v>14.2</v>
      </c>
      <c r="V157" s="64">
        <v>31.06</v>
      </c>
      <c r="W157" s="10"/>
      <c r="X157" s="43">
        <v>896010000</v>
      </c>
      <c r="Y157" s="36">
        <v>4.7E-2</v>
      </c>
      <c r="Z157" s="10"/>
      <c r="AA157" s="20">
        <v>49</v>
      </c>
      <c r="AB157" s="20">
        <v>19</v>
      </c>
      <c r="AC157" s="20">
        <v>1</v>
      </c>
      <c r="AD157" s="20">
        <v>29</v>
      </c>
      <c r="AE157" s="20">
        <v>2</v>
      </c>
      <c r="AF157" s="66">
        <f t="shared" si="59"/>
        <v>100</v>
      </c>
      <c r="AG157" s="10"/>
      <c r="AH157" s="36">
        <v>-4.1000000000000002E-2</v>
      </c>
      <c r="AI157" s="40">
        <v>1249</v>
      </c>
      <c r="AJ157" s="37">
        <v>0.9</v>
      </c>
      <c r="AK157" s="42" t="s">
        <v>213</v>
      </c>
      <c r="AL157" s="41">
        <v>1777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98</v>
      </c>
      <c r="E158" s="10"/>
      <c r="F158" s="18" t="s">
        <v>18</v>
      </c>
      <c r="G158" s="18" t="s">
        <v>224</v>
      </c>
      <c r="H158" s="10"/>
      <c r="I158" s="19">
        <v>6758353</v>
      </c>
      <c r="J158" s="19">
        <v>2150</v>
      </c>
      <c r="K158" s="17" t="s">
        <v>9</v>
      </c>
      <c r="L158" s="10"/>
      <c r="M158" s="60">
        <v>1086</v>
      </c>
      <c r="N158" s="60">
        <v>1120</v>
      </c>
      <c r="O158" s="60">
        <v>1717</v>
      </c>
      <c r="P158" s="10"/>
      <c r="Q158" s="60">
        <f t="shared" si="57"/>
        <v>16800</v>
      </c>
      <c r="R158" s="10"/>
      <c r="S158" s="62">
        <f t="shared" si="58"/>
        <v>17920</v>
      </c>
      <c r="T158" s="10"/>
      <c r="U158" s="64">
        <v>16.600000000000001</v>
      </c>
      <c r="V158" s="64">
        <v>24.96</v>
      </c>
      <c r="W158" s="10"/>
      <c r="X158" s="43">
        <v>870930000</v>
      </c>
      <c r="Y158" s="36">
        <v>5.5E-2</v>
      </c>
      <c r="Z158" s="10"/>
      <c r="AA158" s="20">
        <v>30</v>
      </c>
      <c r="AB158" s="20">
        <v>20</v>
      </c>
      <c r="AC158" s="20">
        <v>2</v>
      </c>
      <c r="AD158" s="20">
        <v>46</v>
      </c>
      <c r="AE158" s="20">
        <v>2</v>
      </c>
      <c r="AF158" s="66">
        <f t="shared" si="59"/>
        <v>100</v>
      </c>
      <c r="AG158" s="10"/>
      <c r="AH158" s="36">
        <v>-7.1999999999999995E-2</v>
      </c>
      <c r="AI158" s="40">
        <v>27374</v>
      </c>
      <c r="AJ158" s="37">
        <v>0.75</v>
      </c>
      <c r="AK158" s="42" t="s">
        <v>213</v>
      </c>
      <c r="AL158" s="41">
        <v>1502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116</v>
      </c>
      <c r="E159" s="10"/>
      <c r="F159" s="18" t="s">
        <v>18</v>
      </c>
      <c r="G159" s="18" t="s">
        <v>224</v>
      </c>
      <c r="H159" s="10"/>
      <c r="I159" s="19">
        <v>3027398</v>
      </c>
      <c r="J159" s="19">
        <v>3550</v>
      </c>
      <c r="K159" s="17" t="s">
        <v>9</v>
      </c>
      <c r="L159" s="10"/>
      <c r="M159" s="60">
        <v>484</v>
      </c>
      <c r="N159" s="60">
        <v>499</v>
      </c>
      <c r="O159" s="60">
        <v>541</v>
      </c>
      <c r="P159" s="10"/>
      <c r="Q159" s="60">
        <f t="shared" si="57"/>
        <v>7485</v>
      </c>
      <c r="R159" s="10"/>
      <c r="S159" s="62">
        <f t="shared" si="58"/>
        <v>7984</v>
      </c>
      <c r="T159" s="10"/>
      <c r="U159" s="64">
        <v>16.5</v>
      </c>
      <c r="V159" s="64">
        <v>16.95</v>
      </c>
      <c r="W159" s="10"/>
      <c r="X159" s="43">
        <v>613090000</v>
      </c>
      <c r="Y159" s="36">
        <v>5.5E-2</v>
      </c>
      <c r="Z159" s="10"/>
      <c r="AA159" s="20">
        <v>50</v>
      </c>
      <c r="AB159" s="20">
        <v>20</v>
      </c>
      <c r="AC159" s="20">
        <v>1</v>
      </c>
      <c r="AD159" s="20">
        <v>27</v>
      </c>
      <c r="AE159" s="20">
        <v>2</v>
      </c>
      <c r="AF159" s="66">
        <f t="shared" si="59"/>
        <v>100</v>
      </c>
      <c r="AG159" s="10"/>
      <c r="AH159" s="36">
        <v>-0.05</v>
      </c>
      <c r="AI159" s="40">
        <v>27797</v>
      </c>
      <c r="AJ159" s="37">
        <v>0.84</v>
      </c>
      <c r="AK159" s="42" t="s">
        <v>213</v>
      </c>
      <c r="AL159" s="41">
        <v>1037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153</v>
      </c>
      <c r="E160" s="10"/>
      <c r="F160" s="18" t="s">
        <v>18</v>
      </c>
      <c r="G160" s="18" t="s">
        <v>224</v>
      </c>
      <c r="H160" s="10"/>
      <c r="I160" s="19">
        <v>599419</v>
      </c>
      <c r="J160" s="19">
        <v>1880</v>
      </c>
      <c r="K160" s="17" t="s">
        <v>9</v>
      </c>
      <c r="L160" s="10"/>
      <c r="M160" s="60">
        <v>11</v>
      </c>
      <c r="N160" s="60">
        <v>104</v>
      </c>
      <c r="O160" s="60">
        <v>116</v>
      </c>
      <c r="P160" s="10"/>
      <c r="Q160" s="60">
        <f t="shared" si="57"/>
        <v>1560</v>
      </c>
      <c r="R160" s="10"/>
      <c r="S160" s="62">
        <f t="shared" si="58"/>
        <v>1664</v>
      </c>
      <c r="T160" s="10"/>
      <c r="U160" s="64">
        <v>17.399999999999999</v>
      </c>
      <c r="V160" s="64">
        <v>18.579999999999998</v>
      </c>
      <c r="W160" s="10"/>
      <c r="X160" s="43">
        <v>71110000</v>
      </c>
      <c r="Y160" s="36">
        <v>5.8000000000000003E-2</v>
      </c>
      <c r="Z160" s="10"/>
      <c r="AA160" s="20">
        <v>29</v>
      </c>
      <c r="AB160" s="20">
        <v>12</v>
      </c>
      <c r="AC160" s="20">
        <v>1</v>
      </c>
      <c r="AD160" s="20">
        <v>57</v>
      </c>
      <c r="AE160" s="20">
        <v>1</v>
      </c>
      <c r="AF160" s="66">
        <f t="shared" si="59"/>
        <v>100</v>
      </c>
      <c r="AG160" s="10"/>
      <c r="AH160" s="36">
        <v>-2.9000000000000001E-2</v>
      </c>
      <c r="AI160" s="40">
        <v>7507</v>
      </c>
      <c r="AJ160" s="37">
        <v>0.8</v>
      </c>
      <c r="AK160" s="42" t="s">
        <v>214</v>
      </c>
      <c r="AL160" s="41">
        <v>1130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66</v>
      </c>
      <c r="E161" s="10"/>
      <c r="F161" s="18" t="s">
        <v>18</v>
      </c>
      <c r="G161" s="18" t="s">
        <v>224</v>
      </c>
      <c r="H161" s="10"/>
      <c r="I161" s="19">
        <v>898760</v>
      </c>
      <c r="J161" s="19">
        <v>4840</v>
      </c>
      <c r="K161" s="17" t="s">
        <v>9</v>
      </c>
      <c r="L161" s="10"/>
      <c r="M161" s="60">
        <v>60</v>
      </c>
      <c r="N161" s="60">
        <v>86</v>
      </c>
      <c r="O161" s="60">
        <v>85</v>
      </c>
      <c r="P161" s="10"/>
      <c r="Q161" s="60">
        <f t="shared" si="57"/>
        <v>1290</v>
      </c>
      <c r="R161" s="10"/>
      <c r="S161" s="62">
        <f t="shared" si="58"/>
        <v>1376</v>
      </c>
      <c r="T161" s="10"/>
      <c r="U161" s="64">
        <v>9.6</v>
      </c>
      <c r="V161" s="64">
        <v>9.3699999999999992</v>
      </c>
      <c r="W161" s="10"/>
      <c r="X161" s="43">
        <v>148620000</v>
      </c>
      <c r="Y161" s="36">
        <v>3.2000000000000001E-2</v>
      </c>
      <c r="Z161" s="10"/>
      <c r="AA161" s="20">
        <v>62</v>
      </c>
      <c r="AB161" s="20">
        <v>12</v>
      </c>
      <c r="AC161" s="20">
        <v>2</v>
      </c>
      <c r="AD161" s="20">
        <v>23</v>
      </c>
      <c r="AE161" s="20">
        <v>1</v>
      </c>
      <c r="AF161" s="66">
        <f t="shared" si="59"/>
        <v>100</v>
      </c>
      <c r="AG161" s="10"/>
      <c r="AH161" s="36">
        <v>-2.1999999999999999E-2</v>
      </c>
      <c r="AI161" s="40">
        <v>12324</v>
      </c>
      <c r="AJ161" s="37">
        <v>0.73</v>
      </c>
      <c r="AK161" s="42" t="s">
        <v>214</v>
      </c>
      <c r="AL161" s="41">
        <v>587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182</v>
      </c>
      <c r="E162" s="10"/>
      <c r="F162" s="18" t="s">
        <v>18</v>
      </c>
      <c r="G162" s="18" t="s">
        <v>224</v>
      </c>
      <c r="H162" s="10"/>
      <c r="I162" s="19">
        <v>270402</v>
      </c>
      <c r="J162" s="19">
        <v>3170</v>
      </c>
      <c r="K162" s="17" t="s">
        <v>9</v>
      </c>
      <c r="L162" s="10"/>
      <c r="M162" s="60">
        <v>9</v>
      </c>
      <c r="N162" s="60">
        <v>43</v>
      </c>
      <c r="O162" s="60">
        <v>51</v>
      </c>
      <c r="P162" s="10"/>
      <c r="Q162" s="60">
        <f t="shared" si="57"/>
        <v>645</v>
      </c>
      <c r="R162" s="10"/>
      <c r="S162" s="62">
        <f t="shared" si="58"/>
        <v>688</v>
      </c>
      <c r="T162" s="10"/>
      <c r="U162" s="64">
        <v>15.9</v>
      </c>
      <c r="V162" s="64">
        <v>18.16</v>
      </c>
      <c r="W162" s="10"/>
      <c r="X162" s="43">
        <v>41660000</v>
      </c>
      <c r="Y162" s="36">
        <v>5.2999999999999999E-2</v>
      </c>
      <c r="Z162" s="10"/>
      <c r="AA162" s="20">
        <v>40</v>
      </c>
      <c r="AB162" s="20">
        <v>13</v>
      </c>
      <c r="AC162" s="20">
        <v>1</v>
      </c>
      <c r="AD162" s="20">
        <v>45</v>
      </c>
      <c r="AE162" s="20">
        <v>1</v>
      </c>
      <c r="AF162" s="66">
        <f t="shared" si="59"/>
        <v>100</v>
      </c>
      <c r="AG162" s="10"/>
      <c r="AH162" s="36">
        <v>-4.0000000000000001E-3</v>
      </c>
      <c r="AI162" s="40">
        <v>5539</v>
      </c>
      <c r="AJ162" s="37">
        <v>0.77</v>
      </c>
      <c r="AK162" s="42" t="s">
        <v>214</v>
      </c>
      <c r="AL162" s="41">
        <v>1111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143</v>
      </c>
      <c r="E163" s="10"/>
      <c r="F163" s="18" t="s">
        <v>18</v>
      </c>
      <c r="G163" s="18" t="s">
        <v>224</v>
      </c>
      <c r="H163" s="10"/>
      <c r="I163" s="19">
        <v>195125</v>
      </c>
      <c r="J163" s="19">
        <v>4100</v>
      </c>
      <c r="K163" s="17" t="s">
        <v>9</v>
      </c>
      <c r="L163" s="10"/>
      <c r="M163" s="60">
        <v>17</v>
      </c>
      <c r="N163" s="60">
        <v>22</v>
      </c>
      <c r="O163" s="60">
        <v>18</v>
      </c>
      <c r="P163" s="10"/>
      <c r="Q163" s="60">
        <f t="shared" si="57"/>
        <v>330</v>
      </c>
      <c r="R163" s="10"/>
      <c r="S163" s="62">
        <f t="shared" si="58"/>
        <v>352</v>
      </c>
      <c r="T163" s="10"/>
      <c r="U163" s="64">
        <v>11.3</v>
      </c>
      <c r="V163" s="64">
        <v>9.1</v>
      </c>
      <c r="W163" s="10"/>
      <c r="X163" s="43">
        <v>29490000</v>
      </c>
      <c r="Y163" s="36">
        <v>3.6999999999999998E-2</v>
      </c>
      <c r="Z163" s="10"/>
      <c r="AA163" s="20">
        <v>50</v>
      </c>
      <c r="AB163" s="20">
        <v>12</v>
      </c>
      <c r="AC163" s="20">
        <v>2</v>
      </c>
      <c r="AD163" s="20">
        <v>35</v>
      </c>
      <c r="AE163" s="20">
        <v>1</v>
      </c>
      <c r="AF163" s="66">
        <f t="shared" si="59"/>
        <v>100</v>
      </c>
      <c r="AG163" s="10"/>
      <c r="AH163" s="36">
        <v>-1.7999999999999999E-2</v>
      </c>
      <c r="AI163" s="40">
        <v>12933</v>
      </c>
      <c r="AJ163" s="37">
        <v>0.71</v>
      </c>
      <c r="AK163" s="42" t="s">
        <v>214</v>
      </c>
      <c r="AL163" s="41">
        <v>551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169</v>
      </c>
      <c r="E164" s="10"/>
      <c r="F164" s="18" t="s">
        <v>18</v>
      </c>
      <c r="G164" s="18" t="s">
        <v>224</v>
      </c>
      <c r="H164" s="10"/>
      <c r="I164" s="19">
        <v>107122</v>
      </c>
      <c r="J164" s="19">
        <v>4020</v>
      </c>
      <c r="K164" s="17" t="s">
        <v>9</v>
      </c>
      <c r="L164" s="10"/>
      <c r="M164" s="60">
        <v>18</v>
      </c>
      <c r="N164" s="60">
        <v>18</v>
      </c>
      <c r="O164" s="60">
        <v>12</v>
      </c>
      <c r="P164" s="10"/>
      <c r="Q164" s="60">
        <f t="shared" si="57"/>
        <v>270</v>
      </c>
      <c r="R164" s="10"/>
      <c r="S164" s="62">
        <f t="shared" si="58"/>
        <v>288</v>
      </c>
      <c r="T164" s="10"/>
      <c r="U164" s="64">
        <v>16.8</v>
      </c>
      <c r="V164" s="64">
        <v>11.15</v>
      </c>
      <c r="W164" s="10"/>
      <c r="X164" s="43">
        <v>22410000</v>
      </c>
      <c r="Y164" s="36">
        <v>5.6000000000000001E-2</v>
      </c>
      <c r="Z164" s="10"/>
      <c r="AA164" s="20">
        <v>43</v>
      </c>
      <c r="AB164" s="20">
        <v>15</v>
      </c>
      <c r="AC164" s="20">
        <v>2</v>
      </c>
      <c r="AD164" s="20">
        <v>39</v>
      </c>
      <c r="AE164" s="20">
        <v>1</v>
      </c>
      <c r="AF164" s="66">
        <f t="shared" si="59"/>
        <v>100</v>
      </c>
      <c r="AG164" s="10"/>
      <c r="AH164" s="36">
        <v>-1.6E-2</v>
      </c>
      <c r="AI164" s="40">
        <v>7612</v>
      </c>
      <c r="AJ164" s="37">
        <v>0.69</v>
      </c>
      <c r="AK164" s="42" t="s">
        <v>213</v>
      </c>
      <c r="AL164" s="41">
        <v>658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115</v>
      </c>
      <c r="E166" s="10"/>
      <c r="F166" s="18" t="s">
        <v>18</v>
      </c>
      <c r="G166" s="18" t="s">
        <v>224</v>
      </c>
      <c r="H166" s="10"/>
      <c r="I166" s="19">
        <v>104937</v>
      </c>
      <c r="J166" s="19">
        <v>3680</v>
      </c>
      <c r="K166" s="17" t="s">
        <v>9</v>
      </c>
      <c r="L166" s="10"/>
      <c r="M166" s="60">
        <v>2</v>
      </c>
      <c r="N166" s="60">
        <v>2</v>
      </c>
      <c r="O166" s="60">
        <v>16</v>
      </c>
      <c r="P166" s="10"/>
      <c r="Q166" s="60">
        <f t="shared" si="57"/>
        <v>30</v>
      </c>
      <c r="R166" s="10"/>
      <c r="S166" s="62">
        <f t="shared" si="58"/>
        <v>32</v>
      </c>
      <c r="T166" s="10"/>
      <c r="U166" s="64">
        <v>1.9</v>
      </c>
      <c r="V166" s="64">
        <v>15.66</v>
      </c>
      <c r="W166" s="10"/>
      <c r="X166" s="43">
        <v>2090000</v>
      </c>
      <c r="Y166" s="36">
        <v>6.0000000000000001E-3</v>
      </c>
      <c r="Z166" s="10"/>
      <c r="AA166" s="20">
        <v>74</v>
      </c>
      <c r="AB166" s="20">
        <v>14</v>
      </c>
      <c r="AC166" s="20">
        <v>2</v>
      </c>
      <c r="AD166" s="20">
        <v>9</v>
      </c>
      <c r="AE166" s="20">
        <v>1</v>
      </c>
      <c r="AF166" s="66">
        <f t="shared" si="59"/>
        <v>100</v>
      </c>
      <c r="AG166" s="10"/>
      <c r="AH166" s="36">
        <v>-3.0000000000000001E-3</v>
      </c>
      <c r="AI166" s="40">
        <v>5406</v>
      </c>
      <c r="AJ166" s="37">
        <v>0.82</v>
      </c>
      <c r="AK166" s="42" t="s">
        <v>214</v>
      </c>
      <c r="AL166" s="41">
        <v>933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65</v>
      </c>
      <c r="E168" s="10"/>
      <c r="F168" s="18" t="s">
        <v>11</v>
      </c>
      <c r="G168" s="18" t="s">
        <v>11</v>
      </c>
      <c r="H168" s="10"/>
      <c r="I168" s="19">
        <v>102403200</v>
      </c>
      <c r="J168" s="19">
        <v>660</v>
      </c>
      <c r="K168" s="17" t="s">
        <v>6</v>
      </c>
      <c r="L168" s="10"/>
      <c r="M168" s="60">
        <v>4352</v>
      </c>
      <c r="N168" s="60">
        <v>27326</v>
      </c>
      <c r="O168" s="60">
        <v>9639</v>
      </c>
      <c r="P168" s="10"/>
      <c r="Q168" s="60">
        <f t="shared" ref="Q168:Q188" si="63">N168*$Q$200</f>
        <v>409890</v>
      </c>
      <c r="R168" s="10"/>
      <c r="S168" s="62">
        <f t="shared" ref="S168:S192" si="64">Q168+N168</f>
        <v>437216</v>
      </c>
      <c r="T168" s="10"/>
      <c r="U168" s="64">
        <v>26.7</v>
      </c>
      <c r="V168" s="64">
        <v>9.6</v>
      </c>
      <c r="W168" s="10"/>
      <c r="X168" s="43">
        <v>6480000000</v>
      </c>
      <c r="Y168" s="36">
        <v>8.8999999999999996E-2</v>
      </c>
      <c r="Z168" s="10"/>
      <c r="AA168" s="20">
        <v>48</v>
      </c>
      <c r="AB168" s="20">
        <v>5</v>
      </c>
      <c r="AC168" s="20">
        <v>3</v>
      </c>
      <c r="AD168" s="20">
        <v>43</v>
      </c>
      <c r="AE168" s="20">
        <v>1</v>
      </c>
      <c r="AF168" s="66">
        <f t="shared" ref="AF168:AF192" si="65">SUM(AA168:AE168)</f>
        <v>100</v>
      </c>
      <c r="AG168" s="10"/>
      <c r="AH168" s="36">
        <v>-0.1</v>
      </c>
      <c r="AI168" s="40">
        <v>692</v>
      </c>
      <c r="AJ168" s="37">
        <v>0.6</v>
      </c>
      <c r="AK168" s="42" t="s">
        <v>214</v>
      </c>
      <c r="AL168" s="41">
        <v>550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54</v>
      </c>
      <c r="E169" s="10"/>
      <c r="F169" s="18" t="s">
        <v>11</v>
      </c>
      <c r="G169" s="18" t="s">
        <v>11</v>
      </c>
      <c r="H169" s="10"/>
      <c r="I169" s="19">
        <v>78736152</v>
      </c>
      <c r="J169" s="19">
        <v>420</v>
      </c>
      <c r="K169" s="17" t="s">
        <v>6</v>
      </c>
      <c r="L169" s="10"/>
      <c r="M169" s="60">
        <v>385</v>
      </c>
      <c r="N169" s="60">
        <v>26529</v>
      </c>
      <c r="O169" s="60">
        <v>20521</v>
      </c>
      <c r="P169" s="10"/>
      <c r="Q169" s="60">
        <f t="shared" si="63"/>
        <v>397935</v>
      </c>
      <c r="R169" s="10"/>
      <c r="S169" s="62">
        <f t="shared" si="64"/>
        <v>424464</v>
      </c>
      <c r="T169" s="10"/>
      <c r="U169" s="64">
        <v>33.700000000000003</v>
      </c>
      <c r="V169" s="64">
        <v>26.06</v>
      </c>
      <c r="W169" s="10"/>
      <c r="X169" s="43">
        <v>4160000000</v>
      </c>
      <c r="Y169" s="36">
        <v>0.112</v>
      </c>
      <c r="Z169" s="10"/>
      <c r="AA169" s="20">
        <v>53</v>
      </c>
      <c r="AB169" s="20">
        <v>3</v>
      </c>
      <c r="AC169" s="20">
        <v>1</v>
      </c>
      <c r="AD169" s="20">
        <v>42</v>
      </c>
      <c r="AE169" s="20">
        <v>1</v>
      </c>
      <c r="AF169" s="66">
        <f t="shared" si="65"/>
        <v>100</v>
      </c>
      <c r="AG169" s="10"/>
      <c r="AH169" s="36">
        <v>-7.6999999999999999E-2</v>
      </c>
      <c r="AI169" s="40">
        <v>518</v>
      </c>
      <c r="AJ169" s="37">
        <v>0.62</v>
      </c>
      <c r="AK169" s="42" t="s">
        <v>213</v>
      </c>
      <c r="AL169" s="41">
        <v>1728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178</v>
      </c>
      <c r="E170" s="10"/>
      <c r="F170" s="18" t="s">
        <v>11</v>
      </c>
      <c r="G170" s="18" t="s">
        <v>11</v>
      </c>
      <c r="H170" s="10"/>
      <c r="I170" s="19">
        <v>55572200</v>
      </c>
      <c r="J170" s="19">
        <v>900</v>
      </c>
      <c r="K170" s="17" t="s">
        <v>6</v>
      </c>
      <c r="L170" s="10"/>
      <c r="M170" s="60">
        <v>3256</v>
      </c>
      <c r="N170" s="60">
        <v>16252</v>
      </c>
      <c r="O170" s="60">
        <v>5496</v>
      </c>
      <c r="P170" s="10"/>
      <c r="Q170" s="60">
        <f t="shared" si="63"/>
        <v>243780</v>
      </c>
      <c r="R170" s="10"/>
      <c r="S170" s="62">
        <f t="shared" si="64"/>
        <v>260032</v>
      </c>
      <c r="T170" s="10"/>
      <c r="U170" s="64">
        <v>29.2</v>
      </c>
      <c r="V170" s="64">
        <v>10.46</v>
      </c>
      <c r="W170" s="10"/>
      <c r="X170" s="43">
        <v>4990000000</v>
      </c>
      <c r="Y170" s="36">
        <v>0.1</v>
      </c>
      <c r="Z170" s="10"/>
      <c r="AA170" s="20">
        <v>49</v>
      </c>
      <c r="AB170" s="20">
        <v>5</v>
      </c>
      <c r="AC170" s="20">
        <v>5</v>
      </c>
      <c r="AD170" s="20">
        <v>40</v>
      </c>
      <c r="AE170" s="20">
        <v>1</v>
      </c>
      <c r="AF170" s="66">
        <f t="shared" si="65"/>
        <v>100</v>
      </c>
      <c r="AG170" s="10"/>
      <c r="AH170" s="36">
        <v>-3.5999999999999997E-2</v>
      </c>
      <c r="AI170" s="40">
        <v>3893</v>
      </c>
      <c r="AJ170" s="37">
        <v>0.56999999999999995</v>
      </c>
      <c r="AK170" s="42" t="s">
        <v>214</v>
      </c>
      <c r="AL170" s="41">
        <v>605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174</v>
      </c>
      <c r="E171" s="10"/>
      <c r="F171" s="18" t="s">
        <v>11</v>
      </c>
      <c r="G171" s="18" t="s">
        <v>11</v>
      </c>
      <c r="H171" s="10"/>
      <c r="I171" s="19">
        <v>41487964</v>
      </c>
      <c r="J171" s="19">
        <v>660</v>
      </c>
      <c r="K171" s="17" t="s">
        <v>6</v>
      </c>
      <c r="L171" s="10"/>
      <c r="M171" s="60">
        <v>3503</v>
      </c>
      <c r="N171" s="60">
        <v>12036</v>
      </c>
      <c r="O171" s="60">
        <v>5769</v>
      </c>
      <c r="P171" s="10"/>
      <c r="Q171" s="60">
        <f t="shared" si="63"/>
        <v>180540</v>
      </c>
      <c r="R171" s="10"/>
      <c r="S171" s="62">
        <f t="shared" si="64"/>
        <v>192576</v>
      </c>
      <c r="T171" s="10"/>
      <c r="U171" s="64">
        <v>29</v>
      </c>
      <c r="V171" s="64">
        <v>15.15</v>
      </c>
      <c r="W171" s="10"/>
      <c r="X171" s="43">
        <v>2330000000</v>
      </c>
      <c r="Y171" s="36">
        <v>9.6000000000000002E-2</v>
      </c>
      <c r="Z171" s="10"/>
      <c r="AA171" s="20">
        <v>50</v>
      </c>
      <c r="AB171" s="20">
        <v>8</v>
      </c>
      <c r="AC171" s="20">
        <v>13</v>
      </c>
      <c r="AD171" s="20">
        <v>28</v>
      </c>
      <c r="AE171" s="20">
        <v>1</v>
      </c>
      <c r="AF171" s="66">
        <f t="shared" si="65"/>
        <v>100</v>
      </c>
      <c r="AG171" s="10"/>
      <c r="AH171" s="36">
        <v>-0.10199999999999999</v>
      </c>
      <c r="AI171" s="40">
        <v>3844</v>
      </c>
      <c r="AJ171" s="37">
        <v>0.61</v>
      </c>
      <c r="AK171" s="42" t="s">
        <v>213</v>
      </c>
      <c r="AL171" s="41">
        <v>869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119</v>
      </c>
      <c r="E172" s="10"/>
      <c r="F172" s="18" t="s">
        <v>11</v>
      </c>
      <c r="G172" s="18" t="s">
        <v>11</v>
      </c>
      <c r="H172" s="10"/>
      <c r="I172" s="19">
        <v>28829476</v>
      </c>
      <c r="J172" s="19">
        <v>480</v>
      </c>
      <c r="K172" s="17" t="s">
        <v>6</v>
      </c>
      <c r="L172" s="10"/>
      <c r="M172" s="60">
        <v>1379</v>
      </c>
      <c r="N172" s="60">
        <v>8665</v>
      </c>
      <c r="O172" s="60">
        <v>5054</v>
      </c>
      <c r="P172" s="10"/>
      <c r="Q172" s="60">
        <f t="shared" si="63"/>
        <v>129975</v>
      </c>
      <c r="R172" s="10"/>
      <c r="S172" s="62">
        <f t="shared" si="64"/>
        <v>138640</v>
      </c>
      <c r="T172" s="10"/>
      <c r="U172" s="64">
        <v>30.1</v>
      </c>
      <c r="V172" s="64">
        <v>17.420000000000002</v>
      </c>
      <c r="W172" s="10"/>
      <c r="X172" s="43">
        <v>1100000000</v>
      </c>
      <c r="Y172" s="36">
        <v>0.1</v>
      </c>
      <c r="Z172" s="10"/>
      <c r="AA172" s="20">
        <v>30</v>
      </c>
      <c r="AB172" s="20">
        <v>9</v>
      </c>
      <c r="AC172" s="20">
        <v>6</v>
      </c>
      <c r="AD172" s="20">
        <v>54</v>
      </c>
      <c r="AE172" s="20">
        <v>1</v>
      </c>
      <c r="AF172" s="66">
        <f t="shared" si="65"/>
        <v>100</v>
      </c>
      <c r="AG172" s="10"/>
      <c r="AH172" s="36">
        <v>-5.6000000000000001E-2</v>
      </c>
      <c r="AI172" s="40">
        <v>2424</v>
      </c>
      <c r="AJ172" s="37">
        <v>0.73</v>
      </c>
      <c r="AK172" s="42" t="s">
        <v>213</v>
      </c>
      <c r="AL172" s="41">
        <v>970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106</v>
      </c>
      <c r="E173" s="10"/>
      <c r="F173" s="18" t="s">
        <v>11</v>
      </c>
      <c r="G173" s="18" t="s">
        <v>11</v>
      </c>
      <c r="H173" s="10"/>
      <c r="I173" s="19">
        <v>24894552</v>
      </c>
      <c r="J173" s="19">
        <v>400</v>
      </c>
      <c r="K173" s="17" t="s">
        <v>6</v>
      </c>
      <c r="L173" s="10"/>
      <c r="M173" s="60">
        <v>340</v>
      </c>
      <c r="N173" s="60">
        <v>7108</v>
      </c>
      <c r="O173" s="60">
        <v>3416</v>
      </c>
      <c r="P173" s="10"/>
      <c r="Q173" s="60">
        <f t="shared" si="63"/>
        <v>106620</v>
      </c>
      <c r="R173" s="10"/>
      <c r="S173" s="62">
        <f t="shared" si="64"/>
        <v>113728</v>
      </c>
      <c r="T173" s="10"/>
      <c r="U173" s="64">
        <v>28.6</v>
      </c>
      <c r="V173" s="64">
        <v>13.46</v>
      </c>
      <c r="W173" s="10"/>
      <c r="X173" s="43">
        <v>949480000</v>
      </c>
      <c r="Y173" s="36">
        <v>9.5000000000000001E-2</v>
      </c>
      <c r="Z173" s="10"/>
      <c r="AA173" s="20">
        <v>48</v>
      </c>
      <c r="AB173" s="20">
        <v>5</v>
      </c>
      <c r="AC173" s="20">
        <v>4</v>
      </c>
      <c r="AD173" s="20">
        <v>39</v>
      </c>
      <c r="AE173" s="20">
        <v>4</v>
      </c>
      <c r="AF173" s="66">
        <f t="shared" si="65"/>
        <v>100</v>
      </c>
      <c r="AG173" s="10"/>
      <c r="AH173" s="36">
        <v>-3.1E-2</v>
      </c>
      <c r="AI173" s="40">
        <v>952</v>
      </c>
      <c r="AJ173" s="37">
        <v>0.69</v>
      </c>
      <c r="AK173" s="42" t="s">
        <v>213</v>
      </c>
      <c r="AL173" s="41">
        <v>786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34</v>
      </c>
      <c r="E174" s="10"/>
      <c r="F174" s="18" t="s">
        <v>11</v>
      </c>
      <c r="G174" s="18" t="s">
        <v>11</v>
      </c>
      <c r="H174" s="10"/>
      <c r="I174" s="19">
        <v>18646432</v>
      </c>
      <c r="J174" s="19">
        <v>640</v>
      </c>
      <c r="K174" s="17" t="s">
        <v>6</v>
      </c>
      <c r="L174" s="10"/>
      <c r="M174" s="60">
        <v>878</v>
      </c>
      <c r="N174" s="60">
        <v>5686</v>
      </c>
      <c r="O174" s="60">
        <v>3464</v>
      </c>
      <c r="P174" s="10"/>
      <c r="Q174" s="60">
        <f t="shared" si="63"/>
        <v>85290</v>
      </c>
      <c r="R174" s="10"/>
      <c r="S174" s="62">
        <f t="shared" si="64"/>
        <v>90976</v>
      </c>
      <c r="T174" s="10"/>
      <c r="U174" s="64">
        <v>30.5</v>
      </c>
      <c r="V174" s="64">
        <v>16.93</v>
      </c>
      <c r="W174" s="10"/>
      <c r="X174" s="43">
        <v>1100000000</v>
      </c>
      <c r="Y174" s="36">
        <v>0.10100000000000001</v>
      </c>
      <c r="Z174" s="10"/>
      <c r="AA174" s="20">
        <v>51</v>
      </c>
      <c r="AB174" s="20">
        <v>5</v>
      </c>
      <c r="AC174" s="20">
        <v>2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-8.9999999999999993E-3</v>
      </c>
      <c r="AI174" s="40">
        <v>11296</v>
      </c>
      <c r="AJ174" s="37">
        <v>0.54</v>
      </c>
      <c r="AK174" s="42" t="s">
        <v>214</v>
      </c>
      <c r="AL174" s="41">
        <v>969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107</v>
      </c>
      <c r="E175" s="10"/>
      <c r="F175" s="18" t="s">
        <v>11</v>
      </c>
      <c r="G175" s="18" t="s">
        <v>11</v>
      </c>
      <c r="H175" s="10"/>
      <c r="I175" s="19">
        <v>18091576</v>
      </c>
      <c r="J175" s="19">
        <v>320</v>
      </c>
      <c r="K175" s="17" t="s">
        <v>6</v>
      </c>
      <c r="L175" s="10"/>
      <c r="M175" s="60">
        <v>1122</v>
      </c>
      <c r="N175" s="60">
        <v>5601</v>
      </c>
      <c r="O175" s="60">
        <v>2217</v>
      </c>
      <c r="P175" s="10"/>
      <c r="Q175" s="60">
        <f t="shared" si="63"/>
        <v>84015</v>
      </c>
      <c r="R175" s="10"/>
      <c r="S175" s="62">
        <f t="shared" si="64"/>
        <v>89616</v>
      </c>
      <c r="T175" s="10"/>
      <c r="U175" s="64">
        <v>31</v>
      </c>
      <c r="V175" s="64">
        <v>13.23</v>
      </c>
      <c r="W175" s="10"/>
      <c r="X175" s="43">
        <v>559270000</v>
      </c>
      <c r="Y175" s="36">
        <v>0.10299999999999999</v>
      </c>
      <c r="Z175" s="10"/>
      <c r="AA175" s="20">
        <v>49</v>
      </c>
      <c r="AB175" s="20">
        <v>5</v>
      </c>
      <c r="AC175" s="20">
        <v>4</v>
      </c>
      <c r="AD175" s="20">
        <v>41</v>
      </c>
      <c r="AE175" s="20">
        <v>1</v>
      </c>
      <c r="AF175" s="66">
        <f t="shared" si="65"/>
        <v>100</v>
      </c>
      <c r="AG175" s="10"/>
      <c r="AH175" s="36">
        <v>-4.7E-2</v>
      </c>
      <c r="AI175" s="40">
        <v>2673</v>
      </c>
      <c r="AJ175" s="37">
        <v>0.62</v>
      </c>
      <c r="AK175" s="42" t="s">
        <v>213</v>
      </c>
      <c r="AL175" s="41">
        <v>726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186</v>
      </c>
      <c r="E176" s="10"/>
      <c r="F176" s="18" t="s">
        <v>11</v>
      </c>
      <c r="G176" s="18" t="s">
        <v>11</v>
      </c>
      <c r="H176" s="10"/>
      <c r="I176" s="19">
        <v>16150362</v>
      </c>
      <c r="J176" s="19">
        <v>940</v>
      </c>
      <c r="K176" s="17" t="s">
        <v>6</v>
      </c>
      <c r="L176" s="10"/>
      <c r="M176" s="60">
        <v>1721</v>
      </c>
      <c r="N176" s="60">
        <v>5601</v>
      </c>
      <c r="O176" s="60">
        <v>2731</v>
      </c>
      <c r="P176" s="10"/>
      <c r="Q176" s="60">
        <f t="shared" si="63"/>
        <v>84015</v>
      </c>
      <c r="R176" s="10"/>
      <c r="S176" s="62">
        <f t="shared" si="64"/>
        <v>89616</v>
      </c>
      <c r="T176" s="10"/>
      <c r="U176" s="64">
        <v>34.700000000000003</v>
      </c>
      <c r="V176" s="64">
        <v>18.91</v>
      </c>
      <c r="W176" s="10"/>
      <c r="X176" s="43">
        <v>2370000000</v>
      </c>
      <c r="Y176" s="36">
        <v>0.115</v>
      </c>
      <c r="Z176" s="10"/>
      <c r="AA176" s="20">
        <v>55</v>
      </c>
      <c r="AB176" s="20">
        <v>7</v>
      </c>
      <c r="AC176" s="20">
        <v>3</v>
      </c>
      <c r="AD176" s="20">
        <v>32</v>
      </c>
      <c r="AE176" s="20">
        <v>3</v>
      </c>
      <c r="AF176" s="66">
        <f t="shared" si="65"/>
        <v>100</v>
      </c>
      <c r="AG176" s="10"/>
      <c r="AH176" s="36">
        <v>-6.7000000000000004E-2</v>
      </c>
      <c r="AI176" s="40">
        <v>7421</v>
      </c>
      <c r="AJ176" s="37">
        <v>0.77</v>
      </c>
      <c r="AK176" s="42" t="s">
        <v>210</v>
      </c>
      <c r="AL176" s="41">
        <v>1044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125</v>
      </c>
      <c r="E177" s="10"/>
      <c r="F177" s="18" t="s">
        <v>11</v>
      </c>
      <c r="G177" s="18" t="s">
        <v>11</v>
      </c>
      <c r="H177" s="10"/>
      <c r="I177" s="19">
        <v>20672988</v>
      </c>
      <c r="J177" s="19">
        <v>370</v>
      </c>
      <c r="K177" s="17" t="s">
        <v>6</v>
      </c>
      <c r="L177" s="10"/>
      <c r="M177" s="60">
        <v>978</v>
      </c>
      <c r="N177" s="60">
        <v>5414</v>
      </c>
      <c r="O177" s="60">
        <v>2514</v>
      </c>
      <c r="P177" s="10"/>
      <c r="Q177" s="60">
        <f t="shared" si="63"/>
        <v>81210</v>
      </c>
      <c r="R177" s="10"/>
      <c r="S177" s="62">
        <f t="shared" si="64"/>
        <v>86624</v>
      </c>
      <c r="T177" s="10"/>
      <c r="U177" s="64">
        <v>26.2</v>
      </c>
      <c r="V177" s="64">
        <v>12.21</v>
      </c>
      <c r="W177" s="10"/>
      <c r="X177" s="43">
        <v>655550000</v>
      </c>
      <c r="Y177" s="36">
        <v>8.6999999999999994E-2</v>
      </c>
      <c r="Z177" s="10"/>
      <c r="AA177" s="20">
        <v>58</v>
      </c>
      <c r="AB177" s="20">
        <v>11</v>
      </c>
      <c r="AC177" s="20">
        <v>1</v>
      </c>
      <c r="AD177" s="20">
        <v>28</v>
      </c>
      <c r="AE177" s="20">
        <v>2</v>
      </c>
      <c r="AF177" s="66">
        <f t="shared" si="65"/>
        <v>100</v>
      </c>
      <c r="AG177" s="10"/>
      <c r="AH177" s="36">
        <v>-5.0000000000000001E-3</v>
      </c>
      <c r="AI177" s="40">
        <v>2111</v>
      </c>
      <c r="AJ177" s="37">
        <v>0.5</v>
      </c>
      <c r="AK177" s="42" t="s">
        <v>214</v>
      </c>
      <c r="AL177" s="41">
        <v>776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110</v>
      </c>
      <c r="E178" s="10"/>
      <c r="F178" s="18" t="s">
        <v>11</v>
      </c>
      <c r="G178" s="18" t="s">
        <v>11</v>
      </c>
      <c r="H178" s="10"/>
      <c r="I178" s="19">
        <v>17994836</v>
      </c>
      <c r="J178" s="19">
        <v>750</v>
      </c>
      <c r="K178" s="17" t="s">
        <v>6</v>
      </c>
      <c r="L178" s="10"/>
      <c r="M178" s="60">
        <v>541</v>
      </c>
      <c r="N178" s="60">
        <v>4159</v>
      </c>
      <c r="O178" s="60">
        <v>3090</v>
      </c>
      <c r="P178" s="10"/>
      <c r="Q178" s="60">
        <f t="shared" si="63"/>
        <v>62385</v>
      </c>
      <c r="R178" s="10"/>
      <c r="S178" s="62">
        <f t="shared" si="64"/>
        <v>66544</v>
      </c>
      <c r="T178" s="10"/>
      <c r="U178" s="64">
        <v>23.1</v>
      </c>
      <c r="V178" s="64">
        <v>15.82</v>
      </c>
      <c r="W178" s="10"/>
      <c r="X178" s="43">
        <v>1080000000</v>
      </c>
      <c r="Y178" s="36">
        <v>7.6999999999999999E-2</v>
      </c>
      <c r="Z178" s="10"/>
      <c r="AA178" s="20">
        <v>50</v>
      </c>
      <c r="AB178" s="20">
        <v>8</v>
      </c>
      <c r="AC178" s="20">
        <v>1</v>
      </c>
      <c r="AD178" s="20">
        <v>39</v>
      </c>
      <c r="AE178" s="20">
        <v>2</v>
      </c>
      <c r="AF178" s="66">
        <f t="shared" si="65"/>
        <v>100</v>
      </c>
      <c r="AG178" s="10"/>
      <c r="AH178" s="36">
        <v>3.6999999999999998E-2</v>
      </c>
      <c r="AI178" s="40">
        <v>1914</v>
      </c>
      <c r="AJ178" s="37">
        <v>0.42</v>
      </c>
      <c r="AK178" s="42" t="s">
        <v>214</v>
      </c>
      <c r="AL178" s="41">
        <v>1026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41</v>
      </c>
      <c r="E179" s="10"/>
      <c r="F179" s="18" t="s">
        <v>11</v>
      </c>
      <c r="G179" s="18" t="s">
        <v>11</v>
      </c>
      <c r="H179" s="10"/>
      <c r="I179" s="19">
        <v>14452543</v>
      </c>
      <c r="J179" s="19">
        <v>720</v>
      </c>
      <c r="K179" s="17" t="s">
        <v>6</v>
      </c>
      <c r="L179" s="10"/>
      <c r="M179" s="60">
        <v>1122</v>
      </c>
      <c r="N179" s="60">
        <v>3990</v>
      </c>
      <c r="O179" s="60">
        <v>2565</v>
      </c>
      <c r="P179" s="10"/>
      <c r="Q179" s="60">
        <f t="shared" si="63"/>
        <v>59850</v>
      </c>
      <c r="R179" s="10"/>
      <c r="S179" s="62">
        <f t="shared" si="64"/>
        <v>63840</v>
      </c>
      <c r="T179" s="10"/>
      <c r="U179" s="64">
        <v>27.6</v>
      </c>
      <c r="V179" s="64">
        <v>17.47</v>
      </c>
      <c r="W179" s="10"/>
      <c r="X179" s="43">
        <v>926300000</v>
      </c>
      <c r="Y179" s="36">
        <v>9.1999999999999998E-2</v>
      </c>
      <c r="Z179" s="10"/>
      <c r="AA179" s="20">
        <v>45</v>
      </c>
      <c r="AB179" s="20">
        <v>5</v>
      </c>
      <c r="AC179" s="20">
        <v>1</v>
      </c>
      <c r="AD179" s="20">
        <v>48</v>
      </c>
      <c r="AE179" s="20">
        <v>1</v>
      </c>
      <c r="AF179" s="66">
        <f t="shared" si="65"/>
        <v>100</v>
      </c>
      <c r="AG179" s="10"/>
      <c r="AH179" s="36">
        <v>-5.5E-2</v>
      </c>
      <c r="AI179" s="40">
        <v>7777</v>
      </c>
      <c r="AJ179" s="37">
        <v>0.49</v>
      </c>
      <c r="AK179" s="42" t="s">
        <v>214</v>
      </c>
      <c r="AL179" s="41">
        <v>1076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156</v>
      </c>
      <c r="E180" s="10"/>
      <c r="F180" s="18" t="s">
        <v>11</v>
      </c>
      <c r="G180" s="18" t="s">
        <v>11</v>
      </c>
      <c r="H180" s="10"/>
      <c r="I180" s="19">
        <v>12230730</v>
      </c>
      <c r="J180" s="19">
        <v>820</v>
      </c>
      <c r="K180" s="17" t="s">
        <v>6</v>
      </c>
      <c r="L180" s="10"/>
      <c r="M180" s="60">
        <v>130</v>
      </c>
      <c r="N180" s="60">
        <v>3661</v>
      </c>
      <c r="O180" s="60">
        <v>1745</v>
      </c>
      <c r="P180" s="10"/>
      <c r="Q180" s="60">
        <f t="shared" si="63"/>
        <v>54915</v>
      </c>
      <c r="R180" s="10"/>
      <c r="S180" s="62">
        <f t="shared" si="64"/>
        <v>58576</v>
      </c>
      <c r="T180" s="10"/>
      <c r="U180" s="64">
        <v>29.9</v>
      </c>
      <c r="V180" s="64">
        <v>18.010000000000002</v>
      </c>
      <c r="W180" s="10"/>
      <c r="X180" s="43">
        <v>289040000</v>
      </c>
      <c r="Y180" s="36">
        <v>0.1</v>
      </c>
      <c r="Z180" s="10"/>
      <c r="AA180" s="20">
        <v>40</v>
      </c>
      <c r="AB180" s="20">
        <v>7</v>
      </c>
      <c r="AC180" s="20">
        <v>3</v>
      </c>
      <c r="AD180" s="20">
        <v>49</v>
      </c>
      <c r="AE180" s="20">
        <v>1</v>
      </c>
      <c r="AF180" s="66">
        <f t="shared" si="65"/>
        <v>100</v>
      </c>
      <c r="AG180" s="10"/>
      <c r="AH180" s="36">
        <v>0.01</v>
      </c>
      <c r="AI180" s="40">
        <v>569</v>
      </c>
      <c r="AJ180" s="37">
        <v>0.59</v>
      </c>
      <c r="AK180" s="42" t="s">
        <v>213</v>
      </c>
      <c r="AL180" s="41">
        <v>1072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35</v>
      </c>
      <c r="E181" s="10"/>
      <c r="F181" s="18" t="s">
        <v>11</v>
      </c>
      <c r="G181" s="18" t="s">
        <v>11</v>
      </c>
      <c r="H181" s="10"/>
      <c r="I181" s="19">
        <v>10524117</v>
      </c>
      <c r="J181" s="19">
        <v>280</v>
      </c>
      <c r="K181" s="17" t="s">
        <v>6</v>
      </c>
      <c r="L181" s="10"/>
      <c r="M181" s="60">
        <v>112</v>
      </c>
      <c r="N181" s="60">
        <v>3651</v>
      </c>
      <c r="O181" s="60">
        <v>2228</v>
      </c>
      <c r="P181" s="10"/>
      <c r="Q181" s="60">
        <f t="shared" si="63"/>
        <v>54765</v>
      </c>
      <c r="R181" s="10"/>
      <c r="S181" s="62">
        <f t="shared" si="64"/>
        <v>58416</v>
      </c>
      <c r="T181" s="10"/>
      <c r="U181" s="64">
        <v>34.700000000000003</v>
      </c>
      <c r="V181" s="64">
        <v>21.12</v>
      </c>
      <c r="W181" s="10"/>
      <c r="X181" s="43">
        <v>341340000</v>
      </c>
      <c r="Y181" s="36">
        <v>0.115</v>
      </c>
      <c r="Z181" s="10"/>
      <c r="AA181" s="20">
        <v>43</v>
      </c>
      <c r="AB181" s="20">
        <v>3</v>
      </c>
      <c r="AC181" s="20">
        <v>2</v>
      </c>
      <c r="AD181" s="20">
        <v>51</v>
      </c>
      <c r="AE181" s="20">
        <v>1</v>
      </c>
      <c r="AF181" s="66">
        <f t="shared" si="65"/>
        <v>100</v>
      </c>
      <c r="AG181" s="10"/>
      <c r="AH181" s="36">
        <v>-4.4999999999999998E-2</v>
      </c>
      <c r="AI181" s="40">
        <v>1057</v>
      </c>
      <c r="AJ181" s="37">
        <v>0.65</v>
      </c>
      <c r="AK181" s="42" t="s">
        <v>214</v>
      </c>
      <c r="AL181" s="41">
        <v>1176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147</v>
      </c>
      <c r="E182" s="10"/>
      <c r="F182" s="18" t="s">
        <v>11</v>
      </c>
      <c r="G182" s="18" t="s">
        <v>11</v>
      </c>
      <c r="H182" s="10"/>
      <c r="I182" s="19">
        <v>15411614</v>
      </c>
      <c r="J182" s="19">
        <v>950</v>
      </c>
      <c r="K182" s="17" t="s">
        <v>6</v>
      </c>
      <c r="L182" s="10"/>
      <c r="M182" s="60">
        <v>604</v>
      </c>
      <c r="N182" s="60">
        <v>3609</v>
      </c>
      <c r="O182" s="60">
        <v>1775</v>
      </c>
      <c r="P182" s="10"/>
      <c r="Q182" s="60">
        <f t="shared" si="63"/>
        <v>54135</v>
      </c>
      <c r="R182" s="10"/>
      <c r="S182" s="62">
        <f t="shared" si="64"/>
        <v>57744</v>
      </c>
      <c r="T182" s="10"/>
      <c r="U182" s="64">
        <v>23.4</v>
      </c>
      <c r="V182" s="64">
        <v>12.36</v>
      </c>
      <c r="W182" s="10"/>
      <c r="X182" s="43">
        <v>1480000000</v>
      </c>
      <c r="Y182" s="36">
        <v>7.8E-2</v>
      </c>
      <c r="Z182" s="10"/>
      <c r="AA182" s="20">
        <v>58</v>
      </c>
      <c r="AB182" s="20">
        <v>10</v>
      </c>
      <c r="AC182" s="20">
        <v>1</v>
      </c>
      <c r="AD182" s="20">
        <v>30</v>
      </c>
      <c r="AE182" s="20">
        <v>1</v>
      </c>
      <c r="AF182" s="66">
        <f t="shared" si="65"/>
        <v>100</v>
      </c>
      <c r="AG182" s="10"/>
      <c r="AH182" s="36">
        <v>-8.9999999999999993E-3</v>
      </c>
      <c r="AI182" s="40">
        <v>3037</v>
      </c>
      <c r="AJ182" s="37">
        <v>0.6</v>
      </c>
      <c r="AK182" s="42" t="s">
        <v>213</v>
      </c>
      <c r="AL182" s="41">
        <v>669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141</v>
      </c>
      <c r="E183" s="10"/>
      <c r="F183" s="18" t="s">
        <v>11</v>
      </c>
      <c r="G183" s="18" t="s">
        <v>11</v>
      </c>
      <c r="H183" s="10"/>
      <c r="I183" s="19">
        <v>11917508</v>
      </c>
      <c r="J183" s="19">
        <v>700</v>
      </c>
      <c r="K183" s="17" t="s">
        <v>6</v>
      </c>
      <c r="L183" s="10"/>
      <c r="M183" s="60">
        <v>593</v>
      </c>
      <c r="N183" s="60">
        <v>3535</v>
      </c>
      <c r="O183" s="60">
        <v>2623</v>
      </c>
      <c r="P183" s="10"/>
      <c r="Q183" s="60">
        <f t="shared" si="63"/>
        <v>53025</v>
      </c>
      <c r="R183" s="10"/>
      <c r="S183" s="62">
        <f t="shared" si="64"/>
        <v>56560</v>
      </c>
      <c r="T183" s="10"/>
      <c r="U183" s="64">
        <v>29.7</v>
      </c>
      <c r="V183" s="64">
        <v>21.48</v>
      </c>
      <c r="W183" s="10"/>
      <c r="X183" s="43">
        <v>835930000</v>
      </c>
      <c r="Y183" s="36">
        <v>9.9000000000000005E-2</v>
      </c>
      <c r="Z183" s="10"/>
      <c r="AA183" s="20">
        <v>21</v>
      </c>
      <c r="AB183" s="20">
        <v>20</v>
      </c>
      <c r="AC183" s="20">
        <v>10</v>
      </c>
      <c r="AD183" s="20">
        <v>48</v>
      </c>
      <c r="AE183" s="20">
        <v>1</v>
      </c>
      <c r="AF183" s="66">
        <f t="shared" si="65"/>
        <v>100</v>
      </c>
      <c r="AG183" s="10"/>
      <c r="AH183" s="36">
        <v>-5.6000000000000001E-2</v>
      </c>
      <c r="AI183" s="40">
        <v>1512</v>
      </c>
      <c r="AJ183" s="37">
        <v>0.62</v>
      </c>
      <c r="AK183" s="42" t="s">
        <v>213</v>
      </c>
      <c r="AL183" s="41">
        <v>1138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77</v>
      </c>
      <c r="E184" s="10"/>
      <c r="F184" s="18" t="s">
        <v>11</v>
      </c>
      <c r="G184" s="18" t="s">
        <v>11</v>
      </c>
      <c r="H184" s="10"/>
      <c r="I184" s="19">
        <v>12395924</v>
      </c>
      <c r="J184" s="19">
        <v>490</v>
      </c>
      <c r="K184" s="17" t="s">
        <v>6</v>
      </c>
      <c r="L184" s="10"/>
      <c r="M184" s="60">
        <v>458</v>
      </c>
      <c r="N184" s="60">
        <v>3490</v>
      </c>
      <c r="O184" s="60">
        <v>1985</v>
      </c>
      <c r="P184" s="10"/>
      <c r="Q184" s="60">
        <f t="shared" si="63"/>
        <v>52350</v>
      </c>
      <c r="R184" s="10"/>
      <c r="S184" s="62">
        <f t="shared" si="64"/>
        <v>55840</v>
      </c>
      <c r="T184" s="10"/>
      <c r="U184" s="64">
        <v>28.2</v>
      </c>
      <c r="V184" s="64">
        <v>17.22</v>
      </c>
      <c r="W184" s="10"/>
      <c r="X184" s="43">
        <v>813910000</v>
      </c>
      <c r="Y184" s="36">
        <v>9.4E-2</v>
      </c>
      <c r="Z184" s="10"/>
      <c r="AA184" s="20">
        <v>50</v>
      </c>
      <c r="AB184" s="20">
        <v>9</v>
      </c>
      <c r="AC184" s="20">
        <v>1</v>
      </c>
      <c r="AD184" s="20">
        <v>39</v>
      </c>
      <c r="AE184" s="20">
        <v>1</v>
      </c>
      <c r="AF184" s="66">
        <f t="shared" si="65"/>
        <v>100</v>
      </c>
      <c r="AG184" s="10"/>
      <c r="AH184" s="36">
        <v>-5.5E-2</v>
      </c>
      <c r="AI184" s="40">
        <v>2095</v>
      </c>
      <c r="AJ184" s="37">
        <v>0.55000000000000004</v>
      </c>
      <c r="AK184" s="42" t="s">
        <v>214</v>
      </c>
      <c r="AL184" s="41">
        <v>956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27</v>
      </c>
      <c r="E185" s="10"/>
      <c r="F185" s="18" t="s">
        <v>11</v>
      </c>
      <c r="G185" s="18" t="s">
        <v>11</v>
      </c>
      <c r="H185" s="10"/>
      <c r="I185" s="19">
        <v>10872298</v>
      </c>
      <c r="J185" s="19">
        <v>820</v>
      </c>
      <c r="K185" s="17" t="s">
        <v>6</v>
      </c>
      <c r="L185" s="10"/>
      <c r="M185" s="60">
        <v>637</v>
      </c>
      <c r="N185" s="60">
        <v>2986</v>
      </c>
      <c r="O185" s="60">
        <v>3098</v>
      </c>
      <c r="P185" s="10"/>
      <c r="Q185" s="60">
        <f t="shared" si="63"/>
        <v>44790</v>
      </c>
      <c r="R185" s="10"/>
      <c r="S185" s="62">
        <f t="shared" si="64"/>
        <v>47776</v>
      </c>
      <c r="T185" s="10"/>
      <c r="U185" s="64">
        <v>27.5</v>
      </c>
      <c r="V185" s="64">
        <v>27.55</v>
      </c>
      <c r="W185" s="10"/>
      <c r="X185" s="43">
        <v>782890000</v>
      </c>
      <c r="Y185" s="36">
        <v>9.0999999999999998E-2</v>
      </c>
      <c r="Z185" s="10"/>
      <c r="AA185" s="20">
        <v>39</v>
      </c>
      <c r="AB185" s="20">
        <v>3</v>
      </c>
      <c r="AC185" s="20">
        <v>2</v>
      </c>
      <c r="AD185" s="20">
        <v>54</v>
      </c>
      <c r="AE185" s="20">
        <v>2</v>
      </c>
      <c r="AF185" s="66">
        <f t="shared" si="65"/>
        <v>100</v>
      </c>
      <c r="AG185" s="10"/>
      <c r="AH185" s="36">
        <v>-8.3000000000000004E-2</v>
      </c>
      <c r="AI185" s="40">
        <v>4321</v>
      </c>
      <c r="AJ185" s="37">
        <v>0.57999999999999996</v>
      </c>
      <c r="AK185" s="42" t="s">
        <v>214</v>
      </c>
      <c r="AL185" s="41">
        <v>1546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168</v>
      </c>
      <c r="E186" s="10"/>
      <c r="F186" s="18" t="s">
        <v>11</v>
      </c>
      <c r="G186" s="18" t="s">
        <v>11</v>
      </c>
      <c r="H186" s="10"/>
      <c r="I186" s="19">
        <v>7606374</v>
      </c>
      <c r="J186" s="19">
        <v>540</v>
      </c>
      <c r="K186" s="17" t="s">
        <v>6</v>
      </c>
      <c r="L186" s="10"/>
      <c r="M186" s="60">
        <v>514</v>
      </c>
      <c r="N186" s="60">
        <v>2224</v>
      </c>
      <c r="O186" s="60">
        <v>1130</v>
      </c>
      <c r="P186" s="10"/>
      <c r="Q186" s="60">
        <f t="shared" si="63"/>
        <v>33360</v>
      </c>
      <c r="R186" s="10"/>
      <c r="S186" s="62">
        <f t="shared" si="64"/>
        <v>35584</v>
      </c>
      <c r="T186" s="10"/>
      <c r="U186" s="64">
        <v>29.2</v>
      </c>
      <c r="V186" s="64">
        <v>15.36</v>
      </c>
      <c r="W186" s="10"/>
      <c r="X186" s="43">
        <v>433370000</v>
      </c>
      <c r="Y186" s="36">
        <v>9.7000000000000003E-2</v>
      </c>
      <c r="Z186" s="10"/>
      <c r="AA186" s="20">
        <v>48</v>
      </c>
      <c r="AB186" s="20">
        <v>7</v>
      </c>
      <c r="AC186" s="20">
        <v>2</v>
      </c>
      <c r="AD186" s="20">
        <v>42</v>
      </c>
      <c r="AE186" s="20">
        <v>1</v>
      </c>
      <c r="AF186" s="66">
        <f t="shared" si="65"/>
        <v>100</v>
      </c>
      <c r="AG186" s="10"/>
      <c r="AH186" s="36">
        <v>-7.0000000000000007E-2</v>
      </c>
      <c r="AI186" s="40">
        <v>843</v>
      </c>
      <c r="AJ186" s="37">
        <v>0.71</v>
      </c>
      <c r="AK186" s="42" t="s">
        <v>214</v>
      </c>
      <c r="AL186" s="41">
        <v>829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102</v>
      </c>
      <c r="E187" s="10"/>
      <c r="F187" s="18" t="s">
        <v>11</v>
      </c>
      <c r="G187" s="18" t="s">
        <v>11</v>
      </c>
      <c r="H187" s="10"/>
      <c r="I187" s="19">
        <v>4613823</v>
      </c>
      <c r="J187" s="19">
        <v>370</v>
      </c>
      <c r="K187" s="17" t="s">
        <v>6</v>
      </c>
      <c r="L187" s="10"/>
      <c r="M187" s="60">
        <v>175</v>
      </c>
      <c r="N187" s="60">
        <v>1657</v>
      </c>
      <c r="O187" s="60">
        <v>502</v>
      </c>
      <c r="P187" s="10"/>
      <c r="Q187" s="60">
        <f t="shared" si="63"/>
        <v>24855</v>
      </c>
      <c r="R187" s="10"/>
      <c r="S187" s="62">
        <f t="shared" si="64"/>
        <v>26512</v>
      </c>
      <c r="T187" s="10"/>
      <c r="U187" s="64">
        <v>35.9</v>
      </c>
      <c r="V187" s="64">
        <v>10.86</v>
      </c>
      <c r="W187" s="10"/>
      <c r="X187" s="43">
        <v>391420000</v>
      </c>
      <c r="Y187" s="36">
        <v>0.11899999999999999</v>
      </c>
      <c r="Z187" s="10"/>
      <c r="AA187" s="20">
        <v>55</v>
      </c>
      <c r="AB187" s="20">
        <v>10</v>
      </c>
      <c r="AC187" s="20">
        <v>1</v>
      </c>
      <c r="AD187" s="20">
        <v>33</v>
      </c>
      <c r="AE187" s="20">
        <v>1</v>
      </c>
      <c r="AF187" s="66">
        <f t="shared" si="65"/>
        <v>100</v>
      </c>
      <c r="AG187" s="10"/>
      <c r="AH187" s="36">
        <v>-8.7999999999999995E-2</v>
      </c>
      <c r="AI187" s="40">
        <v>23518</v>
      </c>
      <c r="AJ187" s="37">
        <v>0.61</v>
      </c>
      <c r="AK187" s="42" t="s">
        <v>213</v>
      </c>
      <c r="AL187" s="41">
        <v>626</v>
      </c>
      <c r="AN187" s="86"/>
      <c r="AO187" s="87"/>
      <c r="AP187" s="88">
        <f t="shared" si="66"/>
        <v>0</v>
      </c>
      <c r="AR187" s="86">
        <f t="shared" si="67"/>
        <v>0</v>
      </c>
      <c r="AS187" s="87"/>
      <c r="AT187" s="88">
        <f t="shared" si="68"/>
        <v>0</v>
      </c>
      <c r="AV187" s="88">
        <v>0</v>
      </c>
    </row>
    <row r="188" spans="1:48" ht="24" customHeight="1">
      <c r="A188" s="16"/>
      <c r="B188" s="17">
        <f t="shared" si="69"/>
        <v>21</v>
      </c>
      <c r="C188" s="10"/>
      <c r="D188" s="18" t="s">
        <v>40</v>
      </c>
      <c r="E188" s="10"/>
      <c r="F188" s="18" t="s">
        <v>11</v>
      </c>
      <c r="G188" s="18" t="s">
        <v>11</v>
      </c>
      <c r="H188" s="10"/>
      <c r="I188" s="19">
        <v>4594621</v>
      </c>
      <c r="J188" s="19">
        <v>370</v>
      </c>
      <c r="K188" s="17" t="s">
        <v>6</v>
      </c>
      <c r="L188" s="10"/>
      <c r="M188" s="60">
        <v>193</v>
      </c>
      <c r="N188" s="60">
        <v>1546</v>
      </c>
      <c r="O188" s="60">
        <v>3470</v>
      </c>
      <c r="P188" s="10"/>
      <c r="Q188" s="60">
        <f t="shared" si="63"/>
        <v>23190</v>
      </c>
      <c r="R188" s="10"/>
      <c r="S188" s="62">
        <f t="shared" si="64"/>
        <v>24736</v>
      </c>
      <c r="T188" s="10"/>
      <c r="U188" s="64">
        <v>33.6</v>
      </c>
      <c r="V188" s="64">
        <v>76.459999999999994</v>
      </c>
      <c r="W188" s="10"/>
      <c r="X188" s="43">
        <v>196400000</v>
      </c>
      <c r="Y188" s="36">
        <v>0.112</v>
      </c>
      <c r="Z188" s="10"/>
      <c r="AA188" s="20">
        <v>39</v>
      </c>
      <c r="AB188" s="20">
        <v>2</v>
      </c>
      <c r="AC188" s="20">
        <v>1</v>
      </c>
      <c r="AD188" s="20">
        <v>57</v>
      </c>
      <c r="AE188" s="20">
        <v>1</v>
      </c>
      <c r="AF188" s="66">
        <f t="shared" si="65"/>
        <v>100</v>
      </c>
      <c r="AG188" s="10"/>
      <c r="AH188" s="36">
        <v>-3.7999999999999999E-2</v>
      </c>
      <c r="AI188" s="40">
        <v>816</v>
      </c>
      <c r="AJ188" s="37">
        <v>0.68</v>
      </c>
      <c r="AK188" s="42" t="s">
        <v>213</v>
      </c>
      <c r="AL188" s="41">
        <v>4713</v>
      </c>
      <c r="AN188" s="86"/>
      <c r="AO188" s="87"/>
      <c r="AP188" s="88">
        <f t="shared" si="66"/>
        <v>0</v>
      </c>
      <c r="AR188" s="86">
        <f t="shared" si="67"/>
        <v>0</v>
      </c>
      <c r="AS188" s="87"/>
      <c r="AT188" s="88">
        <f t="shared" si="68"/>
        <v>0</v>
      </c>
      <c r="AV188" s="88">
        <v>0</v>
      </c>
    </row>
    <row r="189" spans="1:48" ht="24" customHeight="1">
      <c r="A189" s="16"/>
      <c r="B189" s="17">
        <f t="shared" si="69"/>
        <v>22</v>
      </c>
      <c r="C189" s="10"/>
      <c r="D189" s="18" t="s">
        <v>62</v>
      </c>
      <c r="E189" s="10"/>
      <c r="F189" s="18" t="s">
        <v>11</v>
      </c>
      <c r="G189" s="18" t="s">
        <v>11</v>
      </c>
      <c r="H189" s="10"/>
      <c r="I189" s="19">
        <v>4954645</v>
      </c>
      <c r="J189" s="19">
        <v>520</v>
      </c>
      <c r="K189" s="17" t="s">
        <v>6</v>
      </c>
      <c r="L189" s="10"/>
      <c r="M189" s="60">
        <v>130</v>
      </c>
      <c r="N189" s="60">
        <v>1255</v>
      </c>
      <c r="O189" s="60">
        <v>1255</v>
      </c>
      <c r="P189" s="10"/>
      <c r="Q189" s="60">
        <f>N189*$Q$199</f>
        <v>12550</v>
      </c>
      <c r="R189" s="10"/>
      <c r="S189" s="62">
        <f t="shared" si="64"/>
        <v>13805</v>
      </c>
      <c r="T189" s="10"/>
      <c r="U189" s="64">
        <v>25.3</v>
      </c>
      <c r="V189" s="64">
        <v>25.3</v>
      </c>
      <c r="W189" s="10"/>
      <c r="X189" s="43">
        <f>AP189+AT189</f>
        <v>183289838.39999998</v>
      </c>
      <c r="Y189" s="36">
        <f>X189/AV189</f>
        <v>7.0279846012269928E-2</v>
      </c>
      <c r="Z189" s="10"/>
      <c r="AA189" s="20">
        <v>36.200000000000003</v>
      </c>
      <c r="AB189" s="20">
        <v>1.5</v>
      </c>
      <c r="AC189" s="20">
        <v>9.1999999999999993</v>
      </c>
      <c r="AD189" s="20">
        <v>25.4</v>
      </c>
      <c r="AE189" s="20">
        <v>27.7</v>
      </c>
      <c r="AF189" s="66">
        <f t="shared" si="65"/>
        <v>100.00000000000001</v>
      </c>
      <c r="AG189" s="10"/>
      <c r="AH189" s="72"/>
      <c r="AI189" s="73"/>
      <c r="AJ189" s="74"/>
      <c r="AK189" s="75"/>
      <c r="AL189" s="76"/>
      <c r="AN189" s="57">
        <v>811.37599999999998</v>
      </c>
      <c r="AO189" s="35">
        <v>60</v>
      </c>
      <c r="AP189" s="43">
        <f t="shared" si="66"/>
        <v>61096612.799999997</v>
      </c>
      <c r="AR189" s="57">
        <f t="shared" si="67"/>
        <v>811.37599999999998</v>
      </c>
      <c r="AS189" s="35">
        <v>12</v>
      </c>
      <c r="AT189" s="43">
        <f t="shared" si="68"/>
        <v>122193225.59999999</v>
      </c>
      <c r="AV189" s="43">
        <v>2608000000</v>
      </c>
    </row>
    <row r="190" spans="1:48" ht="24" customHeight="1">
      <c r="A190" s="16"/>
      <c r="B190" s="17">
        <f t="shared" si="69"/>
        <v>23</v>
      </c>
      <c r="C190" s="10"/>
      <c r="D190" s="18" t="s">
        <v>70</v>
      </c>
      <c r="E190" s="10"/>
      <c r="F190" s="18" t="s">
        <v>11</v>
      </c>
      <c r="G190" s="18" t="s">
        <v>11</v>
      </c>
      <c r="H190" s="10"/>
      <c r="I190" s="19">
        <v>2038501</v>
      </c>
      <c r="J190" s="19">
        <v>440</v>
      </c>
      <c r="K190" s="17" t="s">
        <v>6</v>
      </c>
      <c r="L190" s="10"/>
      <c r="M190" s="60">
        <v>139</v>
      </c>
      <c r="N190" s="60">
        <v>605</v>
      </c>
      <c r="O190" s="60">
        <v>282</v>
      </c>
      <c r="P190" s="10"/>
      <c r="Q190" s="60">
        <f>N190*$Q$200</f>
        <v>9075</v>
      </c>
      <c r="R190" s="10"/>
      <c r="S190" s="62">
        <f t="shared" si="64"/>
        <v>9680</v>
      </c>
      <c r="T190" s="10"/>
      <c r="U190" s="64">
        <v>29.7</v>
      </c>
      <c r="V190" s="64">
        <v>13.55</v>
      </c>
      <c r="W190" s="10"/>
      <c r="X190" s="43">
        <v>142330000</v>
      </c>
      <c r="Y190" s="36">
        <v>9.9000000000000005E-2</v>
      </c>
      <c r="Z190" s="10"/>
      <c r="AA190" s="20">
        <v>50</v>
      </c>
      <c r="AB190" s="20">
        <v>8</v>
      </c>
      <c r="AC190" s="20">
        <v>2</v>
      </c>
      <c r="AD190" s="20">
        <v>39</v>
      </c>
      <c r="AE190" s="20">
        <v>1</v>
      </c>
      <c r="AF190" s="66">
        <f t="shared" si="65"/>
        <v>100</v>
      </c>
      <c r="AG190" s="10"/>
      <c r="AH190" s="36">
        <v>-0.04</v>
      </c>
      <c r="AI190" s="40">
        <v>4168</v>
      </c>
      <c r="AJ190" s="37">
        <v>0.6</v>
      </c>
      <c r="AK190" s="42" t="s">
        <v>214</v>
      </c>
      <c r="AL190" s="41">
        <v>713</v>
      </c>
      <c r="AN190" s="86"/>
      <c r="AO190" s="87"/>
      <c r="AP190" s="88">
        <f t="shared" si="66"/>
        <v>0</v>
      </c>
      <c r="AR190" s="86">
        <f t="shared" si="67"/>
        <v>0</v>
      </c>
      <c r="AS190" s="87"/>
      <c r="AT190" s="88">
        <f t="shared" si="68"/>
        <v>0</v>
      </c>
      <c r="AV190" s="88">
        <v>0</v>
      </c>
    </row>
    <row r="191" spans="1:48" ht="24" customHeight="1">
      <c r="A191" s="16"/>
      <c r="B191" s="17">
        <f t="shared" si="69"/>
        <v>24</v>
      </c>
      <c r="C191" s="10"/>
      <c r="D191" s="18" t="s">
        <v>78</v>
      </c>
      <c r="E191" s="10"/>
      <c r="F191" s="18" t="s">
        <v>11</v>
      </c>
      <c r="G191" s="18" t="s">
        <v>11</v>
      </c>
      <c r="H191" s="10"/>
      <c r="I191" s="19">
        <v>1815698</v>
      </c>
      <c r="J191" s="19">
        <v>620</v>
      </c>
      <c r="K191" s="17" t="s">
        <v>6</v>
      </c>
      <c r="L191" s="10"/>
      <c r="M191" s="60">
        <v>122</v>
      </c>
      <c r="N191" s="60">
        <v>565</v>
      </c>
      <c r="O191" s="60">
        <v>390</v>
      </c>
      <c r="P191" s="10"/>
      <c r="Q191" s="60">
        <f>N191*$Q$200</f>
        <v>8475</v>
      </c>
      <c r="R191" s="10"/>
      <c r="S191" s="62">
        <f t="shared" si="64"/>
        <v>9040</v>
      </c>
      <c r="T191" s="10"/>
      <c r="U191" s="64">
        <v>31.1</v>
      </c>
      <c r="V191" s="64">
        <v>21.5</v>
      </c>
      <c r="W191" s="10"/>
      <c r="X191" s="43">
        <v>121900000</v>
      </c>
      <c r="Y191" s="36">
        <v>0.10299999999999999</v>
      </c>
      <c r="Z191" s="10"/>
      <c r="AA191" s="20">
        <v>50</v>
      </c>
      <c r="AB191" s="20">
        <v>10</v>
      </c>
      <c r="AC191" s="20">
        <v>1</v>
      </c>
      <c r="AD191" s="20">
        <v>38</v>
      </c>
      <c r="AE191" s="20">
        <v>1</v>
      </c>
      <c r="AF191" s="66">
        <f t="shared" si="65"/>
        <v>100</v>
      </c>
      <c r="AG191" s="10"/>
      <c r="AH191" s="36">
        <v>-5.7000000000000002E-2</v>
      </c>
      <c r="AI191" s="40">
        <v>3428</v>
      </c>
      <c r="AJ191" s="37">
        <v>0.72</v>
      </c>
      <c r="AK191" s="42" t="s">
        <v>214</v>
      </c>
      <c r="AL191" s="41">
        <v>1202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45</v>
      </c>
      <c r="E192" s="10"/>
      <c r="F192" s="18" t="s">
        <v>11</v>
      </c>
      <c r="G192" s="18" t="s">
        <v>11</v>
      </c>
      <c r="H192" s="10"/>
      <c r="I192" s="19">
        <v>795601</v>
      </c>
      <c r="J192" s="19">
        <v>760</v>
      </c>
      <c r="K192" s="17" t="s">
        <v>6</v>
      </c>
      <c r="L192" s="10"/>
      <c r="M192" s="60">
        <v>23</v>
      </c>
      <c r="N192" s="60">
        <v>211</v>
      </c>
      <c r="O192" s="60">
        <v>112</v>
      </c>
      <c r="P192" s="10"/>
      <c r="Q192" s="60">
        <f>N192*$Q$200</f>
        <v>3165</v>
      </c>
      <c r="R192" s="10"/>
      <c r="S192" s="62">
        <f t="shared" si="64"/>
        <v>3376</v>
      </c>
      <c r="T192" s="10"/>
      <c r="U192" s="64">
        <v>26.5</v>
      </c>
      <c r="V192" s="64">
        <v>15.79</v>
      </c>
      <c r="W192" s="10"/>
      <c r="X192" s="43">
        <v>90320000</v>
      </c>
      <c r="Y192" s="36">
        <v>8.7999999999999995E-2</v>
      </c>
      <c r="Z192" s="10"/>
      <c r="AA192" s="20">
        <v>70</v>
      </c>
      <c r="AB192" s="20">
        <v>8</v>
      </c>
      <c r="AC192" s="20">
        <v>3</v>
      </c>
      <c r="AD192" s="20">
        <v>18</v>
      </c>
      <c r="AE192" s="20">
        <v>1</v>
      </c>
      <c r="AF192" s="66">
        <f t="shared" si="65"/>
        <v>100</v>
      </c>
      <c r="AG192" s="10"/>
      <c r="AH192" s="36">
        <v>-2.5999999999999999E-2</v>
      </c>
      <c r="AI192" s="40">
        <v>4386</v>
      </c>
      <c r="AJ192" s="37">
        <v>0.62</v>
      </c>
      <c r="AK192" s="42" t="s">
        <v>213</v>
      </c>
      <c r="AL192" s="41">
        <v>812</v>
      </c>
      <c r="AN192" s="86"/>
      <c r="AO192" s="87"/>
      <c r="AP192" s="88">
        <f t="shared" si="66"/>
        <v>0</v>
      </c>
      <c r="AR192" s="86">
        <f t="shared" si="67"/>
        <v>0</v>
      </c>
      <c r="AS192" s="87"/>
      <c r="AT192" s="88">
        <f t="shared" si="68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4</v>
      </c>
      <c r="E194" s="10"/>
      <c r="F194" s="18" t="s">
        <v>5</v>
      </c>
      <c r="G194" s="18" t="s">
        <v>198</v>
      </c>
      <c r="H194" s="10"/>
      <c r="I194" s="19">
        <v>34656032</v>
      </c>
      <c r="J194" s="19">
        <v>580</v>
      </c>
      <c r="K194" s="17" t="s">
        <v>6</v>
      </c>
      <c r="L194" s="10"/>
      <c r="M194" s="60">
        <v>1565</v>
      </c>
      <c r="N194" s="60">
        <v>5230</v>
      </c>
      <c r="O194" s="60">
        <v>8507</v>
      </c>
      <c r="P194" s="10"/>
      <c r="Q194" s="60">
        <f>N194*$Q$200</f>
        <v>78450</v>
      </c>
      <c r="R194" s="10"/>
      <c r="S194" s="62">
        <f>Q194+N194</f>
        <v>83680</v>
      </c>
      <c r="T194" s="10"/>
      <c r="U194" s="64">
        <v>15.1</v>
      </c>
      <c r="V194" s="64">
        <v>26.77</v>
      </c>
      <c r="W194" s="10"/>
      <c r="X194" s="43">
        <v>955710000</v>
      </c>
      <c r="Y194" s="36">
        <v>0.05</v>
      </c>
      <c r="Z194" s="10"/>
      <c r="AA194" s="20">
        <v>52</v>
      </c>
      <c r="AB194" s="20">
        <v>10</v>
      </c>
      <c r="AC194" s="20">
        <v>1</v>
      </c>
      <c r="AD194" s="20">
        <v>36</v>
      </c>
      <c r="AE194" s="20">
        <v>1</v>
      </c>
      <c r="AF194" s="66">
        <f>SUM(AA194:AE194)</f>
        <v>100</v>
      </c>
      <c r="AG194" s="10"/>
      <c r="AH194" s="36">
        <v>-4.8000000000000001E-2</v>
      </c>
      <c r="AI194" s="40">
        <v>1891</v>
      </c>
      <c r="AJ194" s="37">
        <v>0.8</v>
      </c>
      <c r="AK194" s="42" t="s">
        <v>210</v>
      </c>
      <c r="AL194" s="41">
        <v>1636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154</v>
      </c>
      <c r="E195" s="10"/>
      <c r="F195" s="18" t="s">
        <v>5</v>
      </c>
      <c r="G195" s="18" t="s">
        <v>11</v>
      </c>
      <c r="H195" s="10"/>
      <c r="I195" s="19">
        <v>14317996</v>
      </c>
      <c r="J195" s="19">
        <v>0</v>
      </c>
      <c r="K195" s="17" t="s">
        <v>6</v>
      </c>
      <c r="L195" s="10"/>
      <c r="M195" s="60">
        <v>165</v>
      </c>
      <c r="N195" s="60">
        <v>3884</v>
      </c>
      <c r="O195" s="60">
        <v>5101</v>
      </c>
      <c r="P195" s="10"/>
      <c r="Q195" s="60">
        <f>N195*$Q$200</f>
        <v>58260</v>
      </c>
      <c r="R195" s="10"/>
      <c r="S195" s="62">
        <f>Q195+N195</f>
        <v>62144</v>
      </c>
      <c r="T195" s="10"/>
      <c r="U195" s="64">
        <v>27.1</v>
      </c>
      <c r="V195" s="64">
        <v>31.2</v>
      </c>
      <c r="W195" s="10"/>
      <c r="X195" s="43">
        <v>609910000</v>
      </c>
      <c r="Y195" s="36">
        <v>0.09</v>
      </c>
      <c r="Z195" s="10"/>
      <c r="AA195" s="20">
        <v>49</v>
      </c>
      <c r="AB195" s="20">
        <v>5</v>
      </c>
      <c r="AC195" s="20">
        <v>5</v>
      </c>
      <c r="AD195" s="20">
        <v>40</v>
      </c>
      <c r="AE195" s="20">
        <v>1</v>
      </c>
      <c r="AF195" s="66">
        <f>SUM(AA195:AE195)</f>
        <v>100</v>
      </c>
      <c r="AG195" s="10"/>
      <c r="AH195" s="36">
        <v>-7.6999999999999999E-2</v>
      </c>
      <c r="AI195" s="40">
        <v>415</v>
      </c>
      <c r="AJ195" s="37">
        <v>0.63</v>
      </c>
      <c r="AK195" s="42" t="s">
        <v>213</v>
      </c>
      <c r="AL195" s="41">
        <v>1732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46"/>
      <c r="AB200" s="33"/>
      <c r="AC200" s="33"/>
      <c r="AD200" s="33"/>
      <c r="AE200" s="33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33"/>
      <c r="AD201" s="33"/>
      <c r="AE201" s="33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33"/>
      <c r="AD202" s="33"/>
      <c r="AE202" s="33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33"/>
      <c r="AD203" s="33"/>
      <c r="AE203" s="33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33"/>
      <c r="AD204" s="33"/>
      <c r="AE204" s="33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33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33"/>
      <c r="AB206" s="33"/>
      <c r="AC206" s="33"/>
      <c r="AD206" s="33"/>
      <c r="AE206" s="33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33"/>
      <c r="AB207" s="33"/>
      <c r="AC207" s="33"/>
      <c r="AD207" s="33"/>
      <c r="AE207" s="33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33"/>
      <c r="AD208" s="33"/>
      <c r="AE208" s="33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33"/>
      <c r="AB209" s="33"/>
      <c r="AC209" s="33"/>
      <c r="AD209" s="33"/>
      <c r="AE209" s="33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33"/>
      <c r="AB210" s="33"/>
      <c r="AC210" s="33"/>
      <c r="AD210" s="33"/>
      <c r="AE210" s="33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33"/>
      <c r="AB211" s="33"/>
      <c r="AC211" s="33"/>
      <c r="AD211" s="33"/>
      <c r="AE211" s="33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33"/>
      <c r="AB212" s="33"/>
      <c r="AC212" s="33"/>
      <c r="AD212" s="33"/>
      <c r="AE212" s="33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33"/>
      <c r="AB213" s="33"/>
      <c r="AC213" s="33"/>
      <c r="AD213" s="33"/>
      <c r="AE213" s="33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33"/>
      <c r="AB214" s="33"/>
      <c r="AC214" s="33"/>
      <c r="AD214" s="33"/>
      <c r="AE214" s="33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33"/>
      <c r="AB215" s="33"/>
      <c r="AC215" s="33"/>
      <c r="AD215" s="33"/>
      <c r="AE215" s="33"/>
      <c r="AF215" s="28"/>
      <c r="AG215" s="10"/>
      <c r="AH215" s="10"/>
      <c r="AI215" s="10"/>
    </row>
  </sheetData>
  <sheetProtection password="C98C" sheet="1" objects="1" scenarios="1"/>
  <sortState ref="D159:AX186">
    <sortCondition ref="F159:F186"/>
  </sortState>
  <mergeCells count="15">
    <mergeCell ref="AC205:AD205"/>
    <mergeCell ref="AA208:AB208"/>
    <mergeCell ref="AA201:AB201"/>
    <mergeCell ref="AA202:AB202"/>
    <mergeCell ref="AA203:AB203"/>
    <mergeCell ref="AA204:AB204"/>
    <mergeCell ref="AA205:AB205"/>
    <mergeCell ref="M4:O5"/>
    <mergeCell ref="AV6:AV7"/>
    <mergeCell ref="AA6:AF6"/>
    <mergeCell ref="AH6:AL6"/>
    <mergeCell ref="X6:Y6"/>
    <mergeCell ref="U6:V6"/>
    <mergeCell ref="AN6:AP6"/>
    <mergeCell ref="AR6:AT6"/>
  </mergeCells>
  <pageMargins left="0.7" right="0.7" top="0.75" bottom="0.75" header="0.3" footer="0.3"/>
  <pageSetup paperSize="9" orientation="portrait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B96</f>
        <v>88</v>
      </c>
      <c r="K5" s="169">
        <f>B184</f>
        <v>176</v>
      </c>
      <c r="M5" s="220"/>
      <c r="N5" s="221"/>
      <c r="O5" s="222"/>
    </row>
    <row r="6" spans="1:48" ht="30" customHeight="1">
      <c r="I6" s="10" t="s">
        <v>261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102</v>
      </c>
      <c r="E9" s="10"/>
      <c r="F9" s="18" t="s">
        <v>11</v>
      </c>
      <c r="G9" s="18" t="s">
        <v>11</v>
      </c>
      <c r="H9" s="10"/>
      <c r="I9" s="19">
        <v>4613823</v>
      </c>
      <c r="J9" s="19">
        <v>370</v>
      </c>
      <c r="K9" s="17" t="s">
        <v>6</v>
      </c>
      <c r="L9" s="10"/>
      <c r="M9" s="60">
        <v>175</v>
      </c>
      <c r="N9" s="60">
        <v>1657</v>
      </c>
      <c r="O9" s="60">
        <v>502</v>
      </c>
      <c r="P9" s="10"/>
      <c r="Q9" s="60">
        <f t="shared" ref="Q9:Q30" si="0">N9*$Q$188</f>
        <v>24855</v>
      </c>
      <c r="R9" s="10"/>
      <c r="S9" s="62">
        <f t="shared" ref="S9:S40" si="1">Q9+N9</f>
        <v>26512</v>
      </c>
      <c r="T9" s="10"/>
      <c r="U9" s="64">
        <v>35.9</v>
      </c>
      <c r="V9" s="64">
        <v>10.86</v>
      </c>
      <c r="W9" s="10"/>
      <c r="X9" s="43">
        <v>391420000</v>
      </c>
      <c r="Y9" s="36">
        <v>0.11899999999999999</v>
      </c>
      <c r="Z9" s="10"/>
      <c r="AA9" s="20">
        <v>55</v>
      </c>
      <c r="AB9" s="20">
        <v>10</v>
      </c>
      <c r="AC9" s="20">
        <v>1</v>
      </c>
      <c r="AD9" s="20">
        <v>33</v>
      </c>
      <c r="AE9" s="20">
        <v>1</v>
      </c>
      <c r="AF9" s="66">
        <f t="shared" ref="AF9:AF40" si="2">SUM(AA9:AE9)</f>
        <v>100</v>
      </c>
      <c r="AG9" s="10"/>
      <c r="AH9" s="36">
        <v>-8.7999999999999995E-2</v>
      </c>
      <c r="AI9" s="40">
        <v>23518</v>
      </c>
      <c r="AJ9" s="37">
        <v>0.61</v>
      </c>
      <c r="AK9" s="42" t="s">
        <v>213</v>
      </c>
      <c r="AL9" s="41">
        <v>626</v>
      </c>
      <c r="AN9" s="86"/>
      <c r="AO9" s="87"/>
      <c r="AP9" s="88">
        <f t="shared" ref="AP9:AP40" si="3">N9*AN9*AO9</f>
        <v>0</v>
      </c>
      <c r="AR9" s="86">
        <f t="shared" ref="AR9:AR40" si="4">AN9</f>
        <v>0</v>
      </c>
      <c r="AS9" s="87"/>
      <c r="AT9" s="88">
        <f t="shared" ref="AT9:AT40" si="5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142</v>
      </c>
      <c r="E10" s="10"/>
      <c r="F10" s="18" t="s">
        <v>13</v>
      </c>
      <c r="G10" s="18" t="s">
        <v>222</v>
      </c>
      <c r="H10" s="10"/>
      <c r="I10" s="19">
        <v>178015</v>
      </c>
      <c r="J10" s="19">
        <v>7670</v>
      </c>
      <c r="K10" s="17" t="s">
        <v>9</v>
      </c>
      <c r="L10" s="10"/>
      <c r="M10" s="60">
        <v>15</v>
      </c>
      <c r="N10" s="60">
        <v>63</v>
      </c>
      <c r="O10" s="60">
        <v>25</v>
      </c>
      <c r="P10" s="10"/>
      <c r="Q10" s="60">
        <f t="shared" si="0"/>
        <v>945</v>
      </c>
      <c r="R10" s="10"/>
      <c r="S10" s="62">
        <f t="shared" si="1"/>
        <v>1008</v>
      </c>
      <c r="T10" s="10"/>
      <c r="U10" s="64">
        <v>35.4</v>
      </c>
      <c r="V10" s="64">
        <v>14.13</v>
      </c>
      <c r="W10" s="10"/>
      <c r="X10" s="43">
        <v>192470000</v>
      </c>
      <c r="Y10" s="36">
        <v>0.11799999999999999</v>
      </c>
      <c r="Z10" s="10"/>
      <c r="AA10" s="20">
        <v>58</v>
      </c>
      <c r="AB10" s="20">
        <v>15</v>
      </c>
      <c r="AC10" s="20">
        <v>4</v>
      </c>
      <c r="AD10" s="20">
        <v>22</v>
      </c>
      <c r="AE10" s="20">
        <v>1</v>
      </c>
      <c r="AF10" s="66">
        <f t="shared" si="2"/>
        <v>100</v>
      </c>
      <c r="AG10" s="10"/>
      <c r="AH10" s="36">
        <v>1.9E-2</v>
      </c>
      <c r="AI10" s="40">
        <v>20044</v>
      </c>
      <c r="AJ10" s="37">
        <v>0.8</v>
      </c>
      <c r="AK10" s="42" t="s">
        <v>213</v>
      </c>
      <c r="AL10" s="41">
        <v>700</v>
      </c>
      <c r="AN10" s="86"/>
      <c r="AO10" s="87"/>
      <c r="AP10" s="88">
        <f t="shared" si="3"/>
        <v>0</v>
      </c>
      <c r="AR10" s="86">
        <f t="shared" si="4"/>
        <v>0</v>
      </c>
      <c r="AS10" s="87"/>
      <c r="AT10" s="88">
        <f t="shared" si="5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35</v>
      </c>
      <c r="E11" s="10"/>
      <c r="F11" s="18" t="s">
        <v>11</v>
      </c>
      <c r="G11" s="18" t="s">
        <v>11</v>
      </c>
      <c r="H11" s="10"/>
      <c r="I11" s="19">
        <v>10524117</v>
      </c>
      <c r="J11" s="19">
        <v>280</v>
      </c>
      <c r="K11" s="17" t="s">
        <v>6</v>
      </c>
      <c r="L11" s="10"/>
      <c r="M11" s="60">
        <v>112</v>
      </c>
      <c r="N11" s="60">
        <v>3651</v>
      </c>
      <c r="O11" s="60">
        <v>2228</v>
      </c>
      <c r="P11" s="10"/>
      <c r="Q11" s="60">
        <f t="shared" si="0"/>
        <v>54765</v>
      </c>
      <c r="R11" s="10"/>
      <c r="S11" s="62">
        <f t="shared" si="1"/>
        <v>58416</v>
      </c>
      <c r="T11" s="10"/>
      <c r="U11" s="64">
        <v>34.700000000000003</v>
      </c>
      <c r="V11" s="64">
        <v>21.12</v>
      </c>
      <c r="W11" s="10"/>
      <c r="X11" s="43">
        <v>341340000</v>
      </c>
      <c r="Y11" s="36">
        <v>0.115</v>
      </c>
      <c r="Z11" s="10"/>
      <c r="AA11" s="20">
        <v>43</v>
      </c>
      <c r="AB11" s="20">
        <v>3</v>
      </c>
      <c r="AC11" s="20">
        <v>2</v>
      </c>
      <c r="AD11" s="20">
        <v>51</v>
      </c>
      <c r="AE11" s="20">
        <v>1</v>
      </c>
      <c r="AF11" s="66">
        <f t="shared" si="2"/>
        <v>100</v>
      </c>
      <c r="AG11" s="10"/>
      <c r="AH11" s="36">
        <v>-4.4999999999999998E-2</v>
      </c>
      <c r="AI11" s="40">
        <v>1057</v>
      </c>
      <c r="AJ11" s="37">
        <v>0.65</v>
      </c>
      <c r="AK11" s="42" t="s">
        <v>214</v>
      </c>
      <c r="AL11" s="41">
        <v>1176</v>
      </c>
      <c r="AN11" s="86"/>
      <c r="AO11" s="87"/>
      <c r="AP11" s="88">
        <f t="shared" si="3"/>
        <v>0</v>
      </c>
      <c r="AR11" s="86">
        <f t="shared" si="4"/>
        <v>0</v>
      </c>
      <c r="AS11" s="87"/>
      <c r="AT11" s="88">
        <f t="shared" si="5"/>
        <v>0</v>
      </c>
      <c r="AV11" s="88">
        <v>0</v>
      </c>
    </row>
    <row r="12" spans="1:48" ht="24" customHeight="1">
      <c r="A12" s="16"/>
      <c r="B12" s="17">
        <f>B11+1</f>
        <v>4</v>
      </c>
      <c r="C12" s="10"/>
      <c r="D12" s="18" t="s">
        <v>186</v>
      </c>
      <c r="E12" s="10"/>
      <c r="F12" s="18" t="s">
        <v>11</v>
      </c>
      <c r="G12" s="18" t="s">
        <v>11</v>
      </c>
      <c r="H12" s="10"/>
      <c r="I12" s="19">
        <v>16150362</v>
      </c>
      <c r="J12" s="19">
        <v>940</v>
      </c>
      <c r="K12" s="17" t="s">
        <v>6</v>
      </c>
      <c r="L12" s="10"/>
      <c r="M12" s="60">
        <v>1721</v>
      </c>
      <c r="N12" s="60">
        <v>5601</v>
      </c>
      <c r="O12" s="60">
        <v>2731</v>
      </c>
      <c r="P12" s="10"/>
      <c r="Q12" s="60">
        <f t="shared" si="0"/>
        <v>84015</v>
      </c>
      <c r="R12" s="10"/>
      <c r="S12" s="62">
        <f t="shared" si="1"/>
        <v>89616</v>
      </c>
      <c r="T12" s="10"/>
      <c r="U12" s="64">
        <v>34.700000000000003</v>
      </c>
      <c r="V12" s="64">
        <v>18.91</v>
      </c>
      <c r="W12" s="10"/>
      <c r="X12" s="43">
        <v>2370000000</v>
      </c>
      <c r="Y12" s="36">
        <v>0.115</v>
      </c>
      <c r="Z12" s="10"/>
      <c r="AA12" s="20">
        <v>55</v>
      </c>
      <c r="AB12" s="20">
        <v>7</v>
      </c>
      <c r="AC12" s="20">
        <v>3</v>
      </c>
      <c r="AD12" s="20">
        <v>32</v>
      </c>
      <c r="AE12" s="20">
        <v>3</v>
      </c>
      <c r="AF12" s="66">
        <f t="shared" si="2"/>
        <v>100</v>
      </c>
      <c r="AG12" s="10"/>
      <c r="AH12" s="36">
        <v>-6.7000000000000004E-2</v>
      </c>
      <c r="AI12" s="40">
        <v>7421</v>
      </c>
      <c r="AJ12" s="37">
        <v>0.77</v>
      </c>
      <c r="AK12" s="42" t="s">
        <v>210</v>
      </c>
      <c r="AL12" s="41">
        <v>1044</v>
      </c>
      <c r="AN12" s="86"/>
      <c r="AO12" s="87"/>
      <c r="AP12" s="88">
        <f t="shared" si="3"/>
        <v>0</v>
      </c>
      <c r="AR12" s="86">
        <f t="shared" si="4"/>
        <v>0</v>
      </c>
      <c r="AS12" s="87"/>
      <c r="AT12" s="88">
        <f t="shared" si="5"/>
        <v>0</v>
      </c>
      <c r="AV12" s="88">
        <v>0</v>
      </c>
    </row>
    <row r="13" spans="1:48" ht="24" customHeight="1">
      <c r="A13" s="16"/>
      <c r="B13" s="17">
        <f t="shared" ref="B13:B76" si="6">B12+1</f>
        <v>5</v>
      </c>
      <c r="C13" s="10"/>
      <c r="D13" s="18" t="s">
        <v>57</v>
      </c>
      <c r="E13" s="10"/>
      <c r="F13" s="18" t="s">
        <v>13</v>
      </c>
      <c r="G13" s="18" t="s">
        <v>222</v>
      </c>
      <c r="H13" s="10"/>
      <c r="I13" s="19">
        <v>10648791</v>
      </c>
      <c r="J13" s="19">
        <v>6390</v>
      </c>
      <c r="K13" s="17" t="s">
        <v>9</v>
      </c>
      <c r="L13" s="10"/>
      <c r="M13" s="60">
        <v>3118</v>
      </c>
      <c r="N13" s="60">
        <v>3684</v>
      </c>
      <c r="O13" s="60">
        <v>3184</v>
      </c>
      <c r="P13" s="10"/>
      <c r="Q13" s="60">
        <f t="shared" si="0"/>
        <v>55260</v>
      </c>
      <c r="R13" s="10"/>
      <c r="S13" s="62">
        <f t="shared" si="1"/>
        <v>58944</v>
      </c>
      <c r="T13" s="10"/>
      <c r="U13" s="64">
        <v>34.6</v>
      </c>
      <c r="V13" s="64">
        <v>30.77</v>
      </c>
      <c r="W13" s="10"/>
      <c r="X13" s="43">
        <v>8320000000</v>
      </c>
      <c r="Y13" s="36">
        <v>0.115</v>
      </c>
      <c r="Z13" s="10"/>
      <c r="AA13" s="20">
        <v>73</v>
      </c>
      <c r="AB13" s="20">
        <v>16</v>
      </c>
      <c r="AC13" s="20">
        <v>1</v>
      </c>
      <c r="AD13" s="20">
        <v>9</v>
      </c>
      <c r="AE13" s="20">
        <v>1</v>
      </c>
      <c r="AF13" s="66">
        <f t="shared" si="2"/>
        <v>100</v>
      </c>
      <c r="AG13" s="10"/>
      <c r="AH13" s="36">
        <v>5.8999999999999997E-2</v>
      </c>
      <c r="AI13" s="40">
        <v>36192</v>
      </c>
      <c r="AJ13" s="37">
        <v>0.81</v>
      </c>
      <c r="AK13" s="42" t="s">
        <v>210</v>
      </c>
      <c r="AL13" s="41">
        <v>1563</v>
      </c>
      <c r="AN13" s="86"/>
      <c r="AO13" s="87"/>
      <c r="AP13" s="88">
        <f t="shared" si="3"/>
        <v>0</v>
      </c>
      <c r="AR13" s="86">
        <f t="shared" si="4"/>
        <v>0</v>
      </c>
      <c r="AS13" s="87"/>
      <c r="AT13" s="88">
        <f t="shared" si="5"/>
        <v>0</v>
      </c>
      <c r="AV13" s="88">
        <v>0</v>
      </c>
    </row>
    <row r="14" spans="1:48" ht="24" customHeight="1">
      <c r="A14" s="16"/>
      <c r="B14" s="17">
        <f t="shared" si="6"/>
        <v>6</v>
      </c>
      <c r="C14" s="10"/>
      <c r="D14" s="18" t="s">
        <v>54</v>
      </c>
      <c r="E14" s="10"/>
      <c r="F14" s="18" t="s">
        <v>11</v>
      </c>
      <c r="G14" s="18" t="s">
        <v>11</v>
      </c>
      <c r="H14" s="10"/>
      <c r="I14" s="19">
        <v>78736152</v>
      </c>
      <c r="J14" s="19">
        <v>420</v>
      </c>
      <c r="K14" s="17" t="s">
        <v>6</v>
      </c>
      <c r="L14" s="10"/>
      <c r="M14" s="60">
        <v>385</v>
      </c>
      <c r="N14" s="60">
        <v>26529</v>
      </c>
      <c r="O14" s="60">
        <v>20521</v>
      </c>
      <c r="P14" s="10"/>
      <c r="Q14" s="60">
        <f t="shared" si="0"/>
        <v>397935</v>
      </c>
      <c r="R14" s="10"/>
      <c r="S14" s="62">
        <f t="shared" si="1"/>
        <v>424464</v>
      </c>
      <c r="T14" s="10"/>
      <c r="U14" s="64">
        <v>33.700000000000003</v>
      </c>
      <c r="V14" s="64">
        <v>26.06</v>
      </c>
      <c r="W14" s="10"/>
      <c r="X14" s="43">
        <v>4160000000</v>
      </c>
      <c r="Y14" s="36">
        <v>0.112</v>
      </c>
      <c r="Z14" s="10"/>
      <c r="AA14" s="20">
        <v>53</v>
      </c>
      <c r="AB14" s="20">
        <v>3</v>
      </c>
      <c r="AC14" s="20">
        <v>1</v>
      </c>
      <c r="AD14" s="20">
        <v>42</v>
      </c>
      <c r="AE14" s="20">
        <v>1</v>
      </c>
      <c r="AF14" s="66">
        <f t="shared" si="2"/>
        <v>100</v>
      </c>
      <c r="AG14" s="10"/>
      <c r="AH14" s="36">
        <v>-7.6999999999999999E-2</v>
      </c>
      <c r="AI14" s="40">
        <v>518</v>
      </c>
      <c r="AJ14" s="37">
        <v>0.62</v>
      </c>
      <c r="AK14" s="42" t="s">
        <v>213</v>
      </c>
      <c r="AL14" s="41">
        <v>1728</v>
      </c>
      <c r="AN14" s="86"/>
      <c r="AO14" s="87"/>
      <c r="AP14" s="88">
        <f t="shared" si="3"/>
        <v>0</v>
      </c>
      <c r="AR14" s="86">
        <f t="shared" si="4"/>
        <v>0</v>
      </c>
      <c r="AS14" s="87"/>
      <c r="AT14" s="88">
        <f t="shared" si="5"/>
        <v>0</v>
      </c>
      <c r="AV14" s="88">
        <v>0</v>
      </c>
    </row>
    <row r="15" spans="1:48" ht="24" customHeight="1">
      <c r="A15" s="16"/>
      <c r="B15" s="17">
        <f t="shared" si="6"/>
        <v>7</v>
      </c>
      <c r="C15" s="10"/>
      <c r="D15" s="18" t="s">
        <v>183</v>
      </c>
      <c r="E15" s="10"/>
      <c r="F15" s="18" t="s">
        <v>13</v>
      </c>
      <c r="G15" s="18" t="s">
        <v>222</v>
      </c>
      <c r="H15" s="10"/>
      <c r="I15" s="19">
        <v>31568180</v>
      </c>
      <c r="J15" s="19">
        <v>11760</v>
      </c>
      <c r="K15" s="17" t="s">
        <v>9</v>
      </c>
      <c r="L15" s="10"/>
      <c r="M15" s="60">
        <v>7028</v>
      </c>
      <c r="N15" s="60">
        <v>10640</v>
      </c>
      <c r="O15" s="60">
        <v>6881</v>
      </c>
      <c r="P15" s="10"/>
      <c r="Q15" s="60">
        <f t="shared" si="0"/>
        <v>159600</v>
      </c>
      <c r="R15" s="10"/>
      <c r="S15" s="62">
        <f t="shared" si="1"/>
        <v>170240</v>
      </c>
      <c r="T15" s="10"/>
      <c r="U15" s="64">
        <v>33.700000000000003</v>
      </c>
      <c r="V15" s="64">
        <v>22.62</v>
      </c>
      <c r="W15" s="10"/>
      <c r="X15" s="43">
        <v>55520000000</v>
      </c>
      <c r="Y15" s="36">
        <v>0.115</v>
      </c>
      <c r="Z15" s="10"/>
      <c r="AA15" s="20">
        <v>31</v>
      </c>
      <c r="AB15" s="20">
        <v>16</v>
      </c>
      <c r="AC15" s="20">
        <v>2</v>
      </c>
      <c r="AD15" s="20">
        <v>49</v>
      </c>
      <c r="AE15" s="20">
        <v>2</v>
      </c>
      <c r="AF15" s="66">
        <f t="shared" si="2"/>
        <v>100</v>
      </c>
      <c r="AG15" s="10"/>
      <c r="AH15" s="36">
        <v>-2.7E-2</v>
      </c>
      <c r="AI15" s="40">
        <v>25341</v>
      </c>
      <c r="AJ15" s="37">
        <v>0.84</v>
      </c>
      <c r="AK15" s="42" t="s">
        <v>213</v>
      </c>
      <c r="AL15" s="41">
        <v>1230</v>
      </c>
      <c r="AN15" s="86"/>
      <c r="AO15" s="87"/>
      <c r="AP15" s="88">
        <f t="shared" si="3"/>
        <v>0</v>
      </c>
      <c r="AR15" s="86">
        <f t="shared" si="4"/>
        <v>0</v>
      </c>
      <c r="AS15" s="87"/>
      <c r="AT15" s="88">
        <f t="shared" si="5"/>
        <v>0</v>
      </c>
      <c r="AV15" s="88">
        <v>0</v>
      </c>
    </row>
    <row r="16" spans="1:48" ht="24" customHeight="1">
      <c r="A16" s="16"/>
      <c r="B16" s="17">
        <f t="shared" si="6"/>
        <v>8</v>
      </c>
      <c r="C16" s="10"/>
      <c r="D16" s="18" t="s">
        <v>40</v>
      </c>
      <c r="E16" s="10"/>
      <c r="F16" s="18" t="s">
        <v>11</v>
      </c>
      <c r="G16" s="18" t="s">
        <v>11</v>
      </c>
      <c r="H16" s="10"/>
      <c r="I16" s="19">
        <v>4594621</v>
      </c>
      <c r="J16" s="19">
        <v>370</v>
      </c>
      <c r="K16" s="17" t="s">
        <v>6</v>
      </c>
      <c r="L16" s="10"/>
      <c r="M16" s="60">
        <v>193</v>
      </c>
      <c r="N16" s="60">
        <v>1546</v>
      </c>
      <c r="O16" s="60">
        <v>3470</v>
      </c>
      <c r="P16" s="10"/>
      <c r="Q16" s="60">
        <f t="shared" si="0"/>
        <v>23190</v>
      </c>
      <c r="R16" s="10"/>
      <c r="S16" s="62">
        <f t="shared" si="1"/>
        <v>24736</v>
      </c>
      <c r="T16" s="10"/>
      <c r="U16" s="64">
        <v>33.6</v>
      </c>
      <c r="V16" s="64">
        <v>76.459999999999994</v>
      </c>
      <c r="W16" s="10"/>
      <c r="X16" s="43">
        <v>196400000</v>
      </c>
      <c r="Y16" s="36">
        <v>0.112</v>
      </c>
      <c r="Z16" s="10"/>
      <c r="AA16" s="20">
        <v>39</v>
      </c>
      <c r="AB16" s="20">
        <v>2</v>
      </c>
      <c r="AC16" s="20">
        <v>1</v>
      </c>
      <c r="AD16" s="20">
        <v>57</v>
      </c>
      <c r="AE16" s="20">
        <v>1</v>
      </c>
      <c r="AF16" s="66">
        <f t="shared" si="2"/>
        <v>100</v>
      </c>
      <c r="AG16" s="10"/>
      <c r="AH16" s="36">
        <v>-3.7999999999999999E-2</v>
      </c>
      <c r="AI16" s="40">
        <v>816</v>
      </c>
      <c r="AJ16" s="37">
        <v>0.68</v>
      </c>
      <c r="AK16" s="42" t="s">
        <v>213</v>
      </c>
      <c r="AL16" s="41">
        <v>4713</v>
      </c>
      <c r="AN16" s="86"/>
      <c r="AO16" s="87"/>
      <c r="AP16" s="88">
        <f t="shared" si="3"/>
        <v>0</v>
      </c>
      <c r="AR16" s="86">
        <f t="shared" si="4"/>
        <v>0</v>
      </c>
      <c r="AS16" s="87"/>
      <c r="AT16" s="88">
        <f t="shared" si="5"/>
        <v>0</v>
      </c>
      <c r="AV16" s="88">
        <v>0</v>
      </c>
    </row>
    <row r="17" spans="1:48" ht="24" customHeight="1">
      <c r="A17" s="16"/>
      <c r="B17" s="17">
        <f t="shared" si="6"/>
        <v>9</v>
      </c>
      <c r="C17" s="10"/>
      <c r="D17" s="18" t="s">
        <v>165</v>
      </c>
      <c r="E17" s="10"/>
      <c r="F17" s="18" t="s">
        <v>22</v>
      </c>
      <c r="G17" s="18" t="s">
        <v>224</v>
      </c>
      <c r="H17" s="10"/>
      <c r="I17" s="19">
        <v>68863512</v>
      </c>
      <c r="J17" s="19">
        <v>5640</v>
      </c>
      <c r="K17" s="17" t="s">
        <v>9</v>
      </c>
      <c r="L17" s="10"/>
      <c r="M17" s="60">
        <v>21745</v>
      </c>
      <c r="N17" s="60">
        <v>22491</v>
      </c>
      <c r="O17" s="60">
        <v>19110</v>
      </c>
      <c r="P17" s="10"/>
      <c r="Q17" s="60">
        <f t="shared" si="0"/>
        <v>337365</v>
      </c>
      <c r="R17" s="10"/>
      <c r="S17" s="62">
        <f t="shared" si="1"/>
        <v>359856</v>
      </c>
      <c r="T17" s="10"/>
      <c r="U17" s="64">
        <v>32.700000000000003</v>
      </c>
      <c r="V17" s="64">
        <v>27.14</v>
      </c>
      <c r="W17" s="10"/>
      <c r="X17" s="43">
        <v>44710000000</v>
      </c>
      <c r="Y17" s="36">
        <v>0.109</v>
      </c>
      <c r="Z17" s="10"/>
      <c r="AA17" s="20">
        <v>30</v>
      </c>
      <c r="AB17" s="20">
        <v>50</v>
      </c>
      <c r="AC17" s="20">
        <v>2</v>
      </c>
      <c r="AD17" s="20">
        <v>17</v>
      </c>
      <c r="AE17" s="20">
        <v>1</v>
      </c>
      <c r="AF17" s="66">
        <f t="shared" si="2"/>
        <v>100</v>
      </c>
      <c r="AG17" s="10"/>
      <c r="AH17" s="36">
        <v>1.4999999999999999E-2</v>
      </c>
      <c r="AI17" s="40">
        <v>54220</v>
      </c>
      <c r="AJ17" s="37">
        <v>0.82</v>
      </c>
      <c r="AK17" s="42" t="s">
        <v>213</v>
      </c>
      <c r="AL17" s="41">
        <v>1494</v>
      </c>
      <c r="AN17" s="86"/>
      <c r="AO17" s="87"/>
      <c r="AP17" s="88">
        <f t="shared" si="3"/>
        <v>0</v>
      </c>
      <c r="AR17" s="86">
        <f t="shared" si="4"/>
        <v>0</v>
      </c>
      <c r="AS17" s="87"/>
      <c r="AT17" s="88">
        <f t="shared" si="5"/>
        <v>0</v>
      </c>
      <c r="AV17" s="88">
        <v>0</v>
      </c>
    </row>
    <row r="18" spans="1:48" ht="24" customHeight="1">
      <c r="A18" s="16"/>
      <c r="B18" s="17">
        <f t="shared" si="6"/>
        <v>10</v>
      </c>
      <c r="C18" s="10"/>
      <c r="D18" s="18" t="s">
        <v>78</v>
      </c>
      <c r="E18" s="10"/>
      <c r="F18" s="18" t="s">
        <v>11</v>
      </c>
      <c r="G18" s="18" t="s">
        <v>11</v>
      </c>
      <c r="H18" s="10"/>
      <c r="I18" s="19">
        <v>1815698</v>
      </c>
      <c r="J18" s="19">
        <v>620</v>
      </c>
      <c r="K18" s="17" t="s">
        <v>6</v>
      </c>
      <c r="L18" s="10"/>
      <c r="M18" s="60">
        <v>122</v>
      </c>
      <c r="N18" s="60">
        <v>565</v>
      </c>
      <c r="O18" s="60">
        <v>390</v>
      </c>
      <c r="P18" s="10"/>
      <c r="Q18" s="60">
        <f t="shared" si="0"/>
        <v>8475</v>
      </c>
      <c r="R18" s="10"/>
      <c r="S18" s="62">
        <f t="shared" si="1"/>
        <v>9040</v>
      </c>
      <c r="T18" s="10"/>
      <c r="U18" s="64">
        <v>31.1</v>
      </c>
      <c r="V18" s="64">
        <v>21.5</v>
      </c>
      <c r="W18" s="10"/>
      <c r="X18" s="43">
        <v>121900000</v>
      </c>
      <c r="Y18" s="36">
        <v>0.10299999999999999</v>
      </c>
      <c r="Z18" s="10"/>
      <c r="AA18" s="20">
        <v>50</v>
      </c>
      <c r="AB18" s="20">
        <v>10</v>
      </c>
      <c r="AC18" s="20">
        <v>1</v>
      </c>
      <c r="AD18" s="20">
        <v>38</v>
      </c>
      <c r="AE18" s="20">
        <v>1</v>
      </c>
      <c r="AF18" s="66">
        <f t="shared" si="2"/>
        <v>100</v>
      </c>
      <c r="AG18" s="10"/>
      <c r="AH18" s="36">
        <v>-5.7000000000000002E-2</v>
      </c>
      <c r="AI18" s="40">
        <v>3428</v>
      </c>
      <c r="AJ18" s="37">
        <v>0.72</v>
      </c>
      <c r="AK18" s="42" t="s">
        <v>214</v>
      </c>
      <c r="AL18" s="41">
        <v>1202</v>
      </c>
      <c r="AN18" s="86"/>
      <c r="AO18" s="87"/>
      <c r="AP18" s="88">
        <f t="shared" si="3"/>
        <v>0</v>
      </c>
      <c r="AR18" s="86">
        <f t="shared" si="4"/>
        <v>0</v>
      </c>
      <c r="AS18" s="87"/>
      <c r="AT18" s="88">
        <f t="shared" si="5"/>
        <v>0</v>
      </c>
      <c r="AV18" s="88">
        <v>0</v>
      </c>
    </row>
    <row r="19" spans="1:48" ht="24" customHeight="1">
      <c r="A19" s="16"/>
      <c r="B19" s="17">
        <f t="shared" si="6"/>
        <v>11</v>
      </c>
      <c r="C19" s="10"/>
      <c r="D19" s="18" t="s">
        <v>107</v>
      </c>
      <c r="E19" s="10"/>
      <c r="F19" s="18" t="s">
        <v>11</v>
      </c>
      <c r="G19" s="18" t="s">
        <v>11</v>
      </c>
      <c r="H19" s="10"/>
      <c r="I19" s="19">
        <v>18091576</v>
      </c>
      <c r="J19" s="19">
        <v>320</v>
      </c>
      <c r="K19" s="17" t="s">
        <v>6</v>
      </c>
      <c r="L19" s="10"/>
      <c r="M19" s="60">
        <v>1122</v>
      </c>
      <c r="N19" s="60">
        <v>5601</v>
      </c>
      <c r="O19" s="60">
        <v>2217</v>
      </c>
      <c r="P19" s="10"/>
      <c r="Q19" s="60">
        <f t="shared" si="0"/>
        <v>84015</v>
      </c>
      <c r="R19" s="10"/>
      <c r="S19" s="62">
        <f t="shared" si="1"/>
        <v>89616</v>
      </c>
      <c r="T19" s="10"/>
      <c r="U19" s="64">
        <v>31</v>
      </c>
      <c r="V19" s="64">
        <v>13.23</v>
      </c>
      <c r="W19" s="10"/>
      <c r="X19" s="43">
        <v>559270000</v>
      </c>
      <c r="Y19" s="36">
        <v>0.10299999999999999</v>
      </c>
      <c r="Z19" s="10"/>
      <c r="AA19" s="20">
        <v>49</v>
      </c>
      <c r="AB19" s="20">
        <v>5</v>
      </c>
      <c r="AC19" s="20">
        <v>4</v>
      </c>
      <c r="AD19" s="20">
        <v>41</v>
      </c>
      <c r="AE19" s="20">
        <v>1</v>
      </c>
      <c r="AF19" s="66">
        <f t="shared" si="2"/>
        <v>100</v>
      </c>
      <c r="AG19" s="10"/>
      <c r="AH19" s="36">
        <v>-4.7E-2</v>
      </c>
      <c r="AI19" s="40">
        <v>2673</v>
      </c>
      <c r="AJ19" s="37">
        <v>0.62</v>
      </c>
      <c r="AK19" s="42" t="s">
        <v>213</v>
      </c>
      <c r="AL19" s="41">
        <v>726</v>
      </c>
      <c r="AN19" s="86"/>
      <c r="AO19" s="87"/>
      <c r="AP19" s="88">
        <f t="shared" si="3"/>
        <v>0</v>
      </c>
      <c r="AR19" s="86">
        <f t="shared" si="4"/>
        <v>0</v>
      </c>
      <c r="AS19" s="87"/>
      <c r="AT19" s="88">
        <f t="shared" si="5"/>
        <v>0</v>
      </c>
      <c r="AV19" s="88">
        <v>0</v>
      </c>
    </row>
    <row r="20" spans="1:48" ht="24" customHeight="1">
      <c r="A20" s="16"/>
      <c r="B20" s="17">
        <f t="shared" si="6"/>
        <v>12</v>
      </c>
      <c r="C20" s="10"/>
      <c r="D20" s="18" t="s">
        <v>34</v>
      </c>
      <c r="E20" s="10"/>
      <c r="F20" s="18" t="s">
        <v>11</v>
      </c>
      <c r="G20" s="18" t="s">
        <v>11</v>
      </c>
      <c r="H20" s="10"/>
      <c r="I20" s="19">
        <v>18646432</v>
      </c>
      <c r="J20" s="19">
        <v>640</v>
      </c>
      <c r="K20" s="17" t="s">
        <v>6</v>
      </c>
      <c r="L20" s="10"/>
      <c r="M20" s="60">
        <v>878</v>
      </c>
      <c r="N20" s="60">
        <v>5686</v>
      </c>
      <c r="O20" s="60">
        <v>3464</v>
      </c>
      <c r="P20" s="10"/>
      <c r="Q20" s="60">
        <f t="shared" si="0"/>
        <v>85290</v>
      </c>
      <c r="R20" s="10"/>
      <c r="S20" s="62">
        <f t="shared" si="1"/>
        <v>90976</v>
      </c>
      <c r="T20" s="10"/>
      <c r="U20" s="64">
        <v>30.5</v>
      </c>
      <c r="V20" s="64">
        <v>16.93</v>
      </c>
      <c r="W20" s="10"/>
      <c r="X20" s="43">
        <v>1100000000</v>
      </c>
      <c r="Y20" s="36">
        <v>0.10100000000000001</v>
      </c>
      <c r="Z20" s="10"/>
      <c r="AA20" s="20">
        <v>51</v>
      </c>
      <c r="AB20" s="20">
        <v>5</v>
      </c>
      <c r="AC20" s="20">
        <v>2</v>
      </c>
      <c r="AD20" s="20">
        <v>41</v>
      </c>
      <c r="AE20" s="20">
        <v>1</v>
      </c>
      <c r="AF20" s="66">
        <f t="shared" si="2"/>
        <v>100</v>
      </c>
      <c r="AG20" s="10"/>
      <c r="AH20" s="36">
        <v>-8.9999999999999993E-3</v>
      </c>
      <c r="AI20" s="40">
        <v>11296</v>
      </c>
      <c r="AJ20" s="37">
        <v>0.54</v>
      </c>
      <c r="AK20" s="42" t="s">
        <v>214</v>
      </c>
      <c r="AL20" s="41">
        <v>969</v>
      </c>
      <c r="AN20" s="86"/>
      <c r="AO20" s="87"/>
      <c r="AP20" s="88">
        <f t="shared" si="3"/>
        <v>0</v>
      </c>
      <c r="AR20" s="86">
        <f t="shared" si="4"/>
        <v>0</v>
      </c>
      <c r="AS20" s="87"/>
      <c r="AT20" s="88">
        <f t="shared" si="5"/>
        <v>0</v>
      </c>
      <c r="AV20" s="88">
        <v>0</v>
      </c>
    </row>
    <row r="21" spans="1:48" ht="24" customHeight="1">
      <c r="A21" s="16"/>
      <c r="B21" s="17">
        <f t="shared" si="6"/>
        <v>13</v>
      </c>
      <c r="C21" s="10"/>
      <c r="D21" s="18" t="s">
        <v>121</v>
      </c>
      <c r="E21" s="10"/>
      <c r="F21" s="18" t="s">
        <v>11</v>
      </c>
      <c r="G21" s="18" t="s">
        <v>11</v>
      </c>
      <c r="H21" s="10"/>
      <c r="I21" s="19">
        <v>2479713</v>
      </c>
      <c r="J21" s="19">
        <v>4620</v>
      </c>
      <c r="K21" s="17" t="s">
        <v>9</v>
      </c>
      <c r="L21" s="10"/>
      <c r="M21" s="60">
        <v>731</v>
      </c>
      <c r="N21" s="60">
        <v>754</v>
      </c>
      <c r="O21" s="60">
        <v>467</v>
      </c>
      <c r="P21" s="10"/>
      <c r="Q21" s="60">
        <f t="shared" si="0"/>
        <v>11310</v>
      </c>
      <c r="R21" s="10"/>
      <c r="S21" s="62">
        <f t="shared" si="1"/>
        <v>12064</v>
      </c>
      <c r="T21" s="10"/>
      <c r="U21" s="64">
        <v>30.4</v>
      </c>
      <c r="V21" s="64">
        <v>19.3</v>
      </c>
      <c r="W21" s="10"/>
      <c r="X21" s="43">
        <v>1140000000</v>
      </c>
      <c r="Y21" s="36">
        <v>0.10100000000000001</v>
      </c>
      <c r="Z21" s="10"/>
      <c r="AA21" s="20">
        <v>60</v>
      </c>
      <c r="AB21" s="20">
        <v>3</v>
      </c>
      <c r="AC21" s="20">
        <v>1</v>
      </c>
      <c r="AD21" s="20">
        <v>35</v>
      </c>
      <c r="AE21" s="20">
        <v>1</v>
      </c>
      <c r="AF21" s="66">
        <f t="shared" si="2"/>
        <v>100</v>
      </c>
      <c r="AG21" s="10"/>
      <c r="AH21" s="36">
        <v>-6.5000000000000002E-2</v>
      </c>
      <c r="AI21" s="40">
        <v>14973</v>
      </c>
      <c r="AJ21" s="37">
        <v>0.73</v>
      </c>
      <c r="AK21" s="42" t="s">
        <v>213</v>
      </c>
      <c r="AL21" s="41">
        <v>1127</v>
      </c>
      <c r="AN21" s="86"/>
      <c r="AO21" s="87"/>
      <c r="AP21" s="88">
        <f t="shared" si="3"/>
        <v>0</v>
      </c>
      <c r="AR21" s="86">
        <f t="shared" si="4"/>
        <v>0</v>
      </c>
      <c r="AS21" s="87"/>
      <c r="AT21" s="88">
        <f t="shared" si="5"/>
        <v>0</v>
      </c>
      <c r="AV21" s="88">
        <v>0</v>
      </c>
    </row>
    <row r="22" spans="1:48" ht="24" customHeight="1">
      <c r="A22" s="16"/>
      <c r="B22" s="17">
        <f t="shared" si="6"/>
        <v>14</v>
      </c>
      <c r="C22" s="10"/>
      <c r="D22" s="18" t="s">
        <v>38</v>
      </c>
      <c r="E22" s="10"/>
      <c r="F22" s="18" t="s">
        <v>11</v>
      </c>
      <c r="G22" s="18" t="s">
        <v>11</v>
      </c>
      <c r="H22" s="10"/>
      <c r="I22" s="19">
        <v>23439188</v>
      </c>
      <c r="J22" s="19">
        <v>1200</v>
      </c>
      <c r="K22" s="17" t="s">
        <v>9</v>
      </c>
      <c r="L22" s="10"/>
      <c r="M22" s="60">
        <v>1879</v>
      </c>
      <c r="N22" s="60">
        <v>7066</v>
      </c>
      <c r="O22" s="60">
        <v>4120</v>
      </c>
      <c r="P22" s="10"/>
      <c r="Q22" s="60">
        <f t="shared" si="0"/>
        <v>105990</v>
      </c>
      <c r="R22" s="10"/>
      <c r="S22" s="62">
        <f t="shared" si="1"/>
        <v>113056</v>
      </c>
      <c r="T22" s="10"/>
      <c r="U22" s="64">
        <v>30.1</v>
      </c>
      <c r="V22" s="64">
        <v>15.27</v>
      </c>
      <c r="W22" s="10"/>
      <c r="X22" s="43">
        <v>3270000000</v>
      </c>
      <c r="Y22" s="36">
        <v>0.1</v>
      </c>
      <c r="Z22" s="10"/>
      <c r="AA22" s="20">
        <v>64</v>
      </c>
      <c r="AB22" s="20">
        <v>20</v>
      </c>
      <c r="AC22" s="20">
        <v>1</v>
      </c>
      <c r="AD22" s="20">
        <v>14</v>
      </c>
      <c r="AE22" s="20">
        <v>1</v>
      </c>
      <c r="AF22" s="66">
        <f t="shared" si="2"/>
        <v>100</v>
      </c>
      <c r="AG22" s="10"/>
      <c r="AH22" s="36">
        <v>-8.3000000000000004E-2</v>
      </c>
      <c r="AI22" s="40">
        <v>3235</v>
      </c>
      <c r="AJ22" s="37">
        <v>0.64</v>
      </c>
      <c r="AK22" s="42" t="s">
        <v>214</v>
      </c>
      <c r="AL22" s="41">
        <v>878</v>
      </c>
      <c r="AN22" s="86"/>
      <c r="AO22" s="87"/>
      <c r="AP22" s="88">
        <f t="shared" si="3"/>
        <v>0</v>
      </c>
      <c r="AR22" s="86">
        <f t="shared" si="4"/>
        <v>0</v>
      </c>
      <c r="AS22" s="87"/>
      <c r="AT22" s="88">
        <f t="shared" si="5"/>
        <v>0</v>
      </c>
      <c r="AV22" s="88">
        <v>0</v>
      </c>
    </row>
    <row r="23" spans="1:48" ht="24" customHeight="1">
      <c r="A23" s="16"/>
      <c r="B23" s="17">
        <f t="shared" si="6"/>
        <v>15</v>
      </c>
      <c r="C23" s="10"/>
      <c r="D23" s="18" t="s">
        <v>119</v>
      </c>
      <c r="E23" s="10"/>
      <c r="F23" s="18" t="s">
        <v>11</v>
      </c>
      <c r="G23" s="18" t="s">
        <v>11</v>
      </c>
      <c r="H23" s="10"/>
      <c r="I23" s="19">
        <v>28829476</v>
      </c>
      <c r="J23" s="19">
        <v>480</v>
      </c>
      <c r="K23" s="17" t="s">
        <v>6</v>
      </c>
      <c r="L23" s="10"/>
      <c r="M23" s="60">
        <v>1379</v>
      </c>
      <c r="N23" s="60">
        <v>8665</v>
      </c>
      <c r="O23" s="60">
        <v>5054</v>
      </c>
      <c r="P23" s="10"/>
      <c r="Q23" s="60">
        <f t="shared" si="0"/>
        <v>129975</v>
      </c>
      <c r="R23" s="10"/>
      <c r="S23" s="62">
        <f t="shared" si="1"/>
        <v>138640</v>
      </c>
      <c r="T23" s="10"/>
      <c r="U23" s="64">
        <v>30.1</v>
      </c>
      <c r="V23" s="64">
        <v>17.420000000000002</v>
      </c>
      <c r="W23" s="10"/>
      <c r="X23" s="43">
        <v>1100000000</v>
      </c>
      <c r="Y23" s="36">
        <v>0.1</v>
      </c>
      <c r="Z23" s="10"/>
      <c r="AA23" s="20">
        <v>30</v>
      </c>
      <c r="AB23" s="20">
        <v>9</v>
      </c>
      <c r="AC23" s="20">
        <v>6</v>
      </c>
      <c r="AD23" s="20">
        <v>54</v>
      </c>
      <c r="AE23" s="20">
        <v>1</v>
      </c>
      <c r="AF23" s="66">
        <f t="shared" si="2"/>
        <v>100</v>
      </c>
      <c r="AG23" s="10"/>
      <c r="AH23" s="36">
        <v>-5.6000000000000001E-2</v>
      </c>
      <c r="AI23" s="40">
        <v>2424</v>
      </c>
      <c r="AJ23" s="37">
        <v>0.73</v>
      </c>
      <c r="AK23" s="42" t="s">
        <v>213</v>
      </c>
      <c r="AL23" s="41">
        <v>970</v>
      </c>
      <c r="AN23" s="86"/>
      <c r="AO23" s="87"/>
      <c r="AP23" s="88">
        <f t="shared" si="3"/>
        <v>0</v>
      </c>
      <c r="AR23" s="86">
        <f t="shared" si="4"/>
        <v>0</v>
      </c>
      <c r="AS23" s="87"/>
      <c r="AT23" s="88">
        <f t="shared" si="5"/>
        <v>0</v>
      </c>
      <c r="AV23" s="88">
        <v>0</v>
      </c>
    </row>
    <row r="24" spans="1:48" ht="24" customHeight="1">
      <c r="A24" s="16"/>
      <c r="B24" s="17">
        <f t="shared" si="6"/>
        <v>16</v>
      </c>
      <c r="C24" s="10"/>
      <c r="D24" s="18" t="s">
        <v>156</v>
      </c>
      <c r="E24" s="10"/>
      <c r="F24" s="18" t="s">
        <v>11</v>
      </c>
      <c r="G24" s="18" t="s">
        <v>11</v>
      </c>
      <c r="H24" s="10"/>
      <c r="I24" s="19">
        <v>12230730</v>
      </c>
      <c r="J24" s="19">
        <v>820</v>
      </c>
      <c r="K24" s="17" t="s">
        <v>6</v>
      </c>
      <c r="L24" s="10"/>
      <c r="M24" s="60">
        <v>130</v>
      </c>
      <c r="N24" s="60">
        <v>3661</v>
      </c>
      <c r="O24" s="60">
        <v>1745</v>
      </c>
      <c r="P24" s="10"/>
      <c r="Q24" s="60">
        <f t="shared" si="0"/>
        <v>54915</v>
      </c>
      <c r="R24" s="10"/>
      <c r="S24" s="62">
        <f t="shared" si="1"/>
        <v>58576</v>
      </c>
      <c r="T24" s="10"/>
      <c r="U24" s="64">
        <v>29.9</v>
      </c>
      <c r="V24" s="64">
        <v>18.010000000000002</v>
      </c>
      <c r="W24" s="10"/>
      <c r="X24" s="43">
        <v>289040000</v>
      </c>
      <c r="Y24" s="36">
        <v>0.1</v>
      </c>
      <c r="Z24" s="10"/>
      <c r="AA24" s="20">
        <v>40</v>
      </c>
      <c r="AB24" s="20">
        <v>7</v>
      </c>
      <c r="AC24" s="20">
        <v>3</v>
      </c>
      <c r="AD24" s="20">
        <v>49</v>
      </c>
      <c r="AE24" s="20">
        <v>1</v>
      </c>
      <c r="AF24" s="66">
        <f t="shared" si="2"/>
        <v>100</v>
      </c>
      <c r="AG24" s="10"/>
      <c r="AH24" s="36">
        <v>0.01</v>
      </c>
      <c r="AI24" s="40">
        <v>569</v>
      </c>
      <c r="AJ24" s="37">
        <v>0.59</v>
      </c>
      <c r="AK24" s="42" t="s">
        <v>213</v>
      </c>
      <c r="AL24" s="41">
        <v>1072</v>
      </c>
      <c r="AN24" s="86"/>
      <c r="AO24" s="87"/>
      <c r="AP24" s="88">
        <f t="shared" si="3"/>
        <v>0</v>
      </c>
      <c r="AR24" s="86">
        <f t="shared" si="4"/>
        <v>0</v>
      </c>
      <c r="AS24" s="87"/>
      <c r="AT24" s="88">
        <f t="shared" si="5"/>
        <v>0</v>
      </c>
      <c r="AV24" s="88">
        <v>0</v>
      </c>
    </row>
    <row r="25" spans="1:48" ht="24" customHeight="1">
      <c r="A25" s="16"/>
      <c r="B25" s="17">
        <f t="shared" si="6"/>
        <v>17</v>
      </c>
      <c r="C25" s="10"/>
      <c r="D25" s="18" t="s">
        <v>70</v>
      </c>
      <c r="E25" s="10"/>
      <c r="F25" s="18" t="s">
        <v>11</v>
      </c>
      <c r="G25" s="18" t="s">
        <v>11</v>
      </c>
      <c r="H25" s="10"/>
      <c r="I25" s="19">
        <v>2038501</v>
      </c>
      <c r="J25" s="19">
        <v>440</v>
      </c>
      <c r="K25" s="17" t="s">
        <v>6</v>
      </c>
      <c r="L25" s="10"/>
      <c r="M25" s="60">
        <v>139</v>
      </c>
      <c r="N25" s="60">
        <v>605</v>
      </c>
      <c r="O25" s="60">
        <v>282</v>
      </c>
      <c r="P25" s="10"/>
      <c r="Q25" s="60">
        <f t="shared" si="0"/>
        <v>9075</v>
      </c>
      <c r="R25" s="10"/>
      <c r="S25" s="62">
        <f t="shared" si="1"/>
        <v>9680</v>
      </c>
      <c r="T25" s="10"/>
      <c r="U25" s="64">
        <v>29.7</v>
      </c>
      <c r="V25" s="64">
        <v>13.55</v>
      </c>
      <c r="W25" s="10"/>
      <c r="X25" s="43">
        <v>142330000</v>
      </c>
      <c r="Y25" s="36">
        <v>9.9000000000000005E-2</v>
      </c>
      <c r="Z25" s="10"/>
      <c r="AA25" s="20">
        <v>50</v>
      </c>
      <c r="AB25" s="20">
        <v>8</v>
      </c>
      <c r="AC25" s="20">
        <v>2</v>
      </c>
      <c r="AD25" s="20">
        <v>39</v>
      </c>
      <c r="AE25" s="20">
        <v>1</v>
      </c>
      <c r="AF25" s="66">
        <f t="shared" si="2"/>
        <v>100</v>
      </c>
      <c r="AG25" s="10"/>
      <c r="AH25" s="36">
        <v>-0.04</v>
      </c>
      <c r="AI25" s="40">
        <v>4168</v>
      </c>
      <c r="AJ25" s="37">
        <v>0.6</v>
      </c>
      <c r="AK25" s="42" t="s">
        <v>214</v>
      </c>
      <c r="AL25" s="41">
        <v>713</v>
      </c>
      <c r="AN25" s="86"/>
      <c r="AO25" s="87"/>
      <c r="AP25" s="88">
        <f t="shared" si="3"/>
        <v>0</v>
      </c>
      <c r="AR25" s="86">
        <f t="shared" si="4"/>
        <v>0</v>
      </c>
      <c r="AS25" s="87"/>
      <c r="AT25" s="88">
        <f t="shared" si="5"/>
        <v>0</v>
      </c>
      <c r="AV25" s="88">
        <v>0</v>
      </c>
    </row>
    <row r="26" spans="1:48" ht="24" customHeight="1">
      <c r="A26" s="16"/>
      <c r="B26" s="17">
        <f t="shared" si="6"/>
        <v>18</v>
      </c>
      <c r="C26" s="10"/>
      <c r="D26" s="18" t="s">
        <v>141</v>
      </c>
      <c r="E26" s="10"/>
      <c r="F26" s="18" t="s">
        <v>11</v>
      </c>
      <c r="G26" s="18" t="s">
        <v>11</v>
      </c>
      <c r="H26" s="10"/>
      <c r="I26" s="19">
        <v>11917508</v>
      </c>
      <c r="J26" s="19">
        <v>700</v>
      </c>
      <c r="K26" s="17" t="s">
        <v>6</v>
      </c>
      <c r="L26" s="10"/>
      <c r="M26" s="60">
        <v>593</v>
      </c>
      <c r="N26" s="60">
        <v>3535</v>
      </c>
      <c r="O26" s="60">
        <v>2623</v>
      </c>
      <c r="P26" s="10"/>
      <c r="Q26" s="60">
        <f t="shared" si="0"/>
        <v>53025</v>
      </c>
      <c r="R26" s="10"/>
      <c r="S26" s="62">
        <f t="shared" si="1"/>
        <v>56560</v>
      </c>
      <c r="T26" s="10"/>
      <c r="U26" s="64">
        <v>29.7</v>
      </c>
      <c r="V26" s="64">
        <v>21.48</v>
      </c>
      <c r="W26" s="10"/>
      <c r="X26" s="43">
        <v>835930000</v>
      </c>
      <c r="Y26" s="36">
        <v>9.9000000000000005E-2</v>
      </c>
      <c r="Z26" s="10"/>
      <c r="AA26" s="20">
        <v>21</v>
      </c>
      <c r="AB26" s="20">
        <v>20</v>
      </c>
      <c r="AC26" s="20">
        <v>10</v>
      </c>
      <c r="AD26" s="20">
        <v>48</v>
      </c>
      <c r="AE26" s="20">
        <v>1</v>
      </c>
      <c r="AF26" s="66">
        <f t="shared" si="2"/>
        <v>100</v>
      </c>
      <c r="AG26" s="10"/>
      <c r="AH26" s="36">
        <v>-5.6000000000000001E-2</v>
      </c>
      <c r="AI26" s="40">
        <v>1512</v>
      </c>
      <c r="AJ26" s="37">
        <v>0.62</v>
      </c>
      <c r="AK26" s="42" t="s">
        <v>213</v>
      </c>
      <c r="AL26" s="41">
        <v>1138</v>
      </c>
      <c r="AN26" s="86"/>
      <c r="AO26" s="87"/>
      <c r="AP26" s="88">
        <f t="shared" si="3"/>
        <v>0</v>
      </c>
      <c r="AR26" s="86">
        <f t="shared" si="4"/>
        <v>0</v>
      </c>
      <c r="AS26" s="87"/>
      <c r="AT26" s="88">
        <f t="shared" si="5"/>
        <v>0</v>
      </c>
      <c r="AV26" s="88">
        <v>0</v>
      </c>
    </row>
    <row r="27" spans="1:48" ht="24" customHeight="1">
      <c r="A27" s="16"/>
      <c r="B27" s="17">
        <f t="shared" si="6"/>
        <v>19</v>
      </c>
      <c r="C27" s="10"/>
      <c r="D27" s="18" t="s">
        <v>168</v>
      </c>
      <c r="E27" s="10"/>
      <c r="F27" s="18" t="s">
        <v>11</v>
      </c>
      <c r="G27" s="18" t="s">
        <v>11</v>
      </c>
      <c r="H27" s="10"/>
      <c r="I27" s="19">
        <v>7606374</v>
      </c>
      <c r="J27" s="19">
        <v>540</v>
      </c>
      <c r="K27" s="17" t="s">
        <v>6</v>
      </c>
      <c r="L27" s="10"/>
      <c r="M27" s="60">
        <v>514</v>
      </c>
      <c r="N27" s="60">
        <v>2224</v>
      </c>
      <c r="O27" s="60">
        <v>1130</v>
      </c>
      <c r="P27" s="10"/>
      <c r="Q27" s="60">
        <f t="shared" si="0"/>
        <v>33360</v>
      </c>
      <c r="R27" s="10"/>
      <c r="S27" s="62">
        <f t="shared" si="1"/>
        <v>35584</v>
      </c>
      <c r="T27" s="10"/>
      <c r="U27" s="64">
        <v>29.2</v>
      </c>
      <c r="V27" s="64">
        <v>15.36</v>
      </c>
      <c r="W27" s="10"/>
      <c r="X27" s="43">
        <v>433370000</v>
      </c>
      <c r="Y27" s="36">
        <v>9.7000000000000003E-2</v>
      </c>
      <c r="Z27" s="10"/>
      <c r="AA27" s="20">
        <v>48</v>
      </c>
      <c r="AB27" s="20">
        <v>7</v>
      </c>
      <c r="AC27" s="20">
        <v>2</v>
      </c>
      <c r="AD27" s="20">
        <v>42</v>
      </c>
      <c r="AE27" s="20">
        <v>1</v>
      </c>
      <c r="AF27" s="66">
        <f t="shared" si="2"/>
        <v>100</v>
      </c>
      <c r="AG27" s="10"/>
      <c r="AH27" s="36">
        <v>-7.0000000000000007E-2</v>
      </c>
      <c r="AI27" s="40">
        <v>843</v>
      </c>
      <c r="AJ27" s="37">
        <v>0.71</v>
      </c>
      <c r="AK27" s="42" t="s">
        <v>214</v>
      </c>
      <c r="AL27" s="41">
        <v>829</v>
      </c>
      <c r="AN27" s="86"/>
      <c r="AO27" s="87"/>
      <c r="AP27" s="88">
        <f t="shared" si="3"/>
        <v>0</v>
      </c>
      <c r="AR27" s="86">
        <f t="shared" si="4"/>
        <v>0</v>
      </c>
      <c r="AS27" s="87"/>
      <c r="AT27" s="88">
        <f t="shared" si="5"/>
        <v>0</v>
      </c>
      <c r="AV27" s="88">
        <v>0</v>
      </c>
    </row>
    <row r="28" spans="1:48" ht="24" customHeight="1">
      <c r="A28" s="16"/>
      <c r="B28" s="17">
        <f t="shared" si="6"/>
        <v>20</v>
      </c>
      <c r="C28" s="10"/>
      <c r="D28" s="18" t="s">
        <v>178</v>
      </c>
      <c r="E28" s="10"/>
      <c r="F28" s="18" t="s">
        <v>11</v>
      </c>
      <c r="G28" s="18" t="s">
        <v>11</v>
      </c>
      <c r="H28" s="10"/>
      <c r="I28" s="19">
        <v>55572200</v>
      </c>
      <c r="J28" s="19">
        <v>900</v>
      </c>
      <c r="K28" s="17" t="s">
        <v>6</v>
      </c>
      <c r="L28" s="10"/>
      <c r="M28" s="60">
        <v>3256</v>
      </c>
      <c r="N28" s="60">
        <v>16252</v>
      </c>
      <c r="O28" s="60">
        <v>5496</v>
      </c>
      <c r="P28" s="10"/>
      <c r="Q28" s="60">
        <f t="shared" si="0"/>
        <v>243780</v>
      </c>
      <c r="R28" s="10"/>
      <c r="S28" s="62">
        <f t="shared" si="1"/>
        <v>260032</v>
      </c>
      <c r="T28" s="10"/>
      <c r="U28" s="64">
        <v>29.2</v>
      </c>
      <c r="V28" s="64">
        <v>10.46</v>
      </c>
      <c r="W28" s="10"/>
      <c r="X28" s="43">
        <v>4990000000</v>
      </c>
      <c r="Y28" s="36">
        <v>0.1</v>
      </c>
      <c r="Z28" s="10"/>
      <c r="AA28" s="20">
        <v>49</v>
      </c>
      <c r="AB28" s="20">
        <v>5</v>
      </c>
      <c r="AC28" s="20">
        <v>5</v>
      </c>
      <c r="AD28" s="20">
        <v>40</v>
      </c>
      <c r="AE28" s="20">
        <v>1</v>
      </c>
      <c r="AF28" s="66">
        <f t="shared" si="2"/>
        <v>100</v>
      </c>
      <c r="AG28" s="10"/>
      <c r="AH28" s="36">
        <v>-3.5999999999999997E-2</v>
      </c>
      <c r="AI28" s="40">
        <v>3893</v>
      </c>
      <c r="AJ28" s="37">
        <v>0.56999999999999995</v>
      </c>
      <c r="AK28" s="42" t="s">
        <v>214</v>
      </c>
      <c r="AL28" s="41">
        <v>605</v>
      </c>
      <c r="AN28" s="86"/>
      <c r="AO28" s="87"/>
      <c r="AP28" s="88">
        <f t="shared" si="3"/>
        <v>0</v>
      </c>
      <c r="AR28" s="86">
        <f t="shared" si="4"/>
        <v>0</v>
      </c>
      <c r="AS28" s="87"/>
      <c r="AT28" s="88">
        <f t="shared" si="5"/>
        <v>0</v>
      </c>
      <c r="AV28" s="88">
        <v>0</v>
      </c>
    </row>
    <row r="29" spans="1:48" ht="24" customHeight="1">
      <c r="A29" s="16"/>
      <c r="B29" s="17">
        <f t="shared" si="6"/>
        <v>21</v>
      </c>
      <c r="C29" s="10"/>
      <c r="D29" s="18" t="s">
        <v>174</v>
      </c>
      <c r="E29" s="10"/>
      <c r="F29" s="18" t="s">
        <v>11</v>
      </c>
      <c r="G29" s="18" t="s">
        <v>11</v>
      </c>
      <c r="H29" s="10"/>
      <c r="I29" s="19">
        <v>41487964</v>
      </c>
      <c r="J29" s="19">
        <v>660</v>
      </c>
      <c r="K29" s="17" t="s">
        <v>6</v>
      </c>
      <c r="L29" s="10"/>
      <c r="M29" s="60">
        <v>3503</v>
      </c>
      <c r="N29" s="60">
        <v>12036</v>
      </c>
      <c r="O29" s="60">
        <v>5769</v>
      </c>
      <c r="P29" s="10"/>
      <c r="Q29" s="60">
        <f t="shared" si="0"/>
        <v>180540</v>
      </c>
      <c r="R29" s="10"/>
      <c r="S29" s="62">
        <f t="shared" si="1"/>
        <v>192576</v>
      </c>
      <c r="T29" s="10"/>
      <c r="U29" s="64">
        <v>29</v>
      </c>
      <c r="V29" s="64">
        <v>15.15</v>
      </c>
      <c r="W29" s="10"/>
      <c r="X29" s="43">
        <v>2330000000</v>
      </c>
      <c r="Y29" s="36">
        <v>9.6000000000000002E-2</v>
      </c>
      <c r="Z29" s="10"/>
      <c r="AA29" s="20">
        <v>50</v>
      </c>
      <c r="AB29" s="20">
        <v>8</v>
      </c>
      <c r="AC29" s="20">
        <v>13</v>
      </c>
      <c r="AD29" s="20">
        <v>28</v>
      </c>
      <c r="AE29" s="20">
        <v>1</v>
      </c>
      <c r="AF29" s="66">
        <f t="shared" si="2"/>
        <v>100</v>
      </c>
      <c r="AG29" s="10"/>
      <c r="AH29" s="36">
        <v>-0.10199999999999999</v>
      </c>
      <c r="AI29" s="40">
        <v>3844</v>
      </c>
      <c r="AJ29" s="37">
        <v>0.61</v>
      </c>
      <c r="AK29" s="42" t="s">
        <v>213</v>
      </c>
      <c r="AL29" s="41">
        <v>869</v>
      </c>
      <c r="AN29" s="86"/>
      <c r="AO29" s="87"/>
      <c r="AP29" s="88">
        <f t="shared" si="3"/>
        <v>0</v>
      </c>
      <c r="AR29" s="86">
        <f t="shared" si="4"/>
        <v>0</v>
      </c>
      <c r="AS29" s="87"/>
      <c r="AT29" s="88">
        <f t="shared" si="5"/>
        <v>0</v>
      </c>
      <c r="AV29" s="88">
        <v>0</v>
      </c>
    </row>
    <row r="30" spans="1:48" ht="24" customHeight="1">
      <c r="A30" s="16"/>
      <c r="B30" s="17">
        <f t="shared" si="6"/>
        <v>22</v>
      </c>
      <c r="C30" s="10"/>
      <c r="D30" s="18" t="s">
        <v>101</v>
      </c>
      <c r="E30" s="10"/>
      <c r="F30" s="18" t="s">
        <v>11</v>
      </c>
      <c r="G30" s="18" t="s">
        <v>11</v>
      </c>
      <c r="H30" s="10"/>
      <c r="I30" s="19">
        <v>2203821</v>
      </c>
      <c r="J30" s="19">
        <v>1210</v>
      </c>
      <c r="K30" s="17" t="s">
        <v>9</v>
      </c>
      <c r="L30" s="10"/>
      <c r="M30" s="60">
        <v>318</v>
      </c>
      <c r="N30" s="60">
        <v>638</v>
      </c>
      <c r="O30" s="60">
        <v>831</v>
      </c>
      <c r="P30" s="10"/>
      <c r="Q30" s="60">
        <f t="shared" si="0"/>
        <v>9570</v>
      </c>
      <c r="R30" s="10"/>
      <c r="S30" s="62">
        <f t="shared" si="1"/>
        <v>10208</v>
      </c>
      <c r="T30" s="10"/>
      <c r="U30" s="64">
        <v>28.9</v>
      </c>
      <c r="V30" s="64">
        <v>42.86</v>
      </c>
      <c r="W30" s="10"/>
      <c r="X30" s="43">
        <v>223650000</v>
      </c>
      <c r="Y30" s="36">
        <v>9.6000000000000002E-2</v>
      </c>
      <c r="Z30" s="10"/>
      <c r="AA30" s="20">
        <v>60</v>
      </c>
      <c r="AB30" s="20">
        <v>4</v>
      </c>
      <c r="AC30" s="20">
        <v>1</v>
      </c>
      <c r="AD30" s="20">
        <v>34</v>
      </c>
      <c r="AE30" s="20">
        <v>1</v>
      </c>
      <c r="AF30" s="66">
        <f t="shared" si="2"/>
        <v>100</v>
      </c>
      <c r="AG30" s="10"/>
      <c r="AH30" s="36">
        <v>-5.8000000000000003E-2</v>
      </c>
      <c r="AI30" s="40">
        <v>5581</v>
      </c>
      <c r="AJ30" s="37">
        <v>0.81</v>
      </c>
      <c r="AK30" s="42" t="s">
        <v>210</v>
      </c>
      <c r="AL30" s="41">
        <v>2424</v>
      </c>
      <c r="AN30" s="86"/>
      <c r="AO30" s="87"/>
      <c r="AP30" s="88">
        <f t="shared" si="3"/>
        <v>0</v>
      </c>
      <c r="AR30" s="86">
        <f t="shared" si="4"/>
        <v>0</v>
      </c>
      <c r="AS30" s="87"/>
      <c r="AT30" s="88">
        <f t="shared" si="5"/>
        <v>0</v>
      </c>
      <c r="AV30" s="88">
        <v>0</v>
      </c>
    </row>
    <row r="31" spans="1:48" ht="24" customHeight="1">
      <c r="A31" s="16"/>
      <c r="B31" s="17">
        <f t="shared" si="6"/>
        <v>23</v>
      </c>
      <c r="C31" s="10"/>
      <c r="D31" s="18" t="s">
        <v>146</v>
      </c>
      <c r="E31" s="10"/>
      <c r="F31" s="18" t="s">
        <v>5</v>
      </c>
      <c r="G31" s="18" t="s">
        <v>212</v>
      </c>
      <c r="H31" s="10"/>
      <c r="I31" s="19">
        <v>32275688</v>
      </c>
      <c r="J31" s="19">
        <v>21750</v>
      </c>
      <c r="K31" s="17" t="s">
        <v>14</v>
      </c>
      <c r="L31" s="10"/>
      <c r="M31" s="60">
        <v>9031</v>
      </c>
      <c r="N31" s="60">
        <v>9311</v>
      </c>
      <c r="O31" s="60">
        <v>9311</v>
      </c>
      <c r="P31" s="10"/>
      <c r="Q31" s="60">
        <f>N31*$Q$189</f>
        <v>279330</v>
      </c>
      <c r="R31" s="10"/>
      <c r="S31" s="62">
        <f t="shared" si="1"/>
        <v>288641</v>
      </c>
      <c r="T31" s="10"/>
      <c r="U31" s="64">
        <v>28.8</v>
      </c>
      <c r="V31" s="64">
        <v>28.8</v>
      </c>
      <c r="W31" s="10"/>
      <c r="X31" s="43">
        <f>AP31+AT31</f>
        <v>148076914942.39999</v>
      </c>
      <c r="Y31" s="36">
        <f>X31/AV31</f>
        <v>0.22959939426919879</v>
      </c>
      <c r="Z31" s="10"/>
      <c r="AA31" s="20">
        <v>51</v>
      </c>
      <c r="AB31" s="20">
        <v>12</v>
      </c>
      <c r="AC31" s="20">
        <v>1</v>
      </c>
      <c r="AD31" s="20">
        <v>35</v>
      </c>
      <c r="AE31" s="20">
        <v>1</v>
      </c>
      <c r="AF31" s="66">
        <f t="shared" si="2"/>
        <v>100</v>
      </c>
      <c r="AG31" s="10"/>
      <c r="AH31" s="72"/>
      <c r="AI31" s="73"/>
      <c r="AJ31" s="74"/>
      <c r="AK31" s="75"/>
      <c r="AL31" s="76"/>
      <c r="AN31" s="57">
        <v>19879.297999999999</v>
      </c>
      <c r="AO31" s="35">
        <v>80</v>
      </c>
      <c r="AP31" s="43">
        <f t="shared" si="3"/>
        <v>14807691494.24</v>
      </c>
      <c r="AR31" s="57">
        <f t="shared" si="4"/>
        <v>19879.297999999999</v>
      </c>
      <c r="AS31" s="35">
        <v>24</v>
      </c>
      <c r="AT31" s="43">
        <f t="shared" si="5"/>
        <v>133269223448.16</v>
      </c>
      <c r="AV31" s="43">
        <v>644936000000</v>
      </c>
    </row>
    <row r="32" spans="1:48" ht="24" customHeight="1">
      <c r="A32" s="16"/>
      <c r="B32" s="17">
        <f t="shared" si="6"/>
        <v>24</v>
      </c>
      <c r="C32" s="10"/>
      <c r="D32" s="18" t="s">
        <v>106</v>
      </c>
      <c r="E32" s="10"/>
      <c r="F32" s="18" t="s">
        <v>11</v>
      </c>
      <c r="G32" s="18" t="s">
        <v>11</v>
      </c>
      <c r="H32" s="10"/>
      <c r="I32" s="19">
        <v>24894552</v>
      </c>
      <c r="J32" s="19">
        <v>400</v>
      </c>
      <c r="K32" s="17" t="s">
        <v>6</v>
      </c>
      <c r="L32" s="10"/>
      <c r="M32" s="60">
        <v>340</v>
      </c>
      <c r="N32" s="60">
        <v>7108</v>
      </c>
      <c r="O32" s="60">
        <v>3416</v>
      </c>
      <c r="P32" s="10"/>
      <c r="Q32" s="60">
        <f t="shared" ref="Q32:Q49" si="7">N32*$Q$188</f>
        <v>106620</v>
      </c>
      <c r="R32" s="10"/>
      <c r="S32" s="62">
        <f t="shared" si="1"/>
        <v>113728</v>
      </c>
      <c r="T32" s="10"/>
      <c r="U32" s="64">
        <v>28.6</v>
      </c>
      <c r="V32" s="64">
        <v>13.46</v>
      </c>
      <c r="W32" s="10"/>
      <c r="X32" s="43">
        <v>949480000</v>
      </c>
      <c r="Y32" s="36">
        <v>9.5000000000000001E-2</v>
      </c>
      <c r="Z32" s="10"/>
      <c r="AA32" s="20">
        <v>48</v>
      </c>
      <c r="AB32" s="20">
        <v>5</v>
      </c>
      <c r="AC32" s="20">
        <v>4</v>
      </c>
      <c r="AD32" s="20">
        <v>39</v>
      </c>
      <c r="AE32" s="20">
        <v>4</v>
      </c>
      <c r="AF32" s="66">
        <f t="shared" si="2"/>
        <v>100</v>
      </c>
      <c r="AG32" s="10"/>
      <c r="AH32" s="36">
        <v>-3.1E-2</v>
      </c>
      <c r="AI32" s="40">
        <v>952</v>
      </c>
      <c r="AJ32" s="37">
        <v>0.69</v>
      </c>
      <c r="AK32" s="42" t="s">
        <v>213</v>
      </c>
      <c r="AL32" s="41">
        <v>786</v>
      </c>
      <c r="AN32" s="86"/>
      <c r="AO32" s="87"/>
      <c r="AP32" s="88">
        <f t="shared" si="3"/>
        <v>0</v>
      </c>
      <c r="AR32" s="86">
        <f t="shared" si="4"/>
        <v>0</v>
      </c>
      <c r="AS32" s="87"/>
      <c r="AT32" s="88">
        <f t="shared" si="5"/>
        <v>0</v>
      </c>
      <c r="AV32" s="88">
        <v>0</v>
      </c>
    </row>
    <row r="33" spans="1:48" ht="24" customHeight="1">
      <c r="A33" s="16"/>
      <c r="B33" s="17">
        <f t="shared" si="6"/>
        <v>25</v>
      </c>
      <c r="C33" s="10"/>
      <c r="D33" s="18" t="s">
        <v>26</v>
      </c>
      <c r="E33" s="10"/>
      <c r="F33" s="18" t="s">
        <v>13</v>
      </c>
      <c r="G33" s="18" t="s">
        <v>222</v>
      </c>
      <c r="H33" s="10"/>
      <c r="I33" s="19">
        <v>366954</v>
      </c>
      <c r="J33" s="19">
        <v>4410</v>
      </c>
      <c r="K33" s="17" t="s">
        <v>9</v>
      </c>
      <c r="L33" s="10"/>
      <c r="M33" s="60">
        <v>101</v>
      </c>
      <c r="N33" s="60">
        <v>104</v>
      </c>
      <c r="O33" s="60">
        <v>71</v>
      </c>
      <c r="P33" s="10"/>
      <c r="Q33" s="60">
        <f t="shared" si="7"/>
        <v>1560</v>
      </c>
      <c r="R33" s="10"/>
      <c r="S33" s="62">
        <f t="shared" si="1"/>
        <v>1664</v>
      </c>
      <c r="T33" s="10"/>
      <c r="U33" s="64">
        <v>28.3</v>
      </c>
      <c r="V33" s="64">
        <v>18.309999999999999</v>
      </c>
      <c r="W33" s="10"/>
      <c r="X33" s="43">
        <v>170250000</v>
      </c>
      <c r="Y33" s="36">
        <v>9.4E-2</v>
      </c>
      <c r="Z33" s="10"/>
      <c r="AA33" s="20">
        <v>53</v>
      </c>
      <c r="AB33" s="20">
        <v>20</v>
      </c>
      <c r="AC33" s="20">
        <v>7</v>
      </c>
      <c r="AD33" s="20">
        <v>19</v>
      </c>
      <c r="AE33" s="20">
        <v>1</v>
      </c>
      <c r="AF33" s="66">
        <f t="shared" si="2"/>
        <v>100</v>
      </c>
      <c r="AG33" s="10"/>
      <c r="AH33" s="36">
        <v>2.5999999999999999E-2</v>
      </c>
      <c r="AI33" s="40">
        <v>15286</v>
      </c>
      <c r="AJ33" s="37">
        <v>0.86</v>
      </c>
      <c r="AK33" s="42" t="s">
        <v>210</v>
      </c>
      <c r="AL33" s="41">
        <v>1007</v>
      </c>
      <c r="AN33" s="86"/>
      <c r="AO33" s="87"/>
      <c r="AP33" s="88">
        <f t="shared" si="3"/>
        <v>0</v>
      </c>
      <c r="AR33" s="86">
        <f t="shared" si="4"/>
        <v>0</v>
      </c>
      <c r="AS33" s="87"/>
      <c r="AT33" s="88">
        <f t="shared" si="5"/>
        <v>0</v>
      </c>
      <c r="AV33" s="88">
        <v>0</v>
      </c>
    </row>
    <row r="34" spans="1:48" ht="24" customHeight="1">
      <c r="A34" s="16"/>
      <c r="B34" s="17">
        <f t="shared" si="6"/>
        <v>26</v>
      </c>
      <c r="C34" s="10"/>
      <c r="D34" s="18" t="s">
        <v>77</v>
      </c>
      <c r="E34" s="10"/>
      <c r="F34" s="18" t="s">
        <v>11</v>
      </c>
      <c r="G34" s="18" t="s">
        <v>11</v>
      </c>
      <c r="H34" s="10"/>
      <c r="I34" s="19">
        <v>12395924</v>
      </c>
      <c r="J34" s="19">
        <v>490</v>
      </c>
      <c r="K34" s="17" t="s">
        <v>6</v>
      </c>
      <c r="L34" s="10"/>
      <c r="M34" s="60">
        <v>458</v>
      </c>
      <c r="N34" s="60">
        <v>3490</v>
      </c>
      <c r="O34" s="60">
        <v>1985</v>
      </c>
      <c r="P34" s="10"/>
      <c r="Q34" s="60">
        <f t="shared" si="7"/>
        <v>52350</v>
      </c>
      <c r="R34" s="10"/>
      <c r="S34" s="62">
        <f t="shared" si="1"/>
        <v>55840</v>
      </c>
      <c r="T34" s="10"/>
      <c r="U34" s="64">
        <v>28.2</v>
      </c>
      <c r="V34" s="64">
        <v>17.22</v>
      </c>
      <c r="W34" s="10"/>
      <c r="X34" s="43">
        <v>813910000</v>
      </c>
      <c r="Y34" s="36">
        <v>9.4E-2</v>
      </c>
      <c r="Z34" s="10"/>
      <c r="AA34" s="20">
        <v>50</v>
      </c>
      <c r="AB34" s="20">
        <v>9</v>
      </c>
      <c r="AC34" s="20">
        <v>1</v>
      </c>
      <c r="AD34" s="20">
        <v>39</v>
      </c>
      <c r="AE34" s="20">
        <v>1</v>
      </c>
      <c r="AF34" s="66">
        <f t="shared" si="2"/>
        <v>100</v>
      </c>
      <c r="AG34" s="10"/>
      <c r="AH34" s="36">
        <v>-5.5E-2</v>
      </c>
      <c r="AI34" s="40">
        <v>2095</v>
      </c>
      <c r="AJ34" s="37">
        <v>0.55000000000000004</v>
      </c>
      <c r="AK34" s="42" t="s">
        <v>214</v>
      </c>
      <c r="AL34" s="41">
        <v>956</v>
      </c>
      <c r="AN34" s="86"/>
      <c r="AO34" s="87"/>
      <c r="AP34" s="88">
        <f t="shared" si="3"/>
        <v>0</v>
      </c>
      <c r="AR34" s="86">
        <f t="shared" si="4"/>
        <v>0</v>
      </c>
      <c r="AS34" s="87"/>
      <c r="AT34" s="88">
        <f t="shared" si="5"/>
        <v>0</v>
      </c>
      <c r="AV34" s="88">
        <v>0</v>
      </c>
    </row>
    <row r="35" spans="1:48" ht="24" customHeight="1">
      <c r="A35" s="16"/>
      <c r="B35" s="17">
        <f t="shared" si="6"/>
        <v>27</v>
      </c>
      <c r="C35" s="10"/>
      <c r="D35" s="18" t="s">
        <v>94</v>
      </c>
      <c r="E35" s="10"/>
      <c r="F35" s="18" t="s">
        <v>11</v>
      </c>
      <c r="G35" s="18" t="s">
        <v>11</v>
      </c>
      <c r="H35" s="10"/>
      <c r="I35" s="19">
        <v>48461568</v>
      </c>
      <c r="J35" s="19">
        <v>1380</v>
      </c>
      <c r="K35" s="17" t="s">
        <v>9</v>
      </c>
      <c r="L35" s="10"/>
      <c r="M35" s="60">
        <v>2965</v>
      </c>
      <c r="N35" s="60">
        <v>13463</v>
      </c>
      <c r="O35" s="60">
        <v>5416</v>
      </c>
      <c r="P35" s="10"/>
      <c r="Q35" s="60">
        <f t="shared" si="7"/>
        <v>201945</v>
      </c>
      <c r="R35" s="10"/>
      <c r="S35" s="62">
        <f t="shared" si="1"/>
        <v>215408</v>
      </c>
      <c r="T35" s="10"/>
      <c r="U35" s="64">
        <v>27.8</v>
      </c>
      <c r="V35" s="64">
        <v>11.47</v>
      </c>
      <c r="W35" s="10"/>
      <c r="X35" s="43">
        <v>6550000000</v>
      </c>
      <c r="Y35" s="36">
        <v>9.1999999999999998E-2</v>
      </c>
      <c r="Z35" s="10"/>
      <c r="AA35" s="20">
        <v>49</v>
      </c>
      <c r="AB35" s="20">
        <v>6</v>
      </c>
      <c r="AC35" s="20">
        <v>6</v>
      </c>
      <c r="AD35" s="20">
        <v>38</v>
      </c>
      <c r="AE35" s="20">
        <v>1</v>
      </c>
      <c r="AF35" s="66">
        <f t="shared" si="2"/>
        <v>100</v>
      </c>
      <c r="AG35" s="10"/>
      <c r="AH35" s="36">
        <v>-6.7000000000000004E-2</v>
      </c>
      <c r="AI35" s="40">
        <v>4536</v>
      </c>
      <c r="AJ35" s="37">
        <v>0.67</v>
      </c>
      <c r="AK35" s="42" t="s">
        <v>213</v>
      </c>
      <c r="AL35" s="41">
        <v>636</v>
      </c>
      <c r="AN35" s="86"/>
      <c r="AO35" s="87"/>
      <c r="AP35" s="88">
        <f t="shared" si="3"/>
        <v>0</v>
      </c>
      <c r="AR35" s="86">
        <f t="shared" si="4"/>
        <v>0</v>
      </c>
      <c r="AS35" s="87"/>
      <c r="AT35" s="88">
        <f t="shared" si="5"/>
        <v>0</v>
      </c>
      <c r="AV35" s="88">
        <v>0</v>
      </c>
    </row>
    <row r="36" spans="1:48" ht="24" customHeight="1">
      <c r="A36" s="16"/>
      <c r="B36" s="17">
        <f t="shared" si="6"/>
        <v>28</v>
      </c>
      <c r="C36" s="10"/>
      <c r="D36" s="18" t="s">
        <v>41</v>
      </c>
      <c r="E36" s="10"/>
      <c r="F36" s="18" t="s">
        <v>11</v>
      </c>
      <c r="G36" s="18" t="s">
        <v>11</v>
      </c>
      <c r="H36" s="10"/>
      <c r="I36" s="19">
        <v>14452543</v>
      </c>
      <c r="J36" s="19">
        <v>720</v>
      </c>
      <c r="K36" s="17" t="s">
        <v>6</v>
      </c>
      <c r="L36" s="10"/>
      <c r="M36" s="60">
        <v>1122</v>
      </c>
      <c r="N36" s="60">
        <v>3990</v>
      </c>
      <c r="O36" s="60">
        <v>2565</v>
      </c>
      <c r="P36" s="10"/>
      <c r="Q36" s="60">
        <f t="shared" si="7"/>
        <v>59850</v>
      </c>
      <c r="R36" s="10"/>
      <c r="S36" s="62">
        <f t="shared" si="1"/>
        <v>63840</v>
      </c>
      <c r="T36" s="10"/>
      <c r="U36" s="64">
        <v>27.6</v>
      </c>
      <c r="V36" s="64">
        <v>17.47</v>
      </c>
      <c r="W36" s="10"/>
      <c r="X36" s="43">
        <v>926300000</v>
      </c>
      <c r="Y36" s="36">
        <v>9.1999999999999998E-2</v>
      </c>
      <c r="Z36" s="10"/>
      <c r="AA36" s="20">
        <v>45</v>
      </c>
      <c r="AB36" s="20">
        <v>5</v>
      </c>
      <c r="AC36" s="20">
        <v>1</v>
      </c>
      <c r="AD36" s="20">
        <v>48</v>
      </c>
      <c r="AE36" s="20">
        <v>1</v>
      </c>
      <c r="AF36" s="66">
        <f t="shared" si="2"/>
        <v>100</v>
      </c>
      <c r="AG36" s="10"/>
      <c r="AH36" s="36">
        <v>-5.5E-2</v>
      </c>
      <c r="AI36" s="40">
        <v>7777</v>
      </c>
      <c r="AJ36" s="37">
        <v>0.49</v>
      </c>
      <c r="AK36" s="42" t="s">
        <v>214</v>
      </c>
      <c r="AL36" s="41">
        <v>1076</v>
      </c>
      <c r="AN36" s="86"/>
      <c r="AO36" s="87"/>
      <c r="AP36" s="88">
        <f t="shared" si="3"/>
        <v>0</v>
      </c>
      <c r="AR36" s="86">
        <f t="shared" si="4"/>
        <v>0</v>
      </c>
      <c r="AS36" s="87"/>
      <c r="AT36" s="88">
        <f t="shared" si="5"/>
        <v>0</v>
      </c>
      <c r="AV36" s="88">
        <v>0</v>
      </c>
    </row>
    <row r="37" spans="1:48" ht="24" customHeight="1">
      <c r="A37" s="16"/>
      <c r="B37" s="17">
        <f t="shared" si="6"/>
        <v>29</v>
      </c>
      <c r="C37" s="10"/>
      <c r="D37" s="18" t="s">
        <v>27</v>
      </c>
      <c r="E37" s="10"/>
      <c r="F37" s="18" t="s">
        <v>11</v>
      </c>
      <c r="G37" s="18" t="s">
        <v>11</v>
      </c>
      <c r="H37" s="10"/>
      <c r="I37" s="19">
        <v>10872298</v>
      </c>
      <c r="J37" s="19">
        <v>820</v>
      </c>
      <c r="K37" s="17" t="s">
        <v>6</v>
      </c>
      <c r="L37" s="10"/>
      <c r="M37" s="60">
        <v>637</v>
      </c>
      <c r="N37" s="60">
        <v>2986</v>
      </c>
      <c r="O37" s="60">
        <v>3098</v>
      </c>
      <c r="P37" s="10"/>
      <c r="Q37" s="60">
        <f t="shared" si="7"/>
        <v>44790</v>
      </c>
      <c r="R37" s="10"/>
      <c r="S37" s="62">
        <f t="shared" si="1"/>
        <v>47776</v>
      </c>
      <c r="T37" s="10"/>
      <c r="U37" s="64">
        <v>27.5</v>
      </c>
      <c r="V37" s="64">
        <v>27.55</v>
      </c>
      <c r="W37" s="10"/>
      <c r="X37" s="43">
        <v>782890000</v>
      </c>
      <c r="Y37" s="36">
        <v>9.0999999999999998E-2</v>
      </c>
      <c r="Z37" s="10"/>
      <c r="AA37" s="20">
        <v>39</v>
      </c>
      <c r="AB37" s="20">
        <v>3</v>
      </c>
      <c r="AC37" s="20">
        <v>2</v>
      </c>
      <c r="AD37" s="20">
        <v>54</v>
      </c>
      <c r="AE37" s="20">
        <v>2</v>
      </c>
      <c r="AF37" s="66">
        <f t="shared" si="2"/>
        <v>100</v>
      </c>
      <c r="AG37" s="10"/>
      <c r="AH37" s="36">
        <v>-8.3000000000000004E-2</v>
      </c>
      <c r="AI37" s="40">
        <v>4321</v>
      </c>
      <c r="AJ37" s="37">
        <v>0.57999999999999996</v>
      </c>
      <c r="AK37" s="42" t="s">
        <v>214</v>
      </c>
      <c r="AL37" s="41">
        <v>1546</v>
      </c>
      <c r="AN37" s="86"/>
      <c r="AO37" s="87"/>
      <c r="AP37" s="88">
        <f t="shared" si="3"/>
        <v>0</v>
      </c>
      <c r="AR37" s="86">
        <f t="shared" si="4"/>
        <v>0</v>
      </c>
      <c r="AS37" s="87"/>
      <c r="AT37" s="88">
        <f t="shared" si="5"/>
        <v>0</v>
      </c>
      <c r="AV37" s="88">
        <v>0</v>
      </c>
    </row>
    <row r="38" spans="1:48" ht="24" customHeight="1">
      <c r="A38" s="153"/>
      <c r="B38" s="17">
        <f t="shared" si="6"/>
        <v>30</v>
      </c>
      <c r="C38" s="10"/>
      <c r="D38" s="18" t="s">
        <v>145</v>
      </c>
      <c r="E38" s="10"/>
      <c r="F38" s="18" t="s">
        <v>11</v>
      </c>
      <c r="G38" s="18" t="s">
        <v>11</v>
      </c>
      <c r="H38" s="10"/>
      <c r="I38" s="19">
        <v>199910</v>
      </c>
      <c r="J38" s="19">
        <v>1730</v>
      </c>
      <c r="K38" s="17" t="s">
        <v>9</v>
      </c>
      <c r="L38" s="10"/>
      <c r="M38" s="60">
        <v>23</v>
      </c>
      <c r="N38" s="60">
        <v>55</v>
      </c>
      <c r="O38" s="60">
        <v>24</v>
      </c>
      <c r="P38" s="10"/>
      <c r="Q38" s="60">
        <f t="shared" si="7"/>
        <v>825</v>
      </c>
      <c r="R38" s="10"/>
      <c r="S38" s="62">
        <f t="shared" si="1"/>
        <v>880</v>
      </c>
      <c r="T38" s="10"/>
      <c r="U38" s="64">
        <v>27.5</v>
      </c>
      <c r="V38" s="64">
        <v>11.95</v>
      </c>
      <c r="W38" s="10"/>
      <c r="X38" s="43">
        <v>32410000</v>
      </c>
      <c r="Y38" s="36">
        <v>9.0999999999999998E-2</v>
      </c>
      <c r="Z38" s="10"/>
      <c r="AA38" s="20">
        <v>52</v>
      </c>
      <c r="AB38" s="20">
        <v>10</v>
      </c>
      <c r="AC38" s="20">
        <v>2</v>
      </c>
      <c r="AD38" s="20">
        <v>35</v>
      </c>
      <c r="AE38" s="20">
        <v>1</v>
      </c>
      <c r="AF38" s="66">
        <f t="shared" si="2"/>
        <v>100</v>
      </c>
      <c r="AG38" s="10"/>
      <c r="AH38" s="36">
        <v>-0.08</v>
      </c>
      <c r="AI38" s="40">
        <v>17033</v>
      </c>
      <c r="AJ38" s="37">
        <v>0.68</v>
      </c>
      <c r="AK38" s="42" t="s">
        <v>213</v>
      </c>
      <c r="AL38" s="41">
        <v>673</v>
      </c>
      <c r="AN38" s="86"/>
      <c r="AO38" s="87"/>
      <c r="AP38" s="88">
        <f t="shared" si="3"/>
        <v>0</v>
      </c>
      <c r="AR38" s="86">
        <f t="shared" si="4"/>
        <v>0</v>
      </c>
      <c r="AS38" s="87"/>
      <c r="AT38" s="88">
        <f t="shared" si="5"/>
        <v>0</v>
      </c>
      <c r="AV38" s="88">
        <v>0</v>
      </c>
    </row>
    <row r="39" spans="1:48" ht="24" customHeight="1">
      <c r="A39" s="16"/>
      <c r="B39" s="17">
        <f t="shared" si="6"/>
        <v>31</v>
      </c>
      <c r="C39" s="10"/>
      <c r="D39" s="18" t="s">
        <v>46</v>
      </c>
      <c r="E39" s="10"/>
      <c r="F39" s="18" t="s">
        <v>11</v>
      </c>
      <c r="G39" s="18" t="s">
        <v>11</v>
      </c>
      <c r="H39" s="10"/>
      <c r="I39" s="19">
        <v>5125821</v>
      </c>
      <c r="J39" s="19">
        <v>1710</v>
      </c>
      <c r="K39" s="17" t="s">
        <v>9</v>
      </c>
      <c r="L39" s="10"/>
      <c r="M39" s="60">
        <v>308</v>
      </c>
      <c r="N39" s="60">
        <v>1405</v>
      </c>
      <c r="O39" s="60">
        <v>1210</v>
      </c>
      <c r="P39" s="10"/>
      <c r="Q39" s="60">
        <f t="shared" si="7"/>
        <v>21075</v>
      </c>
      <c r="R39" s="10"/>
      <c r="S39" s="62">
        <f t="shared" si="1"/>
        <v>22480</v>
      </c>
      <c r="T39" s="10"/>
      <c r="U39" s="64">
        <v>27.4</v>
      </c>
      <c r="V39" s="64">
        <v>25.13</v>
      </c>
      <c r="W39" s="10"/>
      <c r="X39" s="43">
        <v>823520000</v>
      </c>
      <c r="Y39" s="36">
        <v>9.0999999999999998E-2</v>
      </c>
      <c r="Z39" s="10"/>
      <c r="AA39" s="20">
        <v>58</v>
      </c>
      <c r="AB39" s="20">
        <v>3</v>
      </c>
      <c r="AC39" s="20">
        <v>1</v>
      </c>
      <c r="AD39" s="20">
        <v>37</v>
      </c>
      <c r="AE39" s="20">
        <v>1</v>
      </c>
      <c r="AF39" s="66">
        <f t="shared" si="2"/>
        <v>100</v>
      </c>
      <c r="AG39" s="10"/>
      <c r="AH39" s="36">
        <v>-5.3999999999999999E-2</v>
      </c>
      <c r="AI39" s="40">
        <v>2483</v>
      </c>
      <c r="AJ39" s="37">
        <v>0.74</v>
      </c>
      <c r="AK39" s="42" t="s">
        <v>214</v>
      </c>
      <c r="AL39" s="41">
        <v>1557</v>
      </c>
      <c r="AN39" s="86"/>
      <c r="AO39" s="87"/>
      <c r="AP39" s="88">
        <f t="shared" si="3"/>
        <v>0</v>
      </c>
      <c r="AR39" s="86">
        <f t="shared" si="4"/>
        <v>0</v>
      </c>
      <c r="AS39" s="87"/>
      <c r="AT39" s="88">
        <f t="shared" si="5"/>
        <v>0</v>
      </c>
      <c r="AV39" s="88">
        <v>0</v>
      </c>
    </row>
    <row r="40" spans="1:48" ht="24" customHeight="1">
      <c r="A40" s="16"/>
      <c r="B40" s="17">
        <f t="shared" si="6"/>
        <v>32</v>
      </c>
      <c r="C40" s="10"/>
      <c r="D40" s="18" t="s">
        <v>154</v>
      </c>
      <c r="E40" s="10"/>
      <c r="F40" s="18" t="s">
        <v>5</v>
      </c>
      <c r="G40" s="18" t="s">
        <v>11</v>
      </c>
      <c r="H40" s="10"/>
      <c r="I40" s="19">
        <v>14317996</v>
      </c>
      <c r="J40" s="19">
        <v>0</v>
      </c>
      <c r="K40" s="17" t="s">
        <v>6</v>
      </c>
      <c r="L40" s="10"/>
      <c r="M40" s="60">
        <v>165</v>
      </c>
      <c r="N40" s="60">
        <v>3884</v>
      </c>
      <c r="O40" s="60">
        <v>5101</v>
      </c>
      <c r="P40" s="10"/>
      <c r="Q40" s="60">
        <f t="shared" si="7"/>
        <v>58260</v>
      </c>
      <c r="R40" s="10"/>
      <c r="S40" s="62">
        <f t="shared" si="1"/>
        <v>62144</v>
      </c>
      <c r="T40" s="10"/>
      <c r="U40" s="64">
        <v>27.1</v>
      </c>
      <c r="V40" s="64">
        <v>31.2</v>
      </c>
      <c r="W40" s="10"/>
      <c r="X40" s="43">
        <v>609910000</v>
      </c>
      <c r="Y40" s="36">
        <v>0.09</v>
      </c>
      <c r="Z40" s="10"/>
      <c r="AA40" s="20">
        <v>49</v>
      </c>
      <c r="AB40" s="20">
        <v>5</v>
      </c>
      <c r="AC40" s="20">
        <v>5</v>
      </c>
      <c r="AD40" s="20">
        <v>40</v>
      </c>
      <c r="AE40" s="20">
        <v>1</v>
      </c>
      <c r="AF40" s="66">
        <f t="shared" si="2"/>
        <v>100</v>
      </c>
      <c r="AG40" s="10"/>
      <c r="AH40" s="36">
        <v>-7.6999999999999999E-2</v>
      </c>
      <c r="AI40" s="40">
        <v>415</v>
      </c>
      <c r="AJ40" s="37">
        <v>0.63</v>
      </c>
      <c r="AK40" s="42" t="s">
        <v>213</v>
      </c>
      <c r="AL40" s="41">
        <v>1732</v>
      </c>
      <c r="AN40" s="86"/>
      <c r="AO40" s="87"/>
      <c r="AP40" s="88">
        <f t="shared" si="3"/>
        <v>0</v>
      </c>
      <c r="AR40" s="86">
        <f t="shared" si="4"/>
        <v>0</v>
      </c>
      <c r="AS40" s="87"/>
      <c r="AT40" s="88">
        <f t="shared" si="5"/>
        <v>0</v>
      </c>
      <c r="AV40" s="88">
        <v>0</v>
      </c>
    </row>
    <row r="41" spans="1:48" ht="24" customHeight="1">
      <c r="A41" s="16"/>
      <c r="B41" s="17">
        <f t="shared" si="6"/>
        <v>33</v>
      </c>
      <c r="C41" s="10"/>
      <c r="D41" s="18" t="s">
        <v>64</v>
      </c>
      <c r="E41" s="10"/>
      <c r="F41" s="18" t="s">
        <v>11</v>
      </c>
      <c r="G41" s="18" t="s">
        <v>11</v>
      </c>
      <c r="H41" s="10"/>
      <c r="I41" s="19">
        <v>1343098</v>
      </c>
      <c r="J41" s="19">
        <v>2830</v>
      </c>
      <c r="K41" s="17" t="s">
        <v>9</v>
      </c>
      <c r="L41" s="10"/>
      <c r="M41" s="60">
        <v>203</v>
      </c>
      <c r="N41" s="60">
        <v>361</v>
      </c>
      <c r="O41" s="60">
        <v>386</v>
      </c>
      <c r="P41" s="10"/>
      <c r="Q41" s="60">
        <f t="shared" si="7"/>
        <v>5415</v>
      </c>
      <c r="R41" s="10"/>
      <c r="S41" s="62">
        <f t="shared" ref="S41:S72" si="8">Q41+N41</f>
        <v>5776</v>
      </c>
      <c r="T41" s="10"/>
      <c r="U41" s="64">
        <v>26.9</v>
      </c>
      <c r="V41" s="64">
        <v>34.68</v>
      </c>
      <c r="W41" s="10"/>
      <c r="X41" s="43">
        <v>341160000</v>
      </c>
      <c r="Y41" s="36">
        <v>8.8999999999999996E-2</v>
      </c>
      <c r="Z41" s="10"/>
      <c r="AA41" s="20">
        <v>61</v>
      </c>
      <c r="AB41" s="20">
        <v>4</v>
      </c>
      <c r="AC41" s="20">
        <v>1</v>
      </c>
      <c r="AD41" s="20">
        <v>33</v>
      </c>
      <c r="AE41" s="20">
        <v>1</v>
      </c>
      <c r="AF41" s="66">
        <f t="shared" ref="AF41:AF72" si="9">SUM(AA41:AE41)</f>
        <v>100</v>
      </c>
      <c r="AG41" s="10"/>
      <c r="AH41" s="36">
        <v>-0.13100000000000001</v>
      </c>
      <c r="AI41" s="40">
        <v>7433</v>
      </c>
      <c r="AJ41" s="37">
        <v>0.81</v>
      </c>
      <c r="AK41" s="42" t="s">
        <v>210</v>
      </c>
      <c r="AL41" s="41">
        <v>2042</v>
      </c>
      <c r="AN41" s="86"/>
      <c r="AO41" s="87"/>
      <c r="AP41" s="88">
        <f t="shared" ref="AP41:AP72" si="10">N41*AN41*AO41</f>
        <v>0</v>
      </c>
      <c r="AR41" s="86">
        <f t="shared" ref="AR41:AR72" si="11">AN41</f>
        <v>0</v>
      </c>
      <c r="AS41" s="87"/>
      <c r="AT41" s="88">
        <f t="shared" ref="AT41:AT72" si="12">Q41*AR41*AS41</f>
        <v>0</v>
      </c>
      <c r="AV41" s="88">
        <v>0</v>
      </c>
    </row>
    <row r="42" spans="1:48" ht="24" customHeight="1">
      <c r="A42" s="16"/>
      <c r="B42" s="17">
        <f t="shared" si="6"/>
        <v>34</v>
      </c>
      <c r="C42" s="10"/>
      <c r="D42" s="18" t="s">
        <v>65</v>
      </c>
      <c r="E42" s="10"/>
      <c r="F42" s="18" t="s">
        <v>11</v>
      </c>
      <c r="G42" s="18" t="s">
        <v>11</v>
      </c>
      <c r="H42" s="10"/>
      <c r="I42" s="19">
        <v>102403200</v>
      </c>
      <c r="J42" s="19">
        <v>660</v>
      </c>
      <c r="K42" s="17" t="s">
        <v>6</v>
      </c>
      <c r="L42" s="10"/>
      <c r="M42" s="60">
        <v>4352</v>
      </c>
      <c r="N42" s="60">
        <v>27326</v>
      </c>
      <c r="O42" s="60">
        <v>9639</v>
      </c>
      <c r="P42" s="10"/>
      <c r="Q42" s="60">
        <f t="shared" si="7"/>
        <v>409890</v>
      </c>
      <c r="R42" s="10"/>
      <c r="S42" s="62">
        <f t="shared" si="8"/>
        <v>437216</v>
      </c>
      <c r="T42" s="10"/>
      <c r="U42" s="64">
        <v>26.7</v>
      </c>
      <c r="V42" s="64">
        <v>9.6</v>
      </c>
      <c r="W42" s="10"/>
      <c r="X42" s="43">
        <v>6480000000</v>
      </c>
      <c r="Y42" s="36">
        <v>8.8999999999999996E-2</v>
      </c>
      <c r="Z42" s="10"/>
      <c r="AA42" s="20">
        <v>48</v>
      </c>
      <c r="AB42" s="20">
        <v>5</v>
      </c>
      <c r="AC42" s="20">
        <v>3</v>
      </c>
      <c r="AD42" s="20">
        <v>43</v>
      </c>
      <c r="AE42" s="20">
        <v>1</v>
      </c>
      <c r="AF42" s="66">
        <f t="shared" si="9"/>
        <v>100</v>
      </c>
      <c r="AG42" s="10"/>
      <c r="AH42" s="36">
        <v>-0.1</v>
      </c>
      <c r="AI42" s="40">
        <v>692</v>
      </c>
      <c r="AJ42" s="37">
        <v>0.6</v>
      </c>
      <c r="AK42" s="42" t="s">
        <v>214</v>
      </c>
      <c r="AL42" s="41">
        <v>550</v>
      </c>
      <c r="AN42" s="86"/>
      <c r="AO42" s="87"/>
      <c r="AP42" s="88">
        <f t="shared" si="10"/>
        <v>0</v>
      </c>
      <c r="AR42" s="86">
        <f t="shared" si="11"/>
        <v>0</v>
      </c>
      <c r="AS42" s="87"/>
      <c r="AT42" s="88">
        <f t="shared" si="12"/>
        <v>0</v>
      </c>
      <c r="AV42" s="88">
        <v>0</v>
      </c>
    </row>
    <row r="43" spans="1:48" ht="24" customHeight="1">
      <c r="A43" s="16"/>
      <c r="B43" s="17">
        <f t="shared" si="6"/>
        <v>35</v>
      </c>
      <c r="C43" s="10"/>
      <c r="D43" s="18" t="s">
        <v>45</v>
      </c>
      <c r="E43" s="10"/>
      <c r="F43" s="18" t="s">
        <v>11</v>
      </c>
      <c r="G43" s="18" t="s">
        <v>11</v>
      </c>
      <c r="H43" s="10"/>
      <c r="I43" s="19">
        <v>795601</v>
      </c>
      <c r="J43" s="19">
        <v>760</v>
      </c>
      <c r="K43" s="17" t="s">
        <v>6</v>
      </c>
      <c r="L43" s="10"/>
      <c r="M43" s="60">
        <v>23</v>
      </c>
      <c r="N43" s="60">
        <v>211</v>
      </c>
      <c r="O43" s="60">
        <v>112</v>
      </c>
      <c r="P43" s="10"/>
      <c r="Q43" s="60">
        <f t="shared" si="7"/>
        <v>3165</v>
      </c>
      <c r="R43" s="10"/>
      <c r="S43" s="62">
        <f t="shared" si="8"/>
        <v>3376</v>
      </c>
      <c r="T43" s="10"/>
      <c r="U43" s="64">
        <v>26.5</v>
      </c>
      <c r="V43" s="64">
        <v>15.79</v>
      </c>
      <c r="W43" s="10"/>
      <c r="X43" s="43">
        <v>90320000</v>
      </c>
      <c r="Y43" s="36">
        <v>8.7999999999999995E-2</v>
      </c>
      <c r="Z43" s="10"/>
      <c r="AA43" s="20">
        <v>70</v>
      </c>
      <c r="AB43" s="20">
        <v>8</v>
      </c>
      <c r="AC43" s="20">
        <v>3</v>
      </c>
      <c r="AD43" s="20">
        <v>18</v>
      </c>
      <c r="AE43" s="20">
        <v>1</v>
      </c>
      <c r="AF43" s="66">
        <f t="shared" si="9"/>
        <v>100</v>
      </c>
      <c r="AG43" s="10"/>
      <c r="AH43" s="36">
        <v>-2.5999999999999999E-2</v>
      </c>
      <c r="AI43" s="40">
        <v>4386</v>
      </c>
      <c r="AJ43" s="37">
        <v>0.62</v>
      </c>
      <c r="AK43" s="42" t="s">
        <v>213</v>
      </c>
      <c r="AL43" s="41">
        <v>812</v>
      </c>
      <c r="AN43" s="86"/>
      <c r="AO43" s="87"/>
      <c r="AP43" s="88">
        <f t="shared" si="10"/>
        <v>0</v>
      </c>
      <c r="AR43" s="86">
        <f t="shared" si="11"/>
        <v>0</v>
      </c>
      <c r="AS43" s="87"/>
      <c r="AT43" s="88">
        <f t="shared" si="12"/>
        <v>0</v>
      </c>
      <c r="AV43" s="88">
        <v>0</v>
      </c>
    </row>
    <row r="44" spans="1:48" ht="24" customHeight="1">
      <c r="A44" s="16"/>
      <c r="B44" s="17">
        <f t="shared" si="6"/>
        <v>36</v>
      </c>
      <c r="C44" s="10"/>
      <c r="D44" s="18" t="s">
        <v>163</v>
      </c>
      <c r="E44" s="10"/>
      <c r="F44" s="18" t="s">
        <v>5</v>
      </c>
      <c r="G44" s="18" t="s">
        <v>226</v>
      </c>
      <c r="H44" s="10"/>
      <c r="I44" s="19">
        <v>18430452</v>
      </c>
      <c r="J44" s="19">
        <v>1840</v>
      </c>
      <c r="K44" s="17" t="s">
        <v>9</v>
      </c>
      <c r="L44" s="10"/>
      <c r="M44" s="60">
        <v>714</v>
      </c>
      <c r="N44" s="60">
        <v>4890</v>
      </c>
      <c r="O44" s="60">
        <v>1726</v>
      </c>
      <c r="P44" s="10"/>
      <c r="Q44" s="60">
        <f t="shared" si="7"/>
        <v>73350</v>
      </c>
      <c r="R44" s="10"/>
      <c r="S44" s="62">
        <f t="shared" si="8"/>
        <v>78240</v>
      </c>
      <c r="T44" s="10"/>
      <c r="U44" s="64">
        <v>26.5</v>
      </c>
      <c r="V44" s="64">
        <v>9.6</v>
      </c>
      <c r="W44" s="10"/>
      <c r="X44" s="43">
        <v>2280000000</v>
      </c>
      <c r="Y44" s="36">
        <v>4.4999999999999998E-2</v>
      </c>
      <c r="Z44" s="10"/>
      <c r="AA44" s="20">
        <v>57</v>
      </c>
      <c r="AB44" s="20">
        <v>4</v>
      </c>
      <c r="AC44" s="20">
        <v>1</v>
      </c>
      <c r="AD44" s="20">
        <v>37</v>
      </c>
      <c r="AE44" s="20">
        <v>1</v>
      </c>
      <c r="AF44" s="66">
        <f t="shared" si="9"/>
        <v>100</v>
      </c>
      <c r="AG44" s="10"/>
      <c r="AH44" s="36">
        <v>4.8000000000000001E-2</v>
      </c>
      <c r="AI44" s="40">
        <v>13003</v>
      </c>
      <c r="AJ44" s="37">
        <v>0.66</v>
      </c>
      <c r="AK44" s="42" t="s">
        <v>214</v>
      </c>
      <c r="AL44" s="41">
        <v>497</v>
      </c>
      <c r="AN44" s="86"/>
      <c r="AO44" s="87"/>
      <c r="AP44" s="88">
        <f t="shared" si="10"/>
        <v>0</v>
      </c>
      <c r="AR44" s="86">
        <f t="shared" si="11"/>
        <v>0</v>
      </c>
      <c r="AS44" s="87"/>
      <c r="AT44" s="88">
        <f t="shared" si="12"/>
        <v>0</v>
      </c>
      <c r="AV44" s="88">
        <v>0</v>
      </c>
    </row>
    <row r="45" spans="1:48" ht="24" customHeight="1">
      <c r="A45" s="16"/>
      <c r="B45" s="17">
        <f t="shared" si="6"/>
        <v>37</v>
      </c>
      <c r="C45" s="10"/>
      <c r="D45" s="18" t="s">
        <v>184</v>
      </c>
      <c r="E45" s="10"/>
      <c r="F45" s="18" t="s">
        <v>18</v>
      </c>
      <c r="G45" s="18" t="s">
        <v>224</v>
      </c>
      <c r="H45" s="10"/>
      <c r="I45" s="19">
        <v>94569072</v>
      </c>
      <c r="J45" s="19">
        <v>2050</v>
      </c>
      <c r="K45" s="17" t="s">
        <v>9</v>
      </c>
      <c r="L45" s="10"/>
      <c r="M45" s="60">
        <v>8417</v>
      </c>
      <c r="N45" s="60">
        <v>24970</v>
      </c>
      <c r="O45" s="60">
        <v>21599</v>
      </c>
      <c r="P45" s="10"/>
      <c r="Q45" s="60">
        <f t="shared" si="7"/>
        <v>374550</v>
      </c>
      <c r="R45" s="10"/>
      <c r="S45" s="62">
        <f t="shared" si="8"/>
        <v>399520</v>
      </c>
      <c r="T45" s="10"/>
      <c r="U45" s="64">
        <v>26.4</v>
      </c>
      <c r="V45" s="64">
        <v>22.65</v>
      </c>
      <c r="W45" s="10"/>
      <c r="X45" s="43">
        <v>18020000000</v>
      </c>
      <c r="Y45" s="36">
        <v>8.7999999999999995E-2</v>
      </c>
      <c r="Z45" s="10"/>
      <c r="AA45" s="20">
        <v>30</v>
      </c>
      <c r="AB45" s="20">
        <v>20</v>
      </c>
      <c r="AC45" s="20">
        <v>2</v>
      </c>
      <c r="AD45" s="20">
        <v>47</v>
      </c>
      <c r="AE45" s="20">
        <v>1</v>
      </c>
      <c r="AF45" s="66">
        <f t="shared" si="9"/>
        <v>100</v>
      </c>
      <c r="AG45" s="10"/>
      <c r="AH45" s="36">
        <v>-4.2000000000000003E-2</v>
      </c>
      <c r="AI45" s="40">
        <v>53577</v>
      </c>
      <c r="AJ45" s="37">
        <v>0.82</v>
      </c>
      <c r="AK45" s="42" t="s">
        <v>213</v>
      </c>
      <c r="AL45" s="41">
        <v>1157</v>
      </c>
      <c r="AN45" s="86"/>
      <c r="AO45" s="87"/>
      <c r="AP45" s="88">
        <f t="shared" si="10"/>
        <v>0</v>
      </c>
      <c r="AR45" s="86">
        <f t="shared" si="11"/>
        <v>0</v>
      </c>
      <c r="AS45" s="87"/>
      <c r="AT45" s="88">
        <f t="shared" si="12"/>
        <v>0</v>
      </c>
      <c r="AV45" s="88">
        <v>0</v>
      </c>
    </row>
    <row r="46" spans="1:48" ht="24" customHeight="1">
      <c r="A46" s="16"/>
      <c r="B46" s="17">
        <f t="shared" si="6"/>
        <v>38</v>
      </c>
      <c r="C46" s="10"/>
      <c r="D46" s="18" t="s">
        <v>125</v>
      </c>
      <c r="E46" s="10"/>
      <c r="F46" s="18" t="s">
        <v>11</v>
      </c>
      <c r="G46" s="18" t="s">
        <v>11</v>
      </c>
      <c r="H46" s="10"/>
      <c r="I46" s="19">
        <v>20672988</v>
      </c>
      <c r="J46" s="19">
        <v>370</v>
      </c>
      <c r="K46" s="17" t="s">
        <v>6</v>
      </c>
      <c r="L46" s="10"/>
      <c r="M46" s="60">
        <v>978</v>
      </c>
      <c r="N46" s="60">
        <v>5414</v>
      </c>
      <c r="O46" s="60">
        <v>2514</v>
      </c>
      <c r="P46" s="10"/>
      <c r="Q46" s="60">
        <f t="shared" si="7"/>
        <v>81210</v>
      </c>
      <c r="R46" s="10"/>
      <c r="S46" s="62">
        <f t="shared" si="8"/>
        <v>86624</v>
      </c>
      <c r="T46" s="10"/>
      <c r="U46" s="64">
        <v>26.2</v>
      </c>
      <c r="V46" s="64">
        <v>12.21</v>
      </c>
      <c r="W46" s="10"/>
      <c r="X46" s="43">
        <v>655550000</v>
      </c>
      <c r="Y46" s="36">
        <v>8.6999999999999994E-2</v>
      </c>
      <c r="Z46" s="10"/>
      <c r="AA46" s="20">
        <v>58</v>
      </c>
      <c r="AB46" s="20">
        <v>11</v>
      </c>
      <c r="AC46" s="20">
        <v>1</v>
      </c>
      <c r="AD46" s="20">
        <v>28</v>
      </c>
      <c r="AE46" s="20">
        <v>2</v>
      </c>
      <c r="AF46" s="66">
        <f t="shared" si="9"/>
        <v>100</v>
      </c>
      <c r="AG46" s="10"/>
      <c r="AH46" s="36">
        <v>-5.0000000000000001E-3</v>
      </c>
      <c r="AI46" s="40">
        <v>2111</v>
      </c>
      <c r="AJ46" s="37">
        <v>0.5</v>
      </c>
      <c r="AK46" s="42" t="s">
        <v>214</v>
      </c>
      <c r="AL46" s="41">
        <v>776</v>
      </c>
      <c r="AN46" s="86"/>
      <c r="AO46" s="87"/>
      <c r="AP46" s="88">
        <f t="shared" si="10"/>
        <v>0</v>
      </c>
      <c r="AR46" s="86">
        <f t="shared" si="11"/>
        <v>0</v>
      </c>
      <c r="AS46" s="87"/>
      <c r="AT46" s="88">
        <f t="shared" si="12"/>
        <v>0</v>
      </c>
      <c r="AV46" s="88">
        <v>0</v>
      </c>
    </row>
    <row r="47" spans="1:48" ht="24" customHeight="1">
      <c r="A47" s="16"/>
      <c r="B47" s="17">
        <f t="shared" si="6"/>
        <v>39</v>
      </c>
      <c r="C47" s="10"/>
      <c r="D47" s="18" t="s">
        <v>103</v>
      </c>
      <c r="E47" s="10"/>
      <c r="F47" s="18" t="s">
        <v>5</v>
      </c>
      <c r="G47" s="18" t="s">
        <v>226</v>
      </c>
      <c r="H47" s="10"/>
      <c r="I47" s="19">
        <v>6293253</v>
      </c>
      <c r="J47" s="19">
        <v>4730</v>
      </c>
      <c r="K47" s="17" t="s">
        <v>9</v>
      </c>
      <c r="L47" s="10"/>
      <c r="M47" s="60">
        <v>2414</v>
      </c>
      <c r="N47" s="60">
        <v>1645</v>
      </c>
      <c r="O47" s="60">
        <v>1680</v>
      </c>
      <c r="P47" s="10"/>
      <c r="Q47" s="60">
        <f t="shared" si="7"/>
        <v>24675</v>
      </c>
      <c r="R47" s="10"/>
      <c r="S47" s="62">
        <f t="shared" si="8"/>
        <v>26320</v>
      </c>
      <c r="T47" s="10"/>
      <c r="U47" s="64">
        <v>26.1</v>
      </c>
      <c r="V47" s="64">
        <v>24.63</v>
      </c>
      <c r="W47" s="10"/>
      <c r="X47" s="43">
        <v>2280000000</v>
      </c>
      <c r="Y47" s="36">
        <v>8.6999999999999994E-2</v>
      </c>
      <c r="Z47" s="10"/>
      <c r="AA47" s="20">
        <v>69</v>
      </c>
      <c r="AB47" s="20">
        <v>11</v>
      </c>
      <c r="AC47" s="20">
        <v>1</v>
      </c>
      <c r="AD47" s="20">
        <v>18</v>
      </c>
      <c r="AE47" s="20">
        <v>1</v>
      </c>
      <c r="AF47" s="66">
        <f t="shared" si="9"/>
        <v>100</v>
      </c>
      <c r="AG47" s="10"/>
      <c r="AH47" s="36">
        <v>-3.6999999999999998E-2</v>
      </c>
      <c r="AI47" s="40">
        <v>56465</v>
      </c>
      <c r="AJ47" s="37">
        <v>0.83</v>
      </c>
      <c r="AK47" s="42" t="s">
        <v>213</v>
      </c>
      <c r="AL47" s="41">
        <v>1373</v>
      </c>
      <c r="AN47" s="86"/>
      <c r="AO47" s="87"/>
      <c r="AP47" s="88">
        <f t="shared" si="10"/>
        <v>0</v>
      </c>
      <c r="AR47" s="86">
        <f t="shared" si="11"/>
        <v>0</v>
      </c>
      <c r="AS47" s="87"/>
      <c r="AT47" s="88">
        <f t="shared" si="12"/>
        <v>0</v>
      </c>
      <c r="AV47" s="88">
        <v>0</v>
      </c>
    </row>
    <row r="48" spans="1:48" ht="24" customHeight="1">
      <c r="A48" s="16"/>
      <c r="B48" s="17">
        <f t="shared" si="6"/>
        <v>40</v>
      </c>
      <c r="C48" s="10"/>
      <c r="D48" s="18" t="s">
        <v>155</v>
      </c>
      <c r="E48" s="10"/>
      <c r="F48" s="18" t="s">
        <v>11</v>
      </c>
      <c r="G48" s="18" t="s">
        <v>11</v>
      </c>
      <c r="H48" s="10"/>
      <c r="I48" s="19">
        <v>56015472</v>
      </c>
      <c r="J48" s="19">
        <v>5480</v>
      </c>
      <c r="K48" s="17" t="s">
        <v>9</v>
      </c>
      <c r="L48" s="10"/>
      <c r="M48" s="60">
        <v>14071</v>
      </c>
      <c r="N48" s="60">
        <v>14507</v>
      </c>
      <c r="O48" s="60">
        <v>15099</v>
      </c>
      <c r="P48" s="10"/>
      <c r="Q48" s="60">
        <f t="shared" si="7"/>
        <v>217605</v>
      </c>
      <c r="R48" s="10"/>
      <c r="S48" s="62">
        <f t="shared" si="8"/>
        <v>232112</v>
      </c>
      <c r="T48" s="10"/>
      <c r="U48" s="64">
        <v>25.9</v>
      </c>
      <c r="V48" s="64">
        <v>27.79</v>
      </c>
      <c r="W48" s="10"/>
      <c r="X48" s="43">
        <v>25470000000</v>
      </c>
      <c r="Y48" s="36">
        <v>8.5999999999999993E-2</v>
      </c>
      <c r="Z48" s="10"/>
      <c r="AA48" s="20">
        <v>67</v>
      </c>
      <c r="AB48" s="20">
        <v>2</v>
      </c>
      <c r="AC48" s="20">
        <v>1</v>
      </c>
      <c r="AD48" s="20">
        <v>29</v>
      </c>
      <c r="AE48" s="20">
        <v>1</v>
      </c>
      <c r="AF48" s="66">
        <f t="shared" si="9"/>
        <v>100</v>
      </c>
      <c r="AG48" s="10"/>
      <c r="AH48" s="36">
        <v>-4.7E-2</v>
      </c>
      <c r="AI48" s="40">
        <v>17691</v>
      </c>
      <c r="AJ48" s="37">
        <v>0.83</v>
      </c>
      <c r="AK48" s="42" t="s">
        <v>213</v>
      </c>
      <c r="AL48" s="41">
        <v>1509</v>
      </c>
      <c r="AN48" s="86"/>
      <c r="AO48" s="87"/>
      <c r="AP48" s="88">
        <f t="shared" si="10"/>
        <v>0</v>
      </c>
      <c r="AR48" s="86">
        <f t="shared" si="11"/>
        <v>0</v>
      </c>
      <c r="AS48" s="87"/>
      <c r="AT48" s="88">
        <f t="shared" si="12"/>
        <v>0</v>
      </c>
      <c r="AV48" s="88">
        <v>0</v>
      </c>
    </row>
    <row r="49" spans="1:48" ht="24" customHeight="1">
      <c r="A49" s="16"/>
      <c r="B49" s="17">
        <f t="shared" si="6"/>
        <v>41</v>
      </c>
      <c r="C49" s="10"/>
      <c r="D49" s="18" t="s">
        <v>159</v>
      </c>
      <c r="E49" s="10"/>
      <c r="F49" s="18" t="s">
        <v>5</v>
      </c>
      <c r="G49" s="18" t="s">
        <v>11</v>
      </c>
      <c r="H49" s="10"/>
      <c r="I49" s="19">
        <v>39578828</v>
      </c>
      <c r="J49" s="19">
        <v>2140</v>
      </c>
      <c r="K49" s="17" t="s">
        <v>9</v>
      </c>
      <c r="L49" s="10"/>
      <c r="M49" s="60">
        <v>2311</v>
      </c>
      <c r="N49" s="60">
        <v>10178</v>
      </c>
      <c r="O49" s="60">
        <v>10798</v>
      </c>
      <c r="P49" s="10"/>
      <c r="Q49" s="60">
        <f t="shared" si="7"/>
        <v>152670</v>
      </c>
      <c r="R49" s="10"/>
      <c r="S49" s="62">
        <f t="shared" si="8"/>
        <v>162848</v>
      </c>
      <c r="T49" s="10"/>
      <c r="U49" s="64">
        <v>25.7</v>
      </c>
      <c r="V49" s="64">
        <v>27.41</v>
      </c>
      <c r="W49" s="10"/>
      <c r="X49" s="43">
        <v>8170000000</v>
      </c>
      <c r="Y49" s="36">
        <v>8.5999999999999993E-2</v>
      </c>
      <c r="Z49" s="10"/>
      <c r="AA49" s="20">
        <v>58</v>
      </c>
      <c r="AB49" s="20">
        <v>20</v>
      </c>
      <c r="AC49" s="20">
        <v>1</v>
      </c>
      <c r="AD49" s="20">
        <v>20</v>
      </c>
      <c r="AE49" s="20">
        <v>1</v>
      </c>
      <c r="AF49" s="66">
        <f t="shared" si="9"/>
        <v>100</v>
      </c>
      <c r="AG49" s="10"/>
      <c r="AH49" s="36">
        <v>-0.09</v>
      </c>
      <c r="AI49" s="40">
        <v>3165</v>
      </c>
      <c r="AJ49" s="37">
        <v>0.61</v>
      </c>
      <c r="AK49" s="42" t="s">
        <v>214</v>
      </c>
      <c r="AL49" s="41">
        <v>1749</v>
      </c>
      <c r="AN49" s="86"/>
      <c r="AO49" s="87"/>
      <c r="AP49" s="88">
        <f t="shared" si="10"/>
        <v>0</v>
      </c>
      <c r="AR49" s="86">
        <f t="shared" si="11"/>
        <v>0</v>
      </c>
      <c r="AS49" s="87"/>
      <c r="AT49" s="88">
        <f t="shared" si="12"/>
        <v>0</v>
      </c>
      <c r="AV49" s="88">
        <v>0</v>
      </c>
    </row>
    <row r="50" spans="1:48" ht="24" customHeight="1">
      <c r="A50" s="16"/>
      <c r="B50" s="17">
        <f t="shared" si="6"/>
        <v>42</v>
      </c>
      <c r="C50" s="10"/>
      <c r="D50" s="18" t="s">
        <v>62</v>
      </c>
      <c r="E50" s="10"/>
      <c r="F50" s="18" t="s">
        <v>11</v>
      </c>
      <c r="G50" s="18" t="s">
        <v>11</v>
      </c>
      <c r="H50" s="10"/>
      <c r="I50" s="19">
        <v>4954645</v>
      </c>
      <c r="J50" s="19">
        <v>520</v>
      </c>
      <c r="K50" s="17" t="s">
        <v>6</v>
      </c>
      <c r="L50" s="10"/>
      <c r="M50" s="60">
        <v>130</v>
      </c>
      <c r="N50" s="60">
        <v>1255</v>
      </c>
      <c r="O50" s="60">
        <v>1255</v>
      </c>
      <c r="P50" s="10"/>
      <c r="Q50" s="60">
        <f>N50*$Q$187</f>
        <v>12550</v>
      </c>
      <c r="R50" s="10"/>
      <c r="S50" s="62">
        <f t="shared" si="8"/>
        <v>13805</v>
      </c>
      <c r="T50" s="10"/>
      <c r="U50" s="64">
        <v>25.3</v>
      </c>
      <c r="V50" s="64">
        <v>25.3</v>
      </c>
      <c r="W50" s="10"/>
      <c r="X50" s="43">
        <f>AP50+AT50</f>
        <v>183289838.39999998</v>
      </c>
      <c r="Y50" s="36">
        <f>X50/AV50</f>
        <v>7.0279846012269928E-2</v>
      </c>
      <c r="Z50" s="10"/>
      <c r="AA50" s="20">
        <v>36.200000000000003</v>
      </c>
      <c r="AB50" s="20">
        <v>1.5</v>
      </c>
      <c r="AC50" s="20">
        <v>9.1999999999999993</v>
      </c>
      <c r="AD50" s="20">
        <v>25.4</v>
      </c>
      <c r="AE50" s="20">
        <v>27.7</v>
      </c>
      <c r="AF50" s="66">
        <f t="shared" si="9"/>
        <v>100.00000000000001</v>
      </c>
      <c r="AG50" s="10"/>
      <c r="AH50" s="72"/>
      <c r="AI50" s="73"/>
      <c r="AJ50" s="74"/>
      <c r="AK50" s="75"/>
      <c r="AL50" s="76"/>
      <c r="AN50" s="57">
        <v>811.37599999999998</v>
      </c>
      <c r="AO50" s="35">
        <v>60</v>
      </c>
      <c r="AP50" s="43">
        <f t="shared" si="10"/>
        <v>61096612.799999997</v>
      </c>
      <c r="AR50" s="57">
        <f t="shared" si="11"/>
        <v>811.37599999999998</v>
      </c>
      <c r="AS50" s="35">
        <v>12</v>
      </c>
      <c r="AT50" s="43">
        <f t="shared" si="12"/>
        <v>122193225.59999999</v>
      </c>
      <c r="AV50" s="43">
        <v>2608000000</v>
      </c>
    </row>
    <row r="51" spans="1:48" ht="24" customHeight="1">
      <c r="A51" s="16"/>
      <c r="B51" s="17">
        <f t="shared" si="6"/>
        <v>43</v>
      </c>
      <c r="C51" s="10"/>
      <c r="D51" s="18" t="s">
        <v>36</v>
      </c>
      <c r="E51" s="10"/>
      <c r="F51" s="18" t="s">
        <v>11</v>
      </c>
      <c r="G51" s="18" t="s">
        <v>11</v>
      </c>
      <c r="H51" s="10"/>
      <c r="I51" s="19">
        <v>539560</v>
      </c>
      <c r="J51" s="19">
        <v>2970</v>
      </c>
      <c r="K51" s="17" t="s">
        <v>9</v>
      </c>
      <c r="L51" s="10"/>
      <c r="M51" s="60">
        <v>41</v>
      </c>
      <c r="N51" s="60">
        <v>135</v>
      </c>
      <c r="O51" s="60">
        <v>135</v>
      </c>
      <c r="P51" s="10"/>
      <c r="Q51" s="60">
        <f t="shared" ref="Q51:Q79" si="13">N51*$Q$188</f>
        <v>2025</v>
      </c>
      <c r="R51" s="10"/>
      <c r="S51" s="62">
        <f t="shared" si="8"/>
        <v>2160</v>
      </c>
      <c r="T51" s="10"/>
      <c r="U51" s="64">
        <v>25</v>
      </c>
      <c r="V51" s="64">
        <v>25</v>
      </c>
      <c r="W51" s="10"/>
      <c r="X51" s="43">
        <f>AP51+AT51</f>
        <v>140541954.52500001</v>
      </c>
      <c r="Y51" s="36">
        <f>X51/AV51</f>
        <v>8.4511097128683113E-2</v>
      </c>
      <c r="Z51" s="10"/>
      <c r="AA51" s="20">
        <v>46.5</v>
      </c>
      <c r="AB51" s="20">
        <v>21.9</v>
      </c>
      <c r="AC51" s="20">
        <v>3.7</v>
      </c>
      <c r="AD51" s="20">
        <v>21.5</v>
      </c>
      <c r="AE51" s="20">
        <v>6.4</v>
      </c>
      <c r="AF51" s="66">
        <f t="shared" si="9"/>
        <v>100.00000000000001</v>
      </c>
      <c r="AG51" s="10"/>
      <c r="AH51" s="72"/>
      <c r="AI51" s="73"/>
      <c r="AJ51" s="74"/>
      <c r="AK51" s="75"/>
      <c r="AL51" s="76"/>
      <c r="AN51" s="57">
        <v>3130.982</v>
      </c>
      <c r="AO51" s="35">
        <v>70</v>
      </c>
      <c r="AP51" s="43">
        <f t="shared" si="10"/>
        <v>29587779.900000002</v>
      </c>
      <c r="AR51" s="57">
        <f t="shared" si="11"/>
        <v>3130.982</v>
      </c>
      <c r="AS51" s="35">
        <v>17.5</v>
      </c>
      <c r="AT51" s="43">
        <f t="shared" si="12"/>
        <v>110954174.625</v>
      </c>
      <c r="AV51" s="43">
        <v>1663000000</v>
      </c>
    </row>
    <row r="52" spans="1:48" ht="24" customHeight="1">
      <c r="A52" s="16"/>
      <c r="B52" s="17">
        <f t="shared" si="6"/>
        <v>44</v>
      </c>
      <c r="C52" s="10"/>
      <c r="D52" s="18" t="s">
        <v>225</v>
      </c>
      <c r="E52" s="10"/>
      <c r="F52" s="18" t="s">
        <v>11</v>
      </c>
      <c r="G52" s="18" t="s">
        <v>11</v>
      </c>
      <c r="H52" s="10"/>
      <c r="I52" s="19">
        <v>539560</v>
      </c>
      <c r="J52" s="19"/>
      <c r="K52" s="17" t="s">
        <v>9</v>
      </c>
      <c r="L52" s="10"/>
      <c r="M52" s="60">
        <v>41</v>
      </c>
      <c r="N52" s="60">
        <v>135</v>
      </c>
      <c r="O52" s="60">
        <v>43</v>
      </c>
      <c r="P52" s="10"/>
      <c r="Q52" s="60">
        <f t="shared" si="13"/>
        <v>2025</v>
      </c>
      <c r="R52" s="10"/>
      <c r="S52" s="62">
        <f t="shared" si="8"/>
        <v>2160</v>
      </c>
      <c r="T52" s="10"/>
      <c r="U52" s="64">
        <v>25</v>
      </c>
      <c r="V52" s="64">
        <v>7.86</v>
      </c>
      <c r="W52" s="10"/>
      <c r="X52" s="43">
        <v>138350000</v>
      </c>
      <c r="Y52" s="36">
        <v>8.3000000000000004E-2</v>
      </c>
      <c r="Z52" s="10"/>
      <c r="AA52" s="20">
        <v>38</v>
      </c>
      <c r="AB52" s="20">
        <v>6</v>
      </c>
      <c r="AC52" s="20">
        <v>2</v>
      </c>
      <c r="AD52" s="20">
        <v>53</v>
      </c>
      <c r="AE52" s="20">
        <v>1</v>
      </c>
      <c r="AF52" s="66">
        <f t="shared" si="9"/>
        <v>100</v>
      </c>
      <c r="AG52" s="10"/>
      <c r="AH52" s="36">
        <v>-1E-3</v>
      </c>
      <c r="AI52" s="40">
        <v>12039</v>
      </c>
      <c r="AJ52" s="37">
        <v>0.67</v>
      </c>
      <c r="AK52" s="42" t="s">
        <v>213</v>
      </c>
      <c r="AL52" s="41">
        <v>417</v>
      </c>
      <c r="AN52" s="86"/>
      <c r="AO52" s="87"/>
      <c r="AP52" s="88">
        <f t="shared" si="10"/>
        <v>0</v>
      </c>
      <c r="AR52" s="86">
        <f t="shared" si="11"/>
        <v>0</v>
      </c>
      <c r="AS52" s="87"/>
      <c r="AT52" s="88">
        <f t="shared" si="12"/>
        <v>0</v>
      </c>
      <c r="AV52" s="88">
        <v>0</v>
      </c>
    </row>
    <row r="53" spans="1:48" ht="24" customHeight="1">
      <c r="A53" s="16"/>
      <c r="B53" s="17">
        <f t="shared" si="6"/>
        <v>45</v>
      </c>
      <c r="C53" s="10"/>
      <c r="D53" s="18" t="s">
        <v>73</v>
      </c>
      <c r="E53" s="10"/>
      <c r="F53" s="18" t="s">
        <v>11</v>
      </c>
      <c r="G53" s="18" t="s">
        <v>11</v>
      </c>
      <c r="H53" s="10"/>
      <c r="I53" s="19">
        <v>28206728</v>
      </c>
      <c r="J53" s="19">
        <v>1380</v>
      </c>
      <c r="K53" s="17" t="s">
        <v>9</v>
      </c>
      <c r="L53" s="10"/>
      <c r="M53" s="60">
        <v>1802</v>
      </c>
      <c r="N53" s="60">
        <v>7018</v>
      </c>
      <c r="O53" s="60">
        <v>5387</v>
      </c>
      <c r="P53" s="10"/>
      <c r="Q53" s="60">
        <f t="shared" si="13"/>
        <v>105270</v>
      </c>
      <c r="R53" s="10"/>
      <c r="S53" s="62">
        <f t="shared" si="8"/>
        <v>112288</v>
      </c>
      <c r="T53" s="10"/>
      <c r="U53" s="64">
        <v>24.9</v>
      </c>
      <c r="V53" s="64">
        <v>18.29</v>
      </c>
      <c r="W53" s="10"/>
      <c r="X53" s="43">
        <v>4550000000</v>
      </c>
      <c r="Y53" s="36">
        <v>8.3000000000000004E-2</v>
      </c>
      <c r="Z53" s="10"/>
      <c r="AA53" s="20">
        <v>48</v>
      </c>
      <c r="AB53" s="20">
        <v>3</v>
      </c>
      <c r="AC53" s="20">
        <v>3</v>
      </c>
      <c r="AD53" s="20">
        <v>45</v>
      </c>
      <c r="AE53" s="20">
        <v>1</v>
      </c>
      <c r="AF53" s="66">
        <f t="shared" si="9"/>
        <v>100</v>
      </c>
      <c r="AG53" s="10"/>
      <c r="AH53" s="36">
        <v>1.0999999999999999E-2</v>
      </c>
      <c r="AI53" s="40">
        <v>7328</v>
      </c>
      <c r="AJ53" s="37">
        <v>0.7</v>
      </c>
      <c r="AK53" s="42" t="s">
        <v>213</v>
      </c>
      <c r="AL53" s="41">
        <v>976</v>
      </c>
      <c r="AN53" s="86"/>
      <c r="AO53" s="87"/>
      <c r="AP53" s="88">
        <f t="shared" si="10"/>
        <v>0</v>
      </c>
      <c r="AR53" s="86">
        <f t="shared" si="11"/>
        <v>0</v>
      </c>
      <c r="AS53" s="87"/>
      <c r="AT53" s="88">
        <f t="shared" si="12"/>
        <v>0</v>
      </c>
      <c r="AV53" s="88">
        <v>0</v>
      </c>
    </row>
    <row r="54" spans="1:48" ht="24" customHeight="1">
      <c r="A54" s="16"/>
      <c r="B54" s="17">
        <f t="shared" si="6"/>
        <v>46</v>
      </c>
      <c r="C54" s="10"/>
      <c r="D54" s="18" t="s">
        <v>112</v>
      </c>
      <c r="E54" s="10"/>
      <c r="F54" s="18" t="s">
        <v>11</v>
      </c>
      <c r="G54" s="18" t="s">
        <v>11</v>
      </c>
      <c r="H54" s="10"/>
      <c r="I54" s="19">
        <v>4301018</v>
      </c>
      <c r="J54" s="19">
        <v>1120</v>
      </c>
      <c r="K54" s="17" t="s">
        <v>9</v>
      </c>
      <c r="L54" s="10"/>
      <c r="M54" s="60">
        <v>184</v>
      </c>
      <c r="N54" s="60">
        <v>1064</v>
      </c>
      <c r="O54" s="60">
        <v>672</v>
      </c>
      <c r="P54" s="10"/>
      <c r="Q54" s="60">
        <f t="shared" si="13"/>
        <v>15960</v>
      </c>
      <c r="R54" s="10"/>
      <c r="S54" s="62">
        <f t="shared" si="8"/>
        <v>17024</v>
      </c>
      <c r="T54" s="10"/>
      <c r="U54" s="64">
        <v>24.7</v>
      </c>
      <c r="V54" s="64">
        <v>17.55</v>
      </c>
      <c r="W54" s="10"/>
      <c r="X54" s="43">
        <v>389830000</v>
      </c>
      <c r="Y54" s="36">
        <v>8.2000000000000003E-2</v>
      </c>
      <c r="Z54" s="10"/>
      <c r="AA54" s="20">
        <v>60</v>
      </c>
      <c r="AB54" s="20">
        <v>10</v>
      </c>
      <c r="AC54" s="20">
        <v>2</v>
      </c>
      <c r="AD54" s="20">
        <v>27</v>
      </c>
      <c r="AE54" s="20">
        <v>1</v>
      </c>
      <c r="AF54" s="66">
        <f t="shared" si="9"/>
        <v>100</v>
      </c>
      <c r="AG54" s="10"/>
      <c r="AH54" s="36">
        <v>-5.7000000000000002E-2</v>
      </c>
      <c r="AI54" s="40">
        <v>9677</v>
      </c>
      <c r="AJ54" s="37">
        <v>0.63</v>
      </c>
      <c r="AK54" s="42" t="s">
        <v>214</v>
      </c>
      <c r="AL54" s="41">
        <v>948</v>
      </c>
      <c r="AN54" s="86"/>
      <c r="AO54" s="87"/>
      <c r="AP54" s="88">
        <f t="shared" si="10"/>
        <v>0</v>
      </c>
      <c r="AR54" s="86">
        <f t="shared" si="11"/>
        <v>0</v>
      </c>
      <c r="AS54" s="87"/>
      <c r="AT54" s="88">
        <f t="shared" si="12"/>
        <v>0</v>
      </c>
      <c r="AV54" s="88">
        <v>0</v>
      </c>
    </row>
    <row r="55" spans="1:48" ht="24" customHeight="1">
      <c r="A55" s="16"/>
      <c r="B55" s="17">
        <f t="shared" si="6"/>
        <v>47</v>
      </c>
      <c r="C55" s="10"/>
      <c r="D55" s="18" t="s">
        <v>61</v>
      </c>
      <c r="E55" s="10"/>
      <c r="F55" s="18" t="s">
        <v>11</v>
      </c>
      <c r="G55" s="18" t="s">
        <v>11</v>
      </c>
      <c r="H55" s="10"/>
      <c r="I55" s="19">
        <v>1221490</v>
      </c>
      <c r="J55" s="19">
        <v>6550</v>
      </c>
      <c r="K55" s="17" t="s">
        <v>9</v>
      </c>
      <c r="L55" s="10"/>
      <c r="M55" s="60">
        <v>41</v>
      </c>
      <c r="N55" s="60">
        <v>300</v>
      </c>
      <c r="O55" s="60">
        <v>217</v>
      </c>
      <c r="P55" s="10"/>
      <c r="Q55" s="60">
        <f t="shared" si="13"/>
        <v>4500</v>
      </c>
      <c r="R55" s="10"/>
      <c r="S55" s="62">
        <f t="shared" si="8"/>
        <v>4800</v>
      </c>
      <c r="T55" s="10"/>
      <c r="U55" s="64">
        <v>24.6</v>
      </c>
      <c r="V55" s="64">
        <v>16.690000000000001</v>
      </c>
      <c r="W55" s="10"/>
      <c r="X55" s="43">
        <v>919590000</v>
      </c>
      <c r="Y55" s="36">
        <v>8.2000000000000003E-2</v>
      </c>
      <c r="Z55" s="10"/>
      <c r="AA55" s="20">
        <v>48</v>
      </c>
      <c r="AB55" s="20">
        <v>3</v>
      </c>
      <c r="AC55" s="20">
        <v>1</v>
      </c>
      <c r="AD55" s="20">
        <v>47</v>
      </c>
      <c r="AE55" s="20">
        <v>1</v>
      </c>
      <c r="AF55" s="66">
        <f t="shared" si="9"/>
        <v>100</v>
      </c>
      <c r="AG55" s="10"/>
      <c r="AH55" s="36">
        <v>-3.0000000000000001E-3</v>
      </c>
      <c r="AI55" s="40">
        <v>11707</v>
      </c>
      <c r="AJ55" s="37">
        <v>0.73</v>
      </c>
      <c r="AK55" s="42" t="s">
        <v>213</v>
      </c>
      <c r="AL55" s="41">
        <v>1094</v>
      </c>
      <c r="AN55" s="86"/>
      <c r="AO55" s="87"/>
      <c r="AP55" s="88">
        <f t="shared" si="10"/>
        <v>0</v>
      </c>
      <c r="AR55" s="86">
        <f t="shared" si="11"/>
        <v>0</v>
      </c>
      <c r="AS55" s="87"/>
      <c r="AT55" s="88">
        <f t="shared" si="12"/>
        <v>0</v>
      </c>
      <c r="AV55" s="88">
        <v>0</v>
      </c>
    </row>
    <row r="56" spans="1:48" ht="24" customHeight="1">
      <c r="A56" s="16"/>
      <c r="B56" s="17">
        <f t="shared" si="6"/>
        <v>48</v>
      </c>
      <c r="C56" s="10"/>
      <c r="D56" s="18" t="s">
        <v>79</v>
      </c>
      <c r="E56" s="10"/>
      <c r="F56" s="18" t="s">
        <v>13</v>
      </c>
      <c r="G56" s="18" t="s">
        <v>222</v>
      </c>
      <c r="H56" s="10"/>
      <c r="I56" s="19">
        <v>773303</v>
      </c>
      <c r="J56" s="19">
        <v>4250</v>
      </c>
      <c r="K56" s="17" t="s">
        <v>9</v>
      </c>
      <c r="L56" s="10"/>
      <c r="M56" s="60">
        <v>128</v>
      </c>
      <c r="N56" s="60">
        <v>190</v>
      </c>
      <c r="O56" s="60">
        <v>121</v>
      </c>
      <c r="P56" s="10"/>
      <c r="Q56" s="60">
        <f t="shared" si="13"/>
        <v>2850</v>
      </c>
      <c r="R56" s="10"/>
      <c r="S56" s="62">
        <f t="shared" si="8"/>
        <v>3040</v>
      </c>
      <c r="T56" s="10"/>
      <c r="U56" s="64">
        <v>24.6</v>
      </c>
      <c r="V56" s="64">
        <v>16.27</v>
      </c>
      <c r="W56" s="10"/>
      <c r="X56" s="43">
        <v>286260000</v>
      </c>
      <c r="Y56" s="36">
        <v>8.2000000000000003E-2</v>
      </c>
      <c r="Z56" s="10"/>
      <c r="AA56" s="20">
        <v>51</v>
      </c>
      <c r="AB56" s="20">
        <v>19</v>
      </c>
      <c r="AC56" s="20">
        <v>6</v>
      </c>
      <c r="AD56" s="20">
        <v>23</v>
      </c>
      <c r="AE56" s="20">
        <v>1</v>
      </c>
      <c r="AF56" s="66">
        <f t="shared" si="9"/>
        <v>100</v>
      </c>
      <c r="AG56" s="10"/>
      <c r="AH56" s="36">
        <v>-9.2999999999999999E-2</v>
      </c>
      <c r="AI56" s="40">
        <v>2029</v>
      </c>
      <c r="AJ56" s="37">
        <v>0.85</v>
      </c>
      <c r="AK56" s="42" t="s">
        <v>210</v>
      </c>
      <c r="AL56" s="41">
        <v>856</v>
      </c>
      <c r="AN56" s="86"/>
      <c r="AO56" s="87"/>
      <c r="AP56" s="88">
        <f t="shared" si="10"/>
        <v>0</v>
      </c>
      <c r="AR56" s="86">
        <f t="shared" si="11"/>
        <v>0</v>
      </c>
      <c r="AS56" s="87"/>
      <c r="AT56" s="88">
        <f t="shared" si="12"/>
        <v>0</v>
      </c>
      <c r="AV56" s="88">
        <v>0</v>
      </c>
    </row>
    <row r="57" spans="1:48" ht="24" customHeight="1">
      <c r="A57" s="16"/>
      <c r="B57" s="17">
        <f t="shared" si="6"/>
        <v>49</v>
      </c>
      <c r="C57" s="10"/>
      <c r="D57" s="18" t="s">
        <v>92</v>
      </c>
      <c r="E57" s="10"/>
      <c r="F57" s="18" t="s">
        <v>5</v>
      </c>
      <c r="G57" s="18" t="s">
        <v>226</v>
      </c>
      <c r="H57" s="10"/>
      <c r="I57" s="19">
        <v>9455802</v>
      </c>
      <c r="J57" s="19">
        <v>3920</v>
      </c>
      <c r="K57" s="17" t="s">
        <v>9</v>
      </c>
      <c r="L57" s="10"/>
      <c r="M57" s="60">
        <v>750</v>
      </c>
      <c r="N57" s="60">
        <v>2306</v>
      </c>
      <c r="O57" s="60">
        <v>1076</v>
      </c>
      <c r="P57" s="10"/>
      <c r="Q57" s="60">
        <f t="shared" si="13"/>
        <v>34590</v>
      </c>
      <c r="R57" s="10"/>
      <c r="S57" s="62">
        <f t="shared" si="8"/>
        <v>36896</v>
      </c>
      <c r="T57" s="10"/>
      <c r="U57" s="64">
        <v>24.4</v>
      </c>
      <c r="V57" s="64">
        <v>10.53</v>
      </c>
      <c r="W57" s="10"/>
      <c r="X57" s="43">
        <v>3130000000</v>
      </c>
      <c r="Y57" s="36">
        <v>8.1000000000000003E-2</v>
      </c>
      <c r="Z57" s="10"/>
      <c r="AA57" s="20">
        <v>58</v>
      </c>
      <c r="AB57" s="20">
        <v>7</v>
      </c>
      <c r="AC57" s="20">
        <v>1</v>
      </c>
      <c r="AD57" s="20">
        <v>33</v>
      </c>
      <c r="AE57" s="20">
        <v>1</v>
      </c>
      <c r="AF57" s="66">
        <f t="shared" si="9"/>
        <v>100</v>
      </c>
      <c r="AG57" s="10"/>
      <c r="AH57" s="36">
        <v>-3.5000000000000003E-2</v>
      </c>
      <c r="AI57" s="40">
        <v>15889</v>
      </c>
      <c r="AJ57" s="37">
        <v>0.68</v>
      </c>
      <c r="AK57" s="42" t="s">
        <v>213</v>
      </c>
      <c r="AL57" s="41">
        <v>656</v>
      </c>
      <c r="AN57" s="86"/>
      <c r="AO57" s="87"/>
      <c r="AP57" s="88">
        <f t="shared" si="10"/>
        <v>0</v>
      </c>
      <c r="AR57" s="86">
        <f t="shared" si="11"/>
        <v>0</v>
      </c>
      <c r="AS57" s="87"/>
      <c r="AT57" s="88">
        <f t="shared" si="12"/>
        <v>0</v>
      </c>
      <c r="AV57" s="88">
        <v>0</v>
      </c>
    </row>
    <row r="58" spans="1:48" ht="24" customHeight="1">
      <c r="A58" s="16"/>
      <c r="B58" s="17">
        <f t="shared" si="6"/>
        <v>50</v>
      </c>
      <c r="C58" s="10"/>
      <c r="D58" s="18" t="s">
        <v>31</v>
      </c>
      <c r="E58" s="10"/>
      <c r="F58" s="18" t="s">
        <v>11</v>
      </c>
      <c r="G58" s="18" t="s">
        <v>11</v>
      </c>
      <c r="H58" s="10"/>
      <c r="I58" s="19">
        <v>2250260</v>
      </c>
      <c r="J58" s="19">
        <v>6610</v>
      </c>
      <c r="K58" s="17" t="s">
        <v>9</v>
      </c>
      <c r="L58" s="10"/>
      <c r="M58" s="60">
        <v>450</v>
      </c>
      <c r="N58" s="60">
        <v>535</v>
      </c>
      <c r="O58" s="60">
        <v>299</v>
      </c>
      <c r="P58" s="10"/>
      <c r="Q58" s="60">
        <f t="shared" si="13"/>
        <v>8025</v>
      </c>
      <c r="R58" s="10"/>
      <c r="S58" s="62">
        <f t="shared" si="8"/>
        <v>8560</v>
      </c>
      <c r="T58" s="10"/>
      <c r="U58" s="64">
        <v>23.8</v>
      </c>
      <c r="V58" s="64">
        <v>13.33</v>
      </c>
      <c r="W58" s="10"/>
      <c r="X58" s="43">
        <v>1240000000</v>
      </c>
      <c r="Y58" s="36">
        <v>7.9000000000000001E-2</v>
      </c>
      <c r="Z58" s="10"/>
      <c r="AA58" s="20">
        <v>62</v>
      </c>
      <c r="AB58" s="20">
        <v>3</v>
      </c>
      <c r="AC58" s="20">
        <v>1</v>
      </c>
      <c r="AD58" s="20">
        <v>33</v>
      </c>
      <c r="AE58" s="20">
        <v>1</v>
      </c>
      <c r="AF58" s="66">
        <f t="shared" si="9"/>
        <v>100</v>
      </c>
      <c r="AG58" s="10"/>
      <c r="AH58" s="36">
        <v>-5.0999999999999997E-2</v>
      </c>
      <c r="AI58" s="40">
        <v>29031</v>
      </c>
      <c r="AJ58" s="37">
        <v>0.72</v>
      </c>
      <c r="AK58" s="42" t="s">
        <v>214</v>
      </c>
      <c r="AL58" s="41">
        <v>787</v>
      </c>
      <c r="AN58" s="86"/>
      <c r="AO58" s="87"/>
      <c r="AP58" s="88">
        <f t="shared" si="10"/>
        <v>0</v>
      </c>
      <c r="AR58" s="86">
        <f t="shared" si="11"/>
        <v>0</v>
      </c>
      <c r="AS58" s="87"/>
      <c r="AT58" s="88">
        <f t="shared" si="12"/>
        <v>0</v>
      </c>
      <c r="AV58" s="88">
        <v>0</v>
      </c>
    </row>
    <row r="59" spans="1:48" ht="24" customHeight="1">
      <c r="A59" s="16"/>
      <c r="B59" s="17">
        <f t="shared" si="6"/>
        <v>51</v>
      </c>
      <c r="C59" s="10"/>
      <c r="D59" s="21" t="s">
        <v>10</v>
      </c>
      <c r="E59" s="10"/>
      <c r="F59" s="18" t="s">
        <v>11</v>
      </c>
      <c r="G59" s="18" t="s">
        <v>11</v>
      </c>
      <c r="H59" s="10"/>
      <c r="I59" s="19">
        <v>28813464</v>
      </c>
      <c r="J59" s="19">
        <v>3440</v>
      </c>
      <c r="K59" s="17" t="s">
        <v>9</v>
      </c>
      <c r="L59" s="10"/>
      <c r="M59" s="60">
        <v>2845</v>
      </c>
      <c r="N59" s="60">
        <v>6797</v>
      </c>
      <c r="O59" s="60">
        <v>6769</v>
      </c>
      <c r="P59" s="10"/>
      <c r="Q59" s="60">
        <f t="shared" si="13"/>
        <v>101955</v>
      </c>
      <c r="R59" s="10"/>
      <c r="S59" s="62">
        <f t="shared" si="8"/>
        <v>108752</v>
      </c>
      <c r="T59" s="10"/>
      <c r="U59" s="64">
        <v>23.61</v>
      </c>
      <c r="V59" s="64">
        <v>24.82</v>
      </c>
      <c r="W59" s="10"/>
      <c r="X59" s="43">
        <v>7930000000</v>
      </c>
      <c r="Y59" s="36">
        <v>7.8E-2</v>
      </c>
      <c r="Z59" s="10"/>
      <c r="AA59" s="20">
        <v>51</v>
      </c>
      <c r="AB59" s="20">
        <v>3</v>
      </c>
      <c r="AC59" s="20">
        <v>1</v>
      </c>
      <c r="AD59" s="20">
        <v>44</v>
      </c>
      <c r="AE59" s="20">
        <v>1</v>
      </c>
      <c r="AF59" s="66">
        <f t="shared" si="9"/>
        <v>100</v>
      </c>
      <c r="AG59" s="10"/>
      <c r="AH59" s="36">
        <v>-0.159</v>
      </c>
      <c r="AI59" s="40">
        <v>2708</v>
      </c>
      <c r="AJ59" s="37">
        <v>0.64</v>
      </c>
      <c r="AK59" s="42" t="s">
        <v>214</v>
      </c>
      <c r="AL59" s="41">
        <v>1670</v>
      </c>
      <c r="AN59" s="86"/>
      <c r="AO59" s="87"/>
      <c r="AP59" s="88">
        <f t="shared" si="10"/>
        <v>0</v>
      </c>
      <c r="AR59" s="86">
        <f t="shared" si="11"/>
        <v>0</v>
      </c>
      <c r="AS59" s="87"/>
      <c r="AT59" s="88">
        <f t="shared" si="12"/>
        <v>0</v>
      </c>
      <c r="AV59" s="88">
        <v>0</v>
      </c>
    </row>
    <row r="60" spans="1:48" ht="24" customHeight="1">
      <c r="A60" s="16"/>
      <c r="B60" s="17">
        <f t="shared" si="6"/>
        <v>52</v>
      </c>
      <c r="C60" s="10"/>
      <c r="D60" s="18" t="s">
        <v>49</v>
      </c>
      <c r="E60" s="10"/>
      <c r="F60" s="18" t="s">
        <v>11</v>
      </c>
      <c r="G60" s="18" t="s">
        <v>11</v>
      </c>
      <c r="H60" s="10"/>
      <c r="I60" s="19">
        <v>23695920</v>
      </c>
      <c r="J60" s="19">
        <v>1520</v>
      </c>
      <c r="K60" s="17" t="s">
        <v>9</v>
      </c>
      <c r="L60" s="10"/>
      <c r="M60" s="60">
        <v>991</v>
      </c>
      <c r="N60" s="60">
        <v>5582</v>
      </c>
      <c r="O60" s="60">
        <v>3670</v>
      </c>
      <c r="P60" s="10"/>
      <c r="Q60" s="60">
        <f t="shared" si="13"/>
        <v>83730</v>
      </c>
      <c r="R60" s="10"/>
      <c r="S60" s="62">
        <f t="shared" si="8"/>
        <v>89312</v>
      </c>
      <c r="T60" s="10"/>
      <c r="U60" s="64">
        <v>23.6</v>
      </c>
      <c r="V60" s="64">
        <v>15</v>
      </c>
      <c r="W60" s="10"/>
      <c r="X60" s="43">
        <v>2770000000</v>
      </c>
      <c r="Y60" s="36">
        <v>7.8E-2</v>
      </c>
      <c r="Z60" s="10"/>
      <c r="AA60" s="20">
        <v>51</v>
      </c>
      <c r="AB60" s="20">
        <v>10</v>
      </c>
      <c r="AC60" s="20">
        <v>1</v>
      </c>
      <c r="AD60" s="20">
        <v>37</v>
      </c>
      <c r="AE60" s="20">
        <v>1</v>
      </c>
      <c r="AF60" s="66">
        <f t="shared" si="9"/>
        <v>100</v>
      </c>
      <c r="AG60" s="10"/>
      <c r="AH60" s="36">
        <v>-0.05</v>
      </c>
      <c r="AI60" s="40">
        <v>3821</v>
      </c>
      <c r="AJ60" s="37">
        <v>0.63</v>
      </c>
      <c r="AK60" s="42" t="s">
        <v>213</v>
      </c>
      <c r="AL60" s="41">
        <v>865</v>
      </c>
      <c r="AN60" s="86"/>
      <c r="AO60" s="87"/>
      <c r="AP60" s="88">
        <f t="shared" si="10"/>
        <v>0</v>
      </c>
      <c r="AR60" s="86">
        <f t="shared" si="11"/>
        <v>0</v>
      </c>
      <c r="AS60" s="87"/>
      <c r="AT60" s="88">
        <f t="shared" si="12"/>
        <v>0</v>
      </c>
      <c r="AV60" s="88">
        <v>0</v>
      </c>
    </row>
    <row r="61" spans="1:48" ht="24" customHeight="1">
      <c r="A61" s="16"/>
      <c r="B61" s="17">
        <f t="shared" si="6"/>
        <v>53</v>
      </c>
      <c r="C61" s="10"/>
      <c r="D61" s="18" t="s">
        <v>108</v>
      </c>
      <c r="E61" s="10"/>
      <c r="F61" s="18" t="s">
        <v>18</v>
      </c>
      <c r="G61" s="18" t="s">
        <v>224</v>
      </c>
      <c r="H61" s="10"/>
      <c r="I61" s="19">
        <v>31187264</v>
      </c>
      <c r="J61" s="19">
        <v>9850</v>
      </c>
      <c r="K61" s="17" t="s">
        <v>9</v>
      </c>
      <c r="L61" s="10"/>
      <c r="M61" s="60">
        <v>7152</v>
      </c>
      <c r="N61" s="60">
        <v>7374</v>
      </c>
      <c r="O61" s="60">
        <v>6809</v>
      </c>
      <c r="P61" s="10"/>
      <c r="Q61" s="60">
        <f t="shared" si="13"/>
        <v>110610</v>
      </c>
      <c r="R61" s="10"/>
      <c r="S61" s="62">
        <f t="shared" si="8"/>
        <v>117984</v>
      </c>
      <c r="T61" s="10"/>
      <c r="U61" s="64">
        <v>23.6</v>
      </c>
      <c r="V61" s="64">
        <v>22.48</v>
      </c>
      <c r="W61" s="10"/>
      <c r="X61" s="43">
        <v>23330000000</v>
      </c>
      <c r="Y61" s="36">
        <v>7.9000000000000001E-2</v>
      </c>
      <c r="Z61" s="10"/>
      <c r="AA61" s="20">
        <v>50</v>
      </c>
      <c r="AB61" s="20">
        <v>20</v>
      </c>
      <c r="AC61" s="20">
        <v>3</v>
      </c>
      <c r="AD61" s="20">
        <v>25</v>
      </c>
      <c r="AE61" s="20">
        <v>2</v>
      </c>
      <c r="AF61" s="66">
        <f t="shared" si="9"/>
        <v>100</v>
      </c>
      <c r="AG61" s="10"/>
      <c r="AH61" s="36">
        <v>5.5E-2</v>
      </c>
      <c r="AI61" s="40">
        <v>88540</v>
      </c>
      <c r="AJ61" s="37">
        <v>0.77</v>
      </c>
      <c r="AK61" s="42" t="s">
        <v>210</v>
      </c>
      <c r="AL61" s="41">
        <v>1209</v>
      </c>
      <c r="AN61" s="86"/>
      <c r="AO61" s="87"/>
      <c r="AP61" s="88">
        <f t="shared" si="10"/>
        <v>0</v>
      </c>
      <c r="AR61" s="86">
        <f t="shared" si="11"/>
        <v>0</v>
      </c>
      <c r="AS61" s="87"/>
      <c r="AT61" s="88">
        <f t="shared" si="12"/>
        <v>0</v>
      </c>
      <c r="AV61" s="88">
        <v>0</v>
      </c>
    </row>
    <row r="62" spans="1:48" ht="24" customHeight="1">
      <c r="A62" s="16"/>
      <c r="B62" s="17">
        <f t="shared" si="6"/>
        <v>54</v>
      </c>
      <c r="C62" s="10"/>
      <c r="D62" s="18" t="s">
        <v>147</v>
      </c>
      <c r="E62" s="10"/>
      <c r="F62" s="18" t="s">
        <v>11</v>
      </c>
      <c r="G62" s="18" t="s">
        <v>11</v>
      </c>
      <c r="H62" s="10"/>
      <c r="I62" s="19">
        <v>15411614</v>
      </c>
      <c r="J62" s="19">
        <v>950</v>
      </c>
      <c r="K62" s="17" t="s">
        <v>6</v>
      </c>
      <c r="L62" s="10"/>
      <c r="M62" s="60">
        <v>604</v>
      </c>
      <c r="N62" s="60">
        <v>3609</v>
      </c>
      <c r="O62" s="60">
        <v>1775</v>
      </c>
      <c r="P62" s="10"/>
      <c r="Q62" s="60">
        <f t="shared" si="13"/>
        <v>54135</v>
      </c>
      <c r="R62" s="10"/>
      <c r="S62" s="62">
        <f t="shared" si="8"/>
        <v>57744</v>
      </c>
      <c r="T62" s="10"/>
      <c r="U62" s="64">
        <v>23.4</v>
      </c>
      <c r="V62" s="64">
        <v>12.36</v>
      </c>
      <c r="W62" s="10"/>
      <c r="X62" s="43">
        <v>1480000000</v>
      </c>
      <c r="Y62" s="36">
        <v>7.8E-2</v>
      </c>
      <c r="Z62" s="10"/>
      <c r="AA62" s="20">
        <v>58</v>
      </c>
      <c r="AB62" s="20">
        <v>10</v>
      </c>
      <c r="AC62" s="20">
        <v>1</v>
      </c>
      <c r="AD62" s="20">
        <v>30</v>
      </c>
      <c r="AE62" s="20">
        <v>1</v>
      </c>
      <c r="AF62" s="66">
        <f t="shared" si="9"/>
        <v>100</v>
      </c>
      <c r="AG62" s="10"/>
      <c r="AH62" s="36">
        <v>-8.9999999999999993E-3</v>
      </c>
      <c r="AI62" s="40">
        <v>3037</v>
      </c>
      <c r="AJ62" s="37">
        <v>0.6</v>
      </c>
      <c r="AK62" s="42" t="s">
        <v>213</v>
      </c>
      <c r="AL62" s="41">
        <v>669</v>
      </c>
      <c r="AN62" s="86"/>
      <c r="AO62" s="87"/>
      <c r="AP62" s="88">
        <f t="shared" si="10"/>
        <v>0</v>
      </c>
      <c r="AR62" s="86">
        <f t="shared" si="11"/>
        <v>0</v>
      </c>
      <c r="AS62" s="87"/>
      <c r="AT62" s="88">
        <f t="shared" si="12"/>
        <v>0</v>
      </c>
      <c r="AV62" s="88">
        <v>0</v>
      </c>
    </row>
    <row r="63" spans="1:48" ht="24" customHeight="1">
      <c r="A63" s="16"/>
      <c r="B63" s="17">
        <f t="shared" si="6"/>
        <v>55</v>
      </c>
      <c r="C63" s="10"/>
      <c r="D63" s="18" t="s">
        <v>69</v>
      </c>
      <c r="E63" s="10"/>
      <c r="F63" s="18" t="s">
        <v>11</v>
      </c>
      <c r="G63" s="18" t="s">
        <v>11</v>
      </c>
      <c r="H63" s="10"/>
      <c r="I63" s="19">
        <v>1979786</v>
      </c>
      <c r="J63" s="19">
        <v>7210</v>
      </c>
      <c r="K63" s="17" t="s">
        <v>9</v>
      </c>
      <c r="L63" s="10"/>
      <c r="M63" s="60">
        <v>54</v>
      </c>
      <c r="N63" s="60">
        <v>460</v>
      </c>
      <c r="O63" s="60">
        <v>438</v>
      </c>
      <c r="P63" s="10"/>
      <c r="Q63" s="60">
        <f t="shared" si="13"/>
        <v>6900</v>
      </c>
      <c r="R63" s="10"/>
      <c r="S63" s="62">
        <f t="shared" si="8"/>
        <v>7360</v>
      </c>
      <c r="T63" s="10"/>
      <c r="U63" s="64">
        <v>23.2</v>
      </c>
      <c r="V63" s="64">
        <v>26.15</v>
      </c>
      <c r="W63" s="10"/>
      <c r="X63" s="43">
        <v>1080000000</v>
      </c>
      <c r="Y63" s="36">
        <v>7.6999999999999999E-2</v>
      </c>
      <c r="Z63" s="10"/>
      <c r="AA63" s="20">
        <v>55</v>
      </c>
      <c r="AB63" s="20">
        <v>4</v>
      </c>
      <c r="AC63" s="20">
        <v>1</v>
      </c>
      <c r="AD63" s="20">
        <v>39</v>
      </c>
      <c r="AE63" s="20">
        <v>1</v>
      </c>
      <c r="AF63" s="66">
        <f t="shared" si="9"/>
        <v>100</v>
      </c>
      <c r="AG63" s="10"/>
      <c r="AH63" s="36">
        <v>-5.1999999999999998E-2</v>
      </c>
      <c r="AI63" s="40">
        <v>9850</v>
      </c>
      <c r="AJ63" s="37">
        <v>0.76</v>
      </c>
      <c r="AK63" s="42" t="s">
        <v>213</v>
      </c>
      <c r="AL63" s="41">
        <v>1568</v>
      </c>
      <c r="AN63" s="86"/>
      <c r="AO63" s="87"/>
      <c r="AP63" s="88">
        <f t="shared" si="10"/>
        <v>0</v>
      </c>
      <c r="AR63" s="86">
        <f t="shared" si="11"/>
        <v>0</v>
      </c>
      <c r="AS63" s="87"/>
      <c r="AT63" s="88">
        <f t="shared" si="12"/>
        <v>0</v>
      </c>
      <c r="AV63" s="88">
        <v>0</v>
      </c>
    </row>
    <row r="64" spans="1:48" ht="24" customHeight="1">
      <c r="A64" s="16"/>
      <c r="B64" s="17">
        <f t="shared" si="6"/>
        <v>56</v>
      </c>
      <c r="C64" s="10"/>
      <c r="D64" s="18" t="s">
        <v>110</v>
      </c>
      <c r="E64" s="10"/>
      <c r="F64" s="18" t="s">
        <v>11</v>
      </c>
      <c r="G64" s="18" t="s">
        <v>11</v>
      </c>
      <c r="H64" s="10"/>
      <c r="I64" s="19">
        <v>17994836</v>
      </c>
      <c r="J64" s="19">
        <v>750</v>
      </c>
      <c r="K64" s="17" t="s">
        <v>6</v>
      </c>
      <c r="L64" s="10"/>
      <c r="M64" s="60">
        <v>541</v>
      </c>
      <c r="N64" s="60">
        <v>4159</v>
      </c>
      <c r="O64" s="60">
        <v>3090</v>
      </c>
      <c r="P64" s="10"/>
      <c r="Q64" s="60">
        <f t="shared" si="13"/>
        <v>62385</v>
      </c>
      <c r="R64" s="10"/>
      <c r="S64" s="62">
        <f t="shared" si="8"/>
        <v>66544</v>
      </c>
      <c r="T64" s="10"/>
      <c r="U64" s="64">
        <v>23.1</v>
      </c>
      <c r="V64" s="64">
        <v>15.82</v>
      </c>
      <c r="W64" s="10"/>
      <c r="X64" s="43">
        <v>1080000000</v>
      </c>
      <c r="Y64" s="36">
        <v>7.6999999999999999E-2</v>
      </c>
      <c r="Z64" s="10"/>
      <c r="AA64" s="20">
        <v>50</v>
      </c>
      <c r="AB64" s="20">
        <v>8</v>
      </c>
      <c r="AC64" s="20">
        <v>1</v>
      </c>
      <c r="AD64" s="20">
        <v>39</v>
      </c>
      <c r="AE64" s="20">
        <v>2</v>
      </c>
      <c r="AF64" s="66">
        <f t="shared" si="9"/>
        <v>100</v>
      </c>
      <c r="AG64" s="10"/>
      <c r="AH64" s="36">
        <v>3.6999999999999998E-2</v>
      </c>
      <c r="AI64" s="40">
        <v>1914</v>
      </c>
      <c r="AJ64" s="37">
        <v>0.42</v>
      </c>
      <c r="AK64" s="42" t="s">
        <v>214</v>
      </c>
      <c r="AL64" s="41">
        <v>1026</v>
      </c>
      <c r="AN64" s="86"/>
      <c r="AO64" s="87"/>
      <c r="AP64" s="88">
        <f t="shared" si="10"/>
        <v>0</v>
      </c>
      <c r="AR64" s="86">
        <f t="shared" si="11"/>
        <v>0</v>
      </c>
      <c r="AS64" s="87"/>
      <c r="AT64" s="88">
        <f t="shared" si="12"/>
        <v>0</v>
      </c>
      <c r="AV64" s="88">
        <v>0</v>
      </c>
    </row>
    <row r="65" spans="1:48" ht="24" customHeight="1">
      <c r="A65" s="16"/>
      <c r="B65" s="17">
        <f t="shared" si="6"/>
        <v>57</v>
      </c>
      <c r="C65" s="10"/>
      <c r="D65" s="18" t="s">
        <v>171</v>
      </c>
      <c r="E65" s="10"/>
      <c r="F65" s="18" t="s">
        <v>5</v>
      </c>
      <c r="G65" s="18" t="s">
        <v>226</v>
      </c>
      <c r="H65" s="10"/>
      <c r="I65" s="19">
        <v>11403248</v>
      </c>
      <c r="J65" s="19">
        <v>3690</v>
      </c>
      <c r="K65" s="17" t="s">
        <v>9</v>
      </c>
      <c r="L65" s="10"/>
      <c r="M65" s="60">
        <v>1443</v>
      </c>
      <c r="N65" s="60">
        <v>2595</v>
      </c>
      <c r="O65" s="60">
        <v>3681</v>
      </c>
      <c r="P65" s="10"/>
      <c r="Q65" s="60">
        <f t="shared" si="13"/>
        <v>38925</v>
      </c>
      <c r="R65" s="10"/>
      <c r="S65" s="62">
        <f t="shared" si="8"/>
        <v>41520</v>
      </c>
      <c r="T65" s="10"/>
      <c r="U65" s="64">
        <v>22.8</v>
      </c>
      <c r="V65" s="64">
        <v>32.39</v>
      </c>
      <c r="W65" s="10"/>
      <c r="X65" s="43">
        <v>3160000000</v>
      </c>
      <c r="Y65" s="36">
        <v>7.5999999999999998E-2</v>
      </c>
      <c r="Z65" s="10"/>
      <c r="AA65" s="20">
        <v>51</v>
      </c>
      <c r="AB65" s="20">
        <v>18</v>
      </c>
      <c r="AC65" s="20">
        <v>1</v>
      </c>
      <c r="AD65" s="20">
        <v>29</v>
      </c>
      <c r="AE65" s="20">
        <v>1</v>
      </c>
      <c r="AF65" s="66">
        <f t="shared" si="9"/>
        <v>100</v>
      </c>
      <c r="AG65" s="10"/>
      <c r="AH65" s="36">
        <v>-3.7999999999999999E-2</v>
      </c>
      <c r="AI65" s="40">
        <v>17676</v>
      </c>
      <c r="AJ65" s="37">
        <v>0.72</v>
      </c>
      <c r="AK65" s="42" t="s">
        <v>214</v>
      </c>
      <c r="AL65" s="41">
        <v>1418</v>
      </c>
      <c r="AN65" s="86"/>
      <c r="AO65" s="87"/>
      <c r="AP65" s="88">
        <f t="shared" si="10"/>
        <v>0</v>
      </c>
      <c r="AR65" s="86">
        <f t="shared" si="11"/>
        <v>0</v>
      </c>
      <c r="AS65" s="87"/>
      <c r="AT65" s="88">
        <f t="shared" si="12"/>
        <v>0</v>
      </c>
      <c r="AV65" s="88">
        <v>0</v>
      </c>
    </row>
    <row r="66" spans="1:48" ht="24" customHeight="1">
      <c r="A66" s="16"/>
      <c r="B66" s="17">
        <f t="shared" si="6"/>
        <v>58</v>
      </c>
      <c r="C66" s="10"/>
      <c r="D66" s="18" t="s">
        <v>132</v>
      </c>
      <c r="E66" s="10"/>
      <c r="F66" s="18" t="s">
        <v>13</v>
      </c>
      <c r="G66" s="18" t="s">
        <v>222</v>
      </c>
      <c r="H66" s="10"/>
      <c r="I66" s="19">
        <v>6725308</v>
      </c>
      <c r="J66" s="19">
        <v>4070</v>
      </c>
      <c r="K66" s="17" t="s">
        <v>9</v>
      </c>
      <c r="L66" s="10"/>
      <c r="M66" s="60">
        <v>1202</v>
      </c>
      <c r="N66" s="60">
        <v>1529</v>
      </c>
      <c r="O66" s="60">
        <v>1494</v>
      </c>
      <c r="P66" s="10"/>
      <c r="Q66" s="60">
        <f t="shared" si="13"/>
        <v>22935</v>
      </c>
      <c r="R66" s="10"/>
      <c r="S66" s="62">
        <f t="shared" si="8"/>
        <v>24464</v>
      </c>
      <c r="T66" s="10"/>
      <c r="U66" s="64">
        <v>22.7</v>
      </c>
      <c r="V66" s="64">
        <v>21.9</v>
      </c>
      <c r="W66" s="10"/>
      <c r="X66" s="43">
        <v>2730000000</v>
      </c>
      <c r="Y66" s="36">
        <v>7.5999999999999998E-2</v>
      </c>
      <c r="Z66" s="10"/>
      <c r="AA66" s="20">
        <v>18</v>
      </c>
      <c r="AB66" s="20">
        <v>43</v>
      </c>
      <c r="AC66" s="20">
        <v>1</v>
      </c>
      <c r="AD66" s="20">
        <v>37</v>
      </c>
      <c r="AE66" s="20">
        <v>1</v>
      </c>
      <c r="AF66" s="66">
        <f t="shared" si="9"/>
        <v>100</v>
      </c>
      <c r="AG66" s="10"/>
      <c r="AH66" s="36">
        <v>-0.08</v>
      </c>
      <c r="AI66" s="40">
        <v>27834</v>
      </c>
      <c r="AJ66" s="37">
        <v>0.84</v>
      </c>
      <c r="AK66" s="42" t="s">
        <v>210</v>
      </c>
      <c r="AL66" s="41">
        <v>1167</v>
      </c>
      <c r="AN66" s="86"/>
      <c r="AO66" s="87"/>
      <c r="AP66" s="88">
        <f t="shared" si="10"/>
        <v>0</v>
      </c>
      <c r="AR66" s="86">
        <f t="shared" si="11"/>
        <v>0</v>
      </c>
      <c r="AS66" s="87"/>
      <c r="AT66" s="88">
        <f t="shared" si="12"/>
        <v>0</v>
      </c>
      <c r="AV66" s="88">
        <v>0</v>
      </c>
    </row>
    <row r="67" spans="1:48" ht="24" customHeight="1">
      <c r="A67" s="16"/>
      <c r="B67" s="17">
        <f t="shared" si="6"/>
        <v>59</v>
      </c>
      <c r="C67" s="10"/>
      <c r="D67" s="18" t="s">
        <v>83</v>
      </c>
      <c r="E67" s="10"/>
      <c r="F67" s="18" t="s">
        <v>22</v>
      </c>
      <c r="G67" s="18" t="s">
        <v>198</v>
      </c>
      <c r="H67" s="10"/>
      <c r="I67" s="19">
        <v>1324171392</v>
      </c>
      <c r="J67" s="19">
        <v>1680</v>
      </c>
      <c r="K67" s="17" t="s">
        <v>9</v>
      </c>
      <c r="L67" s="10"/>
      <c r="M67" s="60">
        <v>150785</v>
      </c>
      <c r="N67" s="60">
        <v>299091</v>
      </c>
      <c r="O67" s="60">
        <v>219670</v>
      </c>
      <c r="P67" s="10"/>
      <c r="Q67" s="60">
        <f t="shared" si="13"/>
        <v>4486365</v>
      </c>
      <c r="R67" s="10"/>
      <c r="S67" s="62">
        <f t="shared" si="8"/>
        <v>4785456</v>
      </c>
      <c r="T67" s="10"/>
      <c r="U67" s="64">
        <v>22.6</v>
      </c>
      <c r="V67" s="64">
        <v>16.100000000000001</v>
      </c>
      <c r="W67" s="10"/>
      <c r="X67" s="43">
        <v>172020000000</v>
      </c>
      <c r="Y67" s="36">
        <v>7.4999999999999997E-2</v>
      </c>
      <c r="Z67" s="10"/>
      <c r="AA67" s="20">
        <v>25</v>
      </c>
      <c r="AB67" s="20">
        <v>30</v>
      </c>
      <c r="AC67" s="20">
        <v>5</v>
      </c>
      <c r="AD67" s="20">
        <v>39</v>
      </c>
      <c r="AE67" s="20">
        <v>1</v>
      </c>
      <c r="AF67" s="66">
        <f t="shared" si="9"/>
        <v>100</v>
      </c>
      <c r="AG67" s="10"/>
      <c r="AH67" s="36">
        <v>-8.5000000000000006E-2</v>
      </c>
      <c r="AI67" s="40">
        <v>15861</v>
      </c>
      <c r="AJ67" s="37">
        <v>0.78</v>
      </c>
      <c r="AK67" s="42" t="s">
        <v>213</v>
      </c>
      <c r="AL67" s="41">
        <v>820</v>
      </c>
      <c r="AN67" s="86"/>
      <c r="AO67" s="87"/>
      <c r="AP67" s="88">
        <f t="shared" si="10"/>
        <v>0</v>
      </c>
      <c r="AR67" s="86">
        <f t="shared" si="11"/>
        <v>0</v>
      </c>
      <c r="AS67" s="87"/>
      <c r="AT67" s="88">
        <f t="shared" si="12"/>
        <v>0</v>
      </c>
      <c r="AV67" s="88">
        <v>0</v>
      </c>
    </row>
    <row r="68" spans="1:48" ht="24" customHeight="1">
      <c r="A68" s="16"/>
      <c r="B68" s="17">
        <f t="shared" si="6"/>
        <v>60</v>
      </c>
      <c r="C68" s="10"/>
      <c r="D68" s="18" t="s">
        <v>60</v>
      </c>
      <c r="E68" s="10"/>
      <c r="F68" s="18" t="s">
        <v>13</v>
      </c>
      <c r="G68" s="18" t="s">
        <v>222</v>
      </c>
      <c r="H68" s="10"/>
      <c r="I68" s="19">
        <v>6344722</v>
      </c>
      <c r="J68" s="19">
        <v>3920</v>
      </c>
      <c r="K68" s="17" t="s">
        <v>9</v>
      </c>
      <c r="L68" s="10"/>
      <c r="M68" s="60">
        <v>1215</v>
      </c>
      <c r="N68" s="60">
        <v>1411</v>
      </c>
      <c r="O68" s="60">
        <v>1276</v>
      </c>
      <c r="P68" s="10"/>
      <c r="Q68" s="60">
        <f t="shared" si="13"/>
        <v>21165</v>
      </c>
      <c r="R68" s="10"/>
      <c r="S68" s="62">
        <f t="shared" si="8"/>
        <v>22576</v>
      </c>
      <c r="T68" s="10"/>
      <c r="U68" s="64">
        <v>22.2</v>
      </c>
      <c r="V68" s="64">
        <v>21.04</v>
      </c>
      <c r="W68" s="10"/>
      <c r="X68" s="43">
        <v>1770000000</v>
      </c>
      <c r="Y68" s="36">
        <v>7.3999999999999996E-2</v>
      </c>
      <c r="Z68" s="10"/>
      <c r="AA68" s="20">
        <v>30</v>
      </c>
      <c r="AB68" s="20">
        <v>3</v>
      </c>
      <c r="AC68" s="20">
        <v>1</v>
      </c>
      <c r="AD68" s="20">
        <v>65</v>
      </c>
      <c r="AE68" s="20">
        <v>1</v>
      </c>
      <c r="AF68" s="66">
        <f t="shared" si="9"/>
        <v>100</v>
      </c>
      <c r="AG68" s="10"/>
      <c r="AH68" s="36">
        <v>0.10299999999999999</v>
      </c>
      <c r="AI68" s="40">
        <v>15888</v>
      </c>
      <c r="AJ68" s="37">
        <v>0.71</v>
      </c>
      <c r="AK68" s="42" t="s">
        <v>213</v>
      </c>
      <c r="AL68" s="41">
        <v>929</v>
      </c>
      <c r="AN68" s="86"/>
      <c r="AO68" s="87"/>
      <c r="AP68" s="88">
        <f t="shared" si="10"/>
        <v>0</v>
      </c>
      <c r="AR68" s="86">
        <f t="shared" si="11"/>
        <v>0</v>
      </c>
      <c r="AS68" s="87"/>
      <c r="AT68" s="88">
        <f t="shared" si="12"/>
        <v>0</v>
      </c>
      <c r="AV68" s="88">
        <v>0</v>
      </c>
    </row>
    <row r="69" spans="1:48" ht="24" customHeight="1">
      <c r="A69" s="16"/>
      <c r="B69" s="17">
        <f t="shared" si="6"/>
        <v>61</v>
      </c>
      <c r="C69" s="10"/>
      <c r="D69" s="18" t="s">
        <v>126</v>
      </c>
      <c r="E69" s="10"/>
      <c r="F69" s="18" t="s">
        <v>11</v>
      </c>
      <c r="G69" s="18" t="s">
        <v>11</v>
      </c>
      <c r="H69" s="10"/>
      <c r="I69" s="19">
        <v>185989632</v>
      </c>
      <c r="J69" s="19">
        <v>2450</v>
      </c>
      <c r="K69" s="17" t="s">
        <v>9</v>
      </c>
      <c r="L69" s="10"/>
      <c r="M69" s="60">
        <v>5053</v>
      </c>
      <c r="N69" s="60">
        <v>39802</v>
      </c>
      <c r="O69" s="60">
        <v>19710</v>
      </c>
      <c r="P69" s="10"/>
      <c r="Q69" s="60">
        <f t="shared" si="13"/>
        <v>597030</v>
      </c>
      <c r="R69" s="10"/>
      <c r="S69" s="62">
        <f t="shared" si="8"/>
        <v>636832</v>
      </c>
      <c r="T69" s="10"/>
      <c r="U69" s="64">
        <v>21.4</v>
      </c>
      <c r="V69" s="64">
        <v>9.86</v>
      </c>
      <c r="W69" s="10"/>
      <c r="X69" s="43">
        <v>28790000000</v>
      </c>
      <c r="Y69" s="36">
        <v>7.0999999999999994E-2</v>
      </c>
      <c r="Z69" s="10"/>
      <c r="AA69" s="20">
        <v>52</v>
      </c>
      <c r="AB69" s="20">
        <v>8</v>
      </c>
      <c r="AC69" s="20">
        <v>2</v>
      </c>
      <c r="AD69" s="20">
        <v>37</v>
      </c>
      <c r="AE69" s="20">
        <v>1</v>
      </c>
      <c r="AF69" s="66">
        <f t="shared" si="9"/>
        <v>100</v>
      </c>
      <c r="AG69" s="10"/>
      <c r="AH69" s="36">
        <v>8.0000000000000002E-3</v>
      </c>
      <c r="AI69" s="40">
        <v>6309</v>
      </c>
      <c r="AJ69" s="37">
        <v>0.45</v>
      </c>
      <c r="AK69" s="42" t="s">
        <v>214</v>
      </c>
      <c r="AL69" s="41">
        <v>631</v>
      </c>
      <c r="AN69" s="86"/>
      <c r="AO69" s="87"/>
      <c r="AP69" s="88">
        <f t="shared" si="10"/>
        <v>0</v>
      </c>
      <c r="AR69" s="86">
        <f t="shared" si="11"/>
        <v>0</v>
      </c>
      <c r="AS69" s="87"/>
      <c r="AT69" s="88">
        <f t="shared" si="12"/>
        <v>0</v>
      </c>
      <c r="AV69" s="88">
        <v>0</v>
      </c>
    </row>
    <row r="70" spans="1:48" ht="24" customHeight="1">
      <c r="A70" s="16"/>
      <c r="B70" s="17">
        <f t="shared" si="6"/>
        <v>62</v>
      </c>
      <c r="C70" s="10"/>
      <c r="D70" s="18" t="s">
        <v>58</v>
      </c>
      <c r="E70" s="10"/>
      <c r="F70" s="18" t="s">
        <v>13</v>
      </c>
      <c r="G70" s="18" t="s">
        <v>222</v>
      </c>
      <c r="H70" s="10"/>
      <c r="I70" s="19">
        <v>16385068</v>
      </c>
      <c r="J70" s="19">
        <v>5820</v>
      </c>
      <c r="K70" s="17" t="s">
        <v>9</v>
      </c>
      <c r="L70" s="10"/>
      <c r="M70" s="60">
        <v>2894</v>
      </c>
      <c r="N70" s="60">
        <v>3490</v>
      </c>
      <c r="O70" s="60">
        <v>4474</v>
      </c>
      <c r="P70" s="10"/>
      <c r="Q70" s="60">
        <f t="shared" si="13"/>
        <v>52350</v>
      </c>
      <c r="R70" s="10"/>
      <c r="S70" s="62">
        <f t="shared" si="8"/>
        <v>55840</v>
      </c>
      <c r="T70" s="10"/>
      <c r="U70" s="64">
        <v>21.3</v>
      </c>
      <c r="V70" s="64">
        <v>27.21</v>
      </c>
      <c r="W70" s="10"/>
      <c r="X70" s="43">
        <v>7080000000</v>
      </c>
      <c r="Y70" s="36">
        <v>7.0999999999999994E-2</v>
      </c>
      <c r="Z70" s="10"/>
      <c r="AA70" s="20">
        <v>32</v>
      </c>
      <c r="AB70" s="20">
        <v>18</v>
      </c>
      <c r="AC70" s="20">
        <v>2</v>
      </c>
      <c r="AD70" s="20">
        <v>47</v>
      </c>
      <c r="AE70" s="20">
        <v>1</v>
      </c>
      <c r="AF70" s="66">
        <f t="shared" si="9"/>
        <v>100</v>
      </c>
      <c r="AG70" s="10"/>
      <c r="AH70" s="36">
        <v>-9.0999999999999998E-2</v>
      </c>
      <c r="AI70" s="40">
        <v>11751</v>
      </c>
      <c r="AJ70" s="37">
        <v>0.75</v>
      </c>
      <c r="AK70" s="42" t="s">
        <v>213</v>
      </c>
      <c r="AL70" s="41">
        <v>1394</v>
      </c>
      <c r="AN70" s="86"/>
      <c r="AO70" s="87"/>
      <c r="AP70" s="88">
        <f t="shared" si="10"/>
        <v>0</v>
      </c>
      <c r="AR70" s="86">
        <f t="shared" si="11"/>
        <v>0</v>
      </c>
      <c r="AS70" s="87"/>
      <c r="AT70" s="88">
        <f t="shared" si="12"/>
        <v>0</v>
      </c>
      <c r="AV70" s="88">
        <v>0</v>
      </c>
    </row>
    <row r="71" spans="1:48" ht="24" customHeight="1">
      <c r="A71" s="16"/>
      <c r="B71" s="17">
        <f t="shared" si="6"/>
        <v>63</v>
      </c>
      <c r="C71" s="10"/>
      <c r="D71" s="18" t="s">
        <v>86</v>
      </c>
      <c r="E71" s="10"/>
      <c r="F71" s="18" t="s">
        <v>5</v>
      </c>
      <c r="G71" s="18" t="s">
        <v>226</v>
      </c>
      <c r="H71" s="10"/>
      <c r="I71" s="19">
        <v>37202572</v>
      </c>
      <c r="J71" s="19">
        <v>5430</v>
      </c>
      <c r="K71" s="17" t="s">
        <v>9</v>
      </c>
      <c r="L71" s="10"/>
      <c r="M71" s="60">
        <v>4134</v>
      </c>
      <c r="N71" s="60">
        <v>7686</v>
      </c>
      <c r="O71" s="60">
        <v>3733</v>
      </c>
      <c r="P71" s="10"/>
      <c r="Q71" s="60">
        <f t="shared" si="13"/>
        <v>115290</v>
      </c>
      <c r="R71" s="10"/>
      <c r="S71" s="62">
        <f t="shared" si="8"/>
        <v>122976</v>
      </c>
      <c r="T71" s="10"/>
      <c r="U71" s="64">
        <v>20.7</v>
      </c>
      <c r="V71" s="64">
        <v>8.85</v>
      </c>
      <c r="W71" s="10"/>
      <c r="X71" s="43">
        <v>11720000000</v>
      </c>
      <c r="Y71" s="36">
        <v>6.9000000000000006E-2</v>
      </c>
      <c r="Z71" s="10"/>
      <c r="AA71" s="20">
        <v>61</v>
      </c>
      <c r="AB71" s="20">
        <v>8</v>
      </c>
      <c r="AC71" s="20">
        <v>1</v>
      </c>
      <c r="AD71" s="20">
        <v>29</v>
      </c>
      <c r="AE71" s="20">
        <v>1</v>
      </c>
      <c r="AF71" s="66">
        <f t="shared" si="9"/>
        <v>100</v>
      </c>
      <c r="AG71" s="10"/>
      <c r="AH71" s="36">
        <v>-0.185</v>
      </c>
      <c r="AI71" s="40">
        <v>15525</v>
      </c>
      <c r="AJ71" s="37">
        <v>0.66</v>
      </c>
      <c r="AK71" s="42" t="s">
        <v>214</v>
      </c>
      <c r="AL71" s="41">
        <v>573</v>
      </c>
      <c r="AN71" s="86"/>
      <c r="AO71" s="87"/>
      <c r="AP71" s="88">
        <f t="shared" si="10"/>
        <v>0</v>
      </c>
      <c r="AR71" s="86">
        <f t="shared" si="11"/>
        <v>0</v>
      </c>
      <c r="AS71" s="87"/>
      <c r="AT71" s="88">
        <f t="shared" si="12"/>
        <v>0</v>
      </c>
      <c r="AV71" s="88">
        <v>0</v>
      </c>
    </row>
    <row r="72" spans="1:48" ht="24" customHeight="1">
      <c r="A72" s="16"/>
      <c r="B72" s="17">
        <f t="shared" si="6"/>
        <v>64</v>
      </c>
      <c r="C72" s="10"/>
      <c r="D72" s="18" t="s">
        <v>85</v>
      </c>
      <c r="E72" s="10"/>
      <c r="F72" s="18" t="s">
        <v>5</v>
      </c>
      <c r="G72" s="18" t="s">
        <v>226</v>
      </c>
      <c r="H72" s="10"/>
      <c r="I72" s="19">
        <v>80277424</v>
      </c>
      <c r="J72" s="19">
        <v>6530</v>
      </c>
      <c r="K72" s="17" t="s">
        <v>9</v>
      </c>
      <c r="L72" s="10"/>
      <c r="M72" s="60">
        <v>15932</v>
      </c>
      <c r="N72" s="60">
        <v>16426</v>
      </c>
      <c r="O72" s="60">
        <v>21397</v>
      </c>
      <c r="P72" s="10"/>
      <c r="Q72" s="60">
        <f t="shared" si="13"/>
        <v>246390</v>
      </c>
      <c r="R72" s="10"/>
      <c r="S72" s="62">
        <f t="shared" si="8"/>
        <v>262816</v>
      </c>
      <c r="T72" s="10"/>
      <c r="U72" s="64">
        <v>20.5</v>
      </c>
      <c r="V72" s="64">
        <v>26.27</v>
      </c>
      <c r="W72" s="10"/>
      <c r="X72" s="43">
        <v>28500000000</v>
      </c>
      <c r="Y72" s="36">
        <v>6.8000000000000005E-2</v>
      </c>
      <c r="Z72" s="10"/>
      <c r="AA72" s="20">
        <v>51</v>
      </c>
      <c r="AB72" s="20">
        <v>12</v>
      </c>
      <c r="AC72" s="20">
        <v>1</v>
      </c>
      <c r="AD72" s="20">
        <v>35</v>
      </c>
      <c r="AE72" s="20">
        <v>1</v>
      </c>
      <c r="AF72" s="66">
        <f t="shared" si="9"/>
        <v>100</v>
      </c>
      <c r="AG72" s="10"/>
      <c r="AH72" s="36">
        <v>-0.16</v>
      </c>
      <c r="AI72" s="40">
        <v>37840</v>
      </c>
      <c r="AJ72" s="37">
        <v>0.75</v>
      </c>
      <c r="AK72" s="42" t="s">
        <v>213</v>
      </c>
      <c r="AL72" s="41">
        <v>1436</v>
      </c>
      <c r="AN72" s="86"/>
      <c r="AO72" s="87"/>
      <c r="AP72" s="88">
        <f t="shared" si="10"/>
        <v>0</v>
      </c>
      <c r="AR72" s="86">
        <f t="shared" si="11"/>
        <v>0</v>
      </c>
      <c r="AS72" s="87"/>
      <c r="AT72" s="88">
        <f t="shared" si="12"/>
        <v>0</v>
      </c>
      <c r="AV72" s="88">
        <v>0</v>
      </c>
    </row>
    <row r="73" spans="1:48" ht="24" customHeight="1">
      <c r="A73" s="16"/>
      <c r="B73" s="17">
        <f t="shared" si="6"/>
        <v>65</v>
      </c>
      <c r="C73" s="10"/>
      <c r="D73" s="18" t="s">
        <v>120</v>
      </c>
      <c r="E73" s="10"/>
      <c r="F73" s="18" t="s">
        <v>22</v>
      </c>
      <c r="G73" s="18" t="s">
        <v>224</v>
      </c>
      <c r="H73" s="10"/>
      <c r="I73" s="19">
        <v>52885224</v>
      </c>
      <c r="J73" s="19">
        <v>1190</v>
      </c>
      <c r="K73" s="17" t="s">
        <v>9</v>
      </c>
      <c r="L73" s="10"/>
      <c r="M73" s="60">
        <v>4887</v>
      </c>
      <c r="N73" s="60">
        <v>10540</v>
      </c>
      <c r="O73" s="60">
        <v>11075</v>
      </c>
      <c r="P73" s="10"/>
      <c r="Q73" s="60">
        <f t="shared" si="13"/>
        <v>158100</v>
      </c>
      <c r="R73" s="10"/>
      <c r="S73" s="62">
        <f t="shared" ref="S73:S104" si="14">Q73+N73</f>
        <v>168640</v>
      </c>
      <c r="T73" s="10"/>
      <c r="U73" s="64">
        <v>19.899999999999999</v>
      </c>
      <c r="V73" s="64">
        <v>21.12</v>
      </c>
      <c r="W73" s="10"/>
      <c r="X73" s="43">
        <v>4190000000</v>
      </c>
      <c r="Y73" s="36">
        <v>6.6000000000000003E-2</v>
      </c>
      <c r="Z73" s="10"/>
      <c r="AA73" s="20">
        <v>30</v>
      </c>
      <c r="AB73" s="20">
        <v>21</v>
      </c>
      <c r="AC73" s="20">
        <v>2</v>
      </c>
      <c r="AD73" s="20">
        <v>45</v>
      </c>
      <c r="AE73" s="20">
        <v>2</v>
      </c>
      <c r="AF73" s="66">
        <f t="shared" ref="AF73:AF104" si="15">SUM(AA73:AE73)</f>
        <v>100</v>
      </c>
      <c r="AG73" s="10"/>
      <c r="AH73" s="36">
        <v>-7.0999999999999994E-2</v>
      </c>
      <c r="AI73" s="40">
        <v>12066</v>
      </c>
      <c r="AJ73" s="37">
        <v>0.83</v>
      </c>
      <c r="AK73" s="42" t="s">
        <v>214</v>
      </c>
      <c r="AL73" s="41">
        <v>1158</v>
      </c>
      <c r="AN73" s="86"/>
      <c r="AO73" s="87"/>
      <c r="AP73" s="88">
        <f t="shared" ref="AP73:AP104" si="16">N73*AN73*AO73</f>
        <v>0</v>
      </c>
      <c r="AR73" s="86">
        <f t="shared" ref="AR73:AR104" si="17">AN73</f>
        <v>0</v>
      </c>
      <c r="AS73" s="87"/>
      <c r="AT73" s="88">
        <f t="shared" ref="AT73:AT104" si="18">Q73*AR73*AS73</f>
        <v>0</v>
      </c>
      <c r="AV73" s="88">
        <v>0</v>
      </c>
    </row>
    <row r="74" spans="1:48" ht="24" customHeight="1">
      <c r="A74" s="16"/>
      <c r="B74" s="17">
        <f t="shared" si="6"/>
        <v>66</v>
      </c>
      <c r="C74" s="10"/>
      <c r="D74" s="18" t="s">
        <v>32</v>
      </c>
      <c r="E74" s="10"/>
      <c r="F74" s="18" t="s">
        <v>13</v>
      </c>
      <c r="G74" s="18" t="s">
        <v>222</v>
      </c>
      <c r="H74" s="10"/>
      <c r="I74" s="19">
        <v>207652864</v>
      </c>
      <c r="J74" s="19">
        <v>8840</v>
      </c>
      <c r="K74" s="17" t="s">
        <v>9</v>
      </c>
      <c r="L74" s="10"/>
      <c r="M74" s="60">
        <v>38651</v>
      </c>
      <c r="N74" s="60">
        <v>41007</v>
      </c>
      <c r="O74" s="60">
        <v>46009</v>
      </c>
      <c r="P74" s="10"/>
      <c r="Q74" s="60">
        <f t="shared" si="13"/>
        <v>615105</v>
      </c>
      <c r="R74" s="10"/>
      <c r="S74" s="62">
        <f t="shared" si="14"/>
        <v>656112</v>
      </c>
      <c r="T74" s="10"/>
      <c r="U74" s="64">
        <v>19.7</v>
      </c>
      <c r="V74" s="64">
        <v>21.9</v>
      </c>
      <c r="W74" s="10"/>
      <c r="X74" s="43">
        <v>117950000000</v>
      </c>
      <c r="Y74" s="36">
        <v>6.6000000000000003E-2</v>
      </c>
      <c r="Z74" s="10"/>
      <c r="AA74" s="20">
        <v>32</v>
      </c>
      <c r="AB74" s="20">
        <v>38</v>
      </c>
      <c r="AC74" s="20">
        <v>2</v>
      </c>
      <c r="AD74" s="20">
        <v>27</v>
      </c>
      <c r="AE74" s="20">
        <v>1</v>
      </c>
      <c r="AF74" s="66">
        <f t="shared" si="15"/>
        <v>100</v>
      </c>
      <c r="AG74" s="10"/>
      <c r="AH74" s="36">
        <v>-7.1999999999999995E-2</v>
      </c>
      <c r="AI74" s="40">
        <v>45204</v>
      </c>
      <c r="AJ74" s="37">
        <v>0.82</v>
      </c>
      <c r="AK74" s="42" t="s">
        <v>210</v>
      </c>
      <c r="AL74" s="41">
        <v>1140</v>
      </c>
      <c r="AN74" s="86"/>
      <c r="AO74" s="87"/>
      <c r="AP74" s="88">
        <f t="shared" si="16"/>
        <v>0</v>
      </c>
      <c r="AR74" s="86">
        <f t="shared" si="17"/>
        <v>0</v>
      </c>
      <c r="AS74" s="87"/>
      <c r="AT74" s="88">
        <f t="shared" si="18"/>
        <v>0</v>
      </c>
      <c r="AV74" s="88">
        <v>0</v>
      </c>
    </row>
    <row r="75" spans="1:48" ht="24" customHeight="1">
      <c r="A75" s="16"/>
      <c r="B75" s="17">
        <f t="shared" si="6"/>
        <v>67</v>
      </c>
      <c r="C75" s="10"/>
      <c r="D75" s="18" t="s">
        <v>118</v>
      </c>
      <c r="E75" s="10"/>
      <c r="F75" s="18" t="s">
        <v>5</v>
      </c>
      <c r="G75" s="18" t="s">
        <v>226</v>
      </c>
      <c r="H75" s="10"/>
      <c r="I75" s="19">
        <v>35276784</v>
      </c>
      <c r="J75" s="19">
        <v>2580</v>
      </c>
      <c r="K75" s="17" t="s">
        <v>9</v>
      </c>
      <c r="L75" s="10"/>
      <c r="M75" s="60">
        <v>3785</v>
      </c>
      <c r="N75" s="60">
        <v>6917</v>
      </c>
      <c r="O75" s="60">
        <v>7320</v>
      </c>
      <c r="P75" s="10"/>
      <c r="Q75" s="60">
        <f t="shared" si="13"/>
        <v>103755</v>
      </c>
      <c r="R75" s="10"/>
      <c r="S75" s="62">
        <f t="shared" si="14"/>
        <v>110672</v>
      </c>
      <c r="T75" s="10"/>
      <c r="U75" s="64">
        <v>19.600000000000001</v>
      </c>
      <c r="V75" s="64">
        <v>20.8</v>
      </c>
      <c r="W75" s="10"/>
      <c r="X75" s="43">
        <v>6640000000</v>
      </c>
      <c r="Y75" s="36">
        <v>6.4000000000000001E-2</v>
      </c>
      <c r="Z75" s="10"/>
      <c r="AA75" s="20">
        <v>63</v>
      </c>
      <c r="AB75" s="20">
        <v>10</v>
      </c>
      <c r="AC75" s="20">
        <v>1</v>
      </c>
      <c r="AD75" s="20">
        <v>25</v>
      </c>
      <c r="AE75" s="20">
        <v>1</v>
      </c>
      <c r="AF75" s="66">
        <f t="shared" si="15"/>
        <v>100</v>
      </c>
      <c r="AG75" s="10"/>
      <c r="AH75" s="36">
        <v>-0.04</v>
      </c>
      <c r="AI75" s="40">
        <v>10748</v>
      </c>
      <c r="AJ75" s="37">
        <v>0.75</v>
      </c>
      <c r="AK75" s="42" t="s">
        <v>223</v>
      </c>
      <c r="AL75" s="41">
        <v>1143</v>
      </c>
      <c r="AN75" s="86"/>
      <c r="AO75" s="87"/>
      <c r="AP75" s="88">
        <f t="shared" si="16"/>
        <v>0</v>
      </c>
      <c r="AR75" s="86">
        <f t="shared" si="17"/>
        <v>0</v>
      </c>
      <c r="AS75" s="87"/>
      <c r="AT75" s="88">
        <f t="shared" si="18"/>
        <v>0</v>
      </c>
      <c r="AV75" s="88">
        <v>0</v>
      </c>
    </row>
    <row r="76" spans="1:48" ht="24" customHeight="1">
      <c r="A76" s="16"/>
      <c r="B76" s="17">
        <f t="shared" si="6"/>
        <v>68</v>
      </c>
      <c r="C76" s="10"/>
      <c r="D76" s="18" t="s">
        <v>44</v>
      </c>
      <c r="E76" s="10"/>
      <c r="F76" s="18" t="s">
        <v>13</v>
      </c>
      <c r="G76" s="18" t="s">
        <v>222</v>
      </c>
      <c r="H76" s="10"/>
      <c r="I76" s="19">
        <v>48653420</v>
      </c>
      <c r="J76" s="19">
        <v>6320</v>
      </c>
      <c r="K76" s="17" t="s">
        <v>9</v>
      </c>
      <c r="L76" s="10"/>
      <c r="M76" s="60">
        <v>7158</v>
      </c>
      <c r="N76" s="60">
        <v>8987</v>
      </c>
      <c r="O76" s="60">
        <v>7447</v>
      </c>
      <c r="P76" s="10"/>
      <c r="Q76" s="60">
        <f t="shared" si="13"/>
        <v>134805</v>
      </c>
      <c r="R76" s="10"/>
      <c r="S76" s="62">
        <f t="shared" si="14"/>
        <v>143792</v>
      </c>
      <c r="T76" s="10"/>
      <c r="U76" s="64">
        <v>18.5</v>
      </c>
      <c r="V76" s="64">
        <v>14.88</v>
      </c>
      <c r="W76" s="10"/>
      <c r="X76" s="43">
        <v>17370000000</v>
      </c>
      <c r="Y76" s="36">
        <v>6.0999999999999999E-2</v>
      </c>
      <c r="Z76" s="10"/>
      <c r="AA76" s="20">
        <v>15</v>
      </c>
      <c r="AB76" s="20">
        <v>40</v>
      </c>
      <c r="AC76" s="20">
        <v>3</v>
      </c>
      <c r="AD76" s="20">
        <v>41</v>
      </c>
      <c r="AE76" s="20">
        <v>1</v>
      </c>
      <c r="AF76" s="66">
        <f t="shared" si="15"/>
        <v>100</v>
      </c>
      <c r="AG76" s="10"/>
      <c r="AH76" s="36">
        <v>2.8000000000000001E-2</v>
      </c>
      <c r="AI76" s="40">
        <v>27702</v>
      </c>
      <c r="AJ76" s="37">
        <v>0.76</v>
      </c>
      <c r="AK76" s="42" t="s">
        <v>210</v>
      </c>
      <c r="AL76" s="41">
        <v>753</v>
      </c>
      <c r="AN76" s="86"/>
      <c r="AO76" s="87"/>
      <c r="AP76" s="88">
        <f t="shared" si="16"/>
        <v>0</v>
      </c>
      <c r="AR76" s="86">
        <f t="shared" si="17"/>
        <v>0</v>
      </c>
      <c r="AS76" s="87"/>
      <c r="AT76" s="88">
        <f t="shared" si="18"/>
        <v>0</v>
      </c>
      <c r="AV76" s="88">
        <v>0</v>
      </c>
    </row>
    <row r="77" spans="1:48" ht="24" customHeight="1">
      <c r="A77" s="16"/>
      <c r="B77" s="17">
        <f t="shared" ref="B77:B140" si="19">B76+1</f>
        <v>69</v>
      </c>
      <c r="C77" s="10"/>
      <c r="D77" s="18" t="s">
        <v>43</v>
      </c>
      <c r="E77" s="10"/>
      <c r="F77" s="18" t="s">
        <v>18</v>
      </c>
      <c r="G77" s="18" t="s">
        <v>224</v>
      </c>
      <c r="H77" s="10"/>
      <c r="I77" s="19">
        <v>1411415375</v>
      </c>
      <c r="J77" s="19">
        <v>8260</v>
      </c>
      <c r="K77" s="17" t="s">
        <v>9</v>
      </c>
      <c r="L77" s="10"/>
      <c r="M77" s="60">
        <v>58022</v>
      </c>
      <c r="N77" s="60">
        <v>256180</v>
      </c>
      <c r="O77" s="60">
        <v>272069</v>
      </c>
      <c r="P77" s="10"/>
      <c r="Q77" s="60">
        <f t="shared" si="13"/>
        <v>3842700</v>
      </c>
      <c r="R77" s="10"/>
      <c r="S77" s="62">
        <f t="shared" si="14"/>
        <v>4098880</v>
      </c>
      <c r="T77" s="10"/>
      <c r="U77" s="64">
        <v>18.2</v>
      </c>
      <c r="V77" s="64">
        <v>19.38</v>
      </c>
      <c r="W77" s="10"/>
      <c r="X77" s="43">
        <v>691430000000</v>
      </c>
      <c r="Y77" s="36">
        <v>6.2E-2</v>
      </c>
      <c r="Z77" s="10"/>
      <c r="AA77" s="20">
        <v>15</v>
      </c>
      <c r="AB77" s="20">
        <v>17</v>
      </c>
      <c r="AC77" s="20">
        <v>8</v>
      </c>
      <c r="AD77" s="20">
        <v>59</v>
      </c>
      <c r="AE77" s="20">
        <v>1</v>
      </c>
      <c r="AF77" s="66">
        <f t="shared" si="15"/>
        <v>100</v>
      </c>
      <c r="AG77" s="10"/>
      <c r="AH77" s="36">
        <v>-2.9000000000000001E-2</v>
      </c>
      <c r="AI77" s="40">
        <v>17723</v>
      </c>
      <c r="AJ77" s="37">
        <v>0.72</v>
      </c>
      <c r="AK77" s="42" t="s">
        <v>213</v>
      </c>
      <c r="AL77" s="41">
        <v>990</v>
      </c>
      <c r="AN77" s="86"/>
      <c r="AO77" s="87"/>
      <c r="AP77" s="88">
        <f t="shared" si="16"/>
        <v>0</v>
      </c>
      <c r="AR77" s="86">
        <f t="shared" si="17"/>
        <v>0</v>
      </c>
      <c r="AS77" s="87"/>
      <c r="AT77" s="88">
        <f t="shared" si="18"/>
        <v>0</v>
      </c>
      <c r="AV77" s="88">
        <v>0</v>
      </c>
    </row>
    <row r="78" spans="1:48" ht="24" customHeight="1">
      <c r="A78" s="16"/>
      <c r="B78" s="17">
        <f t="shared" si="19"/>
        <v>70</v>
      </c>
      <c r="C78" s="10"/>
      <c r="D78" s="18" t="s">
        <v>100</v>
      </c>
      <c r="E78" s="10"/>
      <c r="F78" s="18" t="s">
        <v>5</v>
      </c>
      <c r="G78" s="18" t="s">
        <v>226</v>
      </c>
      <c r="H78" s="10"/>
      <c r="I78" s="19">
        <v>6006668</v>
      </c>
      <c r="J78" s="19">
        <v>7680</v>
      </c>
      <c r="K78" s="17" t="s">
        <v>9</v>
      </c>
      <c r="L78" s="10"/>
      <c r="M78" s="60">
        <v>576</v>
      </c>
      <c r="N78" s="60">
        <v>1090</v>
      </c>
      <c r="O78" s="60">
        <v>559</v>
      </c>
      <c r="P78" s="10"/>
      <c r="Q78" s="60">
        <f t="shared" si="13"/>
        <v>16350</v>
      </c>
      <c r="R78" s="10"/>
      <c r="S78" s="62">
        <f t="shared" si="14"/>
        <v>17440</v>
      </c>
      <c r="T78" s="10"/>
      <c r="U78" s="64">
        <v>18.100000000000001</v>
      </c>
      <c r="V78" s="64">
        <v>6.68</v>
      </c>
      <c r="W78" s="10"/>
      <c r="X78" s="43">
        <v>3110000000</v>
      </c>
      <c r="Y78" s="36">
        <v>0.06</v>
      </c>
      <c r="Z78" s="10"/>
      <c r="AA78" s="20">
        <v>70</v>
      </c>
      <c r="AB78" s="20">
        <v>13</v>
      </c>
      <c r="AC78" s="20">
        <v>1</v>
      </c>
      <c r="AD78" s="20">
        <v>15</v>
      </c>
      <c r="AE78" s="20">
        <v>1</v>
      </c>
      <c r="AF78" s="66">
        <f t="shared" si="15"/>
        <v>100</v>
      </c>
      <c r="AG78" s="10"/>
      <c r="AH78" s="36">
        <v>-3.4000000000000002E-2</v>
      </c>
      <c r="AI78" s="40">
        <v>31072</v>
      </c>
      <c r="AJ78" s="37">
        <v>0.81</v>
      </c>
      <c r="AK78" s="42" t="s">
        <v>223</v>
      </c>
      <c r="AL78" s="41">
        <v>419</v>
      </c>
      <c r="AN78" s="86"/>
      <c r="AO78" s="87"/>
      <c r="AP78" s="88">
        <f t="shared" si="16"/>
        <v>0</v>
      </c>
      <c r="AR78" s="86">
        <f t="shared" si="17"/>
        <v>0</v>
      </c>
      <c r="AS78" s="87"/>
      <c r="AT78" s="88">
        <f t="shared" si="18"/>
        <v>0</v>
      </c>
      <c r="AV78" s="88">
        <v>0</v>
      </c>
    </row>
    <row r="79" spans="1:48" ht="24" customHeight="1">
      <c r="A79" s="16"/>
      <c r="B79" s="17">
        <f t="shared" si="19"/>
        <v>71</v>
      </c>
      <c r="C79" s="10"/>
      <c r="D79" s="18" t="s">
        <v>164</v>
      </c>
      <c r="E79" s="10"/>
      <c r="F79" s="18" t="s">
        <v>8</v>
      </c>
      <c r="G79" s="18" t="s">
        <v>212</v>
      </c>
      <c r="H79" s="10"/>
      <c r="I79" s="19">
        <v>8734951</v>
      </c>
      <c r="J79" s="19">
        <v>1110</v>
      </c>
      <c r="K79" s="17" t="s">
        <v>9</v>
      </c>
      <c r="L79" s="10"/>
      <c r="M79" s="60">
        <v>427</v>
      </c>
      <c r="N79" s="60">
        <v>1577</v>
      </c>
      <c r="O79" s="60">
        <v>648</v>
      </c>
      <c r="P79" s="10"/>
      <c r="Q79" s="60">
        <f t="shared" si="13"/>
        <v>23655</v>
      </c>
      <c r="R79" s="10"/>
      <c r="S79" s="62">
        <f t="shared" si="14"/>
        <v>25232</v>
      </c>
      <c r="T79" s="10"/>
      <c r="U79" s="64">
        <v>18.100000000000001</v>
      </c>
      <c r="V79" s="64">
        <v>7.18</v>
      </c>
      <c r="W79" s="10"/>
      <c r="X79" s="43">
        <v>417360000</v>
      </c>
      <c r="Y79" s="36">
        <v>0.06</v>
      </c>
      <c r="Z79" s="10"/>
      <c r="AA79" s="20">
        <v>69</v>
      </c>
      <c r="AB79" s="20">
        <v>9</v>
      </c>
      <c r="AC79" s="20">
        <v>1</v>
      </c>
      <c r="AD79" s="20">
        <v>20</v>
      </c>
      <c r="AE79" s="20">
        <v>1</v>
      </c>
      <c r="AF79" s="66">
        <f t="shared" si="15"/>
        <v>100</v>
      </c>
      <c r="AG79" s="10"/>
      <c r="AH79" s="36">
        <v>0.104</v>
      </c>
      <c r="AI79" s="40">
        <v>5037</v>
      </c>
      <c r="AJ79" s="37">
        <v>0.82</v>
      </c>
      <c r="AK79" s="42" t="s">
        <v>213</v>
      </c>
      <c r="AL79" s="41">
        <v>468</v>
      </c>
      <c r="AN79" s="86"/>
      <c r="AO79" s="87"/>
      <c r="AP79" s="88">
        <f t="shared" si="16"/>
        <v>0</v>
      </c>
      <c r="AR79" s="86">
        <f t="shared" si="17"/>
        <v>0</v>
      </c>
      <c r="AS79" s="87"/>
      <c r="AT79" s="88">
        <f t="shared" si="18"/>
        <v>0</v>
      </c>
      <c r="AV79" s="88">
        <v>0</v>
      </c>
    </row>
    <row r="80" spans="1:48" ht="24" customHeight="1">
      <c r="A80" s="16"/>
      <c r="B80" s="17">
        <f t="shared" si="19"/>
        <v>72</v>
      </c>
      <c r="C80" s="10"/>
      <c r="D80" s="18" t="s">
        <v>176</v>
      </c>
      <c r="E80" s="10"/>
      <c r="F80" s="18" t="s">
        <v>5</v>
      </c>
      <c r="G80" s="18" t="s">
        <v>226</v>
      </c>
      <c r="H80" s="10"/>
      <c r="I80" s="19">
        <v>9269612</v>
      </c>
      <c r="J80" s="19">
        <v>40480</v>
      </c>
      <c r="K80" s="17" t="s">
        <v>14</v>
      </c>
      <c r="L80" s="10"/>
      <c r="M80" s="60">
        <v>725</v>
      </c>
      <c r="N80" s="60">
        <v>1678</v>
      </c>
      <c r="O80" s="60">
        <v>1678</v>
      </c>
      <c r="P80" s="10"/>
      <c r="Q80" s="60">
        <f>N80*$Q$189</f>
        <v>50340</v>
      </c>
      <c r="R80" s="10"/>
      <c r="S80" s="62">
        <f t="shared" si="14"/>
        <v>52018</v>
      </c>
      <c r="T80" s="10"/>
      <c r="U80" s="64">
        <v>18.100000000000001</v>
      </c>
      <c r="V80" s="64">
        <v>18.100000000000001</v>
      </c>
      <c r="W80" s="10"/>
      <c r="X80" s="43">
        <f>AP80+AT80</f>
        <v>51201615412.800003</v>
      </c>
      <c r="Y80" s="36">
        <f>X80/AV80</f>
        <v>0.14340381580136957</v>
      </c>
      <c r="Z80" s="10"/>
      <c r="AA80" s="20">
        <v>54.5</v>
      </c>
      <c r="AB80" s="20">
        <v>5.5</v>
      </c>
      <c r="AC80" s="20">
        <v>1.5</v>
      </c>
      <c r="AD80" s="20">
        <v>24.3</v>
      </c>
      <c r="AE80" s="20">
        <v>14.2</v>
      </c>
      <c r="AF80" s="66">
        <f t="shared" si="15"/>
        <v>100</v>
      </c>
      <c r="AG80" s="10"/>
      <c r="AH80" s="72"/>
      <c r="AI80" s="73"/>
      <c r="AJ80" s="74"/>
      <c r="AK80" s="75"/>
      <c r="AL80" s="76"/>
      <c r="AN80" s="57">
        <v>38141.847000000002</v>
      </c>
      <c r="AO80" s="35">
        <v>80</v>
      </c>
      <c r="AP80" s="43">
        <f t="shared" si="16"/>
        <v>5120161541.2800007</v>
      </c>
      <c r="AR80" s="57">
        <f t="shared" si="17"/>
        <v>38141.847000000002</v>
      </c>
      <c r="AS80" s="35">
        <v>24</v>
      </c>
      <c r="AT80" s="43">
        <f t="shared" si="18"/>
        <v>46081453871.520004</v>
      </c>
      <c r="AV80" s="43">
        <v>357045000000</v>
      </c>
    </row>
    <row r="81" spans="1:48" ht="24" customHeight="1">
      <c r="A81" s="16"/>
      <c r="B81" s="17">
        <f t="shared" si="19"/>
        <v>73</v>
      </c>
      <c r="C81" s="10"/>
      <c r="D81" s="18" t="s">
        <v>140</v>
      </c>
      <c r="E81" s="10"/>
      <c r="F81" s="18" t="s">
        <v>8</v>
      </c>
      <c r="G81" s="18" t="s">
        <v>212</v>
      </c>
      <c r="H81" s="10"/>
      <c r="I81" s="19">
        <v>143964512</v>
      </c>
      <c r="J81" s="19">
        <v>9720</v>
      </c>
      <c r="K81" s="17" t="s">
        <v>9</v>
      </c>
      <c r="L81" s="10"/>
      <c r="M81" s="60">
        <v>20308</v>
      </c>
      <c r="N81" s="60">
        <v>25969</v>
      </c>
      <c r="O81" s="60">
        <v>24864</v>
      </c>
      <c r="P81" s="10"/>
      <c r="Q81" s="60">
        <f>N81*$Q$188</f>
        <v>389535</v>
      </c>
      <c r="R81" s="10"/>
      <c r="S81" s="62">
        <f t="shared" si="14"/>
        <v>415504</v>
      </c>
      <c r="T81" s="10"/>
      <c r="U81" s="64">
        <v>18</v>
      </c>
      <c r="V81" s="64">
        <v>17.010000000000002</v>
      </c>
      <c r="W81" s="10"/>
      <c r="X81" s="43">
        <v>75510000000</v>
      </c>
      <c r="Y81" s="36">
        <v>5.8999999999999997E-2</v>
      </c>
      <c r="Z81" s="10"/>
      <c r="AA81" s="20">
        <v>59</v>
      </c>
      <c r="AB81" s="20">
        <v>6</v>
      </c>
      <c r="AC81" s="20">
        <v>2</v>
      </c>
      <c r="AD81" s="20">
        <v>32</v>
      </c>
      <c r="AE81" s="20">
        <v>1</v>
      </c>
      <c r="AF81" s="66">
        <f t="shared" si="15"/>
        <v>100</v>
      </c>
      <c r="AG81" s="10"/>
      <c r="AH81" s="36">
        <v>-0.14399999999999999</v>
      </c>
      <c r="AI81" s="40">
        <v>37519</v>
      </c>
      <c r="AJ81" s="37">
        <v>0.83</v>
      </c>
      <c r="AK81" s="42" t="s">
        <v>213</v>
      </c>
      <c r="AL81" s="41">
        <v>1024</v>
      </c>
      <c r="AN81" s="86"/>
      <c r="AO81" s="87"/>
      <c r="AP81" s="88">
        <f t="shared" si="16"/>
        <v>0</v>
      </c>
      <c r="AR81" s="86">
        <f t="shared" si="17"/>
        <v>0</v>
      </c>
      <c r="AS81" s="87"/>
      <c r="AT81" s="88">
        <f t="shared" si="18"/>
        <v>0</v>
      </c>
      <c r="AV81" s="88">
        <v>0</v>
      </c>
    </row>
    <row r="82" spans="1:48" ht="24" customHeight="1">
      <c r="A82" s="16"/>
      <c r="B82" s="17">
        <f t="shared" si="19"/>
        <v>74</v>
      </c>
      <c r="C82" s="10"/>
      <c r="D82" s="18" t="s">
        <v>37</v>
      </c>
      <c r="E82" s="10"/>
      <c r="F82" s="18" t="s">
        <v>18</v>
      </c>
      <c r="G82" s="18" t="s">
        <v>224</v>
      </c>
      <c r="H82" s="10"/>
      <c r="I82" s="19">
        <v>15762370</v>
      </c>
      <c r="J82" s="19">
        <v>1140</v>
      </c>
      <c r="K82" s="17" t="s">
        <v>9</v>
      </c>
      <c r="L82" s="10"/>
      <c r="M82" s="60">
        <v>1852</v>
      </c>
      <c r="N82" s="60">
        <v>2803</v>
      </c>
      <c r="O82" s="60">
        <v>3995</v>
      </c>
      <c r="P82" s="10"/>
      <c r="Q82" s="60">
        <f>N82*$Q$188</f>
        <v>42045</v>
      </c>
      <c r="R82" s="10"/>
      <c r="S82" s="62">
        <f t="shared" si="14"/>
        <v>44848</v>
      </c>
      <c r="T82" s="10"/>
      <c r="U82" s="64">
        <v>17.8</v>
      </c>
      <c r="V82" s="64">
        <v>25.13</v>
      </c>
      <c r="W82" s="10"/>
      <c r="X82" s="43">
        <v>1180000000</v>
      </c>
      <c r="Y82" s="36">
        <v>5.8999999999999997E-2</v>
      </c>
      <c r="Z82" s="10"/>
      <c r="AA82" s="20">
        <v>29</v>
      </c>
      <c r="AB82" s="20">
        <v>20</v>
      </c>
      <c r="AC82" s="20">
        <v>2</v>
      </c>
      <c r="AD82" s="20">
        <v>48</v>
      </c>
      <c r="AE82" s="20">
        <v>1</v>
      </c>
      <c r="AF82" s="66">
        <f t="shared" si="15"/>
        <v>100</v>
      </c>
      <c r="AG82" s="10"/>
      <c r="AH82" s="36">
        <v>-3.5999999999999997E-2</v>
      </c>
      <c r="AI82" s="40">
        <v>23802</v>
      </c>
      <c r="AJ82" s="37">
        <v>0.78</v>
      </c>
      <c r="AK82" s="42" t="s">
        <v>213</v>
      </c>
      <c r="AL82" s="41">
        <v>1332</v>
      </c>
      <c r="AN82" s="86"/>
      <c r="AO82" s="87"/>
      <c r="AP82" s="88">
        <f t="shared" si="16"/>
        <v>0</v>
      </c>
      <c r="AR82" s="86">
        <f t="shared" si="17"/>
        <v>0</v>
      </c>
      <c r="AS82" s="87"/>
      <c r="AT82" s="88">
        <f t="shared" si="18"/>
        <v>0</v>
      </c>
      <c r="AV82" s="88">
        <v>0</v>
      </c>
    </row>
    <row r="83" spans="1:48" ht="24" customHeight="1">
      <c r="A83" s="16"/>
      <c r="B83" s="17">
        <f t="shared" si="19"/>
        <v>75</v>
      </c>
      <c r="C83" s="10"/>
      <c r="D83" s="18" t="s">
        <v>93</v>
      </c>
      <c r="E83" s="10"/>
      <c r="F83" s="18" t="s">
        <v>8</v>
      </c>
      <c r="G83" s="18" t="s">
        <v>212</v>
      </c>
      <c r="H83" s="10"/>
      <c r="I83" s="19">
        <v>17987736</v>
      </c>
      <c r="J83" s="19">
        <v>8710</v>
      </c>
      <c r="K83" s="17" t="s">
        <v>9</v>
      </c>
      <c r="L83" s="10"/>
      <c r="M83" s="60">
        <v>2625</v>
      </c>
      <c r="N83" s="60">
        <v>3158</v>
      </c>
      <c r="O83" s="60">
        <v>2780</v>
      </c>
      <c r="P83" s="10"/>
      <c r="Q83" s="60">
        <f>N83*$Q$188</f>
        <v>47370</v>
      </c>
      <c r="R83" s="10"/>
      <c r="S83" s="62">
        <f t="shared" si="14"/>
        <v>50528</v>
      </c>
      <c r="T83" s="10"/>
      <c r="U83" s="64">
        <v>17.600000000000001</v>
      </c>
      <c r="V83" s="64">
        <v>15.73</v>
      </c>
      <c r="W83" s="10"/>
      <c r="X83" s="43">
        <v>8100000000</v>
      </c>
      <c r="Y83" s="36">
        <v>5.8999999999999997E-2</v>
      </c>
      <c r="Z83" s="10"/>
      <c r="AA83" s="20">
        <v>61</v>
      </c>
      <c r="AB83" s="20">
        <v>5</v>
      </c>
      <c r="AC83" s="20">
        <v>1</v>
      </c>
      <c r="AD83" s="20">
        <v>32</v>
      </c>
      <c r="AE83" s="20">
        <v>1</v>
      </c>
      <c r="AF83" s="66">
        <f t="shared" si="15"/>
        <v>100</v>
      </c>
      <c r="AG83" s="10"/>
      <c r="AH83" s="36">
        <v>-0.17499999999999999</v>
      </c>
      <c r="AI83" s="40">
        <v>24367</v>
      </c>
      <c r="AJ83" s="37">
        <v>0.82</v>
      </c>
      <c r="AK83" s="42" t="s">
        <v>213</v>
      </c>
      <c r="AL83" s="41">
        <v>969</v>
      </c>
      <c r="AN83" s="86"/>
      <c r="AO83" s="87"/>
      <c r="AP83" s="88">
        <f t="shared" si="16"/>
        <v>0</v>
      </c>
      <c r="AR83" s="86">
        <f t="shared" si="17"/>
        <v>0</v>
      </c>
      <c r="AS83" s="87"/>
      <c r="AT83" s="88">
        <f t="shared" si="18"/>
        <v>0</v>
      </c>
      <c r="AV83" s="88">
        <v>0</v>
      </c>
    </row>
    <row r="84" spans="1:48" ht="24" customHeight="1">
      <c r="A84" s="16"/>
      <c r="B84" s="17">
        <f t="shared" si="19"/>
        <v>76</v>
      </c>
      <c r="C84" s="10"/>
      <c r="D84" s="18" t="s">
        <v>96</v>
      </c>
      <c r="E84" s="10"/>
      <c r="F84" s="18" t="s">
        <v>5</v>
      </c>
      <c r="G84" s="18" t="s">
        <v>226</v>
      </c>
      <c r="H84" s="10"/>
      <c r="I84" s="19">
        <v>4052584</v>
      </c>
      <c r="J84" s="19">
        <v>41680</v>
      </c>
      <c r="K84" s="17" t="s">
        <v>14</v>
      </c>
      <c r="L84" s="10"/>
      <c r="M84" s="60">
        <v>424</v>
      </c>
      <c r="N84" s="60">
        <v>715</v>
      </c>
      <c r="O84" s="60">
        <v>715</v>
      </c>
      <c r="P84" s="10"/>
      <c r="Q84" s="60">
        <f>N84*$Q$189</f>
        <v>21450</v>
      </c>
      <c r="R84" s="10"/>
      <c r="S84" s="62">
        <f t="shared" si="14"/>
        <v>22165</v>
      </c>
      <c r="T84" s="10"/>
      <c r="U84" s="64">
        <v>17.600000000000001</v>
      </c>
      <c r="V84" s="64">
        <v>17.600000000000001</v>
      </c>
      <c r="W84" s="10"/>
      <c r="X84" s="43">
        <f>AP84+AT84</f>
        <v>15817609808</v>
      </c>
      <c r="Y84" s="36">
        <f>X84/AV84</f>
        <v>0.14455867124840066</v>
      </c>
      <c r="Z84" s="10"/>
      <c r="AA84" s="20">
        <v>51</v>
      </c>
      <c r="AB84" s="20">
        <v>12</v>
      </c>
      <c r="AC84" s="20">
        <v>1</v>
      </c>
      <c r="AD84" s="20">
        <v>35</v>
      </c>
      <c r="AE84" s="20">
        <v>1</v>
      </c>
      <c r="AF84" s="66">
        <f t="shared" si="15"/>
        <v>100</v>
      </c>
      <c r="AG84" s="10"/>
      <c r="AH84" s="72"/>
      <c r="AI84" s="73"/>
      <c r="AJ84" s="74"/>
      <c r="AK84" s="75"/>
      <c r="AL84" s="76"/>
      <c r="AN84" s="57">
        <v>27653.164000000001</v>
      </c>
      <c r="AO84" s="35">
        <v>80</v>
      </c>
      <c r="AP84" s="43">
        <f t="shared" si="16"/>
        <v>1581760980.8000002</v>
      </c>
      <c r="AR84" s="57">
        <f t="shared" si="17"/>
        <v>27653.164000000001</v>
      </c>
      <c r="AS84" s="35">
        <v>24</v>
      </c>
      <c r="AT84" s="43">
        <f t="shared" si="18"/>
        <v>14235848827.200001</v>
      </c>
      <c r="AV84" s="43">
        <v>109420000000</v>
      </c>
    </row>
    <row r="85" spans="1:48" ht="24" customHeight="1">
      <c r="A85" s="16"/>
      <c r="B85" s="17">
        <f t="shared" si="19"/>
        <v>77</v>
      </c>
      <c r="C85" s="10"/>
      <c r="D85" s="18" t="s">
        <v>28</v>
      </c>
      <c r="E85" s="10"/>
      <c r="F85" s="18" t="s">
        <v>22</v>
      </c>
      <c r="G85" s="18" t="s">
        <v>198</v>
      </c>
      <c r="H85" s="10"/>
      <c r="I85" s="19">
        <v>797765</v>
      </c>
      <c r="J85" s="19">
        <v>2510</v>
      </c>
      <c r="K85" s="17" t="s">
        <v>9</v>
      </c>
      <c r="L85" s="10"/>
      <c r="M85" s="60">
        <v>125</v>
      </c>
      <c r="N85" s="60">
        <v>139</v>
      </c>
      <c r="O85" s="60">
        <v>71</v>
      </c>
      <c r="P85" s="10"/>
      <c r="Q85" s="60">
        <f>N85*$Q$188</f>
        <v>2085</v>
      </c>
      <c r="R85" s="10"/>
      <c r="S85" s="62">
        <f t="shared" si="14"/>
        <v>2224</v>
      </c>
      <c r="T85" s="10"/>
      <c r="U85" s="64">
        <v>17.399999999999999</v>
      </c>
      <c r="V85" s="64">
        <v>7.51</v>
      </c>
      <c r="W85" s="10"/>
      <c r="X85" s="43">
        <v>128590000</v>
      </c>
      <c r="Y85" s="36">
        <v>5.8000000000000003E-2</v>
      </c>
      <c r="Z85" s="10"/>
      <c r="AA85" s="20">
        <v>30</v>
      </c>
      <c r="AB85" s="20">
        <v>30</v>
      </c>
      <c r="AC85" s="20">
        <v>4</v>
      </c>
      <c r="AD85" s="20">
        <v>35</v>
      </c>
      <c r="AE85" s="20">
        <v>1</v>
      </c>
      <c r="AF85" s="66">
        <f t="shared" si="15"/>
        <v>100</v>
      </c>
      <c r="AG85" s="10"/>
      <c r="AH85" s="36">
        <v>-5.8999999999999997E-2</v>
      </c>
      <c r="AI85" s="40">
        <v>10903</v>
      </c>
      <c r="AJ85" s="37">
        <v>0.79</v>
      </c>
      <c r="AK85" s="42" t="s">
        <v>213</v>
      </c>
      <c r="AL85" s="41">
        <v>456</v>
      </c>
      <c r="AN85" s="86"/>
      <c r="AO85" s="87"/>
      <c r="AP85" s="88">
        <f t="shared" si="16"/>
        <v>0</v>
      </c>
      <c r="AR85" s="86">
        <f t="shared" si="17"/>
        <v>0</v>
      </c>
      <c r="AS85" s="87"/>
      <c r="AT85" s="88">
        <f t="shared" si="18"/>
        <v>0</v>
      </c>
      <c r="AV85" s="88">
        <v>0</v>
      </c>
    </row>
    <row r="86" spans="1:48" ht="24" customHeight="1">
      <c r="A86" s="16"/>
      <c r="B86" s="17">
        <f t="shared" si="19"/>
        <v>78</v>
      </c>
      <c r="C86" s="10"/>
      <c r="D86" s="18" t="s">
        <v>153</v>
      </c>
      <c r="E86" s="10"/>
      <c r="F86" s="18" t="s">
        <v>18</v>
      </c>
      <c r="G86" s="18" t="s">
        <v>224</v>
      </c>
      <c r="H86" s="10"/>
      <c r="I86" s="19">
        <v>599419</v>
      </c>
      <c r="J86" s="19">
        <v>1880</v>
      </c>
      <c r="K86" s="17" t="s">
        <v>9</v>
      </c>
      <c r="L86" s="10"/>
      <c r="M86" s="60">
        <v>11</v>
      </c>
      <c r="N86" s="60">
        <v>104</v>
      </c>
      <c r="O86" s="60">
        <v>116</v>
      </c>
      <c r="P86" s="10"/>
      <c r="Q86" s="60">
        <f>N86*$Q$188</f>
        <v>1560</v>
      </c>
      <c r="R86" s="10"/>
      <c r="S86" s="62">
        <f t="shared" si="14"/>
        <v>1664</v>
      </c>
      <c r="T86" s="10"/>
      <c r="U86" s="64">
        <v>17.399999999999999</v>
      </c>
      <c r="V86" s="64">
        <v>18.579999999999998</v>
      </c>
      <c r="W86" s="10"/>
      <c r="X86" s="43">
        <v>71110000</v>
      </c>
      <c r="Y86" s="36">
        <v>5.8000000000000003E-2</v>
      </c>
      <c r="Z86" s="10"/>
      <c r="AA86" s="20">
        <v>29</v>
      </c>
      <c r="AB86" s="20">
        <v>12</v>
      </c>
      <c r="AC86" s="20">
        <v>1</v>
      </c>
      <c r="AD86" s="20">
        <v>57</v>
      </c>
      <c r="AE86" s="20">
        <v>1</v>
      </c>
      <c r="AF86" s="66">
        <f t="shared" si="15"/>
        <v>100</v>
      </c>
      <c r="AG86" s="10"/>
      <c r="AH86" s="36">
        <v>-2.9000000000000001E-2</v>
      </c>
      <c r="AI86" s="40">
        <v>7507</v>
      </c>
      <c r="AJ86" s="37">
        <v>0.8</v>
      </c>
      <c r="AK86" s="42" t="s">
        <v>214</v>
      </c>
      <c r="AL86" s="41">
        <v>1130</v>
      </c>
      <c r="AN86" s="86"/>
      <c r="AO86" s="87"/>
      <c r="AP86" s="88">
        <f t="shared" si="16"/>
        <v>0</v>
      </c>
      <c r="AR86" s="86">
        <f t="shared" si="17"/>
        <v>0</v>
      </c>
      <c r="AS86" s="87"/>
      <c r="AT86" s="88">
        <f t="shared" si="18"/>
        <v>0</v>
      </c>
      <c r="AV86" s="88">
        <v>0</v>
      </c>
    </row>
    <row r="87" spans="1:48" ht="24" customHeight="1">
      <c r="A87" s="16"/>
      <c r="B87" s="17">
        <f t="shared" si="19"/>
        <v>79</v>
      </c>
      <c r="C87" s="10"/>
      <c r="D87" s="18" t="s">
        <v>47</v>
      </c>
      <c r="E87" s="10"/>
      <c r="F87" s="18" t="s">
        <v>18</v>
      </c>
      <c r="G87" s="18" t="s">
        <v>224</v>
      </c>
      <c r="H87" s="10"/>
      <c r="I87" s="19">
        <v>17379</v>
      </c>
      <c r="J87" s="19">
        <v>0</v>
      </c>
      <c r="K87" s="17" t="s">
        <v>14</v>
      </c>
      <c r="L87" s="10"/>
      <c r="M87" s="60">
        <v>5</v>
      </c>
      <c r="N87" s="60">
        <v>3</v>
      </c>
      <c r="O87" s="60">
        <v>3</v>
      </c>
      <c r="P87" s="10"/>
      <c r="Q87" s="60">
        <f>N87*$Q$189</f>
        <v>90</v>
      </c>
      <c r="R87" s="10"/>
      <c r="S87" s="62">
        <f t="shared" si="14"/>
        <v>93</v>
      </c>
      <c r="T87" s="10"/>
      <c r="U87" s="64">
        <v>17.3</v>
      </c>
      <c r="V87" s="64">
        <v>17.3</v>
      </c>
      <c r="W87" s="10"/>
      <c r="X87" s="43">
        <f>AP87+AT87</f>
        <v>189973300.80000001</v>
      </c>
      <c r="Y87" s="36">
        <f>X87/AV87</f>
        <v>2.8814394175640832E-2</v>
      </c>
      <c r="Z87" s="10"/>
      <c r="AA87" s="20">
        <v>20</v>
      </c>
      <c r="AB87" s="20">
        <v>80</v>
      </c>
      <c r="AC87" s="20">
        <v>0</v>
      </c>
      <c r="AD87" s="20">
        <v>0</v>
      </c>
      <c r="AE87" s="20">
        <v>0</v>
      </c>
      <c r="AF87" s="66">
        <f t="shared" si="15"/>
        <v>100</v>
      </c>
      <c r="AG87" s="10"/>
      <c r="AH87" s="72"/>
      <c r="AI87" s="73"/>
      <c r="AJ87" s="74"/>
      <c r="AK87" s="75"/>
      <c r="AL87" s="76"/>
      <c r="AN87" s="57">
        <v>79155.542000000001</v>
      </c>
      <c r="AO87" s="35">
        <v>80</v>
      </c>
      <c r="AP87" s="43">
        <f t="shared" si="16"/>
        <v>18997330.079999998</v>
      </c>
      <c r="AR87" s="57">
        <f t="shared" si="17"/>
        <v>79155.542000000001</v>
      </c>
      <c r="AS87" s="35">
        <v>24</v>
      </c>
      <c r="AT87" s="43">
        <f t="shared" si="18"/>
        <v>170975970.72</v>
      </c>
      <c r="AV87" s="43">
        <v>6593000000</v>
      </c>
    </row>
    <row r="88" spans="1:48" ht="24" customHeight="1">
      <c r="A88" s="16"/>
      <c r="B88" s="17">
        <f t="shared" si="19"/>
        <v>80</v>
      </c>
      <c r="C88" s="10"/>
      <c r="D88" s="18" t="s">
        <v>16</v>
      </c>
      <c r="E88" s="10"/>
      <c r="F88" s="18" t="s">
        <v>8</v>
      </c>
      <c r="G88" s="18" t="s">
        <v>212</v>
      </c>
      <c r="H88" s="10"/>
      <c r="I88" s="19">
        <v>2924816</v>
      </c>
      <c r="J88" s="19">
        <v>3760</v>
      </c>
      <c r="K88" s="17" t="s">
        <v>9</v>
      </c>
      <c r="L88" s="10"/>
      <c r="M88" s="60">
        <v>267</v>
      </c>
      <c r="N88" s="60">
        <v>499</v>
      </c>
      <c r="O88" s="60">
        <v>248</v>
      </c>
      <c r="P88" s="10"/>
      <c r="Q88" s="60">
        <f t="shared" ref="Q88:Q94" si="20">N88*$Q$188</f>
        <v>7485</v>
      </c>
      <c r="R88" s="10"/>
      <c r="S88" s="62">
        <f t="shared" si="14"/>
        <v>7984</v>
      </c>
      <c r="T88" s="10"/>
      <c r="U88" s="64">
        <v>17.100000000000001</v>
      </c>
      <c r="V88" s="64">
        <v>8.18</v>
      </c>
      <c r="W88" s="10"/>
      <c r="X88" s="43">
        <v>598260000</v>
      </c>
      <c r="Y88" s="36">
        <v>5.7000000000000002E-2</v>
      </c>
      <c r="Z88" s="10"/>
      <c r="AA88" s="20">
        <v>48</v>
      </c>
      <c r="AB88" s="20">
        <v>11</v>
      </c>
      <c r="AC88" s="20">
        <v>1</v>
      </c>
      <c r="AD88" s="20">
        <v>39</v>
      </c>
      <c r="AE88" s="20">
        <v>1</v>
      </c>
      <c r="AF88" s="66">
        <f t="shared" si="15"/>
        <v>100</v>
      </c>
      <c r="AG88" s="10"/>
      <c r="AH88" s="36">
        <v>1.4E-2</v>
      </c>
      <c r="AI88" s="40">
        <v>0</v>
      </c>
      <c r="AJ88" s="37">
        <v>0.77</v>
      </c>
      <c r="AK88" s="42" t="s">
        <v>210</v>
      </c>
      <c r="AL88" s="41">
        <v>479</v>
      </c>
      <c r="AN88" s="86"/>
      <c r="AO88" s="87"/>
      <c r="AP88" s="88">
        <f t="shared" si="16"/>
        <v>0</v>
      </c>
      <c r="AR88" s="86">
        <f t="shared" si="17"/>
        <v>0</v>
      </c>
      <c r="AS88" s="87"/>
      <c r="AT88" s="88">
        <f t="shared" si="18"/>
        <v>0</v>
      </c>
      <c r="AV88" s="88">
        <v>0</v>
      </c>
    </row>
    <row r="89" spans="1:48" ht="24" customHeight="1">
      <c r="A89" s="16"/>
      <c r="B89" s="17">
        <f t="shared" si="19"/>
        <v>81</v>
      </c>
      <c r="C89" s="10"/>
      <c r="D89" s="18" t="s">
        <v>169</v>
      </c>
      <c r="E89" s="10"/>
      <c r="F89" s="18" t="s">
        <v>18</v>
      </c>
      <c r="G89" s="18" t="s">
        <v>224</v>
      </c>
      <c r="H89" s="10"/>
      <c r="I89" s="19">
        <v>107122</v>
      </c>
      <c r="J89" s="19">
        <v>4020</v>
      </c>
      <c r="K89" s="17" t="s">
        <v>9</v>
      </c>
      <c r="L89" s="10"/>
      <c r="M89" s="60">
        <v>18</v>
      </c>
      <c r="N89" s="60">
        <v>18</v>
      </c>
      <c r="O89" s="60">
        <v>12</v>
      </c>
      <c r="P89" s="10"/>
      <c r="Q89" s="60">
        <f t="shared" si="20"/>
        <v>270</v>
      </c>
      <c r="R89" s="10"/>
      <c r="S89" s="62">
        <f t="shared" si="14"/>
        <v>288</v>
      </c>
      <c r="T89" s="10"/>
      <c r="U89" s="64">
        <v>16.8</v>
      </c>
      <c r="V89" s="64">
        <v>11.15</v>
      </c>
      <c r="W89" s="10"/>
      <c r="X89" s="43">
        <v>22410000</v>
      </c>
      <c r="Y89" s="36">
        <v>5.6000000000000001E-2</v>
      </c>
      <c r="Z89" s="10"/>
      <c r="AA89" s="20">
        <v>43</v>
      </c>
      <c r="AB89" s="20">
        <v>15</v>
      </c>
      <c r="AC89" s="20">
        <v>2</v>
      </c>
      <c r="AD89" s="20">
        <v>39</v>
      </c>
      <c r="AE89" s="20">
        <v>1</v>
      </c>
      <c r="AF89" s="66">
        <f t="shared" si="15"/>
        <v>100</v>
      </c>
      <c r="AG89" s="10"/>
      <c r="AH89" s="36">
        <v>-1.6E-2</v>
      </c>
      <c r="AI89" s="40">
        <v>7612</v>
      </c>
      <c r="AJ89" s="37">
        <v>0.69</v>
      </c>
      <c r="AK89" s="42" t="s">
        <v>213</v>
      </c>
      <c r="AL89" s="41">
        <v>658</v>
      </c>
      <c r="AN89" s="86"/>
      <c r="AO89" s="87"/>
      <c r="AP89" s="88">
        <f t="shared" si="16"/>
        <v>0</v>
      </c>
      <c r="AR89" s="86">
        <f t="shared" si="17"/>
        <v>0</v>
      </c>
      <c r="AS89" s="87"/>
      <c r="AT89" s="88">
        <f t="shared" si="18"/>
        <v>0</v>
      </c>
      <c r="AV89" s="88">
        <v>0</v>
      </c>
    </row>
    <row r="90" spans="1:48" ht="24" customHeight="1">
      <c r="A90" s="16"/>
      <c r="B90" s="17">
        <f t="shared" si="19"/>
        <v>82</v>
      </c>
      <c r="C90" s="10"/>
      <c r="D90" s="18" t="s">
        <v>48</v>
      </c>
      <c r="E90" s="10"/>
      <c r="F90" s="18" t="s">
        <v>13</v>
      </c>
      <c r="G90" s="18" t="s">
        <v>222</v>
      </c>
      <c r="H90" s="10"/>
      <c r="I90" s="19">
        <v>4857274</v>
      </c>
      <c r="J90" s="19">
        <v>10840</v>
      </c>
      <c r="K90" s="17" t="s">
        <v>9</v>
      </c>
      <c r="L90" s="10"/>
      <c r="M90" s="60">
        <v>795</v>
      </c>
      <c r="N90" s="60">
        <v>812</v>
      </c>
      <c r="O90" s="60">
        <v>778</v>
      </c>
      <c r="P90" s="10"/>
      <c r="Q90" s="60">
        <f t="shared" si="20"/>
        <v>12180</v>
      </c>
      <c r="R90" s="10"/>
      <c r="S90" s="62">
        <f t="shared" si="14"/>
        <v>12992</v>
      </c>
      <c r="T90" s="10"/>
      <c r="U90" s="64">
        <v>16.7</v>
      </c>
      <c r="V90" s="64">
        <v>16.84</v>
      </c>
      <c r="W90" s="10"/>
      <c r="X90" s="43">
        <v>3180000000</v>
      </c>
      <c r="Y90" s="36">
        <v>5.6000000000000001E-2</v>
      </c>
      <c r="Z90" s="10"/>
      <c r="AA90" s="20">
        <v>22</v>
      </c>
      <c r="AB90" s="20">
        <v>11</v>
      </c>
      <c r="AC90" s="20">
        <v>1</v>
      </c>
      <c r="AD90" s="20">
        <v>65</v>
      </c>
      <c r="AE90" s="20">
        <v>1</v>
      </c>
      <c r="AF90" s="66">
        <f t="shared" si="15"/>
        <v>100</v>
      </c>
      <c r="AG90" s="10"/>
      <c r="AH90" s="36">
        <v>0.104</v>
      </c>
      <c r="AI90" s="40">
        <v>40998</v>
      </c>
      <c r="AJ90" s="37">
        <v>0.75</v>
      </c>
      <c r="AK90" s="42" t="s">
        <v>213</v>
      </c>
      <c r="AL90" s="41">
        <v>794</v>
      </c>
      <c r="AN90" s="86"/>
      <c r="AO90" s="87"/>
      <c r="AP90" s="88">
        <f t="shared" si="16"/>
        <v>0</v>
      </c>
      <c r="AR90" s="86">
        <f t="shared" si="17"/>
        <v>0</v>
      </c>
      <c r="AS90" s="87"/>
      <c r="AT90" s="88">
        <f t="shared" si="18"/>
        <v>0</v>
      </c>
      <c r="AV90" s="88">
        <v>0</v>
      </c>
    </row>
    <row r="91" spans="1:48" ht="24" customHeight="1">
      <c r="A91" s="16"/>
      <c r="B91" s="17">
        <f t="shared" si="19"/>
        <v>83</v>
      </c>
      <c r="C91" s="10"/>
      <c r="D91" s="18" t="s">
        <v>80</v>
      </c>
      <c r="E91" s="10"/>
      <c r="F91" s="18" t="s">
        <v>13</v>
      </c>
      <c r="G91" s="18" t="s">
        <v>222</v>
      </c>
      <c r="H91" s="10"/>
      <c r="I91" s="19">
        <v>9112867</v>
      </c>
      <c r="J91" s="19">
        <v>2150</v>
      </c>
      <c r="K91" s="17" t="s">
        <v>9</v>
      </c>
      <c r="L91" s="10"/>
      <c r="M91" s="60">
        <v>1407</v>
      </c>
      <c r="N91" s="60">
        <v>1525</v>
      </c>
      <c r="O91" s="60">
        <v>1276</v>
      </c>
      <c r="P91" s="10"/>
      <c r="Q91" s="60">
        <f t="shared" si="20"/>
        <v>22875</v>
      </c>
      <c r="R91" s="10"/>
      <c r="S91" s="62">
        <f t="shared" si="14"/>
        <v>24400</v>
      </c>
      <c r="T91" s="10"/>
      <c r="U91" s="64">
        <v>16.7</v>
      </c>
      <c r="V91" s="64">
        <v>13.76</v>
      </c>
      <c r="W91" s="10"/>
      <c r="X91" s="43">
        <v>1200000000</v>
      </c>
      <c r="Y91" s="36">
        <v>5.6000000000000001E-2</v>
      </c>
      <c r="Z91" s="10"/>
      <c r="AA91" s="20">
        <v>31</v>
      </c>
      <c r="AB91" s="20">
        <v>9</v>
      </c>
      <c r="AC91" s="20">
        <v>2</v>
      </c>
      <c r="AD91" s="20">
        <v>56</v>
      </c>
      <c r="AE91" s="20">
        <v>2</v>
      </c>
      <c r="AF91" s="66">
        <f t="shared" si="15"/>
        <v>100</v>
      </c>
      <c r="AG91" s="10"/>
      <c r="AH91" s="36">
        <v>-1.2E-2</v>
      </c>
      <c r="AI91" s="40">
        <v>18595</v>
      </c>
      <c r="AJ91" s="37">
        <v>0.72</v>
      </c>
      <c r="AK91" s="42" t="s">
        <v>214</v>
      </c>
      <c r="AL91" s="41">
        <v>698</v>
      </c>
      <c r="AN91" s="86"/>
      <c r="AO91" s="87"/>
      <c r="AP91" s="88">
        <f t="shared" si="16"/>
        <v>0</v>
      </c>
      <c r="AR91" s="86">
        <f t="shared" si="17"/>
        <v>0</v>
      </c>
      <c r="AS91" s="87"/>
      <c r="AT91" s="88">
        <f t="shared" si="18"/>
        <v>0</v>
      </c>
      <c r="AV91" s="88">
        <v>0</v>
      </c>
    </row>
    <row r="92" spans="1:48" ht="24" customHeight="1">
      <c r="A92" s="16"/>
      <c r="B92" s="17">
        <f t="shared" si="19"/>
        <v>84</v>
      </c>
      <c r="C92" s="10"/>
      <c r="D92" s="18" t="s">
        <v>76</v>
      </c>
      <c r="E92" s="10"/>
      <c r="F92" s="18" t="s">
        <v>13</v>
      </c>
      <c r="G92" s="18" t="s">
        <v>222</v>
      </c>
      <c r="H92" s="10"/>
      <c r="I92" s="19">
        <v>16582469</v>
      </c>
      <c r="J92" s="19">
        <v>3790</v>
      </c>
      <c r="K92" s="17" t="s">
        <v>9</v>
      </c>
      <c r="L92" s="10"/>
      <c r="M92" s="60">
        <v>2058</v>
      </c>
      <c r="N92" s="60">
        <v>2758</v>
      </c>
      <c r="O92" s="60">
        <v>2635</v>
      </c>
      <c r="P92" s="10"/>
      <c r="Q92" s="60">
        <f t="shared" si="20"/>
        <v>41370</v>
      </c>
      <c r="R92" s="10"/>
      <c r="S92" s="62">
        <f t="shared" si="14"/>
        <v>44128</v>
      </c>
      <c r="T92" s="10"/>
      <c r="U92" s="64">
        <v>16.600000000000001</v>
      </c>
      <c r="V92" s="64">
        <v>15.92</v>
      </c>
      <c r="W92" s="10"/>
      <c r="X92" s="43">
        <v>3800000000</v>
      </c>
      <c r="Y92" s="36">
        <v>5.5E-2</v>
      </c>
      <c r="Z92" s="10"/>
      <c r="AA92" s="20">
        <v>38</v>
      </c>
      <c r="AB92" s="20">
        <v>14</v>
      </c>
      <c r="AC92" s="20">
        <v>2</v>
      </c>
      <c r="AD92" s="20">
        <v>45</v>
      </c>
      <c r="AE92" s="20">
        <v>1</v>
      </c>
      <c r="AF92" s="66">
        <f t="shared" si="15"/>
        <v>100</v>
      </c>
      <c r="AG92" s="10"/>
      <c r="AH92" s="36">
        <v>2.5999999999999999E-2</v>
      </c>
      <c r="AI92" s="40">
        <v>19600</v>
      </c>
      <c r="AJ92" s="37">
        <v>0.82</v>
      </c>
      <c r="AK92" s="42" t="s">
        <v>210</v>
      </c>
      <c r="AL92" s="41">
        <v>863</v>
      </c>
      <c r="AN92" s="86"/>
      <c r="AO92" s="87"/>
      <c r="AP92" s="88">
        <f t="shared" si="16"/>
        <v>0</v>
      </c>
      <c r="AR92" s="86">
        <f t="shared" si="17"/>
        <v>0</v>
      </c>
      <c r="AS92" s="87"/>
      <c r="AT92" s="88">
        <f t="shared" si="18"/>
        <v>0</v>
      </c>
      <c r="AV92" s="88">
        <v>0</v>
      </c>
    </row>
    <row r="93" spans="1:48" ht="24" customHeight="1">
      <c r="A93" s="16"/>
      <c r="B93" s="17">
        <f t="shared" si="19"/>
        <v>85</v>
      </c>
      <c r="C93" s="10"/>
      <c r="D93" s="18" t="s">
        <v>98</v>
      </c>
      <c r="E93" s="10"/>
      <c r="F93" s="18" t="s">
        <v>18</v>
      </c>
      <c r="G93" s="18" t="s">
        <v>224</v>
      </c>
      <c r="H93" s="10"/>
      <c r="I93" s="19">
        <v>6758353</v>
      </c>
      <c r="J93" s="19">
        <v>2150</v>
      </c>
      <c r="K93" s="17" t="s">
        <v>9</v>
      </c>
      <c r="L93" s="10"/>
      <c r="M93" s="60">
        <v>1086</v>
      </c>
      <c r="N93" s="60">
        <v>1120</v>
      </c>
      <c r="O93" s="60">
        <v>1717</v>
      </c>
      <c r="P93" s="10"/>
      <c r="Q93" s="60">
        <f t="shared" si="20"/>
        <v>16800</v>
      </c>
      <c r="R93" s="10"/>
      <c r="S93" s="62">
        <f t="shared" si="14"/>
        <v>17920</v>
      </c>
      <c r="T93" s="10"/>
      <c r="U93" s="64">
        <v>16.600000000000001</v>
      </c>
      <c r="V93" s="64">
        <v>24.96</v>
      </c>
      <c r="W93" s="10"/>
      <c r="X93" s="43">
        <v>870930000</v>
      </c>
      <c r="Y93" s="36">
        <v>5.5E-2</v>
      </c>
      <c r="Z93" s="10"/>
      <c r="AA93" s="20">
        <v>30</v>
      </c>
      <c r="AB93" s="20">
        <v>20</v>
      </c>
      <c r="AC93" s="20">
        <v>2</v>
      </c>
      <c r="AD93" s="20">
        <v>46</v>
      </c>
      <c r="AE93" s="20">
        <v>2</v>
      </c>
      <c r="AF93" s="66">
        <f t="shared" si="15"/>
        <v>100</v>
      </c>
      <c r="AG93" s="10"/>
      <c r="AH93" s="36">
        <v>-7.1999999999999995E-2</v>
      </c>
      <c r="AI93" s="40">
        <v>27374</v>
      </c>
      <c r="AJ93" s="37">
        <v>0.75</v>
      </c>
      <c r="AK93" s="42" t="s">
        <v>213</v>
      </c>
      <c r="AL93" s="41">
        <v>1502</v>
      </c>
      <c r="AN93" s="86"/>
      <c r="AO93" s="87"/>
      <c r="AP93" s="88">
        <f t="shared" si="16"/>
        <v>0</v>
      </c>
      <c r="AR93" s="86">
        <f t="shared" si="17"/>
        <v>0</v>
      </c>
      <c r="AS93" s="87"/>
      <c r="AT93" s="88">
        <f t="shared" si="18"/>
        <v>0</v>
      </c>
      <c r="AV93" s="88">
        <v>0</v>
      </c>
    </row>
    <row r="94" spans="1:48" ht="24" customHeight="1">
      <c r="A94" s="16"/>
      <c r="B94" s="17">
        <f t="shared" si="19"/>
        <v>86</v>
      </c>
      <c r="C94" s="10"/>
      <c r="D94" s="18" t="s">
        <v>116</v>
      </c>
      <c r="E94" s="10"/>
      <c r="F94" s="18" t="s">
        <v>18</v>
      </c>
      <c r="G94" s="18" t="s">
        <v>224</v>
      </c>
      <c r="H94" s="10"/>
      <c r="I94" s="19">
        <v>3027398</v>
      </c>
      <c r="J94" s="19">
        <v>3550</v>
      </c>
      <c r="K94" s="17" t="s">
        <v>9</v>
      </c>
      <c r="L94" s="10"/>
      <c r="M94" s="60">
        <v>484</v>
      </c>
      <c r="N94" s="60">
        <v>499</v>
      </c>
      <c r="O94" s="60">
        <v>541</v>
      </c>
      <c r="P94" s="10"/>
      <c r="Q94" s="60">
        <f t="shared" si="20"/>
        <v>7485</v>
      </c>
      <c r="R94" s="10"/>
      <c r="S94" s="62">
        <f t="shared" si="14"/>
        <v>7984</v>
      </c>
      <c r="T94" s="10"/>
      <c r="U94" s="64">
        <v>16.5</v>
      </c>
      <c r="V94" s="64">
        <v>16.95</v>
      </c>
      <c r="W94" s="10"/>
      <c r="X94" s="43">
        <v>613090000</v>
      </c>
      <c r="Y94" s="36">
        <v>5.5E-2</v>
      </c>
      <c r="Z94" s="10"/>
      <c r="AA94" s="20">
        <v>50</v>
      </c>
      <c r="AB94" s="20">
        <v>20</v>
      </c>
      <c r="AC94" s="20">
        <v>1</v>
      </c>
      <c r="AD94" s="20">
        <v>27</v>
      </c>
      <c r="AE94" s="20">
        <v>2</v>
      </c>
      <c r="AF94" s="66">
        <f t="shared" si="15"/>
        <v>100</v>
      </c>
      <c r="AG94" s="10"/>
      <c r="AH94" s="36">
        <v>-0.05</v>
      </c>
      <c r="AI94" s="40">
        <v>27797</v>
      </c>
      <c r="AJ94" s="37">
        <v>0.84</v>
      </c>
      <c r="AK94" s="42" t="s">
        <v>213</v>
      </c>
      <c r="AL94" s="41">
        <v>1037</v>
      </c>
      <c r="AN94" s="86"/>
      <c r="AO94" s="87"/>
      <c r="AP94" s="88">
        <f t="shared" si="16"/>
        <v>0</v>
      </c>
      <c r="AR94" s="86">
        <f t="shared" si="17"/>
        <v>0</v>
      </c>
      <c r="AS94" s="87"/>
      <c r="AT94" s="88">
        <f t="shared" si="18"/>
        <v>0</v>
      </c>
      <c r="AV94" s="88">
        <v>0</v>
      </c>
    </row>
    <row r="95" spans="1:48" ht="24" customHeight="1">
      <c r="A95" s="16"/>
      <c r="B95" s="17">
        <f t="shared" si="19"/>
        <v>87</v>
      </c>
      <c r="C95" s="10"/>
      <c r="D95" s="18" t="s">
        <v>128</v>
      </c>
      <c r="E95" s="10"/>
      <c r="F95" s="18" t="s">
        <v>5</v>
      </c>
      <c r="G95" s="18" t="s">
        <v>226</v>
      </c>
      <c r="H95" s="10"/>
      <c r="I95" s="19">
        <v>4424762</v>
      </c>
      <c r="J95" s="19">
        <v>18080</v>
      </c>
      <c r="K95" s="17" t="s">
        <v>14</v>
      </c>
      <c r="L95" s="10"/>
      <c r="M95" s="60">
        <v>692</v>
      </c>
      <c r="N95" s="60">
        <v>713</v>
      </c>
      <c r="O95" s="60">
        <v>713</v>
      </c>
      <c r="P95" s="10"/>
      <c r="Q95" s="60">
        <f>N95*$Q$189</f>
        <v>21390</v>
      </c>
      <c r="R95" s="10"/>
      <c r="S95" s="62">
        <f t="shared" si="14"/>
        <v>22103</v>
      </c>
      <c r="T95" s="10"/>
      <c r="U95" s="64">
        <v>16.100000000000001</v>
      </c>
      <c r="V95" s="64">
        <v>16.100000000000001</v>
      </c>
      <c r="W95" s="10"/>
      <c r="X95" s="43">
        <f>AP95+AT95</f>
        <v>8397227448.8000011</v>
      </c>
      <c r="Y95" s="36">
        <f>X95/AV95</f>
        <v>0.12734455723753055</v>
      </c>
      <c r="Z95" s="10"/>
      <c r="AA95" s="20">
        <v>64.7</v>
      </c>
      <c r="AB95" s="20">
        <v>3.9</v>
      </c>
      <c r="AC95" s="20">
        <v>0.7</v>
      </c>
      <c r="AD95" s="20">
        <v>22.5</v>
      </c>
      <c r="AE95" s="20">
        <v>8.1999999999999993</v>
      </c>
      <c r="AF95" s="66">
        <f t="shared" si="15"/>
        <v>100.00000000000001</v>
      </c>
      <c r="AG95" s="10"/>
      <c r="AH95" s="72"/>
      <c r="AI95" s="73"/>
      <c r="AJ95" s="74"/>
      <c r="AK95" s="75"/>
      <c r="AL95" s="76"/>
      <c r="AN95" s="57">
        <v>14721.647000000001</v>
      </c>
      <c r="AO95" s="35">
        <v>80</v>
      </c>
      <c r="AP95" s="43">
        <f t="shared" si="16"/>
        <v>839722744.88000011</v>
      </c>
      <c r="AR95" s="57">
        <f t="shared" si="17"/>
        <v>14721.647000000001</v>
      </c>
      <c r="AS95" s="35">
        <v>24</v>
      </c>
      <c r="AT95" s="43">
        <f t="shared" si="18"/>
        <v>7557504703.920001</v>
      </c>
      <c r="AV95" s="43">
        <v>65941000000</v>
      </c>
    </row>
    <row r="96" spans="1:48" s="25" customFormat="1" ht="24" customHeight="1">
      <c r="A96" s="224"/>
      <c r="B96" s="14">
        <f t="shared" si="19"/>
        <v>88</v>
      </c>
      <c r="C96" s="24"/>
      <c r="D96" s="22" t="s">
        <v>122</v>
      </c>
      <c r="E96" s="24"/>
      <c r="F96" s="22" t="s">
        <v>22</v>
      </c>
      <c r="G96" s="22" t="s">
        <v>198</v>
      </c>
      <c r="H96" s="24"/>
      <c r="I96" s="23">
        <v>28982772</v>
      </c>
      <c r="J96" s="23">
        <v>730</v>
      </c>
      <c r="K96" s="14" t="s">
        <v>6</v>
      </c>
      <c r="L96" s="24"/>
      <c r="M96" s="61">
        <v>2006</v>
      </c>
      <c r="N96" s="61">
        <v>4622</v>
      </c>
      <c r="O96" s="61">
        <v>6765</v>
      </c>
      <c r="P96" s="24"/>
      <c r="Q96" s="61">
        <f>N96*$Q$188</f>
        <v>69330</v>
      </c>
      <c r="R96" s="24"/>
      <c r="S96" s="63">
        <f t="shared" si="14"/>
        <v>73952</v>
      </c>
      <c r="T96" s="24"/>
      <c r="U96" s="223">
        <v>15.9</v>
      </c>
      <c r="V96" s="223">
        <v>22.88</v>
      </c>
      <c r="W96" s="24"/>
      <c r="X96" s="49">
        <v>1120000000</v>
      </c>
      <c r="Y96" s="50">
        <v>5.2999999999999999E-2</v>
      </c>
      <c r="Z96" s="24"/>
      <c r="AA96" s="13">
        <v>20</v>
      </c>
      <c r="AB96" s="13">
        <v>20</v>
      </c>
      <c r="AC96" s="13">
        <v>6</v>
      </c>
      <c r="AD96" s="13">
        <v>53</v>
      </c>
      <c r="AE96" s="13">
        <v>1</v>
      </c>
      <c r="AF96" s="67">
        <f t="shared" si="15"/>
        <v>100</v>
      </c>
      <c r="AG96" s="24"/>
      <c r="AH96" s="50">
        <v>-6.0000000000000001E-3</v>
      </c>
      <c r="AI96" s="51">
        <v>8071</v>
      </c>
      <c r="AJ96" s="52">
        <v>0.72</v>
      </c>
      <c r="AK96" s="53" t="s">
        <v>213</v>
      </c>
      <c r="AL96" s="54">
        <v>1084</v>
      </c>
      <c r="AN96" s="90"/>
      <c r="AO96" s="91"/>
      <c r="AP96" s="92">
        <f t="shared" si="16"/>
        <v>0</v>
      </c>
      <c r="AR96" s="90">
        <f t="shared" si="17"/>
        <v>0</v>
      </c>
      <c r="AS96" s="91"/>
      <c r="AT96" s="92">
        <f t="shared" si="18"/>
        <v>0</v>
      </c>
      <c r="AV96" s="92">
        <v>0</v>
      </c>
    </row>
    <row r="97" spans="1:48" ht="24" customHeight="1">
      <c r="A97" s="16"/>
      <c r="B97" s="17">
        <f t="shared" si="19"/>
        <v>89</v>
      </c>
      <c r="C97" s="10"/>
      <c r="D97" s="18" t="s">
        <v>149</v>
      </c>
      <c r="E97" s="10"/>
      <c r="F97" s="18" t="s">
        <v>11</v>
      </c>
      <c r="G97" s="18" t="s">
        <v>11</v>
      </c>
      <c r="H97" s="10"/>
      <c r="I97" s="19">
        <v>94228</v>
      </c>
      <c r="J97" s="19">
        <v>15410</v>
      </c>
      <c r="K97" s="17" t="s">
        <v>14</v>
      </c>
      <c r="L97" s="10"/>
      <c r="M97" s="60">
        <v>15</v>
      </c>
      <c r="N97" s="60">
        <v>15</v>
      </c>
      <c r="O97" s="60">
        <v>15</v>
      </c>
      <c r="P97" s="10"/>
      <c r="Q97" s="60">
        <f>N97*$Q$189</f>
        <v>450</v>
      </c>
      <c r="R97" s="10"/>
      <c r="S97" s="62">
        <f t="shared" si="14"/>
        <v>465</v>
      </c>
      <c r="T97" s="10"/>
      <c r="U97" s="64">
        <v>15.9</v>
      </c>
      <c r="V97" s="64">
        <v>15.9</v>
      </c>
      <c r="W97" s="10"/>
      <c r="X97" s="43">
        <f>AP97+AT97</f>
        <v>180934068</v>
      </c>
      <c r="Y97" s="36">
        <f>X97/AV97</f>
        <v>0.12670452941176472</v>
      </c>
      <c r="Z97" s="10"/>
      <c r="AA97" s="20">
        <v>46.7</v>
      </c>
      <c r="AB97" s="20">
        <v>20</v>
      </c>
      <c r="AC97" s="20">
        <v>6.7</v>
      </c>
      <c r="AD97" s="20">
        <v>20</v>
      </c>
      <c r="AE97" s="20">
        <v>6.6</v>
      </c>
      <c r="AF97" s="66">
        <f t="shared" si="15"/>
        <v>100</v>
      </c>
      <c r="AG97" s="10"/>
      <c r="AH97" s="72"/>
      <c r="AI97" s="73"/>
      <c r="AJ97" s="74"/>
      <c r="AK97" s="75"/>
      <c r="AL97" s="76"/>
      <c r="AN97" s="57">
        <v>15077.839</v>
      </c>
      <c r="AO97" s="35">
        <v>80</v>
      </c>
      <c r="AP97" s="43">
        <f t="shared" si="16"/>
        <v>18093406.800000001</v>
      </c>
      <c r="AR97" s="57">
        <f t="shared" si="17"/>
        <v>15077.839</v>
      </c>
      <c r="AS97" s="35">
        <v>24</v>
      </c>
      <c r="AT97" s="43">
        <f t="shared" si="18"/>
        <v>162840661.19999999</v>
      </c>
      <c r="AV97" s="43">
        <v>1428000000</v>
      </c>
    </row>
    <row r="98" spans="1:48" ht="24" customHeight="1">
      <c r="A98" s="16"/>
      <c r="B98" s="17">
        <f t="shared" si="19"/>
        <v>90</v>
      </c>
      <c r="C98" s="10"/>
      <c r="D98" s="18" t="s">
        <v>182</v>
      </c>
      <c r="E98" s="10"/>
      <c r="F98" s="18" t="s">
        <v>18</v>
      </c>
      <c r="G98" s="18" t="s">
        <v>224</v>
      </c>
      <c r="H98" s="10"/>
      <c r="I98" s="19">
        <v>270402</v>
      </c>
      <c r="J98" s="19">
        <v>3170</v>
      </c>
      <c r="K98" s="17" t="s">
        <v>9</v>
      </c>
      <c r="L98" s="10"/>
      <c r="M98" s="60">
        <v>9</v>
      </c>
      <c r="N98" s="60">
        <v>43</v>
      </c>
      <c r="O98" s="60">
        <v>51</v>
      </c>
      <c r="P98" s="10"/>
      <c r="Q98" s="60">
        <f t="shared" ref="Q98:Q116" si="21">N98*$Q$188</f>
        <v>645</v>
      </c>
      <c r="R98" s="10"/>
      <c r="S98" s="62">
        <f t="shared" si="14"/>
        <v>688</v>
      </c>
      <c r="T98" s="10"/>
      <c r="U98" s="64">
        <v>15.9</v>
      </c>
      <c r="V98" s="64">
        <v>18.16</v>
      </c>
      <c r="W98" s="10"/>
      <c r="X98" s="43">
        <v>41660000</v>
      </c>
      <c r="Y98" s="36">
        <v>5.2999999999999999E-2</v>
      </c>
      <c r="Z98" s="10"/>
      <c r="AA98" s="20">
        <v>40</v>
      </c>
      <c r="AB98" s="20">
        <v>13</v>
      </c>
      <c r="AC98" s="20">
        <v>1</v>
      </c>
      <c r="AD98" s="20">
        <v>45</v>
      </c>
      <c r="AE98" s="20">
        <v>1</v>
      </c>
      <c r="AF98" s="66">
        <f t="shared" si="15"/>
        <v>100</v>
      </c>
      <c r="AG98" s="10"/>
      <c r="AH98" s="36">
        <v>-4.0000000000000001E-3</v>
      </c>
      <c r="AI98" s="40">
        <v>5539</v>
      </c>
      <c r="AJ98" s="37">
        <v>0.77</v>
      </c>
      <c r="AK98" s="42" t="s">
        <v>214</v>
      </c>
      <c r="AL98" s="41">
        <v>1111</v>
      </c>
      <c r="AN98" s="86"/>
      <c r="AO98" s="87"/>
      <c r="AP98" s="88">
        <f t="shared" si="16"/>
        <v>0</v>
      </c>
      <c r="AR98" s="86">
        <f t="shared" si="17"/>
        <v>0</v>
      </c>
      <c r="AS98" s="87"/>
      <c r="AT98" s="88">
        <f t="shared" si="18"/>
        <v>0</v>
      </c>
      <c r="AV98" s="88">
        <v>0</v>
      </c>
    </row>
    <row r="99" spans="1:48" ht="24" customHeight="1">
      <c r="A99" s="16"/>
      <c r="B99" s="17">
        <f t="shared" si="19"/>
        <v>91</v>
      </c>
      <c r="C99" s="10"/>
      <c r="D99" s="18" t="s">
        <v>30</v>
      </c>
      <c r="E99" s="10"/>
      <c r="F99" s="18" t="s">
        <v>8</v>
      </c>
      <c r="G99" s="18" t="s">
        <v>212</v>
      </c>
      <c r="H99" s="10"/>
      <c r="I99" s="19">
        <v>3516816</v>
      </c>
      <c r="J99" s="19">
        <v>4880</v>
      </c>
      <c r="K99" s="17" t="s">
        <v>9</v>
      </c>
      <c r="L99" s="10"/>
      <c r="M99" s="60">
        <v>318</v>
      </c>
      <c r="N99" s="60">
        <v>552</v>
      </c>
      <c r="O99" s="60">
        <v>276</v>
      </c>
      <c r="P99" s="10"/>
      <c r="Q99" s="60">
        <f t="shared" si="21"/>
        <v>8280</v>
      </c>
      <c r="R99" s="10"/>
      <c r="S99" s="62">
        <f t="shared" si="14"/>
        <v>8832</v>
      </c>
      <c r="T99" s="10"/>
      <c r="U99" s="64">
        <v>15.7</v>
      </c>
      <c r="V99" s="64">
        <v>7.99</v>
      </c>
      <c r="W99" s="10"/>
      <c r="X99" s="43">
        <v>882580000</v>
      </c>
      <c r="Y99" s="36">
        <v>5.1999999999999998E-2</v>
      </c>
      <c r="Z99" s="10"/>
      <c r="AA99" s="20">
        <v>51</v>
      </c>
      <c r="AB99" s="20">
        <v>14</v>
      </c>
      <c r="AC99" s="20">
        <v>3</v>
      </c>
      <c r="AD99" s="20">
        <v>31</v>
      </c>
      <c r="AE99" s="20">
        <v>1</v>
      </c>
      <c r="AF99" s="66">
        <f t="shared" si="15"/>
        <v>100</v>
      </c>
      <c r="AG99" s="10"/>
      <c r="AH99" s="36">
        <v>4.1000000000000002E-2</v>
      </c>
      <c r="AI99" s="40">
        <v>27816</v>
      </c>
      <c r="AJ99" s="37">
        <v>0.65</v>
      </c>
      <c r="AK99" s="42" t="s">
        <v>210</v>
      </c>
      <c r="AL99" s="41">
        <v>555</v>
      </c>
      <c r="AN99" s="86"/>
      <c r="AO99" s="87"/>
      <c r="AP99" s="88">
        <f t="shared" si="16"/>
        <v>0</v>
      </c>
      <c r="AR99" s="86">
        <f t="shared" si="17"/>
        <v>0</v>
      </c>
      <c r="AS99" s="87"/>
      <c r="AT99" s="88">
        <f t="shared" si="18"/>
        <v>0</v>
      </c>
      <c r="AV99" s="88">
        <v>0</v>
      </c>
    </row>
    <row r="100" spans="1:48" ht="24" customHeight="1">
      <c r="A100" s="16"/>
      <c r="B100" s="17">
        <f t="shared" si="19"/>
        <v>92</v>
      </c>
      <c r="C100" s="10"/>
      <c r="D100" s="18" t="s">
        <v>29</v>
      </c>
      <c r="E100" s="10"/>
      <c r="F100" s="18" t="s">
        <v>13</v>
      </c>
      <c r="G100" s="18" t="s">
        <v>222</v>
      </c>
      <c r="H100" s="10"/>
      <c r="I100" s="19">
        <v>10887882</v>
      </c>
      <c r="J100" s="19">
        <v>3070</v>
      </c>
      <c r="K100" s="17" t="s">
        <v>9</v>
      </c>
      <c r="L100" s="10"/>
      <c r="M100" s="60">
        <v>1259</v>
      </c>
      <c r="N100" s="60">
        <v>1687</v>
      </c>
      <c r="O100" s="60">
        <v>2120</v>
      </c>
      <c r="P100" s="10"/>
      <c r="Q100" s="60">
        <f t="shared" si="21"/>
        <v>25305</v>
      </c>
      <c r="R100" s="10"/>
      <c r="S100" s="62">
        <f t="shared" si="14"/>
        <v>26992</v>
      </c>
      <c r="T100" s="10"/>
      <c r="U100" s="64">
        <v>15.5</v>
      </c>
      <c r="V100" s="64">
        <v>18.7</v>
      </c>
      <c r="W100" s="10"/>
      <c r="X100" s="43">
        <v>1750000000</v>
      </c>
      <c r="Y100" s="36">
        <v>5.1999999999999998E-2</v>
      </c>
      <c r="Z100" s="10"/>
      <c r="AA100" s="20">
        <v>58</v>
      </c>
      <c r="AB100" s="20">
        <v>5</v>
      </c>
      <c r="AC100" s="20">
        <v>1</v>
      </c>
      <c r="AD100" s="20">
        <v>35</v>
      </c>
      <c r="AE100" s="20">
        <v>1</v>
      </c>
      <c r="AF100" s="66">
        <f t="shared" si="15"/>
        <v>100</v>
      </c>
      <c r="AG100" s="10"/>
      <c r="AH100" s="36">
        <v>-4.8000000000000001E-2</v>
      </c>
      <c r="AI100" s="40">
        <v>15715</v>
      </c>
      <c r="AJ100" s="37">
        <v>0.66</v>
      </c>
      <c r="AK100" s="42" t="s">
        <v>213</v>
      </c>
      <c r="AL100" s="41">
        <v>912</v>
      </c>
      <c r="AN100" s="86"/>
      <c r="AO100" s="87"/>
      <c r="AP100" s="88">
        <f t="shared" si="16"/>
        <v>0</v>
      </c>
      <c r="AR100" s="86">
        <f t="shared" si="17"/>
        <v>0</v>
      </c>
      <c r="AS100" s="87"/>
      <c r="AT100" s="88">
        <f t="shared" si="18"/>
        <v>0</v>
      </c>
      <c r="AV100" s="88">
        <v>0</v>
      </c>
    </row>
    <row r="101" spans="1:48" ht="24" customHeight="1">
      <c r="A101" s="16"/>
      <c r="B101" s="17">
        <f t="shared" si="19"/>
        <v>93</v>
      </c>
      <c r="C101" s="10"/>
      <c r="D101" s="18" t="s">
        <v>97</v>
      </c>
      <c r="E101" s="10"/>
      <c r="F101" s="18" t="s">
        <v>8</v>
      </c>
      <c r="G101" s="18" t="s">
        <v>212</v>
      </c>
      <c r="H101" s="10"/>
      <c r="I101" s="19">
        <v>5955734</v>
      </c>
      <c r="J101" s="19">
        <v>1100</v>
      </c>
      <c r="K101" s="17" t="s">
        <v>9</v>
      </c>
      <c r="L101" s="10"/>
      <c r="M101" s="60">
        <v>812</v>
      </c>
      <c r="N101" s="60">
        <v>916</v>
      </c>
      <c r="O101" s="60">
        <v>901</v>
      </c>
      <c r="P101" s="10"/>
      <c r="Q101" s="60">
        <f t="shared" si="21"/>
        <v>13740</v>
      </c>
      <c r="R101" s="10"/>
      <c r="S101" s="62">
        <f t="shared" si="14"/>
        <v>14656</v>
      </c>
      <c r="T101" s="10"/>
      <c r="U101" s="64">
        <v>15.4</v>
      </c>
      <c r="V101" s="64">
        <v>14.38</v>
      </c>
      <c r="W101" s="10"/>
      <c r="X101" s="43">
        <v>341320000</v>
      </c>
      <c r="Y101" s="36">
        <v>0.05</v>
      </c>
      <c r="Z101" s="10"/>
      <c r="AA101" s="20">
        <v>52</v>
      </c>
      <c r="AB101" s="20">
        <v>11</v>
      </c>
      <c r="AC101" s="20">
        <v>1</v>
      </c>
      <c r="AD101" s="20">
        <v>34</v>
      </c>
      <c r="AE101" s="20">
        <v>2</v>
      </c>
      <c r="AF101" s="66">
        <f t="shared" si="15"/>
        <v>100</v>
      </c>
      <c r="AG101" s="10"/>
      <c r="AH101" s="36">
        <v>-0.17599999999999999</v>
      </c>
      <c r="AI101" s="40">
        <v>17272</v>
      </c>
      <c r="AJ101" s="37">
        <v>0.84</v>
      </c>
      <c r="AK101" s="42" t="s">
        <v>213</v>
      </c>
      <c r="AL101" s="41">
        <v>844</v>
      </c>
      <c r="AN101" s="86"/>
      <c r="AO101" s="87"/>
      <c r="AP101" s="88">
        <f t="shared" si="16"/>
        <v>0</v>
      </c>
      <c r="AR101" s="86">
        <f t="shared" si="17"/>
        <v>0</v>
      </c>
      <c r="AS101" s="87"/>
      <c r="AT101" s="88">
        <f t="shared" si="18"/>
        <v>0</v>
      </c>
      <c r="AV101" s="88">
        <v>0</v>
      </c>
    </row>
    <row r="102" spans="1:48" ht="24" customHeight="1">
      <c r="A102" s="16"/>
      <c r="B102" s="17">
        <f t="shared" si="19"/>
        <v>94</v>
      </c>
      <c r="C102" s="10"/>
      <c r="D102" s="18" t="s">
        <v>21</v>
      </c>
      <c r="E102" s="10"/>
      <c r="F102" s="18" t="s">
        <v>22</v>
      </c>
      <c r="G102" s="18" t="s">
        <v>198</v>
      </c>
      <c r="H102" s="10"/>
      <c r="I102" s="19">
        <v>162951552</v>
      </c>
      <c r="J102" s="19">
        <v>1330</v>
      </c>
      <c r="K102" s="17" t="s">
        <v>9</v>
      </c>
      <c r="L102" s="10"/>
      <c r="M102" s="60">
        <v>2376</v>
      </c>
      <c r="N102" s="60">
        <v>24954</v>
      </c>
      <c r="O102" s="60">
        <v>11825</v>
      </c>
      <c r="P102" s="10"/>
      <c r="Q102" s="60">
        <f t="shared" si="21"/>
        <v>374310</v>
      </c>
      <c r="R102" s="10"/>
      <c r="S102" s="62">
        <f t="shared" si="14"/>
        <v>399264</v>
      </c>
      <c r="T102" s="10"/>
      <c r="U102" s="64">
        <v>15.3</v>
      </c>
      <c r="V102" s="64">
        <v>7.61</v>
      </c>
      <c r="W102" s="10"/>
      <c r="X102" s="43">
        <v>11270000000</v>
      </c>
      <c r="Y102" s="36">
        <v>5.0999999999999997E-2</v>
      </c>
      <c r="Z102" s="10"/>
      <c r="AA102" s="20">
        <v>18</v>
      </c>
      <c r="AB102" s="20">
        <v>33</v>
      </c>
      <c r="AC102" s="20">
        <v>12</v>
      </c>
      <c r="AD102" s="20">
        <v>32</v>
      </c>
      <c r="AE102" s="20">
        <v>5</v>
      </c>
      <c r="AF102" s="66">
        <f t="shared" si="15"/>
        <v>100</v>
      </c>
      <c r="AG102" s="10"/>
      <c r="AH102" s="36">
        <v>-4.3999999999999997E-2</v>
      </c>
      <c r="AI102" s="40">
        <v>1767</v>
      </c>
      <c r="AJ102" s="37">
        <v>0.67</v>
      </c>
      <c r="AK102" s="42" t="s">
        <v>223</v>
      </c>
      <c r="AL102" s="41">
        <v>417</v>
      </c>
      <c r="AN102" s="86"/>
      <c r="AO102" s="87"/>
      <c r="AP102" s="88">
        <f t="shared" si="16"/>
        <v>0</v>
      </c>
      <c r="AR102" s="86">
        <f t="shared" si="17"/>
        <v>0</v>
      </c>
      <c r="AS102" s="87"/>
      <c r="AT102" s="88">
        <f t="shared" si="18"/>
        <v>0</v>
      </c>
      <c r="AV102" s="88">
        <v>0</v>
      </c>
    </row>
    <row r="103" spans="1:48" ht="24" customHeight="1">
      <c r="A103" s="16"/>
      <c r="B103" s="17">
        <f t="shared" si="19"/>
        <v>95</v>
      </c>
      <c r="C103" s="10"/>
      <c r="D103" s="18" t="s">
        <v>71</v>
      </c>
      <c r="E103" s="10"/>
      <c r="F103" s="18" t="s">
        <v>8</v>
      </c>
      <c r="G103" s="18" t="s">
        <v>212</v>
      </c>
      <c r="H103" s="10"/>
      <c r="I103" s="19">
        <v>3925405</v>
      </c>
      <c r="J103" s="19">
        <v>3810</v>
      </c>
      <c r="K103" s="17" t="s">
        <v>9</v>
      </c>
      <c r="L103" s="10"/>
      <c r="M103" s="60">
        <v>581</v>
      </c>
      <c r="N103" s="60">
        <v>599</v>
      </c>
      <c r="O103" s="60">
        <v>748</v>
      </c>
      <c r="P103" s="10"/>
      <c r="Q103" s="60">
        <f t="shared" si="21"/>
        <v>8985</v>
      </c>
      <c r="R103" s="10"/>
      <c r="S103" s="62">
        <f t="shared" si="14"/>
        <v>9584</v>
      </c>
      <c r="T103" s="10"/>
      <c r="U103" s="64">
        <v>15.3</v>
      </c>
      <c r="V103" s="64">
        <v>20.059999999999999</v>
      </c>
      <c r="W103" s="10"/>
      <c r="X103" s="43">
        <v>768240000</v>
      </c>
      <c r="Y103" s="36">
        <v>5.2999999999999999E-2</v>
      </c>
      <c r="Z103" s="10"/>
      <c r="AA103" s="20">
        <v>59</v>
      </c>
      <c r="AB103" s="20">
        <v>6</v>
      </c>
      <c r="AC103" s="20">
        <v>1</v>
      </c>
      <c r="AD103" s="20">
        <v>33</v>
      </c>
      <c r="AE103" s="20">
        <v>1</v>
      </c>
      <c r="AF103" s="66">
        <f t="shared" si="15"/>
        <v>100</v>
      </c>
      <c r="AG103" s="10"/>
      <c r="AH103" s="36">
        <v>8.2000000000000003E-2</v>
      </c>
      <c r="AI103" s="40">
        <v>28697</v>
      </c>
      <c r="AJ103" s="37">
        <v>0.79</v>
      </c>
      <c r="AK103" s="42" t="s">
        <v>210</v>
      </c>
      <c r="AL103" s="41">
        <v>1064</v>
      </c>
      <c r="AN103" s="86"/>
      <c r="AO103" s="87"/>
      <c r="AP103" s="88">
        <f t="shared" si="16"/>
        <v>0</v>
      </c>
      <c r="AR103" s="86">
        <f t="shared" si="17"/>
        <v>0</v>
      </c>
      <c r="AS103" s="87"/>
      <c r="AT103" s="88">
        <f t="shared" si="18"/>
        <v>0</v>
      </c>
      <c r="AV103" s="88">
        <v>0</v>
      </c>
    </row>
    <row r="104" spans="1:48" ht="24" customHeight="1">
      <c r="A104" s="16"/>
      <c r="B104" s="17">
        <f t="shared" si="19"/>
        <v>96</v>
      </c>
      <c r="C104" s="10"/>
      <c r="D104" s="18" t="s">
        <v>4</v>
      </c>
      <c r="E104" s="10"/>
      <c r="F104" s="18" t="s">
        <v>5</v>
      </c>
      <c r="G104" s="18" t="s">
        <v>198</v>
      </c>
      <c r="H104" s="10"/>
      <c r="I104" s="19">
        <v>34656032</v>
      </c>
      <c r="J104" s="19">
        <v>580</v>
      </c>
      <c r="K104" s="17" t="s">
        <v>6</v>
      </c>
      <c r="L104" s="10"/>
      <c r="M104" s="60">
        <v>1565</v>
      </c>
      <c r="N104" s="60">
        <v>5230</v>
      </c>
      <c r="O104" s="60">
        <v>8507</v>
      </c>
      <c r="P104" s="10"/>
      <c r="Q104" s="60">
        <f t="shared" si="21"/>
        <v>78450</v>
      </c>
      <c r="R104" s="10"/>
      <c r="S104" s="62">
        <f t="shared" si="14"/>
        <v>83680</v>
      </c>
      <c r="T104" s="10"/>
      <c r="U104" s="64">
        <v>15.1</v>
      </c>
      <c r="V104" s="64">
        <v>26.77</v>
      </c>
      <c r="W104" s="10"/>
      <c r="X104" s="43">
        <v>955710000</v>
      </c>
      <c r="Y104" s="36">
        <v>0.05</v>
      </c>
      <c r="Z104" s="10"/>
      <c r="AA104" s="20">
        <v>52</v>
      </c>
      <c r="AB104" s="20">
        <v>10</v>
      </c>
      <c r="AC104" s="20">
        <v>1</v>
      </c>
      <c r="AD104" s="20">
        <v>36</v>
      </c>
      <c r="AE104" s="20">
        <v>1</v>
      </c>
      <c r="AF104" s="66">
        <f t="shared" si="15"/>
        <v>100</v>
      </c>
      <c r="AG104" s="10"/>
      <c r="AH104" s="36">
        <v>-4.8000000000000001E-2</v>
      </c>
      <c r="AI104" s="40">
        <v>1891</v>
      </c>
      <c r="AJ104" s="37">
        <v>0.8</v>
      </c>
      <c r="AK104" s="42" t="s">
        <v>210</v>
      </c>
      <c r="AL104" s="41">
        <v>1636</v>
      </c>
      <c r="AN104" s="86"/>
      <c r="AO104" s="87"/>
      <c r="AP104" s="88">
        <f t="shared" si="16"/>
        <v>0</v>
      </c>
      <c r="AR104" s="86">
        <f t="shared" si="17"/>
        <v>0</v>
      </c>
      <c r="AS104" s="87"/>
      <c r="AT104" s="88">
        <f t="shared" si="18"/>
        <v>0</v>
      </c>
      <c r="AV104" s="88">
        <v>0</v>
      </c>
    </row>
    <row r="105" spans="1:48" ht="24" customHeight="1">
      <c r="A105" s="16"/>
      <c r="B105" s="17">
        <f t="shared" si="19"/>
        <v>97</v>
      </c>
      <c r="C105" s="10"/>
      <c r="D105" s="18" t="s">
        <v>158</v>
      </c>
      <c r="E105" s="10"/>
      <c r="F105" s="18" t="s">
        <v>22</v>
      </c>
      <c r="G105" s="18" t="s">
        <v>198</v>
      </c>
      <c r="H105" s="10"/>
      <c r="I105" s="19">
        <v>20798492</v>
      </c>
      <c r="J105" s="19">
        <v>3780</v>
      </c>
      <c r="K105" s="17" t="s">
        <v>9</v>
      </c>
      <c r="L105" s="10"/>
      <c r="M105" s="60">
        <v>3003</v>
      </c>
      <c r="N105" s="60">
        <v>3096</v>
      </c>
      <c r="O105" s="60">
        <v>2811</v>
      </c>
      <c r="P105" s="10"/>
      <c r="Q105" s="60">
        <f t="shared" si="21"/>
        <v>46440</v>
      </c>
      <c r="R105" s="10"/>
      <c r="S105" s="62">
        <f t="shared" ref="S105:S136" si="22">Q105+N105</f>
        <v>49536</v>
      </c>
      <c r="T105" s="10"/>
      <c r="U105" s="64">
        <v>14.9</v>
      </c>
      <c r="V105" s="64">
        <v>13.09</v>
      </c>
      <c r="W105" s="10"/>
      <c r="X105" s="43">
        <v>3970000000</v>
      </c>
      <c r="Y105" s="36">
        <v>4.9000000000000002E-2</v>
      </c>
      <c r="Z105" s="10"/>
      <c r="AA105" s="20">
        <v>38</v>
      </c>
      <c r="AB105" s="20">
        <v>20</v>
      </c>
      <c r="AC105" s="20">
        <v>3</v>
      </c>
      <c r="AD105" s="20">
        <v>38</v>
      </c>
      <c r="AE105" s="20">
        <v>1</v>
      </c>
      <c r="AF105" s="66">
        <f t="shared" ref="AF105:AF136" si="23">SUM(AA105:AE105)</f>
        <v>100</v>
      </c>
      <c r="AG105" s="10"/>
      <c r="AH105" s="36">
        <v>-4.8000000000000001E-2</v>
      </c>
      <c r="AI105" s="40">
        <v>32673</v>
      </c>
      <c r="AJ105" s="37">
        <v>0.63</v>
      </c>
      <c r="AK105" s="42" t="s">
        <v>213</v>
      </c>
      <c r="AL105" s="41">
        <v>598</v>
      </c>
      <c r="AN105" s="86"/>
      <c r="AO105" s="87"/>
      <c r="AP105" s="88">
        <f t="shared" ref="AP105:AP136" si="24">N105*AN105*AO105</f>
        <v>0</v>
      </c>
      <c r="AR105" s="86">
        <f t="shared" ref="AR105:AR136" si="25">AN105</f>
        <v>0</v>
      </c>
      <c r="AS105" s="87"/>
      <c r="AT105" s="88">
        <f t="shared" ref="AT105:AT136" si="26">Q105*AR105*AS105</f>
        <v>0</v>
      </c>
      <c r="AV105" s="88">
        <v>0</v>
      </c>
    </row>
    <row r="106" spans="1:48" ht="24" customHeight="1">
      <c r="A106" s="16"/>
      <c r="B106" s="17">
        <f t="shared" si="19"/>
        <v>98</v>
      </c>
      <c r="C106" s="10"/>
      <c r="D106" s="18" t="s">
        <v>160</v>
      </c>
      <c r="E106" s="10"/>
      <c r="F106" s="18" t="s">
        <v>13</v>
      </c>
      <c r="G106" s="18" t="s">
        <v>222</v>
      </c>
      <c r="H106" s="10"/>
      <c r="I106" s="19">
        <v>558368</v>
      </c>
      <c r="J106" s="19">
        <v>7070</v>
      </c>
      <c r="K106" s="17" t="s">
        <v>9</v>
      </c>
      <c r="L106" s="10"/>
      <c r="M106" s="60">
        <v>74</v>
      </c>
      <c r="N106" s="60">
        <v>81</v>
      </c>
      <c r="O106" s="60">
        <v>98</v>
      </c>
      <c r="P106" s="10"/>
      <c r="Q106" s="60">
        <f t="shared" si="21"/>
        <v>1215</v>
      </c>
      <c r="R106" s="10"/>
      <c r="S106" s="62">
        <f t="shared" si="22"/>
        <v>1296</v>
      </c>
      <c r="T106" s="10"/>
      <c r="U106" s="64">
        <v>14.5</v>
      </c>
      <c r="V106" s="64">
        <v>17.149999999999999</v>
      </c>
      <c r="W106" s="10"/>
      <c r="X106" s="43">
        <v>152040000</v>
      </c>
      <c r="Y106" s="36">
        <v>4.8000000000000001E-2</v>
      </c>
      <c r="Z106" s="10"/>
      <c r="AA106" s="20">
        <v>53</v>
      </c>
      <c r="AB106" s="20">
        <v>19</v>
      </c>
      <c r="AC106" s="20">
        <v>6</v>
      </c>
      <c r="AD106" s="20">
        <v>21</v>
      </c>
      <c r="AE106" s="20">
        <v>1</v>
      </c>
      <c r="AF106" s="66">
        <f t="shared" si="23"/>
        <v>100</v>
      </c>
      <c r="AG106" s="10"/>
      <c r="AH106" s="36">
        <v>-2.5000000000000001E-2</v>
      </c>
      <c r="AI106" s="40">
        <v>40903</v>
      </c>
      <c r="AJ106" s="37">
        <v>0.8</v>
      </c>
      <c r="AK106" s="42" t="s">
        <v>213</v>
      </c>
      <c r="AL106" s="41">
        <v>882</v>
      </c>
      <c r="AN106" s="86"/>
      <c r="AO106" s="87"/>
      <c r="AP106" s="88">
        <f t="shared" si="24"/>
        <v>0</v>
      </c>
      <c r="AR106" s="86">
        <f t="shared" si="25"/>
        <v>0</v>
      </c>
      <c r="AS106" s="87"/>
      <c r="AT106" s="88">
        <f t="shared" si="26"/>
        <v>0</v>
      </c>
      <c r="AV106" s="88">
        <v>0</v>
      </c>
    </row>
    <row r="107" spans="1:48" ht="24" customHeight="1">
      <c r="A107" s="16"/>
      <c r="B107" s="17">
        <f t="shared" si="19"/>
        <v>99</v>
      </c>
      <c r="C107" s="10"/>
      <c r="D107" s="18" t="s">
        <v>173</v>
      </c>
      <c r="E107" s="10"/>
      <c r="F107" s="18" t="s">
        <v>8</v>
      </c>
      <c r="G107" s="18" t="s">
        <v>212</v>
      </c>
      <c r="H107" s="10"/>
      <c r="I107" s="19">
        <v>5662544</v>
      </c>
      <c r="J107" s="19">
        <v>6670</v>
      </c>
      <c r="K107" s="17" t="s">
        <v>9</v>
      </c>
      <c r="L107" s="10"/>
      <c r="M107" s="60">
        <v>543</v>
      </c>
      <c r="N107" s="60">
        <v>823</v>
      </c>
      <c r="O107" s="60">
        <v>326</v>
      </c>
      <c r="P107" s="10"/>
      <c r="Q107" s="60">
        <f t="shared" si="21"/>
        <v>12345</v>
      </c>
      <c r="R107" s="10"/>
      <c r="S107" s="62">
        <f t="shared" si="22"/>
        <v>13168</v>
      </c>
      <c r="T107" s="10"/>
      <c r="U107" s="64">
        <v>14.5</v>
      </c>
      <c r="V107" s="64">
        <v>6.62</v>
      </c>
      <c r="W107" s="10"/>
      <c r="X107" s="43">
        <v>1750000000</v>
      </c>
      <c r="Y107" s="36">
        <v>4.8000000000000001E-2</v>
      </c>
      <c r="Z107" s="10"/>
      <c r="AA107" s="20">
        <v>51</v>
      </c>
      <c r="AB107" s="20">
        <v>10</v>
      </c>
      <c r="AC107" s="20">
        <v>1</v>
      </c>
      <c r="AD107" s="20">
        <v>37</v>
      </c>
      <c r="AE107" s="20">
        <v>1</v>
      </c>
      <c r="AF107" s="66">
        <f t="shared" si="23"/>
        <v>100</v>
      </c>
      <c r="AG107" s="10"/>
      <c r="AH107" s="36">
        <v>-1.9E-2</v>
      </c>
      <c r="AI107" s="40">
        <v>14973</v>
      </c>
      <c r="AJ107" s="37">
        <v>0.86</v>
      </c>
      <c r="AK107" s="42" t="s">
        <v>210</v>
      </c>
      <c r="AL107" s="41">
        <v>466</v>
      </c>
      <c r="AN107" s="86"/>
      <c r="AO107" s="87"/>
      <c r="AP107" s="88">
        <f t="shared" si="24"/>
        <v>0</v>
      </c>
      <c r="AR107" s="86">
        <f t="shared" si="25"/>
        <v>0</v>
      </c>
      <c r="AS107" s="87"/>
      <c r="AT107" s="88">
        <f t="shared" si="26"/>
        <v>0</v>
      </c>
      <c r="AV107" s="88">
        <v>0</v>
      </c>
    </row>
    <row r="108" spans="1:48" ht="24" customHeight="1">
      <c r="A108" s="16"/>
      <c r="B108" s="17">
        <f t="shared" si="19"/>
        <v>100</v>
      </c>
      <c r="C108" s="10"/>
      <c r="D108" s="18" t="s">
        <v>129</v>
      </c>
      <c r="E108" s="10"/>
      <c r="F108" s="18" t="s">
        <v>5</v>
      </c>
      <c r="G108" s="18" t="s">
        <v>198</v>
      </c>
      <c r="H108" s="10"/>
      <c r="I108" s="19">
        <v>193203472</v>
      </c>
      <c r="J108" s="19">
        <v>1510</v>
      </c>
      <c r="K108" s="17" t="s">
        <v>9</v>
      </c>
      <c r="L108" s="10"/>
      <c r="M108" s="60">
        <v>4448</v>
      </c>
      <c r="N108" s="60">
        <v>27582</v>
      </c>
      <c r="O108" s="60">
        <v>52708</v>
      </c>
      <c r="P108" s="10"/>
      <c r="Q108" s="60">
        <f t="shared" si="21"/>
        <v>413730</v>
      </c>
      <c r="R108" s="10"/>
      <c r="S108" s="62">
        <f t="shared" si="22"/>
        <v>441312</v>
      </c>
      <c r="T108" s="10"/>
      <c r="U108" s="64">
        <v>14.3</v>
      </c>
      <c r="V108" s="64">
        <v>25.16</v>
      </c>
      <c r="W108" s="10"/>
      <c r="X108" s="43">
        <v>13230000000</v>
      </c>
      <c r="Y108" s="36">
        <v>4.7E-2</v>
      </c>
      <c r="Z108" s="10"/>
      <c r="AA108" s="20">
        <v>21</v>
      </c>
      <c r="AB108" s="20">
        <v>20</v>
      </c>
      <c r="AC108" s="20">
        <v>8</v>
      </c>
      <c r="AD108" s="20">
        <v>50</v>
      </c>
      <c r="AE108" s="20">
        <v>1</v>
      </c>
      <c r="AF108" s="66">
        <f t="shared" si="23"/>
        <v>100</v>
      </c>
      <c r="AG108" s="10"/>
      <c r="AH108" s="36">
        <v>-3.1E-2</v>
      </c>
      <c r="AI108" s="40">
        <v>9499</v>
      </c>
      <c r="AJ108" s="37">
        <v>0.75</v>
      </c>
      <c r="AK108" s="42" t="s">
        <v>213</v>
      </c>
      <c r="AL108" s="41">
        <v>1461</v>
      </c>
      <c r="AN108" s="86"/>
      <c r="AO108" s="87"/>
      <c r="AP108" s="88">
        <f t="shared" si="24"/>
        <v>0</v>
      </c>
      <c r="AR108" s="86">
        <f t="shared" si="25"/>
        <v>0</v>
      </c>
      <c r="AS108" s="87"/>
      <c r="AT108" s="88">
        <f t="shared" si="26"/>
        <v>0</v>
      </c>
      <c r="AV108" s="88">
        <v>0</v>
      </c>
    </row>
    <row r="109" spans="1:48" ht="24" customHeight="1">
      <c r="A109" s="16"/>
      <c r="B109" s="17">
        <f t="shared" si="19"/>
        <v>101</v>
      </c>
      <c r="C109" s="10"/>
      <c r="D109" s="18" t="s">
        <v>130</v>
      </c>
      <c r="E109" s="10"/>
      <c r="F109" s="18" t="s">
        <v>13</v>
      </c>
      <c r="G109" s="18" t="s">
        <v>222</v>
      </c>
      <c r="H109" s="10"/>
      <c r="I109" s="19">
        <v>4034119</v>
      </c>
      <c r="J109" s="19">
        <v>12140</v>
      </c>
      <c r="K109" s="17" t="s">
        <v>9</v>
      </c>
      <c r="L109" s="10"/>
      <c r="M109" s="60">
        <v>440</v>
      </c>
      <c r="N109" s="60">
        <v>575</v>
      </c>
      <c r="O109" s="60">
        <v>506</v>
      </c>
      <c r="P109" s="10"/>
      <c r="Q109" s="60">
        <f t="shared" si="21"/>
        <v>8625</v>
      </c>
      <c r="R109" s="10"/>
      <c r="S109" s="62">
        <f t="shared" si="22"/>
        <v>9200</v>
      </c>
      <c r="T109" s="10"/>
      <c r="U109" s="64">
        <v>14.3</v>
      </c>
      <c r="V109" s="64">
        <v>13.11</v>
      </c>
      <c r="W109" s="10"/>
      <c r="X109" s="43">
        <v>2750000000</v>
      </c>
      <c r="Y109" s="36">
        <v>4.7E-2</v>
      </c>
      <c r="Z109" s="10"/>
      <c r="AA109" s="20">
        <v>41</v>
      </c>
      <c r="AB109" s="20">
        <v>5</v>
      </c>
      <c r="AC109" s="20">
        <v>5</v>
      </c>
      <c r="AD109" s="20">
        <v>47</v>
      </c>
      <c r="AE109" s="20">
        <v>2</v>
      </c>
      <c r="AF109" s="66">
        <f t="shared" si="23"/>
        <v>100</v>
      </c>
      <c r="AG109" s="10"/>
      <c r="AH109" s="36">
        <v>-9.7000000000000003E-2</v>
      </c>
      <c r="AI109" s="40">
        <v>31942</v>
      </c>
      <c r="AJ109" s="37">
        <v>0.77</v>
      </c>
      <c r="AK109" s="42" t="s">
        <v>210</v>
      </c>
      <c r="AL109" s="41">
        <v>659</v>
      </c>
      <c r="AN109" s="86"/>
      <c r="AO109" s="87"/>
      <c r="AP109" s="88">
        <f t="shared" si="24"/>
        <v>0</v>
      </c>
      <c r="AR109" s="86">
        <f t="shared" si="25"/>
        <v>0</v>
      </c>
      <c r="AS109" s="87"/>
      <c r="AT109" s="88">
        <f t="shared" si="26"/>
        <v>0</v>
      </c>
      <c r="AV109" s="88">
        <v>0</v>
      </c>
    </row>
    <row r="110" spans="1:48" ht="24" customHeight="1">
      <c r="A110" s="16"/>
      <c r="B110" s="17">
        <f t="shared" si="19"/>
        <v>102</v>
      </c>
      <c r="C110" s="10"/>
      <c r="D110" s="18" t="s">
        <v>131</v>
      </c>
      <c r="E110" s="10"/>
      <c r="F110" s="18" t="s">
        <v>18</v>
      </c>
      <c r="G110" s="18" t="s">
        <v>224</v>
      </c>
      <c r="H110" s="10"/>
      <c r="I110" s="19">
        <v>8084991</v>
      </c>
      <c r="J110" s="19">
        <v>2160</v>
      </c>
      <c r="K110" s="17" t="s">
        <v>9</v>
      </c>
      <c r="L110" s="10"/>
      <c r="M110" s="60">
        <v>158</v>
      </c>
      <c r="N110" s="60">
        <v>1145</v>
      </c>
      <c r="O110" s="60">
        <v>2788</v>
      </c>
      <c r="P110" s="10"/>
      <c r="Q110" s="60">
        <f t="shared" si="21"/>
        <v>17175</v>
      </c>
      <c r="R110" s="10"/>
      <c r="S110" s="62">
        <f t="shared" si="22"/>
        <v>18320</v>
      </c>
      <c r="T110" s="10"/>
      <c r="U110" s="64">
        <v>14.2</v>
      </c>
      <c r="V110" s="64">
        <v>31.06</v>
      </c>
      <c r="W110" s="10"/>
      <c r="X110" s="43">
        <v>896010000</v>
      </c>
      <c r="Y110" s="36">
        <v>4.7E-2</v>
      </c>
      <c r="Z110" s="10"/>
      <c r="AA110" s="20">
        <v>49</v>
      </c>
      <c r="AB110" s="20">
        <v>19</v>
      </c>
      <c r="AC110" s="20">
        <v>1</v>
      </c>
      <c r="AD110" s="20">
        <v>29</v>
      </c>
      <c r="AE110" s="20">
        <v>2</v>
      </c>
      <c r="AF110" s="66">
        <f t="shared" si="23"/>
        <v>100</v>
      </c>
      <c r="AG110" s="10"/>
      <c r="AH110" s="36">
        <v>-4.1000000000000002E-2</v>
      </c>
      <c r="AI110" s="40">
        <v>1249</v>
      </c>
      <c r="AJ110" s="37">
        <v>0.9</v>
      </c>
      <c r="AK110" s="42" t="s">
        <v>213</v>
      </c>
      <c r="AL110" s="41">
        <v>1777</v>
      </c>
      <c r="AN110" s="86"/>
      <c r="AO110" s="87"/>
      <c r="AP110" s="88">
        <f t="shared" si="24"/>
        <v>0</v>
      </c>
      <c r="AR110" s="86">
        <f t="shared" si="25"/>
        <v>0</v>
      </c>
      <c r="AS110" s="87"/>
      <c r="AT110" s="88">
        <f t="shared" si="26"/>
        <v>0</v>
      </c>
      <c r="AV110" s="88">
        <v>0</v>
      </c>
    </row>
    <row r="111" spans="1:48" ht="24" customHeight="1">
      <c r="A111" s="16"/>
      <c r="B111" s="17">
        <f t="shared" si="19"/>
        <v>103</v>
      </c>
      <c r="C111" s="10"/>
      <c r="D111" s="18" t="s">
        <v>15</v>
      </c>
      <c r="E111" s="10"/>
      <c r="F111" s="18" t="s">
        <v>13</v>
      </c>
      <c r="G111" s="18" t="s">
        <v>222</v>
      </c>
      <c r="H111" s="10"/>
      <c r="I111" s="19">
        <v>43847432</v>
      </c>
      <c r="J111" s="19">
        <v>11960</v>
      </c>
      <c r="K111" s="17" t="s">
        <v>9</v>
      </c>
      <c r="L111" s="10"/>
      <c r="M111" s="60">
        <v>5530</v>
      </c>
      <c r="N111" s="60">
        <v>6119</v>
      </c>
      <c r="O111" s="60">
        <v>6508</v>
      </c>
      <c r="P111" s="10"/>
      <c r="Q111" s="60">
        <f t="shared" si="21"/>
        <v>91785</v>
      </c>
      <c r="R111" s="10"/>
      <c r="S111" s="62">
        <f t="shared" si="22"/>
        <v>97904</v>
      </c>
      <c r="T111" s="10"/>
      <c r="U111" s="64">
        <v>14</v>
      </c>
      <c r="V111" s="64">
        <v>14.85</v>
      </c>
      <c r="W111" s="10"/>
      <c r="X111" s="43">
        <v>25750000000</v>
      </c>
      <c r="Y111" s="36">
        <v>4.5999999999999999E-2</v>
      </c>
      <c r="Z111" s="10"/>
      <c r="AA111" s="20">
        <v>52</v>
      </c>
      <c r="AB111" s="20">
        <v>18</v>
      </c>
      <c r="AC111" s="20">
        <v>2</v>
      </c>
      <c r="AD111" s="20">
        <v>27</v>
      </c>
      <c r="AE111" s="20">
        <v>1</v>
      </c>
      <c r="AF111" s="66">
        <f t="shared" si="23"/>
        <v>100</v>
      </c>
      <c r="AG111" s="10"/>
      <c r="AH111" s="36">
        <v>-7.6999999999999999E-2</v>
      </c>
      <c r="AI111" s="40">
        <v>49338</v>
      </c>
      <c r="AJ111" s="37">
        <v>0.73</v>
      </c>
      <c r="AK111" s="42" t="s">
        <v>213</v>
      </c>
      <c r="AL111" s="41">
        <v>795</v>
      </c>
      <c r="AN111" s="86"/>
      <c r="AO111" s="87"/>
      <c r="AP111" s="88">
        <f t="shared" si="24"/>
        <v>0</v>
      </c>
      <c r="AR111" s="86">
        <f t="shared" si="25"/>
        <v>0</v>
      </c>
      <c r="AS111" s="87"/>
      <c r="AT111" s="88">
        <f t="shared" si="26"/>
        <v>0</v>
      </c>
      <c r="AV111" s="88">
        <v>0</v>
      </c>
    </row>
    <row r="112" spans="1:48" ht="24" customHeight="1">
      <c r="A112" s="16"/>
      <c r="B112" s="17">
        <f t="shared" si="19"/>
        <v>104</v>
      </c>
      <c r="C112" s="10"/>
      <c r="D112" s="18" t="s">
        <v>113</v>
      </c>
      <c r="E112" s="10"/>
      <c r="F112" s="18" t="s">
        <v>11</v>
      </c>
      <c r="G112" s="18" t="s">
        <v>11</v>
      </c>
      <c r="H112" s="10"/>
      <c r="I112" s="19">
        <v>1262132</v>
      </c>
      <c r="J112" s="19">
        <v>9760</v>
      </c>
      <c r="K112" s="17" t="s">
        <v>9</v>
      </c>
      <c r="L112" s="10"/>
      <c r="M112" s="60">
        <v>144</v>
      </c>
      <c r="N112" s="60">
        <v>173</v>
      </c>
      <c r="O112" s="60">
        <v>168</v>
      </c>
      <c r="P112" s="10"/>
      <c r="Q112" s="60">
        <f t="shared" si="21"/>
        <v>2595</v>
      </c>
      <c r="R112" s="10"/>
      <c r="S112" s="62">
        <f t="shared" si="22"/>
        <v>2768</v>
      </c>
      <c r="T112" s="10"/>
      <c r="U112" s="64">
        <v>13.7</v>
      </c>
      <c r="V112" s="64">
        <v>13.22</v>
      </c>
      <c r="W112" s="10"/>
      <c r="X112" s="43">
        <v>556910000</v>
      </c>
      <c r="Y112" s="36">
        <v>4.5999999999999999E-2</v>
      </c>
      <c r="Z112" s="10"/>
      <c r="AA112" s="20">
        <v>40</v>
      </c>
      <c r="AB112" s="20">
        <v>28</v>
      </c>
      <c r="AC112" s="20">
        <v>3</v>
      </c>
      <c r="AD112" s="20">
        <v>28</v>
      </c>
      <c r="AE112" s="20">
        <v>1</v>
      </c>
      <c r="AF112" s="66">
        <f t="shared" si="23"/>
        <v>100</v>
      </c>
      <c r="AG112" s="10"/>
      <c r="AH112" s="36">
        <v>4.3999999999999997E-2</v>
      </c>
      <c r="AI112" s="40">
        <v>40224</v>
      </c>
      <c r="AJ112" s="37">
        <v>0.8</v>
      </c>
      <c r="AK112" s="42" t="s">
        <v>223</v>
      </c>
      <c r="AL112" s="41">
        <v>727</v>
      </c>
      <c r="AN112" s="86"/>
      <c r="AO112" s="87"/>
      <c r="AP112" s="88">
        <f t="shared" si="24"/>
        <v>0</v>
      </c>
      <c r="AR112" s="86">
        <f t="shared" si="25"/>
        <v>0</v>
      </c>
      <c r="AS112" s="87"/>
      <c r="AT112" s="88">
        <f t="shared" si="26"/>
        <v>0</v>
      </c>
      <c r="AV112" s="88">
        <v>0</v>
      </c>
    </row>
    <row r="113" spans="1:48" ht="24" customHeight="1">
      <c r="A113" s="16"/>
      <c r="B113" s="17">
        <f t="shared" si="19"/>
        <v>105</v>
      </c>
      <c r="C113" s="10"/>
      <c r="D113" s="18" t="s">
        <v>175</v>
      </c>
      <c r="E113" s="10"/>
      <c r="F113" s="18" t="s">
        <v>8</v>
      </c>
      <c r="G113" s="18" t="s">
        <v>212</v>
      </c>
      <c r="H113" s="10"/>
      <c r="I113" s="19">
        <v>44438624</v>
      </c>
      <c r="J113" s="19">
        <v>2310</v>
      </c>
      <c r="K113" s="17" t="s">
        <v>9</v>
      </c>
      <c r="L113" s="10"/>
      <c r="M113" s="60">
        <v>4687</v>
      </c>
      <c r="N113" s="60">
        <v>6089</v>
      </c>
      <c r="O113" s="60">
        <v>7308</v>
      </c>
      <c r="P113" s="10"/>
      <c r="Q113" s="60">
        <f t="shared" si="21"/>
        <v>91335</v>
      </c>
      <c r="R113" s="10"/>
      <c r="S113" s="62">
        <f t="shared" si="22"/>
        <v>97424</v>
      </c>
      <c r="T113" s="10"/>
      <c r="U113" s="64">
        <v>13.7</v>
      </c>
      <c r="V113" s="64">
        <v>16.25</v>
      </c>
      <c r="W113" s="10"/>
      <c r="X113" s="43">
        <v>4430000000</v>
      </c>
      <c r="Y113" s="36">
        <v>4.7E-2</v>
      </c>
      <c r="Z113" s="10"/>
      <c r="AA113" s="20">
        <v>50</v>
      </c>
      <c r="AB113" s="20">
        <v>8</v>
      </c>
      <c r="AC113" s="20">
        <v>2</v>
      </c>
      <c r="AD113" s="20">
        <v>39</v>
      </c>
      <c r="AE113" s="20">
        <v>1</v>
      </c>
      <c r="AF113" s="66">
        <f t="shared" si="23"/>
        <v>100</v>
      </c>
      <c r="AG113" s="10"/>
      <c r="AH113" s="36">
        <v>0.28899999999999998</v>
      </c>
      <c r="AI113" s="40">
        <v>32480</v>
      </c>
      <c r="AJ113" s="37">
        <v>0.86</v>
      </c>
      <c r="AK113" s="42" t="s">
        <v>210</v>
      </c>
      <c r="AL113" s="41">
        <v>1003</v>
      </c>
      <c r="AN113" s="86"/>
      <c r="AO113" s="87"/>
      <c r="AP113" s="88">
        <f t="shared" si="24"/>
        <v>0</v>
      </c>
      <c r="AR113" s="86">
        <f t="shared" si="25"/>
        <v>0</v>
      </c>
      <c r="AS113" s="87"/>
      <c r="AT113" s="88">
        <f t="shared" si="26"/>
        <v>0</v>
      </c>
      <c r="AV113" s="88">
        <v>0</v>
      </c>
    </row>
    <row r="114" spans="1:48" ht="24" customHeight="1">
      <c r="A114" s="16"/>
      <c r="B114" s="17">
        <f t="shared" si="19"/>
        <v>106</v>
      </c>
      <c r="C114" s="10"/>
      <c r="D114" s="18" t="s">
        <v>7</v>
      </c>
      <c r="E114" s="10"/>
      <c r="F114" s="18" t="s">
        <v>8</v>
      </c>
      <c r="G114" s="18" t="s">
        <v>212</v>
      </c>
      <c r="H114" s="10"/>
      <c r="I114" s="19">
        <v>2926348</v>
      </c>
      <c r="J114" s="19">
        <v>4250</v>
      </c>
      <c r="K114" s="17" t="s">
        <v>9</v>
      </c>
      <c r="L114" s="10"/>
      <c r="M114" s="60">
        <v>269</v>
      </c>
      <c r="N114" s="60">
        <v>399</v>
      </c>
      <c r="O114" s="60">
        <v>251</v>
      </c>
      <c r="P114" s="10"/>
      <c r="Q114" s="60">
        <f t="shared" si="21"/>
        <v>5985</v>
      </c>
      <c r="R114" s="10"/>
      <c r="S114" s="62">
        <f t="shared" si="22"/>
        <v>6384</v>
      </c>
      <c r="T114" s="10"/>
      <c r="U114" s="64">
        <v>13.6</v>
      </c>
      <c r="V114" s="64">
        <v>9.0399999999999991</v>
      </c>
      <c r="W114" s="10"/>
      <c r="X114" s="43">
        <v>548170000</v>
      </c>
      <c r="Y114" s="36">
        <v>4.5999999999999999E-2</v>
      </c>
      <c r="Z114" s="10"/>
      <c r="AA114" s="20">
        <v>38</v>
      </c>
      <c r="AB114" s="20">
        <v>10</v>
      </c>
      <c r="AC114" s="20">
        <v>4</v>
      </c>
      <c r="AD114" s="20">
        <v>46</v>
      </c>
      <c r="AE114" s="20">
        <v>2</v>
      </c>
      <c r="AF114" s="66">
        <f t="shared" si="23"/>
        <v>100</v>
      </c>
      <c r="AG114" s="10"/>
      <c r="AH114" s="36">
        <v>-1.6E-2</v>
      </c>
      <c r="AI114" s="40">
        <v>19243</v>
      </c>
      <c r="AJ114" s="37">
        <v>0.73</v>
      </c>
      <c r="AK114" s="42" t="s">
        <v>213</v>
      </c>
      <c r="AL114" s="41">
        <v>645</v>
      </c>
      <c r="AN114" s="86"/>
      <c r="AO114" s="87"/>
      <c r="AP114" s="88">
        <f t="shared" si="24"/>
        <v>0</v>
      </c>
      <c r="AR114" s="86">
        <f t="shared" si="25"/>
        <v>0</v>
      </c>
      <c r="AS114" s="87"/>
      <c r="AT114" s="88">
        <f t="shared" si="26"/>
        <v>0</v>
      </c>
      <c r="AV114" s="88">
        <v>0</v>
      </c>
    </row>
    <row r="115" spans="1:48" ht="24" customHeight="1">
      <c r="A115" s="16"/>
      <c r="B115" s="17">
        <f t="shared" si="19"/>
        <v>107</v>
      </c>
      <c r="C115" s="10"/>
      <c r="D115" s="18" t="s">
        <v>90</v>
      </c>
      <c r="E115" s="10"/>
      <c r="F115" s="18" t="s">
        <v>13</v>
      </c>
      <c r="G115" s="18" t="s">
        <v>222</v>
      </c>
      <c r="H115" s="10"/>
      <c r="I115" s="19">
        <v>2881355</v>
      </c>
      <c r="J115" s="19">
        <v>4660</v>
      </c>
      <c r="K115" s="17" t="s">
        <v>9</v>
      </c>
      <c r="L115" s="10"/>
      <c r="M115" s="60">
        <v>379</v>
      </c>
      <c r="N115" s="60">
        <v>391</v>
      </c>
      <c r="O115" s="60">
        <v>282</v>
      </c>
      <c r="P115" s="10"/>
      <c r="Q115" s="60">
        <f t="shared" si="21"/>
        <v>5865</v>
      </c>
      <c r="R115" s="10"/>
      <c r="S115" s="62">
        <f t="shared" si="22"/>
        <v>6256</v>
      </c>
      <c r="T115" s="10"/>
      <c r="U115" s="64">
        <v>13.6</v>
      </c>
      <c r="V115" s="64">
        <v>10.15</v>
      </c>
      <c r="W115" s="10"/>
      <c r="X115" s="43">
        <v>634940000</v>
      </c>
      <c r="Y115" s="36">
        <v>4.4999999999999998E-2</v>
      </c>
      <c r="Z115" s="10"/>
      <c r="AA115" s="20">
        <v>50</v>
      </c>
      <c r="AB115" s="20">
        <v>18</v>
      </c>
      <c r="AC115" s="20">
        <v>7</v>
      </c>
      <c r="AD115" s="20">
        <v>24</v>
      </c>
      <c r="AE115" s="20">
        <v>1</v>
      </c>
      <c r="AF115" s="66">
        <f t="shared" si="23"/>
        <v>100</v>
      </c>
      <c r="AG115" s="10"/>
      <c r="AH115" s="36">
        <v>-3.0000000000000001E-3</v>
      </c>
      <c r="AI115" s="40">
        <v>18787</v>
      </c>
      <c r="AJ115" s="37">
        <v>0.75</v>
      </c>
      <c r="AK115" s="42" t="s">
        <v>210</v>
      </c>
      <c r="AL115" s="41">
        <v>505</v>
      </c>
      <c r="AN115" s="86"/>
      <c r="AO115" s="87"/>
      <c r="AP115" s="88">
        <f t="shared" si="24"/>
        <v>0</v>
      </c>
      <c r="AR115" s="86">
        <f t="shared" si="25"/>
        <v>0</v>
      </c>
      <c r="AS115" s="87"/>
      <c r="AT115" s="88">
        <f t="shared" si="26"/>
        <v>0</v>
      </c>
      <c r="AV115" s="88">
        <v>0</v>
      </c>
    </row>
    <row r="116" spans="1:48" ht="24" customHeight="1">
      <c r="A116" s="16"/>
      <c r="B116" s="17">
        <f t="shared" si="19"/>
        <v>108</v>
      </c>
      <c r="C116" s="10"/>
      <c r="D116" s="18" t="s">
        <v>133</v>
      </c>
      <c r="E116" s="10"/>
      <c r="F116" s="18" t="s">
        <v>13</v>
      </c>
      <c r="G116" s="18" t="s">
        <v>222</v>
      </c>
      <c r="H116" s="10"/>
      <c r="I116" s="19">
        <v>31773840</v>
      </c>
      <c r="J116" s="19">
        <v>5950</v>
      </c>
      <c r="K116" s="17" t="s">
        <v>9</v>
      </c>
      <c r="L116" s="10"/>
      <c r="M116" s="60">
        <v>2696</v>
      </c>
      <c r="N116" s="60">
        <v>4286</v>
      </c>
      <c r="O116" s="60">
        <v>4555</v>
      </c>
      <c r="P116" s="10"/>
      <c r="Q116" s="60">
        <f t="shared" si="21"/>
        <v>64290</v>
      </c>
      <c r="R116" s="10"/>
      <c r="S116" s="62">
        <f t="shared" si="22"/>
        <v>68576</v>
      </c>
      <c r="T116" s="10"/>
      <c r="U116" s="64">
        <v>13.5</v>
      </c>
      <c r="V116" s="64">
        <v>13.95</v>
      </c>
      <c r="W116" s="10"/>
      <c r="X116" s="43">
        <v>8600000000</v>
      </c>
      <c r="Y116" s="36">
        <v>4.4999999999999998E-2</v>
      </c>
      <c r="Z116" s="10"/>
      <c r="AA116" s="20">
        <v>40</v>
      </c>
      <c r="AB116" s="20">
        <v>7</v>
      </c>
      <c r="AC116" s="20">
        <v>3</v>
      </c>
      <c r="AD116" s="20">
        <v>49</v>
      </c>
      <c r="AE116" s="20">
        <v>1</v>
      </c>
      <c r="AF116" s="66">
        <f t="shared" si="23"/>
        <v>100</v>
      </c>
      <c r="AG116" s="10"/>
      <c r="AH116" s="36">
        <v>-0.127</v>
      </c>
      <c r="AI116" s="40">
        <v>17640</v>
      </c>
      <c r="AJ116" s="37">
        <v>0.71</v>
      </c>
      <c r="AK116" s="42" t="s">
        <v>213</v>
      </c>
      <c r="AL116" s="41">
        <v>697</v>
      </c>
      <c r="AN116" s="86"/>
      <c r="AO116" s="87"/>
      <c r="AP116" s="88">
        <f t="shared" si="24"/>
        <v>0</v>
      </c>
      <c r="AR116" s="86">
        <f t="shared" si="25"/>
        <v>0</v>
      </c>
      <c r="AS116" s="87"/>
      <c r="AT116" s="88">
        <f t="shared" si="26"/>
        <v>0</v>
      </c>
      <c r="AV116" s="88">
        <v>0</v>
      </c>
    </row>
    <row r="117" spans="1:48" ht="24" customHeight="1">
      <c r="A117" s="16"/>
      <c r="B117" s="17">
        <f t="shared" si="19"/>
        <v>109</v>
      </c>
      <c r="C117" s="10"/>
      <c r="D117" s="18" t="s">
        <v>180</v>
      </c>
      <c r="E117" s="10"/>
      <c r="F117" s="18" t="s">
        <v>13</v>
      </c>
      <c r="G117" s="18" t="s">
        <v>222</v>
      </c>
      <c r="H117" s="10"/>
      <c r="I117" s="19">
        <v>3444006</v>
      </c>
      <c r="J117" s="19">
        <v>15230</v>
      </c>
      <c r="K117" s="17" t="s">
        <v>14</v>
      </c>
      <c r="L117" s="10"/>
      <c r="M117" s="60">
        <v>446</v>
      </c>
      <c r="N117" s="60">
        <v>460</v>
      </c>
      <c r="O117" s="60">
        <v>460</v>
      </c>
      <c r="P117" s="10"/>
      <c r="Q117" s="60">
        <f>N117*$Q$189</f>
        <v>13800</v>
      </c>
      <c r="R117" s="10"/>
      <c r="S117" s="62">
        <f t="shared" si="22"/>
        <v>14260</v>
      </c>
      <c r="T117" s="10"/>
      <c r="U117" s="64">
        <v>13.4</v>
      </c>
      <c r="V117" s="64">
        <v>13.4</v>
      </c>
      <c r="W117" s="10"/>
      <c r="X117" s="43">
        <f>AP117+AT117</f>
        <v>5662468992</v>
      </c>
      <c r="Y117" s="36">
        <f>X117/AV117</f>
        <v>0.1074717011843304</v>
      </c>
      <c r="Z117" s="10"/>
      <c r="AA117" s="20">
        <v>30.7</v>
      </c>
      <c r="AB117" s="20">
        <v>45.7</v>
      </c>
      <c r="AC117" s="20">
        <v>7</v>
      </c>
      <c r="AD117" s="20">
        <v>16.600000000000001</v>
      </c>
      <c r="AE117" s="20">
        <v>0</v>
      </c>
      <c r="AF117" s="66">
        <f t="shared" si="23"/>
        <v>100</v>
      </c>
      <c r="AG117" s="10"/>
      <c r="AH117" s="72"/>
      <c r="AI117" s="73"/>
      <c r="AJ117" s="74"/>
      <c r="AK117" s="75"/>
      <c r="AL117" s="76"/>
      <c r="AN117" s="57">
        <v>15387.144</v>
      </c>
      <c r="AO117" s="35">
        <v>80</v>
      </c>
      <c r="AP117" s="43">
        <f t="shared" si="24"/>
        <v>566246899.20000005</v>
      </c>
      <c r="AR117" s="57">
        <f t="shared" si="25"/>
        <v>15387.144</v>
      </c>
      <c r="AS117" s="35">
        <v>24</v>
      </c>
      <c r="AT117" s="43">
        <f t="shared" si="26"/>
        <v>5096222092.8000002</v>
      </c>
      <c r="AV117" s="43">
        <v>52688000000</v>
      </c>
    </row>
    <row r="118" spans="1:48" ht="24" customHeight="1">
      <c r="A118" s="16"/>
      <c r="B118" s="17">
        <f t="shared" si="19"/>
        <v>110</v>
      </c>
      <c r="C118" s="10"/>
      <c r="D118" s="18" t="s">
        <v>114</v>
      </c>
      <c r="E118" s="10"/>
      <c r="F118" s="18" t="s">
        <v>13</v>
      </c>
      <c r="G118" s="18" t="s">
        <v>222</v>
      </c>
      <c r="H118" s="10"/>
      <c r="I118" s="19">
        <v>127540424</v>
      </c>
      <c r="J118" s="19">
        <v>9040</v>
      </c>
      <c r="K118" s="17" t="s">
        <v>9</v>
      </c>
      <c r="L118" s="10"/>
      <c r="M118" s="60">
        <v>16039</v>
      </c>
      <c r="N118" s="60">
        <v>16725</v>
      </c>
      <c r="O118" s="60">
        <v>19676</v>
      </c>
      <c r="P118" s="10"/>
      <c r="Q118" s="60">
        <f>N118*$Q$188</f>
        <v>250875</v>
      </c>
      <c r="R118" s="10"/>
      <c r="S118" s="62">
        <f t="shared" si="22"/>
        <v>267600</v>
      </c>
      <c r="T118" s="10"/>
      <c r="U118" s="64">
        <v>13.1</v>
      </c>
      <c r="V118" s="64">
        <v>15.73</v>
      </c>
      <c r="W118" s="10"/>
      <c r="X118" s="43">
        <v>46990000000</v>
      </c>
      <c r="Y118" s="36">
        <v>4.3999999999999997E-2</v>
      </c>
      <c r="Z118" s="10"/>
      <c r="AA118" s="20">
        <v>38</v>
      </c>
      <c r="AB118" s="20">
        <v>10</v>
      </c>
      <c r="AC118" s="20">
        <v>2</v>
      </c>
      <c r="AD118" s="20">
        <v>48</v>
      </c>
      <c r="AE118" s="20">
        <v>2</v>
      </c>
      <c r="AF118" s="66">
        <f t="shared" si="23"/>
        <v>100</v>
      </c>
      <c r="AG118" s="10"/>
      <c r="AH118" s="36">
        <v>-1.4E-2</v>
      </c>
      <c r="AI118" s="40">
        <v>31524</v>
      </c>
      <c r="AJ118" s="37">
        <v>0.78</v>
      </c>
      <c r="AK118" s="42" t="s">
        <v>213</v>
      </c>
      <c r="AL118" s="41">
        <v>847</v>
      </c>
      <c r="AN118" s="86"/>
      <c r="AO118" s="87"/>
      <c r="AP118" s="88">
        <f t="shared" si="24"/>
        <v>0</v>
      </c>
      <c r="AR118" s="86">
        <f t="shared" si="25"/>
        <v>0</v>
      </c>
      <c r="AS118" s="87"/>
      <c r="AT118" s="88">
        <f t="shared" si="26"/>
        <v>0</v>
      </c>
      <c r="AV118" s="88">
        <v>0</v>
      </c>
    </row>
    <row r="119" spans="1:48" ht="24" customHeight="1">
      <c r="A119" s="16"/>
      <c r="B119" s="17">
        <f t="shared" si="19"/>
        <v>111</v>
      </c>
      <c r="C119" s="10"/>
      <c r="D119" s="18" t="s">
        <v>167</v>
      </c>
      <c r="E119" s="10"/>
      <c r="F119" s="18" t="s">
        <v>22</v>
      </c>
      <c r="G119" s="18" t="s">
        <v>224</v>
      </c>
      <c r="H119" s="10"/>
      <c r="I119" s="19">
        <v>1268671</v>
      </c>
      <c r="J119" s="19">
        <v>2180</v>
      </c>
      <c r="K119" s="17" t="s">
        <v>9</v>
      </c>
      <c r="L119" s="10"/>
      <c r="M119" s="60">
        <v>71</v>
      </c>
      <c r="N119" s="60">
        <v>161</v>
      </c>
      <c r="O119" s="60">
        <v>115</v>
      </c>
      <c r="P119" s="10"/>
      <c r="Q119" s="60">
        <f>N119*$Q$188</f>
        <v>2415</v>
      </c>
      <c r="R119" s="10"/>
      <c r="S119" s="62">
        <f t="shared" si="22"/>
        <v>2576</v>
      </c>
      <c r="T119" s="10"/>
      <c r="U119" s="64">
        <v>12.7</v>
      </c>
      <c r="V119" s="64">
        <v>9.09</v>
      </c>
      <c r="W119" s="10"/>
      <c r="X119" s="43">
        <v>106380000</v>
      </c>
      <c r="Y119" s="36">
        <v>4.2000000000000003E-2</v>
      </c>
      <c r="Z119" s="10"/>
      <c r="AA119" s="20">
        <v>41</v>
      </c>
      <c r="AB119" s="20">
        <v>28</v>
      </c>
      <c r="AC119" s="20">
        <v>1</v>
      </c>
      <c r="AD119" s="20">
        <v>29</v>
      </c>
      <c r="AE119" s="20">
        <v>1</v>
      </c>
      <c r="AF119" s="66">
        <f t="shared" si="23"/>
        <v>100</v>
      </c>
      <c r="AG119" s="10"/>
      <c r="AH119" s="36">
        <v>2.7E-2</v>
      </c>
      <c r="AI119" s="40">
        <v>11555</v>
      </c>
      <c r="AJ119" s="37">
        <v>0.68</v>
      </c>
      <c r="AK119" s="42" t="s">
        <v>213</v>
      </c>
      <c r="AL119" s="41">
        <v>571</v>
      </c>
      <c r="AN119" s="86"/>
      <c r="AO119" s="87"/>
      <c r="AP119" s="88">
        <f t="shared" si="24"/>
        <v>0</v>
      </c>
      <c r="AR119" s="86">
        <f t="shared" si="25"/>
        <v>0</v>
      </c>
      <c r="AS119" s="87"/>
      <c r="AT119" s="88">
        <f t="shared" si="26"/>
        <v>0</v>
      </c>
      <c r="AV119" s="88">
        <v>0</v>
      </c>
    </row>
    <row r="120" spans="1:48" ht="24" customHeight="1">
      <c r="A120" s="16"/>
      <c r="B120" s="17">
        <f t="shared" si="19"/>
        <v>112</v>
      </c>
      <c r="C120" s="10"/>
      <c r="D120" s="18" t="s">
        <v>42</v>
      </c>
      <c r="E120" s="10"/>
      <c r="F120" s="18" t="s">
        <v>13</v>
      </c>
      <c r="G120" s="18" t="s">
        <v>222</v>
      </c>
      <c r="H120" s="10"/>
      <c r="I120" s="19">
        <v>17909754</v>
      </c>
      <c r="J120" s="19">
        <v>13530</v>
      </c>
      <c r="K120" s="17" t="s">
        <v>14</v>
      </c>
      <c r="L120" s="10"/>
      <c r="M120" s="60">
        <v>1675</v>
      </c>
      <c r="N120" s="60">
        <v>2245</v>
      </c>
      <c r="O120" s="60">
        <v>2245</v>
      </c>
      <c r="P120" s="10"/>
      <c r="Q120" s="60">
        <f>N120*$Q$189</f>
        <v>67350</v>
      </c>
      <c r="R120" s="10"/>
      <c r="S120" s="62">
        <f t="shared" si="22"/>
        <v>69595</v>
      </c>
      <c r="T120" s="10"/>
      <c r="U120" s="64">
        <v>12.5</v>
      </c>
      <c r="V120" s="64">
        <v>12.5</v>
      </c>
      <c r="W120" s="10"/>
      <c r="X120" s="43">
        <f>AP120+AT120</f>
        <v>24691566047.999996</v>
      </c>
      <c r="Y120" s="36">
        <f>X120/AV120</f>
        <v>9.8632124502676347E-2</v>
      </c>
      <c r="Z120" s="10"/>
      <c r="AA120" s="20">
        <v>42</v>
      </c>
      <c r="AB120" s="20">
        <v>8.6999999999999993</v>
      </c>
      <c r="AC120" s="20">
        <v>5.7</v>
      </c>
      <c r="AD120" s="20">
        <v>36</v>
      </c>
      <c r="AE120" s="20">
        <v>7.6</v>
      </c>
      <c r="AF120" s="66">
        <f t="shared" si="23"/>
        <v>100</v>
      </c>
      <c r="AG120" s="10"/>
      <c r="AH120" s="72"/>
      <c r="AI120" s="73"/>
      <c r="AJ120" s="74"/>
      <c r="AK120" s="75"/>
      <c r="AL120" s="76"/>
      <c r="AN120" s="57">
        <v>13748.088</v>
      </c>
      <c r="AO120" s="35">
        <v>80</v>
      </c>
      <c r="AP120" s="43">
        <f t="shared" si="24"/>
        <v>2469156604.7999997</v>
      </c>
      <c r="AR120" s="57">
        <f t="shared" si="25"/>
        <v>13748.088</v>
      </c>
      <c r="AS120" s="35">
        <v>24</v>
      </c>
      <c r="AT120" s="43">
        <f t="shared" si="26"/>
        <v>22222409443.199997</v>
      </c>
      <c r="AV120" s="43">
        <v>250340000000</v>
      </c>
    </row>
    <row r="121" spans="1:48" ht="24" customHeight="1">
      <c r="A121" s="16"/>
      <c r="B121" s="17">
        <f t="shared" si="19"/>
        <v>113</v>
      </c>
      <c r="C121" s="10"/>
      <c r="D121" s="18" t="s">
        <v>179</v>
      </c>
      <c r="E121" s="10"/>
      <c r="F121" s="18" t="s">
        <v>13</v>
      </c>
      <c r="G121" s="18" t="s">
        <v>222</v>
      </c>
      <c r="H121" s="10"/>
      <c r="I121" s="19">
        <v>322179616</v>
      </c>
      <c r="J121" s="19">
        <v>56180</v>
      </c>
      <c r="K121" s="17" t="s">
        <v>14</v>
      </c>
      <c r="L121" s="10"/>
      <c r="M121" s="60">
        <v>35092</v>
      </c>
      <c r="N121" s="60">
        <v>39888</v>
      </c>
      <c r="O121" s="60">
        <v>39888</v>
      </c>
      <c r="P121" s="10"/>
      <c r="Q121" s="60">
        <f>N121*$Q$189</f>
        <v>1196640</v>
      </c>
      <c r="R121" s="10"/>
      <c r="S121" s="62">
        <f t="shared" si="22"/>
        <v>1236528</v>
      </c>
      <c r="T121" s="10"/>
      <c r="U121" s="64">
        <v>12.4</v>
      </c>
      <c r="V121" s="64">
        <v>12.4</v>
      </c>
      <c r="W121" s="10"/>
      <c r="X121" s="43">
        <f>AP121+AT121</f>
        <v>1847746247500.8</v>
      </c>
      <c r="Y121" s="36">
        <f>X121/AV121</f>
        <v>9.8772985914406378E-2</v>
      </c>
      <c r="Z121" s="10"/>
      <c r="AA121" s="20">
        <v>63.9</v>
      </c>
      <c r="AB121" s="20">
        <v>14.2</v>
      </c>
      <c r="AC121" s="20">
        <v>2.2999999999999998</v>
      </c>
      <c r="AD121" s="20">
        <v>15.3</v>
      </c>
      <c r="AE121" s="20">
        <v>4.3</v>
      </c>
      <c r="AF121" s="66">
        <f t="shared" si="23"/>
        <v>99.999999999999986</v>
      </c>
      <c r="AG121" s="10"/>
      <c r="AH121" s="72"/>
      <c r="AI121" s="73"/>
      <c r="AJ121" s="74"/>
      <c r="AK121" s="75"/>
      <c r="AL121" s="76"/>
      <c r="AN121" s="57">
        <v>57904.201999999997</v>
      </c>
      <c r="AO121" s="35">
        <v>80</v>
      </c>
      <c r="AP121" s="43">
        <f t="shared" si="24"/>
        <v>184774624750.07999</v>
      </c>
      <c r="AR121" s="57">
        <f t="shared" si="25"/>
        <v>57904.201999999997</v>
      </c>
      <c r="AS121" s="35">
        <v>24</v>
      </c>
      <c r="AT121" s="43">
        <f t="shared" si="26"/>
        <v>1662971622750.72</v>
      </c>
      <c r="AV121" s="43">
        <v>18707000000000</v>
      </c>
    </row>
    <row r="122" spans="1:48" ht="24" customHeight="1">
      <c r="A122" s="16"/>
      <c r="B122" s="17">
        <f t="shared" si="19"/>
        <v>114</v>
      </c>
      <c r="C122" s="10"/>
      <c r="D122" s="18" t="s">
        <v>284</v>
      </c>
      <c r="E122" s="10"/>
      <c r="F122" s="18" t="s">
        <v>18</v>
      </c>
      <c r="G122" s="18" t="s">
        <v>224</v>
      </c>
      <c r="H122" s="10"/>
      <c r="I122" s="19">
        <v>103320224</v>
      </c>
      <c r="J122" s="19">
        <v>3580</v>
      </c>
      <c r="K122" s="17" t="s">
        <v>9</v>
      </c>
      <c r="L122" s="10"/>
      <c r="M122" s="60">
        <v>10012</v>
      </c>
      <c r="N122" s="60">
        <v>12690</v>
      </c>
      <c r="O122" s="60">
        <v>11089</v>
      </c>
      <c r="P122" s="10"/>
      <c r="Q122" s="60">
        <f>N122*$Q$188</f>
        <v>190350</v>
      </c>
      <c r="R122" s="10"/>
      <c r="S122" s="62">
        <f t="shared" si="22"/>
        <v>203040</v>
      </c>
      <c r="T122" s="10"/>
      <c r="U122" s="64">
        <v>12.3</v>
      </c>
      <c r="V122" s="64">
        <v>10.83</v>
      </c>
      <c r="W122" s="10"/>
      <c r="X122" s="43">
        <v>12450000000</v>
      </c>
      <c r="Y122" s="36">
        <v>4.1000000000000002E-2</v>
      </c>
      <c r="Z122" s="10"/>
      <c r="AA122" s="20">
        <v>48</v>
      </c>
      <c r="AB122" s="20">
        <v>21</v>
      </c>
      <c r="AC122" s="20">
        <v>3</v>
      </c>
      <c r="AD122" s="20">
        <v>26</v>
      </c>
      <c r="AE122" s="20">
        <v>2</v>
      </c>
      <c r="AF122" s="66">
        <f t="shared" si="23"/>
        <v>100</v>
      </c>
      <c r="AG122" s="10"/>
      <c r="AH122" s="36">
        <v>1.4999999999999999E-2</v>
      </c>
      <c r="AI122" s="40">
        <v>8954</v>
      </c>
      <c r="AJ122" s="37">
        <v>0.77</v>
      </c>
      <c r="AK122" s="42" t="s">
        <v>213</v>
      </c>
      <c r="AL122" s="41">
        <v>635</v>
      </c>
      <c r="AN122" s="86"/>
      <c r="AO122" s="87"/>
      <c r="AP122" s="88">
        <f t="shared" si="24"/>
        <v>0</v>
      </c>
      <c r="AR122" s="86">
        <f t="shared" si="25"/>
        <v>0</v>
      </c>
      <c r="AS122" s="87"/>
      <c r="AT122" s="88">
        <f t="shared" si="26"/>
        <v>0</v>
      </c>
      <c r="AV122" s="88">
        <v>0</v>
      </c>
    </row>
    <row r="123" spans="1:48" ht="24" customHeight="1">
      <c r="A123" s="16"/>
      <c r="B123" s="17">
        <f t="shared" si="19"/>
        <v>115</v>
      </c>
      <c r="C123" s="10"/>
      <c r="D123" s="18" t="s">
        <v>172</v>
      </c>
      <c r="E123" s="10"/>
      <c r="F123" s="18" t="s">
        <v>8</v>
      </c>
      <c r="G123" s="18" t="s">
        <v>212</v>
      </c>
      <c r="H123" s="10"/>
      <c r="I123" s="19">
        <v>79512424</v>
      </c>
      <c r="J123" s="19">
        <v>11180</v>
      </c>
      <c r="K123" s="17" t="s">
        <v>9</v>
      </c>
      <c r="L123" s="10"/>
      <c r="M123" s="60">
        <v>7300</v>
      </c>
      <c r="N123" s="60">
        <v>9782</v>
      </c>
      <c r="O123" s="60">
        <v>8727</v>
      </c>
      <c r="P123" s="10"/>
      <c r="Q123" s="60">
        <f>N123*$Q$188</f>
        <v>146730</v>
      </c>
      <c r="R123" s="10"/>
      <c r="S123" s="62">
        <f t="shared" si="22"/>
        <v>156512</v>
      </c>
      <c r="T123" s="10"/>
      <c r="U123" s="64">
        <v>12.3</v>
      </c>
      <c r="V123" s="64">
        <v>10.96</v>
      </c>
      <c r="W123" s="10"/>
      <c r="X123" s="43">
        <v>35330000000</v>
      </c>
      <c r="Y123" s="36">
        <v>4.1000000000000002E-2</v>
      </c>
      <c r="Z123" s="10"/>
      <c r="AA123" s="20">
        <v>60</v>
      </c>
      <c r="AB123" s="20">
        <v>8</v>
      </c>
      <c r="AC123" s="20">
        <v>2</v>
      </c>
      <c r="AD123" s="20">
        <v>29</v>
      </c>
      <c r="AE123" s="20">
        <v>1</v>
      </c>
      <c r="AF123" s="66">
        <f t="shared" si="23"/>
        <v>100</v>
      </c>
      <c r="AG123" s="10"/>
      <c r="AH123" s="36">
        <v>3.1E-2</v>
      </c>
      <c r="AI123" s="40">
        <v>26525</v>
      </c>
      <c r="AJ123" s="37">
        <v>0.73</v>
      </c>
      <c r="AK123" s="42" t="s">
        <v>213</v>
      </c>
      <c r="AL123" s="41">
        <v>600</v>
      </c>
      <c r="AN123" s="86"/>
      <c r="AO123" s="87"/>
      <c r="AP123" s="88">
        <f t="shared" si="24"/>
        <v>0</v>
      </c>
      <c r="AR123" s="86">
        <f t="shared" si="25"/>
        <v>0</v>
      </c>
      <c r="AS123" s="87"/>
      <c r="AT123" s="88">
        <f t="shared" si="26"/>
        <v>0</v>
      </c>
      <c r="AV123" s="88">
        <v>0</v>
      </c>
    </row>
    <row r="124" spans="1:48" ht="24" customHeight="1">
      <c r="A124" s="16"/>
      <c r="B124" s="17">
        <f t="shared" si="19"/>
        <v>116</v>
      </c>
      <c r="C124" s="10"/>
      <c r="D124" s="18" t="s">
        <v>84</v>
      </c>
      <c r="E124" s="10"/>
      <c r="F124" s="18" t="s">
        <v>22</v>
      </c>
      <c r="G124" s="18" t="s">
        <v>224</v>
      </c>
      <c r="H124" s="10"/>
      <c r="I124" s="19">
        <v>261115456</v>
      </c>
      <c r="J124" s="19">
        <v>3400</v>
      </c>
      <c r="K124" s="17" t="s">
        <v>9</v>
      </c>
      <c r="L124" s="10"/>
      <c r="M124" s="60">
        <v>31282</v>
      </c>
      <c r="N124" s="60">
        <v>31726</v>
      </c>
      <c r="O124" s="60">
        <v>35692</v>
      </c>
      <c r="P124" s="10"/>
      <c r="Q124" s="60">
        <f>N124*$Q$188</f>
        <v>475890</v>
      </c>
      <c r="R124" s="10"/>
      <c r="S124" s="62">
        <f t="shared" si="22"/>
        <v>507616</v>
      </c>
      <c r="T124" s="10"/>
      <c r="U124" s="64">
        <v>12.2</v>
      </c>
      <c r="V124" s="64">
        <v>13.94</v>
      </c>
      <c r="W124" s="10"/>
      <c r="X124" s="43">
        <v>37650000000</v>
      </c>
      <c r="Y124" s="36">
        <v>0.04</v>
      </c>
      <c r="Z124" s="10"/>
      <c r="AA124" s="20">
        <v>35</v>
      </c>
      <c r="AB124" s="20">
        <v>20</v>
      </c>
      <c r="AC124" s="20">
        <v>5</v>
      </c>
      <c r="AD124" s="20">
        <v>39</v>
      </c>
      <c r="AE124" s="20">
        <v>1</v>
      </c>
      <c r="AF124" s="66">
        <f t="shared" si="23"/>
        <v>100</v>
      </c>
      <c r="AG124" s="10"/>
      <c r="AH124" s="36">
        <v>-7.5999999999999998E-2</v>
      </c>
      <c r="AI124" s="40">
        <v>49173</v>
      </c>
      <c r="AJ124" s="37">
        <v>0.76</v>
      </c>
      <c r="AK124" s="42" t="s">
        <v>213</v>
      </c>
      <c r="AL124" s="41">
        <v>832</v>
      </c>
      <c r="AN124" s="86"/>
      <c r="AO124" s="87"/>
      <c r="AP124" s="88">
        <f t="shared" si="24"/>
        <v>0</v>
      </c>
      <c r="AR124" s="86">
        <f t="shared" si="25"/>
        <v>0</v>
      </c>
      <c r="AS124" s="87"/>
      <c r="AT124" s="88">
        <f t="shared" si="26"/>
        <v>0</v>
      </c>
      <c r="AV124" s="88">
        <v>0</v>
      </c>
    </row>
    <row r="125" spans="1:48" ht="24" customHeight="1">
      <c r="A125" s="16"/>
      <c r="B125" s="17">
        <f t="shared" si="19"/>
        <v>117</v>
      </c>
      <c r="C125" s="10"/>
      <c r="D125" s="18" t="s">
        <v>170</v>
      </c>
      <c r="E125" s="10"/>
      <c r="F125" s="18" t="s">
        <v>13</v>
      </c>
      <c r="G125" s="18" t="s">
        <v>222</v>
      </c>
      <c r="H125" s="10"/>
      <c r="I125" s="19">
        <v>1364962</v>
      </c>
      <c r="J125" s="19">
        <v>15680</v>
      </c>
      <c r="K125" s="17" t="s">
        <v>14</v>
      </c>
      <c r="L125" s="10"/>
      <c r="M125" s="60">
        <v>135</v>
      </c>
      <c r="N125" s="60">
        <v>165</v>
      </c>
      <c r="O125" s="60">
        <v>165</v>
      </c>
      <c r="P125" s="10"/>
      <c r="Q125" s="60">
        <f>N125*$Q$189</f>
        <v>4950</v>
      </c>
      <c r="R125" s="10"/>
      <c r="S125" s="62">
        <f t="shared" si="22"/>
        <v>5115</v>
      </c>
      <c r="T125" s="10"/>
      <c r="U125" s="64">
        <v>12.1</v>
      </c>
      <c r="V125" s="64">
        <v>12.1</v>
      </c>
      <c r="W125" s="10"/>
      <c r="X125" s="43">
        <f>AP125+AT125</f>
        <v>2135357004</v>
      </c>
      <c r="Y125" s="36">
        <f>X125/AV125</f>
        <v>9.5820372627327802E-2</v>
      </c>
      <c r="Z125" s="10"/>
      <c r="AA125" s="20">
        <v>57.8</v>
      </c>
      <c r="AB125" s="20">
        <v>2.2000000000000002</v>
      </c>
      <c r="AC125" s="20">
        <v>0.7</v>
      </c>
      <c r="AD125" s="20">
        <v>31.1</v>
      </c>
      <c r="AE125" s="20">
        <v>8.1999999999999993</v>
      </c>
      <c r="AF125" s="66">
        <f t="shared" si="23"/>
        <v>100.00000000000001</v>
      </c>
      <c r="AG125" s="10"/>
      <c r="AH125" s="72"/>
      <c r="AI125" s="73"/>
      <c r="AJ125" s="74"/>
      <c r="AK125" s="75"/>
      <c r="AL125" s="76"/>
      <c r="AN125" s="57">
        <v>16176.947</v>
      </c>
      <c r="AO125" s="35">
        <v>80</v>
      </c>
      <c r="AP125" s="43">
        <f t="shared" si="24"/>
        <v>213535700.39999998</v>
      </c>
      <c r="AR125" s="57">
        <f t="shared" si="25"/>
        <v>16176.947</v>
      </c>
      <c r="AS125" s="35">
        <v>24</v>
      </c>
      <c r="AT125" s="43">
        <f t="shared" si="26"/>
        <v>1921821303.6000001</v>
      </c>
      <c r="AV125" s="43">
        <v>22285000000</v>
      </c>
    </row>
    <row r="126" spans="1:48" ht="24" customHeight="1">
      <c r="A126" s="16"/>
      <c r="B126" s="17">
        <f t="shared" si="19"/>
        <v>118</v>
      </c>
      <c r="C126" s="10"/>
      <c r="D126" s="18" t="s">
        <v>181</v>
      </c>
      <c r="E126" s="10"/>
      <c r="F126" s="18" t="s">
        <v>8</v>
      </c>
      <c r="G126" s="18" t="s">
        <v>212</v>
      </c>
      <c r="H126" s="10"/>
      <c r="I126" s="19">
        <v>31446796</v>
      </c>
      <c r="J126" s="19">
        <v>2220</v>
      </c>
      <c r="K126" s="17" t="s">
        <v>9</v>
      </c>
      <c r="L126" s="10"/>
      <c r="M126" s="60">
        <v>2496</v>
      </c>
      <c r="N126" s="60">
        <v>3617</v>
      </c>
      <c r="O126" s="60">
        <v>4015</v>
      </c>
      <c r="P126" s="10"/>
      <c r="Q126" s="60">
        <f t="shared" ref="Q126:Q131" si="27">N126*$Q$188</f>
        <v>54255</v>
      </c>
      <c r="R126" s="10"/>
      <c r="S126" s="62">
        <f t="shared" si="22"/>
        <v>57872</v>
      </c>
      <c r="T126" s="10"/>
      <c r="U126" s="64">
        <v>11.5</v>
      </c>
      <c r="V126" s="64">
        <v>12.63</v>
      </c>
      <c r="W126" s="10"/>
      <c r="X126" s="43">
        <v>2550000000</v>
      </c>
      <c r="Y126" s="36">
        <v>3.7999999999999999E-2</v>
      </c>
      <c r="Z126" s="10"/>
      <c r="AA126" s="20">
        <v>55</v>
      </c>
      <c r="AB126" s="20">
        <v>4</v>
      </c>
      <c r="AC126" s="20">
        <v>1</v>
      </c>
      <c r="AD126" s="20">
        <v>39</v>
      </c>
      <c r="AE126" s="20">
        <v>1</v>
      </c>
      <c r="AF126" s="66">
        <f t="shared" si="23"/>
        <v>100</v>
      </c>
      <c r="AG126" s="10"/>
      <c r="AH126" s="36">
        <v>-6.0999999999999999E-2</v>
      </c>
      <c r="AI126" s="40">
        <v>0</v>
      </c>
      <c r="AJ126" s="37">
        <v>0.84</v>
      </c>
      <c r="AK126" s="42" t="s">
        <v>210</v>
      </c>
      <c r="AL126" s="41">
        <v>760</v>
      </c>
      <c r="AN126" s="86"/>
      <c r="AO126" s="87"/>
      <c r="AP126" s="88">
        <f t="shared" si="24"/>
        <v>0</v>
      </c>
      <c r="AR126" s="86">
        <f t="shared" si="25"/>
        <v>0</v>
      </c>
      <c r="AS126" s="87"/>
      <c r="AT126" s="88">
        <f t="shared" si="26"/>
        <v>0</v>
      </c>
      <c r="AV126" s="88">
        <v>0</v>
      </c>
    </row>
    <row r="127" spans="1:48" ht="24" customHeight="1">
      <c r="A127" s="16"/>
      <c r="B127" s="17">
        <f t="shared" si="19"/>
        <v>119</v>
      </c>
      <c r="C127" s="10"/>
      <c r="D127" s="18" t="s">
        <v>143</v>
      </c>
      <c r="E127" s="10"/>
      <c r="F127" s="18" t="s">
        <v>18</v>
      </c>
      <c r="G127" s="18" t="s">
        <v>224</v>
      </c>
      <c r="H127" s="10"/>
      <c r="I127" s="19">
        <v>195125</v>
      </c>
      <c r="J127" s="19">
        <v>4100</v>
      </c>
      <c r="K127" s="17" t="s">
        <v>9</v>
      </c>
      <c r="L127" s="10"/>
      <c r="M127" s="60">
        <v>17</v>
      </c>
      <c r="N127" s="60">
        <v>22</v>
      </c>
      <c r="O127" s="60">
        <v>18</v>
      </c>
      <c r="P127" s="10"/>
      <c r="Q127" s="60">
        <f t="shared" si="27"/>
        <v>330</v>
      </c>
      <c r="R127" s="10"/>
      <c r="S127" s="62">
        <f t="shared" si="22"/>
        <v>352</v>
      </c>
      <c r="T127" s="10"/>
      <c r="U127" s="64">
        <v>11.3</v>
      </c>
      <c r="V127" s="64">
        <v>9.1</v>
      </c>
      <c r="W127" s="10"/>
      <c r="X127" s="43">
        <v>29490000</v>
      </c>
      <c r="Y127" s="36">
        <v>3.6999999999999998E-2</v>
      </c>
      <c r="Z127" s="10"/>
      <c r="AA127" s="20">
        <v>50</v>
      </c>
      <c r="AB127" s="20">
        <v>12</v>
      </c>
      <c r="AC127" s="20">
        <v>2</v>
      </c>
      <c r="AD127" s="20">
        <v>35</v>
      </c>
      <c r="AE127" s="20">
        <v>1</v>
      </c>
      <c r="AF127" s="66">
        <f t="shared" si="23"/>
        <v>100</v>
      </c>
      <c r="AG127" s="10"/>
      <c r="AH127" s="36">
        <v>-1.7999999999999999E-2</v>
      </c>
      <c r="AI127" s="40">
        <v>12933</v>
      </c>
      <c r="AJ127" s="37">
        <v>0.71</v>
      </c>
      <c r="AK127" s="42" t="s">
        <v>214</v>
      </c>
      <c r="AL127" s="41">
        <v>551</v>
      </c>
      <c r="AN127" s="86"/>
      <c r="AO127" s="87"/>
      <c r="AP127" s="88">
        <f t="shared" si="24"/>
        <v>0</v>
      </c>
      <c r="AR127" s="86">
        <f t="shared" si="25"/>
        <v>0</v>
      </c>
      <c r="AS127" s="87"/>
      <c r="AT127" s="88">
        <f t="shared" si="26"/>
        <v>0</v>
      </c>
      <c r="AV127" s="88">
        <v>0</v>
      </c>
    </row>
    <row r="128" spans="1:48" ht="24" customHeight="1">
      <c r="A128" s="16"/>
      <c r="B128" s="17">
        <f t="shared" si="19"/>
        <v>120</v>
      </c>
      <c r="C128" s="10"/>
      <c r="D128" s="18" t="s">
        <v>56</v>
      </c>
      <c r="E128" s="10"/>
      <c r="F128" s="18" t="s">
        <v>13</v>
      </c>
      <c r="G128" s="18" t="s">
        <v>222</v>
      </c>
      <c r="H128" s="10"/>
      <c r="I128" s="19">
        <v>73543</v>
      </c>
      <c r="J128" s="19">
        <v>6750</v>
      </c>
      <c r="K128" s="17" t="s">
        <v>9</v>
      </c>
      <c r="L128" s="10"/>
      <c r="M128" s="60">
        <v>10</v>
      </c>
      <c r="N128" s="60">
        <v>8</v>
      </c>
      <c r="O128" s="60">
        <v>12</v>
      </c>
      <c r="P128" s="10"/>
      <c r="Q128" s="60">
        <f t="shared" si="27"/>
        <v>120</v>
      </c>
      <c r="R128" s="10"/>
      <c r="S128" s="62">
        <f t="shared" si="22"/>
        <v>128</v>
      </c>
      <c r="T128" s="10"/>
      <c r="U128" s="64">
        <v>10.9</v>
      </c>
      <c r="V128" s="64">
        <v>16.809999999999999</v>
      </c>
      <c r="W128" s="10"/>
      <c r="X128" s="43">
        <v>20810000</v>
      </c>
      <c r="Y128" s="36">
        <v>3.5999999999999997E-2</v>
      </c>
      <c r="Z128" s="10"/>
      <c r="AA128" s="20">
        <v>48</v>
      </c>
      <c r="AB128" s="20">
        <v>22</v>
      </c>
      <c r="AC128" s="20">
        <v>3</v>
      </c>
      <c r="AD128" s="20">
        <v>26</v>
      </c>
      <c r="AE128" s="20">
        <v>1</v>
      </c>
      <c r="AF128" s="66">
        <f t="shared" si="23"/>
        <v>100</v>
      </c>
      <c r="AG128" s="10"/>
      <c r="AH128" s="36">
        <v>-7.0000000000000001E-3</v>
      </c>
      <c r="AI128" s="40">
        <v>48674</v>
      </c>
      <c r="AJ128" s="37">
        <v>0.75</v>
      </c>
      <c r="AK128" s="42" t="s">
        <v>213</v>
      </c>
      <c r="AL128" s="41">
        <v>857</v>
      </c>
      <c r="AN128" s="86"/>
      <c r="AO128" s="87"/>
      <c r="AP128" s="88">
        <f t="shared" si="24"/>
        <v>0</v>
      </c>
      <c r="AR128" s="86">
        <f t="shared" si="25"/>
        <v>0</v>
      </c>
      <c r="AS128" s="87"/>
      <c r="AT128" s="88">
        <f t="shared" si="26"/>
        <v>0</v>
      </c>
      <c r="AV128" s="88">
        <v>0</v>
      </c>
    </row>
    <row r="129" spans="1:49" ht="24" customHeight="1">
      <c r="A129" s="16"/>
      <c r="B129" s="17">
        <f t="shared" si="19"/>
        <v>121</v>
      </c>
      <c r="C129" s="10"/>
      <c r="D129" s="18" t="s">
        <v>117</v>
      </c>
      <c r="E129" s="10"/>
      <c r="F129" s="18" t="s">
        <v>8</v>
      </c>
      <c r="G129" s="18" t="s">
        <v>212</v>
      </c>
      <c r="H129" s="10"/>
      <c r="I129" s="19">
        <v>628615</v>
      </c>
      <c r="J129" s="19">
        <v>6970</v>
      </c>
      <c r="K129" s="17" t="s">
        <v>9</v>
      </c>
      <c r="L129" s="10"/>
      <c r="M129" s="60">
        <v>65</v>
      </c>
      <c r="N129" s="60">
        <v>67</v>
      </c>
      <c r="O129" s="60">
        <v>57</v>
      </c>
      <c r="P129" s="10"/>
      <c r="Q129" s="60">
        <f t="shared" si="27"/>
        <v>1005</v>
      </c>
      <c r="R129" s="10"/>
      <c r="S129" s="62">
        <f t="shared" si="22"/>
        <v>1072</v>
      </c>
      <c r="T129" s="10"/>
      <c r="U129" s="64">
        <v>10.7</v>
      </c>
      <c r="V129" s="64">
        <v>9.15</v>
      </c>
      <c r="W129" s="10"/>
      <c r="X129" s="43">
        <v>156590000</v>
      </c>
      <c r="Y129" s="36">
        <v>3.5999999999999997E-2</v>
      </c>
      <c r="Z129" s="10"/>
      <c r="AA129" s="20">
        <v>40</v>
      </c>
      <c r="AB129" s="20">
        <v>10</v>
      </c>
      <c r="AC129" s="20">
        <v>4</v>
      </c>
      <c r="AD129" s="20">
        <v>45</v>
      </c>
      <c r="AE129" s="20">
        <v>1</v>
      </c>
      <c r="AF129" s="66">
        <f t="shared" si="23"/>
        <v>100</v>
      </c>
      <c r="AG129" s="10"/>
      <c r="AH129" s="36">
        <v>-0.03</v>
      </c>
      <c r="AI129" s="40">
        <v>33601</v>
      </c>
      <c r="AJ129" s="37">
        <v>0.68</v>
      </c>
      <c r="AK129" s="42" t="s">
        <v>213</v>
      </c>
      <c r="AL129" s="41">
        <v>636</v>
      </c>
      <c r="AN129" s="86"/>
      <c r="AO129" s="87"/>
      <c r="AP129" s="88">
        <f t="shared" si="24"/>
        <v>0</v>
      </c>
      <c r="AR129" s="86">
        <f t="shared" si="25"/>
        <v>0</v>
      </c>
      <c r="AS129" s="87"/>
      <c r="AT129" s="88">
        <f t="shared" si="26"/>
        <v>0</v>
      </c>
      <c r="AV129" s="88">
        <v>0</v>
      </c>
    </row>
    <row r="130" spans="1:49" ht="24" customHeight="1">
      <c r="A130" s="16"/>
      <c r="B130" s="17">
        <f t="shared" si="19"/>
        <v>122</v>
      </c>
      <c r="C130" s="10"/>
      <c r="D130" s="18" t="s">
        <v>139</v>
      </c>
      <c r="E130" s="10"/>
      <c r="F130" s="18" t="s">
        <v>8</v>
      </c>
      <c r="G130" s="18" t="s">
        <v>212</v>
      </c>
      <c r="H130" s="10"/>
      <c r="I130" s="19">
        <v>19778084</v>
      </c>
      <c r="J130" s="19">
        <v>9470</v>
      </c>
      <c r="K130" s="17" t="s">
        <v>9</v>
      </c>
      <c r="L130" s="10"/>
      <c r="M130" s="60">
        <v>1913</v>
      </c>
      <c r="N130" s="60">
        <v>2044</v>
      </c>
      <c r="O130" s="60">
        <v>2208</v>
      </c>
      <c r="P130" s="10"/>
      <c r="Q130" s="60">
        <f t="shared" si="27"/>
        <v>30660</v>
      </c>
      <c r="R130" s="10"/>
      <c r="S130" s="62">
        <f t="shared" si="22"/>
        <v>32704</v>
      </c>
      <c r="T130" s="10"/>
      <c r="U130" s="64">
        <v>10.3</v>
      </c>
      <c r="V130" s="64">
        <v>11.28</v>
      </c>
      <c r="W130" s="10"/>
      <c r="X130" s="43">
        <v>6500000000</v>
      </c>
      <c r="Y130" s="36">
        <v>3.4000000000000002E-2</v>
      </c>
      <c r="Z130" s="10"/>
      <c r="AA130" s="20">
        <v>48</v>
      </c>
      <c r="AB130" s="20">
        <v>6</v>
      </c>
      <c r="AC130" s="20">
        <v>5</v>
      </c>
      <c r="AD130" s="20">
        <v>39</v>
      </c>
      <c r="AE130" s="20">
        <v>2</v>
      </c>
      <c r="AF130" s="66">
        <f t="shared" si="23"/>
        <v>100</v>
      </c>
      <c r="AG130" s="10"/>
      <c r="AH130" s="36">
        <v>-2.1000000000000001E-2</v>
      </c>
      <c r="AI130" s="40">
        <v>35467</v>
      </c>
      <c r="AJ130" s="37">
        <v>0.69</v>
      </c>
      <c r="AK130" s="42" t="s">
        <v>213</v>
      </c>
      <c r="AL130" s="41">
        <v>723</v>
      </c>
      <c r="AN130" s="86"/>
      <c r="AO130" s="87"/>
      <c r="AP130" s="88">
        <f t="shared" si="24"/>
        <v>0</v>
      </c>
      <c r="AR130" s="86">
        <f t="shared" si="25"/>
        <v>0</v>
      </c>
      <c r="AS130" s="87"/>
      <c r="AT130" s="88">
        <f t="shared" si="26"/>
        <v>0</v>
      </c>
      <c r="AV130" s="88">
        <v>0</v>
      </c>
    </row>
    <row r="131" spans="1:49" s="25" customFormat="1" ht="24" customHeight="1">
      <c r="A131" s="27"/>
      <c r="B131" s="17">
        <f t="shared" si="19"/>
        <v>123</v>
      </c>
      <c r="C131" s="24"/>
      <c r="D131" s="18" t="s">
        <v>33</v>
      </c>
      <c r="E131" s="10"/>
      <c r="F131" s="18" t="s">
        <v>8</v>
      </c>
      <c r="G131" s="18" t="s">
        <v>212</v>
      </c>
      <c r="H131" s="10"/>
      <c r="I131" s="19">
        <v>7131494</v>
      </c>
      <c r="J131" s="19">
        <v>7470</v>
      </c>
      <c r="K131" s="17" t="s">
        <v>9</v>
      </c>
      <c r="L131" s="10"/>
      <c r="M131" s="60">
        <v>708</v>
      </c>
      <c r="N131" s="60">
        <v>730</v>
      </c>
      <c r="O131" s="60">
        <v>730</v>
      </c>
      <c r="P131" s="10"/>
      <c r="Q131" s="60">
        <f t="shared" si="27"/>
        <v>10950</v>
      </c>
      <c r="R131" s="10"/>
      <c r="S131" s="62">
        <f t="shared" si="22"/>
        <v>11680</v>
      </c>
      <c r="T131" s="10"/>
      <c r="U131" s="64">
        <v>10.199999999999999</v>
      </c>
      <c r="V131" s="64">
        <v>10.28</v>
      </c>
      <c r="W131" s="10"/>
      <c r="X131" s="43">
        <v>1810000000</v>
      </c>
      <c r="Y131" s="36">
        <v>3.4000000000000002E-2</v>
      </c>
      <c r="Z131" s="10"/>
      <c r="AA131" s="20">
        <v>58</v>
      </c>
      <c r="AB131" s="20">
        <v>5</v>
      </c>
      <c r="AC131" s="20">
        <v>3</v>
      </c>
      <c r="AD131" s="20">
        <v>33</v>
      </c>
      <c r="AE131" s="20">
        <v>1</v>
      </c>
      <c r="AF131" s="66">
        <f t="shared" si="23"/>
        <v>100</v>
      </c>
      <c r="AG131" s="10"/>
      <c r="AH131" s="36">
        <v>-3.6999999999999998E-2</v>
      </c>
      <c r="AI131" s="40">
        <v>56534</v>
      </c>
      <c r="AJ131" s="37">
        <v>0.7</v>
      </c>
      <c r="AK131" s="42" t="s">
        <v>213</v>
      </c>
      <c r="AL131" s="41">
        <v>707</v>
      </c>
      <c r="AM131" s="4"/>
      <c r="AN131" s="86"/>
      <c r="AO131" s="87"/>
      <c r="AP131" s="88">
        <f t="shared" si="24"/>
        <v>0</v>
      </c>
      <c r="AQ131" s="4"/>
      <c r="AR131" s="86">
        <f t="shared" si="25"/>
        <v>0</v>
      </c>
      <c r="AS131" s="87"/>
      <c r="AT131" s="88">
        <f t="shared" si="26"/>
        <v>0</v>
      </c>
      <c r="AU131" s="4"/>
      <c r="AV131" s="88">
        <v>0</v>
      </c>
      <c r="AW131" s="4"/>
    </row>
    <row r="132" spans="1:49" ht="24" customHeight="1">
      <c r="A132" s="16"/>
      <c r="B132" s="17">
        <f t="shared" si="19"/>
        <v>124</v>
      </c>
      <c r="C132" s="10"/>
      <c r="D132" s="18" t="s">
        <v>137</v>
      </c>
      <c r="E132" s="10"/>
      <c r="F132" s="18" t="s">
        <v>18</v>
      </c>
      <c r="G132" s="18" t="s">
        <v>224</v>
      </c>
      <c r="H132" s="10"/>
      <c r="I132" s="19">
        <v>50791920</v>
      </c>
      <c r="J132" s="19">
        <v>27600</v>
      </c>
      <c r="K132" s="17" t="s">
        <v>14</v>
      </c>
      <c r="L132" s="10"/>
      <c r="M132" s="60">
        <v>4292</v>
      </c>
      <c r="N132" s="60">
        <v>4990</v>
      </c>
      <c r="O132" s="60">
        <v>4990</v>
      </c>
      <c r="P132" s="10"/>
      <c r="Q132" s="60">
        <f>N132*$Q$189</f>
        <v>149700</v>
      </c>
      <c r="R132" s="10"/>
      <c r="S132" s="62">
        <f t="shared" si="22"/>
        <v>154690</v>
      </c>
      <c r="T132" s="10"/>
      <c r="U132" s="64">
        <v>9.8000000000000007</v>
      </c>
      <c r="V132" s="64">
        <v>9.8000000000000007</v>
      </c>
      <c r="W132" s="10"/>
      <c r="X132" s="43">
        <f>AP132+AT132</f>
        <v>110212122024</v>
      </c>
      <c r="Y132" s="36">
        <f>X132/AV132</f>
        <v>7.7888425458657248E-2</v>
      </c>
      <c r="Z132" s="10"/>
      <c r="AA132" s="20">
        <v>0</v>
      </c>
      <c r="AB132" s="20">
        <v>20.5</v>
      </c>
      <c r="AC132" s="20">
        <v>5.9</v>
      </c>
      <c r="AD132" s="20">
        <v>39.9</v>
      </c>
      <c r="AE132" s="20">
        <v>33.700000000000003</v>
      </c>
      <c r="AF132" s="66">
        <f t="shared" si="23"/>
        <v>100</v>
      </c>
      <c r="AG132" s="10"/>
      <c r="AH132" s="72"/>
      <c r="AI132" s="73"/>
      <c r="AJ132" s="74"/>
      <c r="AK132" s="75"/>
      <c r="AL132" s="76"/>
      <c r="AN132" s="57">
        <v>27608.246999999999</v>
      </c>
      <c r="AO132" s="35">
        <v>80</v>
      </c>
      <c r="AP132" s="43">
        <f t="shared" si="24"/>
        <v>11021212202.4</v>
      </c>
      <c r="AR132" s="57">
        <f t="shared" si="25"/>
        <v>27608.246999999999</v>
      </c>
      <c r="AS132" s="35">
        <v>24</v>
      </c>
      <c r="AT132" s="43">
        <f t="shared" si="26"/>
        <v>99190909821.600006</v>
      </c>
      <c r="AV132" s="43">
        <v>1415000000000</v>
      </c>
    </row>
    <row r="133" spans="1:49" ht="24" customHeight="1">
      <c r="A133" s="16"/>
      <c r="B133" s="17">
        <f t="shared" si="19"/>
        <v>125</v>
      </c>
      <c r="C133" s="10"/>
      <c r="D133" s="18" t="s">
        <v>59</v>
      </c>
      <c r="E133" s="10"/>
      <c r="F133" s="18" t="s">
        <v>5</v>
      </c>
      <c r="G133" s="18" t="s">
        <v>226</v>
      </c>
      <c r="H133" s="10"/>
      <c r="I133" s="19">
        <v>95688680</v>
      </c>
      <c r="J133" s="19">
        <v>3460</v>
      </c>
      <c r="K133" s="17" t="s">
        <v>9</v>
      </c>
      <c r="L133" s="10"/>
      <c r="M133" s="60">
        <v>8211</v>
      </c>
      <c r="N133" s="60">
        <v>9287</v>
      </c>
      <c r="O133" s="60">
        <v>26925</v>
      </c>
      <c r="P133" s="10"/>
      <c r="Q133" s="60">
        <f>N133*$Q$188</f>
        <v>139305</v>
      </c>
      <c r="R133" s="10"/>
      <c r="S133" s="62">
        <f t="shared" si="22"/>
        <v>148592</v>
      </c>
      <c r="T133" s="10"/>
      <c r="U133" s="64">
        <v>9.6999999999999993</v>
      </c>
      <c r="V133" s="64">
        <v>28.43</v>
      </c>
      <c r="W133" s="10"/>
      <c r="X133" s="43">
        <v>10740000000</v>
      </c>
      <c r="Y133" s="36">
        <v>3.2000000000000001E-2</v>
      </c>
      <c r="Z133" s="10"/>
      <c r="AA133" s="20">
        <v>61</v>
      </c>
      <c r="AB133" s="20">
        <v>10</v>
      </c>
      <c r="AC133" s="20">
        <v>1</v>
      </c>
      <c r="AD133" s="20">
        <v>27</v>
      </c>
      <c r="AE133" s="20">
        <v>1</v>
      </c>
      <c r="AF133" s="66">
        <f t="shared" si="23"/>
        <v>100</v>
      </c>
      <c r="AG133" s="10"/>
      <c r="AH133" s="36">
        <v>-4.7E-2</v>
      </c>
      <c r="AI133" s="40">
        <v>8792</v>
      </c>
      <c r="AJ133" s="37">
        <v>0.76</v>
      </c>
      <c r="AK133" s="42" t="s">
        <v>214</v>
      </c>
      <c r="AL133" s="41">
        <v>1580</v>
      </c>
      <c r="AN133" s="86"/>
      <c r="AO133" s="87"/>
      <c r="AP133" s="88">
        <f t="shared" si="24"/>
        <v>0</v>
      </c>
      <c r="AR133" s="86">
        <f t="shared" si="25"/>
        <v>0</v>
      </c>
      <c r="AS133" s="87"/>
      <c r="AT133" s="88">
        <f t="shared" si="26"/>
        <v>0</v>
      </c>
      <c r="AV133" s="88">
        <v>0</v>
      </c>
    </row>
    <row r="134" spans="1:49" ht="24" customHeight="1">
      <c r="A134" s="16"/>
      <c r="B134" s="17">
        <f t="shared" si="19"/>
        <v>126</v>
      </c>
      <c r="C134" s="10"/>
      <c r="D134" s="18" t="s">
        <v>134</v>
      </c>
      <c r="E134" s="10"/>
      <c r="F134" s="18" t="s">
        <v>8</v>
      </c>
      <c r="G134" s="18" t="s">
        <v>212</v>
      </c>
      <c r="H134" s="10"/>
      <c r="I134" s="19">
        <v>38224408</v>
      </c>
      <c r="J134" s="19">
        <v>12680</v>
      </c>
      <c r="K134" s="17" t="s">
        <v>14</v>
      </c>
      <c r="L134" s="10"/>
      <c r="M134" s="60">
        <v>3026</v>
      </c>
      <c r="N134" s="60">
        <v>3698</v>
      </c>
      <c r="O134" s="60">
        <v>3698</v>
      </c>
      <c r="P134" s="10"/>
      <c r="Q134" s="60">
        <f>N134*$Q$189</f>
        <v>110940</v>
      </c>
      <c r="R134" s="10"/>
      <c r="S134" s="62">
        <f t="shared" si="22"/>
        <v>114638</v>
      </c>
      <c r="T134" s="10"/>
      <c r="U134" s="64">
        <v>9.6999999999999993</v>
      </c>
      <c r="V134" s="64">
        <v>9.6999999999999993</v>
      </c>
      <c r="W134" s="10"/>
      <c r="X134" s="43">
        <f>AP134+AT134</f>
        <v>36777571480</v>
      </c>
      <c r="Y134" s="36">
        <f>X134/AV134</f>
        <v>7.7913961629394859E-2</v>
      </c>
      <c r="Z134" s="10"/>
      <c r="AA134" s="20">
        <v>46.8</v>
      </c>
      <c r="AB134" s="20">
        <v>11.2</v>
      </c>
      <c r="AC134" s="20">
        <v>9</v>
      </c>
      <c r="AD134" s="20">
        <v>28.7</v>
      </c>
      <c r="AE134" s="20">
        <v>4.3</v>
      </c>
      <c r="AF134" s="66">
        <f t="shared" si="23"/>
        <v>100</v>
      </c>
      <c r="AG134" s="10"/>
      <c r="AH134" s="72"/>
      <c r="AI134" s="73"/>
      <c r="AJ134" s="74"/>
      <c r="AK134" s="75"/>
      <c r="AL134" s="76"/>
      <c r="AN134" s="57">
        <v>12431.575000000001</v>
      </c>
      <c r="AO134" s="35">
        <v>80</v>
      </c>
      <c r="AP134" s="43">
        <f t="shared" si="24"/>
        <v>3677757148</v>
      </c>
      <c r="AR134" s="57">
        <f t="shared" si="25"/>
        <v>12431.575000000001</v>
      </c>
      <c r="AS134" s="35">
        <v>24</v>
      </c>
      <c r="AT134" s="43">
        <f t="shared" si="26"/>
        <v>33099814332</v>
      </c>
      <c r="AV134" s="43">
        <v>472028000000</v>
      </c>
    </row>
    <row r="135" spans="1:49" ht="24" customHeight="1">
      <c r="A135" s="16"/>
      <c r="B135" s="17">
        <f t="shared" si="19"/>
        <v>127</v>
      </c>
      <c r="C135" s="10"/>
      <c r="D135" s="18" t="s">
        <v>138</v>
      </c>
      <c r="E135" s="10"/>
      <c r="F135" s="18" t="s">
        <v>8</v>
      </c>
      <c r="G135" s="18" t="s">
        <v>212</v>
      </c>
      <c r="H135" s="10"/>
      <c r="I135" s="19">
        <v>4059608</v>
      </c>
      <c r="J135" s="19">
        <v>2120</v>
      </c>
      <c r="K135" s="17" t="s">
        <v>9</v>
      </c>
      <c r="L135" s="10"/>
      <c r="M135" s="60">
        <v>346</v>
      </c>
      <c r="N135" s="60">
        <v>394</v>
      </c>
      <c r="O135" s="60">
        <v>465</v>
      </c>
      <c r="P135" s="10"/>
      <c r="Q135" s="60">
        <f>N135*$Q$188</f>
        <v>5910</v>
      </c>
      <c r="R135" s="10"/>
      <c r="S135" s="62">
        <f t="shared" si="22"/>
        <v>6304</v>
      </c>
      <c r="T135" s="10"/>
      <c r="U135" s="64">
        <v>9.6999999999999993</v>
      </c>
      <c r="V135" s="64">
        <v>12.43</v>
      </c>
      <c r="W135" s="10"/>
      <c r="X135" s="43">
        <v>250640000</v>
      </c>
      <c r="Y135" s="36">
        <v>3.6999999999999998E-2</v>
      </c>
      <c r="Z135" s="10"/>
      <c r="AA135" s="20">
        <v>50</v>
      </c>
      <c r="AB135" s="20">
        <v>10</v>
      </c>
      <c r="AC135" s="20">
        <v>2</v>
      </c>
      <c r="AD135" s="20">
        <v>36</v>
      </c>
      <c r="AE135" s="20">
        <v>2</v>
      </c>
      <c r="AF135" s="66">
        <f t="shared" si="23"/>
        <v>100</v>
      </c>
      <c r="AG135" s="10"/>
      <c r="AH135" s="36">
        <v>-6.0999999999999999E-2</v>
      </c>
      <c r="AI135" s="40">
        <v>22028</v>
      </c>
      <c r="AJ135" s="37">
        <v>0.81</v>
      </c>
      <c r="AK135" s="42" t="s">
        <v>210</v>
      </c>
      <c r="AL135" s="41">
        <v>736</v>
      </c>
      <c r="AN135" s="86"/>
      <c r="AO135" s="87"/>
      <c r="AP135" s="88">
        <f t="shared" si="24"/>
        <v>0</v>
      </c>
      <c r="AR135" s="86">
        <f t="shared" si="25"/>
        <v>0</v>
      </c>
      <c r="AS135" s="87"/>
      <c r="AT135" s="88">
        <f t="shared" si="26"/>
        <v>0</v>
      </c>
      <c r="AV135" s="88">
        <v>0</v>
      </c>
    </row>
    <row r="136" spans="1:49" ht="24" customHeight="1">
      <c r="A136" s="16"/>
      <c r="B136" s="17">
        <f t="shared" si="19"/>
        <v>128</v>
      </c>
      <c r="C136" s="10"/>
      <c r="D136" s="18" t="s">
        <v>66</v>
      </c>
      <c r="E136" s="10"/>
      <c r="F136" s="18" t="s">
        <v>18</v>
      </c>
      <c r="G136" s="18" t="s">
        <v>224</v>
      </c>
      <c r="H136" s="10"/>
      <c r="I136" s="19">
        <v>898760</v>
      </c>
      <c r="J136" s="19">
        <v>4840</v>
      </c>
      <c r="K136" s="17" t="s">
        <v>9</v>
      </c>
      <c r="L136" s="10"/>
      <c r="M136" s="60">
        <v>60</v>
      </c>
      <c r="N136" s="60">
        <v>86</v>
      </c>
      <c r="O136" s="60">
        <v>85</v>
      </c>
      <c r="P136" s="10"/>
      <c r="Q136" s="60">
        <f>N136*$Q$188</f>
        <v>1290</v>
      </c>
      <c r="R136" s="10"/>
      <c r="S136" s="62">
        <f t="shared" si="22"/>
        <v>1376</v>
      </c>
      <c r="T136" s="10"/>
      <c r="U136" s="64">
        <v>9.6</v>
      </c>
      <c r="V136" s="64">
        <v>9.3699999999999992</v>
      </c>
      <c r="W136" s="10"/>
      <c r="X136" s="43">
        <v>148620000</v>
      </c>
      <c r="Y136" s="36">
        <v>3.2000000000000001E-2</v>
      </c>
      <c r="Z136" s="10"/>
      <c r="AA136" s="20">
        <v>62</v>
      </c>
      <c r="AB136" s="20">
        <v>12</v>
      </c>
      <c r="AC136" s="20">
        <v>2</v>
      </c>
      <c r="AD136" s="20">
        <v>23</v>
      </c>
      <c r="AE136" s="20">
        <v>1</v>
      </c>
      <c r="AF136" s="66">
        <f t="shared" si="23"/>
        <v>100</v>
      </c>
      <c r="AG136" s="10"/>
      <c r="AH136" s="36">
        <v>-2.1999999999999999E-2</v>
      </c>
      <c r="AI136" s="40">
        <v>12324</v>
      </c>
      <c r="AJ136" s="37">
        <v>0.73</v>
      </c>
      <c r="AK136" s="42" t="s">
        <v>214</v>
      </c>
      <c r="AL136" s="41">
        <v>587</v>
      </c>
      <c r="AN136" s="86"/>
      <c r="AO136" s="87"/>
      <c r="AP136" s="88">
        <f t="shared" si="24"/>
        <v>0</v>
      </c>
      <c r="AR136" s="86">
        <f t="shared" si="25"/>
        <v>0</v>
      </c>
      <c r="AS136" s="87"/>
      <c r="AT136" s="88">
        <f t="shared" si="26"/>
        <v>0</v>
      </c>
      <c r="AV136" s="88">
        <v>0</v>
      </c>
    </row>
    <row r="137" spans="1:49" ht="24" customHeight="1">
      <c r="A137" s="16"/>
      <c r="B137" s="17">
        <f t="shared" si="19"/>
        <v>129</v>
      </c>
      <c r="C137" s="10"/>
      <c r="D137" s="18" t="s">
        <v>75</v>
      </c>
      <c r="E137" s="10"/>
      <c r="F137" s="18" t="s">
        <v>13</v>
      </c>
      <c r="G137" s="18" t="s">
        <v>222</v>
      </c>
      <c r="H137" s="10"/>
      <c r="I137" s="19">
        <v>107317</v>
      </c>
      <c r="J137" s="19">
        <v>8830</v>
      </c>
      <c r="K137" s="17" t="s">
        <v>9</v>
      </c>
      <c r="L137" s="10"/>
      <c r="M137" s="60">
        <v>10</v>
      </c>
      <c r="N137" s="60">
        <v>10</v>
      </c>
      <c r="O137" s="60">
        <v>12</v>
      </c>
      <c r="P137" s="10"/>
      <c r="Q137" s="60">
        <f>N137*$Q$188</f>
        <v>150</v>
      </c>
      <c r="R137" s="10"/>
      <c r="S137" s="62">
        <f t="shared" ref="S137:S168" si="28">Q137+N137</f>
        <v>160</v>
      </c>
      <c r="T137" s="10"/>
      <c r="U137" s="64">
        <v>9.3000000000000007</v>
      </c>
      <c r="V137" s="64">
        <v>10.65</v>
      </c>
      <c r="W137" s="10"/>
      <c r="X137" s="43">
        <v>32890000</v>
      </c>
      <c r="Y137" s="36">
        <v>3.1E-2</v>
      </c>
      <c r="Z137" s="10"/>
      <c r="AA137" s="20">
        <v>47</v>
      </c>
      <c r="AB137" s="20">
        <v>13</v>
      </c>
      <c r="AC137" s="20">
        <v>9</v>
      </c>
      <c r="AD137" s="20">
        <v>30</v>
      </c>
      <c r="AE137" s="20">
        <v>1</v>
      </c>
      <c r="AF137" s="66">
        <f t="shared" ref="AF137:AF168" si="29">SUM(AA137:AE137)</f>
        <v>100</v>
      </c>
      <c r="AG137" s="10"/>
      <c r="AH137" s="36">
        <v>4.4999999999999998E-2</v>
      </c>
      <c r="AI137" s="40">
        <v>25407</v>
      </c>
      <c r="AJ137" s="37">
        <v>0.75</v>
      </c>
      <c r="AK137" s="42" t="s">
        <v>210</v>
      </c>
      <c r="AL137" s="41">
        <v>507</v>
      </c>
      <c r="AN137" s="86"/>
      <c r="AO137" s="87"/>
      <c r="AP137" s="88">
        <f t="shared" ref="AP137:AP168" si="30">N137*AN137*AO137</f>
        <v>0</v>
      </c>
      <c r="AR137" s="86">
        <f t="shared" ref="AR137:AR168" si="31">AN137</f>
        <v>0</v>
      </c>
      <c r="AS137" s="87"/>
      <c r="AT137" s="88">
        <f t="shared" ref="AT137:AT168" si="32">Q137*AR137*AS137</f>
        <v>0</v>
      </c>
      <c r="AV137" s="88">
        <v>0</v>
      </c>
    </row>
    <row r="138" spans="1:49" ht="24" customHeight="1">
      <c r="A138" s="16"/>
      <c r="B138" s="17">
        <f t="shared" si="19"/>
        <v>130</v>
      </c>
      <c r="C138" s="10"/>
      <c r="D138" s="18" t="s">
        <v>99</v>
      </c>
      <c r="E138" s="10"/>
      <c r="F138" s="18" t="s">
        <v>8</v>
      </c>
      <c r="G138" s="18" t="s">
        <v>212</v>
      </c>
      <c r="H138" s="10"/>
      <c r="I138" s="19">
        <v>1970530</v>
      </c>
      <c r="J138" s="19">
        <v>14630</v>
      </c>
      <c r="K138" s="17" t="s">
        <v>14</v>
      </c>
      <c r="L138" s="10"/>
      <c r="M138" s="60">
        <v>158</v>
      </c>
      <c r="N138" s="60">
        <v>184</v>
      </c>
      <c r="O138" s="60">
        <v>184</v>
      </c>
      <c r="P138" s="10"/>
      <c r="Q138" s="60">
        <f>N138*$Q$189</f>
        <v>5520</v>
      </c>
      <c r="R138" s="10"/>
      <c r="S138" s="62">
        <f t="shared" si="28"/>
        <v>5704</v>
      </c>
      <c r="T138" s="10"/>
      <c r="U138" s="64">
        <v>9.3000000000000007</v>
      </c>
      <c r="V138" s="64">
        <v>9.3000000000000007</v>
      </c>
      <c r="W138" s="10"/>
      <c r="X138" s="43">
        <f>AP138+AT138</f>
        <v>2083382688.0000002</v>
      </c>
      <c r="Y138" s="36">
        <f>X138/AV138</f>
        <v>7.5120166149852174E-2</v>
      </c>
      <c r="Z138" s="10"/>
      <c r="AA138" s="20">
        <v>44.9</v>
      </c>
      <c r="AB138" s="20">
        <v>12</v>
      </c>
      <c r="AC138" s="20">
        <v>4.4000000000000004</v>
      </c>
      <c r="AD138" s="20">
        <v>34.799999999999997</v>
      </c>
      <c r="AE138" s="20">
        <v>3.9</v>
      </c>
      <c r="AF138" s="66">
        <f t="shared" si="29"/>
        <v>100</v>
      </c>
      <c r="AG138" s="10"/>
      <c r="AH138" s="72"/>
      <c r="AI138" s="73"/>
      <c r="AJ138" s="74"/>
      <c r="AK138" s="75"/>
      <c r="AL138" s="76"/>
      <c r="AN138" s="57">
        <v>14153.415000000001</v>
      </c>
      <c r="AO138" s="35">
        <v>80</v>
      </c>
      <c r="AP138" s="43">
        <f t="shared" si="30"/>
        <v>208338268.80000001</v>
      </c>
      <c r="AR138" s="57">
        <f t="shared" si="31"/>
        <v>14153.415000000001</v>
      </c>
      <c r="AS138" s="35">
        <v>24</v>
      </c>
      <c r="AT138" s="43">
        <f t="shared" si="32"/>
        <v>1875044419.2000003</v>
      </c>
      <c r="AV138" s="43">
        <v>27734000000</v>
      </c>
    </row>
    <row r="139" spans="1:49" ht="24" customHeight="1">
      <c r="A139" s="16"/>
      <c r="B139" s="17">
        <f t="shared" si="19"/>
        <v>131</v>
      </c>
      <c r="C139" s="10"/>
      <c r="D139" s="18" t="s">
        <v>136</v>
      </c>
      <c r="E139" s="10"/>
      <c r="F139" s="18" t="s">
        <v>5</v>
      </c>
      <c r="G139" s="18" t="s">
        <v>226</v>
      </c>
      <c r="H139" s="10"/>
      <c r="I139" s="19">
        <v>2569804</v>
      </c>
      <c r="J139" s="19">
        <v>75660</v>
      </c>
      <c r="K139" s="17" t="s">
        <v>14</v>
      </c>
      <c r="L139" s="10"/>
      <c r="M139" s="60">
        <v>178</v>
      </c>
      <c r="N139" s="60">
        <v>239</v>
      </c>
      <c r="O139" s="60">
        <v>239</v>
      </c>
      <c r="P139" s="10"/>
      <c r="Q139" s="60">
        <f>N139*$Q$189</f>
        <v>7170</v>
      </c>
      <c r="R139" s="10"/>
      <c r="S139" s="62">
        <f t="shared" si="28"/>
        <v>7409</v>
      </c>
      <c r="T139" s="10"/>
      <c r="U139" s="64">
        <v>9.3000000000000007</v>
      </c>
      <c r="V139" s="64">
        <v>9.3000000000000007</v>
      </c>
      <c r="W139" s="10"/>
      <c r="X139" s="43">
        <f>AP139+AT139</f>
        <v>10929577263.200001</v>
      </c>
      <c r="Y139" s="36">
        <f>X139/AV139</f>
        <v>7.2032117570453177E-2</v>
      </c>
      <c r="Z139" s="10"/>
      <c r="AA139" s="20">
        <v>48.3</v>
      </c>
      <c r="AB139" s="20">
        <v>2.2000000000000002</v>
      </c>
      <c r="AC139" s="20">
        <v>2.8</v>
      </c>
      <c r="AD139" s="20">
        <v>32</v>
      </c>
      <c r="AE139" s="20">
        <v>14.7</v>
      </c>
      <c r="AF139" s="66">
        <f t="shared" si="29"/>
        <v>100</v>
      </c>
      <c r="AG139" s="10"/>
      <c r="AH139" s="72"/>
      <c r="AI139" s="73"/>
      <c r="AJ139" s="74"/>
      <c r="AK139" s="75"/>
      <c r="AL139" s="76"/>
      <c r="AN139" s="57">
        <v>57163.061000000002</v>
      </c>
      <c r="AO139" s="35">
        <v>80</v>
      </c>
      <c r="AP139" s="43">
        <f t="shared" si="30"/>
        <v>1092957726.3199999</v>
      </c>
      <c r="AR139" s="57">
        <f t="shared" si="31"/>
        <v>57163.061000000002</v>
      </c>
      <c r="AS139" s="35">
        <v>24</v>
      </c>
      <c r="AT139" s="43">
        <f t="shared" si="32"/>
        <v>9836619536.8800011</v>
      </c>
      <c r="AV139" s="43">
        <v>151732000000</v>
      </c>
    </row>
    <row r="140" spans="1:49" ht="24" customHeight="1">
      <c r="A140" s="16"/>
      <c r="B140" s="17">
        <f t="shared" si="19"/>
        <v>132</v>
      </c>
      <c r="C140" s="10"/>
      <c r="D140" s="18" t="s">
        <v>74</v>
      </c>
      <c r="E140" s="10"/>
      <c r="F140" s="18" t="s">
        <v>8</v>
      </c>
      <c r="G140" s="18" t="s">
        <v>212</v>
      </c>
      <c r="H140" s="10"/>
      <c r="I140" s="19">
        <v>11183716</v>
      </c>
      <c r="J140" s="19">
        <v>18960</v>
      </c>
      <c r="K140" s="17" t="s">
        <v>14</v>
      </c>
      <c r="L140" s="10"/>
      <c r="M140" s="60">
        <v>824</v>
      </c>
      <c r="N140" s="60">
        <v>1026</v>
      </c>
      <c r="O140" s="60">
        <v>1026</v>
      </c>
      <c r="P140" s="10"/>
      <c r="Q140" s="60">
        <f>N140*$Q$189</f>
        <v>30780</v>
      </c>
      <c r="R140" s="10"/>
      <c r="S140" s="62">
        <f t="shared" si="28"/>
        <v>31806</v>
      </c>
      <c r="T140" s="10"/>
      <c r="U140" s="64">
        <v>9.1999999999999993</v>
      </c>
      <c r="V140" s="64">
        <v>9.1999999999999993</v>
      </c>
      <c r="W140" s="10"/>
      <c r="X140" s="43">
        <f>AP140+AT140</f>
        <v>14869990368</v>
      </c>
      <c r="Y140" s="36">
        <f>X140/AV140</f>
        <v>7.6169644650705345E-2</v>
      </c>
      <c r="Z140" s="10"/>
      <c r="AA140" s="20">
        <v>40.299999999999997</v>
      </c>
      <c r="AB140" s="20">
        <v>32.4</v>
      </c>
      <c r="AC140" s="20">
        <v>2.2000000000000002</v>
      </c>
      <c r="AD140" s="20">
        <v>18.100000000000001</v>
      </c>
      <c r="AE140" s="20">
        <v>7</v>
      </c>
      <c r="AF140" s="66">
        <f t="shared" si="29"/>
        <v>100</v>
      </c>
      <c r="AG140" s="10"/>
      <c r="AH140" s="72"/>
      <c r="AI140" s="73"/>
      <c r="AJ140" s="74"/>
      <c r="AK140" s="75"/>
      <c r="AL140" s="76"/>
      <c r="AN140" s="57">
        <v>18116.46</v>
      </c>
      <c r="AO140" s="35">
        <v>80</v>
      </c>
      <c r="AP140" s="43">
        <f t="shared" si="30"/>
        <v>1486999036.8000002</v>
      </c>
      <c r="AR140" s="57">
        <f t="shared" si="31"/>
        <v>18116.46</v>
      </c>
      <c r="AS140" s="35">
        <v>24</v>
      </c>
      <c r="AT140" s="43">
        <f t="shared" si="32"/>
        <v>13382991331.199999</v>
      </c>
      <c r="AV140" s="43">
        <v>195222000000</v>
      </c>
    </row>
    <row r="141" spans="1:49" ht="24" customHeight="1">
      <c r="A141" s="16"/>
      <c r="B141" s="17">
        <f t="shared" ref="B141:B183" si="33">B140+1</f>
        <v>133</v>
      </c>
      <c r="C141" s="10"/>
      <c r="D141" s="18" t="s">
        <v>24</v>
      </c>
      <c r="E141" s="10"/>
      <c r="F141" s="18" t="s">
        <v>8</v>
      </c>
      <c r="G141" s="18" t="s">
        <v>212</v>
      </c>
      <c r="H141" s="10"/>
      <c r="I141" s="19">
        <v>9480042</v>
      </c>
      <c r="J141" s="19">
        <v>5600</v>
      </c>
      <c r="K141" s="17" t="s">
        <v>9</v>
      </c>
      <c r="L141" s="10"/>
      <c r="M141" s="60">
        <v>588</v>
      </c>
      <c r="N141" s="60">
        <v>841</v>
      </c>
      <c r="O141" s="60">
        <v>995</v>
      </c>
      <c r="P141" s="10"/>
      <c r="Q141" s="60">
        <f>N141*$Q$188</f>
        <v>12615</v>
      </c>
      <c r="R141" s="10"/>
      <c r="S141" s="62">
        <f t="shared" si="28"/>
        <v>13456</v>
      </c>
      <c r="T141" s="10"/>
      <c r="U141" s="64">
        <v>8.9</v>
      </c>
      <c r="V141" s="64">
        <v>10.46</v>
      </c>
      <c r="W141" s="10"/>
      <c r="X141" s="43">
        <v>1410000000</v>
      </c>
      <c r="Y141" s="36">
        <v>2.9000000000000001E-2</v>
      </c>
      <c r="Z141" s="10"/>
      <c r="AA141" s="20">
        <v>52</v>
      </c>
      <c r="AB141" s="20">
        <v>4</v>
      </c>
      <c r="AC141" s="20">
        <v>2</v>
      </c>
      <c r="AD141" s="20">
        <v>41</v>
      </c>
      <c r="AE141" s="20">
        <v>1</v>
      </c>
      <c r="AF141" s="66">
        <f t="shared" si="29"/>
        <v>100</v>
      </c>
      <c r="AG141" s="10"/>
      <c r="AH141" s="36">
        <v>-0.191</v>
      </c>
      <c r="AI141" s="40">
        <v>44222</v>
      </c>
      <c r="AJ141" s="37">
        <v>0.78</v>
      </c>
      <c r="AK141" s="42" t="s">
        <v>213</v>
      </c>
      <c r="AL141" s="41">
        <v>653</v>
      </c>
      <c r="AN141" s="86"/>
      <c r="AO141" s="87"/>
      <c r="AP141" s="88">
        <f t="shared" si="30"/>
        <v>0</v>
      </c>
      <c r="AR141" s="86">
        <f t="shared" si="31"/>
        <v>0</v>
      </c>
      <c r="AS141" s="87"/>
      <c r="AT141" s="88">
        <f t="shared" si="32"/>
        <v>0</v>
      </c>
      <c r="AV141" s="88">
        <v>0</v>
      </c>
    </row>
    <row r="142" spans="1:49" ht="24" customHeight="1">
      <c r="A142" s="16"/>
      <c r="B142" s="17">
        <f t="shared" si="33"/>
        <v>134</v>
      </c>
      <c r="C142" s="10"/>
      <c r="D142" s="18" t="s">
        <v>20</v>
      </c>
      <c r="E142" s="10"/>
      <c r="F142" s="18" t="s">
        <v>8</v>
      </c>
      <c r="G142" s="18" t="s">
        <v>212</v>
      </c>
      <c r="H142" s="10"/>
      <c r="I142" s="19">
        <v>9725376</v>
      </c>
      <c r="J142" s="19">
        <v>4760</v>
      </c>
      <c r="K142" s="17" t="s">
        <v>9</v>
      </c>
      <c r="L142" s="10"/>
      <c r="M142" s="60">
        <v>759</v>
      </c>
      <c r="N142" s="60">
        <v>845</v>
      </c>
      <c r="O142" s="60">
        <v>639</v>
      </c>
      <c r="P142" s="10"/>
      <c r="Q142" s="60">
        <f>N142*$Q$188</f>
        <v>12675</v>
      </c>
      <c r="R142" s="10"/>
      <c r="S142" s="62">
        <f t="shared" si="28"/>
        <v>13520</v>
      </c>
      <c r="T142" s="10"/>
      <c r="U142" s="64">
        <v>8.6999999999999993</v>
      </c>
      <c r="V142" s="64">
        <v>6.32</v>
      </c>
      <c r="W142" s="10"/>
      <c r="X142" s="43">
        <v>1090000000</v>
      </c>
      <c r="Y142" s="36">
        <v>2.9000000000000001E-2</v>
      </c>
      <c r="Z142" s="10"/>
      <c r="AA142" s="20">
        <v>40</v>
      </c>
      <c r="AB142" s="20">
        <v>23</v>
      </c>
      <c r="AC142" s="20">
        <v>7</v>
      </c>
      <c r="AD142" s="20">
        <v>28</v>
      </c>
      <c r="AE142" s="20">
        <v>2</v>
      </c>
      <c r="AF142" s="66">
        <f t="shared" si="29"/>
        <v>100</v>
      </c>
      <c r="AG142" s="10"/>
      <c r="AH142" s="36">
        <v>-5.1999999999999998E-2</v>
      </c>
      <c r="AI142" s="40">
        <v>13681</v>
      </c>
      <c r="AJ142" s="37">
        <v>0.8</v>
      </c>
      <c r="AK142" s="42" t="s">
        <v>213</v>
      </c>
      <c r="AL142" s="41">
        <v>416</v>
      </c>
      <c r="AN142" s="86"/>
      <c r="AO142" s="87"/>
      <c r="AP142" s="88">
        <f t="shared" si="30"/>
        <v>0</v>
      </c>
      <c r="AR142" s="86">
        <f t="shared" si="31"/>
        <v>0</v>
      </c>
      <c r="AS142" s="87"/>
      <c r="AT142" s="88">
        <f t="shared" si="32"/>
        <v>0</v>
      </c>
      <c r="AV142" s="88">
        <v>0</v>
      </c>
    </row>
    <row r="143" spans="1:49" ht="24" customHeight="1">
      <c r="A143" s="16"/>
      <c r="B143" s="17">
        <f t="shared" si="33"/>
        <v>135</v>
      </c>
      <c r="C143" s="10"/>
      <c r="D143" s="18" t="s">
        <v>51</v>
      </c>
      <c r="E143" s="10"/>
      <c r="F143" s="18" t="s">
        <v>13</v>
      </c>
      <c r="G143" s="18" t="s">
        <v>222</v>
      </c>
      <c r="H143" s="10"/>
      <c r="I143" s="19">
        <v>11475982</v>
      </c>
      <c r="J143" s="19">
        <v>6570</v>
      </c>
      <c r="K143" s="17" t="s">
        <v>9</v>
      </c>
      <c r="L143" s="10"/>
      <c r="M143" s="60">
        <v>750</v>
      </c>
      <c r="N143" s="60">
        <v>975</v>
      </c>
      <c r="O143" s="60">
        <v>1124</v>
      </c>
      <c r="P143" s="10"/>
      <c r="Q143" s="60">
        <f>N143*$Q$188</f>
        <v>14625</v>
      </c>
      <c r="R143" s="10"/>
      <c r="S143" s="62">
        <f t="shared" si="28"/>
        <v>15600</v>
      </c>
      <c r="T143" s="10"/>
      <c r="U143" s="64">
        <v>8.5</v>
      </c>
      <c r="V143" s="64">
        <v>9.86</v>
      </c>
      <c r="W143" s="10"/>
      <c r="X143" s="43">
        <v>2580000000</v>
      </c>
      <c r="Y143" s="36">
        <v>2.8000000000000001E-2</v>
      </c>
      <c r="Z143" s="10"/>
      <c r="AA143" s="20">
        <v>30</v>
      </c>
      <c r="AB143" s="20">
        <v>12</v>
      </c>
      <c r="AC143" s="20">
        <v>16</v>
      </c>
      <c r="AD143" s="20">
        <v>38</v>
      </c>
      <c r="AE143" s="20">
        <v>4</v>
      </c>
      <c r="AF143" s="66">
        <f t="shared" si="29"/>
        <v>100</v>
      </c>
      <c r="AG143" s="10"/>
      <c r="AH143" s="36">
        <v>4.9000000000000002E-2</v>
      </c>
      <c r="AI143" s="40">
        <v>5519</v>
      </c>
      <c r="AJ143" s="37">
        <v>0.69</v>
      </c>
      <c r="AK143" s="42" t="s">
        <v>213</v>
      </c>
      <c r="AL143" s="41">
        <v>432</v>
      </c>
      <c r="AN143" s="86"/>
      <c r="AO143" s="87"/>
      <c r="AP143" s="88">
        <f t="shared" si="30"/>
        <v>0</v>
      </c>
      <c r="AR143" s="86">
        <f t="shared" si="31"/>
        <v>0</v>
      </c>
      <c r="AS143" s="87"/>
      <c r="AT143" s="88">
        <f t="shared" si="32"/>
        <v>0</v>
      </c>
      <c r="AV143" s="88">
        <v>0</v>
      </c>
    </row>
    <row r="144" spans="1:49" ht="24" customHeight="1">
      <c r="A144" s="16"/>
      <c r="B144" s="17">
        <f t="shared" si="33"/>
        <v>136</v>
      </c>
      <c r="C144" s="10"/>
      <c r="D144" s="18" t="s">
        <v>50</v>
      </c>
      <c r="E144" s="10"/>
      <c r="F144" s="18" t="s">
        <v>8</v>
      </c>
      <c r="G144" s="18" t="s">
        <v>212</v>
      </c>
      <c r="H144" s="10"/>
      <c r="I144" s="19">
        <v>4213265</v>
      </c>
      <c r="J144" s="19">
        <v>12110</v>
      </c>
      <c r="K144" s="17" t="s">
        <v>9</v>
      </c>
      <c r="L144" s="10"/>
      <c r="M144" s="60">
        <v>307</v>
      </c>
      <c r="N144" s="60">
        <v>340</v>
      </c>
      <c r="O144" s="60">
        <v>388</v>
      </c>
      <c r="P144" s="10"/>
      <c r="Q144" s="60">
        <f>N144*$Q$188</f>
        <v>5100</v>
      </c>
      <c r="R144" s="10"/>
      <c r="S144" s="62">
        <f t="shared" si="28"/>
        <v>5440</v>
      </c>
      <c r="T144" s="10"/>
      <c r="U144" s="64">
        <v>8.1</v>
      </c>
      <c r="V144" s="64">
        <v>9.0399999999999991</v>
      </c>
      <c r="W144" s="10"/>
      <c r="X144" s="43">
        <v>1400000000</v>
      </c>
      <c r="Y144" s="36">
        <v>2.7E-2</v>
      </c>
      <c r="Z144" s="10"/>
      <c r="AA144" s="20">
        <v>48</v>
      </c>
      <c r="AB144" s="20">
        <v>12</v>
      </c>
      <c r="AC144" s="20">
        <v>10</v>
      </c>
      <c r="AD144" s="20">
        <v>29</v>
      </c>
      <c r="AE144" s="20">
        <v>1</v>
      </c>
      <c r="AF144" s="66">
        <f t="shared" si="29"/>
        <v>100</v>
      </c>
      <c r="AG144" s="10"/>
      <c r="AH144" s="36">
        <v>-7.3999999999999996E-2</v>
      </c>
      <c r="AI144" s="40">
        <v>47376</v>
      </c>
      <c r="AJ144" s="37">
        <v>0.66</v>
      </c>
      <c r="AK144" s="42" t="s">
        <v>210</v>
      </c>
      <c r="AL144" s="41">
        <v>702</v>
      </c>
      <c r="AN144" s="86"/>
      <c r="AO144" s="87"/>
      <c r="AP144" s="88">
        <f t="shared" si="30"/>
        <v>0</v>
      </c>
      <c r="AR144" s="86">
        <f t="shared" si="31"/>
        <v>0</v>
      </c>
      <c r="AS144" s="87"/>
      <c r="AT144" s="88">
        <f t="shared" si="32"/>
        <v>0</v>
      </c>
      <c r="AV144" s="88">
        <v>0</v>
      </c>
    </row>
    <row r="145" spans="1:48" ht="24" customHeight="1">
      <c r="A145" s="16"/>
      <c r="B145" s="17">
        <f t="shared" si="33"/>
        <v>137</v>
      </c>
      <c r="C145" s="10"/>
      <c r="D145" s="18" t="s">
        <v>104</v>
      </c>
      <c r="E145" s="10"/>
      <c r="F145" s="18" t="s">
        <v>8</v>
      </c>
      <c r="G145" s="18" t="s">
        <v>212</v>
      </c>
      <c r="H145" s="10"/>
      <c r="I145" s="19">
        <v>2908249</v>
      </c>
      <c r="J145" s="19">
        <v>14770</v>
      </c>
      <c r="K145" s="17" t="s">
        <v>14</v>
      </c>
      <c r="L145" s="10"/>
      <c r="M145" s="60">
        <v>192</v>
      </c>
      <c r="N145" s="60">
        <v>234</v>
      </c>
      <c r="O145" s="60">
        <v>234</v>
      </c>
      <c r="P145" s="10"/>
      <c r="Q145" s="60">
        <f>N145*$Q$189</f>
        <v>7020</v>
      </c>
      <c r="R145" s="10"/>
      <c r="S145" s="62">
        <f t="shared" si="28"/>
        <v>7254</v>
      </c>
      <c r="T145" s="10"/>
      <c r="U145" s="64">
        <v>8</v>
      </c>
      <c r="V145" s="64">
        <v>8</v>
      </c>
      <c r="W145" s="10"/>
      <c r="X145" s="43">
        <f>AP145+AT145</f>
        <v>2807902655.9999995</v>
      </c>
      <c r="Y145" s="36">
        <f>X145/AV145</f>
        <v>6.5266669517921053E-2</v>
      </c>
      <c r="Z145" s="10"/>
      <c r="AA145" s="20">
        <v>46.4</v>
      </c>
      <c r="AB145" s="20">
        <v>5.7</v>
      </c>
      <c r="AC145" s="20">
        <v>8.9</v>
      </c>
      <c r="AD145" s="20">
        <v>38</v>
      </c>
      <c r="AE145" s="20">
        <v>1</v>
      </c>
      <c r="AF145" s="66">
        <f t="shared" si="29"/>
        <v>100</v>
      </c>
      <c r="AG145" s="10"/>
      <c r="AH145" s="72"/>
      <c r="AI145" s="73"/>
      <c r="AJ145" s="74"/>
      <c r="AK145" s="75"/>
      <c r="AL145" s="76"/>
      <c r="AN145" s="57">
        <v>14999.48</v>
      </c>
      <c r="AO145" s="35">
        <v>80</v>
      </c>
      <c r="AP145" s="43">
        <f t="shared" si="30"/>
        <v>280790265.59999996</v>
      </c>
      <c r="AR145" s="57">
        <f t="shared" si="31"/>
        <v>14999.48</v>
      </c>
      <c r="AS145" s="35">
        <v>24</v>
      </c>
      <c r="AT145" s="43">
        <f t="shared" si="32"/>
        <v>2527112390.3999996</v>
      </c>
      <c r="AV145" s="43">
        <v>43022000000</v>
      </c>
    </row>
    <row r="146" spans="1:48" ht="24" customHeight="1">
      <c r="A146" s="16"/>
      <c r="B146" s="17">
        <f t="shared" si="33"/>
        <v>138</v>
      </c>
      <c r="C146" s="10"/>
      <c r="D146" s="18" t="s">
        <v>12</v>
      </c>
      <c r="E146" s="10"/>
      <c r="F146" s="18" t="s">
        <v>13</v>
      </c>
      <c r="G146" s="18" t="s">
        <v>222</v>
      </c>
      <c r="H146" s="10"/>
      <c r="I146" s="19">
        <v>100963</v>
      </c>
      <c r="J146" s="19">
        <v>13400</v>
      </c>
      <c r="K146" s="17" t="s">
        <v>14</v>
      </c>
      <c r="L146" s="10"/>
      <c r="M146" s="60">
        <v>8</v>
      </c>
      <c r="N146" s="60">
        <v>8</v>
      </c>
      <c r="O146" s="60">
        <v>8</v>
      </c>
      <c r="P146" s="10"/>
      <c r="Q146" s="60">
        <f>N146*$Q$189</f>
        <v>240</v>
      </c>
      <c r="R146" s="10"/>
      <c r="S146" s="62">
        <f t="shared" si="28"/>
        <v>248</v>
      </c>
      <c r="T146" s="10"/>
      <c r="U146" s="64">
        <v>7.9</v>
      </c>
      <c r="V146" s="64">
        <v>7.9</v>
      </c>
      <c r="W146" s="10"/>
      <c r="X146" s="43">
        <f>AP146+AT146</f>
        <v>97265094.400000006</v>
      </c>
      <c r="Y146" s="36">
        <f>X146/AV146</f>
        <v>6.76862173973556E-2</v>
      </c>
      <c r="Z146" s="10"/>
      <c r="AA146" s="20">
        <v>62.5</v>
      </c>
      <c r="AB146" s="20">
        <v>0</v>
      </c>
      <c r="AC146" s="20">
        <v>12.5</v>
      </c>
      <c r="AD146" s="20">
        <v>25</v>
      </c>
      <c r="AE146" s="20">
        <v>0</v>
      </c>
      <c r="AF146" s="66">
        <f t="shared" si="29"/>
        <v>100</v>
      </c>
      <c r="AG146" s="10"/>
      <c r="AH146" s="72"/>
      <c r="AI146" s="73"/>
      <c r="AJ146" s="74"/>
      <c r="AK146" s="75"/>
      <c r="AL146" s="76"/>
      <c r="AN146" s="57">
        <v>15197.671</v>
      </c>
      <c r="AO146" s="35">
        <v>80</v>
      </c>
      <c r="AP146" s="43">
        <f t="shared" si="30"/>
        <v>9726509.4399999995</v>
      </c>
      <c r="AR146" s="57">
        <f t="shared" si="31"/>
        <v>15197.671</v>
      </c>
      <c r="AS146" s="35">
        <v>24</v>
      </c>
      <c r="AT146" s="43">
        <f t="shared" si="32"/>
        <v>87538584.960000008</v>
      </c>
      <c r="AV146" s="43">
        <v>1437000000</v>
      </c>
    </row>
    <row r="147" spans="1:48" ht="24" customHeight="1">
      <c r="A147" s="16"/>
      <c r="B147" s="17">
        <f t="shared" si="33"/>
        <v>139</v>
      </c>
      <c r="C147" s="10"/>
      <c r="D147" s="18" t="s">
        <v>81</v>
      </c>
      <c r="E147" s="10"/>
      <c r="F147" s="18" t="s">
        <v>8</v>
      </c>
      <c r="G147" s="18" t="s">
        <v>212</v>
      </c>
      <c r="H147" s="10"/>
      <c r="I147" s="19">
        <v>9753281</v>
      </c>
      <c r="J147" s="19">
        <v>12570</v>
      </c>
      <c r="K147" s="17" t="s">
        <v>14</v>
      </c>
      <c r="L147" s="10"/>
      <c r="M147" s="60">
        <v>607</v>
      </c>
      <c r="N147" s="60">
        <v>756</v>
      </c>
      <c r="O147" s="60">
        <v>756</v>
      </c>
      <c r="P147" s="10"/>
      <c r="Q147" s="60">
        <f>N147*$Q$189</f>
        <v>22680</v>
      </c>
      <c r="R147" s="10"/>
      <c r="S147" s="62">
        <f t="shared" si="28"/>
        <v>23436</v>
      </c>
      <c r="T147" s="10"/>
      <c r="U147" s="64">
        <v>7.8</v>
      </c>
      <c r="V147" s="64">
        <v>7.8</v>
      </c>
      <c r="W147" s="10"/>
      <c r="X147" s="43">
        <f>AP147+AT147</f>
        <v>7857789004.7999992</v>
      </c>
      <c r="Y147" s="36">
        <f>X147/AV147</f>
        <v>6.1626334278118061E-2</v>
      </c>
      <c r="Z147" s="10"/>
      <c r="AA147" s="20">
        <v>44.3</v>
      </c>
      <c r="AB147" s="20">
        <v>10.5</v>
      </c>
      <c r="AC147" s="20">
        <v>12</v>
      </c>
      <c r="AD147" s="20">
        <v>25</v>
      </c>
      <c r="AE147" s="20">
        <v>8.1999999999999993</v>
      </c>
      <c r="AF147" s="66">
        <f t="shared" si="29"/>
        <v>100</v>
      </c>
      <c r="AG147" s="10"/>
      <c r="AH147" s="72"/>
      <c r="AI147" s="73"/>
      <c r="AJ147" s="74"/>
      <c r="AK147" s="75"/>
      <c r="AL147" s="76"/>
      <c r="AN147" s="57">
        <v>12992.376</v>
      </c>
      <c r="AO147" s="35">
        <v>80</v>
      </c>
      <c r="AP147" s="43">
        <f t="shared" si="30"/>
        <v>785778900.48000002</v>
      </c>
      <c r="AR147" s="57">
        <f t="shared" si="31"/>
        <v>12992.376</v>
      </c>
      <c r="AS147" s="35">
        <v>24</v>
      </c>
      <c r="AT147" s="43">
        <f t="shared" si="32"/>
        <v>7072010104.3199997</v>
      </c>
      <c r="AV147" s="43">
        <v>127507000000</v>
      </c>
    </row>
    <row r="148" spans="1:48" ht="24" customHeight="1">
      <c r="A148" s="16"/>
      <c r="B148" s="17">
        <f t="shared" si="33"/>
        <v>140</v>
      </c>
      <c r="C148" s="10"/>
      <c r="D148" s="18" t="s">
        <v>124</v>
      </c>
      <c r="E148" s="10"/>
      <c r="F148" s="18" t="s">
        <v>18</v>
      </c>
      <c r="G148" s="18" t="s">
        <v>224</v>
      </c>
      <c r="H148" s="10"/>
      <c r="I148" s="19">
        <v>4660833</v>
      </c>
      <c r="J148" s="19">
        <v>39070</v>
      </c>
      <c r="K148" s="17" t="s">
        <v>14</v>
      </c>
      <c r="L148" s="10"/>
      <c r="M148" s="60">
        <v>327</v>
      </c>
      <c r="N148" s="60">
        <v>364</v>
      </c>
      <c r="O148" s="60">
        <v>364</v>
      </c>
      <c r="P148" s="10"/>
      <c r="Q148" s="60">
        <f>N148*$Q$189</f>
        <v>10920</v>
      </c>
      <c r="R148" s="10"/>
      <c r="S148" s="62">
        <f t="shared" si="28"/>
        <v>11284</v>
      </c>
      <c r="T148" s="10"/>
      <c r="U148" s="64">
        <v>7.8</v>
      </c>
      <c r="V148" s="64">
        <v>7.8</v>
      </c>
      <c r="W148" s="10"/>
      <c r="X148" s="43">
        <f>AP148+AT148</f>
        <v>11655819302.4</v>
      </c>
      <c r="Y148" s="36">
        <f>X148/AV148</f>
        <v>6.2047224453032672E-2</v>
      </c>
      <c r="Z148" s="10"/>
      <c r="AA148" s="20">
        <v>68.5</v>
      </c>
      <c r="AB148" s="20">
        <v>15.9</v>
      </c>
      <c r="AC148" s="20">
        <v>1.5</v>
      </c>
      <c r="AD148" s="20">
        <v>7.6</v>
      </c>
      <c r="AE148" s="20">
        <v>6.5</v>
      </c>
      <c r="AF148" s="66">
        <f t="shared" si="29"/>
        <v>100</v>
      </c>
      <c r="AG148" s="10"/>
      <c r="AH148" s="72"/>
      <c r="AI148" s="73"/>
      <c r="AJ148" s="74"/>
      <c r="AK148" s="75"/>
      <c r="AL148" s="76"/>
      <c r="AN148" s="57">
        <v>40026.851999999999</v>
      </c>
      <c r="AO148" s="35">
        <v>80</v>
      </c>
      <c r="AP148" s="43">
        <f t="shared" si="30"/>
        <v>1165581930.24</v>
      </c>
      <c r="AR148" s="57">
        <f t="shared" si="31"/>
        <v>40026.851999999999</v>
      </c>
      <c r="AS148" s="35">
        <v>24</v>
      </c>
      <c r="AT148" s="43">
        <f t="shared" si="32"/>
        <v>10490237372.16</v>
      </c>
      <c r="AV148" s="43">
        <v>187854000000</v>
      </c>
    </row>
    <row r="149" spans="1:48" ht="24" customHeight="1">
      <c r="A149" s="16"/>
      <c r="B149" s="17">
        <f t="shared" si="33"/>
        <v>141</v>
      </c>
      <c r="C149" s="10"/>
      <c r="D149" s="18" t="s">
        <v>135</v>
      </c>
      <c r="E149" s="10"/>
      <c r="F149" s="18" t="s">
        <v>8</v>
      </c>
      <c r="G149" s="18" t="s">
        <v>212</v>
      </c>
      <c r="H149" s="10"/>
      <c r="I149" s="19">
        <v>10371627</v>
      </c>
      <c r="J149" s="19">
        <v>19850</v>
      </c>
      <c r="K149" s="17" t="s">
        <v>14</v>
      </c>
      <c r="L149" s="10"/>
      <c r="M149" s="60">
        <v>563</v>
      </c>
      <c r="N149" s="60">
        <v>768</v>
      </c>
      <c r="O149" s="60">
        <v>768</v>
      </c>
      <c r="P149" s="10"/>
      <c r="Q149" s="60">
        <f>N149*$Q$189</f>
        <v>23040</v>
      </c>
      <c r="R149" s="10"/>
      <c r="S149" s="62">
        <f t="shared" si="28"/>
        <v>23808</v>
      </c>
      <c r="T149" s="10"/>
      <c r="U149" s="64">
        <v>7.4</v>
      </c>
      <c r="V149" s="64">
        <v>7.4</v>
      </c>
      <c r="W149" s="10"/>
      <c r="X149" s="43">
        <f>AP149+AT149</f>
        <v>12274729574.400002</v>
      </c>
      <c r="Y149" s="36">
        <f>X149/AV149</f>
        <v>5.9503454303248896E-2</v>
      </c>
      <c r="Z149" s="10"/>
      <c r="AA149" s="20">
        <v>47.6</v>
      </c>
      <c r="AB149" s="20">
        <v>18.3</v>
      </c>
      <c r="AC149" s="20">
        <v>5.9</v>
      </c>
      <c r="AD149" s="20">
        <v>21.8</v>
      </c>
      <c r="AE149" s="20">
        <v>6.4</v>
      </c>
      <c r="AF149" s="66">
        <f t="shared" si="29"/>
        <v>100.00000000000001</v>
      </c>
      <c r="AG149" s="10"/>
      <c r="AH149" s="72"/>
      <c r="AI149" s="73"/>
      <c r="AJ149" s="74"/>
      <c r="AK149" s="75"/>
      <c r="AL149" s="76"/>
      <c r="AN149" s="57">
        <v>19978.401000000002</v>
      </c>
      <c r="AO149" s="35">
        <v>80</v>
      </c>
      <c r="AP149" s="43">
        <f t="shared" si="30"/>
        <v>1227472957.4400001</v>
      </c>
      <c r="AR149" s="57">
        <f t="shared" si="31"/>
        <v>19978.401000000002</v>
      </c>
      <c r="AS149" s="35">
        <v>24</v>
      </c>
      <c r="AT149" s="43">
        <f t="shared" si="32"/>
        <v>11047256616.960001</v>
      </c>
      <c r="AV149" s="43">
        <v>206286000000</v>
      </c>
    </row>
    <row r="150" spans="1:48" ht="24" customHeight="1">
      <c r="A150" s="16"/>
      <c r="B150" s="17">
        <f t="shared" si="33"/>
        <v>142</v>
      </c>
      <c r="C150" s="10"/>
      <c r="D150" s="18" t="s">
        <v>148</v>
      </c>
      <c r="E150" s="10"/>
      <c r="F150" s="18" t="s">
        <v>8</v>
      </c>
      <c r="G150" s="18" t="s">
        <v>212</v>
      </c>
      <c r="H150" s="10"/>
      <c r="I150" s="19">
        <v>8820083</v>
      </c>
      <c r="J150" s="19">
        <v>5280</v>
      </c>
      <c r="K150" s="17" t="s">
        <v>9</v>
      </c>
      <c r="L150" s="10"/>
      <c r="M150" s="60">
        <v>607</v>
      </c>
      <c r="N150" s="60">
        <v>649</v>
      </c>
      <c r="O150" s="60">
        <v>797</v>
      </c>
      <c r="P150" s="10"/>
      <c r="Q150" s="60">
        <f>N150*$Q$188</f>
        <v>9735</v>
      </c>
      <c r="R150" s="10"/>
      <c r="S150" s="62">
        <f t="shared" si="28"/>
        <v>10384</v>
      </c>
      <c r="T150" s="10"/>
      <c r="U150" s="64">
        <v>7.4</v>
      </c>
      <c r="V150" s="64">
        <v>8.94</v>
      </c>
      <c r="W150" s="10"/>
      <c r="X150" s="43">
        <v>1170000000</v>
      </c>
      <c r="Y150" s="36">
        <v>3.1E-2</v>
      </c>
      <c r="Z150" s="10"/>
      <c r="AA150" s="20">
        <v>49</v>
      </c>
      <c r="AB150" s="20">
        <v>10</v>
      </c>
      <c r="AC150" s="20">
        <v>12</v>
      </c>
      <c r="AD150" s="20">
        <v>28</v>
      </c>
      <c r="AE150" s="20">
        <v>1</v>
      </c>
      <c r="AF150" s="66">
        <f t="shared" si="29"/>
        <v>100</v>
      </c>
      <c r="AG150" s="10"/>
      <c r="AH150" s="36">
        <v>-6.0999999999999999E-2</v>
      </c>
      <c r="AI150" s="40">
        <v>25877</v>
      </c>
      <c r="AJ150" s="37">
        <v>0.65</v>
      </c>
      <c r="AK150" s="42" t="s">
        <v>210</v>
      </c>
      <c r="AL150" s="41">
        <v>584</v>
      </c>
      <c r="AN150" s="86"/>
      <c r="AO150" s="87"/>
      <c r="AP150" s="88">
        <f t="shared" si="30"/>
        <v>0</v>
      </c>
      <c r="AR150" s="86">
        <f t="shared" si="31"/>
        <v>0</v>
      </c>
      <c r="AS150" s="87"/>
      <c r="AT150" s="88">
        <f t="shared" si="32"/>
        <v>0</v>
      </c>
      <c r="AV150" s="88">
        <v>0</v>
      </c>
    </row>
    <row r="151" spans="1:48" ht="24" customHeight="1">
      <c r="A151" s="16"/>
      <c r="B151" s="17">
        <f t="shared" si="33"/>
        <v>143</v>
      </c>
      <c r="C151" s="10"/>
      <c r="D151" s="18" t="s">
        <v>105</v>
      </c>
      <c r="E151" s="10"/>
      <c r="F151" s="18" t="s">
        <v>8</v>
      </c>
      <c r="G151" s="18" t="s">
        <v>212</v>
      </c>
      <c r="H151" s="10"/>
      <c r="I151" s="19">
        <v>575747</v>
      </c>
      <c r="J151" s="19">
        <v>76660</v>
      </c>
      <c r="K151" s="17" t="s">
        <v>14</v>
      </c>
      <c r="L151" s="10"/>
      <c r="M151" s="60">
        <v>32</v>
      </c>
      <c r="N151" s="60">
        <v>36</v>
      </c>
      <c r="O151" s="60">
        <v>36</v>
      </c>
      <c r="P151" s="10"/>
      <c r="Q151" s="60">
        <f>N151*$Q$189</f>
        <v>1080</v>
      </c>
      <c r="R151" s="10"/>
      <c r="S151" s="62">
        <f t="shared" si="28"/>
        <v>1116</v>
      </c>
      <c r="T151" s="10"/>
      <c r="U151" s="64">
        <v>6.9</v>
      </c>
      <c r="V151" s="64">
        <v>6.9</v>
      </c>
      <c r="W151" s="10"/>
      <c r="X151" s="43">
        <f>AP151+AT151</f>
        <v>3003217660.8000002</v>
      </c>
      <c r="Y151" s="36">
        <f>X151/AV151</f>
        <v>4.9483739941671753E-2</v>
      </c>
      <c r="Z151" s="10"/>
      <c r="AA151" s="20">
        <v>62.5</v>
      </c>
      <c r="AB151" s="20">
        <v>9.4</v>
      </c>
      <c r="AC151" s="20">
        <v>3.1</v>
      </c>
      <c r="AD151" s="20">
        <v>25</v>
      </c>
      <c r="AE151" s="20">
        <v>0</v>
      </c>
      <c r="AF151" s="66">
        <f t="shared" si="29"/>
        <v>100</v>
      </c>
      <c r="AG151" s="10"/>
      <c r="AH151" s="72"/>
      <c r="AI151" s="73"/>
      <c r="AJ151" s="74"/>
      <c r="AK151" s="75"/>
      <c r="AL151" s="76"/>
      <c r="AN151" s="57">
        <v>104278.391</v>
      </c>
      <c r="AO151" s="35">
        <v>80</v>
      </c>
      <c r="AP151" s="43">
        <f t="shared" si="30"/>
        <v>300321766.08000004</v>
      </c>
      <c r="AR151" s="57">
        <f t="shared" si="31"/>
        <v>104278.391</v>
      </c>
      <c r="AS151" s="35">
        <v>24</v>
      </c>
      <c r="AT151" s="43">
        <f t="shared" si="32"/>
        <v>2702895894.7200003</v>
      </c>
      <c r="AV151" s="43">
        <v>60691000000</v>
      </c>
    </row>
    <row r="152" spans="1:48" ht="24" customHeight="1">
      <c r="A152" s="16"/>
      <c r="B152" s="17">
        <f t="shared" si="33"/>
        <v>144</v>
      </c>
      <c r="C152" s="10"/>
      <c r="D152" s="18" t="s">
        <v>82</v>
      </c>
      <c r="E152" s="10"/>
      <c r="F152" s="18" t="s">
        <v>8</v>
      </c>
      <c r="G152" s="18" t="s">
        <v>212</v>
      </c>
      <c r="H152" s="10"/>
      <c r="I152" s="19">
        <v>332474</v>
      </c>
      <c r="J152" s="19">
        <v>56990</v>
      </c>
      <c r="K152" s="17" t="s">
        <v>14</v>
      </c>
      <c r="L152" s="10"/>
      <c r="M152" s="60">
        <v>18</v>
      </c>
      <c r="N152" s="60">
        <v>22</v>
      </c>
      <c r="O152" s="60">
        <v>22</v>
      </c>
      <c r="P152" s="10"/>
      <c r="Q152" s="60">
        <f>N152*$Q$189</f>
        <v>660</v>
      </c>
      <c r="R152" s="10"/>
      <c r="S152" s="62">
        <f t="shared" si="28"/>
        <v>682</v>
      </c>
      <c r="T152" s="10"/>
      <c r="U152" s="64">
        <v>6.6</v>
      </c>
      <c r="V152" s="64">
        <v>6.6</v>
      </c>
      <c r="W152" s="10"/>
      <c r="X152" s="43">
        <f>AP152+AT152</f>
        <v>1086939902.4000001</v>
      </c>
      <c r="Y152" s="36">
        <f>X152/AV152</f>
        <v>5.2468618575014489E-2</v>
      </c>
      <c r="Z152" s="10"/>
      <c r="AA152" s="20">
        <v>72.2</v>
      </c>
      <c r="AB152" s="20">
        <v>11.1</v>
      </c>
      <c r="AC152" s="20">
        <v>0</v>
      </c>
      <c r="AD152" s="20">
        <v>11.1</v>
      </c>
      <c r="AE152" s="20">
        <v>5.6</v>
      </c>
      <c r="AF152" s="66">
        <f t="shared" si="29"/>
        <v>99.999999999999986</v>
      </c>
      <c r="AG152" s="10"/>
      <c r="AH152" s="72"/>
      <c r="AI152" s="73"/>
      <c r="AJ152" s="74"/>
      <c r="AK152" s="75"/>
      <c r="AL152" s="76"/>
      <c r="AN152" s="57">
        <v>61757.949000000001</v>
      </c>
      <c r="AO152" s="35">
        <v>80</v>
      </c>
      <c r="AP152" s="43">
        <f t="shared" si="30"/>
        <v>108693990.24000001</v>
      </c>
      <c r="AR152" s="57">
        <f t="shared" si="31"/>
        <v>61757.949000000001</v>
      </c>
      <c r="AS152" s="35">
        <v>24</v>
      </c>
      <c r="AT152" s="43">
        <f t="shared" si="32"/>
        <v>978245912.16000009</v>
      </c>
      <c r="AV152" s="43">
        <v>20716000000</v>
      </c>
    </row>
    <row r="153" spans="1:48" ht="24" customHeight="1">
      <c r="A153" s="16"/>
      <c r="B153" s="17">
        <f t="shared" si="33"/>
        <v>145</v>
      </c>
      <c r="C153" s="10"/>
      <c r="D153" s="18" t="s">
        <v>152</v>
      </c>
      <c r="E153" s="10"/>
      <c r="F153" s="18" t="s">
        <v>8</v>
      </c>
      <c r="G153" s="18" t="s">
        <v>212</v>
      </c>
      <c r="H153" s="10"/>
      <c r="I153" s="19">
        <v>2077862</v>
      </c>
      <c r="J153" s="19">
        <v>21660</v>
      </c>
      <c r="K153" s="17" t="s">
        <v>14</v>
      </c>
      <c r="L153" s="10"/>
      <c r="M153" s="60">
        <v>130</v>
      </c>
      <c r="N153" s="60">
        <v>134</v>
      </c>
      <c r="O153" s="60">
        <v>134</v>
      </c>
      <c r="P153" s="10"/>
      <c r="Q153" s="60">
        <f>N153*$Q$189</f>
        <v>4020</v>
      </c>
      <c r="R153" s="10"/>
      <c r="S153" s="62">
        <f t="shared" si="28"/>
        <v>4154</v>
      </c>
      <c r="T153" s="10"/>
      <c r="U153" s="64">
        <v>6.4</v>
      </c>
      <c r="V153" s="64">
        <v>6.4</v>
      </c>
      <c r="W153" s="10"/>
      <c r="X153" s="43">
        <f>AP153+AT153</f>
        <v>2317940683.1999998</v>
      </c>
      <c r="Y153" s="36">
        <f>X153/AV153</f>
        <v>5.1911239881752211E-2</v>
      </c>
      <c r="Z153" s="10"/>
      <c r="AA153" s="20">
        <v>46.9</v>
      </c>
      <c r="AB153" s="20">
        <v>19.2</v>
      </c>
      <c r="AC153" s="20">
        <v>10</v>
      </c>
      <c r="AD153" s="20">
        <v>16.899999999999999</v>
      </c>
      <c r="AE153" s="20">
        <v>7</v>
      </c>
      <c r="AF153" s="66">
        <f t="shared" si="29"/>
        <v>100</v>
      </c>
      <c r="AG153" s="10"/>
      <c r="AH153" s="72"/>
      <c r="AI153" s="73"/>
      <c r="AJ153" s="74"/>
      <c r="AK153" s="75"/>
      <c r="AL153" s="76"/>
      <c r="AN153" s="57">
        <v>21622.580999999998</v>
      </c>
      <c r="AO153" s="35">
        <v>80</v>
      </c>
      <c r="AP153" s="43">
        <f t="shared" si="30"/>
        <v>231794068.31999999</v>
      </c>
      <c r="AR153" s="57">
        <f t="shared" si="31"/>
        <v>21622.580999999998</v>
      </c>
      <c r="AS153" s="35">
        <v>24</v>
      </c>
      <c r="AT153" s="43">
        <f t="shared" si="32"/>
        <v>2086146614.8799996</v>
      </c>
      <c r="AV153" s="43">
        <v>44652000000</v>
      </c>
    </row>
    <row r="154" spans="1:48" ht="24" customHeight="1">
      <c r="A154" s="16"/>
      <c r="B154" s="17">
        <f t="shared" si="33"/>
        <v>146</v>
      </c>
      <c r="C154" s="10"/>
      <c r="D154" s="26" t="s">
        <v>166</v>
      </c>
      <c r="E154" s="10"/>
      <c r="F154" s="18" t="s">
        <v>8</v>
      </c>
      <c r="G154" s="18" t="s">
        <v>212</v>
      </c>
      <c r="H154" s="10"/>
      <c r="I154" s="19">
        <v>2081206</v>
      </c>
      <c r="J154" s="19">
        <v>5100</v>
      </c>
      <c r="K154" s="17" t="s">
        <v>9</v>
      </c>
      <c r="L154" s="10"/>
      <c r="M154" s="60">
        <v>148</v>
      </c>
      <c r="N154" s="60">
        <v>134</v>
      </c>
      <c r="O154" s="60">
        <v>164</v>
      </c>
      <c r="P154" s="10"/>
      <c r="Q154" s="60">
        <f>N154*$Q$188</f>
        <v>2010</v>
      </c>
      <c r="R154" s="10"/>
      <c r="S154" s="62">
        <f t="shared" si="28"/>
        <v>2144</v>
      </c>
      <c r="T154" s="10"/>
      <c r="U154" s="64">
        <v>6.4</v>
      </c>
      <c r="V154" s="64">
        <v>7.55</v>
      </c>
      <c r="W154" s="10"/>
      <c r="X154" s="43">
        <v>228480000</v>
      </c>
      <c r="Y154" s="36">
        <v>2.1000000000000001E-2</v>
      </c>
      <c r="Z154" s="10"/>
      <c r="AA154" s="20">
        <v>60</v>
      </c>
      <c r="AB154" s="20">
        <v>8</v>
      </c>
      <c r="AC154" s="20">
        <v>2</v>
      </c>
      <c r="AD154" s="20">
        <v>29</v>
      </c>
      <c r="AE154" s="20">
        <v>1</v>
      </c>
      <c r="AF154" s="66">
        <f t="shared" si="29"/>
        <v>100</v>
      </c>
      <c r="AG154" s="10"/>
      <c r="AH154" s="36">
        <v>5.8000000000000003E-2</v>
      </c>
      <c r="AI154" s="40">
        <v>21284</v>
      </c>
      <c r="AJ154" s="37">
        <v>0.73</v>
      </c>
      <c r="AK154" s="42" t="s">
        <v>213</v>
      </c>
      <c r="AL154" s="41">
        <v>568</v>
      </c>
      <c r="AN154" s="86"/>
      <c r="AO154" s="87"/>
      <c r="AP154" s="88">
        <f t="shared" si="30"/>
        <v>0</v>
      </c>
      <c r="AR154" s="86">
        <f t="shared" si="31"/>
        <v>0</v>
      </c>
      <c r="AS154" s="87"/>
      <c r="AT154" s="88">
        <f t="shared" si="32"/>
        <v>0</v>
      </c>
      <c r="AV154" s="88">
        <v>0</v>
      </c>
    </row>
    <row r="155" spans="1:48" ht="24" customHeight="1">
      <c r="A155" s="16"/>
      <c r="B155" s="17">
        <f t="shared" si="33"/>
        <v>147</v>
      </c>
      <c r="C155" s="10"/>
      <c r="D155" s="18" t="s">
        <v>63</v>
      </c>
      <c r="E155" s="10"/>
      <c r="F155" s="18" t="s">
        <v>8</v>
      </c>
      <c r="G155" s="18" t="s">
        <v>212</v>
      </c>
      <c r="H155" s="10"/>
      <c r="I155" s="19">
        <v>1312442</v>
      </c>
      <c r="J155" s="19">
        <v>17750</v>
      </c>
      <c r="K155" s="17" t="s">
        <v>14</v>
      </c>
      <c r="L155" s="10"/>
      <c r="M155" s="60">
        <v>71</v>
      </c>
      <c r="N155" s="60">
        <v>80</v>
      </c>
      <c r="O155" s="60">
        <v>80</v>
      </c>
      <c r="P155" s="10"/>
      <c r="Q155" s="60">
        <f t="shared" ref="Q155:Q164" si="34">N155*$Q$189</f>
        <v>2400</v>
      </c>
      <c r="R155" s="10"/>
      <c r="S155" s="62">
        <f t="shared" si="28"/>
        <v>2480</v>
      </c>
      <c r="T155" s="10"/>
      <c r="U155" s="64">
        <v>6.1</v>
      </c>
      <c r="V155" s="64">
        <v>6.1</v>
      </c>
      <c r="W155" s="10"/>
      <c r="X155" s="43">
        <f t="shared" ref="X155:X164" si="35">AP155+AT155</f>
        <v>1167186944</v>
      </c>
      <c r="Y155" s="36">
        <f t="shared" ref="Y155:Y164" si="36">X155/AV155</f>
        <v>4.8640896149358223E-2</v>
      </c>
      <c r="Z155" s="10"/>
      <c r="AA155" s="20">
        <v>52.1</v>
      </c>
      <c r="AB155" s="20">
        <v>1.4</v>
      </c>
      <c r="AC155" s="20">
        <v>7</v>
      </c>
      <c r="AD155" s="20">
        <v>31</v>
      </c>
      <c r="AE155" s="20">
        <v>8.5</v>
      </c>
      <c r="AF155" s="66">
        <f t="shared" si="29"/>
        <v>100</v>
      </c>
      <c r="AG155" s="10"/>
      <c r="AH155" s="72"/>
      <c r="AI155" s="73"/>
      <c r="AJ155" s="74"/>
      <c r="AK155" s="75"/>
      <c r="AL155" s="76"/>
      <c r="AN155" s="57">
        <v>18237.295999999998</v>
      </c>
      <c r="AO155" s="35">
        <v>80</v>
      </c>
      <c r="AP155" s="43">
        <f t="shared" si="30"/>
        <v>116718694.39999999</v>
      </c>
      <c r="AR155" s="57">
        <f t="shared" si="31"/>
        <v>18237.295999999998</v>
      </c>
      <c r="AS155" s="35">
        <v>24</v>
      </c>
      <c r="AT155" s="43">
        <f t="shared" si="32"/>
        <v>1050468249.5999999</v>
      </c>
      <c r="AV155" s="43">
        <v>23996000000</v>
      </c>
    </row>
    <row r="156" spans="1:48" ht="24" customHeight="1">
      <c r="A156" s="16"/>
      <c r="B156" s="17">
        <f t="shared" si="33"/>
        <v>148</v>
      </c>
      <c r="C156" s="10"/>
      <c r="D156" s="18" t="s">
        <v>111</v>
      </c>
      <c r="E156" s="10"/>
      <c r="F156" s="18" t="s">
        <v>8</v>
      </c>
      <c r="G156" s="18" t="s">
        <v>212</v>
      </c>
      <c r="H156" s="10"/>
      <c r="I156" s="19">
        <v>429362</v>
      </c>
      <c r="J156" s="19">
        <v>24140</v>
      </c>
      <c r="K156" s="17" t="s">
        <v>14</v>
      </c>
      <c r="L156" s="10"/>
      <c r="M156" s="60">
        <v>22</v>
      </c>
      <c r="N156" s="60">
        <v>26</v>
      </c>
      <c r="O156" s="60">
        <v>26</v>
      </c>
      <c r="P156" s="10"/>
      <c r="Q156" s="60">
        <f t="shared" si="34"/>
        <v>780</v>
      </c>
      <c r="R156" s="10"/>
      <c r="S156" s="62">
        <f t="shared" si="28"/>
        <v>806</v>
      </c>
      <c r="T156" s="10"/>
      <c r="U156" s="64">
        <v>6.1</v>
      </c>
      <c r="V156" s="64">
        <v>6.1</v>
      </c>
      <c r="W156" s="10"/>
      <c r="X156" s="43">
        <f t="shared" si="35"/>
        <v>523151616.00000006</v>
      </c>
      <c r="Y156" s="36">
        <f t="shared" si="36"/>
        <v>4.5678129398410899E-2</v>
      </c>
      <c r="Z156" s="10"/>
      <c r="AA156" s="20">
        <v>18.2</v>
      </c>
      <c r="AB156" s="20">
        <v>40.9</v>
      </c>
      <c r="AC156" s="20">
        <v>4.5</v>
      </c>
      <c r="AD156" s="20">
        <v>27.3</v>
      </c>
      <c r="AE156" s="20">
        <v>9.1</v>
      </c>
      <c r="AF156" s="66">
        <f t="shared" si="29"/>
        <v>99.999999999999986</v>
      </c>
      <c r="AG156" s="10"/>
      <c r="AH156" s="72"/>
      <c r="AI156" s="73"/>
      <c r="AJ156" s="74"/>
      <c r="AK156" s="75"/>
      <c r="AL156" s="76"/>
      <c r="AN156" s="57">
        <v>25151.52</v>
      </c>
      <c r="AO156" s="35">
        <v>80</v>
      </c>
      <c r="AP156" s="43">
        <f t="shared" si="30"/>
        <v>52315161.600000001</v>
      </c>
      <c r="AR156" s="57">
        <f t="shared" si="31"/>
        <v>25151.52</v>
      </c>
      <c r="AS156" s="35">
        <v>24</v>
      </c>
      <c r="AT156" s="43">
        <f t="shared" si="32"/>
        <v>470836454.40000004</v>
      </c>
      <c r="AV156" s="43">
        <v>11453000000</v>
      </c>
    </row>
    <row r="157" spans="1:48" ht="24" customHeight="1">
      <c r="A157" s="16"/>
      <c r="B157" s="17">
        <f t="shared" si="33"/>
        <v>149</v>
      </c>
      <c r="C157" s="10"/>
      <c r="D157" s="18" t="s">
        <v>151</v>
      </c>
      <c r="E157" s="10"/>
      <c r="F157" s="18" t="s">
        <v>8</v>
      </c>
      <c r="G157" s="18" t="s">
        <v>212</v>
      </c>
      <c r="H157" s="10"/>
      <c r="I157" s="19">
        <v>5444218</v>
      </c>
      <c r="J157" s="19">
        <v>16810</v>
      </c>
      <c r="K157" s="17" t="s">
        <v>14</v>
      </c>
      <c r="L157" s="10"/>
      <c r="M157" s="60">
        <v>275</v>
      </c>
      <c r="N157" s="60">
        <v>330</v>
      </c>
      <c r="O157" s="60">
        <v>330</v>
      </c>
      <c r="P157" s="10"/>
      <c r="Q157" s="60">
        <f t="shared" si="34"/>
        <v>9900</v>
      </c>
      <c r="R157" s="10"/>
      <c r="S157" s="62">
        <f t="shared" si="28"/>
        <v>10230</v>
      </c>
      <c r="T157" s="10"/>
      <c r="U157" s="64">
        <v>6.1</v>
      </c>
      <c r="V157" s="64">
        <v>6.1</v>
      </c>
      <c r="W157" s="10"/>
      <c r="X157" s="43">
        <f t="shared" si="35"/>
        <v>4357583472</v>
      </c>
      <c r="Y157" s="36">
        <f t="shared" si="36"/>
        <v>4.8611500005577804E-2</v>
      </c>
      <c r="Z157" s="10"/>
      <c r="AA157" s="20">
        <v>50.2</v>
      </c>
      <c r="AB157" s="20">
        <v>8.6999999999999993</v>
      </c>
      <c r="AC157" s="20">
        <v>7.6</v>
      </c>
      <c r="AD157" s="20">
        <v>29.1</v>
      </c>
      <c r="AE157" s="20">
        <v>4.4000000000000004</v>
      </c>
      <c r="AF157" s="66">
        <f t="shared" si="29"/>
        <v>100</v>
      </c>
      <c r="AG157" s="10"/>
      <c r="AH157" s="72"/>
      <c r="AI157" s="73"/>
      <c r="AJ157" s="74"/>
      <c r="AK157" s="75"/>
      <c r="AL157" s="76"/>
      <c r="AN157" s="57">
        <v>16505.998</v>
      </c>
      <c r="AO157" s="35">
        <v>80</v>
      </c>
      <c r="AP157" s="43">
        <f t="shared" si="30"/>
        <v>435758347.19999999</v>
      </c>
      <c r="AR157" s="57">
        <f t="shared" si="31"/>
        <v>16505.998</v>
      </c>
      <c r="AS157" s="35">
        <v>24</v>
      </c>
      <c r="AT157" s="43">
        <f t="shared" si="32"/>
        <v>3921825124.7999997</v>
      </c>
      <c r="AV157" s="43">
        <v>89641000000</v>
      </c>
    </row>
    <row r="158" spans="1:48" ht="24" customHeight="1">
      <c r="A158" s="16"/>
      <c r="B158" s="17">
        <f t="shared" si="33"/>
        <v>150</v>
      </c>
      <c r="C158" s="10"/>
      <c r="D158" s="18" t="s">
        <v>53</v>
      </c>
      <c r="E158" s="10"/>
      <c r="F158" s="18" t="s">
        <v>8</v>
      </c>
      <c r="G158" s="18" t="s">
        <v>212</v>
      </c>
      <c r="H158" s="10"/>
      <c r="I158" s="19">
        <v>10610947</v>
      </c>
      <c r="J158" s="19">
        <v>17570</v>
      </c>
      <c r="K158" s="17" t="s">
        <v>14</v>
      </c>
      <c r="L158" s="10"/>
      <c r="M158" s="60">
        <v>611</v>
      </c>
      <c r="N158" s="60">
        <v>630</v>
      </c>
      <c r="O158" s="60">
        <v>630</v>
      </c>
      <c r="P158" s="10"/>
      <c r="Q158" s="60">
        <f t="shared" si="34"/>
        <v>18900</v>
      </c>
      <c r="R158" s="10"/>
      <c r="S158" s="62">
        <f t="shared" si="28"/>
        <v>19530</v>
      </c>
      <c r="T158" s="10"/>
      <c r="U158" s="64">
        <v>5.9</v>
      </c>
      <c r="V158" s="64">
        <v>5.9</v>
      </c>
      <c r="W158" s="10"/>
      <c r="X158" s="43">
        <f t="shared" si="35"/>
        <v>9305547047.9999981</v>
      </c>
      <c r="Y158" s="36">
        <f t="shared" si="36"/>
        <v>4.7698739289558659E-2</v>
      </c>
      <c r="Z158" s="10"/>
      <c r="AA158" s="20">
        <v>53.7</v>
      </c>
      <c r="AB158" s="20">
        <v>10.3</v>
      </c>
      <c r="AC158" s="20">
        <v>8.6999999999999993</v>
      </c>
      <c r="AD158" s="20">
        <v>21.3</v>
      </c>
      <c r="AE158" s="20">
        <v>6</v>
      </c>
      <c r="AF158" s="66">
        <f t="shared" si="29"/>
        <v>100</v>
      </c>
      <c r="AG158" s="10"/>
      <c r="AH158" s="72"/>
      <c r="AI158" s="73"/>
      <c r="AJ158" s="74"/>
      <c r="AK158" s="75"/>
      <c r="AL158" s="76"/>
      <c r="AN158" s="57">
        <v>18463.386999999999</v>
      </c>
      <c r="AO158" s="35">
        <v>80</v>
      </c>
      <c r="AP158" s="43">
        <f t="shared" si="30"/>
        <v>930554704.79999995</v>
      </c>
      <c r="AR158" s="57">
        <f t="shared" si="31"/>
        <v>18463.386999999999</v>
      </c>
      <c r="AS158" s="35">
        <v>24</v>
      </c>
      <c r="AT158" s="43">
        <f t="shared" si="32"/>
        <v>8374992343.1999989</v>
      </c>
      <c r="AV158" s="43">
        <v>195090000000</v>
      </c>
    </row>
    <row r="159" spans="1:48" ht="24" customHeight="1">
      <c r="A159" s="16"/>
      <c r="B159" s="17">
        <f t="shared" si="33"/>
        <v>151</v>
      </c>
      <c r="C159" s="10"/>
      <c r="D159" s="18" t="s">
        <v>25</v>
      </c>
      <c r="E159" s="10"/>
      <c r="F159" s="18" t="s">
        <v>8</v>
      </c>
      <c r="G159" s="18" t="s">
        <v>212</v>
      </c>
      <c r="H159" s="10"/>
      <c r="I159" s="19">
        <v>11358379</v>
      </c>
      <c r="J159" s="19">
        <v>41860</v>
      </c>
      <c r="K159" s="17" t="s">
        <v>14</v>
      </c>
      <c r="L159" s="10"/>
      <c r="M159" s="60">
        <v>637</v>
      </c>
      <c r="N159" s="60">
        <v>657</v>
      </c>
      <c r="O159" s="60">
        <v>657</v>
      </c>
      <c r="P159" s="10"/>
      <c r="Q159" s="60">
        <f t="shared" si="34"/>
        <v>19710</v>
      </c>
      <c r="R159" s="10"/>
      <c r="S159" s="62">
        <f t="shared" si="28"/>
        <v>20367</v>
      </c>
      <c r="T159" s="10"/>
      <c r="U159" s="64">
        <v>5.8</v>
      </c>
      <c r="V159" s="64">
        <v>5.8</v>
      </c>
      <c r="W159" s="10"/>
      <c r="X159" s="43">
        <f t="shared" si="35"/>
        <v>22081559760</v>
      </c>
      <c r="Y159" s="36">
        <f t="shared" si="36"/>
        <v>4.6384277008845579E-2</v>
      </c>
      <c r="Z159" s="10"/>
      <c r="AA159" s="20">
        <v>57.1</v>
      </c>
      <c r="AB159" s="20">
        <v>14.4</v>
      </c>
      <c r="AC159" s="20">
        <v>11.1</v>
      </c>
      <c r="AD159" s="20">
        <v>12.2</v>
      </c>
      <c r="AE159" s="20">
        <v>5.2</v>
      </c>
      <c r="AF159" s="66">
        <f t="shared" si="29"/>
        <v>100</v>
      </c>
      <c r="AG159" s="10"/>
      <c r="AH159" s="72"/>
      <c r="AI159" s="73"/>
      <c r="AJ159" s="74"/>
      <c r="AK159" s="75"/>
      <c r="AL159" s="76"/>
      <c r="AN159" s="57">
        <v>42012.1</v>
      </c>
      <c r="AO159" s="35">
        <v>80</v>
      </c>
      <c r="AP159" s="43">
        <f t="shared" si="30"/>
        <v>2208155976</v>
      </c>
      <c r="AR159" s="57">
        <f t="shared" si="31"/>
        <v>42012.1</v>
      </c>
      <c r="AS159" s="35">
        <v>24</v>
      </c>
      <c r="AT159" s="43">
        <f t="shared" si="32"/>
        <v>19873403784</v>
      </c>
      <c r="AV159" s="43">
        <v>476057000000</v>
      </c>
    </row>
    <row r="160" spans="1:48" ht="24" customHeight="1">
      <c r="A160" s="16"/>
      <c r="B160" s="17">
        <f t="shared" si="33"/>
        <v>152</v>
      </c>
      <c r="C160" s="10"/>
      <c r="D160" s="18" t="s">
        <v>39</v>
      </c>
      <c r="E160" s="10"/>
      <c r="F160" s="18" t="s">
        <v>13</v>
      </c>
      <c r="G160" s="18" t="s">
        <v>222</v>
      </c>
      <c r="H160" s="10"/>
      <c r="I160" s="19">
        <v>36289824</v>
      </c>
      <c r="J160" s="19">
        <v>43660</v>
      </c>
      <c r="K160" s="17" t="s">
        <v>14</v>
      </c>
      <c r="L160" s="10"/>
      <c r="M160" s="60">
        <v>1858</v>
      </c>
      <c r="N160" s="60">
        <v>2118</v>
      </c>
      <c r="O160" s="60">
        <v>2118</v>
      </c>
      <c r="P160" s="10"/>
      <c r="Q160" s="60">
        <f t="shared" si="34"/>
        <v>63540</v>
      </c>
      <c r="R160" s="10"/>
      <c r="S160" s="62">
        <f t="shared" si="28"/>
        <v>65658</v>
      </c>
      <c r="T160" s="10"/>
      <c r="U160" s="64">
        <v>5.8</v>
      </c>
      <c r="V160" s="64">
        <v>5.8</v>
      </c>
      <c r="W160" s="10"/>
      <c r="X160" s="43">
        <f t="shared" si="35"/>
        <v>71639064254.399994</v>
      </c>
      <c r="Y160" s="36">
        <f t="shared" si="36"/>
        <v>4.691490782868369E-2</v>
      </c>
      <c r="Z160" s="10"/>
      <c r="AA160" s="20">
        <v>64.3</v>
      </c>
      <c r="AB160" s="20">
        <v>10.8</v>
      </c>
      <c r="AC160" s="20">
        <v>2.5</v>
      </c>
      <c r="AD160" s="20">
        <v>15.2</v>
      </c>
      <c r="AE160" s="20">
        <v>7.2</v>
      </c>
      <c r="AF160" s="66">
        <f t="shared" si="29"/>
        <v>100</v>
      </c>
      <c r="AG160" s="10"/>
      <c r="AH160" s="72"/>
      <c r="AI160" s="73"/>
      <c r="AJ160" s="74"/>
      <c r="AK160" s="75"/>
      <c r="AL160" s="76"/>
      <c r="AN160" s="57">
        <v>42279.900999999998</v>
      </c>
      <c r="AO160" s="35">
        <v>80</v>
      </c>
      <c r="AP160" s="43">
        <f t="shared" si="30"/>
        <v>7163906425.4399986</v>
      </c>
      <c r="AR160" s="57">
        <f t="shared" si="31"/>
        <v>42279.900999999998</v>
      </c>
      <c r="AS160" s="35">
        <v>24</v>
      </c>
      <c r="AT160" s="43">
        <f t="shared" si="32"/>
        <v>64475157828.959999</v>
      </c>
      <c r="AV160" s="43">
        <v>1527000000000</v>
      </c>
    </row>
    <row r="161" spans="1:48" ht="24" customHeight="1">
      <c r="A161" s="16"/>
      <c r="B161" s="17">
        <f t="shared" si="33"/>
        <v>153</v>
      </c>
      <c r="C161" s="10"/>
      <c r="D161" s="18" t="s">
        <v>17</v>
      </c>
      <c r="E161" s="10"/>
      <c r="F161" s="18" t="s">
        <v>18</v>
      </c>
      <c r="G161" s="18" t="s">
        <v>224</v>
      </c>
      <c r="H161" s="10"/>
      <c r="I161" s="19">
        <v>24125848</v>
      </c>
      <c r="J161" s="19">
        <v>54420</v>
      </c>
      <c r="K161" s="17" t="s">
        <v>14</v>
      </c>
      <c r="L161" s="10"/>
      <c r="M161" s="60">
        <v>1296</v>
      </c>
      <c r="N161" s="60">
        <v>1351</v>
      </c>
      <c r="O161" s="60">
        <v>1351</v>
      </c>
      <c r="P161" s="10"/>
      <c r="Q161" s="60">
        <f t="shared" si="34"/>
        <v>40530</v>
      </c>
      <c r="R161" s="10"/>
      <c r="S161" s="62">
        <f t="shared" si="28"/>
        <v>41881</v>
      </c>
      <c r="T161" s="10"/>
      <c r="U161" s="64">
        <v>5.6</v>
      </c>
      <c r="V161" s="64">
        <v>5.6</v>
      </c>
      <c r="W161" s="10"/>
      <c r="X161" s="43">
        <f t="shared" si="35"/>
        <v>54008798384.800003</v>
      </c>
      <c r="Y161" s="36">
        <f t="shared" si="36"/>
        <v>4.4672289813730358E-2</v>
      </c>
      <c r="Z161" s="10"/>
      <c r="AA161" s="20">
        <v>60.9</v>
      </c>
      <c r="AB161" s="20">
        <v>19.3</v>
      </c>
      <c r="AC161" s="20">
        <v>2.2000000000000002</v>
      </c>
      <c r="AD161" s="20">
        <v>14</v>
      </c>
      <c r="AE161" s="20">
        <v>3.6</v>
      </c>
      <c r="AF161" s="66">
        <f t="shared" si="29"/>
        <v>100</v>
      </c>
      <c r="AG161" s="10"/>
      <c r="AH161" s="72"/>
      <c r="AI161" s="73"/>
      <c r="AJ161" s="74"/>
      <c r="AK161" s="75"/>
      <c r="AL161" s="76"/>
      <c r="AN161" s="57">
        <v>49971.131000000001</v>
      </c>
      <c r="AO161" s="35">
        <v>80</v>
      </c>
      <c r="AP161" s="43">
        <f t="shared" si="30"/>
        <v>5400879838.4800005</v>
      </c>
      <c r="AR161" s="57">
        <f t="shared" si="31"/>
        <v>49971.131000000001</v>
      </c>
      <c r="AS161" s="35">
        <v>24</v>
      </c>
      <c r="AT161" s="43">
        <f t="shared" si="32"/>
        <v>48607918546.32</v>
      </c>
      <c r="AV161" s="43">
        <v>1209000000000</v>
      </c>
    </row>
    <row r="162" spans="1:48" ht="24" customHeight="1">
      <c r="A162" s="16"/>
      <c r="B162" s="17">
        <f t="shared" si="33"/>
        <v>154</v>
      </c>
      <c r="C162" s="10"/>
      <c r="D162" s="18" t="s">
        <v>23</v>
      </c>
      <c r="E162" s="10"/>
      <c r="F162" s="18" t="s">
        <v>13</v>
      </c>
      <c r="G162" s="18" t="s">
        <v>222</v>
      </c>
      <c r="H162" s="10"/>
      <c r="I162" s="19">
        <v>284996</v>
      </c>
      <c r="J162" s="19">
        <v>14830</v>
      </c>
      <c r="K162" s="17" t="s">
        <v>14</v>
      </c>
      <c r="L162" s="10"/>
      <c r="M162" s="60">
        <v>9</v>
      </c>
      <c r="N162" s="60">
        <v>16</v>
      </c>
      <c r="O162" s="60">
        <v>16</v>
      </c>
      <c r="P162" s="10"/>
      <c r="Q162" s="60">
        <f t="shared" si="34"/>
        <v>480</v>
      </c>
      <c r="R162" s="10"/>
      <c r="S162" s="62">
        <f t="shared" si="28"/>
        <v>496</v>
      </c>
      <c r="T162" s="10"/>
      <c r="U162" s="64">
        <v>5.6</v>
      </c>
      <c r="V162" s="64">
        <v>5.6</v>
      </c>
      <c r="W162" s="10"/>
      <c r="X162" s="43">
        <f t="shared" si="35"/>
        <v>216792396.80000001</v>
      </c>
      <c r="Y162" s="36">
        <f t="shared" si="36"/>
        <v>4.4791817520661158E-2</v>
      </c>
      <c r="Z162" s="10"/>
      <c r="AA162" s="20">
        <v>33.299999999999997</v>
      </c>
      <c r="AB162" s="20">
        <v>33.299999999999997</v>
      </c>
      <c r="AC162" s="20">
        <v>0</v>
      </c>
      <c r="AD162" s="20">
        <v>22.2</v>
      </c>
      <c r="AE162" s="20">
        <v>11.2</v>
      </c>
      <c r="AF162" s="66">
        <f t="shared" si="29"/>
        <v>100</v>
      </c>
      <c r="AG162" s="10"/>
      <c r="AH162" s="72"/>
      <c r="AI162" s="73"/>
      <c r="AJ162" s="74"/>
      <c r="AK162" s="75"/>
      <c r="AL162" s="76"/>
      <c r="AN162" s="57">
        <v>16936.905999999999</v>
      </c>
      <c r="AO162" s="35">
        <v>80</v>
      </c>
      <c r="AP162" s="43">
        <f t="shared" si="30"/>
        <v>21679239.68</v>
      </c>
      <c r="AR162" s="57">
        <f t="shared" si="31"/>
        <v>16936.905999999999</v>
      </c>
      <c r="AS162" s="35">
        <v>24</v>
      </c>
      <c r="AT162" s="43">
        <f t="shared" si="32"/>
        <v>195113157.12</v>
      </c>
      <c r="AV162" s="43">
        <v>4840000000</v>
      </c>
    </row>
    <row r="163" spans="1:48" ht="24" customHeight="1">
      <c r="A163" s="16"/>
      <c r="B163" s="17">
        <f t="shared" si="33"/>
        <v>155</v>
      </c>
      <c r="C163" s="10"/>
      <c r="D163" s="18" t="s">
        <v>89</v>
      </c>
      <c r="E163" s="10"/>
      <c r="F163" s="18" t="s">
        <v>8</v>
      </c>
      <c r="G163" s="18" t="s">
        <v>212</v>
      </c>
      <c r="H163" s="10"/>
      <c r="I163" s="19">
        <v>59429936</v>
      </c>
      <c r="J163" s="19">
        <v>31590</v>
      </c>
      <c r="K163" s="17" t="s">
        <v>14</v>
      </c>
      <c r="L163" s="10"/>
      <c r="M163" s="60">
        <v>3428</v>
      </c>
      <c r="N163" s="60">
        <v>3333</v>
      </c>
      <c r="O163" s="60">
        <v>3333</v>
      </c>
      <c r="P163" s="10"/>
      <c r="Q163" s="60">
        <f t="shared" si="34"/>
        <v>99990</v>
      </c>
      <c r="R163" s="10"/>
      <c r="S163" s="62">
        <f t="shared" si="28"/>
        <v>103323</v>
      </c>
      <c r="T163" s="10"/>
      <c r="U163" s="64">
        <v>5.6</v>
      </c>
      <c r="V163" s="64">
        <v>5.6</v>
      </c>
      <c r="W163" s="10"/>
      <c r="X163" s="43">
        <f t="shared" si="35"/>
        <v>82488083700</v>
      </c>
      <c r="Y163" s="36">
        <f t="shared" si="36"/>
        <v>4.3970193869936038E-2</v>
      </c>
      <c r="Z163" s="10"/>
      <c r="AA163" s="20">
        <v>42.8</v>
      </c>
      <c r="AB163" s="20">
        <v>25.6</v>
      </c>
      <c r="AC163" s="20">
        <v>7.3</v>
      </c>
      <c r="AD163" s="20">
        <v>17.600000000000001</v>
      </c>
      <c r="AE163" s="20">
        <v>6.7</v>
      </c>
      <c r="AF163" s="66">
        <f t="shared" si="29"/>
        <v>100.00000000000001</v>
      </c>
      <c r="AG163" s="10"/>
      <c r="AH163" s="72"/>
      <c r="AI163" s="73"/>
      <c r="AJ163" s="74"/>
      <c r="AK163" s="75"/>
      <c r="AL163" s="76"/>
      <c r="AN163" s="57">
        <v>30936.125</v>
      </c>
      <c r="AO163" s="35">
        <v>80</v>
      </c>
      <c r="AP163" s="43">
        <f t="shared" si="30"/>
        <v>8248808370</v>
      </c>
      <c r="AR163" s="57">
        <f t="shared" si="31"/>
        <v>30936.125</v>
      </c>
      <c r="AS163" s="35">
        <v>24</v>
      </c>
      <c r="AT163" s="43">
        <f t="shared" si="32"/>
        <v>74239275330</v>
      </c>
      <c r="AV163" s="43">
        <v>1876000000000</v>
      </c>
    </row>
    <row r="164" spans="1:48" ht="24" customHeight="1">
      <c r="A164" s="16"/>
      <c r="B164" s="17">
        <f t="shared" si="33"/>
        <v>156</v>
      </c>
      <c r="C164" s="10"/>
      <c r="D164" s="18" t="s">
        <v>68</v>
      </c>
      <c r="E164" s="10"/>
      <c r="F164" s="18" t="s">
        <v>8</v>
      </c>
      <c r="G164" s="18" t="s">
        <v>212</v>
      </c>
      <c r="H164" s="10"/>
      <c r="I164" s="19">
        <v>64720688</v>
      </c>
      <c r="J164" s="19">
        <v>38950</v>
      </c>
      <c r="K164" s="17" t="s">
        <v>14</v>
      </c>
      <c r="L164" s="10"/>
      <c r="M164" s="60">
        <v>3477</v>
      </c>
      <c r="N164" s="60">
        <v>3585</v>
      </c>
      <c r="O164" s="60">
        <v>3585</v>
      </c>
      <c r="P164" s="10"/>
      <c r="Q164" s="60">
        <f t="shared" si="34"/>
        <v>107550</v>
      </c>
      <c r="R164" s="10"/>
      <c r="S164" s="62">
        <f t="shared" si="28"/>
        <v>111135</v>
      </c>
      <c r="T164" s="10"/>
      <c r="U164" s="64">
        <v>5.5</v>
      </c>
      <c r="V164" s="64">
        <v>5.5</v>
      </c>
      <c r="W164" s="10"/>
      <c r="X164" s="43">
        <f t="shared" si="35"/>
        <v>106007652696.00002</v>
      </c>
      <c r="Y164" s="36">
        <f t="shared" si="36"/>
        <v>4.2900709306353708E-2</v>
      </c>
      <c r="Z164" s="10"/>
      <c r="AA164" s="20">
        <v>54.4</v>
      </c>
      <c r="AB164" s="20">
        <v>21.1</v>
      </c>
      <c r="AC164" s="20">
        <v>4.7</v>
      </c>
      <c r="AD164" s="20">
        <v>16.100000000000001</v>
      </c>
      <c r="AE164" s="20">
        <v>3.7</v>
      </c>
      <c r="AF164" s="66">
        <f t="shared" si="29"/>
        <v>100.00000000000001</v>
      </c>
      <c r="AG164" s="10"/>
      <c r="AH164" s="72"/>
      <c r="AI164" s="73"/>
      <c r="AJ164" s="74"/>
      <c r="AK164" s="75"/>
      <c r="AL164" s="76"/>
      <c r="AN164" s="57">
        <v>36962.222000000002</v>
      </c>
      <c r="AO164" s="35">
        <v>80</v>
      </c>
      <c r="AP164" s="43">
        <f t="shared" si="30"/>
        <v>10600765269.6</v>
      </c>
      <c r="AR164" s="57">
        <f t="shared" si="31"/>
        <v>36962.222000000002</v>
      </c>
      <c r="AS164" s="35">
        <v>24</v>
      </c>
      <c r="AT164" s="43">
        <f t="shared" si="32"/>
        <v>95406887426.400009</v>
      </c>
      <c r="AV164" s="43">
        <v>2471000000000</v>
      </c>
    </row>
    <row r="165" spans="1:48" ht="24" customHeight="1">
      <c r="A165" s="16"/>
      <c r="B165" s="17">
        <f t="shared" si="33"/>
        <v>157</v>
      </c>
      <c r="C165" s="10"/>
      <c r="D165" s="18" t="s">
        <v>185</v>
      </c>
      <c r="E165" s="10"/>
      <c r="F165" s="18" t="s">
        <v>5</v>
      </c>
      <c r="G165" s="18" t="s">
        <v>226</v>
      </c>
      <c r="H165" s="10"/>
      <c r="I165" s="19">
        <v>4790705</v>
      </c>
      <c r="J165" s="19">
        <v>3230</v>
      </c>
      <c r="K165" s="17" t="s">
        <v>9</v>
      </c>
      <c r="L165" s="10"/>
      <c r="M165" s="60">
        <v>159</v>
      </c>
      <c r="N165" s="60">
        <v>252</v>
      </c>
      <c r="O165" s="60">
        <v>0</v>
      </c>
      <c r="P165" s="10"/>
      <c r="Q165" s="60">
        <f>N165*$Q$188</f>
        <v>3780</v>
      </c>
      <c r="R165" s="10"/>
      <c r="S165" s="62">
        <f t="shared" si="28"/>
        <v>4032</v>
      </c>
      <c r="T165" s="10"/>
      <c r="U165" s="64">
        <v>5.3</v>
      </c>
      <c r="V165" s="64">
        <v>0</v>
      </c>
      <c r="W165" s="10"/>
      <c r="X165" s="43">
        <v>247150000</v>
      </c>
      <c r="Y165" s="36">
        <v>1.7999999999999999E-2</v>
      </c>
      <c r="Z165" s="10"/>
      <c r="AA165" s="20">
        <v>55</v>
      </c>
      <c r="AB165" s="20">
        <v>2</v>
      </c>
      <c r="AC165" s="20">
        <v>1</v>
      </c>
      <c r="AD165" s="20">
        <v>33</v>
      </c>
      <c r="AE165" s="20">
        <v>9</v>
      </c>
      <c r="AF165" s="66">
        <f t="shared" si="29"/>
        <v>100</v>
      </c>
      <c r="AG165" s="10"/>
      <c r="AH165" s="36">
        <v>-5.3999999999999999E-2</v>
      </c>
      <c r="AI165" s="40">
        <v>5602</v>
      </c>
      <c r="AJ165" s="37">
        <v>0.65</v>
      </c>
      <c r="AK165" s="42" t="s">
        <v>214</v>
      </c>
      <c r="AL165" s="41">
        <v>0</v>
      </c>
      <c r="AN165" s="86"/>
      <c r="AO165" s="87"/>
      <c r="AP165" s="88">
        <f t="shared" si="30"/>
        <v>0</v>
      </c>
      <c r="AR165" s="86">
        <f t="shared" si="31"/>
        <v>0</v>
      </c>
      <c r="AS165" s="87"/>
      <c r="AT165" s="88">
        <f t="shared" si="32"/>
        <v>0</v>
      </c>
      <c r="AV165" s="88">
        <v>0</v>
      </c>
    </row>
    <row r="166" spans="1:48" ht="24" customHeight="1">
      <c r="A166" s="16"/>
      <c r="B166" s="17">
        <f t="shared" si="33"/>
        <v>158</v>
      </c>
      <c r="C166" s="10"/>
      <c r="D166" s="18" t="s">
        <v>19</v>
      </c>
      <c r="E166" s="10"/>
      <c r="F166" s="18" t="s">
        <v>8</v>
      </c>
      <c r="G166" s="18" t="s">
        <v>212</v>
      </c>
      <c r="H166" s="10"/>
      <c r="I166" s="19">
        <v>8712137</v>
      </c>
      <c r="J166" s="19">
        <v>45230</v>
      </c>
      <c r="K166" s="17" t="s">
        <v>14</v>
      </c>
      <c r="L166" s="10"/>
      <c r="M166" s="60">
        <v>432</v>
      </c>
      <c r="N166" s="60">
        <v>452</v>
      </c>
      <c r="O166" s="60">
        <v>452</v>
      </c>
      <c r="P166" s="10"/>
      <c r="Q166" s="60">
        <f>N166*$Q$189</f>
        <v>13560</v>
      </c>
      <c r="R166" s="10"/>
      <c r="S166" s="62">
        <f t="shared" si="28"/>
        <v>14012</v>
      </c>
      <c r="T166" s="10"/>
      <c r="U166" s="64">
        <v>5.2</v>
      </c>
      <c r="V166" s="64">
        <v>5.2</v>
      </c>
      <c r="W166" s="10"/>
      <c r="X166" s="43">
        <f>AP166+AT166</f>
        <v>16357990287.999998</v>
      </c>
      <c r="Y166" s="36">
        <f>X166/AV166</f>
        <v>4.1388743429109268E-2</v>
      </c>
      <c r="Z166" s="10"/>
      <c r="AA166" s="20">
        <v>43.8</v>
      </c>
      <c r="AB166" s="20">
        <v>22</v>
      </c>
      <c r="AC166" s="20">
        <v>11.1</v>
      </c>
      <c r="AD166" s="20">
        <v>16.899999999999999</v>
      </c>
      <c r="AE166" s="20">
        <v>6.2</v>
      </c>
      <c r="AF166" s="66">
        <f t="shared" si="29"/>
        <v>99.999999999999986</v>
      </c>
      <c r="AG166" s="10"/>
      <c r="AH166" s="72"/>
      <c r="AI166" s="73"/>
      <c r="AJ166" s="74"/>
      <c r="AK166" s="75"/>
      <c r="AL166" s="76"/>
      <c r="AN166" s="57">
        <v>45237.805</v>
      </c>
      <c r="AO166" s="35">
        <v>80</v>
      </c>
      <c r="AP166" s="43">
        <f t="shared" si="30"/>
        <v>1635799028.8</v>
      </c>
      <c r="AR166" s="57">
        <f t="shared" si="31"/>
        <v>45237.805</v>
      </c>
      <c r="AS166" s="35">
        <v>24</v>
      </c>
      <c r="AT166" s="43">
        <f t="shared" si="32"/>
        <v>14722191259.199999</v>
      </c>
      <c r="AV166" s="43">
        <v>395228000000</v>
      </c>
    </row>
    <row r="167" spans="1:48" ht="24" customHeight="1">
      <c r="A167" s="16"/>
      <c r="B167" s="17">
        <f t="shared" si="33"/>
        <v>159</v>
      </c>
      <c r="C167" s="10"/>
      <c r="D167" s="18" t="s">
        <v>52</v>
      </c>
      <c r="E167" s="10"/>
      <c r="F167" s="18" t="s">
        <v>8</v>
      </c>
      <c r="G167" s="18" t="s">
        <v>212</v>
      </c>
      <c r="H167" s="10"/>
      <c r="I167" s="19">
        <v>1170125</v>
      </c>
      <c r="J167" s="19">
        <v>23680</v>
      </c>
      <c r="K167" s="17" t="s">
        <v>14</v>
      </c>
      <c r="L167" s="10"/>
      <c r="M167" s="60">
        <v>46</v>
      </c>
      <c r="N167" s="60">
        <v>60</v>
      </c>
      <c r="O167" s="60">
        <v>60</v>
      </c>
      <c r="P167" s="10"/>
      <c r="Q167" s="60">
        <f>N167*$Q$189</f>
        <v>1800</v>
      </c>
      <c r="R167" s="10"/>
      <c r="S167" s="62">
        <f t="shared" si="28"/>
        <v>1860</v>
      </c>
      <c r="T167" s="10"/>
      <c r="U167" s="64">
        <v>5.0999999999999996</v>
      </c>
      <c r="V167" s="64">
        <v>5.0999999999999996</v>
      </c>
      <c r="W167" s="10"/>
      <c r="X167" s="43">
        <f>AP167+AT167</f>
        <v>1152918624</v>
      </c>
      <c r="Y167" s="36">
        <f>X167/AV167</f>
        <v>5.5187335407591784E-2</v>
      </c>
      <c r="Z167" s="10"/>
      <c r="AA167" s="20">
        <v>34.799999999999997</v>
      </c>
      <c r="AB167" s="20">
        <v>21.7</v>
      </c>
      <c r="AC167" s="20">
        <v>4.3</v>
      </c>
      <c r="AD167" s="20">
        <v>30.4</v>
      </c>
      <c r="AE167" s="20">
        <v>8.8000000000000007</v>
      </c>
      <c r="AF167" s="66">
        <f t="shared" si="29"/>
        <v>99.999999999999986</v>
      </c>
      <c r="AG167" s="10"/>
      <c r="AH167" s="72"/>
      <c r="AI167" s="73"/>
      <c r="AJ167" s="74"/>
      <c r="AK167" s="75"/>
      <c r="AL167" s="76"/>
      <c r="AN167" s="57">
        <v>24019.137999999999</v>
      </c>
      <c r="AO167" s="35">
        <v>80</v>
      </c>
      <c r="AP167" s="43">
        <f t="shared" si="30"/>
        <v>115291862.40000001</v>
      </c>
      <c r="AR167" s="57">
        <f t="shared" si="31"/>
        <v>24019.137999999999</v>
      </c>
      <c r="AS167" s="35">
        <v>24</v>
      </c>
      <c r="AT167" s="43">
        <f t="shared" si="32"/>
        <v>1037626761.5999999</v>
      </c>
      <c r="AV167" s="43">
        <v>20891000000</v>
      </c>
    </row>
    <row r="168" spans="1:48" ht="24" customHeight="1">
      <c r="A168" s="16"/>
      <c r="B168" s="17">
        <f t="shared" si="33"/>
        <v>160</v>
      </c>
      <c r="C168" s="10"/>
      <c r="D168" s="18" t="s">
        <v>67</v>
      </c>
      <c r="E168" s="10"/>
      <c r="F168" s="18" t="s">
        <v>8</v>
      </c>
      <c r="G168" s="18" t="s">
        <v>212</v>
      </c>
      <c r="H168" s="10"/>
      <c r="I168" s="19">
        <v>5503132</v>
      </c>
      <c r="J168" s="19">
        <v>44730</v>
      </c>
      <c r="K168" s="17" t="s">
        <v>14</v>
      </c>
      <c r="L168" s="10"/>
      <c r="M168" s="60">
        <v>252</v>
      </c>
      <c r="N168" s="60">
        <v>260</v>
      </c>
      <c r="O168" s="60">
        <v>260</v>
      </c>
      <c r="P168" s="10"/>
      <c r="Q168" s="60">
        <f>N168*$Q$189</f>
        <v>7800</v>
      </c>
      <c r="R168" s="10"/>
      <c r="S168" s="62">
        <f t="shared" si="28"/>
        <v>8060</v>
      </c>
      <c r="T168" s="10"/>
      <c r="U168" s="64">
        <v>4.7</v>
      </c>
      <c r="V168" s="64">
        <v>4.7</v>
      </c>
      <c r="W168" s="10"/>
      <c r="X168" s="43">
        <f>AP168+AT168</f>
        <v>9105707520</v>
      </c>
      <c r="Y168" s="36">
        <f>X168/AV168</f>
        <v>3.785055293677516E-2</v>
      </c>
      <c r="Z168" s="10"/>
      <c r="AA168" s="20">
        <v>64.7</v>
      </c>
      <c r="AB168" s="20">
        <v>8.6999999999999993</v>
      </c>
      <c r="AC168" s="20">
        <v>9.5</v>
      </c>
      <c r="AD168" s="20">
        <v>10.7</v>
      </c>
      <c r="AE168" s="20">
        <v>6.4</v>
      </c>
      <c r="AF168" s="66">
        <f t="shared" si="29"/>
        <v>100.00000000000001</v>
      </c>
      <c r="AG168" s="10"/>
      <c r="AH168" s="72"/>
      <c r="AI168" s="73"/>
      <c r="AJ168" s="74"/>
      <c r="AK168" s="75"/>
      <c r="AL168" s="76"/>
      <c r="AN168" s="57">
        <v>43777.440000000002</v>
      </c>
      <c r="AO168" s="35">
        <v>80</v>
      </c>
      <c r="AP168" s="43">
        <f t="shared" si="30"/>
        <v>910570752</v>
      </c>
      <c r="AR168" s="57">
        <f t="shared" si="31"/>
        <v>43777.440000000002</v>
      </c>
      <c r="AS168" s="35">
        <v>24</v>
      </c>
      <c r="AT168" s="43">
        <f t="shared" si="32"/>
        <v>8195136768</v>
      </c>
      <c r="AV168" s="43">
        <v>240570000000</v>
      </c>
    </row>
    <row r="169" spans="1:48" ht="24" customHeight="1">
      <c r="A169" s="16"/>
      <c r="B169" s="17">
        <f t="shared" si="33"/>
        <v>161</v>
      </c>
      <c r="C169" s="10"/>
      <c r="D169" s="18" t="s">
        <v>95</v>
      </c>
      <c r="E169" s="10"/>
      <c r="F169" s="18" t="s">
        <v>18</v>
      </c>
      <c r="G169" s="18" t="s">
        <v>224</v>
      </c>
      <c r="H169" s="10"/>
      <c r="I169" s="19">
        <v>114395</v>
      </c>
      <c r="J169" s="19">
        <v>2380</v>
      </c>
      <c r="K169" s="17" t="s">
        <v>9</v>
      </c>
      <c r="L169" s="10"/>
      <c r="M169" s="60">
        <v>5</v>
      </c>
      <c r="N169" s="60">
        <v>5</v>
      </c>
      <c r="O169" s="60">
        <v>12</v>
      </c>
      <c r="P169" s="10"/>
      <c r="Q169" s="60">
        <f>N169*$Q$188</f>
        <v>75</v>
      </c>
      <c r="R169" s="10"/>
      <c r="S169" s="62">
        <f t="shared" ref="S169:S184" si="37">Q169+N169</f>
        <v>80</v>
      </c>
      <c r="T169" s="10"/>
      <c r="U169" s="64">
        <v>4.4000000000000004</v>
      </c>
      <c r="V169" s="64">
        <v>10.4</v>
      </c>
      <c r="W169" s="10"/>
      <c r="X169" s="43">
        <v>2590000</v>
      </c>
      <c r="Y169" s="36">
        <v>1.4999999999999999E-2</v>
      </c>
      <c r="Z169" s="10"/>
      <c r="AA169" s="20">
        <v>53</v>
      </c>
      <c r="AB169" s="20">
        <v>32</v>
      </c>
      <c r="AC169" s="20">
        <v>2</v>
      </c>
      <c r="AD169" s="20">
        <v>11</v>
      </c>
      <c r="AE169" s="20">
        <v>2</v>
      </c>
      <c r="AF169" s="66">
        <f t="shared" ref="AF169:AF184" si="38">SUM(AA169:AE169)</f>
        <v>100</v>
      </c>
      <c r="AG169" s="10"/>
      <c r="AH169" s="36">
        <v>-5.1999999999999998E-2</v>
      </c>
      <c r="AI169" s="40">
        <v>3240</v>
      </c>
      <c r="AJ169" s="37">
        <v>0.81</v>
      </c>
      <c r="AK169" s="42" t="s">
        <v>210</v>
      </c>
      <c r="AL169" s="41">
        <v>666</v>
      </c>
      <c r="AN169" s="86"/>
      <c r="AO169" s="87"/>
      <c r="AP169" s="88">
        <f t="shared" ref="AP169:AP184" si="39">N169*AN169*AO169</f>
        <v>0</v>
      </c>
      <c r="AR169" s="86">
        <f t="shared" ref="AR169:AR184" si="40">AN169</f>
        <v>0</v>
      </c>
      <c r="AS169" s="87"/>
      <c r="AT169" s="88">
        <f t="shared" ref="AT169:AT184" si="41">Q169*AR169*AS169</f>
        <v>0</v>
      </c>
      <c r="AV169" s="88">
        <v>0</v>
      </c>
    </row>
    <row r="170" spans="1:48" ht="24" customHeight="1">
      <c r="A170" s="16"/>
      <c r="B170" s="17">
        <f t="shared" si="33"/>
        <v>162</v>
      </c>
      <c r="C170" s="10"/>
      <c r="D170" s="18" t="s">
        <v>88</v>
      </c>
      <c r="E170" s="10"/>
      <c r="F170" s="18" t="s">
        <v>8</v>
      </c>
      <c r="G170" s="18" t="s">
        <v>212</v>
      </c>
      <c r="H170" s="10"/>
      <c r="I170" s="19">
        <v>8191828</v>
      </c>
      <c r="J170" s="19">
        <v>36190</v>
      </c>
      <c r="K170" s="17" t="s">
        <v>14</v>
      </c>
      <c r="L170" s="10"/>
      <c r="M170" s="60">
        <v>335</v>
      </c>
      <c r="N170" s="60">
        <v>345</v>
      </c>
      <c r="O170" s="60">
        <v>345</v>
      </c>
      <c r="P170" s="10"/>
      <c r="Q170" s="60">
        <f t="shared" ref="Q170:Q181" si="42">N170*$Q$189</f>
        <v>10350</v>
      </c>
      <c r="R170" s="10"/>
      <c r="S170" s="62">
        <f t="shared" si="37"/>
        <v>10695</v>
      </c>
      <c r="T170" s="10"/>
      <c r="U170" s="64">
        <v>4.2</v>
      </c>
      <c r="V170" s="64">
        <v>4.2</v>
      </c>
      <c r="W170" s="10"/>
      <c r="X170" s="43">
        <f t="shared" ref="X170:X181" si="43">AP170+AT170</f>
        <v>10300768224</v>
      </c>
      <c r="Y170" s="36">
        <f t="shared" ref="Y170:Y181" si="44">X170/AV170</f>
        <v>3.2295770271922646E-2</v>
      </c>
      <c r="Z170" s="10"/>
      <c r="AA170" s="20">
        <v>46.3</v>
      </c>
      <c r="AB170" s="20">
        <v>12.2</v>
      </c>
      <c r="AC170" s="20">
        <v>2.7</v>
      </c>
      <c r="AD170" s="20">
        <v>28.7</v>
      </c>
      <c r="AE170" s="20">
        <v>10.1</v>
      </c>
      <c r="AF170" s="66">
        <f t="shared" si="38"/>
        <v>100</v>
      </c>
      <c r="AG170" s="10"/>
      <c r="AH170" s="72"/>
      <c r="AI170" s="73"/>
      <c r="AJ170" s="74"/>
      <c r="AK170" s="75"/>
      <c r="AL170" s="76"/>
      <c r="AN170" s="57">
        <v>37321.624000000003</v>
      </c>
      <c r="AO170" s="35">
        <v>80</v>
      </c>
      <c r="AP170" s="43">
        <f t="shared" si="39"/>
        <v>1030076822.4000001</v>
      </c>
      <c r="AR170" s="57">
        <f t="shared" si="40"/>
        <v>37321.624000000003</v>
      </c>
      <c r="AS170" s="35">
        <v>24</v>
      </c>
      <c r="AT170" s="43">
        <f t="shared" si="41"/>
        <v>9270691401.6000004</v>
      </c>
      <c r="AV170" s="43">
        <v>318951000000</v>
      </c>
    </row>
    <row r="171" spans="1:48" ht="24" customHeight="1">
      <c r="A171" s="16"/>
      <c r="B171" s="17">
        <f t="shared" si="33"/>
        <v>163</v>
      </c>
      <c r="C171" s="10"/>
      <c r="D171" s="18" t="s">
        <v>72</v>
      </c>
      <c r="E171" s="10"/>
      <c r="F171" s="18" t="s">
        <v>8</v>
      </c>
      <c r="G171" s="18" t="s">
        <v>212</v>
      </c>
      <c r="H171" s="10"/>
      <c r="I171" s="19">
        <v>81914672</v>
      </c>
      <c r="J171" s="19">
        <v>43660</v>
      </c>
      <c r="K171" s="17" t="s">
        <v>14</v>
      </c>
      <c r="L171" s="10"/>
      <c r="M171" s="60">
        <v>3206</v>
      </c>
      <c r="N171" s="60">
        <v>3327</v>
      </c>
      <c r="O171" s="60">
        <v>3327</v>
      </c>
      <c r="P171" s="10"/>
      <c r="Q171" s="60">
        <f t="shared" si="42"/>
        <v>99810</v>
      </c>
      <c r="R171" s="10"/>
      <c r="S171" s="62">
        <f t="shared" si="37"/>
        <v>103137</v>
      </c>
      <c r="T171" s="10"/>
      <c r="U171" s="64">
        <v>4.0999999999999996</v>
      </c>
      <c r="V171" s="64">
        <v>4.0999999999999996</v>
      </c>
      <c r="W171" s="10"/>
      <c r="X171" s="43">
        <f t="shared" si="43"/>
        <v>112050485471.99998</v>
      </c>
      <c r="Y171" s="36">
        <f t="shared" si="44"/>
        <v>3.2319147814248626E-2</v>
      </c>
      <c r="Z171" s="10"/>
      <c r="AA171" s="20">
        <v>47.8</v>
      </c>
      <c r="AB171" s="20">
        <v>18.8</v>
      </c>
      <c r="AC171" s="20">
        <v>12.3</v>
      </c>
      <c r="AD171" s="20">
        <v>15.3</v>
      </c>
      <c r="AE171" s="20">
        <v>5.8</v>
      </c>
      <c r="AF171" s="66">
        <f t="shared" si="38"/>
        <v>99.999999999999986</v>
      </c>
      <c r="AG171" s="10"/>
      <c r="AH171" s="72"/>
      <c r="AI171" s="73"/>
      <c r="AJ171" s="74"/>
      <c r="AK171" s="75"/>
      <c r="AL171" s="76"/>
      <c r="AN171" s="57">
        <v>42098.92</v>
      </c>
      <c r="AO171" s="35">
        <v>80</v>
      </c>
      <c r="AP171" s="43">
        <f t="shared" si="39"/>
        <v>11205048547.200001</v>
      </c>
      <c r="AR171" s="57">
        <f t="shared" si="40"/>
        <v>42098.92</v>
      </c>
      <c r="AS171" s="35">
        <v>24</v>
      </c>
      <c r="AT171" s="43">
        <f t="shared" si="41"/>
        <v>100845436924.79999</v>
      </c>
      <c r="AV171" s="43">
        <v>3467000000000</v>
      </c>
    </row>
    <row r="172" spans="1:48" ht="24" customHeight="1">
      <c r="A172" s="16"/>
      <c r="B172" s="17">
        <f t="shared" si="33"/>
        <v>164</v>
      </c>
      <c r="C172" s="10"/>
      <c r="D172" s="18" t="s">
        <v>87</v>
      </c>
      <c r="E172" s="10"/>
      <c r="F172" s="18" t="s">
        <v>8</v>
      </c>
      <c r="G172" s="18" t="s">
        <v>212</v>
      </c>
      <c r="H172" s="10"/>
      <c r="I172" s="19">
        <v>4726078</v>
      </c>
      <c r="J172" s="19">
        <v>52560</v>
      </c>
      <c r="K172" s="17" t="s">
        <v>14</v>
      </c>
      <c r="L172" s="10"/>
      <c r="M172" s="60">
        <v>188</v>
      </c>
      <c r="N172" s="60">
        <v>194</v>
      </c>
      <c r="O172" s="60">
        <v>194</v>
      </c>
      <c r="P172" s="10"/>
      <c r="Q172" s="60">
        <f t="shared" si="42"/>
        <v>5820</v>
      </c>
      <c r="R172" s="10"/>
      <c r="S172" s="62">
        <f t="shared" si="37"/>
        <v>6014</v>
      </c>
      <c r="T172" s="10"/>
      <c r="U172" s="64">
        <v>4.0999999999999996</v>
      </c>
      <c r="V172" s="64">
        <v>4.0999999999999996</v>
      </c>
      <c r="W172" s="10"/>
      <c r="X172" s="43">
        <f t="shared" si="43"/>
        <v>9808187126.3999996</v>
      </c>
      <c r="Y172" s="36">
        <f t="shared" si="44"/>
        <v>3.2637059813724736E-2</v>
      </c>
      <c r="Z172" s="10"/>
      <c r="AA172" s="20">
        <v>62.2</v>
      </c>
      <c r="AB172" s="20">
        <v>11.7</v>
      </c>
      <c r="AC172" s="20">
        <v>5.3</v>
      </c>
      <c r="AD172" s="20">
        <v>18.600000000000001</v>
      </c>
      <c r="AE172" s="20">
        <v>2.2000000000000002</v>
      </c>
      <c r="AF172" s="66">
        <f t="shared" si="38"/>
        <v>100.00000000000001</v>
      </c>
      <c r="AG172" s="10"/>
      <c r="AH172" s="72"/>
      <c r="AI172" s="73"/>
      <c r="AJ172" s="74"/>
      <c r="AK172" s="75"/>
      <c r="AL172" s="76"/>
      <c r="AN172" s="57">
        <v>63197.082000000002</v>
      </c>
      <c r="AO172" s="35">
        <v>80</v>
      </c>
      <c r="AP172" s="43">
        <f t="shared" si="39"/>
        <v>980818712.63999999</v>
      </c>
      <c r="AR172" s="57">
        <f t="shared" si="40"/>
        <v>63197.082000000002</v>
      </c>
      <c r="AS172" s="35">
        <v>24</v>
      </c>
      <c r="AT172" s="43">
        <f t="shared" si="41"/>
        <v>8827368413.7600002</v>
      </c>
      <c r="AV172" s="43">
        <v>300523000000</v>
      </c>
    </row>
    <row r="173" spans="1:48" ht="24" customHeight="1">
      <c r="A173" s="16"/>
      <c r="B173" s="17">
        <f t="shared" si="33"/>
        <v>165</v>
      </c>
      <c r="C173" s="10"/>
      <c r="D173" s="18" t="s">
        <v>91</v>
      </c>
      <c r="E173" s="10"/>
      <c r="F173" s="18" t="s">
        <v>18</v>
      </c>
      <c r="G173" s="18" t="s">
        <v>224</v>
      </c>
      <c r="H173" s="10"/>
      <c r="I173" s="19">
        <v>127748512</v>
      </c>
      <c r="J173" s="19">
        <v>38000</v>
      </c>
      <c r="K173" s="17" t="s">
        <v>14</v>
      </c>
      <c r="L173" s="10"/>
      <c r="M173" s="60">
        <v>4682</v>
      </c>
      <c r="N173" s="60">
        <v>5224</v>
      </c>
      <c r="O173" s="60">
        <v>5224</v>
      </c>
      <c r="P173" s="10"/>
      <c r="Q173" s="60">
        <f t="shared" si="42"/>
        <v>156720</v>
      </c>
      <c r="R173" s="10"/>
      <c r="S173" s="62">
        <f t="shared" si="37"/>
        <v>161944</v>
      </c>
      <c r="T173" s="10"/>
      <c r="U173" s="64">
        <v>4.0999999999999996</v>
      </c>
      <c r="V173" s="64">
        <v>4.0999999999999996</v>
      </c>
      <c r="W173" s="10"/>
      <c r="X173" s="43">
        <f t="shared" si="43"/>
        <v>162129268115.19998</v>
      </c>
      <c r="Y173" s="36">
        <f t="shared" si="44"/>
        <v>3.2906285389730054E-2</v>
      </c>
      <c r="Z173" s="10"/>
      <c r="AA173" s="20">
        <v>32.4</v>
      </c>
      <c r="AB173" s="20">
        <v>17.2</v>
      </c>
      <c r="AC173" s="20">
        <v>15.1</v>
      </c>
      <c r="AD173" s="20">
        <v>35</v>
      </c>
      <c r="AE173" s="20">
        <v>0.3</v>
      </c>
      <c r="AF173" s="66">
        <f t="shared" si="38"/>
        <v>99.999999999999986</v>
      </c>
      <c r="AG173" s="10"/>
      <c r="AH173" s="72"/>
      <c r="AI173" s="73"/>
      <c r="AJ173" s="74"/>
      <c r="AK173" s="75"/>
      <c r="AL173" s="76"/>
      <c r="AN173" s="57">
        <v>38794.330999999998</v>
      </c>
      <c r="AO173" s="35">
        <v>80</v>
      </c>
      <c r="AP173" s="43">
        <f t="shared" si="39"/>
        <v>16212926811.52</v>
      </c>
      <c r="AR173" s="57">
        <f t="shared" si="40"/>
        <v>38794.330999999998</v>
      </c>
      <c r="AS173" s="35">
        <v>24</v>
      </c>
      <c r="AT173" s="43">
        <f t="shared" si="41"/>
        <v>145916341303.67999</v>
      </c>
      <c r="AV173" s="43">
        <v>4927000000000</v>
      </c>
    </row>
    <row r="174" spans="1:48" ht="24" customHeight="1">
      <c r="A174" s="16"/>
      <c r="B174" s="17">
        <f t="shared" si="33"/>
        <v>166</v>
      </c>
      <c r="C174" s="10"/>
      <c r="D174" s="18" t="s">
        <v>157</v>
      </c>
      <c r="E174" s="10"/>
      <c r="F174" s="18" t="s">
        <v>8</v>
      </c>
      <c r="G174" s="18" t="s">
        <v>212</v>
      </c>
      <c r="H174" s="10"/>
      <c r="I174" s="19">
        <v>46347576</v>
      </c>
      <c r="J174" s="19">
        <v>27520</v>
      </c>
      <c r="K174" s="17" t="s">
        <v>14</v>
      </c>
      <c r="L174" s="10"/>
      <c r="M174" s="60">
        <v>1810</v>
      </c>
      <c r="N174" s="60">
        <v>1922</v>
      </c>
      <c r="O174" s="60">
        <v>1922</v>
      </c>
      <c r="P174" s="10"/>
      <c r="Q174" s="60">
        <f t="shared" si="42"/>
        <v>57660</v>
      </c>
      <c r="R174" s="10"/>
      <c r="S174" s="62">
        <f t="shared" si="37"/>
        <v>59582</v>
      </c>
      <c r="T174" s="10"/>
      <c r="U174" s="64">
        <v>4.0999999999999996</v>
      </c>
      <c r="V174" s="64">
        <v>4.0999999999999996</v>
      </c>
      <c r="W174" s="10"/>
      <c r="X174" s="43">
        <f t="shared" si="43"/>
        <v>40755047462.399994</v>
      </c>
      <c r="Y174" s="36">
        <f t="shared" si="44"/>
        <v>3.3080395667532465E-2</v>
      </c>
      <c r="Z174" s="10"/>
      <c r="AA174" s="20">
        <v>46.5</v>
      </c>
      <c r="AB174" s="20">
        <v>21.9</v>
      </c>
      <c r="AC174" s="20">
        <v>3.7</v>
      </c>
      <c r="AD174" s="20">
        <v>21.5</v>
      </c>
      <c r="AE174" s="20">
        <v>6.4</v>
      </c>
      <c r="AF174" s="66">
        <f t="shared" si="38"/>
        <v>100.00000000000001</v>
      </c>
      <c r="AG174" s="10"/>
      <c r="AH174" s="72"/>
      <c r="AI174" s="73"/>
      <c r="AJ174" s="74"/>
      <c r="AK174" s="75"/>
      <c r="AL174" s="76"/>
      <c r="AN174" s="57">
        <v>26505.624</v>
      </c>
      <c r="AO174" s="35">
        <v>80</v>
      </c>
      <c r="AP174" s="43">
        <f t="shared" si="39"/>
        <v>4075504746.2400002</v>
      </c>
      <c r="AR174" s="57">
        <f t="shared" si="40"/>
        <v>26505.624</v>
      </c>
      <c r="AS174" s="35">
        <v>24</v>
      </c>
      <c r="AT174" s="43">
        <f t="shared" si="41"/>
        <v>36679542716.159996</v>
      </c>
      <c r="AV174" s="43">
        <v>1232000000000</v>
      </c>
    </row>
    <row r="175" spans="1:48" ht="24" customHeight="1">
      <c r="A175" s="16"/>
      <c r="B175" s="17">
        <f t="shared" si="33"/>
        <v>167</v>
      </c>
      <c r="C175" s="10"/>
      <c r="D175" s="18" t="s">
        <v>55</v>
      </c>
      <c r="E175" s="10"/>
      <c r="F175" s="18" t="s">
        <v>8</v>
      </c>
      <c r="G175" s="18" t="s">
        <v>212</v>
      </c>
      <c r="H175" s="10"/>
      <c r="I175" s="19">
        <v>5711870</v>
      </c>
      <c r="J175" s="19">
        <v>56730</v>
      </c>
      <c r="K175" s="17" t="s">
        <v>14</v>
      </c>
      <c r="L175" s="10"/>
      <c r="M175" s="60">
        <v>211</v>
      </c>
      <c r="N175" s="60">
        <v>227</v>
      </c>
      <c r="O175" s="60">
        <v>227</v>
      </c>
      <c r="P175" s="10"/>
      <c r="Q175" s="60">
        <f t="shared" si="42"/>
        <v>6810</v>
      </c>
      <c r="R175" s="10"/>
      <c r="S175" s="62">
        <f t="shared" si="37"/>
        <v>7037</v>
      </c>
      <c r="T175" s="10"/>
      <c r="U175" s="64">
        <v>4</v>
      </c>
      <c r="V175" s="64">
        <v>4</v>
      </c>
      <c r="W175" s="10"/>
      <c r="X175" s="43">
        <f t="shared" si="43"/>
        <v>9926982036.7999992</v>
      </c>
      <c r="Y175" s="36">
        <f t="shared" si="44"/>
        <v>3.1703847892793721E-2</v>
      </c>
      <c r="Z175" s="10"/>
      <c r="AA175" s="20">
        <v>48.3</v>
      </c>
      <c r="AB175" s="20">
        <v>16.100000000000001</v>
      </c>
      <c r="AC175" s="20">
        <v>14.7</v>
      </c>
      <c r="AD175" s="20">
        <v>17.100000000000001</v>
      </c>
      <c r="AE175" s="20">
        <v>3.8</v>
      </c>
      <c r="AF175" s="66">
        <f t="shared" si="38"/>
        <v>100.00000000000001</v>
      </c>
      <c r="AG175" s="10"/>
      <c r="AH175" s="72"/>
      <c r="AI175" s="73"/>
      <c r="AJ175" s="74"/>
      <c r="AK175" s="75"/>
      <c r="AL175" s="76"/>
      <c r="AN175" s="57">
        <v>54663.998</v>
      </c>
      <c r="AO175" s="35">
        <v>80</v>
      </c>
      <c r="AP175" s="43">
        <f t="shared" si="39"/>
        <v>992698203.68000007</v>
      </c>
      <c r="AR175" s="57">
        <f t="shared" si="40"/>
        <v>54663.998</v>
      </c>
      <c r="AS175" s="35">
        <v>24</v>
      </c>
      <c r="AT175" s="43">
        <f t="shared" si="41"/>
        <v>8934283833.1199989</v>
      </c>
      <c r="AV175" s="43">
        <v>313116000000</v>
      </c>
    </row>
    <row r="176" spans="1:48" ht="24" customHeight="1">
      <c r="A176" s="16"/>
      <c r="B176" s="17">
        <f t="shared" si="33"/>
        <v>168</v>
      </c>
      <c r="C176" s="10"/>
      <c r="D176" s="18" t="s">
        <v>123</v>
      </c>
      <c r="E176" s="10"/>
      <c r="F176" s="18" t="s">
        <v>8</v>
      </c>
      <c r="G176" s="18" t="s">
        <v>212</v>
      </c>
      <c r="H176" s="10"/>
      <c r="I176" s="19">
        <v>16987330</v>
      </c>
      <c r="J176" s="19">
        <v>46310</v>
      </c>
      <c r="K176" s="17" t="s">
        <v>14</v>
      </c>
      <c r="L176" s="10"/>
      <c r="M176" s="60">
        <v>621</v>
      </c>
      <c r="N176" s="60">
        <v>648</v>
      </c>
      <c r="O176" s="60">
        <v>648</v>
      </c>
      <c r="P176" s="10"/>
      <c r="Q176" s="60">
        <f t="shared" si="42"/>
        <v>19440</v>
      </c>
      <c r="R176" s="10"/>
      <c r="S176" s="62">
        <f t="shared" si="37"/>
        <v>20088</v>
      </c>
      <c r="T176" s="10"/>
      <c r="U176" s="64">
        <v>3.8</v>
      </c>
      <c r="V176" s="64">
        <v>3.8</v>
      </c>
      <c r="W176" s="10"/>
      <c r="X176" s="43">
        <f t="shared" si="43"/>
        <v>23850470995.200001</v>
      </c>
      <c r="Y176" s="36">
        <f t="shared" si="44"/>
        <v>3.0439845155757039E-2</v>
      </c>
      <c r="Z176" s="10"/>
      <c r="AA176" s="20">
        <v>38</v>
      </c>
      <c r="AB176" s="20">
        <v>21.4</v>
      </c>
      <c r="AC176" s="20">
        <v>29.8</v>
      </c>
      <c r="AD176" s="20">
        <v>9.1999999999999993</v>
      </c>
      <c r="AE176" s="20">
        <v>1.6</v>
      </c>
      <c r="AF176" s="66">
        <f t="shared" si="38"/>
        <v>100</v>
      </c>
      <c r="AG176" s="10"/>
      <c r="AH176" s="72"/>
      <c r="AI176" s="73"/>
      <c r="AJ176" s="74"/>
      <c r="AK176" s="75"/>
      <c r="AL176" s="76"/>
      <c r="AN176" s="57">
        <v>46007.853000000003</v>
      </c>
      <c r="AO176" s="35">
        <v>80</v>
      </c>
      <c r="AP176" s="43">
        <f t="shared" si="39"/>
        <v>2385047099.5200005</v>
      </c>
      <c r="AR176" s="57">
        <f t="shared" si="40"/>
        <v>46007.853000000003</v>
      </c>
      <c r="AS176" s="35">
        <v>24</v>
      </c>
      <c r="AT176" s="43">
        <f t="shared" si="41"/>
        <v>21465423895.68</v>
      </c>
      <c r="AV176" s="43">
        <v>783528000000</v>
      </c>
    </row>
    <row r="177" spans="1:48" ht="24" customHeight="1">
      <c r="A177" s="16"/>
      <c r="B177" s="17">
        <f t="shared" si="33"/>
        <v>169</v>
      </c>
      <c r="C177" s="10"/>
      <c r="D177" s="18" t="s">
        <v>177</v>
      </c>
      <c r="E177" s="10"/>
      <c r="F177" s="18" t="s">
        <v>8</v>
      </c>
      <c r="G177" s="18" t="s">
        <v>212</v>
      </c>
      <c r="H177" s="10"/>
      <c r="I177" s="19">
        <v>65788572</v>
      </c>
      <c r="J177" s="19">
        <v>42390</v>
      </c>
      <c r="K177" s="17" t="s">
        <v>14</v>
      </c>
      <c r="L177" s="10"/>
      <c r="M177" s="60">
        <v>1804</v>
      </c>
      <c r="N177" s="60">
        <v>2019</v>
      </c>
      <c r="O177" s="60">
        <v>2019</v>
      </c>
      <c r="P177" s="10"/>
      <c r="Q177" s="60">
        <f t="shared" si="42"/>
        <v>60570</v>
      </c>
      <c r="R177" s="10"/>
      <c r="S177" s="62">
        <f t="shared" si="37"/>
        <v>62589</v>
      </c>
      <c r="T177" s="10"/>
      <c r="U177" s="64">
        <v>3.1</v>
      </c>
      <c r="V177" s="64">
        <v>3.1</v>
      </c>
      <c r="W177" s="10"/>
      <c r="X177" s="43">
        <f t="shared" si="43"/>
        <v>66342994538.399994</v>
      </c>
      <c r="Y177" s="36">
        <f t="shared" si="44"/>
        <v>2.4626204357238304E-2</v>
      </c>
      <c r="Z177" s="10"/>
      <c r="AA177" s="20">
        <v>46.2</v>
      </c>
      <c r="AB177" s="20">
        <v>20.5</v>
      </c>
      <c r="AC177" s="20">
        <v>5.5</v>
      </c>
      <c r="AD177" s="20">
        <v>23.7</v>
      </c>
      <c r="AE177" s="20">
        <v>4.0999999999999996</v>
      </c>
      <c r="AF177" s="66">
        <f t="shared" si="38"/>
        <v>100</v>
      </c>
      <c r="AG177" s="10"/>
      <c r="AH177" s="72"/>
      <c r="AI177" s="73"/>
      <c r="AJ177" s="74"/>
      <c r="AK177" s="75"/>
      <c r="AL177" s="76"/>
      <c r="AN177" s="57">
        <v>41074.167000000001</v>
      </c>
      <c r="AO177" s="35">
        <v>80</v>
      </c>
      <c r="AP177" s="43">
        <f t="shared" si="39"/>
        <v>6634299453.8400002</v>
      </c>
      <c r="AR177" s="57">
        <f t="shared" si="40"/>
        <v>41074.167000000001</v>
      </c>
      <c r="AS177" s="35">
        <v>24</v>
      </c>
      <c r="AT177" s="43">
        <f t="shared" si="41"/>
        <v>59708695084.559998</v>
      </c>
      <c r="AV177" s="43">
        <v>2694000000000</v>
      </c>
    </row>
    <row r="178" spans="1:48" ht="24" customHeight="1">
      <c r="A178" s="16"/>
      <c r="B178" s="17">
        <f t="shared" si="33"/>
        <v>170</v>
      </c>
      <c r="C178" s="10"/>
      <c r="D178" s="18" t="s">
        <v>150</v>
      </c>
      <c r="E178" s="10"/>
      <c r="F178" s="18" t="s">
        <v>18</v>
      </c>
      <c r="G178" s="18" t="s">
        <v>224</v>
      </c>
      <c r="H178" s="10"/>
      <c r="I178" s="19">
        <v>5622455</v>
      </c>
      <c r="J178" s="19">
        <v>51880</v>
      </c>
      <c r="K178" s="17" t="s">
        <v>14</v>
      </c>
      <c r="L178" s="10"/>
      <c r="M178" s="60">
        <v>141</v>
      </c>
      <c r="N178" s="60">
        <v>155</v>
      </c>
      <c r="O178" s="60">
        <v>155</v>
      </c>
      <c r="P178" s="10"/>
      <c r="Q178" s="60">
        <f t="shared" si="42"/>
        <v>4650</v>
      </c>
      <c r="R178" s="10"/>
      <c r="S178" s="62">
        <f t="shared" si="37"/>
        <v>4805</v>
      </c>
      <c r="T178" s="10"/>
      <c r="U178" s="64">
        <v>2.8</v>
      </c>
      <c r="V178" s="64">
        <v>2.8</v>
      </c>
      <c r="W178" s="10"/>
      <c r="X178" s="43">
        <f t="shared" si="43"/>
        <v>7033797080</v>
      </c>
      <c r="Y178" s="36">
        <f t="shared" si="44"/>
        <v>2.2114129934479421E-2</v>
      </c>
      <c r="Z178" s="10"/>
      <c r="AA178" s="20">
        <v>7.8</v>
      </c>
      <c r="AB178" s="20">
        <v>44</v>
      </c>
      <c r="AC178" s="20">
        <v>14.2</v>
      </c>
      <c r="AD178" s="20">
        <v>33.299999999999997</v>
      </c>
      <c r="AE178" s="20">
        <v>0.7</v>
      </c>
      <c r="AF178" s="66">
        <f t="shared" si="38"/>
        <v>100</v>
      </c>
      <c r="AG178" s="10"/>
      <c r="AH178" s="72"/>
      <c r="AI178" s="73"/>
      <c r="AJ178" s="74"/>
      <c r="AK178" s="75"/>
      <c r="AL178" s="76"/>
      <c r="AN178" s="57">
        <v>56724.17</v>
      </c>
      <c r="AO178" s="35">
        <v>80</v>
      </c>
      <c r="AP178" s="43">
        <f t="shared" si="39"/>
        <v>703379708</v>
      </c>
      <c r="AR178" s="57">
        <f t="shared" si="40"/>
        <v>56724.17</v>
      </c>
      <c r="AS178" s="35">
        <v>24</v>
      </c>
      <c r="AT178" s="43">
        <f t="shared" si="41"/>
        <v>6330417372</v>
      </c>
      <c r="AV178" s="43">
        <v>318068000000</v>
      </c>
    </row>
    <row r="179" spans="1:48" ht="24" customHeight="1">
      <c r="A179" s="16"/>
      <c r="B179" s="17">
        <f t="shared" si="33"/>
        <v>171</v>
      </c>
      <c r="C179" s="10"/>
      <c r="D179" s="18" t="s">
        <v>161</v>
      </c>
      <c r="E179" s="10"/>
      <c r="F179" s="18" t="s">
        <v>8</v>
      </c>
      <c r="G179" s="18" t="s">
        <v>212</v>
      </c>
      <c r="H179" s="10"/>
      <c r="I179" s="19">
        <v>9837533</v>
      </c>
      <c r="J179" s="19">
        <v>54630</v>
      </c>
      <c r="K179" s="17" t="s">
        <v>14</v>
      </c>
      <c r="L179" s="10"/>
      <c r="M179" s="60">
        <v>270</v>
      </c>
      <c r="N179" s="60">
        <v>278</v>
      </c>
      <c r="O179" s="60">
        <v>278</v>
      </c>
      <c r="P179" s="10"/>
      <c r="Q179" s="60">
        <f t="shared" si="42"/>
        <v>8340</v>
      </c>
      <c r="R179" s="10"/>
      <c r="S179" s="62">
        <f t="shared" si="37"/>
        <v>8618</v>
      </c>
      <c r="T179" s="10"/>
      <c r="U179" s="64">
        <v>2.8</v>
      </c>
      <c r="V179" s="64">
        <v>2.8</v>
      </c>
      <c r="W179" s="10"/>
      <c r="X179" s="43">
        <f t="shared" si="43"/>
        <v>11559061412.800001</v>
      </c>
      <c r="Y179" s="36">
        <f t="shared" si="44"/>
        <v>2.2412401138549361E-2</v>
      </c>
      <c r="Z179" s="10"/>
      <c r="AA179" s="20">
        <v>53.7</v>
      </c>
      <c r="AB179" s="20">
        <v>16.3</v>
      </c>
      <c r="AC179" s="20">
        <v>8.1</v>
      </c>
      <c r="AD179" s="20">
        <v>15.6</v>
      </c>
      <c r="AE179" s="20">
        <v>6.3</v>
      </c>
      <c r="AF179" s="66">
        <f t="shared" si="38"/>
        <v>99.999999999999986</v>
      </c>
      <c r="AG179" s="10"/>
      <c r="AH179" s="72"/>
      <c r="AI179" s="73"/>
      <c r="AJ179" s="74"/>
      <c r="AK179" s="75"/>
      <c r="AL179" s="76"/>
      <c r="AN179" s="57">
        <v>51974.197</v>
      </c>
      <c r="AO179" s="35">
        <v>80</v>
      </c>
      <c r="AP179" s="43">
        <f t="shared" si="39"/>
        <v>1155906141.28</v>
      </c>
      <c r="AR179" s="57">
        <f t="shared" si="40"/>
        <v>51974.197</v>
      </c>
      <c r="AS179" s="35">
        <v>24</v>
      </c>
      <c r="AT179" s="43">
        <f t="shared" si="41"/>
        <v>10403155271.52</v>
      </c>
      <c r="AV179" s="43">
        <v>515744000000</v>
      </c>
    </row>
    <row r="180" spans="1:48" ht="24" customHeight="1">
      <c r="A180" s="16"/>
      <c r="B180" s="17">
        <f t="shared" si="33"/>
        <v>172</v>
      </c>
      <c r="C180" s="10"/>
      <c r="D180" s="18" t="s">
        <v>127</v>
      </c>
      <c r="E180" s="10"/>
      <c r="F180" s="18" t="s">
        <v>8</v>
      </c>
      <c r="G180" s="18" t="s">
        <v>212</v>
      </c>
      <c r="H180" s="10"/>
      <c r="I180" s="19">
        <v>5254694</v>
      </c>
      <c r="J180" s="19">
        <v>82330</v>
      </c>
      <c r="K180" s="17" t="s">
        <v>14</v>
      </c>
      <c r="L180" s="10"/>
      <c r="M180" s="60">
        <v>135</v>
      </c>
      <c r="N180" s="60">
        <v>143</v>
      </c>
      <c r="O180" s="60">
        <v>143</v>
      </c>
      <c r="P180" s="10"/>
      <c r="Q180" s="60">
        <f t="shared" si="42"/>
        <v>4290</v>
      </c>
      <c r="R180" s="10"/>
      <c r="S180" s="62">
        <f t="shared" si="37"/>
        <v>4433</v>
      </c>
      <c r="T180" s="10"/>
      <c r="U180" s="64">
        <v>2.7</v>
      </c>
      <c r="V180" s="64">
        <v>2.7</v>
      </c>
      <c r="W180" s="10"/>
      <c r="X180" s="43">
        <f t="shared" si="43"/>
        <v>8060688178.3999996</v>
      </c>
      <c r="Y180" s="36">
        <f t="shared" si="44"/>
        <v>2.185492975948073E-2</v>
      </c>
      <c r="Z180" s="10"/>
      <c r="AA180" s="20">
        <v>49.6</v>
      </c>
      <c r="AB180" s="20">
        <v>17</v>
      </c>
      <c r="AC180" s="20">
        <v>8.9</v>
      </c>
      <c r="AD180" s="20">
        <v>11.9</v>
      </c>
      <c r="AE180" s="20">
        <v>12.6</v>
      </c>
      <c r="AF180" s="66">
        <f t="shared" si="38"/>
        <v>100</v>
      </c>
      <c r="AG180" s="10"/>
      <c r="AH180" s="72"/>
      <c r="AI180" s="73"/>
      <c r="AJ180" s="74"/>
      <c r="AK180" s="75"/>
      <c r="AL180" s="76"/>
      <c r="AN180" s="57">
        <v>70460.561000000002</v>
      </c>
      <c r="AO180" s="35">
        <v>80</v>
      </c>
      <c r="AP180" s="43">
        <f t="shared" si="39"/>
        <v>806068817.83999991</v>
      </c>
      <c r="AR180" s="57">
        <f t="shared" si="40"/>
        <v>70460.561000000002</v>
      </c>
      <c r="AS180" s="35">
        <v>24</v>
      </c>
      <c r="AT180" s="43">
        <f t="shared" si="41"/>
        <v>7254619360.5599995</v>
      </c>
      <c r="AV180" s="43">
        <v>368827000000</v>
      </c>
    </row>
    <row r="181" spans="1:48" ht="24" customHeight="1">
      <c r="A181" s="16"/>
      <c r="B181" s="17">
        <f t="shared" si="33"/>
        <v>173</v>
      </c>
      <c r="C181" s="10"/>
      <c r="D181" s="18" t="s">
        <v>162</v>
      </c>
      <c r="E181" s="10"/>
      <c r="F181" s="18" t="s">
        <v>8</v>
      </c>
      <c r="G181" s="18" t="s">
        <v>212</v>
      </c>
      <c r="H181" s="10"/>
      <c r="I181" s="19">
        <v>8401739</v>
      </c>
      <c r="J181" s="19">
        <v>81240</v>
      </c>
      <c r="K181" s="17" t="s">
        <v>14</v>
      </c>
      <c r="L181" s="10"/>
      <c r="M181" s="60">
        <v>216</v>
      </c>
      <c r="N181" s="60">
        <v>223</v>
      </c>
      <c r="O181" s="60">
        <v>223</v>
      </c>
      <c r="P181" s="10"/>
      <c r="Q181" s="60">
        <f t="shared" si="42"/>
        <v>6690</v>
      </c>
      <c r="R181" s="10"/>
      <c r="S181" s="62">
        <f t="shared" si="37"/>
        <v>6913</v>
      </c>
      <c r="T181" s="10"/>
      <c r="U181" s="64">
        <v>2.7</v>
      </c>
      <c r="V181" s="64">
        <v>2.7</v>
      </c>
      <c r="W181" s="10"/>
      <c r="X181" s="43">
        <f t="shared" si="43"/>
        <v>14302719231.200001</v>
      </c>
      <c r="Y181" s="36">
        <f t="shared" si="44"/>
        <v>2.1305716490021734E-2</v>
      </c>
      <c r="Z181" s="10"/>
      <c r="AA181" s="20">
        <v>34.700000000000003</v>
      </c>
      <c r="AB181" s="20">
        <v>22.7</v>
      </c>
      <c r="AC181" s="20">
        <v>15.3</v>
      </c>
      <c r="AD181" s="20">
        <v>23.1</v>
      </c>
      <c r="AE181" s="20">
        <v>4.2</v>
      </c>
      <c r="AF181" s="66">
        <f t="shared" si="38"/>
        <v>100.00000000000001</v>
      </c>
      <c r="AG181" s="10"/>
      <c r="AH181" s="72"/>
      <c r="AI181" s="73"/>
      <c r="AJ181" s="74"/>
      <c r="AK181" s="75"/>
      <c r="AL181" s="76"/>
      <c r="AN181" s="57">
        <v>80172.192999999999</v>
      </c>
      <c r="AO181" s="35">
        <v>80</v>
      </c>
      <c r="AP181" s="43">
        <f t="shared" si="39"/>
        <v>1430271923.1200001</v>
      </c>
      <c r="AR181" s="57">
        <f t="shared" si="40"/>
        <v>80172.192999999999</v>
      </c>
      <c r="AS181" s="35">
        <v>24</v>
      </c>
      <c r="AT181" s="43">
        <f t="shared" si="41"/>
        <v>12872447308.08</v>
      </c>
      <c r="AV181" s="43">
        <v>671309000000</v>
      </c>
    </row>
    <row r="182" spans="1:48" ht="24" customHeight="1">
      <c r="A182" s="16"/>
      <c r="B182" s="17">
        <f t="shared" si="33"/>
        <v>174</v>
      </c>
      <c r="C182" s="10"/>
      <c r="D182" s="18" t="s">
        <v>115</v>
      </c>
      <c r="E182" s="10"/>
      <c r="F182" s="18" t="s">
        <v>18</v>
      </c>
      <c r="G182" s="18" t="s">
        <v>224</v>
      </c>
      <c r="H182" s="10"/>
      <c r="I182" s="19">
        <v>104937</v>
      </c>
      <c r="J182" s="19">
        <v>3680</v>
      </c>
      <c r="K182" s="17" t="s">
        <v>9</v>
      </c>
      <c r="L182" s="10"/>
      <c r="M182" s="60">
        <v>2</v>
      </c>
      <c r="N182" s="60">
        <v>2</v>
      </c>
      <c r="O182" s="60">
        <v>16</v>
      </c>
      <c r="P182" s="10"/>
      <c r="Q182" s="60">
        <f>N182*$Q$188</f>
        <v>30</v>
      </c>
      <c r="R182" s="10"/>
      <c r="S182" s="62">
        <f t="shared" si="37"/>
        <v>32</v>
      </c>
      <c r="T182" s="10"/>
      <c r="U182" s="64">
        <v>1.9</v>
      </c>
      <c r="V182" s="64">
        <v>15.66</v>
      </c>
      <c r="W182" s="10"/>
      <c r="X182" s="43">
        <v>2090000</v>
      </c>
      <c r="Y182" s="36">
        <v>6.0000000000000001E-3</v>
      </c>
      <c r="Z182" s="10"/>
      <c r="AA182" s="20">
        <v>74</v>
      </c>
      <c r="AB182" s="20">
        <v>14</v>
      </c>
      <c r="AC182" s="20">
        <v>2</v>
      </c>
      <c r="AD182" s="20">
        <v>9</v>
      </c>
      <c r="AE182" s="20">
        <v>1</v>
      </c>
      <c r="AF182" s="66">
        <f t="shared" si="38"/>
        <v>100</v>
      </c>
      <c r="AG182" s="10"/>
      <c r="AH182" s="36">
        <v>-3.0000000000000001E-3</v>
      </c>
      <c r="AI182" s="40">
        <v>5406</v>
      </c>
      <c r="AJ182" s="37">
        <v>0.82</v>
      </c>
      <c r="AK182" s="42" t="s">
        <v>214</v>
      </c>
      <c r="AL182" s="41">
        <v>933</v>
      </c>
      <c r="AN182" s="86"/>
      <c r="AO182" s="87"/>
      <c r="AP182" s="88">
        <f t="shared" si="39"/>
        <v>0</v>
      </c>
      <c r="AR182" s="86">
        <f t="shared" si="40"/>
        <v>0</v>
      </c>
      <c r="AS182" s="87"/>
      <c r="AT182" s="88">
        <f t="shared" si="41"/>
        <v>0</v>
      </c>
      <c r="AV182" s="88">
        <v>0</v>
      </c>
    </row>
    <row r="183" spans="1:48" ht="24" customHeight="1">
      <c r="A183" s="16"/>
      <c r="B183" s="17">
        <f t="shared" si="33"/>
        <v>175</v>
      </c>
      <c r="C183" s="10"/>
      <c r="D183" s="18" t="s">
        <v>109</v>
      </c>
      <c r="E183" s="10"/>
      <c r="F183" s="18" t="s">
        <v>22</v>
      </c>
      <c r="G183" s="18" t="s">
        <v>198</v>
      </c>
      <c r="H183" s="10"/>
      <c r="I183" s="19">
        <v>427756</v>
      </c>
      <c r="J183" s="19">
        <v>7430</v>
      </c>
      <c r="K183" s="17" t="s">
        <v>9</v>
      </c>
      <c r="L183" s="10"/>
      <c r="M183" s="60">
        <v>4</v>
      </c>
      <c r="N183" s="60">
        <v>4</v>
      </c>
      <c r="O183" s="60">
        <v>32</v>
      </c>
      <c r="P183" s="10"/>
      <c r="Q183" s="60">
        <f>N183*$Q$188</f>
        <v>60</v>
      </c>
      <c r="R183" s="10"/>
      <c r="S183" s="62">
        <f t="shared" si="37"/>
        <v>64</v>
      </c>
      <c r="T183" s="10"/>
      <c r="U183" s="64">
        <v>0.9</v>
      </c>
      <c r="V183" s="64">
        <v>7.25</v>
      </c>
      <c r="W183" s="10"/>
      <c r="X183" s="43">
        <v>13720000</v>
      </c>
      <c r="Y183" s="36">
        <v>3.0000000000000001E-3</v>
      </c>
      <c r="Z183" s="10"/>
      <c r="AA183" s="20">
        <v>30</v>
      </c>
      <c r="AB183" s="20">
        <v>31</v>
      </c>
      <c r="AC183" s="20">
        <v>12</v>
      </c>
      <c r="AD183" s="20">
        <v>26</v>
      </c>
      <c r="AE183" s="20">
        <v>1</v>
      </c>
      <c r="AF183" s="66">
        <f t="shared" si="38"/>
        <v>100</v>
      </c>
      <c r="AG183" s="10"/>
      <c r="AH183" s="36">
        <v>-0.04</v>
      </c>
      <c r="AI183" s="40">
        <v>21737</v>
      </c>
      <c r="AJ183" s="37">
        <v>0.74</v>
      </c>
      <c r="AK183" s="42" t="s">
        <v>213</v>
      </c>
      <c r="AL183" s="41">
        <v>429</v>
      </c>
      <c r="AN183" s="86"/>
      <c r="AO183" s="87"/>
      <c r="AP183" s="88">
        <f t="shared" si="39"/>
        <v>0</v>
      </c>
      <c r="AR183" s="86">
        <f t="shared" si="40"/>
        <v>0</v>
      </c>
      <c r="AS183" s="87"/>
      <c r="AT183" s="88">
        <f t="shared" si="41"/>
        <v>0</v>
      </c>
      <c r="AV183" s="88">
        <v>0</v>
      </c>
    </row>
    <row r="184" spans="1:48" ht="24" customHeight="1">
      <c r="A184" s="16"/>
      <c r="B184" s="17">
        <f>B183+1</f>
        <v>176</v>
      </c>
      <c r="C184" s="10"/>
      <c r="D184" s="18" t="s">
        <v>144</v>
      </c>
      <c r="E184" s="10"/>
      <c r="F184" s="18" t="s">
        <v>8</v>
      </c>
      <c r="G184" s="18" t="s">
        <v>212</v>
      </c>
      <c r="H184" s="10"/>
      <c r="I184" s="19">
        <v>33203</v>
      </c>
      <c r="J184" s="19">
        <v>51810</v>
      </c>
      <c r="K184" s="17" t="s">
        <v>14</v>
      </c>
      <c r="L184" s="10"/>
      <c r="M184" s="60">
        <v>0</v>
      </c>
      <c r="N184" s="60">
        <v>0</v>
      </c>
      <c r="O184" s="60">
        <v>0</v>
      </c>
      <c r="P184" s="10"/>
      <c r="Q184" s="60">
        <f>N184*$Q$189</f>
        <v>0</v>
      </c>
      <c r="R184" s="10"/>
      <c r="S184" s="62">
        <f t="shared" si="37"/>
        <v>0</v>
      </c>
      <c r="T184" s="10"/>
      <c r="U184" s="64">
        <v>0</v>
      </c>
      <c r="V184" s="64">
        <v>0</v>
      </c>
      <c r="W184" s="10"/>
      <c r="X184" s="43">
        <f>AP184+AT184</f>
        <v>0</v>
      </c>
      <c r="Y184" s="36">
        <f>X184/AV184</f>
        <v>0</v>
      </c>
      <c r="Z184" s="10"/>
      <c r="AA184" s="20">
        <v>46.5</v>
      </c>
      <c r="AB184" s="20">
        <v>21.9</v>
      </c>
      <c r="AC184" s="20">
        <v>3.7</v>
      </c>
      <c r="AD184" s="20">
        <v>21.5</v>
      </c>
      <c r="AE184" s="20">
        <v>6.4</v>
      </c>
      <c r="AF184" s="66">
        <f t="shared" si="38"/>
        <v>100.00000000000001</v>
      </c>
      <c r="AG184" s="10"/>
      <c r="AH184" s="72"/>
      <c r="AI184" s="73"/>
      <c r="AJ184" s="74"/>
      <c r="AK184" s="75"/>
      <c r="AL184" s="76"/>
      <c r="AN184" s="57">
        <v>46692.351000000002</v>
      </c>
      <c r="AO184" s="35">
        <v>80</v>
      </c>
      <c r="AP184" s="43">
        <f t="shared" si="39"/>
        <v>0</v>
      </c>
      <c r="AR184" s="57">
        <f t="shared" si="40"/>
        <v>46692.351000000002</v>
      </c>
      <c r="AS184" s="35">
        <v>24</v>
      </c>
      <c r="AT184" s="43">
        <f t="shared" si="41"/>
        <v>0</v>
      </c>
      <c r="AV184" s="43">
        <v>1564000000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16.841534090909086</v>
      </c>
      <c r="V186" s="97">
        <f>AVERAGE(V9:V184)</f>
        <v>14.566477272727276</v>
      </c>
      <c r="W186" s="24"/>
      <c r="X186" s="82">
        <f>SUM(X9:X184)</f>
        <v>4866896130596.9268</v>
      </c>
      <c r="Y186" s="108">
        <f>AVERAGE(Y9:Y184)</f>
        <v>6.542850641460711E-2</v>
      </c>
      <c r="Z186" s="24"/>
      <c r="AA186" s="65">
        <f t="shared" ref="AA186:AF186" si="45">AVERAGE(AA9:AA184)</f>
        <v>47.019886363636367</v>
      </c>
      <c r="AB186" s="65">
        <f t="shared" si="45"/>
        <v>14.09034090909091</v>
      </c>
      <c r="AC186" s="65">
        <f t="shared" si="45"/>
        <v>4.0198863636363633</v>
      </c>
      <c r="AD186" s="65">
        <f t="shared" si="45"/>
        <v>32.034659090909102</v>
      </c>
      <c r="AE186" s="65">
        <f t="shared" si="45"/>
        <v>2.8352272727272725</v>
      </c>
      <c r="AF186" s="68">
        <f t="shared" si="45"/>
        <v>100</v>
      </c>
      <c r="AG186" s="24"/>
      <c r="AH186" s="45">
        <f>AVERAGE(AH9:AH184)</f>
        <v>-3.4975999999999986E-2</v>
      </c>
      <c r="AI186" s="39">
        <f>AVERAGE(AI9:AI184)</f>
        <v>17408.168000000001</v>
      </c>
      <c r="AJ186" s="38">
        <f>AVERAGE(AJ9:AJ184)</f>
        <v>0.7220000000000002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317551351273.10004</v>
      </c>
      <c r="AR186" s="197" t="s">
        <v>236</v>
      </c>
      <c r="AS186" s="198"/>
      <c r="AT186" s="44">
        <f>SUM(AT9:AT184)</f>
        <v>2857379149323.8252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6">$N$186*(AB186/100)</f>
        <v>186528.07385795456</v>
      </c>
      <c r="AC187" s="32">
        <f t="shared" si="46"/>
        <v>53215.295880681806</v>
      </c>
      <c r="AD187" s="32">
        <f t="shared" si="46"/>
        <v>424075.13739204558</v>
      </c>
      <c r="AE187" s="32">
        <f t="shared" si="46"/>
        <v>37532.766988636358</v>
      </c>
      <c r="AF187" s="32">
        <f t="shared" si="46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W184">
    <sortCondition descending="1" ref="U9:U184"/>
  </sortState>
  <mergeCells count="18"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  <mergeCell ref="M4:O5"/>
    <mergeCell ref="AA191:AB191"/>
    <mergeCell ref="AA192:AB192"/>
    <mergeCell ref="AA193:AB193"/>
    <mergeCell ref="AC193:AD193"/>
  </mergeCells>
  <pageMargins left="0.7" right="0.7" top="0.75" bottom="0.75" header="0.3" footer="0.3"/>
  <pageSetup paperSize="9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B35</f>
        <v>27</v>
      </c>
      <c r="K5" s="169">
        <f>B184</f>
        <v>176</v>
      </c>
      <c r="M5" s="220"/>
      <c r="N5" s="221"/>
      <c r="O5" s="222"/>
    </row>
    <row r="6" spans="1:48" ht="30" customHeight="1">
      <c r="I6" s="10" t="s">
        <v>262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40</v>
      </c>
      <c r="E9" s="10"/>
      <c r="F9" s="18" t="s">
        <v>11</v>
      </c>
      <c r="G9" s="18" t="s">
        <v>11</v>
      </c>
      <c r="H9" s="10"/>
      <c r="I9" s="19">
        <v>4594621</v>
      </c>
      <c r="J9" s="19">
        <v>370</v>
      </c>
      <c r="K9" s="17" t="s">
        <v>6</v>
      </c>
      <c r="L9" s="10"/>
      <c r="M9" s="60">
        <v>193</v>
      </c>
      <c r="N9" s="60">
        <v>1546</v>
      </c>
      <c r="O9" s="60">
        <v>3470</v>
      </c>
      <c r="P9" s="10"/>
      <c r="Q9" s="60">
        <f t="shared" ref="Q9:Q15" si="0">N9*$Q$188</f>
        <v>23190</v>
      </c>
      <c r="R9" s="10"/>
      <c r="S9" s="62">
        <f t="shared" ref="S9:S40" si="1">Q9+N9</f>
        <v>24736</v>
      </c>
      <c r="T9" s="10"/>
      <c r="U9" s="64">
        <v>33.6</v>
      </c>
      <c r="V9" s="64">
        <v>76.459999999999994</v>
      </c>
      <c r="W9" s="10"/>
      <c r="X9" s="43">
        <v>196400000</v>
      </c>
      <c r="Y9" s="36">
        <v>0.112</v>
      </c>
      <c r="Z9" s="10"/>
      <c r="AA9" s="20">
        <v>39</v>
      </c>
      <c r="AB9" s="20">
        <v>2</v>
      </c>
      <c r="AC9" s="20">
        <v>1</v>
      </c>
      <c r="AD9" s="20">
        <v>57</v>
      </c>
      <c r="AE9" s="20">
        <v>1</v>
      </c>
      <c r="AF9" s="66">
        <f t="shared" ref="AF9:AF40" si="2">SUM(AA9:AE9)</f>
        <v>100</v>
      </c>
      <c r="AG9" s="10"/>
      <c r="AH9" s="36">
        <v>-3.7999999999999999E-2</v>
      </c>
      <c r="AI9" s="40">
        <v>816</v>
      </c>
      <c r="AJ9" s="37">
        <v>0.68</v>
      </c>
      <c r="AK9" s="42" t="s">
        <v>213</v>
      </c>
      <c r="AL9" s="41">
        <v>4713</v>
      </c>
      <c r="AN9" s="86"/>
      <c r="AO9" s="87"/>
      <c r="AP9" s="88">
        <f t="shared" ref="AP9:AP40" si="3">N9*AN9*AO9</f>
        <v>0</v>
      </c>
      <c r="AR9" s="86">
        <f t="shared" ref="AR9:AR40" si="4">AN9</f>
        <v>0</v>
      </c>
      <c r="AS9" s="87"/>
      <c r="AT9" s="88">
        <f t="shared" ref="AT9:AT40" si="5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101</v>
      </c>
      <c r="E10" s="10"/>
      <c r="F10" s="18" t="s">
        <v>11</v>
      </c>
      <c r="G10" s="18" t="s">
        <v>11</v>
      </c>
      <c r="H10" s="10"/>
      <c r="I10" s="19">
        <v>2203821</v>
      </c>
      <c r="J10" s="19">
        <v>1210</v>
      </c>
      <c r="K10" s="17" t="s">
        <v>9</v>
      </c>
      <c r="L10" s="10"/>
      <c r="M10" s="60">
        <v>318</v>
      </c>
      <c r="N10" s="60">
        <v>638</v>
      </c>
      <c r="O10" s="60">
        <v>831</v>
      </c>
      <c r="P10" s="10"/>
      <c r="Q10" s="60">
        <f t="shared" si="0"/>
        <v>9570</v>
      </c>
      <c r="R10" s="10"/>
      <c r="S10" s="62">
        <f t="shared" si="1"/>
        <v>10208</v>
      </c>
      <c r="T10" s="10"/>
      <c r="U10" s="64">
        <v>28.9</v>
      </c>
      <c r="V10" s="64">
        <v>42.86</v>
      </c>
      <c r="W10" s="10"/>
      <c r="X10" s="43">
        <v>223650000</v>
      </c>
      <c r="Y10" s="36">
        <v>9.6000000000000002E-2</v>
      </c>
      <c r="Z10" s="10"/>
      <c r="AA10" s="20">
        <v>60</v>
      </c>
      <c r="AB10" s="20">
        <v>4</v>
      </c>
      <c r="AC10" s="20">
        <v>1</v>
      </c>
      <c r="AD10" s="20">
        <v>34</v>
      </c>
      <c r="AE10" s="20">
        <v>1</v>
      </c>
      <c r="AF10" s="66">
        <f t="shared" si="2"/>
        <v>100</v>
      </c>
      <c r="AG10" s="10"/>
      <c r="AH10" s="36">
        <v>-5.8000000000000003E-2</v>
      </c>
      <c r="AI10" s="40">
        <v>5581</v>
      </c>
      <c r="AJ10" s="37">
        <v>0.81</v>
      </c>
      <c r="AK10" s="42" t="s">
        <v>210</v>
      </c>
      <c r="AL10" s="41">
        <v>2424</v>
      </c>
      <c r="AN10" s="86"/>
      <c r="AO10" s="87"/>
      <c r="AP10" s="88">
        <f t="shared" si="3"/>
        <v>0</v>
      </c>
      <c r="AR10" s="86">
        <f t="shared" si="4"/>
        <v>0</v>
      </c>
      <c r="AS10" s="87"/>
      <c r="AT10" s="88">
        <f t="shared" si="5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64</v>
      </c>
      <c r="E11" s="10"/>
      <c r="F11" s="18" t="s">
        <v>11</v>
      </c>
      <c r="G11" s="18" t="s">
        <v>11</v>
      </c>
      <c r="H11" s="10"/>
      <c r="I11" s="19">
        <v>1343098</v>
      </c>
      <c r="J11" s="19">
        <v>2830</v>
      </c>
      <c r="K11" s="17" t="s">
        <v>9</v>
      </c>
      <c r="L11" s="10"/>
      <c r="M11" s="60">
        <v>203</v>
      </c>
      <c r="N11" s="60">
        <v>361</v>
      </c>
      <c r="O11" s="60">
        <v>386</v>
      </c>
      <c r="P11" s="10"/>
      <c r="Q11" s="60">
        <f t="shared" si="0"/>
        <v>5415</v>
      </c>
      <c r="R11" s="10"/>
      <c r="S11" s="62">
        <f t="shared" si="1"/>
        <v>5776</v>
      </c>
      <c r="T11" s="10"/>
      <c r="U11" s="64">
        <v>26.9</v>
      </c>
      <c r="V11" s="64">
        <v>34.68</v>
      </c>
      <c r="W11" s="10"/>
      <c r="X11" s="43">
        <v>341160000</v>
      </c>
      <c r="Y11" s="36">
        <v>8.8999999999999996E-2</v>
      </c>
      <c r="Z11" s="10"/>
      <c r="AA11" s="20">
        <v>61</v>
      </c>
      <c r="AB11" s="20">
        <v>4</v>
      </c>
      <c r="AC11" s="20">
        <v>1</v>
      </c>
      <c r="AD11" s="20">
        <v>33</v>
      </c>
      <c r="AE11" s="20">
        <v>1</v>
      </c>
      <c r="AF11" s="66">
        <f t="shared" si="2"/>
        <v>100</v>
      </c>
      <c r="AG11" s="10"/>
      <c r="AH11" s="36">
        <v>-0.13100000000000001</v>
      </c>
      <c r="AI11" s="40">
        <v>7433</v>
      </c>
      <c r="AJ11" s="37">
        <v>0.81</v>
      </c>
      <c r="AK11" s="42" t="s">
        <v>210</v>
      </c>
      <c r="AL11" s="41">
        <v>2042</v>
      </c>
      <c r="AN11" s="86"/>
      <c r="AO11" s="87"/>
      <c r="AP11" s="88">
        <f t="shared" si="3"/>
        <v>0</v>
      </c>
      <c r="AR11" s="86">
        <f t="shared" si="4"/>
        <v>0</v>
      </c>
      <c r="AS11" s="87"/>
      <c r="AT11" s="88">
        <f t="shared" si="5"/>
        <v>0</v>
      </c>
      <c r="AV11" s="88">
        <v>0</v>
      </c>
    </row>
    <row r="12" spans="1:48" ht="24" customHeight="1">
      <c r="A12" s="16"/>
      <c r="B12" s="17">
        <f>B11+1</f>
        <v>4</v>
      </c>
      <c r="C12" s="10"/>
      <c r="D12" s="18" t="s">
        <v>171</v>
      </c>
      <c r="E12" s="10"/>
      <c r="F12" s="18" t="s">
        <v>5</v>
      </c>
      <c r="G12" s="18" t="s">
        <v>226</v>
      </c>
      <c r="H12" s="10"/>
      <c r="I12" s="19">
        <v>11403248</v>
      </c>
      <c r="J12" s="19">
        <v>3690</v>
      </c>
      <c r="K12" s="17" t="s">
        <v>9</v>
      </c>
      <c r="L12" s="10"/>
      <c r="M12" s="60">
        <v>1443</v>
      </c>
      <c r="N12" s="60">
        <v>2595</v>
      </c>
      <c r="O12" s="60">
        <v>3681</v>
      </c>
      <c r="P12" s="10"/>
      <c r="Q12" s="60">
        <f t="shared" si="0"/>
        <v>38925</v>
      </c>
      <c r="R12" s="10"/>
      <c r="S12" s="62">
        <f t="shared" si="1"/>
        <v>41520</v>
      </c>
      <c r="T12" s="10"/>
      <c r="U12" s="64">
        <v>22.8</v>
      </c>
      <c r="V12" s="64">
        <v>32.39</v>
      </c>
      <c r="W12" s="10"/>
      <c r="X12" s="43">
        <v>3160000000</v>
      </c>
      <c r="Y12" s="36">
        <v>7.5999999999999998E-2</v>
      </c>
      <c r="Z12" s="10"/>
      <c r="AA12" s="20">
        <v>51</v>
      </c>
      <c r="AB12" s="20">
        <v>18</v>
      </c>
      <c r="AC12" s="20">
        <v>1</v>
      </c>
      <c r="AD12" s="20">
        <v>29</v>
      </c>
      <c r="AE12" s="20">
        <v>1</v>
      </c>
      <c r="AF12" s="66">
        <f t="shared" si="2"/>
        <v>100</v>
      </c>
      <c r="AG12" s="10"/>
      <c r="AH12" s="36">
        <v>-3.7999999999999999E-2</v>
      </c>
      <c r="AI12" s="40">
        <v>17676</v>
      </c>
      <c r="AJ12" s="37">
        <v>0.72</v>
      </c>
      <c r="AK12" s="42" t="s">
        <v>214</v>
      </c>
      <c r="AL12" s="41">
        <v>1418</v>
      </c>
      <c r="AN12" s="86"/>
      <c r="AO12" s="87"/>
      <c r="AP12" s="88">
        <f t="shared" si="3"/>
        <v>0</v>
      </c>
      <c r="AR12" s="86">
        <f t="shared" si="4"/>
        <v>0</v>
      </c>
      <c r="AS12" s="87"/>
      <c r="AT12" s="88">
        <f t="shared" si="5"/>
        <v>0</v>
      </c>
      <c r="AV12" s="88">
        <v>0</v>
      </c>
    </row>
    <row r="13" spans="1:48" ht="24" customHeight="1">
      <c r="A13" s="16"/>
      <c r="B13" s="17">
        <f t="shared" ref="B13:B76" si="6">B12+1</f>
        <v>5</v>
      </c>
      <c r="C13" s="10"/>
      <c r="D13" s="18" t="s">
        <v>154</v>
      </c>
      <c r="E13" s="10"/>
      <c r="F13" s="18" t="s">
        <v>5</v>
      </c>
      <c r="G13" s="18" t="s">
        <v>11</v>
      </c>
      <c r="H13" s="10"/>
      <c r="I13" s="19">
        <v>14317996</v>
      </c>
      <c r="J13" s="19">
        <v>0</v>
      </c>
      <c r="K13" s="17" t="s">
        <v>6</v>
      </c>
      <c r="L13" s="10"/>
      <c r="M13" s="60">
        <v>165</v>
      </c>
      <c r="N13" s="60">
        <v>3884</v>
      </c>
      <c r="O13" s="60">
        <v>5101</v>
      </c>
      <c r="P13" s="10"/>
      <c r="Q13" s="60">
        <f t="shared" si="0"/>
        <v>58260</v>
      </c>
      <c r="R13" s="10"/>
      <c r="S13" s="62">
        <f t="shared" si="1"/>
        <v>62144</v>
      </c>
      <c r="T13" s="10"/>
      <c r="U13" s="64">
        <v>27.1</v>
      </c>
      <c r="V13" s="64">
        <v>31.2</v>
      </c>
      <c r="W13" s="10"/>
      <c r="X13" s="43">
        <v>609910000</v>
      </c>
      <c r="Y13" s="36">
        <v>0.09</v>
      </c>
      <c r="Z13" s="10"/>
      <c r="AA13" s="20">
        <v>49</v>
      </c>
      <c r="AB13" s="20">
        <v>5</v>
      </c>
      <c r="AC13" s="20">
        <v>5</v>
      </c>
      <c r="AD13" s="20">
        <v>40</v>
      </c>
      <c r="AE13" s="20">
        <v>1</v>
      </c>
      <c r="AF13" s="66">
        <f t="shared" si="2"/>
        <v>100</v>
      </c>
      <c r="AG13" s="10"/>
      <c r="AH13" s="36">
        <v>-7.6999999999999999E-2</v>
      </c>
      <c r="AI13" s="40">
        <v>415</v>
      </c>
      <c r="AJ13" s="37">
        <v>0.63</v>
      </c>
      <c r="AK13" s="42" t="s">
        <v>213</v>
      </c>
      <c r="AL13" s="41">
        <v>1732</v>
      </c>
      <c r="AN13" s="86"/>
      <c r="AO13" s="87"/>
      <c r="AP13" s="88">
        <f t="shared" si="3"/>
        <v>0</v>
      </c>
      <c r="AR13" s="86">
        <f t="shared" si="4"/>
        <v>0</v>
      </c>
      <c r="AS13" s="87"/>
      <c r="AT13" s="88">
        <f t="shared" si="5"/>
        <v>0</v>
      </c>
      <c r="AV13" s="88">
        <v>0</v>
      </c>
    </row>
    <row r="14" spans="1:48" ht="24" customHeight="1">
      <c r="A14" s="16"/>
      <c r="B14" s="17">
        <f t="shared" si="6"/>
        <v>6</v>
      </c>
      <c r="C14" s="10"/>
      <c r="D14" s="18" t="s">
        <v>131</v>
      </c>
      <c r="E14" s="10"/>
      <c r="F14" s="18" t="s">
        <v>18</v>
      </c>
      <c r="G14" s="18" t="s">
        <v>224</v>
      </c>
      <c r="H14" s="10"/>
      <c r="I14" s="19">
        <v>8084991</v>
      </c>
      <c r="J14" s="19">
        <v>2160</v>
      </c>
      <c r="K14" s="17" t="s">
        <v>9</v>
      </c>
      <c r="L14" s="10"/>
      <c r="M14" s="60">
        <v>158</v>
      </c>
      <c r="N14" s="60">
        <v>1145</v>
      </c>
      <c r="O14" s="60">
        <v>2788</v>
      </c>
      <c r="P14" s="10"/>
      <c r="Q14" s="60">
        <f t="shared" si="0"/>
        <v>17175</v>
      </c>
      <c r="R14" s="10"/>
      <c r="S14" s="62">
        <f t="shared" si="1"/>
        <v>18320</v>
      </c>
      <c r="T14" s="10"/>
      <c r="U14" s="64">
        <v>14.2</v>
      </c>
      <c r="V14" s="64">
        <v>31.06</v>
      </c>
      <c r="W14" s="10"/>
      <c r="X14" s="43">
        <v>896010000</v>
      </c>
      <c r="Y14" s="36">
        <v>4.7E-2</v>
      </c>
      <c r="Z14" s="10"/>
      <c r="AA14" s="20">
        <v>49</v>
      </c>
      <c r="AB14" s="20">
        <v>19</v>
      </c>
      <c r="AC14" s="20">
        <v>1</v>
      </c>
      <c r="AD14" s="20">
        <v>29</v>
      </c>
      <c r="AE14" s="20">
        <v>2</v>
      </c>
      <c r="AF14" s="66">
        <f t="shared" si="2"/>
        <v>100</v>
      </c>
      <c r="AG14" s="10"/>
      <c r="AH14" s="36">
        <v>-4.1000000000000002E-2</v>
      </c>
      <c r="AI14" s="40">
        <v>1249</v>
      </c>
      <c r="AJ14" s="37">
        <v>0.9</v>
      </c>
      <c r="AK14" s="42" t="s">
        <v>213</v>
      </c>
      <c r="AL14" s="41">
        <v>1777</v>
      </c>
      <c r="AN14" s="86"/>
      <c r="AO14" s="87"/>
      <c r="AP14" s="88">
        <f t="shared" si="3"/>
        <v>0</v>
      </c>
      <c r="AR14" s="86">
        <f t="shared" si="4"/>
        <v>0</v>
      </c>
      <c r="AS14" s="87"/>
      <c r="AT14" s="88">
        <f t="shared" si="5"/>
        <v>0</v>
      </c>
      <c r="AV14" s="88">
        <v>0</v>
      </c>
    </row>
    <row r="15" spans="1:48" ht="24" customHeight="1">
      <c r="A15" s="16"/>
      <c r="B15" s="17">
        <f t="shared" si="6"/>
        <v>7</v>
      </c>
      <c r="C15" s="10"/>
      <c r="D15" s="18" t="s">
        <v>57</v>
      </c>
      <c r="E15" s="10"/>
      <c r="F15" s="18" t="s">
        <v>13</v>
      </c>
      <c r="G15" s="18" t="s">
        <v>222</v>
      </c>
      <c r="H15" s="10"/>
      <c r="I15" s="19">
        <v>10648791</v>
      </c>
      <c r="J15" s="19">
        <v>6390</v>
      </c>
      <c r="K15" s="17" t="s">
        <v>9</v>
      </c>
      <c r="L15" s="10"/>
      <c r="M15" s="60">
        <v>3118</v>
      </c>
      <c r="N15" s="60">
        <v>3684</v>
      </c>
      <c r="O15" s="60">
        <v>3184</v>
      </c>
      <c r="P15" s="10"/>
      <c r="Q15" s="60">
        <f t="shared" si="0"/>
        <v>55260</v>
      </c>
      <c r="R15" s="10"/>
      <c r="S15" s="62">
        <f t="shared" si="1"/>
        <v>58944</v>
      </c>
      <c r="T15" s="10"/>
      <c r="U15" s="64">
        <v>34.6</v>
      </c>
      <c r="V15" s="64">
        <v>30.77</v>
      </c>
      <c r="W15" s="10"/>
      <c r="X15" s="43">
        <v>8320000000</v>
      </c>
      <c r="Y15" s="36">
        <v>0.115</v>
      </c>
      <c r="Z15" s="10"/>
      <c r="AA15" s="20">
        <v>73</v>
      </c>
      <c r="AB15" s="20">
        <v>16</v>
      </c>
      <c r="AC15" s="20">
        <v>1</v>
      </c>
      <c r="AD15" s="20">
        <v>9</v>
      </c>
      <c r="AE15" s="20">
        <v>1</v>
      </c>
      <c r="AF15" s="66">
        <f t="shared" si="2"/>
        <v>100</v>
      </c>
      <c r="AG15" s="10"/>
      <c r="AH15" s="36">
        <v>5.8999999999999997E-2</v>
      </c>
      <c r="AI15" s="40">
        <v>36192</v>
      </c>
      <c r="AJ15" s="37">
        <v>0.81</v>
      </c>
      <c r="AK15" s="42" t="s">
        <v>210</v>
      </c>
      <c r="AL15" s="41">
        <v>1563</v>
      </c>
      <c r="AN15" s="86"/>
      <c r="AO15" s="87"/>
      <c r="AP15" s="88">
        <f t="shared" si="3"/>
        <v>0</v>
      </c>
      <c r="AR15" s="86">
        <f t="shared" si="4"/>
        <v>0</v>
      </c>
      <c r="AS15" s="87"/>
      <c r="AT15" s="88">
        <f t="shared" si="5"/>
        <v>0</v>
      </c>
      <c r="AV15" s="88">
        <v>0</v>
      </c>
    </row>
    <row r="16" spans="1:48" ht="24" customHeight="1">
      <c r="A16" s="16"/>
      <c r="B16" s="17">
        <f t="shared" si="6"/>
        <v>8</v>
      </c>
      <c r="C16" s="10"/>
      <c r="D16" s="18" t="s">
        <v>146</v>
      </c>
      <c r="E16" s="10"/>
      <c r="F16" s="18" t="s">
        <v>5</v>
      </c>
      <c r="G16" s="18" t="s">
        <v>212</v>
      </c>
      <c r="H16" s="10"/>
      <c r="I16" s="19">
        <v>32275688</v>
      </c>
      <c r="J16" s="19">
        <v>21750</v>
      </c>
      <c r="K16" s="17" t="s">
        <v>14</v>
      </c>
      <c r="L16" s="10"/>
      <c r="M16" s="60">
        <v>9031</v>
      </c>
      <c r="N16" s="60">
        <v>9311</v>
      </c>
      <c r="O16" s="60">
        <v>9311</v>
      </c>
      <c r="P16" s="10"/>
      <c r="Q16" s="60">
        <f>N16*$Q$189</f>
        <v>279330</v>
      </c>
      <c r="R16" s="10"/>
      <c r="S16" s="62">
        <f t="shared" si="1"/>
        <v>288641</v>
      </c>
      <c r="T16" s="10"/>
      <c r="U16" s="64">
        <v>28.8</v>
      </c>
      <c r="V16" s="64">
        <v>28.8</v>
      </c>
      <c r="W16" s="10"/>
      <c r="X16" s="43">
        <f>AP16+AT16</f>
        <v>148076914942.39999</v>
      </c>
      <c r="Y16" s="36">
        <f>X16/AV16</f>
        <v>0.22959939426919879</v>
      </c>
      <c r="Z16" s="10"/>
      <c r="AA16" s="20">
        <v>51</v>
      </c>
      <c r="AB16" s="20">
        <v>12</v>
      </c>
      <c r="AC16" s="20">
        <v>1</v>
      </c>
      <c r="AD16" s="20">
        <v>35</v>
      </c>
      <c r="AE16" s="20">
        <v>1</v>
      </c>
      <c r="AF16" s="66">
        <f t="shared" si="2"/>
        <v>100</v>
      </c>
      <c r="AG16" s="10"/>
      <c r="AH16" s="72"/>
      <c r="AI16" s="73"/>
      <c r="AJ16" s="74"/>
      <c r="AK16" s="75"/>
      <c r="AL16" s="76"/>
      <c r="AN16" s="57">
        <v>19879.297999999999</v>
      </c>
      <c r="AO16" s="35">
        <v>80</v>
      </c>
      <c r="AP16" s="43">
        <f t="shared" si="3"/>
        <v>14807691494.24</v>
      </c>
      <c r="AR16" s="57">
        <f t="shared" si="4"/>
        <v>19879.297999999999</v>
      </c>
      <c r="AS16" s="35">
        <v>24</v>
      </c>
      <c r="AT16" s="43">
        <f t="shared" si="5"/>
        <v>133269223448.16</v>
      </c>
      <c r="AV16" s="43">
        <v>644936000000</v>
      </c>
    </row>
    <row r="17" spans="1:48" ht="24" customHeight="1">
      <c r="A17" s="16"/>
      <c r="B17" s="17">
        <f t="shared" si="6"/>
        <v>9</v>
      </c>
      <c r="C17" s="10"/>
      <c r="D17" s="18" t="s">
        <v>59</v>
      </c>
      <c r="E17" s="10"/>
      <c r="F17" s="18" t="s">
        <v>5</v>
      </c>
      <c r="G17" s="18" t="s">
        <v>226</v>
      </c>
      <c r="H17" s="10"/>
      <c r="I17" s="19">
        <v>95688680</v>
      </c>
      <c r="J17" s="19">
        <v>3460</v>
      </c>
      <c r="K17" s="17" t="s">
        <v>9</v>
      </c>
      <c r="L17" s="10"/>
      <c r="M17" s="60">
        <v>8211</v>
      </c>
      <c r="N17" s="60">
        <v>9287</v>
      </c>
      <c r="O17" s="60">
        <v>26925</v>
      </c>
      <c r="P17" s="10"/>
      <c r="Q17" s="60">
        <f t="shared" ref="Q17:Q26" si="7">N17*$Q$188</f>
        <v>139305</v>
      </c>
      <c r="R17" s="10"/>
      <c r="S17" s="62">
        <f t="shared" si="1"/>
        <v>148592</v>
      </c>
      <c r="T17" s="10"/>
      <c r="U17" s="64">
        <v>9.6999999999999993</v>
      </c>
      <c r="V17" s="64">
        <v>28.43</v>
      </c>
      <c r="W17" s="10"/>
      <c r="X17" s="43">
        <v>10740000000</v>
      </c>
      <c r="Y17" s="36">
        <v>3.2000000000000001E-2</v>
      </c>
      <c r="Z17" s="10"/>
      <c r="AA17" s="20">
        <v>61</v>
      </c>
      <c r="AB17" s="20">
        <v>10</v>
      </c>
      <c r="AC17" s="20">
        <v>1</v>
      </c>
      <c r="AD17" s="20">
        <v>27</v>
      </c>
      <c r="AE17" s="20">
        <v>1</v>
      </c>
      <c r="AF17" s="66">
        <f t="shared" si="2"/>
        <v>100</v>
      </c>
      <c r="AG17" s="10"/>
      <c r="AH17" s="36">
        <v>-4.7E-2</v>
      </c>
      <c r="AI17" s="40">
        <v>8792</v>
      </c>
      <c r="AJ17" s="37">
        <v>0.76</v>
      </c>
      <c r="AK17" s="42" t="s">
        <v>214</v>
      </c>
      <c r="AL17" s="41">
        <v>1580</v>
      </c>
      <c r="AN17" s="86"/>
      <c r="AO17" s="87"/>
      <c r="AP17" s="88">
        <f t="shared" si="3"/>
        <v>0</v>
      </c>
      <c r="AR17" s="86">
        <f t="shared" si="4"/>
        <v>0</v>
      </c>
      <c r="AS17" s="87"/>
      <c r="AT17" s="88">
        <f t="shared" si="5"/>
        <v>0</v>
      </c>
      <c r="AV17" s="88">
        <v>0</v>
      </c>
    </row>
    <row r="18" spans="1:48" ht="24" customHeight="1">
      <c r="A18" s="16"/>
      <c r="B18" s="17">
        <f t="shared" si="6"/>
        <v>10</v>
      </c>
      <c r="C18" s="10"/>
      <c r="D18" s="18" t="s">
        <v>155</v>
      </c>
      <c r="E18" s="10"/>
      <c r="F18" s="18" t="s">
        <v>11</v>
      </c>
      <c r="G18" s="18" t="s">
        <v>11</v>
      </c>
      <c r="H18" s="10"/>
      <c r="I18" s="19">
        <v>56015472</v>
      </c>
      <c r="J18" s="19">
        <v>5480</v>
      </c>
      <c r="K18" s="17" t="s">
        <v>9</v>
      </c>
      <c r="L18" s="10"/>
      <c r="M18" s="60">
        <v>14071</v>
      </c>
      <c r="N18" s="60">
        <v>14507</v>
      </c>
      <c r="O18" s="60">
        <v>15099</v>
      </c>
      <c r="P18" s="10"/>
      <c r="Q18" s="60">
        <f t="shared" si="7"/>
        <v>217605</v>
      </c>
      <c r="R18" s="10"/>
      <c r="S18" s="62">
        <f t="shared" si="1"/>
        <v>232112</v>
      </c>
      <c r="T18" s="10"/>
      <c r="U18" s="64">
        <v>25.9</v>
      </c>
      <c r="V18" s="64">
        <v>27.79</v>
      </c>
      <c r="W18" s="10"/>
      <c r="X18" s="43">
        <v>25470000000</v>
      </c>
      <c r="Y18" s="36">
        <v>8.5999999999999993E-2</v>
      </c>
      <c r="Z18" s="10"/>
      <c r="AA18" s="20">
        <v>67</v>
      </c>
      <c r="AB18" s="20">
        <v>2</v>
      </c>
      <c r="AC18" s="20">
        <v>1</v>
      </c>
      <c r="AD18" s="20">
        <v>29</v>
      </c>
      <c r="AE18" s="20">
        <v>1</v>
      </c>
      <c r="AF18" s="66">
        <f t="shared" si="2"/>
        <v>100</v>
      </c>
      <c r="AG18" s="10"/>
      <c r="AH18" s="36">
        <v>-4.7E-2</v>
      </c>
      <c r="AI18" s="40">
        <v>17691</v>
      </c>
      <c r="AJ18" s="37">
        <v>0.83</v>
      </c>
      <c r="AK18" s="42" t="s">
        <v>213</v>
      </c>
      <c r="AL18" s="41">
        <v>1509</v>
      </c>
      <c r="AN18" s="86"/>
      <c r="AO18" s="87"/>
      <c r="AP18" s="88">
        <f t="shared" si="3"/>
        <v>0</v>
      </c>
      <c r="AR18" s="86">
        <f t="shared" si="4"/>
        <v>0</v>
      </c>
      <c r="AS18" s="87"/>
      <c r="AT18" s="88">
        <f t="shared" si="5"/>
        <v>0</v>
      </c>
      <c r="AV18" s="88">
        <v>0</v>
      </c>
    </row>
    <row r="19" spans="1:48" ht="24" customHeight="1">
      <c r="A19" s="16"/>
      <c r="B19" s="17">
        <f t="shared" si="6"/>
        <v>11</v>
      </c>
      <c r="C19" s="10"/>
      <c r="D19" s="18" t="s">
        <v>27</v>
      </c>
      <c r="E19" s="10"/>
      <c r="F19" s="18" t="s">
        <v>11</v>
      </c>
      <c r="G19" s="18" t="s">
        <v>11</v>
      </c>
      <c r="H19" s="10"/>
      <c r="I19" s="19">
        <v>10872298</v>
      </c>
      <c r="J19" s="19">
        <v>820</v>
      </c>
      <c r="K19" s="17" t="s">
        <v>6</v>
      </c>
      <c r="L19" s="10"/>
      <c r="M19" s="60">
        <v>637</v>
      </c>
      <c r="N19" s="60">
        <v>2986</v>
      </c>
      <c r="O19" s="60">
        <v>3098</v>
      </c>
      <c r="P19" s="10"/>
      <c r="Q19" s="60">
        <f t="shared" si="7"/>
        <v>44790</v>
      </c>
      <c r="R19" s="10"/>
      <c r="S19" s="62">
        <f t="shared" si="1"/>
        <v>47776</v>
      </c>
      <c r="T19" s="10"/>
      <c r="U19" s="64">
        <v>27.5</v>
      </c>
      <c r="V19" s="64">
        <v>27.55</v>
      </c>
      <c r="W19" s="10"/>
      <c r="X19" s="43">
        <v>782890000</v>
      </c>
      <c r="Y19" s="36">
        <v>9.0999999999999998E-2</v>
      </c>
      <c r="Z19" s="10"/>
      <c r="AA19" s="20">
        <v>39</v>
      </c>
      <c r="AB19" s="20">
        <v>3</v>
      </c>
      <c r="AC19" s="20">
        <v>2</v>
      </c>
      <c r="AD19" s="20">
        <v>54</v>
      </c>
      <c r="AE19" s="20">
        <v>2</v>
      </c>
      <c r="AF19" s="66">
        <f t="shared" si="2"/>
        <v>100</v>
      </c>
      <c r="AG19" s="10"/>
      <c r="AH19" s="36">
        <v>-8.3000000000000004E-2</v>
      </c>
      <c r="AI19" s="40">
        <v>4321</v>
      </c>
      <c r="AJ19" s="37">
        <v>0.57999999999999996</v>
      </c>
      <c r="AK19" s="42" t="s">
        <v>214</v>
      </c>
      <c r="AL19" s="41">
        <v>1546</v>
      </c>
      <c r="AN19" s="86"/>
      <c r="AO19" s="87"/>
      <c r="AP19" s="88">
        <f t="shared" si="3"/>
        <v>0</v>
      </c>
      <c r="AR19" s="86">
        <f t="shared" si="4"/>
        <v>0</v>
      </c>
      <c r="AS19" s="87"/>
      <c r="AT19" s="88">
        <f t="shared" si="5"/>
        <v>0</v>
      </c>
      <c r="AV19" s="88">
        <v>0</v>
      </c>
    </row>
    <row r="20" spans="1:48" ht="24" customHeight="1">
      <c r="A20" s="16"/>
      <c r="B20" s="17">
        <f t="shared" si="6"/>
        <v>12</v>
      </c>
      <c r="C20" s="10"/>
      <c r="D20" s="18" t="s">
        <v>159</v>
      </c>
      <c r="E20" s="10"/>
      <c r="F20" s="18" t="s">
        <v>5</v>
      </c>
      <c r="G20" s="18" t="s">
        <v>11</v>
      </c>
      <c r="H20" s="10"/>
      <c r="I20" s="19">
        <v>39578828</v>
      </c>
      <c r="J20" s="19">
        <v>2140</v>
      </c>
      <c r="K20" s="17" t="s">
        <v>9</v>
      </c>
      <c r="L20" s="10"/>
      <c r="M20" s="60">
        <v>2311</v>
      </c>
      <c r="N20" s="60">
        <v>10178</v>
      </c>
      <c r="O20" s="60">
        <v>10798</v>
      </c>
      <c r="P20" s="10"/>
      <c r="Q20" s="60">
        <f t="shared" si="7"/>
        <v>152670</v>
      </c>
      <c r="R20" s="10"/>
      <c r="S20" s="62">
        <f t="shared" si="1"/>
        <v>162848</v>
      </c>
      <c r="T20" s="10"/>
      <c r="U20" s="64">
        <v>25.7</v>
      </c>
      <c r="V20" s="64">
        <v>27.41</v>
      </c>
      <c r="W20" s="10"/>
      <c r="X20" s="43">
        <v>8170000000</v>
      </c>
      <c r="Y20" s="36">
        <v>8.5999999999999993E-2</v>
      </c>
      <c r="Z20" s="10"/>
      <c r="AA20" s="20">
        <v>58</v>
      </c>
      <c r="AB20" s="20">
        <v>20</v>
      </c>
      <c r="AC20" s="20">
        <v>1</v>
      </c>
      <c r="AD20" s="20">
        <v>20</v>
      </c>
      <c r="AE20" s="20">
        <v>1</v>
      </c>
      <c r="AF20" s="66">
        <f t="shared" si="2"/>
        <v>100</v>
      </c>
      <c r="AG20" s="10"/>
      <c r="AH20" s="36">
        <v>-0.09</v>
      </c>
      <c r="AI20" s="40">
        <v>3165</v>
      </c>
      <c r="AJ20" s="37">
        <v>0.61</v>
      </c>
      <c r="AK20" s="42" t="s">
        <v>214</v>
      </c>
      <c r="AL20" s="41">
        <v>1749</v>
      </c>
      <c r="AN20" s="86"/>
      <c r="AO20" s="87"/>
      <c r="AP20" s="88">
        <f t="shared" si="3"/>
        <v>0</v>
      </c>
      <c r="AR20" s="86">
        <f t="shared" si="4"/>
        <v>0</v>
      </c>
      <c r="AS20" s="87"/>
      <c r="AT20" s="88">
        <f t="shared" si="5"/>
        <v>0</v>
      </c>
      <c r="AV20" s="88">
        <v>0</v>
      </c>
    </row>
    <row r="21" spans="1:48" ht="24" customHeight="1">
      <c r="A21" s="16"/>
      <c r="B21" s="17">
        <f t="shared" si="6"/>
        <v>13</v>
      </c>
      <c r="C21" s="10"/>
      <c r="D21" s="18" t="s">
        <v>58</v>
      </c>
      <c r="E21" s="10"/>
      <c r="F21" s="18" t="s">
        <v>13</v>
      </c>
      <c r="G21" s="18" t="s">
        <v>222</v>
      </c>
      <c r="H21" s="10"/>
      <c r="I21" s="19">
        <v>16385068</v>
      </c>
      <c r="J21" s="19">
        <v>5820</v>
      </c>
      <c r="K21" s="17" t="s">
        <v>9</v>
      </c>
      <c r="L21" s="10"/>
      <c r="M21" s="60">
        <v>2894</v>
      </c>
      <c r="N21" s="60">
        <v>3490</v>
      </c>
      <c r="O21" s="60">
        <v>4474</v>
      </c>
      <c r="P21" s="10"/>
      <c r="Q21" s="60">
        <f t="shared" si="7"/>
        <v>52350</v>
      </c>
      <c r="R21" s="10"/>
      <c r="S21" s="62">
        <f t="shared" si="1"/>
        <v>55840</v>
      </c>
      <c r="T21" s="10"/>
      <c r="U21" s="64">
        <v>21.3</v>
      </c>
      <c r="V21" s="64">
        <v>27.21</v>
      </c>
      <c r="W21" s="10"/>
      <c r="X21" s="43">
        <v>7080000000</v>
      </c>
      <c r="Y21" s="36">
        <v>7.0999999999999994E-2</v>
      </c>
      <c r="Z21" s="10"/>
      <c r="AA21" s="20">
        <v>32</v>
      </c>
      <c r="AB21" s="20">
        <v>18</v>
      </c>
      <c r="AC21" s="20">
        <v>2</v>
      </c>
      <c r="AD21" s="20">
        <v>47</v>
      </c>
      <c r="AE21" s="20">
        <v>1</v>
      </c>
      <c r="AF21" s="66">
        <f t="shared" si="2"/>
        <v>100</v>
      </c>
      <c r="AG21" s="10"/>
      <c r="AH21" s="36">
        <v>-9.0999999999999998E-2</v>
      </c>
      <c r="AI21" s="40">
        <v>11751</v>
      </c>
      <c r="AJ21" s="37">
        <v>0.75</v>
      </c>
      <c r="AK21" s="42" t="s">
        <v>213</v>
      </c>
      <c r="AL21" s="41">
        <v>1394</v>
      </c>
      <c r="AN21" s="86"/>
      <c r="AO21" s="87"/>
      <c r="AP21" s="88">
        <f t="shared" si="3"/>
        <v>0</v>
      </c>
      <c r="AR21" s="86">
        <f t="shared" si="4"/>
        <v>0</v>
      </c>
      <c r="AS21" s="87"/>
      <c r="AT21" s="88">
        <f t="shared" si="5"/>
        <v>0</v>
      </c>
      <c r="AV21" s="88">
        <v>0</v>
      </c>
    </row>
    <row r="22" spans="1:48" ht="24" customHeight="1">
      <c r="A22" s="16"/>
      <c r="B22" s="17">
        <f t="shared" si="6"/>
        <v>14</v>
      </c>
      <c r="C22" s="10"/>
      <c r="D22" s="18" t="s">
        <v>165</v>
      </c>
      <c r="E22" s="10"/>
      <c r="F22" s="18" t="s">
        <v>22</v>
      </c>
      <c r="G22" s="18" t="s">
        <v>224</v>
      </c>
      <c r="H22" s="10"/>
      <c r="I22" s="19">
        <v>68863512</v>
      </c>
      <c r="J22" s="19">
        <v>5640</v>
      </c>
      <c r="K22" s="17" t="s">
        <v>9</v>
      </c>
      <c r="L22" s="10"/>
      <c r="M22" s="60">
        <v>21745</v>
      </c>
      <c r="N22" s="60">
        <v>22491</v>
      </c>
      <c r="O22" s="60">
        <v>19110</v>
      </c>
      <c r="P22" s="10"/>
      <c r="Q22" s="60">
        <f t="shared" si="7"/>
        <v>337365</v>
      </c>
      <c r="R22" s="10"/>
      <c r="S22" s="62">
        <f t="shared" si="1"/>
        <v>359856</v>
      </c>
      <c r="T22" s="10"/>
      <c r="U22" s="64">
        <v>32.700000000000003</v>
      </c>
      <c r="V22" s="64">
        <v>27.14</v>
      </c>
      <c r="W22" s="10"/>
      <c r="X22" s="43">
        <v>44710000000</v>
      </c>
      <c r="Y22" s="36">
        <v>0.109</v>
      </c>
      <c r="Z22" s="10"/>
      <c r="AA22" s="20">
        <v>30</v>
      </c>
      <c r="AB22" s="20">
        <v>50</v>
      </c>
      <c r="AC22" s="20">
        <v>2</v>
      </c>
      <c r="AD22" s="20">
        <v>17</v>
      </c>
      <c r="AE22" s="20">
        <v>1</v>
      </c>
      <c r="AF22" s="66">
        <f t="shared" si="2"/>
        <v>100</v>
      </c>
      <c r="AG22" s="10"/>
      <c r="AH22" s="36">
        <v>1.4999999999999999E-2</v>
      </c>
      <c r="AI22" s="40">
        <v>54220</v>
      </c>
      <c r="AJ22" s="37">
        <v>0.82</v>
      </c>
      <c r="AK22" s="42" t="s">
        <v>213</v>
      </c>
      <c r="AL22" s="41">
        <v>1494</v>
      </c>
      <c r="AN22" s="86"/>
      <c r="AO22" s="87"/>
      <c r="AP22" s="88">
        <f t="shared" si="3"/>
        <v>0</v>
      </c>
      <c r="AR22" s="86">
        <f t="shared" si="4"/>
        <v>0</v>
      </c>
      <c r="AS22" s="87"/>
      <c r="AT22" s="88">
        <f t="shared" si="5"/>
        <v>0</v>
      </c>
      <c r="AV22" s="88">
        <v>0</v>
      </c>
    </row>
    <row r="23" spans="1:48" ht="24" customHeight="1">
      <c r="A23" s="16"/>
      <c r="B23" s="17">
        <f t="shared" si="6"/>
        <v>15</v>
      </c>
      <c r="C23" s="10"/>
      <c r="D23" s="18" t="s">
        <v>4</v>
      </c>
      <c r="E23" s="10"/>
      <c r="F23" s="18" t="s">
        <v>5</v>
      </c>
      <c r="G23" s="18" t="s">
        <v>198</v>
      </c>
      <c r="H23" s="10"/>
      <c r="I23" s="19">
        <v>34656032</v>
      </c>
      <c r="J23" s="19">
        <v>580</v>
      </c>
      <c r="K23" s="17" t="s">
        <v>6</v>
      </c>
      <c r="L23" s="10"/>
      <c r="M23" s="60">
        <v>1565</v>
      </c>
      <c r="N23" s="60">
        <v>5230</v>
      </c>
      <c r="O23" s="60">
        <v>8507</v>
      </c>
      <c r="P23" s="10"/>
      <c r="Q23" s="60">
        <f t="shared" si="7"/>
        <v>78450</v>
      </c>
      <c r="R23" s="10"/>
      <c r="S23" s="62">
        <f t="shared" si="1"/>
        <v>83680</v>
      </c>
      <c r="T23" s="10"/>
      <c r="U23" s="64">
        <v>15.1</v>
      </c>
      <c r="V23" s="64">
        <v>26.77</v>
      </c>
      <c r="W23" s="10"/>
      <c r="X23" s="43">
        <v>955710000</v>
      </c>
      <c r="Y23" s="36">
        <v>0.05</v>
      </c>
      <c r="Z23" s="10"/>
      <c r="AA23" s="20">
        <v>52</v>
      </c>
      <c r="AB23" s="20">
        <v>10</v>
      </c>
      <c r="AC23" s="20">
        <v>1</v>
      </c>
      <c r="AD23" s="20">
        <v>36</v>
      </c>
      <c r="AE23" s="20">
        <v>1</v>
      </c>
      <c r="AF23" s="66">
        <f t="shared" si="2"/>
        <v>100</v>
      </c>
      <c r="AG23" s="10"/>
      <c r="AH23" s="36">
        <v>-4.8000000000000001E-2</v>
      </c>
      <c r="AI23" s="40">
        <v>1891</v>
      </c>
      <c r="AJ23" s="37">
        <v>0.8</v>
      </c>
      <c r="AK23" s="42" t="s">
        <v>210</v>
      </c>
      <c r="AL23" s="41">
        <v>1636</v>
      </c>
      <c r="AN23" s="86"/>
      <c r="AO23" s="87"/>
      <c r="AP23" s="88">
        <f t="shared" si="3"/>
        <v>0</v>
      </c>
      <c r="AR23" s="86">
        <f t="shared" si="4"/>
        <v>0</v>
      </c>
      <c r="AS23" s="87"/>
      <c r="AT23" s="88">
        <f t="shared" si="5"/>
        <v>0</v>
      </c>
      <c r="AV23" s="88">
        <v>0</v>
      </c>
    </row>
    <row r="24" spans="1:48" ht="24" customHeight="1">
      <c r="A24" s="16"/>
      <c r="B24" s="17">
        <f t="shared" si="6"/>
        <v>16</v>
      </c>
      <c r="C24" s="10"/>
      <c r="D24" s="18" t="s">
        <v>85</v>
      </c>
      <c r="E24" s="10"/>
      <c r="F24" s="18" t="s">
        <v>5</v>
      </c>
      <c r="G24" s="18" t="s">
        <v>226</v>
      </c>
      <c r="H24" s="10"/>
      <c r="I24" s="19">
        <v>80277424</v>
      </c>
      <c r="J24" s="19">
        <v>6530</v>
      </c>
      <c r="K24" s="17" t="s">
        <v>9</v>
      </c>
      <c r="L24" s="10"/>
      <c r="M24" s="60">
        <v>15932</v>
      </c>
      <c r="N24" s="60">
        <v>16426</v>
      </c>
      <c r="O24" s="60">
        <v>21397</v>
      </c>
      <c r="P24" s="10"/>
      <c r="Q24" s="60">
        <f t="shared" si="7"/>
        <v>246390</v>
      </c>
      <c r="R24" s="10"/>
      <c r="S24" s="62">
        <f t="shared" si="1"/>
        <v>262816</v>
      </c>
      <c r="T24" s="10"/>
      <c r="U24" s="64">
        <v>20.5</v>
      </c>
      <c r="V24" s="64">
        <v>26.27</v>
      </c>
      <c r="W24" s="10"/>
      <c r="X24" s="43">
        <v>28500000000</v>
      </c>
      <c r="Y24" s="36">
        <v>6.8000000000000005E-2</v>
      </c>
      <c r="Z24" s="10"/>
      <c r="AA24" s="20">
        <v>51</v>
      </c>
      <c r="AB24" s="20">
        <v>12</v>
      </c>
      <c r="AC24" s="20">
        <v>1</v>
      </c>
      <c r="AD24" s="20">
        <v>35</v>
      </c>
      <c r="AE24" s="20">
        <v>1</v>
      </c>
      <c r="AF24" s="66">
        <f t="shared" si="2"/>
        <v>100</v>
      </c>
      <c r="AG24" s="10"/>
      <c r="AH24" s="36">
        <v>-0.16</v>
      </c>
      <c r="AI24" s="40">
        <v>37840</v>
      </c>
      <c r="AJ24" s="37">
        <v>0.75</v>
      </c>
      <c r="AK24" s="42" t="s">
        <v>213</v>
      </c>
      <c r="AL24" s="41">
        <v>1436</v>
      </c>
      <c r="AN24" s="86"/>
      <c r="AO24" s="87"/>
      <c r="AP24" s="88">
        <f t="shared" si="3"/>
        <v>0</v>
      </c>
      <c r="AR24" s="86">
        <f t="shared" si="4"/>
        <v>0</v>
      </c>
      <c r="AS24" s="87"/>
      <c r="AT24" s="88">
        <f t="shared" si="5"/>
        <v>0</v>
      </c>
      <c r="AV24" s="88">
        <v>0</v>
      </c>
    </row>
    <row r="25" spans="1:48" ht="24" customHeight="1">
      <c r="A25" s="16"/>
      <c r="B25" s="17">
        <f t="shared" si="6"/>
        <v>17</v>
      </c>
      <c r="C25" s="10"/>
      <c r="D25" s="18" t="s">
        <v>69</v>
      </c>
      <c r="E25" s="10"/>
      <c r="F25" s="18" t="s">
        <v>11</v>
      </c>
      <c r="G25" s="18" t="s">
        <v>11</v>
      </c>
      <c r="H25" s="10"/>
      <c r="I25" s="19">
        <v>1979786</v>
      </c>
      <c r="J25" s="19">
        <v>7210</v>
      </c>
      <c r="K25" s="17" t="s">
        <v>9</v>
      </c>
      <c r="L25" s="10"/>
      <c r="M25" s="60">
        <v>54</v>
      </c>
      <c r="N25" s="60">
        <v>460</v>
      </c>
      <c r="O25" s="60">
        <v>438</v>
      </c>
      <c r="P25" s="10"/>
      <c r="Q25" s="60">
        <f t="shared" si="7"/>
        <v>6900</v>
      </c>
      <c r="R25" s="10"/>
      <c r="S25" s="62">
        <f t="shared" si="1"/>
        <v>7360</v>
      </c>
      <c r="T25" s="10"/>
      <c r="U25" s="64">
        <v>23.2</v>
      </c>
      <c r="V25" s="64">
        <v>26.15</v>
      </c>
      <c r="W25" s="10"/>
      <c r="X25" s="43">
        <v>1080000000</v>
      </c>
      <c r="Y25" s="36">
        <v>7.6999999999999999E-2</v>
      </c>
      <c r="Z25" s="10"/>
      <c r="AA25" s="20">
        <v>55</v>
      </c>
      <c r="AB25" s="20">
        <v>4</v>
      </c>
      <c r="AC25" s="20">
        <v>1</v>
      </c>
      <c r="AD25" s="20">
        <v>39</v>
      </c>
      <c r="AE25" s="20">
        <v>1</v>
      </c>
      <c r="AF25" s="66">
        <f t="shared" si="2"/>
        <v>100</v>
      </c>
      <c r="AG25" s="10"/>
      <c r="AH25" s="36">
        <v>-5.1999999999999998E-2</v>
      </c>
      <c r="AI25" s="40">
        <v>9850</v>
      </c>
      <c r="AJ25" s="37">
        <v>0.76</v>
      </c>
      <c r="AK25" s="42" t="s">
        <v>213</v>
      </c>
      <c r="AL25" s="41">
        <v>1568</v>
      </c>
      <c r="AN25" s="86"/>
      <c r="AO25" s="87"/>
      <c r="AP25" s="88">
        <f t="shared" si="3"/>
        <v>0</v>
      </c>
      <c r="AR25" s="86">
        <f t="shared" si="4"/>
        <v>0</v>
      </c>
      <c r="AS25" s="87"/>
      <c r="AT25" s="88">
        <f t="shared" si="5"/>
        <v>0</v>
      </c>
      <c r="AV25" s="88">
        <v>0</v>
      </c>
    </row>
    <row r="26" spans="1:48" ht="24" customHeight="1">
      <c r="A26" s="16"/>
      <c r="B26" s="17">
        <f t="shared" si="6"/>
        <v>18</v>
      </c>
      <c r="C26" s="10"/>
      <c r="D26" s="18" t="s">
        <v>54</v>
      </c>
      <c r="E26" s="10"/>
      <c r="F26" s="18" t="s">
        <v>11</v>
      </c>
      <c r="G26" s="18" t="s">
        <v>11</v>
      </c>
      <c r="H26" s="10"/>
      <c r="I26" s="19">
        <v>78736152</v>
      </c>
      <c r="J26" s="19">
        <v>420</v>
      </c>
      <c r="K26" s="17" t="s">
        <v>6</v>
      </c>
      <c r="L26" s="10"/>
      <c r="M26" s="60">
        <v>385</v>
      </c>
      <c r="N26" s="60">
        <v>26529</v>
      </c>
      <c r="O26" s="60">
        <v>20521</v>
      </c>
      <c r="P26" s="10"/>
      <c r="Q26" s="60">
        <f t="shared" si="7"/>
        <v>397935</v>
      </c>
      <c r="R26" s="10"/>
      <c r="S26" s="62">
        <f t="shared" si="1"/>
        <v>424464</v>
      </c>
      <c r="T26" s="10"/>
      <c r="U26" s="64">
        <v>33.700000000000003</v>
      </c>
      <c r="V26" s="64">
        <v>26.06</v>
      </c>
      <c r="W26" s="10"/>
      <c r="X26" s="43">
        <v>4160000000</v>
      </c>
      <c r="Y26" s="36">
        <v>0.112</v>
      </c>
      <c r="Z26" s="10"/>
      <c r="AA26" s="20">
        <v>53</v>
      </c>
      <c r="AB26" s="20">
        <v>3</v>
      </c>
      <c r="AC26" s="20">
        <v>1</v>
      </c>
      <c r="AD26" s="20">
        <v>42</v>
      </c>
      <c r="AE26" s="20">
        <v>1</v>
      </c>
      <c r="AF26" s="66">
        <f t="shared" si="2"/>
        <v>100</v>
      </c>
      <c r="AG26" s="10"/>
      <c r="AH26" s="36">
        <v>-7.6999999999999999E-2</v>
      </c>
      <c r="AI26" s="40">
        <v>518</v>
      </c>
      <c r="AJ26" s="37">
        <v>0.62</v>
      </c>
      <c r="AK26" s="42" t="s">
        <v>213</v>
      </c>
      <c r="AL26" s="41">
        <v>1728</v>
      </c>
      <c r="AN26" s="86"/>
      <c r="AO26" s="87"/>
      <c r="AP26" s="88">
        <f t="shared" si="3"/>
        <v>0</v>
      </c>
      <c r="AR26" s="86">
        <f t="shared" si="4"/>
        <v>0</v>
      </c>
      <c r="AS26" s="87"/>
      <c r="AT26" s="88">
        <f t="shared" si="5"/>
        <v>0</v>
      </c>
      <c r="AV26" s="88">
        <v>0</v>
      </c>
    </row>
    <row r="27" spans="1:48" ht="24" customHeight="1">
      <c r="A27" s="16"/>
      <c r="B27" s="17">
        <f t="shared" si="6"/>
        <v>19</v>
      </c>
      <c r="C27" s="10"/>
      <c r="D27" s="18" t="s">
        <v>62</v>
      </c>
      <c r="E27" s="10"/>
      <c r="F27" s="18" t="s">
        <v>11</v>
      </c>
      <c r="G27" s="18" t="s">
        <v>11</v>
      </c>
      <c r="H27" s="10"/>
      <c r="I27" s="19">
        <v>4954645</v>
      </c>
      <c r="J27" s="19">
        <v>520</v>
      </c>
      <c r="K27" s="17" t="s">
        <v>6</v>
      </c>
      <c r="L27" s="10"/>
      <c r="M27" s="60">
        <v>130</v>
      </c>
      <c r="N27" s="60">
        <v>1255</v>
      </c>
      <c r="O27" s="60">
        <v>1255</v>
      </c>
      <c r="P27" s="10"/>
      <c r="Q27" s="60">
        <f>N27*$Q$187</f>
        <v>12550</v>
      </c>
      <c r="R27" s="10"/>
      <c r="S27" s="62">
        <f t="shared" si="1"/>
        <v>13805</v>
      </c>
      <c r="T27" s="10"/>
      <c r="U27" s="64">
        <v>25.3</v>
      </c>
      <c r="V27" s="64">
        <v>25.3</v>
      </c>
      <c r="W27" s="10"/>
      <c r="X27" s="43">
        <f>AP27+AT27</f>
        <v>183289838.39999998</v>
      </c>
      <c r="Y27" s="36">
        <f>X27/AV27</f>
        <v>7.0279846012269928E-2</v>
      </c>
      <c r="Z27" s="10"/>
      <c r="AA27" s="20">
        <v>36.200000000000003</v>
      </c>
      <c r="AB27" s="20">
        <v>1.5</v>
      </c>
      <c r="AC27" s="20">
        <v>9.1999999999999993</v>
      </c>
      <c r="AD27" s="20">
        <v>25.4</v>
      </c>
      <c r="AE27" s="20">
        <v>27.7</v>
      </c>
      <c r="AF27" s="66">
        <f t="shared" si="2"/>
        <v>100.00000000000001</v>
      </c>
      <c r="AG27" s="10"/>
      <c r="AH27" s="72"/>
      <c r="AI27" s="73"/>
      <c r="AJ27" s="74"/>
      <c r="AK27" s="75"/>
      <c r="AL27" s="76"/>
      <c r="AN27" s="57">
        <v>811.37599999999998</v>
      </c>
      <c r="AO27" s="35">
        <v>60</v>
      </c>
      <c r="AP27" s="43">
        <f t="shared" si="3"/>
        <v>61096612.799999997</v>
      </c>
      <c r="AR27" s="57">
        <f t="shared" si="4"/>
        <v>811.37599999999998</v>
      </c>
      <c r="AS27" s="35">
        <v>12</v>
      </c>
      <c r="AT27" s="43">
        <f t="shared" si="5"/>
        <v>122193225.59999999</v>
      </c>
      <c r="AV27" s="43">
        <v>2608000000</v>
      </c>
    </row>
    <row r="28" spans="1:48" ht="24" customHeight="1">
      <c r="A28" s="16"/>
      <c r="B28" s="17">
        <f t="shared" si="6"/>
        <v>20</v>
      </c>
      <c r="C28" s="10"/>
      <c r="D28" s="18" t="s">
        <v>129</v>
      </c>
      <c r="E28" s="10"/>
      <c r="F28" s="18" t="s">
        <v>5</v>
      </c>
      <c r="G28" s="18" t="s">
        <v>198</v>
      </c>
      <c r="H28" s="10"/>
      <c r="I28" s="19">
        <v>193203472</v>
      </c>
      <c r="J28" s="19">
        <v>1510</v>
      </c>
      <c r="K28" s="17" t="s">
        <v>9</v>
      </c>
      <c r="L28" s="10"/>
      <c r="M28" s="60">
        <v>4448</v>
      </c>
      <c r="N28" s="60">
        <v>27582</v>
      </c>
      <c r="O28" s="60">
        <v>52708</v>
      </c>
      <c r="P28" s="10"/>
      <c r="Q28" s="60">
        <f t="shared" ref="Q28:Q55" si="8">N28*$Q$188</f>
        <v>413730</v>
      </c>
      <c r="R28" s="10"/>
      <c r="S28" s="62">
        <f t="shared" si="1"/>
        <v>441312</v>
      </c>
      <c r="T28" s="10"/>
      <c r="U28" s="64">
        <v>14.3</v>
      </c>
      <c r="V28" s="64">
        <v>25.16</v>
      </c>
      <c r="W28" s="10"/>
      <c r="X28" s="43">
        <v>13230000000</v>
      </c>
      <c r="Y28" s="36">
        <v>4.7E-2</v>
      </c>
      <c r="Z28" s="10"/>
      <c r="AA28" s="20">
        <v>21</v>
      </c>
      <c r="AB28" s="20">
        <v>20</v>
      </c>
      <c r="AC28" s="20">
        <v>8</v>
      </c>
      <c r="AD28" s="20">
        <v>50</v>
      </c>
      <c r="AE28" s="20">
        <v>1</v>
      </c>
      <c r="AF28" s="66">
        <f t="shared" si="2"/>
        <v>100</v>
      </c>
      <c r="AG28" s="10"/>
      <c r="AH28" s="36">
        <v>-3.1E-2</v>
      </c>
      <c r="AI28" s="40">
        <v>9499</v>
      </c>
      <c r="AJ28" s="37">
        <v>0.75</v>
      </c>
      <c r="AK28" s="42" t="s">
        <v>213</v>
      </c>
      <c r="AL28" s="41">
        <v>1461</v>
      </c>
      <c r="AN28" s="86"/>
      <c r="AO28" s="87"/>
      <c r="AP28" s="88">
        <f t="shared" si="3"/>
        <v>0</v>
      </c>
      <c r="AR28" s="86">
        <f t="shared" si="4"/>
        <v>0</v>
      </c>
      <c r="AS28" s="87"/>
      <c r="AT28" s="88">
        <f t="shared" si="5"/>
        <v>0</v>
      </c>
      <c r="AV28" s="88">
        <v>0</v>
      </c>
    </row>
    <row r="29" spans="1:48" ht="24" customHeight="1">
      <c r="A29" s="16"/>
      <c r="B29" s="17">
        <f t="shared" si="6"/>
        <v>21</v>
      </c>
      <c r="C29" s="10"/>
      <c r="D29" s="18" t="s">
        <v>37</v>
      </c>
      <c r="E29" s="10"/>
      <c r="F29" s="18" t="s">
        <v>18</v>
      </c>
      <c r="G29" s="18" t="s">
        <v>224</v>
      </c>
      <c r="H29" s="10"/>
      <c r="I29" s="19">
        <v>15762370</v>
      </c>
      <c r="J29" s="19">
        <v>1140</v>
      </c>
      <c r="K29" s="17" t="s">
        <v>9</v>
      </c>
      <c r="L29" s="10"/>
      <c r="M29" s="60">
        <v>1852</v>
      </c>
      <c r="N29" s="60">
        <v>2803</v>
      </c>
      <c r="O29" s="60">
        <v>3995</v>
      </c>
      <c r="P29" s="10"/>
      <c r="Q29" s="60">
        <f t="shared" si="8"/>
        <v>42045</v>
      </c>
      <c r="R29" s="10"/>
      <c r="S29" s="62">
        <f t="shared" si="1"/>
        <v>44848</v>
      </c>
      <c r="T29" s="10"/>
      <c r="U29" s="64">
        <v>17.8</v>
      </c>
      <c r="V29" s="64">
        <v>25.13</v>
      </c>
      <c r="W29" s="10"/>
      <c r="X29" s="43">
        <v>1180000000</v>
      </c>
      <c r="Y29" s="36">
        <v>5.8999999999999997E-2</v>
      </c>
      <c r="Z29" s="10"/>
      <c r="AA29" s="20">
        <v>29</v>
      </c>
      <c r="AB29" s="20">
        <v>20</v>
      </c>
      <c r="AC29" s="20">
        <v>2</v>
      </c>
      <c r="AD29" s="20">
        <v>48</v>
      </c>
      <c r="AE29" s="20">
        <v>1</v>
      </c>
      <c r="AF29" s="66">
        <f t="shared" si="2"/>
        <v>100</v>
      </c>
      <c r="AG29" s="10"/>
      <c r="AH29" s="36">
        <v>-3.5999999999999997E-2</v>
      </c>
      <c r="AI29" s="40">
        <v>23802</v>
      </c>
      <c r="AJ29" s="37">
        <v>0.78</v>
      </c>
      <c r="AK29" s="42" t="s">
        <v>213</v>
      </c>
      <c r="AL29" s="41">
        <v>1332</v>
      </c>
      <c r="AN29" s="86"/>
      <c r="AO29" s="87"/>
      <c r="AP29" s="88">
        <f t="shared" si="3"/>
        <v>0</v>
      </c>
      <c r="AR29" s="86">
        <f t="shared" si="4"/>
        <v>0</v>
      </c>
      <c r="AS29" s="87"/>
      <c r="AT29" s="88">
        <f t="shared" si="5"/>
        <v>0</v>
      </c>
      <c r="AV29" s="88">
        <v>0</v>
      </c>
    </row>
    <row r="30" spans="1:48" ht="24" customHeight="1">
      <c r="A30" s="16"/>
      <c r="B30" s="17">
        <f t="shared" si="6"/>
        <v>22</v>
      </c>
      <c r="C30" s="10"/>
      <c r="D30" s="18" t="s">
        <v>46</v>
      </c>
      <c r="E30" s="10"/>
      <c r="F30" s="18" t="s">
        <v>11</v>
      </c>
      <c r="G30" s="18" t="s">
        <v>11</v>
      </c>
      <c r="H30" s="10"/>
      <c r="I30" s="19">
        <v>5125821</v>
      </c>
      <c r="J30" s="19">
        <v>1710</v>
      </c>
      <c r="K30" s="17" t="s">
        <v>9</v>
      </c>
      <c r="L30" s="10"/>
      <c r="M30" s="60">
        <v>308</v>
      </c>
      <c r="N30" s="60">
        <v>1405</v>
      </c>
      <c r="O30" s="60">
        <v>1210</v>
      </c>
      <c r="P30" s="10"/>
      <c r="Q30" s="60">
        <f t="shared" si="8"/>
        <v>21075</v>
      </c>
      <c r="R30" s="10"/>
      <c r="S30" s="62">
        <f t="shared" si="1"/>
        <v>22480</v>
      </c>
      <c r="T30" s="10"/>
      <c r="U30" s="64">
        <v>27.4</v>
      </c>
      <c r="V30" s="64">
        <v>25.13</v>
      </c>
      <c r="W30" s="10"/>
      <c r="X30" s="43">
        <v>823520000</v>
      </c>
      <c r="Y30" s="36">
        <v>9.0999999999999998E-2</v>
      </c>
      <c r="Z30" s="10"/>
      <c r="AA30" s="20">
        <v>58</v>
      </c>
      <c r="AB30" s="20">
        <v>3</v>
      </c>
      <c r="AC30" s="20">
        <v>1</v>
      </c>
      <c r="AD30" s="20">
        <v>37</v>
      </c>
      <c r="AE30" s="20">
        <v>1</v>
      </c>
      <c r="AF30" s="66">
        <f t="shared" si="2"/>
        <v>100</v>
      </c>
      <c r="AG30" s="10"/>
      <c r="AH30" s="36">
        <v>-5.3999999999999999E-2</v>
      </c>
      <c r="AI30" s="40">
        <v>2483</v>
      </c>
      <c r="AJ30" s="37">
        <v>0.74</v>
      </c>
      <c r="AK30" s="42" t="s">
        <v>214</v>
      </c>
      <c r="AL30" s="41">
        <v>1557</v>
      </c>
      <c r="AN30" s="86"/>
      <c r="AO30" s="87"/>
      <c r="AP30" s="88">
        <f t="shared" si="3"/>
        <v>0</v>
      </c>
      <c r="AR30" s="86">
        <f t="shared" si="4"/>
        <v>0</v>
      </c>
      <c r="AS30" s="87"/>
      <c r="AT30" s="88">
        <f t="shared" si="5"/>
        <v>0</v>
      </c>
      <c r="AV30" s="88">
        <v>0</v>
      </c>
    </row>
    <row r="31" spans="1:48" ht="24" customHeight="1">
      <c r="A31" s="16"/>
      <c r="B31" s="17">
        <f t="shared" si="6"/>
        <v>23</v>
      </c>
      <c r="C31" s="10"/>
      <c r="D31" s="18" t="s">
        <v>36</v>
      </c>
      <c r="E31" s="10"/>
      <c r="F31" s="18" t="s">
        <v>11</v>
      </c>
      <c r="G31" s="18" t="s">
        <v>11</v>
      </c>
      <c r="H31" s="10"/>
      <c r="I31" s="19">
        <v>539560</v>
      </c>
      <c r="J31" s="19">
        <v>2970</v>
      </c>
      <c r="K31" s="17" t="s">
        <v>9</v>
      </c>
      <c r="L31" s="10"/>
      <c r="M31" s="60">
        <v>41</v>
      </c>
      <c r="N31" s="60">
        <v>135</v>
      </c>
      <c r="O31" s="60">
        <v>135</v>
      </c>
      <c r="P31" s="10"/>
      <c r="Q31" s="60">
        <f t="shared" si="8"/>
        <v>2025</v>
      </c>
      <c r="R31" s="10"/>
      <c r="S31" s="62">
        <f t="shared" si="1"/>
        <v>2160</v>
      </c>
      <c r="T31" s="10"/>
      <c r="U31" s="64">
        <v>25</v>
      </c>
      <c r="V31" s="64">
        <v>25</v>
      </c>
      <c r="W31" s="10"/>
      <c r="X31" s="43">
        <f>AP31+AT31</f>
        <v>140541954.52500001</v>
      </c>
      <c r="Y31" s="36">
        <f>X31/AV31</f>
        <v>8.4511097128683113E-2</v>
      </c>
      <c r="Z31" s="10"/>
      <c r="AA31" s="20">
        <v>46.5</v>
      </c>
      <c r="AB31" s="20">
        <v>21.9</v>
      </c>
      <c r="AC31" s="20">
        <v>3.7</v>
      </c>
      <c r="AD31" s="20">
        <v>21.5</v>
      </c>
      <c r="AE31" s="20">
        <v>6.4</v>
      </c>
      <c r="AF31" s="66">
        <f t="shared" si="2"/>
        <v>100.00000000000001</v>
      </c>
      <c r="AG31" s="10"/>
      <c r="AH31" s="72"/>
      <c r="AI31" s="73"/>
      <c r="AJ31" s="74"/>
      <c r="AK31" s="75"/>
      <c r="AL31" s="76"/>
      <c r="AN31" s="57">
        <v>3130.982</v>
      </c>
      <c r="AO31" s="35">
        <v>70</v>
      </c>
      <c r="AP31" s="43">
        <f t="shared" si="3"/>
        <v>29587779.900000002</v>
      </c>
      <c r="AR31" s="57">
        <f t="shared" si="4"/>
        <v>3130.982</v>
      </c>
      <c r="AS31" s="35">
        <v>17.5</v>
      </c>
      <c r="AT31" s="43">
        <f t="shared" si="5"/>
        <v>110954174.625</v>
      </c>
      <c r="AV31" s="43">
        <v>1663000000</v>
      </c>
    </row>
    <row r="32" spans="1:48" ht="24" customHeight="1">
      <c r="A32" s="16"/>
      <c r="B32" s="17">
        <f t="shared" si="6"/>
        <v>24</v>
      </c>
      <c r="C32" s="10"/>
      <c r="D32" s="18" t="s">
        <v>98</v>
      </c>
      <c r="E32" s="10"/>
      <c r="F32" s="18" t="s">
        <v>18</v>
      </c>
      <c r="G32" s="18" t="s">
        <v>224</v>
      </c>
      <c r="H32" s="10"/>
      <c r="I32" s="19">
        <v>6758353</v>
      </c>
      <c r="J32" s="19">
        <v>2150</v>
      </c>
      <c r="K32" s="17" t="s">
        <v>9</v>
      </c>
      <c r="L32" s="10"/>
      <c r="M32" s="60">
        <v>1086</v>
      </c>
      <c r="N32" s="60">
        <v>1120</v>
      </c>
      <c r="O32" s="60">
        <v>1717</v>
      </c>
      <c r="P32" s="10"/>
      <c r="Q32" s="60">
        <f t="shared" si="8"/>
        <v>16800</v>
      </c>
      <c r="R32" s="10"/>
      <c r="S32" s="62">
        <f t="shared" si="1"/>
        <v>17920</v>
      </c>
      <c r="T32" s="10"/>
      <c r="U32" s="64">
        <v>16.600000000000001</v>
      </c>
      <c r="V32" s="64">
        <v>24.96</v>
      </c>
      <c r="W32" s="10"/>
      <c r="X32" s="43">
        <v>870930000</v>
      </c>
      <c r="Y32" s="36">
        <v>5.5E-2</v>
      </c>
      <c r="Z32" s="10"/>
      <c r="AA32" s="20">
        <v>30</v>
      </c>
      <c r="AB32" s="20">
        <v>20</v>
      </c>
      <c r="AC32" s="20">
        <v>2</v>
      </c>
      <c r="AD32" s="20">
        <v>46</v>
      </c>
      <c r="AE32" s="20">
        <v>2</v>
      </c>
      <c r="AF32" s="66">
        <f t="shared" si="2"/>
        <v>100</v>
      </c>
      <c r="AG32" s="10"/>
      <c r="AH32" s="36">
        <v>-7.1999999999999995E-2</v>
      </c>
      <c r="AI32" s="40">
        <v>27374</v>
      </c>
      <c r="AJ32" s="37">
        <v>0.75</v>
      </c>
      <c r="AK32" s="42" t="s">
        <v>213</v>
      </c>
      <c r="AL32" s="41">
        <v>1502</v>
      </c>
      <c r="AN32" s="86"/>
      <c r="AO32" s="87"/>
      <c r="AP32" s="88">
        <f t="shared" si="3"/>
        <v>0</v>
      </c>
      <c r="AR32" s="86">
        <f t="shared" si="4"/>
        <v>0</v>
      </c>
      <c r="AS32" s="87"/>
      <c r="AT32" s="88">
        <f t="shared" si="5"/>
        <v>0</v>
      </c>
      <c r="AV32" s="88">
        <v>0</v>
      </c>
    </row>
    <row r="33" spans="1:48" ht="24" customHeight="1">
      <c r="A33" s="16"/>
      <c r="B33" s="17">
        <f t="shared" si="6"/>
        <v>25</v>
      </c>
      <c r="C33" s="10"/>
      <c r="D33" s="21" t="s">
        <v>10</v>
      </c>
      <c r="E33" s="10"/>
      <c r="F33" s="18" t="s">
        <v>11</v>
      </c>
      <c r="G33" s="18" t="s">
        <v>11</v>
      </c>
      <c r="H33" s="10"/>
      <c r="I33" s="19">
        <v>28813464</v>
      </c>
      <c r="J33" s="19">
        <v>3440</v>
      </c>
      <c r="K33" s="17" t="s">
        <v>9</v>
      </c>
      <c r="L33" s="10"/>
      <c r="M33" s="60">
        <v>2845</v>
      </c>
      <c r="N33" s="60">
        <v>6797</v>
      </c>
      <c r="O33" s="60">
        <v>6769</v>
      </c>
      <c r="P33" s="10"/>
      <c r="Q33" s="60">
        <f t="shared" si="8"/>
        <v>101955</v>
      </c>
      <c r="R33" s="10"/>
      <c r="S33" s="62">
        <f t="shared" si="1"/>
        <v>108752</v>
      </c>
      <c r="T33" s="10"/>
      <c r="U33" s="64">
        <v>23.61</v>
      </c>
      <c r="V33" s="64">
        <v>24.82</v>
      </c>
      <c r="W33" s="10"/>
      <c r="X33" s="43">
        <v>7930000000</v>
      </c>
      <c r="Y33" s="36">
        <v>7.8E-2</v>
      </c>
      <c r="Z33" s="10"/>
      <c r="AA33" s="20">
        <v>51</v>
      </c>
      <c r="AB33" s="20">
        <v>3</v>
      </c>
      <c r="AC33" s="20">
        <v>1</v>
      </c>
      <c r="AD33" s="20">
        <v>44</v>
      </c>
      <c r="AE33" s="20">
        <v>1</v>
      </c>
      <c r="AF33" s="66">
        <f t="shared" si="2"/>
        <v>100</v>
      </c>
      <c r="AG33" s="10"/>
      <c r="AH33" s="36">
        <v>-0.159</v>
      </c>
      <c r="AI33" s="40">
        <v>2708</v>
      </c>
      <c r="AJ33" s="37">
        <v>0.64</v>
      </c>
      <c r="AK33" s="42" t="s">
        <v>214</v>
      </c>
      <c r="AL33" s="41">
        <v>1670</v>
      </c>
      <c r="AN33" s="86"/>
      <c r="AO33" s="87"/>
      <c r="AP33" s="88">
        <f t="shared" si="3"/>
        <v>0</v>
      </c>
      <c r="AR33" s="86">
        <f t="shared" si="4"/>
        <v>0</v>
      </c>
      <c r="AS33" s="87"/>
      <c r="AT33" s="88">
        <f t="shared" si="5"/>
        <v>0</v>
      </c>
      <c r="AV33" s="88">
        <v>0</v>
      </c>
    </row>
    <row r="34" spans="1:48" ht="24" customHeight="1">
      <c r="A34" s="16"/>
      <c r="B34" s="17">
        <f t="shared" si="6"/>
        <v>26</v>
      </c>
      <c r="C34" s="10"/>
      <c r="D34" s="18" t="s">
        <v>103</v>
      </c>
      <c r="E34" s="10"/>
      <c r="F34" s="18" t="s">
        <v>5</v>
      </c>
      <c r="G34" s="18" t="s">
        <v>226</v>
      </c>
      <c r="H34" s="10"/>
      <c r="I34" s="19">
        <v>6293253</v>
      </c>
      <c r="J34" s="19">
        <v>4730</v>
      </c>
      <c r="K34" s="17" t="s">
        <v>9</v>
      </c>
      <c r="L34" s="10"/>
      <c r="M34" s="60">
        <v>2414</v>
      </c>
      <c r="N34" s="60">
        <v>1645</v>
      </c>
      <c r="O34" s="60">
        <v>1680</v>
      </c>
      <c r="P34" s="10"/>
      <c r="Q34" s="60">
        <f t="shared" si="8"/>
        <v>24675</v>
      </c>
      <c r="R34" s="10"/>
      <c r="S34" s="62">
        <f t="shared" si="1"/>
        <v>26320</v>
      </c>
      <c r="T34" s="10"/>
      <c r="U34" s="64">
        <v>26.1</v>
      </c>
      <c r="V34" s="64">
        <v>24.63</v>
      </c>
      <c r="W34" s="10"/>
      <c r="X34" s="43">
        <v>2280000000</v>
      </c>
      <c r="Y34" s="36">
        <v>8.6999999999999994E-2</v>
      </c>
      <c r="Z34" s="10"/>
      <c r="AA34" s="20">
        <v>69</v>
      </c>
      <c r="AB34" s="20">
        <v>11</v>
      </c>
      <c r="AC34" s="20">
        <v>1</v>
      </c>
      <c r="AD34" s="20">
        <v>18</v>
      </c>
      <c r="AE34" s="20">
        <v>1</v>
      </c>
      <c r="AF34" s="66">
        <f t="shared" si="2"/>
        <v>100</v>
      </c>
      <c r="AG34" s="10"/>
      <c r="AH34" s="36">
        <v>-3.6999999999999998E-2</v>
      </c>
      <c r="AI34" s="40">
        <v>56465</v>
      </c>
      <c r="AJ34" s="37">
        <v>0.83</v>
      </c>
      <c r="AK34" s="42" t="s">
        <v>213</v>
      </c>
      <c r="AL34" s="41">
        <v>1373</v>
      </c>
      <c r="AN34" s="86"/>
      <c r="AO34" s="87"/>
      <c r="AP34" s="88">
        <f t="shared" si="3"/>
        <v>0</v>
      </c>
      <c r="AR34" s="86">
        <f t="shared" si="4"/>
        <v>0</v>
      </c>
      <c r="AS34" s="87"/>
      <c r="AT34" s="88">
        <f t="shared" si="5"/>
        <v>0</v>
      </c>
      <c r="AV34" s="88">
        <v>0</v>
      </c>
    </row>
    <row r="35" spans="1:48" s="25" customFormat="1" ht="24" customHeight="1">
      <c r="A35" s="224"/>
      <c r="B35" s="14">
        <f t="shared" si="6"/>
        <v>27</v>
      </c>
      <c r="C35" s="24"/>
      <c r="D35" s="22" t="s">
        <v>122</v>
      </c>
      <c r="E35" s="24"/>
      <c r="F35" s="22" t="s">
        <v>22</v>
      </c>
      <c r="G35" s="22" t="s">
        <v>198</v>
      </c>
      <c r="H35" s="24"/>
      <c r="I35" s="23">
        <v>28982772</v>
      </c>
      <c r="J35" s="23">
        <v>730</v>
      </c>
      <c r="K35" s="14" t="s">
        <v>6</v>
      </c>
      <c r="L35" s="24"/>
      <c r="M35" s="61">
        <v>2006</v>
      </c>
      <c r="N35" s="61">
        <v>4622</v>
      </c>
      <c r="O35" s="61">
        <v>6765</v>
      </c>
      <c r="P35" s="24"/>
      <c r="Q35" s="61">
        <f t="shared" si="8"/>
        <v>69330</v>
      </c>
      <c r="R35" s="24"/>
      <c r="S35" s="63">
        <f t="shared" si="1"/>
        <v>73952</v>
      </c>
      <c r="T35" s="24"/>
      <c r="U35" s="223">
        <v>15.9</v>
      </c>
      <c r="V35" s="223">
        <v>22.88</v>
      </c>
      <c r="W35" s="24"/>
      <c r="X35" s="49">
        <v>1120000000</v>
      </c>
      <c r="Y35" s="50">
        <v>5.2999999999999999E-2</v>
      </c>
      <c r="Z35" s="24"/>
      <c r="AA35" s="13">
        <v>20</v>
      </c>
      <c r="AB35" s="13">
        <v>20</v>
      </c>
      <c r="AC35" s="13">
        <v>6</v>
      </c>
      <c r="AD35" s="13">
        <v>53</v>
      </c>
      <c r="AE35" s="13">
        <v>1</v>
      </c>
      <c r="AF35" s="67">
        <f t="shared" si="2"/>
        <v>100</v>
      </c>
      <c r="AG35" s="24"/>
      <c r="AH35" s="50">
        <v>-6.0000000000000001E-3</v>
      </c>
      <c r="AI35" s="51">
        <v>8071</v>
      </c>
      <c r="AJ35" s="52">
        <v>0.72</v>
      </c>
      <c r="AK35" s="53" t="s">
        <v>213</v>
      </c>
      <c r="AL35" s="54">
        <v>1084</v>
      </c>
      <c r="AN35" s="90"/>
      <c r="AO35" s="91"/>
      <c r="AP35" s="92">
        <f t="shared" si="3"/>
        <v>0</v>
      </c>
      <c r="AR35" s="90">
        <f t="shared" si="4"/>
        <v>0</v>
      </c>
      <c r="AS35" s="91"/>
      <c r="AT35" s="92">
        <f t="shared" si="5"/>
        <v>0</v>
      </c>
      <c r="AV35" s="92">
        <v>0</v>
      </c>
    </row>
    <row r="36" spans="1:48" ht="24" customHeight="1">
      <c r="A36" s="16"/>
      <c r="B36" s="17">
        <f t="shared" si="6"/>
        <v>28</v>
      </c>
      <c r="C36" s="10"/>
      <c r="D36" s="18" t="s">
        <v>184</v>
      </c>
      <c r="E36" s="10"/>
      <c r="F36" s="18" t="s">
        <v>18</v>
      </c>
      <c r="G36" s="18" t="s">
        <v>224</v>
      </c>
      <c r="H36" s="10"/>
      <c r="I36" s="19">
        <v>94569072</v>
      </c>
      <c r="J36" s="19">
        <v>2050</v>
      </c>
      <c r="K36" s="17" t="s">
        <v>9</v>
      </c>
      <c r="L36" s="10"/>
      <c r="M36" s="60">
        <v>8417</v>
      </c>
      <c r="N36" s="60">
        <v>24970</v>
      </c>
      <c r="O36" s="60">
        <v>21599</v>
      </c>
      <c r="P36" s="10"/>
      <c r="Q36" s="60">
        <f t="shared" si="8"/>
        <v>374550</v>
      </c>
      <c r="R36" s="10"/>
      <c r="S36" s="62">
        <f t="shared" si="1"/>
        <v>399520</v>
      </c>
      <c r="T36" s="10"/>
      <c r="U36" s="64">
        <v>26.4</v>
      </c>
      <c r="V36" s="64">
        <v>22.65</v>
      </c>
      <c r="W36" s="10"/>
      <c r="X36" s="43">
        <v>18020000000</v>
      </c>
      <c r="Y36" s="36">
        <v>8.7999999999999995E-2</v>
      </c>
      <c r="Z36" s="10"/>
      <c r="AA36" s="20">
        <v>30</v>
      </c>
      <c r="AB36" s="20">
        <v>20</v>
      </c>
      <c r="AC36" s="20">
        <v>2</v>
      </c>
      <c r="AD36" s="20">
        <v>47</v>
      </c>
      <c r="AE36" s="20">
        <v>1</v>
      </c>
      <c r="AF36" s="66">
        <f t="shared" si="2"/>
        <v>100</v>
      </c>
      <c r="AG36" s="10"/>
      <c r="AH36" s="36">
        <v>-4.2000000000000003E-2</v>
      </c>
      <c r="AI36" s="40">
        <v>53577</v>
      </c>
      <c r="AJ36" s="37">
        <v>0.82</v>
      </c>
      <c r="AK36" s="42" t="s">
        <v>213</v>
      </c>
      <c r="AL36" s="41">
        <v>1157</v>
      </c>
      <c r="AN36" s="86"/>
      <c r="AO36" s="87"/>
      <c r="AP36" s="88">
        <f t="shared" si="3"/>
        <v>0</v>
      </c>
      <c r="AR36" s="86">
        <f t="shared" si="4"/>
        <v>0</v>
      </c>
      <c r="AS36" s="87"/>
      <c r="AT36" s="88">
        <f t="shared" si="5"/>
        <v>0</v>
      </c>
      <c r="AV36" s="88">
        <v>0</v>
      </c>
    </row>
    <row r="37" spans="1:48" ht="24" customHeight="1">
      <c r="A37" s="16"/>
      <c r="B37" s="17">
        <f t="shared" si="6"/>
        <v>29</v>
      </c>
      <c r="C37" s="10"/>
      <c r="D37" s="18" t="s">
        <v>183</v>
      </c>
      <c r="E37" s="10"/>
      <c r="F37" s="18" t="s">
        <v>13</v>
      </c>
      <c r="G37" s="18" t="s">
        <v>222</v>
      </c>
      <c r="H37" s="10"/>
      <c r="I37" s="19">
        <v>31568180</v>
      </c>
      <c r="J37" s="19">
        <v>11760</v>
      </c>
      <c r="K37" s="17" t="s">
        <v>9</v>
      </c>
      <c r="L37" s="10"/>
      <c r="M37" s="60">
        <v>7028</v>
      </c>
      <c r="N37" s="60">
        <v>10640</v>
      </c>
      <c r="O37" s="60">
        <v>6881</v>
      </c>
      <c r="P37" s="10"/>
      <c r="Q37" s="60">
        <f t="shared" si="8"/>
        <v>159600</v>
      </c>
      <c r="R37" s="10"/>
      <c r="S37" s="62">
        <f t="shared" si="1"/>
        <v>170240</v>
      </c>
      <c r="T37" s="10"/>
      <c r="U37" s="64">
        <v>33.700000000000003</v>
      </c>
      <c r="V37" s="64">
        <v>22.62</v>
      </c>
      <c r="W37" s="10"/>
      <c r="X37" s="43">
        <v>55520000000</v>
      </c>
      <c r="Y37" s="36">
        <v>0.115</v>
      </c>
      <c r="Z37" s="10"/>
      <c r="AA37" s="20">
        <v>31</v>
      </c>
      <c r="AB37" s="20">
        <v>16</v>
      </c>
      <c r="AC37" s="20">
        <v>2</v>
      </c>
      <c r="AD37" s="20">
        <v>49</v>
      </c>
      <c r="AE37" s="20">
        <v>2</v>
      </c>
      <c r="AF37" s="66">
        <f t="shared" si="2"/>
        <v>100</v>
      </c>
      <c r="AG37" s="10"/>
      <c r="AH37" s="36">
        <v>-2.7E-2</v>
      </c>
      <c r="AI37" s="40">
        <v>25341</v>
      </c>
      <c r="AJ37" s="37">
        <v>0.84</v>
      </c>
      <c r="AK37" s="42" t="s">
        <v>213</v>
      </c>
      <c r="AL37" s="41">
        <v>1230</v>
      </c>
      <c r="AN37" s="86"/>
      <c r="AO37" s="87"/>
      <c r="AP37" s="88">
        <f t="shared" si="3"/>
        <v>0</v>
      </c>
      <c r="AR37" s="86">
        <f t="shared" si="4"/>
        <v>0</v>
      </c>
      <c r="AS37" s="87"/>
      <c r="AT37" s="88">
        <f t="shared" si="5"/>
        <v>0</v>
      </c>
      <c r="AV37" s="88">
        <v>0</v>
      </c>
    </row>
    <row r="38" spans="1:48" ht="24" customHeight="1">
      <c r="A38" s="16"/>
      <c r="B38" s="17">
        <f t="shared" si="6"/>
        <v>30</v>
      </c>
      <c r="C38" s="10"/>
      <c r="D38" s="18" t="s">
        <v>108</v>
      </c>
      <c r="E38" s="10"/>
      <c r="F38" s="18" t="s">
        <v>18</v>
      </c>
      <c r="G38" s="18" t="s">
        <v>224</v>
      </c>
      <c r="H38" s="10"/>
      <c r="I38" s="19">
        <v>31187264</v>
      </c>
      <c r="J38" s="19">
        <v>9850</v>
      </c>
      <c r="K38" s="17" t="s">
        <v>9</v>
      </c>
      <c r="L38" s="10"/>
      <c r="M38" s="60">
        <v>7152</v>
      </c>
      <c r="N38" s="60">
        <v>7374</v>
      </c>
      <c r="O38" s="60">
        <v>6809</v>
      </c>
      <c r="P38" s="10"/>
      <c r="Q38" s="60">
        <f t="shared" si="8"/>
        <v>110610</v>
      </c>
      <c r="R38" s="10"/>
      <c r="S38" s="62">
        <f t="shared" si="1"/>
        <v>117984</v>
      </c>
      <c r="T38" s="10"/>
      <c r="U38" s="64">
        <v>23.6</v>
      </c>
      <c r="V38" s="64">
        <v>22.48</v>
      </c>
      <c r="W38" s="10"/>
      <c r="X38" s="43">
        <v>23330000000</v>
      </c>
      <c r="Y38" s="36">
        <v>7.9000000000000001E-2</v>
      </c>
      <c r="Z38" s="10"/>
      <c r="AA38" s="20">
        <v>50</v>
      </c>
      <c r="AB38" s="20">
        <v>20</v>
      </c>
      <c r="AC38" s="20">
        <v>3</v>
      </c>
      <c r="AD38" s="20">
        <v>25</v>
      </c>
      <c r="AE38" s="20">
        <v>2</v>
      </c>
      <c r="AF38" s="66">
        <f t="shared" si="2"/>
        <v>100</v>
      </c>
      <c r="AG38" s="10"/>
      <c r="AH38" s="36">
        <v>5.5E-2</v>
      </c>
      <c r="AI38" s="40">
        <v>88540</v>
      </c>
      <c r="AJ38" s="37">
        <v>0.77</v>
      </c>
      <c r="AK38" s="42" t="s">
        <v>210</v>
      </c>
      <c r="AL38" s="41">
        <v>1209</v>
      </c>
      <c r="AN38" s="86"/>
      <c r="AO38" s="87"/>
      <c r="AP38" s="88">
        <f t="shared" si="3"/>
        <v>0</v>
      </c>
      <c r="AR38" s="86">
        <f t="shared" si="4"/>
        <v>0</v>
      </c>
      <c r="AS38" s="87"/>
      <c r="AT38" s="88">
        <f t="shared" si="5"/>
        <v>0</v>
      </c>
      <c r="AV38" s="88">
        <v>0</v>
      </c>
    </row>
    <row r="39" spans="1:48" ht="24" customHeight="1">
      <c r="A39" s="16"/>
      <c r="B39" s="17">
        <f t="shared" si="6"/>
        <v>31</v>
      </c>
      <c r="C39" s="10"/>
      <c r="D39" s="18" t="s">
        <v>32</v>
      </c>
      <c r="E39" s="10"/>
      <c r="F39" s="18" t="s">
        <v>13</v>
      </c>
      <c r="G39" s="18" t="s">
        <v>222</v>
      </c>
      <c r="H39" s="10"/>
      <c r="I39" s="19">
        <v>207652864</v>
      </c>
      <c r="J39" s="19">
        <v>8840</v>
      </c>
      <c r="K39" s="17" t="s">
        <v>9</v>
      </c>
      <c r="L39" s="10"/>
      <c r="M39" s="60">
        <v>38651</v>
      </c>
      <c r="N39" s="60">
        <v>41007</v>
      </c>
      <c r="O39" s="60">
        <v>46009</v>
      </c>
      <c r="P39" s="10"/>
      <c r="Q39" s="60">
        <f t="shared" si="8"/>
        <v>615105</v>
      </c>
      <c r="R39" s="10"/>
      <c r="S39" s="62">
        <f t="shared" si="1"/>
        <v>656112</v>
      </c>
      <c r="T39" s="10"/>
      <c r="U39" s="64">
        <v>19.7</v>
      </c>
      <c r="V39" s="64">
        <v>21.9</v>
      </c>
      <c r="W39" s="10"/>
      <c r="X39" s="43">
        <v>117950000000</v>
      </c>
      <c r="Y39" s="36">
        <v>6.6000000000000003E-2</v>
      </c>
      <c r="Z39" s="10"/>
      <c r="AA39" s="20">
        <v>32</v>
      </c>
      <c r="AB39" s="20">
        <v>38</v>
      </c>
      <c r="AC39" s="20">
        <v>2</v>
      </c>
      <c r="AD39" s="20">
        <v>27</v>
      </c>
      <c r="AE39" s="20">
        <v>1</v>
      </c>
      <c r="AF39" s="66">
        <f t="shared" si="2"/>
        <v>100</v>
      </c>
      <c r="AG39" s="10"/>
      <c r="AH39" s="36">
        <v>-7.1999999999999995E-2</v>
      </c>
      <c r="AI39" s="40">
        <v>45204</v>
      </c>
      <c r="AJ39" s="37">
        <v>0.82</v>
      </c>
      <c r="AK39" s="42" t="s">
        <v>210</v>
      </c>
      <c r="AL39" s="41">
        <v>1140</v>
      </c>
      <c r="AN39" s="86"/>
      <c r="AO39" s="87"/>
      <c r="AP39" s="88">
        <f t="shared" si="3"/>
        <v>0</v>
      </c>
      <c r="AR39" s="86">
        <f t="shared" si="4"/>
        <v>0</v>
      </c>
      <c r="AS39" s="87"/>
      <c r="AT39" s="88">
        <f t="shared" si="5"/>
        <v>0</v>
      </c>
      <c r="AV39" s="88">
        <v>0</v>
      </c>
    </row>
    <row r="40" spans="1:48" ht="24" customHeight="1">
      <c r="A40" s="16"/>
      <c r="B40" s="17">
        <f t="shared" si="6"/>
        <v>32</v>
      </c>
      <c r="C40" s="10"/>
      <c r="D40" s="18" t="s">
        <v>132</v>
      </c>
      <c r="E40" s="10"/>
      <c r="F40" s="18" t="s">
        <v>13</v>
      </c>
      <c r="G40" s="18" t="s">
        <v>222</v>
      </c>
      <c r="H40" s="10"/>
      <c r="I40" s="19">
        <v>6725308</v>
      </c>
      <c r="J40" s="19">
        <v>4070</v>
      </c>
      <c r="K40" s="17" t="s">
        <v>9</v>
      </c>
      <c r="L40" s="10"/>
      <c r="M40" s="60">
        <v>1202</v>
      </c>
      <c r="N40" s="60">
        <v>1529</v>
      </c>
      <c r="O40" s="60">
        <v>1494</v>
      </c>
      <c r="P40" s="10"/>
      <c r="Q40" s="60">
        <f t="shared" si="8"/>
        <v>22935</v>
      </c>
      <c r="R40" s="10"/>
      <c r="S40" s="62">
        <f t="shared" si="1"/>
        <v>24464</v>
      </c>
      <c r="T40" s="10"/>
      <c r="U40" s="64">
        <v>22.7</v>
      </c>
      <c r="V40" s="64">
        <v>21.9</v>
      </c>
      <c r="W40" s="10"/>
      <c r="X40" s="43">
        <v>2730000000</v>
      </c>
      <c r="Y40" s="36">
        <v>7.5999999999999998E-2</v>
      </c>
      <c r="Z40" s="10"/>
      <c r="AA40" s="20">
        <v>18</v>
      </c>
      <c r="AB40" s="20">
        <v>43</v>
      </c>
      <c r="AC40" s="20">
        <v>1</v>
      </c>
      <c r="AD40" s="20">
        <v>37</v>
      </c>
      <c r="AE40" s="20">
        <v>1</v>
      </c>
      <c r="AF40" s="66">
        <f t="shared" si="2"/>
        <v>100</v>
      </c>
      <c r="AG40" s="10"/>
      <c r="AH40" s="36">
        <v>-0.08</v>
      </c>
      <c r="AI40" s="40">
        <v>27834</v>
      </c>
      <c r="AJ40" s="37">
        <v>0.84</v>
      </c>
      <c r="AK40" s="42" t="s">
        <v>210</v>
      </c>
      <c r="AL40" s="41">
        <v>1167</v>
      </c>
      <c r="AN40" s="86"/>
      <c r="AO40" s="87"/>
      <c r="AP40" s="88">
        <f t="shared" si="3"/>
        <v>0</v>
      </c>
      <c r="AR40" s="86">
        <f t="shared" si="4"/>
        <v>0</v>
      </c>
      <c r="AS40" s="87"/>
      <c r="AT40" s="88">
        <f t="shared" si="5"/>
        <v>0</v>
      </c>
      <c r="AV40" s="88">
        <v>0</v>
      </c>
    </row>
    <row r="41" spans="1:48" ht="24" customHeight="1">
      <c r="A41" s="16"/>
      <c r="B41" s="17">
        <f t="shared" si="6"/>
        <v>33</v>
      </c>
      <c r="C41" s="10"/>
      <c r="D41" s="18" t="s">
        <v>78</v>
      </c>
      <c r="E41" s="10"/>
      <c r="F41" s="18" t="s">
        <v>11</v>
      </c>
      <c r="G41" s="18" t="s">
        <v>11</v>
      </c>
      <c r="H41" s="10"/>
      <c r="I41" s="19">
        <v>1815698</v>
      </c>
      <c r="J41" s="19">
        <v>620</v>
      </c>
      <c r="K41" s="17" t="s">
        <v>6</v>
      </c>
      <c r="L41" s="10"/>
      <c r="M41" s="60">
        <v>122</v>
      </c>
      <c r="N41" s="60">
        <v>565</v>
      </c>
      <c r="O41" s="60">
        <v>390</v>
      </c>
      <c r="P41" s="10"/>
      <c r="Q41" s="60">
        <f t="shared" si="8"/>
        <v>8475</v>
      </c>
      <c r="R41" s="10"/>
      <c r="S41" s="62">
        <f t="shared" ref="S41:S72" si="9">Q41+N41</f>
        <v>9040</v>
      </c>
      <c r="T41" s="10"/>
      <c r="U41" s="64">
        <v>31.1</v>
      </c>
      <c r="V41" s="64">
        <v>21.5</v>
      </c>
      <c r="W41" s="10"/>
      <c r="X41" s="43">
        <v>121900000</v>
      </c>
      <c r="Y41" s="36">
        <v>0.10299999999999999</v>
      </c>
      <c r="Z41" s="10"/>
      <c r="AA41" s="20">
        <v>50</v>
      </c>
      <c r="AB41" s="20">
        <v>10</v>
      </c>
      <c r="AC41" s="20">
        <v>1</v>
      </c>
      <c r="AD41" s="20">
        <v>38</v>
      </c>
      <c r="AE41" s="20">
        <v>1</v>
      </c>
      <c r="AF41" s="66">
        <f t="shared" ref="AF41:AF72" si="10">SUM(AA41:AE41)</f>
        <v>100</v>
      </c>
      <c r="AG41" s="10"/>
      <c r="AH41" s="36">
        <v>-5.7000000000000002E-2</v>
      </c>
      <c r="AI41" s="40">
        <v>3428</v>
      </c>
      <c r="AJ41" s="37">
        <v>0.72</v>
      </c>
      <c r="AK41" s="42" t="s">
        <v>214</v>
      </c>
      <c r="AL41" s="41">
        <v>1202</v>
      </c>
      <c r="AN41" s="86"/>
      <c r="AO41" s="87"/>
      <c r="AP41" s="88">
        <f t="shared" ref="AP41:AP72" si="11">N41*AN41*AO41</f>
        <v>0</v>
      </c>
      <c r="AR41" s="86">
        <f t="shared" ref="AR41:AR72" si="12">AN41</f>
        <v>0</v>
      </c>
      <c r="AS41" s="87"/>
      <c r="AT41" s="88">
        <f t="shared" ref="AT41:AT72" si="13">Q41*AR41*AS41</f>
        <v>0</v>
      </c>
      <c r="AV41" s="88">
        <v>0</v>
      </c>
    </row>
    <row r="42" spans="1:48" ht="24" customHeight="1">
      <c r="A42" s="16"/>
      <c r="B42" s="17">
        <f t="shared" si="6"/>
        <v>34</v>
      </c>
      <c r="C42" s="10"/>
      <c r="D42" s="18" t="s">
        <v>141</v>
      </c>
      <c r="E42" s="10"/>
      <c r="F42" s="18" t="s">
        <v>11</v>
      </c>
      <c r="G42" s="18" t="s">
        <v>11</v>
      </c>
      <c r="H42" s="10"/>
      <c r="I42" s="19">
        <v>11917508</v>
      </c>
      <c r="J42" s="19">
        <v>700</v>
      </c>
      <c r="K42" s="17" t="s">
        <v>6</v>
      </c>
      <c r="L42" s="10"/>
      <c r="M42" s="60">
        <v>593</v>
      </c>
      <c r="N42" s="60">
        <v>3535</v>
      </c>
      <c r="O42" s="60">
        <v>2623</v>
      </c>
      <c r="P42" s="10"/>
      <c r="Q42" s="60">
        <f t="shared" si="8"/>
        <v>53025</v>
      </c>
      <c r="R42" s="10"/>
      <c r="S42" s="62">
        <f t="shared" si="9"/>
        <v>56560</v>
      </c>
      <c r="T42" s="10"/>
      <c r="U42" s="64">
        <v>29.7</v>
      </c>
      <c r="V42" s="64">
        <v>21.48</v>
      </c>
      <c r="W42" s="10"/>
      <c r="X42" s="43">
        <v>835930000</v>
      </c>
      <c r="Y42" s="36">
        <v>9.9000000000000005E-2</v>
      </c>
      <c r="Z42" s="10"/>
      <c r="AA42" s="20">
        <v>21</v>
      </c>
      <c r="AB42" s="20">
        <v>20</v>
      </c>
      <c r="AC42" s="20">
        <v>10</v>
      </c>
      <c r="AD42" s="20">
        <v>48</v>
      </c>
      <c r="AE42" s="20">
        <v>1</v>
      </c>
      <c r="AF42" s="66">
        <f t="shared" si="10"/>
        <v>100</v>
      </c>
      <c r="AG42" s="10"/>
      <c r="AH42" s="36">
        <v>-5.6000000000000001E-2</v>
      </c>
      <c r="AI42" s="40">
        <v>1512</v>
      </c>
      <c r="AJ42" s="37">
        <v>0.62</v>
      </c>
      <c r="AK42" s="42" t="s">
        <v>213</v>
      </c>
      <c r="AL42" s="41">
        <v>1138</v>
      </c>
      <c r="AN42" s="86"/>
      <c r="AO42" s="87"/>
      <c r="AP42" s="88">
        <f t="shared" si="11"/>
        <v>0</v>
      </c>
      <c r="AR42" s="86">
        <f t="shared" si="12"/>
        <v>0</v>
      </c>
      <c r="AS42" s="87"/>
      <c r="AT42" s="88">
        <f t="shared" si="13"/>
        <v>0</v>
      </c>
      <c r="AV42" s="88">
        <v>0</v>
      </c>
    </row>
    <row r="43" spans="1:48" ht="24" customHeight="1">
      <c r="A43" s="16"/>
      <c r="B43" s="17">
        <f t="shared" si="6"/>
        <v>35</v>
      </c>
      <c r="C43" s="10"/>
      <c r="D43" s="18" t="s">
        <v>35</v>
      </c>
      <c r="E43" s="10"/>
      <c r="F43" s="18" t="s">
        <v>11</v>
      </c>
      <c r="G43" s="18" t="s">
        <v>11</v>
      </c>
      <c r="H43" s="10"/>
      <c r="I43" s="19">
        <v>10524117</v>
      </c>
      <c r="J43" s="19">
        <v>280</v>
      </c>
      <c r="K43" s="17" t="s">
        <v>6</v>
      </c>
      <c r="L43" s="10"/>
      <c r="M43" s="60">
        <v>112</v>
      </c>
      <c r="N43" s="60">
        <v>3651</v>
      </c>
      <c r="O43" s="60">
        <v>2228</v>
      </c>
      <c r="P43" s="10"/>
      <c r="Q43" s="60">
        <f t="shared" si="8"/>
        <v>54765</v>
      </c>
      <c r="R43" s="10"/>
      <c r="S43" s="62">
        <f t="shared" si="9"/>
        <v>58416</v>
      </c>
      <c r="T43" s="10"/>
      <c r="U43" s="64">
        <v>34.700000000000003</v>
      </c>
      <c r="V43" s="64">
        <v>21.12</v>
      </c>
      <c r="W43" s="10"/>
      <c r="X43" s="43">
        <v>341340000</v>
      </c>
      <c r="Y43" s="36">
        <v>0.115</v>
      </c>
      <c r="Z43" s="10"/>
      <c r="AA43" s="20">
        <v>43</v>
      </c>
      <c r="AB43" s="20">
        <v>3</v>
      </c>
      <c r="AC43" s="20">
        <v>2</v>
      </c>
      <c r="AD43" s="20">
        <v>51</v>
      </c>
      <c r="AE43" s="20">
        <v>1</v>
      </c>
      <c r="AF43" s="66">
        <f t="shared" si="10"/>
        <v>100</v>
      </c>
      <c r="AG43" s="10"/>
      <c r="AH43" s="36">
        <v>-4.4999999999999998E-2</v>
      </c>
      <c r="AI43" s="40">
        <v>1057</v>
      </c>
      <c r="AJ43" s="37">
        <v>0.65</v>
      </c>
      <c r="AK43" s="42" t="s">
        <v>214</v>
      </c>
      <c r="AL43" s="41">
        <v>1176</v>
      </c>
      <c r="AN43" s="86"/>
      <c r="AO43" s="87"/>
      <c r="AP43" s="88">
        <f t="shared" si="11"/>
        <v>0</v>
      </c>
      <c r="AR43" s="86">
        <f t="shared" si="12"/>
        <v>0</v>
      </c>
      <c r="AS43" s="87"/>
      <c r="AT43" s="88">
        <f t="shared" si="13"/>
        <v>0</v>
      </c>
      <c r="AV43" s="88">
        <v>0</v>
      </c>
    </row>
    <row r="44" spans="1:48" ht="24" customHeight="1">
      <c r="A44" s="16"/>
      <c r="B44" s="17">
        <f t="shared" si="6"/>
        <v>36</v>
      </c>
      <c r="C44" s="10"/>
      <c r="D44" s="18" t="s">
        <v>120</v>
      </c>
      <c r="E44" s="10"/>
      <c r="F44" s="18" t="s">
        <v>22</v>
      </c>
      <c r="G44" s="18" t="s">
        <v>224</v>
      </c>
      <c r="H44" s="10"/>
      <c r="I44" s="19">
        <v>52885224</v>
      </c>
      <c r="J44" s="19">
        <v>1190</v>
      </c>
      <c r="K44" s="17" t="s">
        <v>9</v>
      </c>
      <c r="L44" s="10"/>
      <c r="M44" s="60">
        <v>4887</v>
      </c>
      <c r="N44" s="60">
        <v>10540</v>
      </c>
      <c r="O44" s="60">
        <v>11075</v>
      </c>
      <c r="P44" s="10"/>
      <c r="Q44" s="60">
        <f t="shared" si="8"/>
        <v>158100</v>
      </c>
      <c r="R44" s="10"/>
      <c r="S44" s="62">
        <f t="shared" si="9"/>
        <v>168640</v>
      </c>
      <c r="T44" s="10"/>
      <c r="U44" s="64">
        <v>19.899999999999999</v>
      </c>
      <c r="V44" s="64">
        <v>21.12</v>
      </c>
      <c r="W44" s="10"/>
      <c r="X44" s="43">
        <v>4190000000</v>
      </c>
      <c r="Y44" s="36">
        <v>6.6000000000000003E-2</v>
      </c>
      <c r="Z44" s="10"/>
      <c r="AA44" s="20">
        <v>30</v>
      </c>
      <c r="AB44" s="20">
        <v>21</v>
      </c>
      <c r="AC44" s="20">
        <v>2</v>
      </c>
      <c r="AD44" s="20">
        <v>45</v>
      </c>
      <c r="AE44" s="20">
        <v>2</v>
      </c>
      <c r="AF44" s="66">
        <f t="shared" si="10"/>
        <v>100</v>
      </c>
      <c r="AG44" s="10"/>
      <c r="AH44" s="36">
        <v>-7.0999999999999994E-2</v>
      </c>
      <c r="AI44" s="40">
        <v>12066</v>
      </c>
      <c r="AJ44" s="37">
        <v>0.83</v>
      </c>
      <c r="AK44" s="42" t="s">
        <v>214</v>
      </c>
      <c r="AL44" s="41">
        <v>1158</v>
      </c>
      <c r="AN44" s="86"/>
      <c r="AO44" s="87"/>
      <c r="AP44" s="88">
        <f t="shared" si="11"/>
        <v>0</v>
      </c>
      <c r="AR44" s="86">
        <f t="shared" si="12"/>
        <v>0</v>
      </c>
      <c r="AS44" s="87"/>
      <c r="AT44" s="88">
        <f t="shared" si="13"/>
        <v>0</v>
      </c>
      <c r="AV44" s="88">
        <v>0</v>
      </c>
    </row>
    <row r="45" spans="1:48" ht="24" customHeight="1">
      <c r="A45" s="16"/>
      <c r="B45" s="17">
        <f t="shared" si="6"/>
        <v>37</v>
      </c>
      <c r="C45" s="10"/>
      <c r="D45" s="18" t="s">
        <v>60</v>
      </c>
      <c r="E45" s="10"/>
      <c r="F45" s="18" t="s">
        <v>13</v>
      </c>
      <c r="G45" s="18" t="s">
        <v>222</v>
      </c>
      <c r="H45" s="10"/>
      <c r="I45" s="19">
        <v>6344722</v>
      </c>
      <c r="J45" s="19">
        <v>3920</v>
      </c>
      <c r="K45" s="17" t="s">
        <v>9</v>
      </c>
      <c r="L45" s="10"/>
      <c r="M45" s="60">
        <v>1215</v>
      </c>
      <c r="N45" s="60">
        <v>1411</v>
      </c>
      <c r="O45" s="60">
        <v>1276</v>
      </c>
      <c r="P45" s="10"/>
      <c r="Q45" s="60">
        <f t="shared" si="8"/>
        <v>21165</v>
      </c>
      <c r="R45" s="10"/>
      <c r="S45" s="62">
        <f t="shared" si="9"/>
        <v>22576</v>
      </c>
      <c r="T45" s="10"/>
      <c r="U45" s="64">
        <v>22.2</v>
      </c>
      <c r="V45" s="64">
        <v>21.04</v>
      </c>
      <c r="W45" s="10"/>
      <c r="X45" s="43">
        <v>1770000000</v>
      </c>
      <c r="Y45" s="36">
        <v>7.3999999999999996E-2</v>
      </c>
      <c r="Z45" s="10"/>
      <c r="AA45" s="20">
        <v>30</v>
      </c>
      <c r="AB45" s="20">
        <v>3</v>
      </c>
      <c r="AC45" s="20">
        <v>1</v>
      </c>
      <c r="AD45" s="20">
        <v>65</v>
      </c>
      <c r="AE45" s="20">
        <v>1</v>
      </c>
      <c r="AF45" s="66">
        <f t="shared" si="10"/>
        <v>100</v>
      </c>
      <c r="AG45" s="10"/>
      <c r="AH45" s="36">
        <v>0.10299999999999999</v>
      </c>
      <c r="AI45" s="40">
        <v>15888</v>
      </c>
      <c r="AJ45" s="37">
        <v>0.71</v>
      </c>
      <c r="AK45" s="42" t="s">
        <v>213</v>
      </c>
      <c r="AL45" s="41">
        <v>929</v>
      </c>
      <c r="AN45" s="86"/>
      <c r="AO45" s="87"/>
      <c r="AP45" s="88">
        <f t="shared" si="11"/>
        <v>0</v>
      </c>
      <c r="AR45" s="86">
        <f t="shared" si="12"/>
        <v>0</v>
      </c>
      <c r="AS45" s="87"/>
      <c r="AT45" s="88">
        <f t="shared" si="13"/>
        <v>0</v>
      </c>
      <c r="AV45" s="88">
        <v>0</v>
      </c>
    </row>
    <row r="46" spans="1:48" ht="24" customHeight="1">
      <c r="A46" s="16"/>
      <c r="B46" s="17">
        <f t="shared" si="6"/>
        <v>38</v>
      </c>
      <c r="C46" s="10"/>
      <c r="D46" s="18" t="s">
        <v>118</v>
      </c>
      <c r="E46" s="10"/>
      <c r="F46" s="18" t="s">
        <v>5</v>
      </c>
      <c r="G46" s="18" t="s">
        <v>226</v>
      </c>
      <c r="H46" s="10"/>
      <c r="I46" s="19">
        <v>35276784</v>
      </c>
      <c r="J46" s="19">
        <v>2580</v>
      </c>
      <c r="K46" s="17" t="s">
        <v>9</v>
      </c>
      <c r="L46" s="10"/>
      <c r="M46" s="60">
        <v>3785</v>
      </c>
      <c r="N46" s="60">
        <v>6917</v>
      </c>
      <c r="O46" s="60">
        <v>7320</v>
      </c>
      <c r="P46" s="10"/>
      <c r="Q46" s="60">
        <f t="shared" si="8"/>
        <v>103755</v>
      </c>
      <c r="R46" s="10"/>
      <c r="S46" s="62">
        <f t="shared" si="9"/>
        <v>110672</v>
      </c>
      <c r="T46" s="10"/>
      <c r="U46" s="64">
        <v>19.600000000000001</v>
      </c>
      <c r="V46" s="64">
        <v>20.8</v>
      </c>
      <c r="W46" s="10"/>
      <c r="X46" s="43">
        <v>6640000000</v>
      </c>
      <c r="Y46" s="36">
        <v>6.4000000000000001E-2</v>
      </c>
      <c r="Z46" s="10"/>
      <c r="AA46" s="20">
        <v>63</v>
      </c>
      <c r="AB46" s="20">
        <v>10</v>
      </c>
      <c r="AC46" s="20">
        <v>1</v>
      </c>
      <c r="AD46" s="20">
        <v>25</v>
      </c>
      <c r="AE46" s="20">
        <v>1</v>
      </c>
      <c r="AF46" s="66">
        <f t="shared" si="10"/>
        <v>100</v>
      </c>
      <c r="AG46" s="10"/>
      <c r="AH46" s="36">
        <v>-0.04</v>
      </c>
      <c r="AI46" s="40">
        <v>10748</v>
      </c>
      <c r="AJ46" s="37">
        <v>0.75</v>
      </c>
      <c r="AK46" s="42" t="s">
        <v>223</v>
      </c>
      <c r="AL46" s="41">
        <v>1143</v>
      </c>
      <c r="AN46" s="86"/>
      <c r="AO46" s="87"/>
      <c r="AP46" s="88">
        <f t="shared" si="11"/>
        <v>0</v>
      </c>
      <c r="AR46" s="86">
        <f t="shared" si="12"/>
        <v>0</v>
      </c>
      <c r="AS46" s="87"/>
      <c r="AT46" s="88">
        <f t="shared" si="13"/>
        <v>0</v>
      </c>
      <c r="AV46" s="88">
        <v>0</v>
      </c>
    </row>
    <row r="47" spans="1:48" ht="24" customHeight="1">
      <c r="A47" s="16"/>
      <c r="B47" s="17">
        <f t="shared" si="6"/>
        <v>39</v>
      </c>
      <c r="C47" s="10"/>
      <c r="D47" s="18" t="s">
        <v>71</v>
      </c>
      <c r="E47" s="10"/>
      <c r="F47" s="18" t="s">
        <v>8</v>
      </c>
      <c r="G47" s="18" t="s">
        <v>212</v>
      </c>
      <c r="H47" s="10"/>
      <c r="I47" s="19">
        <v>3925405</v>
      </c>
      <c r="J47" s="19">
        <v>3810</v>
      </c>
      <c r="K47" s="17" t="s">
        <v>9</v>
      </c>
      <c r="L47" s="10"/>
      <c r="M47" s="60">
        <v>581</v>
      </c>
      <c r="N47" s="60">
        <v>599</v>
      </c>
      <c r="O47" s="60">
        <v>748</v>
      </c>
      <c r="P47" s="10"/>
      <c r="Q47" s="60">
        <f t="shared" si="8"/>
        <v>8985</v>
      </c>
      <c r="R47" s="10"/>
      <c r="S47" s="62">
        <f t="shared" si="9"/>
        <v>9584</v>
      </c>
      <c r="T47" s="10"/>
      <c r="U47" s="64">
        <v>15.3</v>
      </c>
      <c r="V47" s="64">
        <v>20.059999999999999</v>
      </c>
      <c r="W47" s="10"/>
      <c r="X47" s="43">
        <v>768240000</v>
      </c>
      <c r="Y47" s="36">
        <v>5.2999999999999999E-2</v>
      </c>
      <c r="Z47" s="10"/>
      <c r="AA47" s="20">
        <v>59</v>
      </c>
      <c r="AB47" s="20">
        <v>6</v>
      </c>
      <c r="AC47" s="20">
        <v>1</v>
      </c>
      <c r="AD47" s="20">
        <v>33</v>
      </c>
      <c r="AE47" s="20">
        <v>1</v>
      </c>
      <c r="AF47" s="66">
        <f t="shared" si="10"/>
        <v>100</v>
      </c>
      <c r="AG47" s="10"/>
      <c r="AH47" s="36">
        <v>8.2000000000000003E-2</v>
      </c>
      <c r="AI47" s="40">
        <v>28697</v>
      </c>
      <c r="AJ47" s="37">
        <v>0.79</v>
      </c>
      <c r="AK47" s="42" t="s">
        <v>210</v>
      </c>
      <c r="AL47" s="41">
        <v>1064</v>
      </c>
      <c r="AN47" s="86"/>
      <c r="AO47" s="87"/>
      <c r="AP47" s="88">
        <f t="shared" si="11"/>
        <v>0</v>
      </c>
      <c r="AR47" s="86">
        <f t="shared" si="12"/>
        <v>0</v>
      </c>
      <c r="AS47" s="87"/>
      <c r="AT47" s="88">
        <f t="shared" si="13"/>
        <v>0</v>
      </c>
      <c r="AV47" s="88">
        <v>0</v>
      </c>
    </row>
    <row r="48" spans="1:48" ht="24" customHeight="1">
      <c r="A48" s="16"/>
      <c r="B48" s="17">
        <f t="shared" si="6"/>
        <v>40</v>
      </c>
      <c r="C48" s="10"/>
      <c r="D48" s="18" t="s">
        <v>43</v>
      </c>
      <c r="E48" s="10"/>
      <c r="F48" s="18" t="s">
        <v>18</v>
      </c>
      <c r="G48" s="18" t="s">
        <v>224</v>
      </c>
      <c r="H48" s="10"/>
      <c r="I48" s="19">
        <v>1411415375</v>
      </c>
      <c r="J48" s="19">
        <v>8260</v>
      </c>
      <c r="K48" s="17" t="s">
        <v>9</v>
      </c>
      <c r="L48" s="10"/>
      <c r="M48" s="60">
        <v>58022</v>
      </c>
      <c r="N48" s="60">
        <v>256180</v>
      </c>
      <c r="O48" s="60">
        <v>272069</v>
      </c>
      <c r="P48" s="10"/>
      <c r="Q48" s="60">
        <f t="shared" si="8"/>
        <v>3842700</v>
      </c>
      <c r="R48" s="10"/>
      <c r="S48" s="62">
        <f t="shared" si="9"/>
        <v>4098880</v>
      </c>
      <c r="T48" s="10"/>
      <c r="U48" s="64">
        <v>18.2</v>
      </c>
      <c r="V48" s="64">
        <v>19.38</v>
      </c>
      <c r="W48" s="10"/>
      <c r="X48" s="43">
        <v>691430000000</v>
      </c>
      <c r="Y48" s="36">
        <v>6.2E-2</v>
      </c>
      <c r="Z48" s="10"/>
      <c r="AA48" s="20">
        <v>15</v>
      </c>
      <c r="AB48" s="20">
        <v>17</v>
      </c>
      <c r="AC48" s="20">
        <v>8</v>
      </c>
      <c r="AD48" s="20">
        <v>59</v>
      </c>
      <c r="AE48" s="20">
        <v>1</v>
      </c>
      <c r="AF48" s="66">
        <f t="shared" si="10"/>
        <v>100</v>
      </c>
      <c r="AG48" s="10"/>
      <c r="AH48" s="36">
        <v>-2.9000000000000001E-2</v>
      </c>
      <c r="AI48" s="40">
        <v>17723</v>
      </c>
      <c r="AJ48" s="37">
        <v>0.72</v>
      </c>
      <c r="AK48" s="42" t="s">
        <v>213</v>
      </c>
      <c r="AL48" s="41">
        <v>990</v>
      </c>
      <c r="AN48" s="86"/>
      <c r="AO48" s="87"/>
      <c r="AP48" s="88">
        <f t="shared" si="11"/>
        <v>0</v>
      </c>
      <c r="AR48" s="86">
        <f t="shared" si="12"/>
        <v>0</v>
      </c>
      <c r="AS48" s="87"/>
      <c r="AT48" s="88">
        <f t="shared" si="13"/>
        <v>0</v>
      </c>
      <c r="AV48" s="88">
        <v>0</v>
      </c>
    </row>
    <row r="49" spans="1:48" ht="24" customHeight="1">
      <c r="A49" s="16"/>
      <c r="B49" s="17">
        <f t="shared" si="6"/>
        <v>41</v>
      </c>
      <c r="C49" s="10"/>
      <c r="D49" s="18" t="s">
        <v>121</v>
      </c>
      <c r="E49" s="10"/>
      <c r="F49" s="18" t="s">
        <v>11</v>
      </c>
      <c r="G49" s="18" t="s">
        <v>11</v>
      </c>
      <c r="H49" s="10"/>
      <c r="I49" s="19">
        <v>2479713</v>
      </c>
      <c r="J49" s="19">
        <v>4620</v>
      </c>
      <c r="K49" s="17" t="s">
        <v>9</v>
      </c>
      <c r="L49" s="10"/>
      <c r="M49" s="60">
        <v>731</v>
      </c>
      <c r="N49" s="60">
        <v>754</v>
      </c>
      <c r="O49" s="60">
        <v>467</v>
      </c>
      <c r="P49" s="10"/>
      <c r="Q49" s="60">
        <f t="shared" si="8"/>
        <v>11310</v>
      </c>
      <c r="R49" s="10"/>
      <c r="S49" s="62">
        <f t="shared" si="9"/>
        <v>12064</v>
      </c>
      <c r="T49" s="10"/>
      <c r="U49" s="64">
        <v>30.4</v>
      </c>
      <c r="V49" s="64">
        <v>19.3</v>
      </c>
      <c r="W49" s="10"/>
      <c r="X49" s="43">
        <v>1140000000</v>
      </c>
      <c r="Y49" s="36">
        <v>0.10100000000000001</v>
      </c>
      <c r="Z49" s="10"/>
      <c r="AA49" s="20">
        <v>60</v>
      </c>
      <c r="AB49" s="20">
        <v>3</v>
      </c>
      <c r="AC49" s="20">
        <v>1</v>
      </c>
      <c r="AD49" s="20">
        <v>35</v>
      </c>
      <c r="AE49" s="20">
        <v>1</v>
      </c>
      <c r="AF49" s="66">
        <f t="shared" si="10"/>
        <v>100</v>
      </c>
      <c r="AG49" s="10"/>
      <c r="AH49" s="36">
        <v>-6.5000000000000002E-2</v>
      </c>
      <c r="AI49" s="40">
        <v>14973</v>
      </c>
      <c r="AJ49" s="37">
        <v>0.73</v>
      </c>
      <c r="AK49" s="42" t="s">
        <v>213</v>
      </c>
      <c r="AL49" s="41">
        <v>1127</v>
      </c>
      <c r="AN49" s="86"/>
      <c r="AO49" s="87"/>
      <c r="AP49" s="88">
        <f t="shared" si="11"/>
        <v>0</v>
      </c>
      <c r="AR49" s="86">
        <f t="shared" si="12"/>
        <v>0</v>
      </c>
      <c r="AS49" s="87"/>
      <c r="AT49" s="88">
        <f t="shared" si="13"/>
        <v>0</v>
      </c>
      <c r="AV49" s="88">
        <v>0</v>
      </c>
    </row>
    <row r="50" spans="1:48" ht="24" customHeight="1">
      <c r="A50" s="16"/>
      <c r="B50" s="17">
        <f t="shared" si="6"/>
        <v>42</v>
      </c>
      <c r="C50" s="10"/>
      <c r="D50" s="18" t="s">
        <v>186</v>
      </c>
      <c r="E50" s="10"/>
      <c r="F50" s="18" t="s">
        <v>11</v>
      </c>
      <c r="G50" s="18" t="s">
        <v>11</v>
      </c>
      <c r="H50" s="10"/>
      <c r="I50" s="19">
        <v>16150362</v>
      </c>
      <c r="J50" s="19">
        <v>940</v>
      </c>
      <c r="K50" s="17" t="s">
        <v>6</v>
      </c>
      <c r="L50" s="10"/>
      <c r="M50" s="60">
        <v>1721</v>
      </c>
      <c r="N50" s="60">
        <v>5601</v>
      </c>
      <c r="O50" s="60">
        <v>2731</v>
      </c>
      <c r="P50" s="10"/>
      <c r="Q50" s="60">
        <f t="shared" si="8"/>
        <v>84015</v>
      </c>
      <c r="R50" s="10"/>
      <c r="S50" s="62">
        <f t="shared" si="9"/>
        <v>89616</v>
      </c>
      <c r="T50" s="10"/>
      <c r="U50" s="64">
        <v>34.700000000000003</v>
      </c>
      <c r="V50" s="64">
        <v>18.91</v>
      </c>
      <c r="W50" s="10"/>
      <c r="X50" s="43">
        <v>2370000000</v>
      </c>
      <c r="Y50" s="36">
        <v>0.115</v>
      </c>
      <c r="Z50" s="10"/>
      <c r="AA50" s="20">
        <v>55</v>
      </c>
      <c r="AB50" s="20">
        <v>7</v>
      </c>
      <c r="AC50" s="20">
        <v>3</v>
      </c>
      <c r="AD50" s="20">
        <v>32</v>
      </c>
      <c r="AE50" s="20">
        <v>3</v>
      </c>
      <c r="AF50" s="66">
        <f t="shared" si="10"/>
        <v>100</v>
      </c>
      <c r="AG50" s="10"/>
      <c r="AH50" s="36">
        <v>-6.7000000000000004E-2</v>
      </c>
      <c r="AI50" s="40">
        <v>7421</v>
      </c>
      <c r="AJ50" s="37">
        <v>0.77</v>
      </c>
      <c r="AK50" s="42" t="s">
        <v>210</v>
      </c>
      <c r="AL50" s="41">
        <v>1044</v>
      </c>
      <c r="AN50" s="86"/>
      <c r="AO50" s="87"/>
      <c r="AP50" s="88">
        <f t="shared" si="11"/>
        <v>0</v>
      </c>
      <c r="AR50" s="86">
        <f t="shared" si="12"/>
        <v>0</v>
      </c>
      <c r="AS50" s="87"/>
      <c r="AT50" s="88">
        <f t="shared" si="13"/>
        <v>0</v>
      </c>
      <c r="AV50" s="88">
        <v>0</v>
      </c>
    </row>
    <row r="51" spans="1:48" ht="24" customHeight="1">
      <c r="A51" s="16"/>
      <c r="B51" s="17">
        <f t="shared" si="6"/>
        <v>43</v>
      </c>
      <c r="C51" s="10"/>
      <c r="D51" s="18" t="s">
        <v>29</v>
      </c>
      <c r="E51" s="10"/>
      <c r="F51" s="18" t="s">
        <v>13</v>
      </c>
      <c r="G51" s="18" t="s">
        <v>222</v>
      </c>
      <c r="H51" s="10"/>
      <c r="I51" s="19">
        <v>10887882</v>
      </c>
      <c r="J51" s="19">
        <v>3070</v>
      </c>
      <c r="K51" s="17" t="s">
        <v>9</v>
      </c>
      <c r="L51" s="10"/>
      <c r="M51" s="60">
        <v>1259</v>
      </c>
      <c r="N51" s="60">
        <v>1687</v>
      </c>
      <c r="O51" s="60">
        <v>2120</v>
      </c>
      <c r="P51" s="10"/>
      <c r="Q51" s="60">
        <f t="shared" si="8"/>
        <v>25305</v>
      </c>
      <c r="R51" s="10"/>
      <c r="S51" s="62">
        <f t="shared" si="9"/>
        <v>26992</v>
      </c>
      <c r="T51" s="10"/>
      <c r="U51" s="64">
        <v>15.5</v>
      </c>
      <c r="V51" s="64">
        <v>18.7</v>
      </c>
      <c r="W51" s="10"/>
      <c r="X51" s="43">
        <v>1750000000</v>
      </c>
      <c r="Y51" s="36">
        <v>5.1999999999999998E-2</v>
      </c>
      <c r="Z51" s="10"/>
      <c r="AA51" s="20">
        <v>58</v>
      </c>
      <c r="AB51" s="20">
        <v>5</v>
      </c>
      <c r="AC51" s="20">
        <v>1</v>
      </c>
      <c r="AD51" s="20">
        <v>35</v>
      </c>
      <c r="AE51" s="20">
        <v>1</v>
      </c>
      <c r="AF51" s="66">
        <f t="shared" si="10"/>
        <v>100</v>
      </c>
      <c r="AG51" s="10"/>
      <c r="AH51" s="36">
        <v>-4.8000000000000001E-2</v>
      </c>
      <c r="AI51" s="40">
        <v>15715</v>
      </c>
      <c r="AJ51" s="37">
        <v>0.66</v>
      </c>
      <c r="AK51" s="42" t="s">
        <v>213</v>
      </c>
      <c r="AL51" s="41">
        <v>912</v>
      </c>
      <c r="AN51" s="86"/>
      <c r="AO51" s="87"/>
      <c r="AP51" s="88">
        <f t="shared" si="11"/>
        <v>0</v>
      </c>
      <c r="AR51" s="86">
        <f t="shared" si="12"/>
        <v>0</v>
      </c>
      <c r="AS51" s="87"/>
      <c r="AT51" s="88">
        <f t="shared" si="13"/>
        <v>0</v>
      </c>
      <c r="AV51" s="88">
        <v>0</v>
      </c>
    </row>
    <row r="52" spans="1:48" ht="24" customHeight="1">
      <c r="A52" s="16"/>
      <c r="B52" s="17">
        <f t="shared" si="6"/>
        <v>44</v>
      </c>
      <c r="C52" s="10"/>
      <c r="D52" s="18" t="s">
        <v>153</v>
      </c>
      <c r="E52" s="10"/>
      <c r="F52" s="18" t="s">
        <v>18</v>
      </c>
      <c r="G52" s="18" t="s">
        <v>224</v>
      </c>
      <c r="H52" s="10"/>
      <c r="I52" s="19">
        <v>599419</v>
      </c>
      <c r="J52" s="19">
        <v>1880</v>
      </c>
      <c r="K52" s="17" t="s">
        <v>9</v>
      </c>
      <c r="L52" s="10"/>
      <c r="M52" s="60">
        <v>11</v>
      </c>
      <c r="N52" s="60">
        <v>104</v>
      </c>
      <c r="O52" s="60">
        <v>116</v>
      </c>
      <c r="P52" s="10"/>
      <c r="Q52" s="60">
        <f t="shared" si="8"/>
        <v>1560</v>
      </c>
      <c r="R52" s="10"/>
      <c r="S52" s="62">
        <f t="shared" si="9"/>
        <v>1664</v>
      </c>
      <c r="T52" s="10"/>
      <c r="U52" s="64">
        <v>17.399999999999999</v>
      </c>
      <c r="V52" s="64">
        <v>18.579999999999998</v>
      </c>
      <c r="W52" s="10"/>
      <c r="X52" s="43">
        <v>71110000</v>
      </c>
      <c r="Y52" s="36">
        <v>5.8000000000000003E-2</v>
      </c>
      <c r="Z52" s="10"/>
      <c r="AA52" s="20">
        <v>29</v>
      </c>
      <c r="AB52" s="20">
        <v>12</v>
      </c>
      <c r="AC52" s="20">
        <v>1</v>
      </c>
      <c r="AD52" s="20">
        <v>57</v>
      </c>
      <c r="AE52" s="20">
        <v>1</v>
      </c>
      <c r="AF52" s="66">
        <f t="shared" si="10"/>
        <v>100</v>
      </c>
      <c r="AG52" s="10"/>
      <c r="AH52" s="36">
        <v>-2.9000000000000001E-2</v>
      </c>
      <c r="AI52" s="40">
        <v>7507</v>
      </c>
      <c r="AJ52" s="37">
        <v>0.8</v>
      </c>
      <c r="AK52" s="42" t="s">
        <v>214</v>
      </c>
      <c r="AL52" s="41">
        <v>1130</v>
      </c>
      <c r="AN52" s="86"/>
      <c r="AO52" s="87"/>
      <c r="AP52" s="88">
        <f t="shared" si="11"/>
        <v>0</v>
      </c>
      <c r="AR52" s="86">
        <f t="shared" si="12"/>
        <v>0</v>
      </c>
      <c r="AS52" s="87"/>
      <c r="AT52" s="88">
        <f t="shared" si="13"/>
        <v>0</v>
      </c>
      <c r="AV52" s="88">
        <v>0</v>
      </c>
    </row>
    <row r="53" spans="1:48" ht="24" customHeight="1">
      <c r="A53" s="16"/>
      <c r="B53" s="17">
        <f t="shared" si="6"/>
        <v>45</v>
      </c>
      <c r="C53" s="10"/>
      <c r="D53" s="18" t="s">
        <v>26</v>
      </c>
      <c r="E53" s="10"/>
      <c r="F53" s="18" t="s">
        <v>13</v>
      </c>
      <c r="G53" s="18" t="s">
        <v>222</v>
      </c>
      <c r="H53" s="10"/>
      <c r="I53" s="19">
        <v>366954</v>
      </c>
      <c r="J53" s="19">
        <v>4410</v>
      </c>
      <c r="K53" s="17" t="s">
        <v>9</v>
      </c>
      <c r="L53" s="10"/>
      <c r="M53" s="60">
        <v>101</v>
      </c>
      <c r="N53" s="60">
        <v>104</v>
      </c>
      <c r="O53" s="60">
        <v>71</v>
      </c>
      <c r="P53" s="10"/>
      <c r="Q53" s="60">
        <f t="shared" si="8"/>
        <v>1560</v>
      </c>
      <c r="R53" s="10"/>
      <c r="S53" s="62">
        <f t="shared" si="9"/>
        <v>1664</v>
      </c>
      <c r="T53" s="10"/>
      <c r="U53" s="64">
        <v>28.3</v>
      </c>
      <c r="V53" s="64">
        <v>18.309999999999999</v>
      </c>
      <c r="W53" s="10"/>
      <c r="X53" s="43">
        <v>170250000</v>
      </c>
      <c r="Y53" s="36">
        <v>9.4E-2</v>
      </c>
      <c r="Z53" s="10"/>
      <c r="AA53" s="20">
        <v>53</v>
      </c>
      <c r="AB53" s="20">
        <v>20</v>
      </c>
      <c r="AC53" s="20">
        <v>7</v>
      </c>
      <c r="AD53" s="20">
        <v>19</v>
      </c>
      <c r="AE53" s="20">
        <v>1</v>
      </c>
      <c r="AF53" s="66">
        <f t="shared" si="10"/>
        <v>100</v>
      </c>
      <c r="AG53" s="10"/>
      <c r="AH53" s="36">
        <v>2.5999999999999999E-2</v>
      </c>
      <c r="AI53" s="40">
        <v>15286</v>
      </c>
      <c r="AJ53" s="37">
        <v>0.86</v>
      </c>
      <c r="AK53" s="42" t="s">
        <v>210</v>
      </c>
      <c r="AL53" s="41">
        <v>1007</v>
      </c>
      <c r="AN53" s="86"/>
      <c r="AO53" s="87"/>
      <c r="AP53" s="88">
        <f t="shared" si="11"/>
        <v>0</v>
      </c>
      <c r="AR53" s="86">
        <f t="shared" si="12"/>
        <v>0</v>
      </c>
      <c r="AS53" s="87"/>
      <c r="AT53" s="88">
        <f t="shared" si="13"/>
        <v>0</v>
      </c>
      <c r="AV53" s="88">
        <v>0</v>
      </c>
    </row>
    <row r="54" spans="1:48" ht="24" customHeight="1">
      <c r="A54" s="16"/>
      <c r="B54" s="17">
        <f t="shared" si="6"/>
        <v>46</v>
      </c>
      <c r="C54" s="10"/>
      <c r="D54" s="18" t="s">
        <v>73</v>
      </c>
      <c r="E54" s="10"/>
      <c r="F54" s="18" t="s">
        <v>11</v>
      </c>
      <c r="G54" s="18" t="s">
        <v>11</v>
      </c>
      <c r="H54" s="10"/>
      <c r="I54" s="19">
        <v>28206728</v>
      </c>
      <c r="J54" s="19">
        <v>1380</v>
      </c>
      <c r="K54" s="17" t="s">
        <v>9</v>
      </c>
      <c r="L54" s="10"/>
      <c r="M54" s="60">
        <v>1802</v>
      </c>
      <c r="N54" s="60">
        <v>7018</v>
      </c>
      <c r="O54" s="60">
        <v>5387</v>
      </c>
      <c r="P54" s="10"/>
      <c r="Q54" s="60">
        <f t="shared" si="8"/>
        <v>105270</v>
      </c>
      <c r="R54" s="10"/>
      <c r="S54" s="62">
        <f t="shared" si="9"/>
        <v>112288</v>
      </c>
      <c r="T54" s="10"/>
      <c r="U54" s="64">
        <v>24.9</v>
      </c>
      <c r="V54" s="64">
        <v>18.29</v>
      </c>
      <c r="W54" s="10"/>
      <c r="X54" s="43">
        <v>4550000000</v>
      </c>
      <c r="Y54" s="36">
        <v>8.3000000000000004E-2</v>
      </c>
      <c r="Z54" s="10"/>
      <c r="AA54" s="20">
        <v>48</v>
      </c>
      <c r="AB54" s="20">
        <v>3</v>
      </c>
      <c r="AC54" s="20">
        <v>3</v>
      </c>
      <c r="AD54" s="20">
        <v>45</v>
      </c>
      <c r="AE54" s="20">
        <v>1</v>
      </c>
      <c r="AF54" s="66">
        <f t="shared" si="10"/>
        <v>100</v>
      </c>
      <c r="AG54" s="10"/>
      <c r="AH54" s="36">
        <v>1.0999999999999999E-2</v>
      </c>
      <c r="AI54" s="40">
        <v>7328</v>
      </c>
      <c r="AJ54" s="37">
        <v>0.7</v>
      </c>
      <c r="AK54" s="42" t="s">
        <v>213</v>
      </c>
      <c r="AL54" s="41">
        <v>976</v>
      </c>
      <c r="AN54" s="86"/>
      <c r="AO54" s="87"/>
      <c r="AP54" s="88">
        <f t="shared" si="11"/>
        <v>0</v>
      </c>
      <c r="AR54" s="86">
        <f t="shared" si="12"/>
        <v>0</v>
      </c>
      <c r="AS54" s="87"/>
      <c r="AT54" s="88">
        <f t="shared" si="13"/>
        <v>0</v>
      </c>
      <c r="AV54" s="88">
        <v>0</v>
      </c>
    </row>
    <row r="55" spans="1:48" ht="24" customHeight="1">
      <c r="A55" s="16"/>
      <c r="B55" s="17">
        <f t="shared" si="6"/>
        <v>47</v>
      </c>
      <c r="C55" s="10"/>
      <c r="D55" s="18" t="s">
        <v>182</v>
      </c>
      <c r="E55" s="10"/>
      <c r="F55" s="18" t="s">
        <v>18</v>
      </c>
      <c r="G55" s="18" t="s">
        <v>224</v>
      </c>
      <c r="H55" s="10"/>
      <c r="I55" s="19">
        <v>270402</v>
      </c>
      <c r="J55" s="19">
        <v>3170</v>
      </c>
      <c r="K55" s="17" t="s">
        <v>9</v>
      </c>
      <c r="L55" s="10"/>
      <c r="M55" s="60">
        <v>9</v>
      </c>
      <c r="N55" s="60">
        <v>43</v>
      </c>
      <c r="O55" s="60">
        <v>51</v>
      </c>
      <c r="P55" s="10"/>
      <c r="Q55" s="60">
        <f t="shared" si="8"/>
        <v>645</v>
      </c>
      <c r="R55" s="10"/>
      <c r="S55" s="62">
        <f t="shared" si="9"/>
        <v>688</v>
      </c>
      <c r="T55" s="10"/>
      <c r="U55" s="64">
        <v>15.9</v>
      </c>
      <c r="V55" s="64">
        <v>18.16</v>
      </c>
      <c r="W55" s="10"/>
      <c r="X55" s="43">
        <v>41660000</v>
      </c>
      <c r="Y55" s="36">
        <v>5.2999999999999999E-2</v>
      </c>
      <c r="Z55" s="10"/>
      <c r="AA55" s="20">
        <v>40</v>
      </c>
      <c r="AB55" s="20">
        <v>13</v>
      </c>
      <c r="AC55" s="20">
        <v>1</v>
      </c>
      <c r="AD55" s="20">
        <v>45</v>
      </c>
      <c r="AE55" s="20">
        <v>1</v>
      </c>
      <c r="AF55" s="66">
        <f t="shared" si="10"/>
        <v>100</v>
      </c>
      <c r="AG55" s="10"/>
      <c r="AH55" s="36">
        <v>-4.0000000000000001E-3</v>
      </c>
      <c r="AI55" s="40">
        <v>5539</v>
      </c>
      <c r="AJ55" s="37">
        <v>0.77</v>
      </c>
      <c r="AK55" s="42" t="s">
        <v>214</v>
      </c>
      <c r="AL55" s="41">
        <v>1111</v>
      </c>
      <c r="AN55" s="86"/>
      <c r="AO55" s="87"/>
      <c r="AP55" s="88">
        <f t="shared" si="11"/>
        <v>0</v>
      </c>
      <c r="AR55" s="86">
        <f t="shared" si="12"/>
        <v>0</v>
      </c>
      <c r="AS55" s="87"/>
      <c r="AT55" s="88">
        <f t="shared" si="13"/>
        <v>0</v>
      </c>
      <c r="AV55" s="88">
        <v>0</v>
      </c>
    </row>
    <row r="56" spans="1:48" ht="24" customHeight="1">
      <c r="A56" s="16"/>
      <c r="B56" s="17">
        <f t="shared" si="6"/>
        <v>48</v>
      </c>
      <c r="C56" s="10"/>
      <c r="D56" s="18" t="s">
        <v>176</v>
      </c>
      <c r="E56" s="10"/>
      <c r="F56" s="18" t="s">
        <v>5</v>
      </c>
      <c r="G56" s="18" t="s">
        <v>226</v>
      </c>
      <c r="H56" s="10"/>
      <c r="I56" s="19">
        <v>9269612</v>
      </c>
      <c r="J56" s="19">
        <v>40480</v>
      </c>
      <c r="K56" s="17" t="s">
        <v>14</v>
      </c>
      <c r="L56" s="10"/>
      <c r="M56" s="60">
        <v>725</v>
      </c>
      <c r="N56" s="60">
        <v>1678</v>
      </c>
      <c r="O56" s="60">
        <v>1678</v>
      </c>
      <c r="P56" s="10"/>
      <c r="Q56" s="60">
        <f>N56*$Q$189</f>
        <v>50340</v>
      </c>
      <c r="R56" s="10"/>
      <c r="S56" s="62">
        <f t="shared" si="9"/>
        <v>52018</v>
      </c>
      <c r="T56" s="10"/>
      <c r="U56" s="64">
        <v>18.100000000000001</v>
      </c>
      <c r="V56" s="64">
        <v>18.100000000000001</v>
      </c>
      <c r="W56" s="10"/>
      <c r="X56" s="43">
        <f>AP56+AT56</f>
        <v>51201615412.800003</v>
      </c>
      <c r="Y56" s="36">
        <f>X56/AV56</f>
        <v>0.14340381580136957</v>
      </c>
      <c r="Z56" s="10"/>
      <c r="AA56" s="20">
        <v>54.5</v>
      </c>
      <c r="AB56" s="20">
        <v>5.5</v>
      </c>
      <c r="AC56" s="20">
        <v>1.5</v>
      </c>
      <c r="AD56" s="20">
        <v>24.3</v>
      </c>
      <c r="AE56" s="20">
        <v>14.2</v>
      </c>
      <c r="AF56" s="66">
        <f t="shared" si="10"/>
        <v>100</v>
      </c>
      <c r="AG56" s="10"/>
      <c r="AH56" s="72"/>
      <c r="AI56" s="73"/>
      <c r="AJ56" s="74"/>
      <c r="AK56" s="75"/>
      <c r="AL56" s="76"/>
      <c r="AN56" s="57">
        <v>38141.847000000002</v>
      </c>
      <c r="AO56" s="35">
        <v>80</v>
      </c>
      <c r="AP56" s="43">
        <f t="shared" si="11"/>
        <v>5120161541.2800007</v>
      </c>
      <c r="AR56" s="57">
        <f t="shared" si="12"/>
        <v>38141.847000000002</v>
      </c>
      <c r="AS56" s="35">
        <v>24</v>
      </c>
      <c r="AT56" s="43">
        <f t="shared" si="13"/>
        <v>46081453871.520004</v>
      </c>
      <c r="AV56" s="43">
        <v>357045000000</v>
      </c>
    </row>
    <row r="57" spans="1:48" ht="24" customHeight="1">
      <c r="A57" s="16"/>
      <c r="B57" s="17">
        <f t="shared" si="6"/>
        <v>49</v>
      </c>
      <c r="C57" s="10"/>
      <c r="D57" s="18" t="s">
        <v>156</v>
      </c>
      <c r="E57" s="10"/>
      <c r="F57" s="18" t="s">
        <v>11</v>
      </c>
      <c r="G57" s="18" t="s">
        <v>11</v>
      </c>
      <c r="H57" s="10"/>
      <c r="I57" s="19">
        <v>12230730</v>
      </c>
      <c r="J57" s="19">
        <v>820</v>
      </c>
      <c r="K57" s="17" t="s">
        <v>6</v>
      </c>
      <c r="L57" s="10"/>
      <c r="M57" s="60">
        <v>130</v>
      </c>
      <c r="N57" s="60">
        <v>3661</v>
      </c>
      <c r="O57" s="60">
        <v>1745</v>
      </c>
      <c r="P57" s="10"/>
      <c r="Q57" s="60">
        <f>N57*$Q$188</f>
        <v>54915</v>
      </c>
      <c r="R57" s="10"/>
      <c r="S57" s="62">
        <f t="shared" si="9"/>
        <v>58576</v>
      </c>
      <c r="T57" s="10"/>
      <c r="U57" s="64">
        <v>29.9</v>
      </c>
      <c r="V57" s="64">
        <v>18.010000000000002</v>
      </c>
      <c r="W57" s="10"/>
      <c r="X57" s="43">
        <v>289040000</v>
      </c>
      <c r="Y57" s="36">
        <v>0.1</v>
      </c>
      <c r="Z57" s="10"/>
      <c r="AA57" s="20">
        <v>40</v>
      </c>
      <c r="AB57" s="20">
        <v>7</v>
      </c>
      <c r="AC57" s="20">
        <v>3</v>
      </c>
      <c r="AD57" s="20">
        <v>49</v>
      </c>
      <c r="AE57" s="20">
        <v>1</v>
      </c>
      <c r="AF57" s="66">
        <f t="shared" si="10"/>
        <v>100</v>
      </c>
      <c r="AG57" s="10"/>
      <c r="AH57" s="36">
        <v>0.01</v>
      </c>
      <c r="AI57" s="40">
        <v>569</v>
      </c>
      <c r="AJ57" s="37">
        <v>0.59</v>
      </c>
      <c r="AK57" s="42" t="s">
        <v>213</v>
      </c>
      <c r="AL57" s="41">
        <v>1072</v>
      </c>
      <c r="AN57" s="86"/>
      <c r="AO57" s="87"/>
      <c r="AP57" s="88">
        <f t="shared" si="11"/>
        <v>0</v>
      </c>
      <c r="AR57" s="86">
        <f t="shared" si="12"/>
        <v>0</v>
      </c>
      <c r="AS57" s="87"/>
      <c r="AT57" s="88">
        <f t="shared" si="13"/>
        <v>0</v>
      </c>
      <c r="AV57" s="88">
        <v>0</v>
      </c>
    </row>
    <row r="58" spans="1:48" ht="24" customHeight="1">
      <c r="A58" s="16"/>
      <c r="B58" s="17">
        <f t="shared" si="6"/>
        <v>50</v>
      </c>
      <c r="C58" s="10"/>
      <c r="D58" s="18" t="s">
        <v>96</v>
      </c>
      <c r="E58" s="10"/>
      <c r="F58" s="18" t="s">
        <v>5</v>
      </c>
      <c r="G58" s="18" t="s">
        <v>226</v>
      </c>
      <c r="H58" s="10"/>
      <c r="I58" s="19">
        <v>4052584</v>
      </c>
      <c r="J58" s="19">
        <v>41680</v>
      </c>
      <c r="K58" s="17" t="s">
        <v>14</v>
      </c>
      <c r="L58" s="10"/>
      <c r="M58" s="60">
        <v>424</v>
      </c>
      <c r="N58" s="60">
        <v>715</v>
      </c>
      <c r="O58" s="60">
        <v>715</v>
      </c>
      <c r="P58" s="10"/>
      <c r="Q58" s="60">
        <f>N58*$Q$189</f>
        <v>21450</v>
      </c>
      <c r="R58" s="10"/>
      <c r="S58" s="62">
        <f t="shared" si="9"/>
        <v>22165</v>
      </c>
      <c r="T58" s="10"/>
      <c r="U58" s="64">
        <v>17.600000000000001</v>
      </c>
      <c r="V58" s="64">
        <v>17.600000000000001</v>
      </c>
      <c r="W58" s="10"/>
      <c r="X58" s="43">
        <f>AP58+AT58</f>
        <v>15817609808</v>
      </c>
      <c r="Y58" s="36">
        <f>X58/AV58</f>
        <v>0.14455867124840066</v>
      </c>
      <c r="Z58" s="10"/>
      <c r="AA58" s="20">
        <v>51</v>
      </c>
      <c r="AB58" s="20">
        <v>12</v>
      </c>
      <c r="AC58" s="20">
        <v>1</v>
      </c>
      <c r="AD58" s="20">
        <v>35</v>
      </c>
      <c r="AE58" s="20">
        <v>1</v>
      </c>
      <c r="AF58" s="66">
        <f t="shared" si="10"/>
        <v>100</v>
      </c>
      <c r="AG58" s="10"/>
      <c r="AH58" s="72"/>
      <c r="AI58" s="73"/>
      <c r="AJ58" s="74"/>
      <c r="AK58" s="75"/>
      <c r="AL58" s="76"/>
      <c r="AN58" s="57">
        <v>27653.164000000001</v>
      </c>
      <c r="AO58" s="35">
        <v>80</v>
      </c>
      <c r="AP58" s="43">
        <f t="shared" si="11"/>
        <v>1581760980.8000002</v>
      </c>
      <c r="AR58" s="57">
        <f t="shared" si="12"/>
        <v>27653.164000000001</v>
      </c>
      <c r="AS58" s="35">
        <v>24</v>
      </c>
      <c r="AT58" s="43">
        <f t="shared" si="13"/>
        <v>14235848827.200001</v>
      </c>
      <c r="AV58" s="43">
        <v>109420000000</v>
      </c>
    </row>
    <row r="59" spans="1:48" ht="24" customHeight="1">
      <c r="A59" s="16"/>
      <c r="B59" s="17">
        <f t="shared" si="6"/>
        <v>51</v>
      </c>
      <c r="C59" s="10"/>
      <c r="D59" s="18" t="s">
        <v>112</v>
      </c>
      <c r="E59" s="10"/>
      <c r="F59" s="18" t="s">
        <v>11</v>
      </c>
      <c r="G59" s="18" t="s">
        <v>11</v>
      </c>
      <c r="H59" s="10"/>
      <c r="I59" s="19">
        <v>4301018</v>
      </c>
      <c r="J59" s="19">
        <v>1120</v>
      </c>
      <c r="K59" s="17" t="s">
        <v>9</v>
      </c>
      <c r="L59" s="10"/>
      <c r="M59" s="60">
        <v>184</v>
      </c>
      <c r="N59" s="60">
        <v>1064</v>
      </c>
      <c r="O59" s="60">
        <v>672</v>
      </c>
      <c r="P59" s="10"/>
      <c r="Q59" s="60">
        <f>N59*$Q$188</f>
        <v>15960</v>
      </c>
      <c r="R59" s="10"/>
      <c r="S59" s="62">
        <f t="shared" si="9"/>
        <v>17024</v>
      </c>
      <c r="T59" s="10"/>
      <c r="U59" s="64">
        <v>24.7</v>
      </c>
      <c r="V59" s="64">
        <v>17.55</v>
      </c>
      <c r="W59" s="10"/>
      <c r="X59" s="43">
        <v>389830000</v>
      </c>
      <c r="Y59" s="36">
        <v>8.2000000000000003E-2</v>
      </c>
      <c r="Z59" s="10"/>
      <c r="AA59" s="20">
        <v>60</v>
      </c>
      <c r="AB59" s="20">
        <v>10</v>
      </c>
      <c r="AC59" s="20">
        <v>2</v>
      </c>
      <c r="AD59" s="20">
        <v>27</v>
      </c>
      <c r="AE59" s="20">
        <v>1</v>
      </c>
      <c r="AF59" s="66">
        <f t="shared" si="10"/>
        <v>100</v>
      </c>
      <c r="AG59" s="10"/>
      <c r="AH59" s="36">
        <v>-5.7000000000000002E-2</v>
      </c>
      <c r="AI59" s="40">
        <v>9677</v>
      </c>
      <c r="AJ59" s="37">
        <v>0.63</v>
      </c>
      <c r="AK59" s="42" t="s">
        <v>214</v>
      </c>
      <c r="AL59" s="41">
        <v>948</v>
      </c>
      <c r="AN59" s="86"/>
      <c r="AO59" s="87"/>
      <c r="AP59" s="88">
        <f t="shared" si="11"/>
        <v>0</v>
      </c>
      <c r="AR59" s="86">
        <f t="shared" si="12"/>
        <v>0</v>
      </c>
      <c r="AS59" s="87"/>
      <c r="AT59" s="88">
        <f t="shared" si="13"/>
        <v>0</v>
      </c>
      <c r="AV59" s="88">
        <v>0</v>
      </c>
    </row>
    <row r="60" spans="1:48" ht="24" customHeight="1">
      <c r="A60" s="16"/>
      <c r="B60" s="17">
        <f t="shared" si="6"/>
        <v>52</v>
      </c>
      <c r="C60" s="10"/>
      <c r="D60" s="18" t="s">
        <v>41</v>
      </c>
      <c r="E60" s="10"/>
      <c r="F60" s="18" t="s">
        <v>11</v>
      </c>
      <c r="G60" s="18" t="s">
        <v>11</v>
      </c>
      <c r="H60" s="10"/>
      <c r="I60" s="19">
        <v>14452543</v>
      </c>
      <c r="J60" s="19">
        <v>720</v>
      </c>
      <c r="K60" s="17" t="s">
        <v>6</v>
      </c>
      <c r="L60" s="10"/>
      <c r="M60" s="60">
        <v>1122</v>
      </c>
      <c r="N60" s="60">
        <v>3990</v>
      </c>
      <c r="O60" s="60">
        <v>2565</v>
      </c>
      <c r="P60" s="10"/>
      <c r="Q60" s="60">
        <f>N60*$Q$188</f>
        <v>59850</v>
      </c>
      <c r="R60" s="10"/>
      <c r="S60" s="62">
        <f t="shared" si="9"/>
        <v>63840</v>
      </c>
      <c r="T60" s="10"/>
      <c r="U60" s="64">
        <v>27.6</v>
      </c>
      <c r="V60" s="64">
        <v>17.47</v>
      </c>
      <c r="W60" s="10"/>
      <c r="X60" s="43">
        <v>926300000</v>
      </c>
      <c r="Y60" s="36">
        <v>9.1999999999999998E-2</v>
      </c>
      <c r="Z60" s="10"/>
      <c r="AA60" s="20">
        <v>45</v>
      </c>
      <c r="AB60" s="20">
        <v>5</v>
      </c>
      <c r="AC60" s="20">
        <v>1</v>
      </c>
      <c r="AD60" s="20">
        <v>48</v>
      </c>
      <c r="AE60" s="20">
        <v>1</v>
      </c>
      <c r="AF60" s="66">
        <f t="shared" si="10"/>
        <v>100</v>
      </c>
      <c r="AG60" s="10"/>
      <c r="AH60" s="36">
        <v>-5.5E-2</v>
      </c>
      <c r="AI60" s="40">
        <v>7777</v>
      </c>
      <c r="AJ60" s="37">
        <v>0.49</v>
      </c>
      <c r="AK60" s="42" t="s">
        <v>214</v>
      </c>
      <c r="AL60" s="41">
        <v>1076</v>
      </c>
      <c r="AN60" s="86"/>
      <c r="AO60" s="87"/>
      <c r="AP60" s="88">
        <f t="shared" si="11"/>
        <v>0</v>
      </c>
      <c r="AR60" s="86">
        <f t="shared" si="12"/>
        <v>0</v>
      </c>
      <c r="AS60" s="87"/>
      <c r="AT60" s="88">
        <f t="shared" si="13"/>
        <v>0</v>
      </c>
      <c r="AV60" s="88">
        <v>0</v>
      </c>
    </row>
    <row r="61" spans="1:48" ht="24" customHeight="1">
      <c r="A61" s="16"/>
      <c r="B61" s="17">
        <f t="shared" si="6"/>
        <v>53</v>
      </c>
      <c r="C61" s="10"/>
      <c r="D61" s="18" t="s">
        <v>119</v>
      </c>
      <c r="E61" s="10"/>
      <c r="F61" s="18" t="s">
        <v>11</v>
      </c>
      <c r="G61" s="18" t="s">
        <v>11</v>
      </c>
      <c r="H61" s="10"/>
      <c r="I61" s="19">
        <v>28829476</v>
      </c>
      <c r="J61" s="19">
        <v>480</v>
      </c>
      <c r="K61" s="17" t="s">
        <v>6</v>
      </c>
      <c r="L61" s="10"/>
      <c r="M61" s="60">
        <v>1379</v>
      </c>
      <c r="N61" s="60">
        <v>8665</v>
      </c>
      <c r="O61" s="60">
        <v>5054</v>
      </c>
      <c r="P61" s="10"/>
      <c r="Q61" s="60">
        <f>N61*$Q$188</f>
        <v>129975</v>
      </c>
      <c r="R61" s="10"/>
      <c r="S61" s="62">
        <f t="shared" si="9"/>
        <v>138640</v>
      </c>
      <c r="T61" s="10"/>
      <c r="U61" s="64">
        <v>30.1</v>
      </c>
      <c r="V61" s="64">
        <v>17.420000000000002</v>
      </c>
      <c r="W61" s="10"/>
      <c r="X61" s="43">
        <v>1100000000</v>
      </c>
      <c r="Y61" s="36">
        <v>0.1</v>
      </c>
      <c r="Z61" s="10"/>
      <c r="AA61" s="20">
        <v>30</v>
      </c>
      <c r="AB61" s="20">
        <v>9</v>
      </c>
      <c r="AC61" s="20">
        <v>6</v>
      </c>
      <c r="AD61" s="20">
        <v>54</v>
      </c>
      <c r="AE61" s="20">
        <v>1</v>
      </c>
      <c r="AF61" s="66">
        <f t="shared" si="10"/>
        <v>100</v>
      </c>
      <c r="AG61" s="10"/>
      <c r="AH61" s="36">
        <v>-5.6000000000000001E-2</v>
      </c>
      <c r="AI61" s="40">
        <v>2424</v>
      </c>
      <c r="AJ61" s="37">
        <v>0.73</v>
      </c>
      <c r="AK61" s="42" t="s">
        <v>213</v>
      </c>
      <c r="AL61" s="41">
        <v>970</v>
      </c>
      <c r="AN61" s="86"/>
      <c r="AO61" s="87"/>
      <c r="AP61" s="88">
        <f t="shared" si="11"/>
        <v>0</v>
      </c>
      <c r="AR61" s="86">
        <f t="shared" si="12"/>
        <v>0</v>
      </c>
      <c r="AS61" s="87"/>
      <c r="AT61" s="88">
        <f t="shared" si="13"/>
        <v>0</v>
      </c>
      <c r="AV61" s="88">
        <v>0</v>
      </c>
    </row>
    <row r="62" spans="1:48" ht="24" customHeight="1">
      <c r="A62" s="16"/>
      <c r="B62" s="17">
        <f t="shared" si="6"/>
        <v>54</v>
      </c>
      <c r="C62" s="10"/>
      <c r="D62" s="18" t="s">
        <v>47</v>
      </c>
      <c r="E62" s="10"/>
      <c r="F62" s="18" t="s">
        <v>18</v>
      </c>
      <c r="G62" s="18" t="s">
        <v>224</v>
      </c>
      <c r="H62" s="10"/>
      <c r="I62" s="19">
        <v>17379</v>
      </c>
      <c r="J62" s="19">
        <v>0</v>
      </c>
      <c r="K62" s="17" t="s">
        <v>14</v>
      </c>
      <c r="L62" s="10"/>
      <c r="M62" s="60">
        <v>5</v>
      </c>
      <c r="N62" s="60">
        <v>3</v>
      </c>
      <c r="O62" s="60">
        <v>3</v>
      </c>
      <c r="P62" s="10"/>
      <c r="Q62" s="60">
        <f>N62*$Q$189</f>
        <v>90</v>
      </c>
      <c r="R62" s="10"/>
      <c r="S62" s="62">
        <f t="shared" si="9"/>
        <v>93</v>
      </c>
      <c r="T62" s="10"/>
      <c r="U62" s="64">
        <v>17.3</v>
      </c>
      <c r="V62" s="64">
        <v>17.3</v>
      </c>
      <c r="W62" s="10"/>
      <c r="X62" s="43">
        <f>AP62+AT62</f>
        <v>189973300.80000001</v>
      </c>
      <c r="Y62" s="36">
        <f>X62/AV62</f>
        <v>2.8814394175640832E-2</v>
      </c>
      <c r="Z62" s="10"/>
      <c r="AA62" s="20">
        <v>20</v>
      </c>
      <c r="AB62" s="20">
        <v>80</v>
      </c>
      <c r="AC62" s="20">
        <v>0</v>
      </c>
      <c r="AD62" s="20">
        <v>0</v>
      </c>
      <c r="AE62" s="20">
        <v>0</v>
      </c>
      <c r="AF62" s="66">
        <f t="shared" si="10"/>
        <v>100</v>
      </c>
      <c r="AG62" s="10"/>
      <c r="AH62" s="72"/>
      <c r="AI62" s="73"/>
      <c r="AJ62" s="74"/>
      <c r="AK62" s="75"/>
      <c r="AL62" s="76"/>
      <c r="AN62" s="57">
        <v>79155.542000000001</v>
      </c>
      <c r="AO62" s="35">
        <v>80</v>
      </c>
      <c r="AP62" s="43">
        <f t="shared" si="11"/>
        <v>18997330.079999998</v>
      </c>
      <c r="AR62" s="57">
        <f t="shared" si="12"/>
        <v>79155.542000000001</v>
      </c>
      <c r="AS62" s="35">
        <v>24</v>
      </c>
      <c r="AT62" s="43">
        <f t="shared" si="13"/>
        <v>170975970.72</v>
      </c>
      <c r="AV62" s="43">
        <v>6593000000</v>
      </c>
    </row>
    <row r="63" spans="1:48" ht="24" customHeight="1">
      <c r="A63" s="16"/>
      <c r="B63" s="17">
        <f t="shared" si="6"/>
        <v>55</v>
      </c>
      <c r="C63" s="10"/>
      <c r="D63" s="18" t="s">
        <v>77</v>
      </c>
      <c r="E63" s="10"/>
      <c r="F63" s="18" t="s">
        <v>11</v>
      </c>
      <c r="G63" s="18" t="s">
        <v>11</v>
      </c>
      <c r="H63" s="10"/>
      <c r="I63" s="19">
        <v>12395924</v>
      </c>
      <c r="J63" s="19">
        <v>490</v>
      </c>
      <c r="K63" s="17" t="s">
        <v>6</v>
      </c>
      <c r="L63" s="10"/>
      <c r="M63" s="60">
        <v>458</v>
      </c>
      <c r="N63" s="60">
        <v>3490</v>
      </c>
      <c r="O63" s="60">
        <v>1985</v>
      </c>
      <c r="P63" s="10"/>
      <c r="Q63" s="60">
        <f t="shared" ref="Q63:Q73" si="14">N63*$Q$188</f>
        <v>52350</v>
      </c>
      <c r="R63" s="10"/>
      <c r="S63" s="62">
        <f t="shared" si="9"/>
        <v>55840</v>
      </c>
      <c r="T63" s="10"/>
      <c r="U63" s="64">
        <v>28.2</v>
      </c>
      <c r="V63" s="64">
        <v>17.22</v>
      </c>
      <c r="W63" s="10"/>
      <c r="X63" s="43">
        <v>813910000</v>
      </c>
      <c r="Y63" s="36">
        <v>9.4E-2</v>
      </c>
      <c r="Z63" s="10"/>
      <c r="AA63" s="20">
        <v>50</v>
      </c>
      <c r="AB63" s="20">
        <v>9</v>
      </c>
      <c r="AC63" s="20">
        <v>1</v>
      </c>
      <c r="AD63" s="20">
        <v>39</v>
      </c>
      <c r="AE63" s="20">
        <v>1</v>
      </c>
      <c r="AF63" s="66">
        <f t="shared" si="10"/>
        <v>100</v>
      </c>
      <c r="AG63" s="10"/>
      <c r="AH63" s="36">
        <v>-5.5E-2</v>
      </c>
      <c r="AI63" s="40">
        <v>2095</v>
      </c>
      <c r="AJ63" s="37">
        <v>0.55000000000000004</v>
      </c>
      <c r="AK63" s="42" t="s">
        <v>214</v>
      </c>
      <c r="AL63" s="41">
        <v>956</v>
      </c>
      <c r="AN63" s="86"/>
      <c r="AO63" s="87"/>
      <c r="AP63" s="88">
        <f t="shared" si="11"/>
        <v>0</v>
      </c>
      <c r="AR63" s="86">
        <f t="shared" si="12"/>
        <v>0</v>
      </c>
      <c r="AS63" s="87"/>
      <c r="AT63" s="88">
        <f t="shared" si="13"/>
        <v>0</v>
      </c>
      <c r="AV63" s="88">
        <v>0</v>
      </c>
    </row>
    <row r="64" spans="1:48" ht="24" customHeight="1">
      <c r="A64" s="16"/>
      <c r="B64" s="17">
        <f t="shared" si="6"/>
        <v>56</v>
      </c>
      <c r="C64" s="10"/>
      <c r="D64" s="18" t="s">
        <v>160</v>
      </c>
      <c r="E64" s="10"/>
      <c r="F64" s="18" t="s">
        <v>13</v>
      </c>
      <c r="G64" s="18" t="s">
        <v>222</v>
      </c>
      <c r="H64" s="10"/>
      <c r="I64" s="19">
        <v>558368</v>
      </c>
      <c r="J64" s="19">
        <v>7070</v>
      </c>
      <c r="K64" s="17" t="s">
        <v>9</v>
      </c>
      <c r="L64" s="10"/>
      <c r="M64" s="60">
        <v>74</v>
      </c>
      <c r="N64" s="60">
        <v>81</v>
      </c>
      <c r="O64" s="60">
        <v>98</v>
      </c>
      <c r="P64" s="10"/>
      <c r="Q64" s="60">
        <f t="shared" si="14"/>
        <v>1215</v>
      </c>
      <c r="R64" s="10"/>
      <c r="S64" s="62">
        <f t="shared" si="9"/>
        <v>1296</v>
      </c>
      <c r="T64" s="10"/>
      <c r="U64" s="64">
        <v>14.5</v>
      </c>
      <c r="V64" s="64">
        <v>17.149999999999999</v>
      </c>
      <c r="W64" s="10"/>
      <c r="X64" s="43">
        <v>152040000</v>
      </c>
      <c r="Y64" s="36">
        <v>4.8000000000000001E-2</v>
      </c>
      <c r="Z64" s="10"/>
      <c r="AA64" s="20">
        <v>53</v>
      </c>
      <c r="AB64" s="20">
        <v>19</v>
      </c>
      <c r="AC64" s="20">
        <v>6</v>
      </c>
      <c r="AD64" s="20">
        <v>21</v>
      </c>
      <c r="AE64" s="20">
        <v>1</v>
      </c>
      <c r="AF64" s="66">
        <f t="shared" si="10"/>
        <v>100</v>
      </c>
      <c r="AG64" s="10"/>
      <c r="AH64" s="36">
        <v>-2.5000000000000001E-2</v>
      </c>
      <c r="AI64" s="40">
        <v>40903</v>
      </c>
      <c r="AJ64" s="37">
        <v>0.8</v>
      </c>
      <c r="AK64" s="42" t="s">
        <v>213</v>
      </c>
      <c r="AL64" s="41">
        <v>882</v>
      </c>
      <c r="AN64" s="86"/>
      <c r="AO64" s="87"/>
      <c r="AP64" s="88">
        <f t="shared" si="11"/>
        <v>0</v>
      </c>
      <c r="AR64" s="86">
        <f t="shared" si="12"/>
        <v>0</v>
      </c>
      <c r="AS64" s="87"/>
      <c r="AT64" s="88">
        <f t="shared" si="13"/>
        <v>0</v>
      </c>
      <c r="AV64" s="88">
        <v>0</v>
      </c>
    </row>
    <row r="65" spans="1:48" ht="24" customHeight="1">
      <c r="A65" s="16"/>
      <c r="B65" s="17">
        <f t="shared" si="6"/>
        <v>57</v>
      </c>
      <c r="C65" s="10"/>
      <c r="D65" s="18" t="s">
        <v>140</v>
      </c>
      <c r="E65" s="10"/>
      <c r="F65" s="18" t="s">
        <v>8</v>
      </c>
      <c r="G65" s="18" t="s">
        <v>212</v>
      </c>
      <c r="H65" s="10"/>
      <c r="I65" s="19">
        <v>143964512</v>
      </c>
      <c r="J65" s="19">
        <v>9720</v>
      </c>
      <c r="K65" s="17" t="s">
        <v>9</v>
      </c>
      <c r="L65" s="10"/>
      <c r="M65" s="60">
        <v>20308</v>
      </c>
      <c r="N65" s="60">
        <v>25969</v>
      </c>
      <c r="O65" s="60">
        <v>24864</v>
      </c>
      <c r="P65" s="10"/>
      <c r="Q65" s="60">
        <f t="shared" si="14"/>
        <v>389535</v>
      </c>
      <c r="R65" s="10"/>
      <c r="S65" s="62">
        <f t="shared" si="9"/>
        <v>415504</v>
      </c>
      <c r="T65" s="10"/>
      <c r="U65" s="64">
        <v>18</v>
      </c>
      <c r="V65" s="64">
        <v>17.010000000000002</v>
      </c>
      <c r="W65" s="10"/>
      <c r="X65" s="43">
        <v>75510000000</v>
      </c>
      <c r="Y65" s="36">
        <v>5.8999999999999997E-2</v>
      </c>
      <c r="Z65" s="10"/>
      <c r="AA65" s="20">
        <v>59</v>
      </c>
      <c r="AB65" s="20">
        <v>6</v>
      </c>
      <c r="AC65" s="20">
        <v>2</v>
      </c>
      <c r="AD65" s="20">
        <v>32</v>
      </c>
      <c r="AE65" s="20">
        <v>1</v>
      </c>
      <c r="AF65" s="66">
        <f t="shared" si="10"/>
        <v>100</v>
      </c>
      <c r="AG65" s="10"/>
      <c r="AH65" s="36">
        <v>-0.14399999999999999</v>
      </c>
      <c r="AI65" s="40">
        <v>37519</v>
      </c>
      <c r="AJ65" s="37">
        <v>0.83</v>
      </c>
      <c r="AK65" s="42" t="s">
        <v>213</v>
      </c>
      <c r="AL65" s="41">
        <v>1024</v>
      </c>
      <c r="AN65" s="86"/>
      <c r="AO65" s="87"/>
      <c r="AP65" s="88">
        <f t="shared" si="11"/>
        <v>0</v>
      </c>
      <c r="AR65" s="86">
        <f t="shared" si="12"/>
        <v>0</v>
      </c>
      <c r="AS65" s="87"/>
      <c r="AT65" s="88">
        <f t="shared" si="13"/>
        <v>0</v>
      </c>
      <c r="AV65" s="88">
        <v>0</v>
      </c>
    </row>
    <row r="66" spans="1:48" ht="24" customHeight="1">
      <c r="A66" s="16"/>
      <c r="B66" s="17">
        <f t="shared" si="6"/>
        <v>58</v>
      </c>
      <c r="C66" s="10"/>
      <c r="D66" s="18" t="s">
        <v>116</v>
      </c>
      <c r="E66" s="10"/>
      <c r="F66" s="18" t="s">
        <v>18</v>
      </c>
      <c r="G66" s="18" t="s">
        <v>224</v>
      </c>
      <c r="H66" s="10"/>
      <c r="I66" s="19">
        <v>3027398</v>
      </c>
      <c r="J66" s="19">
        <v>3550</v>
      </c>
      <c r="K66" s="17" t="s">
        <v>9</v>
      </c>
      <c r="L66" s="10"/>
      <c r="M66" s="60">
        <v>484</v>
      </c>
      <c r="N66" s="60">
        <v>499</v>
      </c>
      <c r="O66" s="60">
        <v>541</v>
      </c>
      <c r="P66" s="10"/>
      <c r="Q66" s="60">
        <f t="shared" si="14"/>
        <v>7485</v>
      </c>
      <c r="R66" s="10"/>
      <c r="S66" s="62">
        <f t="shared" si="9"/>
        <v>7984</v>
      </c>
      <c r="T66" s="10"/>
      <c r="U66" s="64">
        <v>16.5</v>
      </c>
      <c r="V66" s="64">
        <v>16.95</v>
      </c>
      <c r="W66" s="10"/>
      <c r="X66" s="43">
        <v>613090000</v>
      </c>
      <c r="Y66" s="36">
        <v>5.5E-2</v>
      </c>
      <c r="Z66" s="10"/>
      <c r="AA66" s="20">
        <v>50</v>
      </c>
      <c r="AB66" s="20">
        <v>20</v>
      </c>
      <c r="AC66" s="20">
        <v>1</v>
      </c>
      <c r="AD66" s="20">
        <v>27</v>
      </c>
      <c r="AE66" s="20">
        <v>2</v>
      </c>
      <c r="AF66" s="66">
        <f t="shared" si="10"/>
        <v>100</v>
      </c>
      <c r="AG66" s="10"/>
      <c r="AH66" s="36">
        <v>-0.05</v>
      </c>
      <c r="AI66" s="40">
        <v>27797</v>
      </c>
      <c r="AJ66" s="37">
        <v>0.84</v>
      </c>
      <c r="AK66" s="42" t="s">
        <v>213</v>
      </c>
      <c r="AL66" s="41">
        <v>1037</v>
      </c>
      <c r="AN66" s="86"/>
      <c r="AO66" s="87"/>
      <c r="AP66" s="88">
        <f t="shared" si="11"/>
        <v>0</v>
      </c>
      <c r="AR66" s="86">
        <f t="shared" si="12"/>
        <v>0</v>
      </c>
      <c r="AS66" s="87"/>
      <c r="AT66" s="88">
        <f t="shared" si="13"/>
        <v>0</v>
      </c>
      <c r="AV66" s="88">
        <v>0</v>
      </c>
    </row>
    <row r="67" spans="1:48" ht="24" customHeight="1">
      <c r="A67" s="16"/>
      <c r="B67" s="17">
        <f t="shared" si="6"/>
        <v>59</v>
      </c>
      <c r="C67" s="10"/>
      <c r="D67" s="18" t="s">
        <v>34</v>
      </c>
      <c r="E67" s="10"/>
      <c r="F67" s="18" t="s">
        <v>11</v>
      </c>
      <c r="G67" s="18" t="s">
        <v>11</v>
      </c>
      <c r="H67" s="10"/>
      <c r="I67" s="19">
        <v>18646432</v>
      </c>
      <c r="J67" s="19">
        <v>640</v>
      </c>
      <c r="K67" s="17" t="s">
        <v>6</v>
      </c>
      <c r="L67" s="10"/>
      <c r="M67" s="60">
        <v>878</v>
      </c>
      <c r="N67" s="60">
        <v>5686</v>
      </c>
      <c r="O67" s="60">
        <v>3464</v>
      </c>
      <c r="P67" s="10"/>
      <c r="Q67" s="60">
        <f t="shared" si="14"/>
        <v>85290</v>
      </c>
      <c r="R67" s="10"/>
      <c r="S67" s="62">
        <f t="shared" si="9"/>
        <v>90976</v>
      </c>
      <c r="T67" s="10"/>
      <c r="U67" s="64">
        <v>30.5</v>
      </c>
      <c r="V67" s="64">
        <v>16.93</v>
      </c>
      <c r="W67" s="10"/>
      <c r="X67" s="43">
        <v>1100000000</v>
      </c>
      <c r="Y67" s="36">
        <v>0.10100000000000001</v>
      </c>
      <c r="Z67" s="10"/>
      <c r="AA67" s="20">
        <v>51</v>
      </c>
      <c r="AB67" s="20">
        <v>5</v>
      </c>
      <c r="AC67" s="20">
        <v>2</v>
      </c>
      <c r="AD67" s="20">
        <v>41</v>
      </c>
      <c r="AE67" s="20">
        <v>1</v>
      </c>
      <c r="AF67" s="66">
        <f t="shared" si="10"/>
        <v>100</v>
      </c>
      <c r="AG67" s="10"/>
      <c r="AH67" s="36">
        <v>-8.9999999999999993E-3</v>
      </c>
      <c r="AI67" s="40">
        <v>11296</v>
      </c>
      <c r="AJ67" s="37">
        <v>0.54</v>
      </c>
      <c r="AK67" s="42" t="s">
        <v>214</v>
      </c>
      <c r="AL67" s="41">
        <v>969</v>
      </c>
      <c r="AN67" s="86"/>
      <c r="AO67" s="87"/>
      <c r="AP67" s="88">
        <f t="shared" si="11"/>
        <v>0</v>
      </c>
      <c r="AR67" s="86">
        <f t="shared" si="12"/>
        <v>0</v>
      </c>
      <c r="AS67" s="87"/>
      <c r="AT67" s="88">
        <f t="shared" si="13"/>
        <v>0</v>
      </c>
      <c r="AV67" s="88">
        <v>0</v>
      </c>
    </row>
    <row r="68" spans="1:48" ht="24" customHeight="1">
      <c r="A68" s="16"/>
      <c r="B68" s="17">
        <f t="shared" si="6"/>
        <v>60</v>
      </c>
      <c r="C68" s="10"/>
      <c r="D68" s="18" t="s">
        <v>48</v>
      </c>
      <c r="E68" s="10"/>
      <c r="F68" s="18" t="s">
        <v>13</v>
      </c>
      <c r="G68" s="18" t="s">
        <v>222</v>
      </c>
      <c r="H68" s="10"/>
      <c r="I68" s="19">
        <v>4857274</v>
      </c>
      <c r="J68" s="19">
        <v>10840</v>
      </c>
      <c r="K68" s="17" t="s">
        <v>9</v>
      </c>
      <c r="L68" s="10"/>
      <c r="M68" s="60">
        <v>795</v>
      </c>
      <c r="N68" s="60">
        <v>812</v>
      </c>
      <c r="O68" s="60">
        <v>778</v>
      </c>
      <c r="P68" s="10"/>
      <c r="Q68" s="60">
        <f t="shared" si="14"/>
        <v>12180</v>
      </c>
      <c r="R68" s="10"/>
      <c r="S68" s="62">
        <f t="shared" si="9"/>
        <v>12992</v>
      </c>
      <c r="T68" s="10"/>
      <c r="U68" s="64">
        <v>16.7</v>
      </c>
      <c r="V68" s="64">
        <v>16.84</v>
      </c>
      <c r="W68" s="10"/>
      <c r="X68" s="43">
        <v>3180000000</v>
      </c>
      <c r="Y68" s="36">
        <v>5.6000000000000001E-2</v>
      </c>
      <c r="Z68" s="10"/>
      <c r="AA68" s="20">
        <v>22</v>
      </c>
      <c r="AB68" s="20">
        <v>11</v>
      </c>
      <c r="AC68" s="20">
        <v>1</v>
      </c>
      <c r="AD68" s="20">
        <v>65</v>
      </c>
      <c r="AE68" s="20">
        <v>1</v>
      </c>
      <c r="AF68" s="66">
        <f t="shared" si="10"/>
        <v>100</v>
      </c>
      <c r="AG68" s="10"/>
      <c r="AH68" s="36">
        <v>0.104</v>
      </c>
      <c r="AI68" s="40">
        <v>40998</v>
      </c>
      <c r="AJ68" s="37">
        <v>0.75</v>
      </c>
      <c r="AK68" s="42" t="s">
        <v>213</v>
      </c>
      <c r="AL68" s="41">
        <v>794</v>
      </c>
      <c r="AN68" s="86"/>
      <c r="AO68" s="87"/>
      <c r="AP68" s="88">
        <f t="shared" si="11"/>
        <v>0</v>
      </c>
      <c r="AR68" s="86">
        <f t="shared" si="12"/>
        <v>0</v>
      </c>
      <c r="AS68" s="87"/>
      <c r="AT68" s="88">
        <f t="shared" si="13"/>
        <v>0</v>
      </c>
      <c r="AV68" s="88">
        <v>0</v>
      </c>
    </row>
    <row r="69" spans="1:48" ht="24" customHeight="1">
      <c r="A69" s="16"/>
      <c r="B69" s="17">
        <f t="shared" si="6"/>
        <v>61</v>
      </c>
      <c r="C69" s="10"/>
      <c r="D69" s="18" t="s">
        <v>56</v>
      </c>
      <c r="E69" s="10"/>
      <c r="F69" s="18" t="s">
        <v>13</v>
      </c>
      <c r="G69" s="18" t="s">
        <v>222</v>
      </c>
      <c r="H69" s="10"/>
      <c r="I69" s="19">
        <v>73543</v>
      </c>
      <c r="J69" s="19">
        <v>6750</v>
      </c>
      <c r="K69" s="17" t="s">
        <v>9</v>
      </c>
      <c r="L69" s="10"/>
      <c r="M69" s="60">
        <v>10</v>
      </c>
      <c r="N69" s="60">
        <v>8</v>
      </c>
      <c r="O69" s="60">
        <v>12</v>
      </c>
      <c r="P69" s="10"/>
      <c r="Q69" s="60">
        <f t="shared" si="14"/>
        <v>120</v>
      </c>
      <c r="R69" s="10"/>
      <c r="S69" s="62">
        <f t="shared" si="9"/>
        <v>128</v>
      </c>
      <c r="T69" s="10"/>
      <c r="U69" s="64">
        <v>10.9</v>
      </c>
      <c r="V69" s="64">
        <v>16.809999999999999</v>
      </c>
      <c r="W69" s="10"/>
      <c r="X69" s="43">
        <v>20810000</v>
      </c>
      <c r="Y69" s="36">
        <v>3.5999999999999997E-2</v>
      </c>
      <c r="Z69" s="10"/>
      <c r="AA69" s="20">
        <v>48</v>
      </c>
      <c r="AB69" s="20">
        <v>22</v>
      </c>
      <c r="AC69" s="20">
        <v>3</v>
      </c>
      <c r="AD69" s="20">
        <v>26</v>
      </c>
      <c r="AE69" s="20">
        <v>1</v>
      </c>
      <c r="AF69" s="66">
        <f t="shared" si="10"/>
        <v>100</v>
      </c>
      <c r="AG69" s="10"/>
      <c r="AH69" s="36">
        <v>-7.0000000000000001E-3</v>
      </c>
      <c r="AI69" s="40">
        <v>48674</v>
      </c>
      <c r="AJ69" s="37">
        <v>0.75</v>
      </c>
      <c r="AK69" s="42" t="s">
        <v>213</v>
      </c>
      <c r="AL69" s="41">
        <v>857</v>
      </c>
      <c r="AN69" s="86"/>
      <c r="AO69" s="87"/>
      <c r="AP69" s="88">
        <f t="shared" si="11"/>
        <v>0</v>
      </c>
      <c r="AR69" s="86">
        <f t="shared" si="12"/>
        <v>0</v>
      </c>
      <c r="AS69" s="87"/>
      <c r="AT69" s="88">
        <f t="shared" si="13"/>
        <v>0</v>
      </c>
      <c r="AV69" s="88">
        <v>0</v>
      </c>
    </row>
    <row r="70" spans="1:48" ht="24" customHeight="1">
      <c r="A70" s="16"/>
      <c r="B70" s="17">
        <f t="shared" si="6"/>
        <v>62</v>
      </c>
      <c r="C70" s="10"/>
      <c r="D70" s="18" t="s">
        <v>61</v>
      </c>
      <c r="E70" s="10"/>
      <c r="F70" s="18" t="s">
        <v>11</v>
      </c>
      <c r="G70" s="18" t="s">
        <v>11</v>
      </c>
      <c r="H70" s="10"/>
      <c r="I70" s="19">
        <v>1221490</v>
      </c>
      <c r="J70" s="19">
        <v>6550</v>
      </c>
      <c r="K70" s="17" t="s">
        <v>9</v>
      </c>
      <c r="L70" s="10"/>
      <c r="M70" s="60">
        <v>41</v>
      </c>
      <c r="N70" s="60">
        <v>300</v>
      </c>
      <c r="O70" s="60">
        <v>217</v>
      </c>
      <c r="P70" s="10"/>
      <c r="Q70" s="60">
        <f t="shared" si="14"/>
        <v>4500</v>
      </c>
      <c r="R70" s="10"/>
      <c r="S70" s="62">
        <f t="shared" si="9"/>
        <v>4800</v>
      </c>
      <c r="T70" s="10"/>
      <c r="U70" s="64">
        <v>24.6</v>
      </c>
      <c r="V70" s="64">
        <v>16.690000000000001</v>
      </c>
      <c r="W70" s="10"/>
      <c r="X70" s="43">
        <v>919590000</v>
      </c>
      <c r="Y70" s="36">
        <v>8.2000000000000003E-2</v>
      </c>
      <c r="Z70" s="10"/>
      <c r="AA70" s="20">
        <v>48</v>
      </c>
      <c r="AB70" s="20">
        <v>3</v>
      </c>
      <c r="AC70" s="20">
        <v>1</v>
      </c>
      <c r="AD70" s="20">
        <v>47</v>
      </c>
      <c r="AE70" s="20">
        <v>1</v>
      </c>
      <c r="AF70" s="66">
        <f t="shared" si="10"/>
        <v>100</v>
      </c>
      <c r="AG70" s="10"/>
      <c r="AH70" s="36">
        <v>-3.0000000000000001E-3</v>
      </c>
      <c r="AI70" s="40">
        <v>11707</v>
      </c>
      <c r="AJ70" s="37">
        <v>0.73</v>
      </c>
      <c r="AK70" s="42" t="s">
        <v>213</v>
      </c>
      <c r="AL70" s="41">
        <v>1094</v>
      </c>
      <c r="AN70" s="86"/>
      <c r="AO70" s="87"/>
      <c r="AP70" s="88">
        <f t="shared" si="11"/>
        <v>0</v>
      </c>
      <c r="AR70" s="86">
        <f t="shared" si="12"/>
        <v>0</v>
      </c>
      <c r="AS70" s="87"/>
      <c r="AT70" s="88">
        <f t="shared" si="13"/>
        <v>0</v>
      </c>
      <c r="AV70" s="88">
        <v>0</v>
      </c>
    </row>
    <row r="71" spans="1:48" ht="24" customHeight="1">
      <c r="A71" s="16"/>
      <c r="B71" s="17">
        <f t="shared" si="6"/>
        <v>63</v>
      </c>
      <c r="C71" s="10"/>
      <c r="D71" s="18" t="s">
        <v>79</v>
      </c>
      <c r="E71" s="10"/>
      <c r="F71" s="18" t="s">
        <v>13</v>
      </c>
      <c r="G71" s="18" t="s">
        <v>222</v>
      </c>
      <c r="H71" s="10"/>
      <c r="I71" s="19">
        <v>773303</v>
      </c>
      <c r="J71" s="19">
        <v>4250</v>
      </c>
      <c r="K71" s="17" t="s">
        <v>9</v>
      </c>
      <c r="L71" s="10"/>
      <c r="M71" s="60">
        <v>128</v>
      </c>
      <c r="N71" s="60">
        <v>190</v>
      </c>
      <c r="O71" s="60">
        <v>121</v>
      </c>
      <c r="P71" s="10"/>
      <c r="Q71" s="60">
        <f t="shared" si="14"/>
        <v>2850</v>
      </c>
      <c r="R71" s="10"/>
      <c r="S71" s="62">
        <f t="shared" si="9"/>
        <v>3040</v>
      </c>
      <c r="T71" s="10"/>
      <c r="U71" s="64">
        <v>24.6</v>
      </c>
      <c r="V71" s="64">
        <v>16.27</v>
      </c>
      <c r="W71" s="10"/>
      <c r="X71" s="43">
        <v>286260000</v>
      </c>
      <c r="Y71" s="36">
        <v>8.2000000000000003E-2</v>
      </c>
      <c r="Z71" s="10"/>
      <c r="AA71" s="20">
        <v>51</v>
      </c>
      <c r="AB71" s="20">
        <v>19</v>
      </c>
      <c r="AC71" s="20">
        <v>6</v>
      </c>
      <c r="AD71" s="20">
        <v>23</v>
      </c>
      <c r="AE71" s="20">
        <v>1</v>
      </c>
      <c r="AF71" s="66">
        <f t="shared" si="10"/>
        <v>100</v>
      </c>
      <c r="AG71" s="10"/>
      <c r="AH71" s="36">
        <v>-9.2999999999999999E-2</v>
      </c>
      <c r="AI71" s="40">
        <v>2029</v>
      </c>
      <c r="AJ71" s="37">
        <v>0.85</v>
      </c>
      <c r="AK71" s="42" t="s">
        <v>210</v>
      </c>
      <c r="AL71" s="41">
        <v>856</v>
      </c>
      <c r="AN71" s="86"/>
      <c r="AO71" s="87"/>
      <c r="AP71" s="88">
        <f t="shared" si="11"/>
        <v>0</v>
      </c>
      <c r="AR71" s="86">
        <f t="shared" si="12"/>
        <v>0</v>
      </c>
      <c r="AS71" s="87"/>
      <c r="AT71" s="88">
        <f t="shared" si="13"/>
        <v>0</v>
      </c>
      <c r="AV71" s="88">
        <v>0</v>
      </c>
    </row>
    <row r="72" spans="1:48" ht="24" customHeight="1">
      <c r="A72" s="16"/>
      <c r="B72" s="17">
        <f t="shared" si="6"/>
        <v>64</v>
      </c>
      <c r="C72" s="10"/>
      <c r="D72" s="18" t="s">
        <v>175</v>
      </c>
      <c r="E72" s="10"/>
      <c r="F72" s="18" t="s">
        <v>8</v>
      </c>
      <c r="G72" s="18" t="s">
        <v>212</v>
      </c>
      <c r="H72" s="10"/>
      <c r="I72" s="19">
        <v>44438624</v>
      </c>
      <c r="J72" s="19">
        <v>2310</v>
      </c>
      <c r="K72" s="17" t="s">
        <v>9</v>
      </c>
      <c r="L72" s="10"/>
      <c r="M72" s="60">
        <v>4687</v>
      </c>
      <c r="N72" s="60">
        <v>6089</v>
      </c>
      <c r="O72" s="60">
        <v>7308</v>
      </c>
      <c r="P72" s="10"/>
      <c r="Q72" s="60">
        <f t="shared" si="14"/>
        <v>91335</v>
      </c>
      <c r="R72" s="10"/>
      <c r="S72" s="62">
        <f t="shared" si="9"/>
        <v>97424</v>
      </c>
      <c r="T72" s="10"/>
      <c r="U72" s="64">
        <v>13.7</v>
      </c>
      <c r="V72" s="64">
        <v>16.25</v>
      </c>
      <c r="W72" s="10"/>
      <c r="X72" s="43">
        <v>4430000000</v>
      </c>
      <c r="Y72" s="36">
        <v>4.7E-2</v>
      </c>
      <c r="Z72" s="10"/>
      <c r="AA72" s="20">
        <v>50</v>
      </c>
      <c r="AB72" s="20">
        <v>8</v>
      </c>
      <c r="AC72" s="20">
        <v>2</v>
      </c>
      <c r="AD72" s="20">
        <v>39</v>
      </c>
      <c r="AE72" s="20">
        <v>1</v>
      </c>
      <c r="AF72" s="66">
        <f t="shared" si="10"/>
        <v>100</v>
      </c>
      <c r="AG72" s="10"/>
      <c r="AH72" s="36">
        <v>0.28899999999999998</v>
      </c>
      <c r="AI72" s="40">
        <v>32480</v>
      </c>
      <c r="AJ72" s="37">
        <v>0.86</v>
      </c>
      <c r="AK72" s="42" t="s">
        <v>210</v>
      </c>
      <c r="AL72" s="41">
        <v>1003</v>
      </c>
      <c r="AN72" s="86"/>
      <c r="AO72" s="87"/>
      <c r="AP72" s="88">
        <f t="shared" si="11"/>
        <v>0</v>
      </c>
      <c r="AR72" s="86">
        <f t="shared" si="12"/>
        <v>0</v>
      </c>
      <c r="AS72" s="87"/>
      <c r="AT72" s="88">
        <f t="shared" si="13"/>
        <v>0</v>
      </c>
      <c r="AV72" s="88">
        <v>0</v>
      </c>
    </row>
    <row r="73" spans="1:48" ht="24" customHeight="1">
      <c r="A73" s="16"/>
      <c r="B73" s="17">
        <f t="shared" si="6"/>
        <v>65</v>
      </c>
      <c r="C73" s="10"/>
      <c r="D73" s="18" t="s">
        <v>83</v>
      </c>
      <c r="E73" s="10"/>
      <c r="F73" s="18" t="s">
        <v>22</v>
      </c>
      <c r="G73" s="18" t="s">
        <v>198</v>
      </c>
      <c r="H73" s="10"/>
      <c r="I73" s="19">
        <v>1324171392</v>
      </c>
      <c r="J73" s="19">
        <v>1680</v>
      </c>
      <c r="K73" s="17" t="s">
        <v>9</v>
      </c>
      <c r="L73" s="10"/>
      <c r="M73" s="60">
        <v>150785</v>
      </c>
      <c r="N73" s="60">
        <v>299091</v>
      </c>
      <c r="O73" s="60">
        <v>219670</v>
      </c>
      <c r="P73" s="10"/>
      <c r="Q73" s="60">
        <f t="shared" si="14"/>
        <v>4486365</v>
      </c>
      <c r="R73" s="10"/>
      <c r="S73" s="62">
        <f t="shared" ref="S73:S104" si="15">Q73+N73</f>
        <v>4785456</v>
      </c>
      <c r="T73" s="10"/>
      <c r="U73" s="64">
        <v>22.6</v>
      </c>
      <c r="V73" s="64">
        <v>16.100000000000001</v>
      </c>
      <c r="W73" s="10"/>
      <c r="X73" s="43">
        <v>172020000000</v>
      </c>
      <c r="Y73" s="36">
        <v>7.4999999999999997E-2</v>
      </c>
      <c r="Z73" s="10"/>
      <c r="AA73" s="20">
        <v>25</v>
      </c>
      <c r="AB73" s="20">
        <v>30</v>
      </c>
      <c r="AC73" s="20">
        <v>5</v>
      </c>
      <c r="AD73" s="20">
        <v>39</v>
      </c>
      <c r="AE73" s="20">
        <v>1</v>
      </c>
      <c r="AF73" s="66">
        <f t="shared" ref="AF73:AF104" si="16">SUM(AA73:AE73)</f>
        <v>100</v>
      </c>
      <c r="AG73" s="10"/>
      <c r="AH73" s="36">
        <v>-8.5000000000000006E-2</v>
      </c>
      <c r="AI73" s="40">
        <v>15861</v>
      </c>
      <c r="AJ73" s="37">
        <v>0.78</v>
      </c>
      <c r="AK73" s="42" t="s">
        <v>213</v>
      </c>
      <c r="AL73" s="41">
        <v>820</v>
      </c>
      <c r="AN73" s="86"/>
      <c r="AO73" s="87"/>
      <c r="AP73" s="88">
        <f t="shared" ref="AP73:AP104" si="17">N73*AN73*AO73</f>
        <v>0</v>
      </c>
      <c r="AR73" s="86">
        <f t="shared" ref="AR73:AR104" si="18">AN73</f>
        <v>0</v>
      </c>
      <c r="AS73" s="87"/>
      <c r="AT73" s="88">
        <f t="shared" ref="AT73:AT104" si="19">Q73*AR73*AS73</f>
        <v>0</v>
      </c>
      <c r="AV73" s="88">
        <v>0</v>
      </c>
    </row>
    <row r="74" spans="1:48" ht="24" customHeight="1">
      <c r="A74" s="16"/>
      <c r="B74" s="17">
        <f t="shared" si="6"/>
        <v>66</v>
      </c>
      <c r="C74" s="10"/>
      <c r="D74" s="18" t="s">
        <v>128</v>
      </c>
      <c r="E74" s="10"/>
      <c r="F74" s="18" t="s">
        <v>5</v>
      </c>
      <c r="G74" s="18" t="s">
        <v>226</v>
      </c>
      <c r="H74" s="10"/>
      <c r="I74" s="19">
        <v>4424762</v>
      </c>
      <c r="J74" s="19">
        <v>18080</v>
      </c>
      <c r="K74" s="17" t="s">
        <v>14</v>
      </c>
      <c r="L74" s="10"/>
      <c r="M74" s="60">
        <v>692</v>
      </c>
      <c r="N74" s="60">
        <v>713</v>
      </c>
      <c r="O74" s="60">
        <v>713</v>
      </c>
      <c r="P74" s="10"/>
      <c r="Q74" s="60">
        <f>N74*$Q$189</f>
        <v>21390</v>
      </c>
      <c r="R74" s="10"/>
      <c r="S74" s="62">
        <f t="shared" si="15"/>
        <v>22103</v>
      </c>
      <c r="T74" s="10"/>
      <c r="U74" s="64">
        <v>16.100000000000001</v>
      </c>
      <c r="V74" s="64">
        <v>16.100000000000001</v>
      </c>
      <c r="W74" s="10"/>
      <c r="X74" s="43">
        <f>AP74+AT74</f>
        <v>8397227448.8000011</v>
      </c>
      <c r="Y74" s="36">
        <f>X74/AV74</f>
        <v>0.12734455723753055</v>
      </c>
      <c r="Z74" s="10"/>
      <c r="AA74" s="20">
        <v>64.7</v>
      </c>
      <c r="AB74" s="20">
        <v>3.9</v>
      </c>
      <c r="AC74" s="20">
        <v>0.7</v>
      </c>
      <c r="AD74" s="20">
        <v>22.5</v>
      </c>
      <c r="AE74" s="20">
        <v>8.1999999999999993</v>
      </c>
      <c r="AF74" s="66">
        <f t="shared" si="16"/>
        <v>100.00000000000001</v>
      </c>
      <c r="AG74" s="10"/>
      <c r="AH74" s="72"/>
      <c r="AI74" s="73"/>
      <c r="AJ74" s="74"/>
      <c r="AK74" s="75"/>
      <c r="AL74" s="76"/>
      <c r="AN74" s="57">
        <v>14721.647000000001</v>
      </c>
      <c r="AO74" s="35">
        <v>80</v>
      </c>
      <c r="AP74" s="43">
        <f t="shared" si="17"/>
        <v>839722744.88000011</v>
      </c>
      <c r="AR74" s="57">
        <f t="shared" si="18"/>
        <v>14721.647000000001</v>
      </c>
      <c r="AS74" s="35">
        <v>24</v>
      </c>
      <c r="AT74" s="43">
        <f t="shared" si="19"/>
        <v>7557504703.920001</v>
      </c>
      <c r="AV74" s="43">
        <v>65941000000</v>
      </c>
    </row>
    <row r="75" spans="1:48" ht="24" customHeight="1">
      <c r="A75" s="16"/>
      <c r="B75" s="17">
        <f t="shared" si="6"/>
        <v>67</v>
      </c>
      <c r="C75" s="10"/>
      <c r="D75" s="18" t="s">
        <v>76</v>
      </c>
      <c r="E75" s="10"/>
      <c r="F75" s="18" t="s">
        <v>13</v>
      </c>
      <c r="G75" s="18" t="s">
        <v>222</v>
      </c>
      <c r="H75" s="10"/>
      <c r="I75" s="19">
        <v>16582469</v>
      </c>
      <c r="J75" s="19">
        <v>3790</v>
      </c>
      <c r="K75" s="17" t="s">
        <v>9</v>
      </c>
      <c r="L75" s="10"/>
      <c r="M75" s="60">
        <v>2058</v>
      </c>
      <c r="N75" s="60">
        <v>2758</v>
      </c>
      <c r="O75" s="60">
        <v>2635</v>
      </c>
      <c r="P75" s="10"/>
      <c r="Q75" s="60">
        <f>N75*$Q$188</f>
        <v>41370</v>
      </c>
      <c r="R75" s="10"/>
      <c r="S75" s="62">
        <f t="shared" si="15"/>
        <v>44128</v>
      </c>
      <c r="T75" s="10"/>
      <c r="U75" s="64">
        <v>16.600000000000001</v>
      </c>
      <c r="V75" s="64">
        <v>15.92</v>
      </c>
      <c r="W75" s="10"/>
      <c r="X75" s="43">
        <v>3800000000</v>
      </c>
      <c r="Y75" s="36">
        <v>5.5E-2</v>
      </c>
      <c r="Z75" s="10"/>
      <c r="AA75" s="20">
        <v>38</v>
      </c>
      <c r="AB75" s="20">
        <v>14</v>
      </c>
      <c r="AC75" s="20">
        <v>2</v>
      </c>
      <c r="AD75" s="20">
        <v>45</v>
      </c>
      <c r="AE75" s="20">
        <v>1</v>
      </c>
      <c r="AF75" s="66">
        <f t="shared" si="16"/>
        <v>100</v>
      </c>
      <c r="AG75" s="10"/>
      <c r="AH75" s="36">
        <v>2.5999999999999999E-2</v>
      </c>
      <c r="AI75" s="40">
        <v>19600</v>
      </c>
      <c r="AJ75" s="37">
        <v>0.82</v>
      </c>
      <c r="AK75" s="42" t="s">
        <v>210</v>
      </c>
      <c r="AL75" s="41">
        <v>863</v>
      </c>
      <c r="AN75" s="86"/>
      <c r="AO75" s="87"/>
      <c r="AP75" s="88">
        <f t="shared" si="17"/>
        <v>0</v>
      </c>
      <c r="AR75" s="86">
        <f t="shared" si="18"/>
        <v>0</v>
      </c>
      <c r="AS75" s="87"/>
      <c r="AT75" s="88">
        <f t="shared" si="19"/>
        <v>0</v>
      </c>
      <c r="AV75" s="88">
        <v>0</v>
      </c>
    </row>
    <row r="76" spans="1:48" ht="24" customHeight="1">
      <c r="A76" s="16"/>
      <c r="B76" s="17">
        <f t="shared" si="6"/>
        <v>68</v>
      </c>
      <c r="C76" s="10"/>
      <c r="D76" s="18" t="s">
        <v>149</v>
      </c>
      <c r="E76" s="10"/>
      <c r="F76" s="18" t="s">
        <v>11</v>
      </c>
      <c r="G76" s="18" t="s">
        <v>11</v>
      </c>
      <c r="H76" s="10"/>
      <c r="I76" s="19">
        <v>94228</v>
      </c>
      <c r="J76" s="19">
        <v>15410</v>
      </c>
      <c r="K76" s="17" t="s">
        <v>14</v>
      </c>
      <c r="L76" s="10"/>
      <c r="M76" s="60">
        <v>15</v>
      </c>
      <c r="N76" s="60">
        <v>15</v>
      </c>
      <c r="O76" s="60">
        <v>15</v>
      </c>
      <c r="P76" s="10"/>
      <c r="Q76" s="60">
        <f>N76*$Q$189</f>
        <v>450</v>
      </c>
      <c r="R76" s="10"/>
      <c r="S76" s="62">
        <f t="shared" si="15"/>
        <v>465</v>
      </c>
      <c r="T76" s="10"/>
      <c r="U76" s="64">
        <v>15.9</v>
      </c>
      <c r="V76" s="64">
        <v>15.9</v>
      </c>
      <c r="W76" s="10"/>
      <c r="X76" s="43">
        <f>AP76+AT76</f>
        <v>180934068</v>
      </c>
      <c r="Y76" s="36">
        <f>X76/AV76</f>
        <v>0.12670452941176472</v>
      </c>
      <c r="Z76" s="10"/>
      <c r="AA76" s="20">
        <v>46.7</v>
      </c>
      <c r="AB76" s="20">
        <v>20</v>
      </c>
      <c r="AC76" s="20">
        <v>6.7</v>
      </c>
      <c r="AD76" s="20">
        <v>20</v>
      </c>
      <c r="AE76" s="20">
        <v>6.6</v>
      </c>
      <c r="AF76" s="66">
        <f t="shared" si="16"/>
        <v>100</v>
      </c>
      <c r="AG76" s="10"/>
      <c r="AH76" s="72"/>
      <c r="AI76" s="73"/>
      <c r="AJ76" s="74"/>
      <c r="AK76" s="75"/>
      <c r="AL76" s="76"/>
      <c r="AN76" s="57">
        <v>15077.839</v>
      </c>
      <c r="AO76" s="35">
        <v>80</v>
      </c>
      <c r="AP76" s="43">
        <f t="shared" si="17"/>
        <v>18093406.800000001</v>
      </c>
      <c r="AR76" s="57">
        <f t="shared" si="18"/>
        <v>15077.839</v>
      </c>
      <c r="AS76" s="35">
        <v>24</v>
      </c>
      <c r="AT76" s="43">
        <f t="shared" si="19"/>
        <v>162840661.19999999</v>
      </c>
      <c r="AV76" s="43">
        <v>1428000000</v>
      </c>
    </row>
    <row r="77" spans="1:48" ht="24" customHeight="1">
      <c r="A77" s="16"/>
      <c r="B77" s="17">
        <f t="shared" ref="B77:B140" si="20">B76+1</f>
        <v>69</v>
      </c>
      <c r="C77" s="10"/>
      <c r="D77" s="18" t="s">
        <v>110</v>
      </c>
      <c r="E77" s="10"/>
      <c r="F77" s="18" t="s">
        <v>11</v>
      </c>
      <c r="G77" s="18" t="s">
        <v>11</v>
      </c>
      <c r="H77" s="10"/>
      <c r="I77" s="19">
        <v>17994836</v>
      </c>
      <c r="J77" s="19">
        <v>750</v>
      </c>
      <c r="K77" s="17" t="s">
        <v>6</v>
      </c>
      <c r="L77" s="10"/>
      <c r="M77" s="60">
        <v>541</v>
      </c>
      <c r="N77" s="60">
        <v>4159</v>
      </c>
      <c r="O77" s="60">
        <v>3090</v>
      </c>
      <c r="P77" s="10"/>
      <c r="Q77" s="60">
        <f t="shared" ref="Q77:Q94" si="21">N77*$Q$188</f>
        <v>62385</v>
      </c>
      <c r="R77" s="10"/>
      <c r="S77" s="62">
        <f t="shared" si="15"/>
        <v>66544</v>
      </c>
      <c r="T77" s="10"/>
      <c r="U77" s="64">
        <v>23.1</v>
      </c>
      <c r="V77" s="64">
        <v>15.82</v>
      </c>
      <c r="W77" s="10"/>
      <c r="X77" s="43">
        <v>1080000000</v>
      </c>
      <c r="Y77" s="36">
        <v>7.6999999999999999E-2</v>
      </c>
      <c r="Z77" s="10"/>
      <c r="AA77" s="20">
        <v>50</v>
      </c>
      <c r="AB77" s="20">
        <v>8</v>
      </c>
      <c r="AC77" s="20">
        <v>1</v>
      </c>
      <c r="AD77" s="20">
        <v>39</v>
      </c>
      <c r="AE77" s="20">
        <v>2</v>
      </c>
      <c r="AF77" s="66">
        <f t="shared" si="16"/>
        <v>100</v>
      </c>
      <c r="AG77" s="10"/>
      <c r="AH77" s="36">
        <v>3.6999999999999998E-2</v>
      </c>
      <c r="AI77" s="40">
        <v>1914</v>
      </c>
      <c r="AJ77" s="37">
        <v>0.42</v>
      </c>
      <c r="AK77" s="42" t="s">
        <v>214</v>
      </c>
      <c r="AL77" s="41">
        <v>1026</v>
      </c>
      <c r="AN77" s="86"/>
      <c r="AO77" s="87"/>
      <c r="AP77" s="88">
        <f t="shared" si="17"/>
        <v>0</v>
      </c>
      <c r="AR77" s="86">
        <f t="shared" si="18"/>
        <v>0</v>
      </c>
      <c r="AS77" s="87"/>
      <c r="AT77" s="88">
        <f t="shared" si="19"/>
        <v>0</v>
      </c>
      <c r="AV77" s="88">
        <v>0</v>
      </c>
    </row>
    <row r="78" spans="1:48" ht="24" customHeight="1">
      <c r="A78" s="16"/>
      <c r="B78" s="17">
        <f t="shared" si="20"/>
        <v>70</v>
      </c>
      <c r="C78" s="10"/>
      <c r="D78" s="18" t="s">
        <v>45</v>
      </c>
      <c r="E78" s="10"/>
      <c r="F78" s="18" t="s">
        <v>11</v>
      </c>
      <c r="G78" s="18" t="s">
        <v>11</v>
      </c>
      <c r="H78" s="10"/>
      <c r="I78" s="19">
        <v>795601</v>
      </c>
      <c r="J78" s="19">
        <v>760</v>
      </c>
      <c r="K78" s="17" t="s">
        <v>6</v>
      </c>
      <c r="L78" s="10"/>
      <c r="M78" s="60">
        <v>23</v>
      </c>
      <c r="N78" s="60">
        <v>211</v>
      </c>
      <c r="O78" s="60">
        <v>112</v>
      </c>
      <c r="P78" s="10"/>
      <c r="Q78" s="60">
        <f t="shared" si="21"/>
        <v>3165</v>
      </c>
      <c r="R78" s="10"/>
      <c r="S78" s="62">
        <f t="shared" si="15"/>
        <v>3376</v>
      </c>
      <c r="T78" s="10"/>
      <c r="U78" s="64">
        <v>26.5</v>
      </c>
      <c r="V78" s="64">
        <v>15.79</v>
      </c>
      <c r="W78" s="10"/>
      <c r="X78" s="43">
        <v>90320000</v>
      </c>
      <c r="Y78" s="36">
        <v>8.7999999999999995E-2</v>
      </c>
      <c r="Z78" s="10"/>
      <c r="AA78" s="20">
        <v>70</v>
      </c>
      <c r="AB78" s="20">
        <v>8</v>
      </c>
      <c r="AC78" s="20">
        <v>3</v>
      </c>
      <c r="AD78" s="20">
        <v>18</v>
      </c>
      <c r="AE78" s="20">
        <v>1</v>
      </c>
      <c r="AF78" s="66">
        <f t="shared" si="16"/>
        <v>100</v>
      </c>
      <c r="AG78" s="10"/>
      <c r="AH78" s="36">
        <v>-2.5999999999999999E-2</v>
      </c>
      <c r="AI78" s="40">
        <v>4386</v>
      </c>
      <c r="AJ78" s="37">
        <v>0.62</v>
      </c>
      <c r="AK78" s="42" t="s">
        <v>213</v>
      </c>
      <c r="AL78" s="41">
        <v>812</v>
      </c>
      <c r="AN78" s="86"/>
      <c r="AO78" s="87"/>
      <c r="AP78" s="88">
        <f t="shared" si="17"/>
        <v>0</v>
      </c>
      <c r="AR78" s="86">
        <f t="shared" si="18"/>
        <v>0</v>
      </c>
      <c r="AS78" s="87"/>
      <c r="AT78" s="88">
        <f t="shared" si="19"/>
        <v>0</v>
      </c>
      <c r="AV78" s="88">
        <v>0</v>
      </c>
    </row>
    <row r="79" spans="1:48" ht="24" customHeight="1">
      <c r="A79" s="16"/>
      <c r="B79" s="17">
        <f t="shared" si="20"/>
        <v>71</v>
      </c>
      <c r="C79" s="10"/>
      <c r="D79" s="18" t="s">
        <v>93</v>
      </c>
      <c r="E79" s="10"/>
      <c r="F79" s="18" t="s">
        <v>8</v>
      </c>
      <c r="G79" s="18" t="s">
        <v>212</v>
      </c>
      <c r="H79" s="10"/>
      <c r="I79" s="19">
        <v>17987736</v>
      </c>
      <c r="J79" s="19">
        <v>8710</v>
      </c>
      <c r="K79" s="17" t="s">
        <v>9</v>
      </c>
      <c r="L79" s="10"/>
      <c r="M79" s="60">
        <v>2625</v>
      </c>
      <c r="N79" s="60">
        <v>3158</v>
      </c>
      <c r="O79" s="60">
        <v>2780</v>
      </c>
      <c r="P79" s="10"/>
      <c r="Q79" s="60">
        <f t="shared" si="21"/>
        <v>47370</v>
      </c>
      <c r="R79" s="10"/>
      <c r="S79" s="62">
        <f t="shared" si="15"/>
        <v>50528</v>
      </c>
      <c r="T79" s="10"/>
      <c r="U79" s="64">
        <v>17.600000000000001</v>
      </c>
      <c r="V79" s="64">
        <v>15.73</v>
      </c>
      <c r="W79" s="10"/>
      <c r="X79" s="43">
        <v>8100000000</v>
      </c>
      <c r="Y79" s="36">
        <v>5.8999999999999997E-2</v>
      </c>
      <c r="Z79" s="10"/>
      <c r="AA79" s="20">
        <v>61</v>
      </c>
      <c r="AB79" s="20">
        <v>5</v>
      </c>
      <c r="AC79" s="20">
        <v>1</v>
      </c>
      <c r="AD79" s="20">
        <v>32</v>
      </c>
      <c r="AE79" s="20">
        <v>1</v>
      </c>
      <c r="AF79" s="66">
        <f t="shared" si="16"/>
        <v>100</v>
      </c>
      <c r="AG79" s="10"/>
      <c r="AH79" s="36">
        <v>-0.17499999999999999</v>
      </c>
      <c r="AI79" s="40">
        <v>24367</v>
      </c>
      <c r="AJ79" s="37">
        <v>0.82</v>
      </c>
      <c r="AK79" s="42" t="s">
        <v>213</v>
      </c>
      <c r="AL79" s="41">
        <v>969</v>
      </c>
      <c r="AN79" s="86"/>
      <c r="AO79" s="87"/>
      <c r="AP79" s="88">
        <f t="shared" si="17"/>
        <v>0</v>
      </c>
      <c r="AR79" s="86">
        <f t="shared" si="18"/>
        <v>0</v>
      </c>
      <c r="AS79" s="87"/>
      <c r="AT79" s="88">
        <f t="shared" si="19"/>
        <v>0</v>
      </c>
      <c r="AV79" s="88">
        <v>0</v>
      </c>
    </row>
    <row r="80" spans="1:48" ht="24" customHeight="1">
      <c r="A80" s="16"/>
      <c r="B80" s="17">
        <f t="shared" si="20"/>
        <v>72</v>
      </c>
      <c r="C80" s="10"/>
      <c r="D80" s="18" t="s">
        <v>114</v>
      </c>
      <c r="E80" s="10"/>
      <c r="F80" s="18" t="s">
        <v>13</v>
      </c>
      <c r="G80" s="18" t="s">
        <v>222</v>
      </c>
      <c r="H80" s="10"/>
      <c r="I80" s="19">
        <v>127540424</v>
      </c>
      <c r="J80" s="19">
        <v>9040</v>
      </c>
      <c r="K80" s="17" t="s">
        <v>9</v>
      </c>
      <c r="L80" s="10"/>
      <c r="M80" s="60">
        <v>16039</v>
      </c>
      <c r="N80" s="60">
        <v>16725</v>
      </c>
      <c r="O80" s="60">
        <v>19676</v>
      </c>
      <c r="P80" s="10"/>
      <c r="Q80" s="60">
        <f t="shared" si="21"/>
        <v>250875</v>
      </c>
      <c r="R80" s="10"/>
      <c r="S80" s="62">
        <f t="shared" si="15"/>
        <v>267600</v>
      </c>
      <c r="T80" s="10"/>
      <c r="U80" s="64">
        <v>13.1</v>
      </c>
      <c r="V80" s="64">
        <v>15.73</v>
      </c>
      <c r="W80" s="10"/>
      <c r="X80" s="43">
        <v>46990000000</v>
      </c>
      <c r="Y80" s="36">
        <v>4.3999999999999997E-2</v>
      </c>
      <c r="Z80" s="10"/>
      <c r="AA80" s="20">
        <v>38</v>
      </c>
      <c r="AB80" s="20">
        <v>10</v>
      </c>
      <c r="AC80" s="20">
        <v>2</v>
      </c>
      <c r="AD80" s="20">
        <v>48</v>
      </c>
      <c r="AE80" s="20">
        <v>2</v>
      </c>
      <c r="AF80" s="66">
        <f t="shared" si="16"/>
        <v>100</v>
      </c>
      <c r="AG80" s="10"/>
      <c r="AH80" s="36">
        <v>-1.4E-2</v>
      </c>
      <c r="AI80" s="40">
        <v>31524</v>
      </c>
      <c r="AJ80" s="37">
        <v>0.78</v>
      </c>
      <c r="AK80" s="42" t="s">
        <v>213</v>
      </c>
      <c r="AL80" s="41">
        <v>847</v>
      </c>
      <c r="AN80" s="86"/>
      <c r="AO80" s="87"/>
      <c r="AP80" s="88">
        <f t="shared" si="17"/>
        <v>0</v>
      </c>
      <c r="AR80" s="86">
        <f t="shared" si="18"/>
        <v>0</v>
      </c>
      <c r="AS80" s="87"/>
      <c r="AT80" s="88">
        <f t="shared" si="19"/>
        <v>0</v>
      </c>
      <c r="AV80" s="88">
        <v>0</v>
      </c>
    </row>
    <row r="81" spans="1:48" ht="24" customHeight="1">
      <c r="A81" s="16"/>
      <c r="B81" s="17">
        <f t="shared" si="20"/>
        <v>73</v>
      </c>
      <c r="C81" s="10"/>
      <c r="D81" s="18" t="s">
        <v>115</v>
      </c>
      <c r="E81" s="10"/>
      <c r="F81" s="18" t="s">
        <v>18</v>
      </c>
      <c r="G81" s="18" t="s">
        <v>224</v>
      </c>
      <c r="H81" s="10"/>
      <c r="I81" s="19">
        <v>104937</v>
      </c>
      <c r="J81" s="19">
        <v>3680</v>
      </c>
      <c r="K81" s="17" t="s">
        <v>9</v>
      </c>
      <c r="L81" s="10"/>
      <c r="M81" s="60">
        <v>2</v>
      </c>
      <c r="N81" s="60">
        <v>2</v>
      </c>
      <c r="O81" s="60">
        <v>16</v>
      </c>
      <c r="P81" s="10"/>
      <c r="Q81" s="60">
        <f t="shared" si="21"/>
        <v>30</v>
      </c>
      <c r="R81" s="10"/>
      <c r="S81" s="62">
        <f t="shared" si="15"/>
        <v>32</v>
      </c>
      <c r="T81" s="10"/>
      <c r="U81" s="64">
        <v>1.9</v>
      </c>
      <c r="V81" s="64">
        <v>15.66</v>
      </c>
      <c r="W81" s="10"/>
      <c r="X81" s="43">
        <v>2090000</v>
      </c>
      <c r="Y81" s="36">
        <v>6.0000000000000001E-3</v>
      </c>
      <c r="Z81" s="10"/>
      <c r="AA81" s="20">
        <v>74</v>
      </c>
      <c r="AB81" s="20">
        <v>14</v>
      </c>
      <c r="AC81" s="20">
        <v>2</v>
      </c>
      <c r="AD81" s="20">
        <v>9</v>
      </c>
      <c r="AE81" s="20">
        <v>1</v>
      </c>
      <c r="AF81" s="66">
        <f t="shared" si="16"/>
        <v>100</v>
      </c>
      <c r="AG81" s="10"/>
      <c r="AH81" s="36">
        <v>-3.0000000000000001E-3</v>
      </c>
      <c r="AI81" s="40">
        <v>5406</v>
      </c>
      <c r="AJ81" s="37">
        <v>0.82</v>
      </c>
      <c r="AK81" s="42" t="s">
        <v>214</v>
      </c>
      <c r="AL81" s="41">
        <v>933</v>
      </c>
      <c r="AN81" s="86"/>
      <c r="AO81" s="87"/>
      <c r="AP81" s="88">
        <f t="shared" si="17"/>
        <v>0</v>
      </c>
      <c r="AR81" s="86">
        <f t="shared" si="18"/>
        <v>0</v>
      </c>
      <c r="AS81" s="87"/>
      <c r="AT81" s="88">
        <f t="shared" si="19"/>
        <v>0</v>
      </c>
      <c r="AV81" s="88">
        <v>0</v>
      </c>
    </row>
    <row r="82" spans="1:48" ht="24" customHeight="1">
      <c r="A82" s="16"/>
      <c r="B82" s="17">
        <f t="shared" si="20"/>
        <v>74</v>
      </c>
      <c r="C82" s="10"/>
      <c r="D82" s="18" t="s">
        <v>168</v>
      </c>
      <c r="E82" s="10"/>
      <c r="F82" s="18" t="s">
        <v>11</v>
      </c>
      <c r="G82" s="18" t="s">
        <v>11</v>
      </c>
      <c r="H82" s="10"/>
      <c r="I82" s="19">
        <v>7606374</v>
      </c>
      <c r="J82" s="19">
        <v>540</v>
      </c>
      <c r="K82" s="17" t="s">
        <v>6</v>
      </c>
      <c r="L82" s="10"/>
      <c r="M82" s="60">
        <v>514</v>
      </c>
      <c r="N82" s="60">
        <v>2224</v>
      </c>
      <c r="O82" s="60">
        <v>1130</v>
      </c>
      <c r="P82" s="10"/>
      <c r="Q82" s="60">
        <f t="shared" si="21"/>
        <v>33360</v>
      </c>
      <c r="R82" s="10"/>
      <c r="S82" s="62">
        <f t="shared" si="15"/>
        <v>35584</v>
      </c>
      <c r="T82" s="10"/>
      <c r="U82" s="64">
        <v>29.2</v>
      </c>
      <c r="V82" s="64">
        <v>15.36</v>
      </c>
      <c r="W82" s="10"/>
      <c r="X82" s="43">
        <v>433370000</v>
      </c>
      <c r="Y82" s="36">
        <v>9.7000000000000003E-2</v>
      </c>
      <c r="Z82" s="10"/>
      <c r="AA82" s="20">
        <v>48</v>
      </c>
      <c r="AB82" s="20">
        <v>7</v>
      </c>
      <c r="AC82" s="20">
        <v>2</v>
      </c>
      <c r="AD82" s="20">
        <v>42</v>
      </c>
      <c r="AE82" s="20">
        <v>1</v>
      </c>
      <c r="AF82" s="66">
        <f t="shared" si="16"/>
        <v>100</v>
      </c>
      <c r="AG82" s="10"/>
      <c r="AH82" s="36">
        <v>-7.0000000000000007E-2</v>
      </c>
      <c r="AI82" s="40">
        <v>843</v>
      </c>
      <c r="AJ82" s="37">
        <v>0.71</v>
      </c>
      <c r="AK82" s="42" t="s">
        <v>214</v>
      </c>
      <c r="AL82" s="41">
        <v>829</v>
      </c>
      <c r="AN82" s="86"/>
      <c r="AO82" s="87"/>
      <c r="AP82" s="88">
        <f t="shared" si="17"/>
        <v>0</v>
      </c>
      <c r="AR82" s="86">
        <f t="shared" si="18"/>
        <v>0</v>
      </c>
      <c r="AS82" s="87"/>
      <c r="AT82" s="88">
        <f t="shared" si="19"/>
        <v>0</v>
      </c>
      <c r="AV82" s="88">
        <v>0</v>
      </c>
    </row>
    <row r="83" spans="1:48" ht="24" customHeight="1">
      <c r="A83" s="16"/>
      <c r="B83" s="17">
        <f t="shared" si="20"/>
        <v>75</v>
      </c>
      <c r="C83" s="10"/>
      <c r="D83" s="18" t="s">
        <v>38</v>
      </c>
      <c r="E83" s="10"/>
      <c r="F83" s="18" t="s">
        <v>11</v>
      </c>
      <c r="G83" s="18" t="s">
        <v>11</v>
      </c>
      <c r="H83" s="10"/>
      <c r="I83" s="19">
        <v>23439188</v>
      </c>
      <c r="J83" s="19">
        <v>1200</v>
      </c>
      <c r="K83" s="17" t="s">
        <v>9</v>
      </c>
      <c r="L83" s="10"/>
      <c r="M83" s="60">
        <v>1879</v>
      </c>
      <c r="N83" s="60">
        <v>7066</v>
      </c>
      <c r="O83" s="60">
        <v>4120</v>
      </c>
      <c r="P83" s="10"/>
      <c r="Q83" s="60">
        <f t="shared" si="21"/>
        <v>105990</v>
      </c>
      <c r="R83" s="10"/>
      <c r="S83" s="62">
        <f t="shared" si="15"/>
        <v>113056</v>
      </c>
      <c r="T83" s="10"/>
      <c r="U83" s="64">
        <v>30.1</v>
      </c>
      <c r="V83" s="64">
        <v>15.27</v>
      </c>
      <c r="W83" s="10"/>
      <c r="X83" s="43">
        <v>3270000000</v>
      </c>
      <c r="Y83" s="36">
        <v>0.1</v>
      </c>
      <c r="Z83" s="10"/>
      <c r="AA83" s="20">
        <v>64</v>
      </c>
      <c r="AB83" s="20">
        <v>20</v>
      </c>
      <c r="AC83" s="20">
        <v>1</v>
      </c>
      <c r="AD83" s="20">
        <v>14</v>
      </c>
      <c r="AE83" s="20">
        <v>1</v>
      </c>
      <c r="AF83" s="66">
        <f t="shared" si="16"/>
        <v>100</v>
      </c>
      <c r="AG83" s="10"/>
      <c r="AH83" s="36">
        <v>-8.3000000000000004E-2</v>
      </c>
      <c r="AI83" s="40">
        <v>3235</v>
      </c>
      <c r="AJ83" s="37">
        <v>0.64</v>
      </c>
      <c r="AK83" s="42" t="s">
        <v>214</v>
      </c>
      <c r="AL83" s="41">
        <v>878</v>
      </c>
      <c r="AN83" s="86"/>
      <c r="AO83" s="87"/>
      <c r="AP83" s="88">
        <f t="shared" si="17"/>
        <v>0</v>
      </c>
      <c r="AR83" s="86">
        <f t="shared" si="18"/>
        <v>0</v>
      </c>
      <c r="AS83" s="87"/>
      <c r="AT83" s="88">
        <f t="shared" si="19"/>
        <v>0</v>
      </c>
      <c r="AV83" s="88">
        <v>0</v>
      </c>
    </row>
    <row r="84" spans="1:48" ht="24" customHeight="1">
      <c r="A84" s="16"/>
      <c r="B84" s="17">
        <f t="shared" si="20"/>
        <v>76</v>
      </c>
      <c r="C84" s="10"/>
      <c r="D84" s="18" t="s">
        <v>174</v>
      </c>
      <c r="E84" s="10"/>
      <c r="F84" s="18" t="s">
        <v>11</v>
      </c>
      <c r="G84" s="18" t="s">
        <v>11</v>
      </c>
      <c r="H84" s="10"/>
      <c r="I84" s="19">
        <v>41487964</v>
      </c>
      <c r="J84" s="19">
        <v>660</v>
      </c>
      <c r="K84" s="17" t="s">
        <v>6</v>
      </c>
      <c r="L84" s="10"/>
      <c r="M84" s="60">
        <v>3503</v>
      </c>
      <c r="N84" s="60">
        <v>12036</v>
      </c>
      <c r="O84" s="60">
        <v>5769</v>
      </c>
      <c r="P84" s="10"/>
      <c r="Q84" s="60">
        <f t="shared" si="21"/>
        <v>180540</v>
      </c>
      <c r="R84" s="10"/>
      <c r="S84" s="62">
        <f t="shared" si="15"/>
        <v>192576</v>
      </c>
      <c r="T84" s="10"/>
      <c r="U84" s="64">
        <v>29</v>
      </c>
      <c r="V84" s="64">
        <v>15.15</v>
      </c>
      <c r="W84" s="10"/>
      <c r="X84" s="43">
        <v>2330000000</v>
      </c>
      <c r="Y84" s="36">
        <v>9.6000000000000002E-2</v>
      </c>
      <c r="Z84" s="10"/>
      <c r="AA84" s="20">
        <v>50</v>
      </c>
      <c r="AB84" s="20">
        <v>8</v>
      </c>
      <c r="AC84" s="20">
        <v>13</v>
      </c>
      <c r="AD84" s="20">
        <v>28</v>
      </c>
      <c r="AE84" s="20">
        <v>1</v>
      </c>
      <c r="AF84" s="66">
        <f t="shared" si="16"/>
        <v>100</v>
      </c>
      <c r="AG84" s="10"/>
      <c r="AH84" s="36">
        <v>-0.10199999999999999</v>
      </c>
      <c r="AI84" s="40">
        <v>3844</v>
      </c>
      <c r="AJ84" s="37">
        <v>0.61</v>
      </c>
      <c r="AK84" s="42" t="s">
        <v>213</v>
      </c>
      <c r="AL84" s="41">
        <v>869</v>
      </c>
      <c r="AN84" s="86"/>
      <c r="AO84" s="87"/>
      <c r="AP84" s="88">
        <f t="shared" si="17"/>
        <v>0</v>
      </c>
      <c r="AR84" s="86">
        <f t="shared" si="18"/>
        <v>0</v>
      </c>
      <c r="AS84" s="87"/>
      <c r="AT84" s="88">
        <f t="shared" si="19"/>
        <v>0</v>
      </c>
      <c r="AV84" s="88">
        <v>0</v>
      </c>
    </row>
    <row r="85" spans="1:48" ht="24" customHeight="1">
      <c r="A85" s="16"/>
      <c r="B85" s="17">
        <f t="shared" si="20"/>
        <v>77</v>
      </c>
      <c r="C85" s="10"/>
      <c r="D85" s="18" t="s">
        <v>49</v>
      </c>
      <c r="E85" s="10"/>
      <c r="F85" s="18" t="s">
        <v>11</v>
      </c>
      <c r="G85" s="18" t="s">
        <v>11</v>
      </c>
      <c r="H85" s="10"/>
      <c r="I85" s="19">
        <v>23695920</v>
      </c>
      <c r="J85" s="19">
        <v>1520</v>
      </c>
      <c r="K85" s="17" t="s">
        <v>9</v>
      </c>
      <c r="L85" s="10"/>
      <c r="M85" s="60">
        <v>991</v>
      </c>
      <c r="N85" s="60">
        <v>5582</v>
      </c>
      <c r="O85" s="60">
        <v>3670</v>
      </c>
      <c r="P85" s="10"/>
      <c r="Q85" s="60">
        <f t="shared" si="21"/>
        <v>83730</v>
      </c>
      <c r="R85" s="10"/>
      <c r="S85" s="62">
        <f t="shared" si="15"/>
        <v>89312</v>
      </c>
      <c r="T85" s="10"/>
      <c r="U85" s="64">
        <v>23.6</v>
      </c>
      <c r="V85" s="64">
        <v>15</v>
      </c>
      <c r="W85" s="10"/>
      <c r="X85" s="43">
        <v>2770000000</v>
      </c>
      <c r="Y85" s="36">
        <v>7.8E-2</v>
      </c>
      <c r="Z85" s="10"/>
      <c r="AA85" s="20">
        <v>51</v>
      </c>
      <c r="AB85" s="20">
        <v>10</v>
      </c>
      <c r="AC85" s="20">
        <v>1</v>
      </c>
      <c r="AD85" s="20">
        <v>37</v>
      </c>
      <c r="AE85" s="20">
        <v>1</v>
      </c>
      <c r="AF85" s="66">
        <f t="shared" si="16"/>
        <v>100</v>
      </c>
      <c r="AG85" s="10"/>
      <c r="AH85" s="36">
        <v>-0.05</v>
      </c>
      <c r="AI85" s="40">
        <v>3821</v>
      </c>
      <c r="AJ85" s="37">
        <v>0.63</v>
      </c>
      <c r="AK85" s="42" t="s">
        <v>213</v>
      </c>
      <c r="AL85" s="41">
        <v>865</v>
      </c>
      <c r="AN85" s="86"/>
      <c r="AO85" s="87"/>
      <c r="AP85" s="88">
        <f t="shared" si="17"/>
        <v>0</v>
      </c>
      <c r="AR85" s="86">
        <f t="shared" si="18"/>
        <v>0</v>
      </c>
      <c r="AS85" s="87"/>
      <c r="AT85" s="88">
        <f t="shared" si="19"/>
        <v>0</v>
      </c>
      <c r="AV85" s="88">
        <v>0</v>
      </c>
    </row>
    <row r="86" spans="1:48" ht="24" customHeight="1">
      <c r="A86" s="16"/>
      <c r="B86" s="17">
        <f t="shared" si="20"/>
        <v>78</v>
      </c>
      <c r="C86" s="10"/>
      <c r="D86" s="18" t="s">
        <v>44</v>
      </c>
      <c r="E86" s="10"/>
      <c r="F86" s="18" t="s">
        <v>13</v>
      </c>
      <c r="G86" s="18" t="s">
        <v>222</v>
      </c>
      <c r="H86" s="10"/>
      <c r="I86" s="19">
        <v>48653420</v>
      </c>
      <c r="J86" s="19">
        <v>6320</v>
      </c>
      <c r="K86" s="17" t="s">
        <v>9</v>
      </c>
      <c r="L86" s="10"/>
      <c r="M86" s="60">
        <v>7158</v>
      </c>
      <c r="N86" s="60">
        <v>8987</v>
      </c>
      <c r="O86" s="60">
        <v>7447</v>
      </c>
      <c r="P86" s="10"/>
      <c r="Q86" s="60">
        <f t="shared" si="21"/>
        <v>134805</v>
      </c>
      <c r="R86" s="10"/>
      <c r="S86" s="62">
        <f t="shared" si="15"/>
        <v>143792</v>
      </c>
      <c r="T86" s="10"/>
      <c r="U86" s="64">
        <v>18.5</v>
      </c>
      <c r="V86" s="64">
        <v>14.88</v>
      </c>
      <c r="W86" s="10"/>
      <c r="X86" s="43">
        <v>17370000000</v>
      </c>
      <c r="Y86" s="36">
        <v>6.0999999999999999E-2</v>
      </c>
      <c r="Z86" s="10"/>
      <c r="AA86" s="20">
        <v>15</v>
      </c>
      <c r="AB86" s="20">
        <v>40</v>
      </c>
      <c r="AC86" s="20">
        <v>3</v>
      </c>
      <c r="AD86" s="20">
        <v>41</v>
      </c>
      <c r="AE86" s="20">
        <v>1</v>
      </c>
      <c r="AF86" s="66">
        <f t="shared" si="16"/>
        <v>100</v>
      </c>
      <c r="AG86" s="10"/>
      <c r="AH86" s="36">
        <v>2.8000000000000001E-2</v>
      </c>
      <c r="AI86" s="40">
        <v>27702</v>
      </c>
      <c r="AJ86" s="37">
        <v>0.76</v>
      </c>
      <c r="AK86" s="42" t="s">
        <v>210</v>
      </c>
      <c r="AL86" s="41">
        <v>753</v>
      </c>
      <c r="AN86" s="86"/>
      <c r="AO86" s="87"/>
      <c r="AP86" s="88">
        <f t="shared" si="17"/>
        <v>0</v>
      </c>
      <c r="AR86" s="86">
        <f t="shared" si="18"/>
        <v>0</v>
      </c>
      <c r="AS86" s="87"/>
      <c r="AT86" s="88">
        <f t="shared" si="19"/>
        <v>0</v>
      </c>
      <c r="AV86" s="88">
        <v>0</v>
      </c>
    </row>
    <row r="87" spans="1:48" ht="24" customHeight="1">
      <c r="A87" s="16"/>
      <c r="B87" s="17">
        <f t="shared" si="20"/>
        <v>79</v>
      </c>
      <c r="C87" s="10"/>
      <c r="D87" s="18" t="s">
        <v>15</v>
      </c>
      <c r="E87" s="10"/>
      <c r="F87" s="18" t="s">
        <v>13</v>
      </c>
      <c r="G87" s="18" t="s">
        <v>222</v>
      </c>
      <c r="H87" s="10"/>
      <c r="I87" s="19">
        <v>43847432</v>
      </c>
      <c r="J87" s="19">
        <v>11960</v>
      </c>
      <c r="K87" s="17" t="s">
        <v>9</v>
      </c>
      <c r="L87" s="10"/>
      <c r="M87" s="60">
        <v>5530</v>
      </c>
      <c r="N87" s="60">
        <v>6119</v>
      </c>
      <c r="O87" s="60">
        <v>6508</v>
      </c>
      <c r="P87" s="10"/>
      <c r="Q87" s="60">
        <f t="shared" si="21"/>
        <v>91785</v>
      </c>
      <c r="R87" s="10"/>
      <c r="S87" s="62">
        <f t="shared" si="15"/>
        <v>97904</v>
      </c>
      <c r="T87" s="10"/>
      <c r="U87" s="64">
        <v>14</v>
      </c>
      <c r="V87" s="64">
        <v>14.85</v>
      </c>
      <c r="W87" s="10"/>
      <c r="X87" s="43">
        <v>25750000000</v>
      </c>
      <c r="Y87" s="36">
        <v>4.5999999999999999E-2</v>
      </c>
      <c r="Z87" s="10"/>
      <c r="AA87" s="20">
        <v>52</v>
      </c>
      <c r="AB87" s="20">
        <v>18</v>
      </c>
      <c r="AC87" s="20">
        <v>2</v>
      </c>
      <c r="AD87" s="20">
        <v>27</v>
      </c>
      <c r="AE87" s="20">
        <v>1</v>
      </c>
      <c r="AF87" s="66">
        <f t="shared" si="16"/>
        <v>100</v>
      </c>
      <c r="AG87" s="10"/>
      <c r="AH87" s="36">
        <v>-7.6999999999999999E-2</v>
      </c>
      <c r="AI87" s="40">
        <v>49338</v>
      </c>
      <c r="AJ87" s="37">
        <v>0.73</v>
      </c>
      <c r="AK87" s="42" t="s">
        <v>213</v>
      </c>
      <c r="AL87" s="41">
        <v>795</v>
      </c>
      <c r="AN87" s="86"/>
      <c r="AO87" s="87"/>
      <c r="AP87" s="88">
        <f t="shared" si="17"/>
        <v>0</v>
      </c>
      <c r="AR87" s="86">
        <f t="shared" si="18"/>
        <v>0</v>
      </c>
      <c r="AS87" s="87"/>
      <c r="AT87" s="88">
        <f t="shared" si="19"/>
        <v>0</v>
      </c>
      <c r="AV87" s="88">
        <v>0</v>
      </c>
    </row>
    <row r="88" spans="1:48" ht="24" customHeight="1">
      <c r="A88" s="16"/>
      <c r="B88" s="17">
        <f t="shared" si="20"/>
        <v>80</v>
      </c>
      <c r="C88" s="10"/>
      <c r="D88" s="18" t="s">
        <v>97</v>
      </c>
      <c r="E88" s="10"/>
      <c r="F88" s="18" t="s">
        <v>8</v>
      </c>
      <c r="G88" s="18" t="s">
        <v>212</v>
      </c>
      <c r="H88" s="10"/>
      <c r="I88" s="19">
        <v>5955734</v>
      </c>
      <c r="J88" s="19">
        <v>1100</v>
      </c>
      <c r="K88" s="17" t="s">
        <v>9</v>
      </c>
      <c r="L88" s="10"/>
      <c r="M88" s="60">
        <v>812</v>
      </c>
      <c r="N88" s="60">
        <v>916</v>
      </c>
      <c r="O88" s="60">
        <v>901</v>
      </c>
      <c r="P88" s="10"/>
      <c r="Q88" s="60">
        <f t="shared" si="21"/>
        <v>13740</v>
      </c>
      <c r="R88" s="10"/>
      <c r="S88" s="62">
        <f t="shared" si="15"/>
        <v>14656</v>
      </c>
      <c r="T88" s="10"/>
      <c r="U88" s="64">
        <v>15.4</v>
      </c>
      <c r="V88" s="64">
        <v>14.38</v>
      </c>
      <c r="W88" s="10"/>
      <c r="X88" s="43">
        <v>341320000</v>
      </c>
      <c r="Y88" s="36">
        <v>0.05</v>
      </c>
      <c r="Z88" s="10"/>
      <c r="AA88" s="20">
        <v>52</v>
      </c>
      <c r="AB88" s="20">
        <v>11</v>
      </c>
      <c r="AC88" s="20">
        <v>1</v>
      </c>
      <c r="AD88" s="20">
        <v>34</v>
      </c>
      <c r="AE88" s="20">
        <v>2</v>
      </c>
      <c r="AF88" s="66">
        <f t="shared" si="16"/>
        <v>100</v>
      </c>
      <c r="AG88" s="10"/>
      <c r="AH88" s="36">
        <v>-0.17599999999999999</v>
      </c>
      <c r="AI88" s="40">
        <v>17272</v>
      </c>
      <c r="AJ88" s="37">
        <v>0.84</v>
      </c>
      <c r="AK88" s="42" t="s">
        <v>213</v>
      </c>
      <c r="AL88" s="41">
        <v>844</v>
      </c>
      <c r="AN88" s="86"/>
      <c r="AO88" s="87"/>
      <c r="AP88" s="88">
        <f t="shared" si="17"/>
        <v>0</v>
      </c>
      <c r="AR88" s="86">
        <f t="shared" si="18"/>
        <v>0</v>
      </c>
      <c r="AS88" s="87"/>
      <c r="AT88" s="88">
        <f t="shared" si="19"/>
        <v>0</v>
      </c>
      <c r="AV88" s="88">
        <v>0</v>
      </c>
    </row>
    <row r="89" spans="1:48" ht="24" customHeight="1">
      <c r="A89" s="16"/>
      <c r="B89" s="17">
        <f t="shared" si="20"/>
        <v>81</v>
      </c>
      <c r="C89" s="10"/>
      <c r="D89" s="18" t="s">
        <v>142</v>
      </c>
      <c r="E89" s="10"/>
      <c r="F89" s="18" t="s">
        <v>13</v>
      </c>
      <c r="G89" s="18" t="s">
        <v>222</v>
      </c>
      <c r="H89" s="10"/>
      <c r="I89" s="19">
        <v>178015</v>
      </c>
      <c r="J89" s="19">
        <v>7670</v>
      </c>
      <c r="K89" s="17" t="s">
        <v>9</v>
      </c>
      <c r="L89" s="10"/>
      <c r="M89" s="60">
        <v>15</v>
      </c>
      <c r="N89" s="60">
        <v>63</v>
      </c>
      <c r="O89" s="60">
        <v>25</v>
      </c>
      <c r="P89" s="10"/>
      <c r="Q89" s="60">
        <f t="shared" si="21"/>
        <v>945</v>
      </c>
      <c r="R89" s="10"/>
      <c r="S89" s="62">
        <f t="shared" si="15"/>
        <v>1008</v>
      </c>
      <c r="T89" s="10"/>
      <c r="U89" s="64">
        <v>35.4</v>
      </c>
      <c r="V89" s="64">
        <v>14.13</v>
      </c>
      <c r="W89" s="10"/>
      <c r="X89" s="43">
        <v>192470000</v>
      </c>
      <c r="Y89" s="36">
        <v>0.11799999999999999</v>
      </c>
      <c r="Z89" s="10"/>
      <c r="AA89" s="20">
        <v>58</v>
      </c>
      <c r="AB89" s="20">
        <v>15</v>
      </c>
      <c r="AC89" s="20">
        <v>4</v>
      </c>
      <c r="AD89" s="20">
        <v>22</v>
      </c>
      <c r="AE89" s="20">
        <v>1</v>
      </c>
      <c r="AF89" s="66">
        <f t="shared" si="16"/>
        <v>100</v>
      </c>
      <c r="AG89" s="10"/>
      <c r="AH89" s="36">
        <v>1.9E-2</v>
      </c>
      <c r="AI89" s="40">
        <v>20044</v>
      </c>
      <c r="AJ89" s="37">
        <v>0.8</v>
      </c>
      <c r="AK89" s="42" t="s">
        <v>213</v>
      </c>
      <c r="AL89" s="41">
        <v>700</v>
      </c>
      <c r="AN89" s="86"/>
      <c r="AO89" s="87"/>
      <c r="AP89" s="88">
        <f t="shared" si="17"/>
        <v>0</v>
      </c>
      <c r="AR89" s="86">
        <f t="shared" si="18"/>
        <v>0</v>
      </c>
      <c r="AS89" s="87"/>
      <c r="AT89" s="88">
        <f t="shared" si="19"/>
        <v>0</v>
      </c>
      <c r="AV89" s="88">
        <v>0</v>
      </c>
    </row>
    <row r="90" spans="1:48" ht="24" customHeight="1">
      <c r="A90" s="16"/>
      <c r="B90" s="17">
        <f t="shared" si="20"/>
        <v>82</v>
      </c>
      <c r="C90" s="10"/>
      <c r="D90" s="18" t="s">
        <v>133</v>
      </c>
      <c r="E90" s="10"/>
      <c r="F90" s="18" t="s">
        <v>13</v>
      </c>
      <c r="G90" s="18" t="s">
        <v>222</v>
      </c>
      <c r="H90" s="10"/>
      <c r="I90" s="19">
        <v>31773840</v>
      </c>
      <c r="J90" s="19">
        <v>5950</v>
      </c>
      <c r="K90" s="17" t="s">
        <v>9</v>
      </c>
      <c r="L90" s="10"/>
      <c r="M90" s="60">
        <v>2696</v>
      </c>
      <c r="N90" s="60">
        <v>4286</v>
      </c>
      <c r="O90" s="60">
        <v>4555</v>
      </c>
      <c r="P90" s="10"/>
      <c r="Q90" s="60">
        <f t="shared" si="21"/>
        <v>64290</v>
      </c>
      <c r="R90" s="10"/>
      <c r="S90" s="62">
        <f t="shared" si="15"/>
        <v>68576</v>
      </c>
      <c r="T90" s="10"/>
      <c r="U90" s="64">
        <v>13.5</v>
      </c>
      <c r="V90" s="64">
        <v>13.95</v>
      </c>
      <c r="W90" s="10"/>
      <c r="X90" s="43">
        <v>8600000000</v>
      </c>
      <c r="Y90" s="36">
        <v>4.4999999999999998E-2</v>
      </c>
      <c r="Z90" s="10"/>
      <c r="AA90" s="20">
        <v>40</v>
      </c>
      <c r="AB90" s="20">
        <v>7</v>
      </c>
      <c r="AC90" s="20">
        <v>3</v>
      </c>
      <c r="AD90" s="20">
        <v>49</v>
      </c>
      <c r="AE90" s="20">
        <v>1</v>
      </c>
      <c r="AF90" s="66">
        <f t="shared" si="16"/>
        <v>100</v>
      </c>
      <c r="AG90" s="10"/>
      <c r="AH90" s="36">
        <v>-0.127</v>
      </c>
      <c r="AI90" s="40">
        <v>17640</v>
      </c>
      <c r="AJ90" s="37">
        <v>0.71</v>
      </c>
      <c r="AK90" s="42" t="s">
        <v>213</v>
      </c>
      <c r="AL90" s="41">
        <v>697</v>
      </c>
      <c r="AN90" s="86"/>
      <c r="AO90" s="87"/>
      <c r="AP90" s="88">
        <f t="shared" si="17"/>
        <v>0</v>
      </c>
      <c r="AR90" s="86">
        <f t="shared" si="18"/>
        <v>0</v>
      </c>
      <c r="AS90" s="87"/>
      <c r="AT90" s="88">
        <f t="shared" si="19"/>
        <v>0</v>
      </c>
      <c r="AV90" s="88">
        <v>0</v>
      </c>
    </row>
    <row r="91" spans="1:48" ht="24" customHeight="1">
      <c r="A91" s="16"/>
      <c r="B91" s="17">
        <f t="shared" si="20"/>
        <v>83</v>
      </c>
      <c r="C91" s="10"/>
      <c r="D91" s="18" t="s">
        <v>84</v>
      </c>
      <c r="E91" s="10"/>
      <c r="F91" s="18" t="s">
        <v>22</v>
      </c>
      <c r="G91" s="18" t="s">
        <v>224</v>
      </c>
      <c r="H91" s="10"/>
      <c r="I91" s="19">
        <v>261115456</v>
      </c>
      <c r="J91" s="19">
        <v>3400</v>
      </c>
      <c r="K91" s="17" t="s">
        <v>9</v>
      </c>
      <c r="L91" s="10"/>
      <c r="M91" s="60">
        <v>31282</v>
      </c>
      <c r="N91" s="60">
        <v>31726</v>
      </c>
      <c r="O91" s="60">
        <v>35692</v>
      </c>
      <c r="P91" s="10"/>
      <c r="Q91" s="60">
        <f t="shared" si="21"/>
        <v>475890</v>
      </c>
      <c r="R91" s="10"/>
      <c r="S91" s="62">
        <f t="shared" si="15"/>
        <v>507616</v>
      </c>
      <c r="T91" s="10"/>
      <c r="U91" s="64">
        <v>12.2</v>
      </c>
      <c r="V91" s="64">
        <v>13.94</v>
      </c>
      <c r="W91" s="10"/>
      <c r="X91" s="43">
        <v>37650000000</v>
      </c>
      <c r="Y91" s="36">
        <v>0.04</v>
      </c>
      <c r="Z91" s="10"/>
      <c r="AA91" s="20">
        <v>35</v>
      </c>
      <c r="AB91" s="20">
        <v>20</v>
      </c>
      <c r="AC91" s="20">
        <v>5</v>
      </c>
      <c r="AD91" s="20">
        <v>39</v>
      </c>
      <c r="AE91" s="20">
        <v>1</v>
      </c>
      <c r="AF91" s="66">
        <f t="shared" si="16"/>
        <v>100</v>
      </c>
      <c r="AG91" s="10"/>
      <c r="AH91" s="36">
        <v>-7.5999999999999998E-2</v>
      </c>
      <c r="AI91" s="40">
        <v>49173</v>
      </c>
      <c r="AJ91" s="37">
        <v>0.76</v>
      </c>
      <c r="AK91" s="42" t="s">
        <v>213</v>
      </c>
      <c r="AL91" s="41">
        <v>832</v>
      </c>
      <c r="AN91" s="86"/>
      <c r="AO91" s="87"/>
      <c r="AP91" s="88">
        <f t="shared" si="17"/>
        <v>0</v>
      </c>
      <c r="AR91" s="86">
        <f t="shared" si="18"/>
        <v>0</v>
      </c>
      <c r="AS91" s="87"/>
      <c r="AT91" s="88">
        <f t="shared" si="19"/>
        <v>0</v>
      </c>
      <c r="AV91" s="88">
        <v>0</v>
      </c>
    </row>
    <row r="92" spans="1:48" ht="24" customHeight="1">
      <c r="A92" s="16"/>
      <c r="B92" s="17">
        <f t="shared" si="20"/>
        <v>84</v>
      </c>
      <c r="C92" s="10"/>
      <c r="D92" s="18" t="s">
        <v>80</v>
      </c>
      <c r="E92" s="10"/>
      <c r="F92" s="18" t="s">
        <v>13</v>
      </c>
      <c r="G92" s="18" t="s">
        <v>222</v>
      </c>
      <c r="H92" s="10"/>
      <c r="I92" s="19">
        <v>9112867</v>
      </c>
      <c r="J92" s="19">
        <v>2150</v>
      </c>
      <c r="K92" s="17" t="s">
        <v>9</v>
      </c>
      <c r="L92" s="10"/>
      <c r="M92" s="60">
        <v>1407</v>
      </c>
      <c r="N92" s="60">
        <v>1525</v>
      </c>
      <c r="O92" s="60">
        <v>1276</v>
      </c>
      <c r="P92" s="10"/>
      <c r="Q92" s="60">
        <f t="shared" si="21"/>
        <v>22875</v>
      </c>
      <c r="R92" s="10"/>
      <c r="S92" s="62">
        <f t="shared" si="15"/>
        <v>24400</v>
      </c>
      <c r="T92" s="10"/>
      <c r="U92" s="64">
        <v>16.7</v>
      </c>
      <c r="V92" s="64">
        <v>13.76</v>
      </c>
      <c r="W92" s="10"/>
      <c r="X92" s="43">
        <v>1200000000</v>
      </c>
      <c r="Y92" s="36">
        <v>5.6000000000000001E-2</v>
      </c>
      <c r="Z92" s="10"/>
      <c r="AA92" s="20">
        <v>31</v>
      </c>
      <c r="AB92" s="20">
        <v>9</v>
      </c>
      <c r="AC92" s="20">
        <v>2</v>
      </c>
      <c r="AD92" s="20">
        <v>56</v>
      </c>
      <c r="AE92" s="20">
        <v>2</v>
      </c>
      <c r="AF92" s="66">
        <f t="shared" si="16"/>
        <v>100</v>
      </c>
      <c r="AG92" s="10"/>
      <c r="AH92" s="36">
        <v>-1.2E-2</v>
      </c>
      <c r="AI92" s="40">
        <v>18595</v>
      </c>
      <c r="AJ92" s="37">
        <v>0.72</v>
      </c>
      <c r="AK92" s="42" t="s">
        <v>214</v>
      </c>
      <c r="AL92" s="41">
        <v>698</v>
      </c>
      <c r="AN92" s="86"/>
      <c r="AO92" s="87"/>
      <c r="AP92" s="88">
        <f t="shared" si="17"/>
        <v>0</v>
      </c>
      <c r="AR92" s="86">
        <f t="shared" si="18"/>
        <v>0</v>
      </c>
      <c r="AS92" s="87"/>
      <c r="AT92" s="88">
        <f t="shared" si="19"/>
        <v>0</v>
      </c>
      <c r="AV92" s="88">
        <v>0</v>
      </c>
    </row>
    <row r="93" spans="1:48" ht="24" customHeight="1">
      <c r="A93" s="16"/>
      <c r="B93" s="17">
        <f t="shared" si="20"/>
        <v>85</v>
      </c>
      <c r="C93" s="10"/>
      <c r="D93" s="18" t="s">
        <v>70</v>
      </c>
      <c r="E93" s="10"/>
      <c r="F93" s="18" t="s">
        <v>11</v>
      </c>
      <c r="G93" s="18" t="s">
        <v>11</v>
      </c>
      <c r="H93" s="10"/>
      <c r="I93" s="19">
        <v>2038501</v>
      </c>
      <c r="J93" s="19">
        <v>440</v>
      </c>
      <c r="K93" s="17" t="s">
        <v>6</v>
      </c>
      <c r="L93" s="10"/>
      <c r="M93" s="60">
        <v>139</v>
      </c>
      <c r="N93" s="60">
        <v>605</v>
      </c>
      <c r="O93" s="60">
        <v>282</v>
      </c>
      <c r="P93" s="10"/>
      <c r="Q93" s="60">
        <f t="shared" si="21"/>
        <v>9075</v>
      </c>
      <c r="R93" s="10"/>
      <c r="S93" s="62">
        <f t="shared" si="15"/>
        <v>9680</v>
      </c>
      <c r="T93" s="10"/>
      <c r="U93" s="64">
        <v>29.7</v>
      </c>
      <c r="V93" s="64">
        <v>13.55</v>
      </c>
      <c r="W93" s="10"/>
      <c r="X93" s="43">
        <v>142330000</v>
      </c>
      <c r="Y93" s="36">
        <v>9.9000000000000005E-2</v>
      </c>
      <c r="Z93" s="10"/>
      <c r="AA93" s="20">
        <v>50</v>
      </c>
      <c r="AB93" s="20">
        <v>8</v>
      </c>
      <c r="AC93" s="20">
        <v>2</v>
      </c>
      <c r="AD93" s="20">
        <v>39</v>
      </c>
      <c r="AE93" s="20">
        <v>1</v>
      </c>
      <c r="AF93" s="66">
        <f t="shared" si="16"/>
        <v>100</v>
      </c>
      <c r="AG93" s="10"/>
      <c r="AH93" s="36">
        <v>-0.04</v>
      </c>
      <c r="AI93" s="40">
        <v>4168</v>
      </c>
      <c r="AJ93" s="37">
        <v>0.6</v>
      </c>
      <c r="AK93" s="42" t="s">
        <v>214</v>
      </c>
      <c r="AL93" s="41">
        <v>713</v>
      </c>
      <c r="AN93" s="86"/>
      <c r="AO93" s="87"/>
      <c r="AP93" s="88">
        <f t="shared" si="17"/>
        <v>0</v>
      </c>
      <c r="AR93" s="86">
        <f t="shared" si="18"/>
        <v>0</v>
      </c>
      <c r="AS93" s="87"/>
      <c r="AT93" s="88">
        <f t="shared" si="19"/>
        <v>0</v>
      </c>
      <c r="AV93" s="88">
        <v>0</v>
      </c>
    </row>
    <row r="94" spans="1:48" ht="24" customHeight="1">
      <c r="A94" s="16"/>
      <c r="B94" s="17">
        <f t="shared" si="20"/>
        <v>86</v>
      </c>
      <c r="C94" s="10"/>
      <c r="D94" s="18" t="s">
        <v>106</v>
      </c>
      <c r="E94" s="10"/>
      <c r="F94" s="18" t="s">
        <v>11</v>
      </c>
      <c r="G94" s="18" t="s">
        <v>11</v>
      </c>
      <c r="H94" s="10"/>
      <c r="I94" s="19">
        <v>24894552</v>
      </c>
      <c r="J94" s="19">
        <v>400</v>
      </c>
      <c r="K94" s="17" t="s">
        <v>6</v>
      </c>
      <c r="L94" s="10"/>
      <c r="M94" s="60">
        <v>340</v>
      </c>
      <c r="N94" s="60">
        <v>7108</v>
      </c>
      <c r="O94" s="60">
        <v>3416</v>
      </c>
      <c r="P94" s="10"/>
      <c r="Q94" s="60">
        <f t="shared" si="21"/>
        <v>106620</v>
      </c>
      <c r="R94" s="10"/>
      <c r="S94" s="62">
        <f t="shared" si="15"/>
        <v>113728</v>
      </c>
      <c r="T94" s="10"/>
      <c r="U94" s="64">
        <v>28.6</v>
      </c>
      <c r="V94" s="64">
        <v>13.46</v>
      </c>
      <c r="W94" s="10"/>
      <c r="X94" s="43">
        <v>949480000</v>
      </c>
      <c r="Y94" s="36">
        <v>9.5000000000000001E-2</v>
      </c>
      <c r="Z94" s="10"/>
      <c r="AA94" s="20">
        <v>48</v>
      </c>
      <c r="AB94" s="20">
        <v>5</v>
      </c>
      <c r="AC94" s="20">
        <v>4</v>
      </c>
      <c r="AD94" s="20">
        <v>39</v>
      </c>
      <c r="AE94" s="20">
        <v>4</v>
      </c>
      <c r="AF94" s="66">
        <f t="shared" si="16"/>
        <v>100</v>
      </c>
      <c r="AG94" s="10"/>
      <c r="AH94" s="36">
        <v>-3.1E-2</v>
      </c>
      <c r="AI94" s="40">
        <v>952</v>
      </c>
      <c r="AJ94" s="37">
        <v>0.69</v>
      </c>
      <c r="AK94" s="42" t="s">
        <v>213</v>
      </c>
      <c r="AL94" s="41">
        <v>786</v>
      </c>
      <c r="AN94" s="86"/>
      <c r="AO94" s="87"/>
      <c r="AP94" s="88">
        <f t="shared" si="17"/>
        <v>0</v>
      </c>
      <c r="AR94" s="86">
        <f t="shared" si="18"/>
        <v>0</v>
      </c>
      <c r="AS94" s="87"/>
      <c r="AT94" s="88">
        <f t="shared" si="19"/>
        <v>0</v>
      </c>
      <c r="AV94" s="88">
        <v>0</v>
      </c>
    </row>
    <row r="95" spans="1:48" ht="24" customHeight="1">
      <c r="A95" s="16"/>
      <c r="B95" s="17">
        <f t="shared" si="20"/>
        <v>87</v>
      </c>
      <c r="C95" s="10"/>
      <c r="D95" s="18" t="s">
        <v>180</v>
      </c>
      <c r="E95" s="10"/>
      <c r="F95" s="18" t="s">
        <v>13</v>
      </c>
      <c r="G95" s="18" t="s">
        <v>222</v>
      </c>
      <c r="H95" s="10"/>
      <c r="I95" s="19">
        <v>3444006</v>
      </c>
      <c r="J95" s="19">
        <v>15230</v>
      </c>
      <c r="K95" s="17" t="s">
        <v>14</v>
      </c>
      <c r="L95" s="10"/>
      <c r="M95" s="60">
        <v>446</v>
      </c>
      <c r="N95" s="60">
        <v>460</v>
      </c>
      <c r="O95" s="60">
        <v>460</v>
      </c>
      <c r="P95" s="10"/>
      <c r="Q95" s="60">
        <f>N95*$Q$189</f>
        <v>13800</v>
      </c>
      <c r="R95" s="10"/>
      <c r="S95" s="62">
        <f t="shared" si="15"/>
        <v>14260</v>
      </c>
      <c r="T95" s="10"/>
      <c r="U95" s="64">
        <v>13.4</v>
      </c>
      <c r="V95" s="64">
        <v>13.4</v>
      </c>
      <c r="W95" s="10"/>
      <c r="X95" s="43">
        <f>AP95+AT95</f>
        <v>5662468992</v>
      </c>
      <c r="Y95" s="36">
        <f>X95/AV95</f>
        <v>0.1074717011843304</v>
      </c>
      <c r="Z95" s="10"/>
      <c r="AA95" s="20">
        <v>30.7</v>
      </c>
      <c r="AB95" s="20">
        <v>45.7</v>
      </c>
      <c r="AC95" s="20">
        <v>7</v>
      </c>
      <c r="AD95" s="20">
        <v>16.600000000000001</v>
      </c>
      <c r="AE95" s="20">
        <v>0</v>
      </c>
      <c r="AF95" s="66">
        <f t="shared" si="16"/>
        <v>100</v>
      </c>
      <c r="AG95" s="10"/>
      <c r="AH95" s="72"/>
      <c r="AI95" s="73"/>
      <c r="AJ95" s="74"/>
      <c r="AK95" s="75"/>
      <c r="AL95" s="76"/>
      <c r="AN95" s="57">
        <v>15387.144</v>
      </c>
      <c r="AO95" s="35">
        <v>80</v>
      </c>
      <c r="AP95" s="43">
        <f t="shared" si="17"/>
        <v>566246899.20000005</v>
      </c>
      <c r="AR95" s="57">
        <f t="shared" si="18"/>
        <v>15387.144</v>
      </c>
      <c r="AS95" s="35">
        <v>24</v>
      </c>
      <c r="AT95" s="43">
        <f t="shared" si="19"/>
        <v>5096222092.8000002</v>
      </c>
      <c r="AV95" s="43">
        <v>52688000000</v>
      </c>
    </row>
    <row r="96" spans="1:48" ht="24" customHeight="1">
      <c r="A96" s="16"/>
      <c r="B96" s="17">
        <f t="shared" si="20"/>
        <v>88</v>
      </c>
      <c r="C96" s="10"/>
      <c r="D96" s="18" t="s">
        <v>31</v>
      </c>
      <c r="E96" s="10"/>
      <c r="F96" s="18" t="s">
        <v>11</v>
      </c>
      <c r="G96" s="18" t="s">
        <v>11</v>
      </c>
      <c r="H96" s="10"/>
      <c r="I96" s="19">
        <v>2250260</v>
      </c>
      <c r="J96" s="19">
        <v>6610</v>
      </c>
      <c r="K96" s="17" t="s">
        <v>9</v>
      </c>
      <c r="L96" s="10"/>
      <c r="M96" s="60">
        <v>450</v>
      </c>
      <c r="N96" s="60">
        <v>535</v>
      </c>
      <c r="O96" s="60">
        <v>299</v>
      </c>
      <c r="P96" s="10"/>
      <c r="Q96" s="60">
        <f t="shared" ref="Q96:Q101" si="22">N96*$Q$188</f>
        <v>8025</v>
      </c>
      <c r="R96" s="10"/>
      <c r="S96" s="62">
        <f t="shared" si="15"/>
        <v>8560</v>
      </c>
      <c r="T96" s="10"/>
      <c r="U96" s="64">
        <v>23.8</v>
      </c>
      <c r="V96" s="64">
        <v>13.33</v>
      </c>
      <c r="W96" s="10"/>
      <c r="X96" s="43">
        <v>1240000000</v>
      </c>
      <c r="Y96" s="36">
        <v>7.9000000000000001E-2</v>
      </c>
      <c r="Z96" s="10"/>
      <c r="AA96" s="20">
        <v>62</v>
      </c>
      <c r="AB96" s="20">
        <v>3</v>
      </c>
      <c r="AC96" s="20">
        <v>1</v>
      </c>
      <c r="AD96" s="20">
        <v>33</v>
      </c>
      <c r="AE96" s="20">
        <v>1</v>
      </c>
      <c r="AF96" s="66">
        <f t="shared" si="16"/>
        <v>100</v>
      </c>
      <c r="AG96" s="10"/>
      <c r="AH96" s="36">
        <v>-5.0999999999999997E-2</v>
      </c>
      <c r="AI96" s="40">
        <v>29031</v>
      </c>
      <c r="AJ96" s="37">
        <v>0.72</v>
      </c>
      <c r="AK96" s="42" t="s">
        <v>214</v>
      </c>
      <c r="AL96" s="41">
        <v>787</v>
      </c>
      <c r="AN96" s="86"/>
      <c r="AO96" s="87"/>
      <c r="AP96" s="88">
        <f t="shared" si="17"/>
        <v>0</v>
      </c>
      <c r="AR96" s="86">
        <f t="shared" si="18"/>
        <v>0</v>
      </c>
      <c r="AS96" s="87"/>
      <c r="AT96" s="88">
        <f t="shared" si="19"/>
        <v>0</v>
      </c>
      <c r="AV96" s="88">
        <v>0</v>
      </c>
    </row>
    <row r="97" spans="1:48" ht="24" customHeight="1">
      <c r="A97" s="16"/>
      <c r="B97" s="17">
        <f t="shared" si="20"/>
        <v>89</v>
      </c>
      <c r="C97" s="10"/>
      <c r="D97" s="18" t="s">
        <v>107</v>
      </c>
      <c r="E97" s="10"/>
      <c r="F97" s="18" t="s">
        <v>11</v>
      </c>
      <c r="G97" s="18" t="s">
        <v>11</v>
      </c>
      <c r="H97" s="10"/>
      <c r="I97" s="19">
        <v>18091576</v>
      </c>
      <c r="J97" s="19">
        <v>320</v>
      </c>
      <c r="K97" s="17" t="s">
        <v>6</v>
      </c>
      <c r="L97" s="10"/>
      <c r="M97" s="60">
        <v>1122</v>
      </c>
      <c r="N97" s="60">
        <v>5601</v>
      </c>
      <c r="O97" s="60">
        <v>2217</v>
      </c>
      <c r="P97" s="10"/>
      <c r="Q97" s="60">
        <f t="shared" si="22"/>
        <v>84015</v>
      </c>
      <c r="R97" s="10"/>
      <c r="S97" s="62">
        <f t="shared" si="15"/>
        <v>89616</v>
      </c>
      <c r="T97" s="10"/>
      <c r="U97" s="64">
        <v>31</v>
      </c>
      <c r="V97" s="64">
        <v>13.23</v>
      </c>
      <c r="W97" s="10"/>
      <c r="X97" s="43">
        <v>559270000</v>
      </c>
      <c r="Y97" s="36">
        <v>0.10299999999999999</v>
      </c>
      <c r="Z97" s="10"/>
      <c r="AA97" s="20">
        <v>49</v>
      </c>
      <c r="AB97" s="20">
        <v>5</v>
      </c>
      <c r="AC97" s="20">
        <v>4</v>
      </c>
      <c r="AD97" s="20">
        <v>41</v>
      </c>
      <c r="AE97" s="20">
        <v>1</v>
      </c>
      <c r="AF97" s="66">
        <f t="shared" si="16"/>
        <v>100</v>
      </c>
      <c r="AG97" s="10"/>
      <c r="AH97" s="36">
        <v>-4.7E-2</v>
      </c>
      <c r="AI97" s="40">
        <v>2673</v>
      </c>
      <c r="AJ97" s="37">
        <v>0.62</v>
      </c>
      <c r="AK97" s="42" t="s">
        <v>213</v>
      </c>
      <c r="AL97" s="41">
        <v>726</v>
      </c>
      <c r="AN97" s="86"/>
      <c r="AO97" s="87"/>
      <c r="AP97" s="88">
        <f t="shared" si="17"/>
        <v>0</v>
      </c>
      <c r="AR97" s="86">
        <f t="shared" si="18"/>
        <v>0</v>
      </c>
      <c r="AS97" s="87"/>
      <c r="AT97" s="88">
        <f t="shared" si="19"/>
        <v>0</v>
      </c>
      <c r="AV97" s="88">
        <v>0</v>
      </c>
    </row>
    <row r="98" spans="1:48" ht="24" customHeight="1">
      <c r="A98" s="16"/>
      <c r="B98" s="17">
        <f t="shared" si="20"/>
        <v>90</v>
      </c>
      <c r="C98" s="10"/>
      <c r="D98" s="18" t="s">
        <v>113</v>
      </c>
      <c r="E98" s="10"/>
      <c r="F98" s="18" t="s">
        <v>11</v>
      </c>
      <c r="G98" s="18" t="s">
        <v>11</v>
      </c>
      <c r="H98" s="10"/>
      <c r="I98" s="19">
        <v>1262132</v>
      </c>
      <c r="J98" s="19">
        <v>9760</v>
      </c>
      <c r="K98" s="17" t="s">
        <v>9</v>
      </c>
      <c r="L98" s="10"/>
      <c r="M98" s="60">
        <v>144</v>
      </c>
      <c r="N98" s="60">
        <v>173</v>
      </c>
      <c r="O98" s="60">
        <v>168</v>
      </c>
      <c r="P98" s="10"/>
      <c r="Q98" s="60">
        <f t="shared" si="22"/>
        <v>2595</v>
      </c>
      <c r="R98" s="10"/>
      <c r="S98" s="62">
        <f t="shared" si="15"/>
        <v>2768</v>
      </c>
      <c r="T98" s="10"/>
      <c r="U98" s="64">
        <v>13.7</v>
      </c>
      <c r="V98" s="64">
        <v>13.22</v>
      </c>
      <c r="W98" s="10"/>
      <c r="X98" s="43">
        <v>556910000</v>
      </c>
      <c r="Y98" s="36">
        <v>4.5999999999999999E-2</v>
      </c>
      <c r="Z98" s="10"/>
      <c r="AA98" s="20">
        <v>40</v>
      </c>
      <c r="AB98" s="20">
        <v>28</v>
      </c>
      <c r="AC98" s="20">
        <v>3</v>
      </c>
      <c r="AD98" s="20">
        <v>28</v>
      </c>
      <c r="AE98" s="20">
        <v>1</v>
      </c>
      <c r="AF98" s="66">
        <f t="shared" si="16"/>
        <v>100</v>
      </c>
      <c r="AG98" s="10"/>
      <c r="AH98" s="36">
        <v>4.3999999999999997E-2</v>
      </c>
      <c r="AI98" s="40">
        <v>40224</v>
      </c>
      <c r="AJ98" s="37">
        <v>0.8</v>
      </c>
      <c r="AK98" s="42" t="s">
        <v>223</v>
      </c>
      <c r="AL98" s="41">
        <v>727</v>
      </c>
      <c r="AN98" s="86"/>
      <c r="AO98" s="87"/>
      <c r="AP98" s="88">
        <f t="shared" si="17"/>
        <v>0</v>
      </c>
      <c r="AR98" s="86">
        <f t="shared" si="18"/>
        <v>0</v>
      </c>
      <c r="AS98" s="87"/>
      <c r="AT98" s="88">
        <f t="shared" si="19"/>
        <v>0</v>
      </c>
      <c r="AV98" s="88">
        <v>0</v>
      </c>
    </row>
    <row r="99" spans="1:48" ht="24" customHeight="1">
      <c r="A99" s="16"/>
      <c r="B99" s="17">
        <f t="shared" si="20"/>
        <v>91</v>
      </c>
      <c r="C99" s="10"/>
      <c r="D99" s="18" t="s">
        <v>130</v>
      </c>
      <c r="E99" s="10"/>
      <c r="F99" s="18" t="s">
        <v>13</v>
      </c>
      <c r="G99" s="18" t="s">
        <v>222</v>
      </c>
      <c r="H99" s="10"/>
      <c r="I99" s="19">
        <v>4034119</v>
      </c>
      <c r="J99" s="19">
        <v>12140</v>
      </c>
      <c r="K99" s="17" t="s">
        <v>9</v>
      </c>
      <c r="L99" s="10"/>
      <c r="M99" s="60">
        <v>440</v>
      </c>
      <c r="N99" s="60">
        <v>575</v>
      </c>
      <c r="O99" s="60">
        <v>506</v>
      </c>
      <c r="P99" s="10"/>
      <c r="Q99" s="60">
        <f t="shared" si="22"/>
        <v>8625</v>
      </c>
      <c r="R99" s="10"/>
      <c r="S99" s="62">
        <f t="shared" si="15"/>
        <v>9200</v>
      </c>
      <c r="T99" s="10"/>
      <c r="U99" s="64">
        <v>14.3</v>
      </c>
      <c r="V99" s="64">
        <v>13.11</v>
      </c>
      <c r="W99" s="10"/>
      <c r="X99" s="43">
        <v>2750000000</v>
      </c>
      <c r="Y99" s="36">
        <v>4.7E-2</v>
      </c>
      <c r="Z99" s="10"/>
      <c r="AA99" s="20">
        <v>41</v>
      </c>
      <c r="AB99" s="20">
        <v>5</v>
      </c>
      <c r="AC99" s="20">
        <v>5</v>
      </c>
      <c r="AD99" s="20">
        <v>47</v>
      </c>
      <c r="AE99" s="20">
        <v>2</v>
      </c>
      <c r="AF99" s="66">
        <f t="shared" si="16"/>
        <v>100</v>
      </c>
      <c r="AG99" s="10"/>
      <c r="AH99" s="36">
        <v>-9.7000000000000003E-2</v>
      </c>
      <c r="AI99" s="40">
        <v>31942</v>
      </c>
      <c r="AJ99" s="37">
        <v>0.77</v>
      </c>
      <c r="AK99" s="42" t="s">
        <v>210</v>
      </c>
      <c r="AL99" s="41">
        <v>659</v>
      </c>
      <c r="AN99" s="86"/>
      <c r="AO99" s="87"/>
      <c r="AP99" s="88">
        <f t="shared" si="17"/>
        <v>0</v>
      </c>
      <c r="AR99" s="86">
        <f t="shared" si="18"/>
        <v>0</v>
      </c>
      <c r="AS99" s="87"/>
      <c r="AT99" s="88">
        <f t="shared" si="19"/>
        <v>0</v>
      </c>
      <c r="AV99" s="88">
        <v>0</v>
      </c>
    </row>
    <row r="100" spans="1:48" ht="24" customHeight="1">
      <c r="A100" s="16"/>
      <c r="B100" s="17">
        <f t="shared" si="20"/>
        <v>92</v>
      </c>
      <c r="C100" s="10"/>
      <c r="D100" s="18" t="s">
        <v>158</v>
      </c>
      <c r="E100" s="10"/>
      <c r="F100" s="18" t="s">
        <v>22</v>
      </c>
      <c r="G100" s="18" t="s">
        <v>198</v>
      </c>
      <c r="H100" s="10"/>
      <c r="I100" s="19">
        <v>20798492</v>
      </c>
      <c r="J100" s="19">
        <v>3780</v>
      </c>
      <c r="K100" s="17" t="s">
        <v>9</v>
      </c>
      <c r="L100" s="10"/>
      <c r="M100" s="60">
        <v>3003</v>
      </c>
      <c r="N100" s="60">
        <v>3096</v>
      </c>
      <c r="O100" s="60">
        <v>2811</v>
      </c>
      <c r="P100" s="10"/>
      <c r="Q100" s="60">
        <f t="shared" si="22"/>
        <v>46440</v>
      </c>
      <c r="R100" s="10"/>
      <c r="S100" s="62">
        <f t="shared" si="15"/>
        <v>49536</v>
      </c>
      <c r="T100" s="10"/>
      <c r="U100" s="64">
        <v>14.9</v>
      </c>
      <c r="V100" s="64">
        <v>13.09</v>
      </c>
      <c r="W100" s="10"/>
      <c r="X100" s="43">
        <v>3970000000</v>
      </c>
      <c r="Y100" s="36">
        <v>4.9000000000000002E-2</v>
      </c>
      <c r="Z100" s="10"/>
      <c r="AA100" s="20">
        <v>38</v>
      </c>
      <c r="AB100" s="20">
        <v>20</v>
      </c>
      <c r="AC100" s="20">
        <v>3</v>
      </c>
      <c r="AD100" s="20">
        <v>38</v>
      </c>
      <c r="AE100" s="20">
        <v>1</v>
      </c>
      <c r="AF100" s="66">
        <f t="shared" si="16"/>
        <v>100</v>
      </c>
      <c r="AG100" s="10"/>
      <c r="AH100" s="36">
        <v>-4.8000000000000001E-2</v>
      </c>
      <c r="AI100" s="40">
        <v>32673</v>
      </c>
      <c r="AJ100" s="37">
        <v>0.63</v>
      </c>
      <c r="AK100" s="42" t="s">
        <v>213</v>
      </c>
      <c r="AL100" s="41">
        <v>598</v>
      </c>
      <c r="AN100" s="86"/>
      <c r="AO100" s="87"/>
      <c r="AP100" s="88">
        <f t="shared" si="17"/>
        <v>0</v>
      </c>
      <c r="AR100" s="86">
        <f t="shared" si="18"/>
        <v>0</v>
      </c>
      <c r="AS100" s="87"/>
      <c r="AT100" s="88">
        <f t="shared" si="19"/>
        <v>0</v>
      </c>
      <c r="AV100" s="88">
        <v>0</v>
      </c>
    </row>
    <row r="101" spans="1:48" ht="24" customHeight="1">
      <c r="A101" s="16"/>
      <c r="B101" s="17">
        <f t="shared" si="20"/>
        <v>93</v>
      </c>
      <c r="C101" s="10"/>
      <c r="D101" s="18" t="s">
        <v>181</v>
      </c>
      <c r="E101" s="10"/>
      <c r="F101" s="18" t="s">
        <v>8</v>
      </c>
      <c r="G101" s="18" t="s">
        <v>212</v>
      </c>
      <c r="H101" s="10"/>
      <c r="I101" s="19">
        <v>31446796</v>
      </c>
      <c r="J101" s="19">
        <v>2220</v>
      </c>
      <c r="K101" s="17" t="s">
        <v>9</v>
      </c>
      <c r="L101" s="10"/>
      <c r="M101" s="60">
        <v>2496</v>
      </c>
      <c r="N101" s="60">
        <v>3617</v>
      </c>
      <c r="O101" s="60">
        <v>4015</v>
      </c>
      <c r="P101" s="10"/>
      <c r="Q101" s="60">
        <f t="shared" si="22"/>
        <v>54255</v>
      </c>
      <c r="R101" s="10"/>
      <c r="S101" s="62">
        <f t="shared" si="15"/>
        <v>57872</v>
      </c>
      <c r="T101" s="10"/>
      <c r="U101" s="64">
        <v>11.5</v>
      </c>
      <c r="V101" s="64">
        <v>12.63</v>
      </c>
      <c r="W101" s="10"/>
      <c r="X101" s="43">
        <v>2550000000</v>
      </c>
      <c r="Y101" s="36">
        <v>3.7999999999999999E-2</v>
      </c>
      <c r="Z101" s="10"/>
      <c r="AA101" s="20">
        <v>55</v>
      </c>
      <c r="AB101" s="20">
        <v>4</v>
      </c>
      <c r="AC101" s="20">
        <v>1</v>
      </c>
      <c r="AD101" s="20">
        <v>39</v>
      </c>
      <c r="AE101" s="20">
        <v>1</v>
      </c>
      <c r="AF101" s="66">
        <f t="shared" si="16"/>
        <v>100</v>
      </c>
      <c r="AG101" s="10"/>
      <c r="AH101" s="36">
        <v>-6.0999999999999999E-2</v>
      </c>
      <c r="AI101" s="40">
        <v>0</v>
      </c>
      <c r="AJ101" s="37">
        <v>0.84</v>
      </c>
      <c r="AK101" s="42" t="s">
        <v>210</v>
      </c>
      <c r="AL101" s="41">
        <v>760</v>
      </c>
      <c r="AN101" s="86"/>
      <c r="AO101" s="87"/>
      <c r="AP101" s="88">
        <f t="shared" si="17"/>
        <v>0</v>
      </c>
      <c r="AR101" s="86">
        <f t="shared" si="18"/>
        <v>0</v>
      </c>
      <c r="AS101" s="87"/>
      <c r="AT101" s="88">
        <f t="shared" si="19"/>
        <v>0</v>
      </c>
      <c r="AV101" s="88">
        <v>0</v>
      </c>
    </row>
    <row r="102" spans="1:48" ht="24" customHeight="1">
      <c r="A102" s="16"/>
      <c r="B102" s="17">
        <f t="shared" si="20"/>
        <v>94</v>
      </c>
      <c r="C102" s="10"/>
      <c r="D102" s="18" t="s">
        <v>42</v>
      </c>
      <c r="E102" s="10"/>
      <c r="F102" s="18" t="s">
        <v>13</v>
      </c>
      <c r="G102" s="18" t="s">
        <v>222</v>
      </c>
      <c r="H102" s="10"/>
      <c r="I102" s="19">
        <v>17909754</v>
      </c>
      <c r="J102" s="19">
        <v>13530</v>
      </c>
      <c r="K102" s="17" t="s">
        <v>14</v>
      </c>
      <c r="L102" s="10"/>
      <c r="M102" s="60">
        <v>1675</v>
      </c>
      <c r="N102" s="60">
        <v>2245</v>
      </c>
      <c r="O102" s="60">
        <v>2245</v>
      </c>
      <c r="P102" s="10"/>
      <c r="Q102" s="60">
        <f>N102*$Q$189</f>
        <v>67350</v>
      </c>
      <c r="R102" s="10"/>
      <c r="S102" s="62">
        <f t="shared" si="15"/>
        <v>69595</v>
      </c>
      <c r="T102" s="10"/>
      <c r="U102" s="64">
        <v>12.5</v>
      </c>
      <c r="V102" s="64">
        <v>12.5</v>
      </c>
      <c r="W102" s="10"/>
      <c r="X102" s="43">
        <f>AP102+AT102</f>
        <v>24691566047.999996</v>
      </c>
      <c r="Y102" s="36">
        <f>X102/AV102</f>
        <v>9.8632124502676347E-2</v>
      </c>
      <c r="Z102" s="10"/>
      <c r="AA102" s="20">
        <v>42</v>
      </c>
      <c r="AB102" s="20">
        <v>8.6999999999999993</v>
      </c>
      <c r="AC102" s="20">
        <v>5.7</v>
      </c>
      <c r="AD102" s="20">
        <v>36</v>
      </c>
      <c r="AE102" s="20">
        <v>7.6</v>
      </c>
      <c r="AF102" s="66">
        <f t="shared" si="16"/>
        <v>100</v>
      </c>
      <c r="AG102" s="10"/>
      <c r="AH102" s="72"/>
      <c r="AI102" s="73"/>
      <c r="AJ102" s="74"/>
      <c r="AK102" s="75"/>
      <c r="AL102" s="76"/>
      <c r="AN102" s="57">
        <v>13748.088</v>
      </c>
      <c r="AO102" s="35">
        <v>80</v>
      </c>
      <c r="AP102" s="43">
        <f t="shared" si="17"/>
        <v>2469156604.7999997</v>
      </c>
      <c r="AR102" s="57">
        <f t="shared" si="18"/>
        <v>13748.088</v>
      </c>
      <c r="AS102" s="35">
        <v>24</v>
      </c>
      <c r="AT102" s="43">
        <f t="shared" si="19"/>
        <v>22222409443.199997</v>
      </c>
      <c r="AV102" s="43">
        <v>250340000000</v>
      </c>
    </row>
    <row r="103" spans="1:48" ht="24" customHeight="1">
      <c r="A103" s="16"/>
      <c r="B103" s="17">
        <f t="shared" si="20"/>
        <v>95</v>
      </c>
      <c r="C103" s="10"/>
      <c r="D103" s="18" t="s">
        <v>138</v>
      </c>
      <c r="E103" s="10"/>
      <c r="F103" s="18" t="s">
        <v>8</v>
      </c>
      <c r="G103" s="18" t="s">
        <v>212</v>
      </c>
      <c r="H103" s="10"/>
      <c r="I103" s="19">
        <v>4059608</v>
      </c>
      <c r="J103" s="19">
        <v>2120</v>
      </c>
      <c r="K103" s="17" t="s">
        <v>9</v>
      </c>
      <c r="L103" s="10"/>
      <c r="M103" s="60">
        <v>346</v>
      </c>
      <c r="N103" s="60">
        <v>394</v>
      </c>
      <c r="O103" s="60">
        <v>465</v>
      </c>
      <c r="P103" s="10"/>
      <c r="Q103" s="60">
        <f>N103*$Q$188</f>
        <v>5910</v>
      </c>
      <c r="R103" s="10"/>
      <c r="S103" s="62">
        <f t="shared" si="15"/>
        <v>6304</v>
      </c>
      <c r="T103" s="10"/>
      <c r="U103" s="64">
        <v>9.6999999999999993</v>
      </c>
      <c r="V103" s="64">
        <v>12.43</v>
      </c>
      <c r="W103" s="10"/>
      <c r="X103" s="43">
        <v>250640000</v>
      </c>
      <c r="Y103" s="36">
        <v>3.6999999999999998E-2</v>
      </c>
      <c r="Z103" s="10"/>
      <c r="AA103" s="20">
        <v>50</v>
      </c>
      <c r="AB103" s="20">
        <v>10</v>
      </c>
      <c r="AC103" s="20">
        <v>2</v>
      </c>
      <c r="AD103" s="20">
        <v>36</v>
      </c>
      <c r="AE103" s="20">
        <v>2</v>
      </c>
      <c r="AF103" s="66">
        <f t="shared" si="16"/>
        <v>100</v>
      </c>
      <c r="AG103" s="10"/>
      <c r="AH103" s="36">
        <v>-6.0999999999999999E-2</v>
      </c>
      <c r="AI103" s="40">
        <v>22028</v>
      </c>
      <c r="AJ103" s="37">
        <v>0.81</v>
      </c>
      <c r="AK103" s="42" t="s">
        <v>210</v>
      </c>
      <c r="AL103" s="41">
        <v>736</v>
      </c>
      <c r="AN103" s="86"/>
      <c r="AO103" s="87"/>
      <c r="AP103" s="88">
        <f t="shared" si="17"/>
        <v>0</v>
      </c>
      <c r="AR103" s="86">
        <f t="shared" si="18"/>
        <v>0</v>
      </c>
      <c r="AS103" s="87"/>
      <c r="AT103" s="88">
        <f t="shared" si="19"/>
        <v>0</v>
      </c>
      <c r="AV103" s="88">
        <v>0</v>
      </c>
    </row>
    <row r="104" spans="1:48" ht="24" customHeight="1">
      <c r="A104" s="16"/>
      <c r="B104" s="17">
        <f t="shared" si="20"/>
        <v>96</v>
      </c>
      <c r="C104" s="10"/>
      <c r="D104" s="18" t="s">
        <v>179</v>
      </c>
      <c r="E104" s="10"/>
      <c r="F104" s="18" t="s">
        <v>13</v>
      </c>
      <c r="G104" s="18" t="s">
        <v>222</v>
      </c>
      <c r="H104" s="10"/>
      <c r="I104" s="19">
        <v>322179616</v>
      </c>
      <c r="J104" s="19">
        <v>56180</v>
      </c>
      <c r="K104" s="17" t="s">
        <v>14</v>
      </c>
      <c r="L104" s="10"/>
      <c r="M104" s="60">
        <v>35092</v>
      </c>
      <c r="N104" s="60">
        <v>39888</v>
      </c>
      <c r="O104" s="60">
        <v>39888</v>
      </c>
      <c r="P104" s="10"/>
      <c r="Q104" s="60">
        <f>N104*$Q$189</f>
        <v>1196640</v>
      </c>
      <c r="R104" s="10"/>
      <c r="S104" s="62">
        <f t="shared" si="15"/>
        <v>1236528</v>
      </c>
      <c r="T104" s="10"/>
      <c r="U104" s="64">
        <v>12.4</v>
      </c>
      <c r="V104" s="64">
        <v>12.4</v>
      </c>
      <c r="W104" s="10"/>
      <c r="X104" s="43">
        <f>AP104+AT104</f>
        <v>1847746247500.8</v>
      </c>
      <c r="Y104" s="36">
        <f>X104/AV104</f>
        <v>9.8772985914406378E-2</v>
      </c>
      <c r="Z104" s="10"/>
      <c r="AA104" s="20">
        <v>63.9</v>
      </c>
      <c r="AB104" s="20">
        <v>14.2</v>
      </c>
      <c r="AC104" s="20">
        <v>2.2999999999999998</v>
      </c>
      <c r="AD104" s="20">
        <v>15.3</v>
      </c>
      <c r="AE104" s="20">
        <v>4.3</v>
      </c>
      <c r="AF104" s="66">
        <f t="shared" si="16"/>
        <v>99.999999999999986</v>
      </c>
      <c r="AG104" s="10"/>
      <c r="AH104" s="72"/>
      <c r="AI104" s="73"/>
      <c r="AJ104" s="74"/>
      <c r="AK104" s="75"/>
      <c r="AL104" s="76"/>
      <c r="AN104" s="57">
        <v>57904.201999999997</v>
      </c>
      <c r="AO104" s="35">
        <v>80</v>
      </c>
      <c r="AP104" s="43">
        <f t="shared" si="17"/>
        <v>184774624750.07999</v>
      </c>
      <c r="AR104" s="57">
        <f t="shared" si="18"/>
        <v>57904.201999999997</v>
      </c>
      <c r="AS104" s="35">
        <v>24</v>
      </c>
      <c r="AT104" s="43">
        <f t="shared" si="19"/>
        <v>1662971622750.72</v>
      </c>
      <c r="AV104" s="43">
        <v>18707000000000</v>
      </c>
    </row>
    <row r="105" spans="1:48" ht="24" customHeight="1">
      <c r="A105" s="16"/>
      <c r="B105" s="17">
        <f t="shared" si="20"/>
        <v>97</v>
      </c>
      <c r="C105" s="10"/>
      <c r="D105" s="18" t="s">
        <v>147</v>
      </c>
      <c r="E105" s="10"/>
      <c r="F105" s="18" t="s">
        <v>11</v>
      </c>
      <c r="G105" s="18" t="s">
        <v>11</v>
      </c>
      <c r="H105" s="10"/>
      <c r="I105" s="19">
        <v>15411614</v>
      </c>
      <c r="J105" s="19">
        <v>950</v>
      </c>
      <c r="K105" s="17" t="s">
        <v>6</v>
      </c>
      <c r="L105" s="10"/>
      <c r="M105" s="60">
        <v>604</v>
      </c>
      <c r="N105" s="60">
        <v>3609</v>
      </c>
      <c r="O105" s="60">
        <v>1775</v>
      </c>
      <c r="P105" s="10"/>
      <c r="Q105" s="60">
        <f>N105*$Q$188</f>
        <v>54135</v>
      </c>
      <c r="R105" s="10"/>
      <c r="S105" s="62">
        <f t="shared" ref="S105:S136" si="23">Q105+N105</f>
        <v>57744</v>
      </c>
      <c r="T105" s="10"/>
      <c r="U105" s="64">
        <v>23.4</v>
      </c>
      <c r="V105" s="64">
        <v>12.36</v>
      </c>
      <c r="W105" s="10"/>
      <c r="X105" s="43">
        <v>1480000000</v>
      </c>
      <c r="Y105" s="36">
        <v>7.8E-2</v>
      </c>
      <c r="Z105" s="10"/>
      <c r="AA105" s="20">
        <v>58</v>
      </c>
      <c r="AB105" s="20">
        <v>10</v>
      </c>
      <c r="AC105" s="20">
        <v>1</v>
      </c>
      <c r="AD105" s="20">
        <v>30</v>
      </c>
      <c r="AE105" s="20">
        <v>1</v>
      </c>
      <c r="AF105" s="66">
        <f t="shared" ref="AF105:AF136" si="24">SUM(AA105:AE105)</f>
        <v>100</v>
      </c>
      <c r="AG105" s="10"/>
      <c r="AH105" s="36">
        <v>-8.9999999999999993E-3</v>
      </c>
      <c r="AI105" s="40">
        <v>3037</v>
      </c>
      <c r="AJ105" s="37">
        <v>0.6</v>
      </c>
      <c r="AK105" s="42" t="s">
        <v>213</v>
      </c>
      <c r="AL105" s="41">
        <v>669</v>
      </c>
      <c r="AN105" s="86"/>
      <c r="AO105" s="87"/>
      <c r="AP105" s="88">
        <f t="shared" ref="AP105:AP136" si="25">N105*AN105*AO105</f>
        <v>0</v>
      </c>
      <c r="AR105" s="86">
        <f t="shared" ref="AR105:AR136" si="26">AN105</f>
        <v>0</v>
      </c>
      <c r="AS105" s="87"/>
      <c r="AT105" s="88">
        <f t="shared" ref="AT105:AT136" si="27">Q105*AR105*AS105</f>
        <v>0</v>
      </c>
      <c r="AV105" s="88">
        <v>0</v>
      </c>
    </row>
    <row r="106" spans="1:48" ht="24" customHeight="1">
      <c r="A106" s="16"/>
      <c r="B106" s="17">
        <f t="shared" si="20"/>
        <v>98</v>
      </c>
      <c r="C106" s="10"/>
      <c r="D106" s="18" t="s">
        <v>125</v>
      </c>
      <c r="E106" s="10"/>
      <c r="F106" s="18" t="s">
        <v>11</v>
      </c>
      <c r="G106" s="18" t="s">
        <v>11</v>
      </c>
      <c r="H106" s="10"/>
      <c r="I106" s="19">
        <v>20672988</v>
      </c>
      <c r="J106" s="19">
        <v>370</v>
      </c>
      <c r="K106" s="17" t="s">
        <v>6</v>
      </c>
      <c r="L106" s="10"/>
      <c r="M106" s="60">
        <v>978</v>
      </c>
      <c r="N106" s="60">
        <v>5414</v>
      </c>
      <c r="O106" s="60">
        <v>2514</v>
      </c>
      <c r="P106" s="10"/>
      <c r="Q106" s="60">
        <f>N106*$Q$188</f>
        <v>81210</v>
      </c>
      <c r="R106" s="10"/>
      <c r="S106" s="62">
        <f t="shared" si="23"/>
        <v>86624</v>
      </c>
      <c r="T106" s="10"/>
      <c r="U106" s="64">
        <v>26.2</v>
      </c>
      <c r="V106" s="64">
        <v>12.21</v>
      </c>
      <c r="W106" s="10"/>
      <c r="X106" s="43">
        <v>655550000</v>
      </c>
      <c r="Y106" s="36">
        <v>8.6999999999999994E-2</v>
      </c>
      <c r="Z106" s="10"/>
      <c r="AA106" s="20">
        <v>58</v>
      </c>
      <c r="AB106" s="20">
        <v>11</v>
      </c>
      <c r="AC106" s="20">
        <v>1</v>
      </c>
      <c r="AD106" s="20">
        <v>28</v>
      </c>
      <c r="AE106" s="20">
        <v>2</v>
      </c>
      <c r="AF106" s="66">
        <f t="shared" si="24"/>
        <v>100</v>
      </c>
      <c r="AG106" s="10"/>
      <c r="AH106" s="36">
        <v>-5.0000000000000001E-3</v>
      </c>
      <c r="AI106" s="40">
        <v>2111</v>
      </c>
      <c r="AJ106" s="37">
        <v>0.5</v>
      </c>
      <c r="AK106" s="42" t="s">
        <v>214</v>
      </c>
      <c r="AL106" s="41">
        <v>776</v>
      </c>
      <c r="AN106" s="86"/>
      <c r="AO106" s="87"/>
      <c r="AP106" s="88">
        <f t="shared" si="25"/>
        <v>0</v>
      </c>
      <c r="AR106" s="86">
        <f t="shared" si="26"/>
        <v>0</v>
      </c>
      <c r="AS106" s="87"/>
      <c r="AT106" s="88">
        <f t="shared" si="27"/>
        <v>0</v>
      </c>
      <c r="AV106" s="88">
        <v>0</v>
      </c>
    </row>
    <row r="107" spans="1:48" ht="24" customHeight="1">
      <c r="A107" s="16"/>
      <c r="B107" s="17">
        <f t="shared" si="20"/>
        <v>99</v>
      </c>
      <c r="C107" s="10"/>
      <c r="D107" s="18" t="s">
        <v>170</v>
      </c>
      <c r="E107" s="10"/>
      <c r="F107" s="18" t="s">
        <v>13</v>
      </c>
      <c r="G107" s="18" t="s">
        <v>222</v>
      </c>
      <c r="H107" s="10"/>
      <c r="I107" s="19">
        <v>1364962</v>
      </c>
      <c r="J107" s="19">
        <v>15680</v>
      </c>
      <c r="K107" s="17" t="s">
        <v>14</v>
      </c>
      <c r="L107" s="10"/>
      <c r="M107" s="60">
        <v>135</v>
      </c>
      <c r="N107" s="60">
        <v>165</v>
      </c>
      <c r="O107" s="60">
        <v>165</v>
      </c>
      <c r="P107" s="10"/>
      <c r="Q107" s="60">
        <f>N107*$Q$189</f>
        <v>4950</v>
      </c>
      <c r="R107" s="10"/>
      <c r="S107" s="62">
        <f t="shared" si="23"/>
        <v>5115</v>
      </c>
      <c r="T107" s="10"/>
      <c r="U107" s="64">
        <v>12.1</v>
      </c>
      <c r="V107" s="64">
        <v>12.1</v>
      </c>
      <c r="W107" s="10"/>
      <c r="X107" s="43">
        <f>AP107+AT107</f>
        <v>2135357004</v>
      </c>
      <c r="Y107" s="36">
        <f>X107/AV107</f>
        <v>9.5820372627327802E-2</v>
      </c>
      <c r="Z107" s="10"/>
      <c r="AA107" s="20">
        <v>57.8</v>
      </c>
      <c r="AB107" s="20">
        <v>2.2000000000000002</v>
      </c>
      <c r="AC107" s="20">
        <v>0.7</v>
      </c>
      <c r="AD107" s="20">
        <v>31.1</v>
      </c>
      <c r="AE107" s="20">
        <v>8.1999999999999993</v>
      </c>
      <c r="AF107" s="66">
        <f t="shared" si="24"/>
        <v>100.00000000000001</v>
      </c>
      <c r="AG107" s="10"/>
      <c r="AH107" s="72"/>
      <c r="AI107" s="73"/>
      <c r="AJ107" s="74"/>
      <c r="AK107" s="75"/>
      <c r="AL107" s="76"/>
      <c r="AN107" s="57">
        <v>16176.947</v>
      </c>
      <c r="AO107" s="35">
        <v>80</v>
      </c>
      <c r="AP107" s="43">
        <f t="shared" si="25"/>
        <v>213535700.39999998</v>
      </c>
      <c r="AR107" s="57">
        <f t="shared" si="26"/>
        <v>16176.947</v>
      </c>
      <c r="AS107" s="35">
        <v>24</v>
      </c>
      <c r="AT107" s="43">
        <f t="shared" si="27"/>
        <v>1921821303.6000001</v>
      </c>
      <c r="AV107" s="43">
        <v>22285000000</v>
      </c>
    </row>
    <row r="108" spans="1:48" ht="24" customHeight="1">
      <c r="A108" s="16"/>
      <c r="B108" s="17">
        <f t="shared" si="20"/>
        <v>100</v>
      </c>
      <c r="C108" s="10"/>
      <c r="D108" s="18" t="s">
        <v>145</v>
      </c>
      <c r="E108" s="10"/>
      <c r="F108" s="18" t="s">
        <v>11</v>
      </c>
      <c r="G108" s="18" t="s">
        <v>11</v>
      </c>
      <c r="H108" s="10"/>
      <c r="I108" s="19">
        <v>199910</v>
      </c>
      <c r="J108" s="19">
        <v>1730</v>
      </c>
      <c r="K108" s="17" t="s">
        <v>9</v>
      </c>
      <c r="L108" s="10"/>
      <c r="M108" s="60">
        <v>23</v>
      </c>
      <c r="N108" s="60">
        <v>55</v>
      </c>
      <c r="O108" s="60">
        <v>24</v>
      </c>
      <c r="P108" s="10"/>
      <c r="Q108" s="60">
        <f t="shared" ref="Q108:Q123" si="28">N108*$Q$188</f>
        <v>825</v>
      </c>
      <c r="R108" s="10"/>
      <c r="S108" s="62">
        <f t="shared" si="23"/>
        <v>880</v>
      </c>
      <c r="T108" s="10"/>
      <c r="U108" s="64">
        <v>27.5</v>
      </c>
      <c r="V108" s="64">
        <v>11.95</v>
      </c>
      <c r="W108" s="10"/>
      <c r="X108" s="43">
        <v>32410000</v>
      </c>
      <c r="Y108" s="36">
        <v>9.0999999999999998E-2</v>
      </c>
      <c r="Z108" s="10"/>
      <c r="AA108" s="20">
        <v>52</v>
      </c>
      <c r="AB108" s="20">
        <v>10</v>
      </c>
      <c r="AC108" s="20">
        <v>2</v>
      </c>
      <c r="AD108" s="20">
        <v>35</v>
      </c>
      <c r="AE108" s="20">
        <v>1</v>
      </c>
      <c r="AF108" s="66">
        <f t="shared" si="24"/>
        <v>100</v>
      </c>
      <c r="AG108" s="10"/>
      <c r="AH108" s="36">
        <v>-0.08</v>
      </c>
      <c r="AI108" s="40">
        <v>17033</v>
      </c>
      <c r="AJ108" s="37">
        <v>0.68</v>
      </c>
      <c r="AK108" s="42" t="s">
        <v>213</v>
      </c>
      <c r="AL108" s="41">
        <v>673</v>
      </c>
      <c r="AN108" s="86"/>
      <c r="AO108" s="87"/>
      <c r="AP108" s="88">
        <f t="shared" si="25"/>
        <v>0</v>
      </c>
      <c r="AR108" s="86">
        <f t="shared" si="26"/>
        <v>0</v>
      </c>
      <c r="AS108" s="87"/>
      <c r="AT108" s="88">
        <f t="shared" si="27"/>
        <v>0</v>
      </c>
      <c r="AV108" s="88">
        <v>0</v>
      </c>
    </row>
    <row r="109" spans="1:48" ht="24" customHeight="1">
      <c r="A109" s="16"/>
      <c r="B109" s="17">
        <f t="shared" si="20"/>
        <v>101</v>
      </c>
      <c r="C109" s="10"/>
      <c r="D109" s="18" t="s">
        <v>94</v>
      </c>
      <c r="E109" s="10"/>
      <c r="F109" s="18" t="s">
        <v>11</v>
      </c>
      <c r="G109" s="18" t="s">
        <v>11</v>
      </c>
      <c r="H109" s="10"/>
      <c r="I109" s="19">
        <v>48461568</v>
      </c>
      <c r="J109" s="19">
        <v>1380</v>
      </c>
      <c r="K109" s="17" t="s">
        <v>9</v>
      </c>
      <c r="L109" s="10"/>
      <c r="M109" s="60">
        <v>2965</v>
      </c>
      <c r="N109" s="60">
        <v>13463</v>
      </c>
      <c r="O109" s="60">
        <v>5416</v>
      </c>
      <c r="P109" s="10"/>
      <c r="Q109" s="60">
        <f t="shared" si="28"/>
        <v>201945</v>
      </c>
      <c r="R109" s="10"/>
      <c r="S109" s="62">
        <f t="shared" si="23"/>
        <v>215408</v>
      </c>
      <c r="T109" s="10"/>
      <c r="U109" s="64">
        <v>27.8</v>
      </c>
      <c r="V109" s="64">
        <v>11.47</v>
      </c>
      <c r="W109" s="10"/>
      <c r="X109" s="43">
        <v>6550000000</v>
      </c>
      <c r="Y109" s="36">
        <v>9.1999999999999998E-2</v>
      </c>
      <c r="Z109" s="10"/>
      <c r="AA109" s="20">
        <v>49</v>
      </c>
      <c r="AB109" s="20">
        <v>6</v>
      </c>
      <c r="AC109" s="20">
        <v>6</v>
      </c>
      <c r="AD109" s="20">
        <v>38</v>
      </c>
      <c r="AE109" s="20">
        <v>1</v>
      </c>
      <c r="AF109" s="66">
        <f t="shared" si="24"/>
        <v>100</v>
      </c>
      <c r="AG109" s="10"/>
      <c r="AH109" s="36">
        <v>-6.7000000000000004E-2</v>
      </c>
      <c r="AI109" s="40">
        <v>4536</v>
      </c>
      <c r="AJ109" s="37">
        <v>0.67</v>
      </c>
      <c r="AK109" s="42" t="s">
        <v>213</v>
      </c>
      <c r="AL109" s="41">
        <v>636</v>
      </c>
      <c r="AN109" s="86"/>
      <c r="AO109" s="87"/>
      <c r="AP109" s="88">
        <f t="shared" si="25"/>
        <v>0</v>
      </c>
      <c r="AR109" s="86">
        <f t="shared" si="26"/>
        <v>0</v>
      </c>
      <c r="AS109" s="87"/>
      <c r="AT109" s="88">
        <f t="shared" si="27"/>
        <v>0</v>
      </c>
      <c r="AV109" s="88">
        <v>0</v>
      </c>
    </row>
    <row r="110" spans="1:48" ht="24" customHeight="1">
      <c r="A110" s="16"/>
      <c r="B110" s="17">
        <f t="shared" si="20"/>
        <v>102</v>
      </c>
      <c r="C110" s="10"/>
      <c r="D110" s="18" t="s">
        <v>139</v>
      </c>
      <c r="E110" s="10"/>
      <c r="F110" s="18" t="s">
        <v>8</v>
      </c>
      <c r="G110" s="18" t="s">
        <v>212</v>
      </c>
      <c r="H110" s="10"/>
      <c r="I110" s="19">
        <v>19778084</v>
      </c>
      <c r="J110" s="19">
        <v>9470</v>
      </c>
      <c r="K110" s="17" t="s">
        <v>9</v>
      </c>
      <c r="L110" s="10"/>
      <c r="M110" s="60">
        <v>1913</v>
      </c>
      <c r="N110" s="60">
        <v>2044</v>
      </c>
      <c r="O110" s="60">
        <v>2208</v>
      </c>
      <c r="P110" s="10"/>
      <c r="Q110" s="60">
        <f t="shared" si="28"/>
        <v>30660</v>
      </c>
      <c r="R110" s="10"/>
      <c r="S110" s="62">
        <f t="shared" si="23"/>
        <v>32704</v>
      </c>
      <c r="T110" s="10"/>
      <c r="U110" s="64">
        <v>10.3</v>
      </c>
      <c r="V110" s="64">
        <v>11.28</v>
      </c>
      <c r="W110" s="10"/>
      <c r="X110" s="43">
        <v>6500000000</v>
      </c>
      <c r="Y110" s="36">
        <v>3.4000000000000002E-2</v>
      </c>
      <c r="Z110" s="10"/>
      <c r="AA110" s="20">
        <v>48</v>
      </c>
      <c r="AB110" s="20">
        <v>6</v>
      </c>
      <c r="AC110" s="20">
        <v>5</v>
      </c>
      <c r="AD110" s="20">
        <v>39</v>
      </c>
      <c r="AE110" s="20">
        <v>2</v>
      </c>
      <c r="AF110" s="66">
        <f t="shared" si="24"/>
        <v>100</v>
      </c>
      <c r="AG110" s="10"/>
      <c r="AH110" s="36">
        <v>-2.1000000000000001E-2</v>
      </c>
      <c r="AI110" s="40">
        <v>35467</v>
      </c>
      <c r="AJ110" s="37">
        <v>0.69</v>
      </c>
      <c r="AK110" s="42" t="s">
        <v>213</v>
      </c>
      <c r="AL110" s="41">
        <v>723</v>
      </c>
      <c r="AN110" s="86"/>
      <c r="AO110" s="87"/>
      <c r="AP110" s="88">
        <f t="shared" si="25"/>
        <v>0</v>
      </c>
      <c r="AR110" s="86">
        <f t="shared" si="26"/>
        <v>0</v>
      </c>
      <c r="AS110" s="87"/>
      <c r="AT110" s="88">
        <f t="shared" si="27"/>
        <v>0</v>
      </c>
      <c r="AV110" s="88">
        <v>0</v>
      </c>
    </row>
    <row r="111" spans="1:48" ht="24" customHeight="1">
      <c r="A111" s="16"/>
      <c r="B111" s="17">
        <f t="shared" si="20"/>
        <v>103</v>
      </c>
      <c r="C111" s="10"/>
      <c r="D111" s="18" t="s">
        <v>169</v>
      </c>
      <c r="E111" s="10"/>
      <c r="F111" s="18" t="s">
        <v>18</v>
      </c>
      <c r="G111" s="18" t="s">
        <v>224</v>
      </c>
      <c r="H111" s="10"/>
      <c r="I111" s="19">
        <v>107122</v>
      </c>
      <c r="J111" s="19">
        <v>4020</v>
      </c>
      <c r="K111" s="17" t="s">
        <v>9</v>
      </c>
      <c r="L111" s="10"/>
      <c r="M111" s="60">
        <v>18</v>
      </c>
      <c r="N111" s="60">
        <v>18</v>
      </c>
      <c r="O111" s="60">
        <v>12</v>
      </c>
      <c r="P111" s="10"/>
      <c r="Q111" s="60">
        <f t="shared" si="28"/>
        <v>270</v>
      </c>
      <c r="R111" s="10"/>
      <c r="S111" s="62">
        <f t="shared" si="23"/>
        <v>288</v>
      </c>
      <c r="T111" s="10"/>
      <c r="U111" s="64">
        <v>16.8</v>
      </c>
      <c r="V111" s="64">
        <v>11.15</v>
      </c>
      <c r="W111" s="10"/>
      <c r="X111" s="43">
        <v>22410000</v>
      </c>
      <c r="Y111" s="36">
        <v>5.6000000000000001E-2</v>
      </c>
      <c r="Z111" s="10"/>
      <c r="AA111" s="20">
        <v>43</v>
      </c>
      <c r="AB111" s="20">
        <v>15</v>
      </c>
      <c r="AC111" s="20">
        <v>2</v>
      </c>
      <c r="AD111" s="20">
        <v>39</v>
      </c>
      <c r="AE111" s="20">
        <v>1</v>
      </c>
      <c r="AF111" s="66">
        <f t="shared" si="24"/>
        <v>100</v>
      </c>
      <c r="AG111" s="10"/>
      <c r="AH111" s="36">
        <v>-1.6E-2</v>
      </c>
      <c r="AI111" s="40">
        <v>7612</v>
      </c>
      <c r="AJ111" s="37">
        <v>0.69</v>
      </c>
      <c r="AK111" s="42" t="s">
        <v>213</v>
      </c>
      <c r="AL111" s="41">
        <v>658</v>
      </c>
      <c r="AN111" s="86"/>
      <c r="AO111" s="87"/>
      <c r="AP111" s="88">
        <f t="shared" si="25"/>
        <v>0</v>
      </c>
      <c r="AR111" s="86">
        <f t="shared" si="26"/>
        <v>0</v>
      </c>
      <c r="AS111" s="87"/>
      <c r="AT111" s="88">
        <f t="shared" si="27"/>
        <v>0</v>
      </c>
      <c r="AV111" s="88">
        <v>0</v>
      </c>
    </row>
    <row r="112" spans="1:48" ht="24" customHeight="1">
      <c r="A112" s="16"/>
      <c r="B112" s="17">
        <f t="shared" si="20"/>
        <v>104</v>
      </c>
      <c r="C112" s="10"/>
      <c r="D112" s="18" t="s">
        <v>172</v>
      </c>
      <c r="E112" s="10"/>
      <c r="F112" s="18" t="s">
        <v>8</v>
      </c>
      <c r="G112" s="18" t="s">
        <v>212</v>
      </c>
      <c r="H112" s="10"/>
      <c r="I112" s="19">
        <v>79512424</v>
      </c>
      <c r="J112" s="19">
        <v>11180</v>
      </c>
      <c r="K112" s="17" t="s">
        <v>9</v>
      </c>
      <c r="L112" s="10"/>
      <c r="M112" s="60">
        <v>7300</v>
      </c>
      <c r="N112" s="60">
        <v>9782</v>
      </c>
      <c r="O112" s="60">
        <v>8727</v>
      </c>
      <c r="P112" s="10"/>
      <c r="Q112" s="60">
        <f t="shared" si="28"/>
        <v>146730</v>
      </c>
      <c r="R112" s="10"/>
      <c r="S112" s="62">
        <f t="shared" si="23"/>
        <v>156512</v>
      </c>
      <c r="T112" s="10"/>
      <c r="U112" s="64">
        <v>12.3</v>
      </c>
      <c r="V112" s="64">
        <v>10.96</v>
      </c>
      <c r="W112" s="10"/>
      <c r="X112" s="43">
        <v>35330000000</v>
      </c>
      <c r="Y112" s="36">
        <v>4.1000000000000002E-2</v>
      </c>
      <c r="Z112" s="10"/>
      <c r="AA112" s="20">
        <v>60</v>
      </c>
      <c r="AB112" s="20">
        <v>8</v>
      </c>
      <c r="AC112" s="20">
        <v>2</v>
      </c>
      <c r="AD112" s="20">
        <v>29</v>
      </c>
      <c r="AE112" s="20">
        <v>1</v>
      </c>
      <c r="AF112" s="66">
        <f t="shared" si="24"/>
        <v>100</v>
      </c>
      <c r="AG112" s="10"/>
      <c r="AH112" s="36">
        <v>3.1E-2</v>
      </c>
      <c r="AI112" s="40">
        <v>26525</v>
      </c>
      <c r="AJ112" s="37">
        <v>0.73</v>
      </c>
      <c r="AK112" s="42" t="s">
        <v>213</v>
      </c>
      <c r="AL112" s="41">
        <v>600</v>
      </c>
      <c r="AN112" s="86"/>
      <c r="AO112" s="87"/>
      <c r="AP112" s="88">
        <f t="shared" si="25"/>
        <v>0</v>
      </c>
      <c r="AR112" s="86">
        <f t="shared" si="26"/>
        <v>0</v>
      </c>
      <c r="AS112" s="87"/>
      <c r="AT112" s="88">
        <f t="shared" si="27"/>
        <v>0</v>
      </c>
      <c r="AV112" s="88">
        <v>0</v>
      </c>
    </row>
    <row r="113" spans="1:48" ht="24" customHeight="1">
      <c r="A113" s="16"/>
      <c r="B113" s="17">
        <f t="shared" si="20"/>
        <v>105</v>
      </c>
      <c r="C113" s="10"/>
      <c r="D113" s="18" t="s">
        <v>102</v>
      </c>
      <c r="E113" s="10"/>
      <c r="F113" s="18" t="s">
        <v>11</v>
      </c>
      <c r="G113" s="18" t="s">
        <v>11</v>
      </c>
      <c r="H113" s="10"/>
      <c r="I113" s="19">
        <v>4613823</v>
      </c>
      <c r="J113" s="19">
        <v>370</v>
      </c>
      <c r="K113" s="17" t="s">
        <v>6</v>
      </c>
      <c r="L113" s="10"/>
      <c r="M113" s="60">
        <v>175</v>
      </c>
      <c r="N113" s="60">
        <v>1657</v>
      </c>
      <c r="O113" s="60">
        <v>502</v>
      </c>
      <c r="P113" s="10"/>
      <c r="Q113" s="60">
        <f t="shared" si="28"/>
        <v>24855</v>
      </c>
      <c r="R113" s="10"/>
      <c r="S113" s="62">
        <f t="shared" si="23"/>
        <v>26512</v>
      </c>
      <c r="T113" s="10"/>
      <c r="U113" s="64">
        <v>35.9</v>
      </c>
      <c r="V113" s="64">
        <v>10.86</v>
      </c>
      <c r="W113" s="10"/>
      <c r="X113" s="43">
        <v>391420000</v>
      </c>
      <c r="Y113" s="36">
        <v>0.11899999999999999</v>
      </c>
      <c r="Z113" s="10"/>
      <c r="AA113" s="20">
        <v>55</v>
      </c>
      <c r="AB113" s="20">
        <v>10</v>
      </c>
      <c r="AC113" s="20">
        <v>1</v>
      </c>
      <c r="AD113" s="20">
        <v>33</v>
      </c>
      <c r="AE113" s="20">
        <v>1</v>
      </c>
      <c r="AF113" s="66">
        <f t="shared" si="24"/>
        <v>100</v>
      </c>
      <c r="AG113" s="10"/>
      <c r="AH113" s="36">
        <v>-8.7999999999999995E-2</v>
      </c>
      <c r="AI113" s="40">
        <v>23518</v>
      </c>
      <c r="AJ113" s="37">
        <v>0.61</v>
      </c>
      <c r="AK113" s="42" t="s">
        <v>213</v>
      </c>
      <c r="AL113" s="41">
        <v>626</v>
      </c>
      <c r="AN113" s="86"/>
      <c r="AO113" s="87"/>
      <c r="AP113" s="88">
        <f t="shared" si="25"/>
        <v>0</v>
      </c>
      <c r="AR113" s="86">
        <f t="shared" si="26"/>
        <v>0</v>
      </c>
      <c r="AS113" s="87"/>
      <c r="AT113" s="88">
        <f t="shared" si="27"/>
        <v>0</v>
      </c>
      <c r="AV113" s="88">
        <v>0</v>
      </c>
    </row>
    <row r="114" spans="1:48" ht="24" customHeight="1">
      <c r="A114" s="16"/>
      <c r="B114" s="17">
        <f t="shared" si="20"/>
        <v>106</v>
      </c>
      <c r="C114" s="10"/>
      <c r="D114" s="18" t="s">
        <v>284</v>
      </c>
      <c r="E114" s="10"/>
      <c r="F114" s="18" t="s">
        <v>18</v>
      </c>
      <c r="G114" s="18" t="s">
        <v>224</v>
      </c>
      <c r="H114" s="10"/>
      <c r="I114" s="19">
        <v>103320224</v>
      </c>
      <c r="J114" s="19">
        <v>3580</v>
      </c>
      <c r="K114" s="17" t="s">
        <v>9</v>
      </c>
      <c r="L114" s="10"/>
      <c r="M114" s="60">
        <v>10012</v>
      </c>
      <c r="N114" s="60">
        <v>12690</v>
      </c>
      <c r="O114" s="60">
        <v>11089</v>
      </c>
      <c r="P114" s="10"/>
      <c r="Q114" s="60">
        <f t="shared" si="28"/>
        <v>190350</v>
      </c>
      <c r="R114" s="10"/>
      <c r="S114" s="62">
        <f t="shared" si="23"/>
        <v>203040</v>
      </c>
      <c r="T114" s="10"/>
      <c r="U114" s="64">
        <v>12.3</v>
      </c>
      <c r="V114" s="64">
        <v>10.83</v>
      </c>
      <c r="W114" s="10"/>
      <c r="X114" s="43">
        <v>12450000000</v>
      </c>
      <c r="Y114" s="36">
        <v>4.1000000000000002E-2</v>
      </c>
      <c r="Z114" s="10"/>
      <c r="AA114" s="20">
        <v>48</v>
      </c>
      <c r="AB114" s="20">
        <v>21</v>
      </c>
      <c r="AC114" s="20">
        <v>3</v>
      </c>
      <c r="AD114" s="20">
        <v>26</v>
      </c>
      <c r="AE114" s="20">
        <v>2</v>
      </c>
      <c r="AF114" s="66">
        <f t="shared" si="24"/>
        <v>100</v>
      </c>
      <c r="AG114" s="10"/>
      <c r="AH114" s="36">
        <v>1.4999999999999999E-2</v>
      </c>
      <c r="AI114" s="40">
        <v>8954</v>
      </c>
      <c r="AJ114" s="37">
        <v>0.77</v>
      </c>
      <c r="AK114" s="42" t="s">
        <v>213</v>
      </c>
      <c r="AL114" s="41">
        <v>635</v>
      </c>
      <c r="AN114" s="86"/>
      <c r="AO114" s="87"/>
      <c r="AP114" s="88">
        <f t="shared" si="25"/>
        <v>0</v>
      </c>
      <c r="AR114" s="86">
        <f t="shared" si="26"/>
        <v>0</v>
      </c>
      <c r="AS114" s="87"/>
      <c r="AT114" s="88">
        <f t="shared" si="27"/>
        <v>0</v>
      </c>
      <c r="AV114" s="88">
        <v>0</v>
      </c>
    </row>
    <row r="115" spans="1:48" ht="24" customHeight="1">
      <c r="A115" s="16"/>
      <c r="B115" s="17">
        <f t="shared" si="20"/>
        <v>107</v>
      </c>
      <c r="C115" s="10"/>
      <c r="D115" s="18" t="s">
        <v>75</v>
      </c>
      <c r="E115" s="10"/>
      <c r="F115" s="18" t="s">
        <v>13</v>
      </c>
      <c r="G115" s="18" t="s">
        <v>222</v>
      </c>
      <c r="H115" s="10"/>
      <c r="I115" s="19">
        <v>107317</v>
      </c>
      <c r="J115" s="19">
        <v>8830</v>
      </c>
      <c r="K115" s="17" t="s">
        <v>9</v>
      </c>
      <c r="L115" s="10"/>
      <c r="M115" s="60">
        <v>10</v>
      </c>
      <c r="N115" s="60">
        <v>10</v>
      </c>
      <c r="O115" s="60">
        <v>12</v>
      </c>
      <c r="P115" s="10"/>
      <c r="Q115" s="60">
        <f t="shared" si="28"/>
        <v>150</v>
      </c>
      <c r="R115" s="10"/>
      <c r="S115" s="62">
        <f t="shared" si="23"/>
        <v>160</v>
      </c>
      <c r="T115" s="10"/>
      <c r="U115" s="64">
        <v>9.3000000000000007</v>
      </c>
      <c r="V115" s="64">
        <v>10.65</v>
      </c>
      <c r="W115" s="10"/>
      <c r="X115" s="43">
        <v>32890000</v>
      </c>
      <c r="Y115" s="36">
        <v>3.1E-2</v>
      </c>
      <c r="Z115" s="10"/>
      <c r="AA115" s="20">
        <v>47</v>
      </c>
      <c r="AB115" s="20">
        <v>13</v>
      </c>
      <c r="AC115" s="20">
        <v>9</v>
      </c>
      <c r="AD115" s="20">
        <v>30</v>
      </c>
      <c r="AE115" s="20">
        <v>1</v>
      </c>
      <c r="AF115" s="66">
        <f t="shared" si="24"/>
        <v>100</v>
      </c>
      <c r="AG115" s="10"/>
      <c r="AH115" s="36">
        <v>4.4999999999999998E-2</v>
      </c>
      <c r="AI115" s="40">
        <v>25407</v>
      </c>
      <c r="AJ115" s="37">
        <v>0.75</v>
      </c>
      <c r="AK115" s="42" t="s">
        <v>210</v>
      </c>
      <c r="AL115" s="41">
        <v>507</v>
      </c>
      <c r="AN115" s="86"/>
      <c r="AO115" s="87"/>
      <c r="AP115" s="88">
        <f t="shared" si="25"/>
        <v>0</v>
      </c>
      <c r="AR115" s="86">
        <f t="shared" si="26"/>
        <v>0</v>
      </c>
      <c r="AS115" s="87"/>
      <c r="AT115" s="88">
        <f t="shared" si="27"/>
        <v>0</v>
      </c>
      <c r="AV115" s="88">
        <v>0</v>
      </c>
    </row>
    <row r="116" spans="1:48" ht="24" customHeight="1">
      <c r="A116" s="16"/>
      <c r="B116" s="17">
        <f t="shared" si="20"/>
        <v>108</v>
      </c>
      <c r="C116" s="10"/>
      <c r="D116" s="18" t="s">
        <v>92</v>
      </c>
      <c r="E116" s="10"/>
      <c r="F116" s="18" t="s">
        <v>5</v>
      </c>
      <c r="G116" s="18" t="s">
        <v>226</v>
      </c>
      <c r="H116" s="10"/>
      <c r="I116" s="19">
        <v>9455802</v>
      </c>
      <c r="J116" s="19">
        <v>3920</v>
      </c>
      <c r="K116" s="17" t="s">
        <v>9</v>
      </c>
      <c r="L116" s="10"/>
      <c r="M116" s="60">
        <v>750</v>
      </c>
      <c r="N116" s="60">
        <v>2306</v>
      </c>
      <c r="O116" s="60">
        <v>1076</v>
      </c>
      <c r="P116" s="10"/>
      <c r="Q116" s="60">
        <f t="shared" si="28"/>
        <v>34590</v>
      </c>
      <c r="R116" s="10"/>
      <c r="S116" s="62">
        <f t="shared" si="23"/>
        <v>36896</v>
      </c>
      <c r="T116" s="10"/>
      <c r="U116" s="64">
        <v>24.4</v>
      </c>
      <c r="V116" s="64">
        <v>10.53</v>
      </c>
      <c r="W116" s="10"/>
      <c r="X116" s="43">
        <v>3130000000</v>
      </c>
      <c r="Y116" s="36">
        <v>8.1000000000000003E-2</v>
      </c>
      <c r="Z116" s="10"/>
      <c r="AA116" s="20">
        <v>58</v>
      </c>
      <c r="AB116" s="20">
        <v>7</v>
      </c>
      <c r="AC116" s="20">
        <v>1</v>
      </c>
      <c r="AD116" s="20">
        <v>33</v>
      </c>
      <c r="AE116" s="20">
        <v>1</v>
      </c>
      <c r="AF116" s="66">
        <f t="shared" si="24"/>
        <v>100</v>
      </c>
      <c r="AG116" s="10"/>
      <c r="AH116" s="36">
        <v>-3.5000000000000003E-2</v>
      </c>
      <c r="AI116" s="40">
        <v>15889</v>
      </c>
      <c r="AJ116" s="37">
        <v>0.68</v>
      </c>
      <c r="AK116" s="42" t="s">
        <v>213</v>
      </c>
      <c r="AL116" s="41">
        <v>656</v>
      </c>
      <c r="AN116" s="86"/>
      <c r="AO116" s="87"/>
      <c r="AP116" s="88">
        <f t="shared" si="25"/>
        <v>0</v>
      </c>
      <c r="AR116" s="86">
        <f t="shared" si="26"/>
        <v>0</v>
      </c>
      <c r="AS116" s="87"/>
      <c r="AT116" s="88">
        <f t="shared" si="27"/>
        <v>0</v>
      </c>
      <c r="AV116" s="88">
        <v>0</v>
      </c>
    </row>
    <row r="117" spans="1:48" ht="24" customHeight="1">
      <c r="A117" s="16"/>
      <c r="B117" s="17">
        <f t="shared" si="20"/>
        <v>109</v>
      </c>
      <c r="C117" s="10"/>
      <c r="D117" s="18" t="s">
        <v>24</v>
      </c>
      <c r="E117" s="10"/>
      <c r="F117" s="18" t="s">
        <v>8</v>
      </c>
      <c r="G117" s="18" t="s">
        <v>212</v>
      </c>
      <c r="H117" s="10"/>
      <c r="I117" s="19">
        <v>9480042</v>
      </c>
      <c r="J117" s="19">
        <v>5600</v>
      </c>
      <c r="K117" s="17" t="s">
        <v>9</v>
      </c>
      <c r="L117" s="10"/>
      <c r="M117" s="60">
        <v>588</v>
      </c>
      <c r="N117" s="60">
        <v>841</v>
      </c>
      <c r="O117" s="60">
        <v>995</v>
      </c>
      <c r="P117" s="10"/>
      <c r="Q117" s="60">
        <f t="shared" si="28"/>
        <v>12615</v>
      </c>
      <c r="R117" s="10"/>
      <c r="S117" s="62">
        <f t="shared" si="23"/>
        <v>13456</v>
      </c>
      <c r="T117" s="10"/>
      <c r="U117" s="64">
        <v>8.9</v>
      </c>
      <c r="V117" s="64">
        <v>10.46</v>
      </c>
      <c r="W117" s="10"/>
      <c r="X117" s="43">
        <v>1410000000</v>
      </c>
      <c r="Y117" s="36">
        <v>2.9000000000000001E-2</v>
      </c>
      <c r="Z117" s="10"/>
      <c r="AA117" s="20">
        <v>52</v>
      </c>
      <c r="AB117" s="20">
        <v>4</v>
      </c>
      <c r="AC117" s="20">
        <v>2</v>
      </c>
      <c r="AD117" s="20">
        <v>41</v>
      </c>
      <c r="AE117" s="20">
        <v>1</v>
      </c>
      <c r="AF117" s="66">
        <f t="shared" si="24"/>
        <v>100</v>
      </c>
      <c r="AG117" s="10"/>
      <c r="AH117" s="36">
        <v>-0.191</v>
      </c>
      <c r="AI117" s="40">
        <v>44222</v>
      </c>
      <c r="AJ117" s="37">
        <v>0.78</v>
      </c>
      <c r="AK117" s="42" t="s">
        <v>213</v>
      </c>
      <c r="AL117" s="41">
        <v>653</v>
      </c>
      <c r="AN117" s="86"/>
      <c r="AO117" s="87"/>
      <c r="AP117" s="88">
        <f t="shared" si="25"/>
        <v>0</v>
      </c>
      <c r="AR117" s="86">
        <f t="shared" si="26"/>
        <v>0</v>
      </c>
      <c r="AS117" s="87"/>
      <c r="AT117" s="88">
        <f t="shared" si="27"/>
        <v>0</v>
      </c>
      <c r="AV117" s="88">
        <v>0</v>
      </c>
    </row>
    <row r="118" spans="1:48" ht="24" customHeight="1">
      <c r="A118" s="16"/>
      <c r="B118" s="17">
        <f t="shared" si="20"/>
        <v>110</v>
      </c>
      <c r="C118" s="10"/>
      <c r="D118" s="18" t="s">
        <v>178</v>
      </c>
      <c r="E118" s="10"/>
      <c r="F118" s="18" t="s">
        <v>11</v>
      </c>
      <c r="G118" s="18" t="s">
        <v>11</v>
      </c>
      <c r="H118" s="10"/>
      <c r="I118" s="19">
        <v>55572200</v>
      </c>
      <c r="J118" s="19">
        <v>900</v>
      </c>
      <c r="K118" s="17" t="s">
        <v>6</v>
      </c>
      <c r="L118" s="10"/>
      <c r="M118" s="60">
        <v>3256</v>
      </c>
      <c r="N118" s="60">
        <v>16252</v>
      </c>
      <c r="O118" s="60">
        <v>5496</v>
      </c>
      <c r="P118" s="10"/>
      <c r="Q118" s="60">
        <f t="shared" si="28"/>
        <v>243780</v>
      </c>
      <c r="R118" s="10"/>
      <c r="S118" s="62">
        <f t="shared" si="23"/>
        <v>260032</v>
      </c>
      <c r="T118" s="10"/>
      <c r="U118" s="64">
        <v>29.2</v>
      </c>
      <c r="V118" s="64">
        <v>10.46</v>
      </c>
      <c r="W118" s="10"/>
      <c r="X118" s="43">
        <v>4990000000</v>
      </c>
      <c r="Y118" s="36">
        <v>0.1</v>
      </c>
      <c r="Z118" s="10"/>
      <c r="AA118" s="20">
        <v>49</v>
      </c>
      <c r="AB118" s="20">
        <v>5</v>
      </c>
      <c r="AC118" s="20">
        <v>5</v>
      </c>
      <c r="AD118" s="20">
        <v>40</v>
      </c>
      <c r="AE118" s="20">
        <v>1</v>
      </c>
      <c r="AF118" s="66">
        <f t="shared" si="24"/>
        <v>100</v>
      </c>
      <c r="AG118" s="10"/>
      <c r="AH118" s="36">
        <v>-3.5999999999999997E-2</v>
      </c>
      <c r="AI118" s="40">
        <v>3893</v>
      </c>
      <c r="AJ118" s="37">
        <v>0.56999999999999995</v>
      </c>
      <c r="AK118" s="42" t="s">
        <v>214</v>
      </c>
      <c r="AL118" s="41">
        <v>605</v>
      </c>
      <c r="AN118" s="86"/>
      <c r="AO118" s="87"/>
      <c r="AP118" s="88">
        <f t="shared" si="25"/>
        <v>0</v>
      </c>
      <c r="AR118" s="86">
        <f t="shared" si="26"/>
        <v>0</v>
      </c>
      <c r="AS118" s="87"/>
      <c r="AT118" s="88">
        <f t="shared" si="27"/>
        <v>0</v>
      </c>
      <c r="AV118" s="88">
        <v>0</v>
      </c>
    </row>
    <row r="119" spans="1:48" ht="24" customHeight="1">
      <c r="A119" s="16"/>
      <c r="B119" s="17">
        <f t="shared" si="20"/>
        <v>111</v>
      </c>
      <c r="C119" s="10"/>
      <c r="D119" s="18" t="s">
        <v>95</v>
      </c>
      <c r="E119" s="10"/>
      <c r="F119" s="18" t="s">
        <v>18</v>
      </c>
      <c r="G119" s="18" t="s">
        <v>224</v>
      </c>
      <c r="H119" s="10"/>
      <c r="I119" s="19">
        <v>114395</v>
      </c>
      <c r="J119" s="19">
        <v>2380</v>
      </c>
      <c r="K119" s="17" t="s">
        <v>9</v>
      </c>
      <c r="L119" s="10"/>
      <c r="M119" s="60">
        <v>5</v>
      </c>
      <c r="N119" s="60">
        <v>5</v>
      </c>
      <c r="O119" s="60">
        <v>12</v>
      </c>
      <c r="P119" s="10"/>
      <c r="Q119" s="60">
        <f t="shared" si="28"/>
        <v>75</v>
      </c>
      <c r="R119" s="10"/>
      <c r="S119" s="62">
        <f t="shared" si="23"/>
        <v>80</v>
      </c>
      <c r="T119" s="10"/>
      <c r="U119" s="64">
        <v>4.4000000000000004</v>
      </c>
      <c r="V119" s="64">
        <v>10.4</v>
      </c>
      <c r="W119" s="10"/>
      <c r="X119" s="43">
        <v>2590000</v>
      </c>
      <c r="Y119" s="36">
        <v>1.4999999999999999E-2</v>
      </c>
      <c r="Z119" s="10"/>
      <c r="AA119" s="20">
        <v>53</v>
      </c>
      <c r="AB119" s="20">
        <v>32</v>
      </c>
      <c r="AC119" s="20">
        <v>2</v>
      </c>
      <c r="AD119" s="20">
        <v>11</v>
      </c>
      <c r="AE119" s="20">
        <v>2</v>
      </c>
      <c r="AF119" s="66">
        <f t="shared" si="24"/>
        <v>100</v>
      </c>
      <c r="AG119" s="10"/>
      <c r="AH119" s="36">
        <v>-5.1999999999999998E-2</v>
      </c>
      <c r="AI119" s="40">
        <v>3240</v>
      </c>
      <c r="AJ119" s="37">
        <v>0.81</v>
      </c>
      <c r="AK119" s="42" t="s">
        <v>210</v>
      </c>
      <c r="AL119" s="41">
        <v>666</v>
      </c>
      <c r="AN119" s="86"/>
      <c r="AO119" s="87"/>
      <c r="AP119" s="88">
        <f t="shared" si="25"/>
        <v>0</v>
      </c>
      <c r="AR119" s="86">
        <f t="shared" si="26"/>
        <v>0</v>
      </c>
      <c r="AS119" s="87"/>
      <c r="AT119" s="88">
        <f t="shared" si="27"/>
        <v>0</v>
      </c>
      <c r="AV119" s="88">
        <v>0</v>
      </c>
    </row>
    <row r="120" spans="1:48" ht="24" customHeight="1">
      <c r="A120" s="16"/>
      <c r="B120" s="17">
        <f t="shared" si="20"/>
        <v>112</v>
      </c>
      <c r="C120" s="10"/>
      <c r="D120" s="18" t="s">
        <v>33</v>
      </c>
      <c r="E120" s="10"/>
      <c r="F120" s="18" t="s">
        <v>8</v>
      </c>
      <c r="G120" s="18" t="s">
        <v>212</v>
      </c>
      <c r="H120" s="10"/>
      <c r="I120" s="19">
        <v>7131494</v>
      </c>
      <c r="J120" s="19">
        <v>7470</v>
      </c>
      <c r="K120" s="17" t="s">
        <v>9</v>
      </c>
      <c r="L120" s="10"/>
      <c r="M120" s="60">
        <v>708</v>
      </c>
      <c r="N120" s="60">
        <v>730</v>
      </c>
      <c r="O120" s="60">
        <v>730</v>
      </c>
      <c r="P120" s="10"/>
      <c r="Q120" s="60">
        <f t="shared" si="28"/>
        <v>10950</v>
      </c>
      <c r="R120" s="10"/>
      <c r="S120" s="62">
        <f t="shared" si="23"/>
        <v>11680</v>
      </c>
      <c r="T120" s="10"/>
      <c r="U120" s="64">
        <v>10.199999999999999</v>
      </c>
      <c r="V120" s="64">
        <v>10.28</v>
      </c>
      <c r="W120" s="10"/>
      <c r="X120" s="43">
        <v>1810000000</v>
      </c>
      <c r="Y120" s="36">
        <v>3.4000000000000002E-2</v>
      </c>
      <c r="Z120" s="10"/>
      <c r="AA120" s="20">
        <v>58</v>
      </c>
      <c r="AB120" s="20">
        <v>5</v>
      </c>
      <c r="AC120" s="20">
        <v>3</v>
      </c>
      <c r="AD120" s="20">
        <v>33</v>
      </c>
      <c r="AE120" s="20">
        <v>1</v>
      </c>
      <c r="AF120" s="66">
        <f t="shared" si="24"/>
        <v>100</v>
      </c>
      <c r="AG120" s="10"/>
      <c r="AH120" s="36">
        <v>-3.6999999999999998E-2</v>
      </c>
      <c r="AI120" s="40">
        <v>56534</v>
      </c>
      <c r="AJ120" s="37">
        <v>0.7</v>
      </c>
      <c r="AK120" s="42" t="s">
        <v>213</v>
      </c>
      <c r="AL120" s="41">
        <v>707</v>
      </c>
      <c r="AN120" s="86"/>
      <c r="AO120" s="87"/>
      <c r="AP120" s="88">
        <f t="shared" si="25"/>
        <v>0</v>
      </c>
      <c r="AR120" s="86">
        <f t="shared" si="26"/>
        <v>0</v>
      </c>
      <c r="AS120" s="87"/>
      <c r="AT120" s="88">
        <f t="shared" si="27"/>
        <v>0</v>
      </c>
      <c r="AV120" s="88">
        <v>0</v>
      </c>
    </row>
    <row r="121" spans="1:48" ht="24" customHeight="1">
      <c r="A121" s="16"/>
      <c r="B121" s="17">
        <f t="shared" si="20"/>
        <v>113</v>
      </c>
      <c r="C121" s="10"/>
      <c r="D121" s="18" t="s">
        <v>90</v>
      </c>
      <c r="E121" s="10"/>
      <c r="F121" s="18" t="s">
        <v>13</v>
      </c>
      <c r="G121" s="18" t="s">
        <v>222</v>
      </c>
      <c r="H121" s="10"/>
      <c r="I121" s="19">
        <v>2881355</v>
      </c>
      <c r="J121" s="19">
        <v>4660</v>
      </c>
      <c r="K121" s="17" t="s">
        <v>9</v>
      </c>
      <c r="L121" s="10"/>
      <c r="M121" s="60">
        <v>379</v>
      </c>
      <c r="N121" s="60">
        <v>391</v>
      </c>
      <c r="O121" s="60">
        <v>282</v>
      </c>
      <c r="P121" s="10"/>
      <c r="Q121" s="60">
        <f t="shared" si="28"/>
        <v>5865</v>
      </c>
      <c r="R121" s="10"/>
      <c r="S121" s="62">
        <f t="shared" si="23"/>
        <v>6256</v>
      </c>
      <c r="T121" s="10"/>
      <c r="U121" s="64">
        <v>13.6</v>
      </c>
      <c r="V121" s="64">
        <v>10.15</v>
      </c>
      <c r="W121" s="10"/>
      <c r="X121" s="43">
        <v>634940000</v>
      </c>
      <c r="Y121" s="36">
        <v>4.4999999999999998E-2</v>
      </c>
      <c r="Z121" s="10"/>
      <c r="AA121" s="20">
        <v>50</v>
      </c>
      <c r="AB121" s="20">
        <v>18</v>
      </c>
      <c r="AC121" s="20">
        <v>7</v>
      </c>
      <c r="AD121" s="20">
        <v>24</v>
      </c>
      <c r="AE121" s="20">
        <v>1</v>
      </c>
      <c r="AF121" s="66">
        <f t="shared" si="24"/>
        <v>100</v>
      </c>
      <c r="AG121" s="10"/>
      <c r="AH121" s="36">
        <v>-3.0000000000000001E-3</v>
      </c>
      <c r="AI121" s="40">
        <v>18787</v>
      </c>
      <c r="AJ121" s="37">
        <v>0.75</v>
      </c>
      <c r="AK121" s="42" t="s">
        <v>210</v>
      </c>
      <c r="AL121" s="41">
        <v>505</v>
      </c>
      <c r="AN121" s="86"/>
      <c r="AO121" s="87"/>
      <c r="AP121" s="88">
        <f t="shared" si="25"/>
        <v>0</v>
      </c>
      <c r="AR121" s="86">
        <f t="shared" si="26"/>
        <v>0</v>
      </c>
      <c r="AS121" s="87"/>
      <c r="AT121" s="88">
        <f t="shared" si="27"/>
        <v>0</v>
      </c>
      <c r="AV121" s="88">
        <v>0</v>
      </c>
    </row>
    <row r="122" spans="1:48" ht="24" customHeight="1">
      <c r="A122" s="16"/>
      <c r="B122" s="17">
        <f t="shared" si="20"/>
        <v>114</v>
      </c>
      <c r="C122" s="10"/>
      <c r="D122" s="18" t="s">
        <v>51</v>
      </c>
      <c r="E122" s="10"/>
      <c r="F122" s="18" t="s">
        <v>13</v>
      </c>
      <c r="G122" s="18" t="s">
        <v>222</v>
      </c>
      <c r="H122" s="10"/>
      <c r="I122" s="19">
        <v>11475982</v>
      </c>
      <c r="J122" s="19">
        <v>6570</v>
      </c>
      <c r="K122" s="17" t="s">
        <v>9</v>
      </c>
      <c r="L122" s="10"/>
      <c r="M122" s="60">
        <v>750</v>
      </c>
      <c r="N122" s="60">
        <v>975</v>
      </c>
      <c r="O122" s="60">
        <v>1124</v>
      </c>
      <c r="P122" s="10"/>
      <c r="Q122" s="60">
        <f t="shared" si="28"/>
        <v>14625</v>
      </c>
      <c r="R122" s="10"/>
      <c r="S122" s="62">
        <f t="shared" si="23"/>
        <v>15600</v>
      </c>
      <c r="T122" s="10"/>
      <c r="U122" s="64">
        <v>8.5</v>
      </c>
      <c r="V122" s="64">
        <v>9.86</v>
      </c>
      <c r="W122" s="10"/>
      <c r="X122" s="43">
        <v>2580000000</v>
      </c>
      <c r="Y122" s="36">
        <v>2.8000000000000001E-2</v>
      </c>
      <c r="Z122" s="10"/>
      <c r="AA122" s="20">
        <v>30</v>
      </c>
      <c r="AB122" s="20">
        <v>12</v>
      </c>
      <c r="AC122" s="20">
        <v>16</v>
      </c>
      <c r="AD122" s="20">
        <v>38</v>
      </c>
      <c r="AE122" s="20">
        <v>4</v>
      </c>
      <c r="AF122" s="66">
        <f t="shared" si="24"/>
        <v>100</v>
      </c>
      <c r="AG122" s="10"/>
      <c r="AH122" s="36">
        <v>4.9000000000000002E-2</v>
      </c>
      <c r="AI122" s="40">
        <v>5519</v>
      </c>
      <c r="AJ122" s="37">
        <v>0.69</v>
      </c>
      <c r="AK122" s="42" t="s">
        <v>213</v>
      </c>
      <c r="AL122" s="41">
        <v>432</v>
      </c>
      <c r="AN122" s="86"/>
      <c r="AO122" s="87"/>
      <c r="AP122" s="88">
        <f t="shared" si="25"/>
        <v>0</v>
      </c>
      <c r="AR122" s="86">
        <f t="shared" si="26"/>
        <v>0</v>
      </c>
      <c r="AS122" s="87"/>
      <c r="AT122" s="88">
        <f t="shared" si="27"/>
        <v>0</v>
      </c>
      <c r="AV122" s="88">
        <v>0</v>
      </c>
    </row>
    <row r="123" spans="1:48" ht="24" customHeight="1">
      <c r="A123" s="16"/>
      <c r="B123" s="17">
        <f t="shared" si="20"/>
        <v>115</v>
      </c>
      <c r="C123" s="10"/>
      <c r="D123" s="18" t="s">
        <v>126</v>
      </c>
      <c r="E123" s="10"/>
      <c r="F123" s="18" t="s">
        <v>11</v>
      </c>
      <c r="G123" s="18" t="s">
        <v>11</v>
      </c>
      <c r="H123" s="10"/>
      <c r="I123" s="19">
        <v>185989632</v>
      </c>
      <c r="J123" s="19">
        <v>2450</v>
      </c>
      <c r="K123" s="17" t="s">
        <v>9</v>
      </c>
      <c r="L123" s="10"/>
      <c r="M123" s="60">
        <v>5053</v>
      </c>
      <c r="N123" s="60">
        <v>39802</v>
      </c>
      <c r="O123" s="60">
        <v>19710</v>
      </c>
      <c r="P123" s="10"/>
      <c r="Q123" s="60">
        <f t="shared" si="28"/>
        <v>597030</v>
      </c>
      <c r="R123" s="10"/>
      <c r="S123" s="62">
        <f t="shared" si="23"/>
        <v>636832</v>
      </c>
      <c r="T123" s="10"/>
      <c r="U123" s="64">
        <v>21.4</v>
      </c>
      <c r="V123" s="64">
        <v>9.86</v>
      </c>
      <c r="W123" s="10"/>
      <c r="X123" s="43">
        <v>28790000000</v>
      </c>
      <c r="Y123" s="36">
        <v>7.0999999999999994E-2</v>
      </c>
      <c r="Z123" s="10"/>
      <c r="AA123" s="20">
        <v>52</v>
      </c>
      <c r="AB123" s="20">
        <v>8</v>
      </c>
      <c r="AC123" s="20">
        <v>2</v>
      </c>
      <c r="AD123" s="20">
        <v>37</v>
      </c>
      <c r="AE123" s="20">
        <v>1</v>
      </c>
      <c r="AF123" s="66">
        <f t="shared" si="24"/>
        <v>100</v>
      </c>
      <c r="AG123" s="10"/>
      <c r="AH123" s="36">
        <v>8.0000000000000002E-3</v>
      </c>
      <c r="AI123" s="40">
        <v>6309</v>
      </c>
      <c r="AJ123" s="37">
        <v>0.45</v>
      </c>
      <c r="AK123" s="42" t="s">
        <v>214</v>
      </c>
      <c r="AL123" s="41">
        <v>631</v>
      </c>
      <c r="AN123" s="86"/>
      <c r="AO123" s="87"/>
      <c r="AP123" s="88">
        <f t="shared" si="25"/>
        <v>0</v>
      </c>
      <c r="AR123" s="86">
        <f t="shared" si="26"/>
        <v>0</v>
      </c>
      <c r="AS123" s="87"/>
      <c r="AT123" s="88">
        <f t="shared" si="27"/>
        <v>0</v>
      </c>
      <c r="AV123" s="88">
        <v>0</v>
      </c>
    </row>
    <row r="124" spans="1:48" ht="24" customHeight="1">
      <c r="A124" s="16"/>
      <c r="B124" s="17">
        <f t="shared" si="20"/>
        <v>116</v>
      </c>
      <c r="C124" s="10"/>
      <c r="D124" s="18" t="s">
        <v>137</v>
      </c>
      <c r="E124" s="10"/>
      <c r="F124" s="18" t="s">
        <v>18</v>
      </c>
      <c r="G124" s="18" t="s">
        <v>224</v>
      </c>
      <c r="H124" s="10"/>
      <c r="I124" s="19">
        <v>50791920</v>
      </c>
      <c r="J124" s="19">
        <v>27600</v>
      </c>
      <c r="K124" s="17" t="s">
        <v>14</v>
      </c>
      <c r="L124" s="10"/>
      <c r="M124" s="60">
        <v>4292</v>
      </c>
      <c r="N124" s="60">
        <v>4990</v>
      </c>
      <c r="O124" s="60">
        <v>4990</v>
      </c>
      <c r="P124" s="10"/>
      <c r="Q124" s="60">
        <f>N124*$Q$189</f>
        <v>149700</v>
      </c>
      <c r="R124" s="10"/>
      <c r="S124" s="62">
        <f t="shared" si="23"/>
        <v>154690</v>
      </c>
      <c r="T124" s="10"/>
      <c r="U124" s="64">
        <v>9.8000000000000007</v>
      </c>
      <c r="V124" s="64">
        <v>9.8000000000000007</v>
      </c>
      <c r="W124" s="10"/>
      <c r="X124" s="43">
        <f>AP124+AT124</f>
        <v>110212122024</v>
      </c>
      <c r="Y124" s="36">
        <f>X124/AV124</f>
        <v>7.7888425458657248E-2</v>
      </c>
      <c r="Z124" s="10"/>
      <c r="AA124" s="20">
        <v>0</v>
      </c>
      <c r="AB124" s="20">
        <v>20.5</v>
      </c>
      <c r="AC124" s="20">
        <v>5.9</v>
      </c>
      <c r="AD124" s="20">
        <v>39.9</v>
      </c>
      <c r="AE124" s="20">
        <v>33.700000000000003</v>
      </c>
      <c r="AF124" s="66">
        <f t="shared" si="24"/>
        <v>100</v>
      </c>
      <c r="AG124" s="10"/>
      <c r="AH124" s="72"/>
      <c r="AI124" s="73"/>
      <c r="AJ124" s="74"/>
      <c r="AK124" s="75"/>
      <c r="AL124" s="76"/>
      <c r="AN124" s="57">
        <v>27608.246999999999</v>
      </c>
      <c r="AO124" s="35">
        <v>80</v>
      </c>
      <c r="AP124" s="43">
        <f t="shared" si="25"/>
        <v>11021212202.4</v>
      </c>
      <c r="AR124" s="57">
        <f t="shared" si="26"/>
        <v>27608.246999999999</v>
      </c>
      <c r="AS124" s="35">
        <v>24</v>
      </c>
      <c r="AT124" s="43">
        <f t="shared" si="27"/>
        <v>99190909821.600006</v>
      </c>
      <c r="AV124" s="43">
        <v>1415000000000</v>
      </c>
    </row>
    <row r="125" spans="1:48" ht="24" customHeight="1">
      <c r="A125" s="16"/>
      <c r="B125" s="17">
        <f t="shared" si="20"/>
        <v>117</v>
      </c>
      <c r="C125" s="10"/>
      <c r="D125" s="18" t="s">
        <v>134</v>
      </c>
      <c r="E125" s="10"/>
      <c r="F125" s="18" t="s">
        <v>8</v>
      </c>
      <c r="G125" s="18" t="s">
        <v>212</v>
      </c>
      <c r="H125" s="10"/>
      <c r="I125" s="19">
        <v>38224408</v>
      </c>
      <c r="J125" s="19">
        <v>12680</v>
      </c>
      <c r="K125" s="17" t="s">
        <v>14</v>
      </c>
      <c r="L125" s="10"/>
      <c r="M125" s="60">
        <v>3026</v>
      </c>
      <c r="N125" s="60">
        <v>3698</v>
      </c>
      <c r="O125" s="60">
        <v>3698</v>
      </c>
      <c r="P125" s="10"/>
      <c r="Q125" s="60">
        <f>N125*$Q$189</f>
        <v>110940</v>
      </c>
      <c r="R125" s="10"/>
      <c r="S125" s="62">
        <f t="shared" si="23"/>
        <v>114638</v>
      </c>
      <c r="T125" s="10"/>
      <c r="U125" s="64">
        <v>9.6999999999999993</v>
      </c>
      <c r="V125" s="64">
        <v>9.6999999999999993</v>
      </c>
      <c r="W125" s="10"/>
      <c r="X125" s="43">
        <f>AP125+AT125</f>
        <v>36777571480</v>
      </c>
      <c r="Y125" s="36">
        <f>X125/AV125</f>
        <v>7.7913961629394859E-2</v>
      </c>
      <c r="Z125" s="10"/>
      <c r="AA125" s="20">
        <v>46.8</v>
      </c>
      <c r="AB125" s="20">
        <v>11.2</v>
      </c>
      <c r="AC125" s="20">
        <v>9</v>
      </c>
      <c r="AD125" s="20">
        <v>28.7</v>
      </c>
      <c r="AE125" s="20">
        <v>4.3</v>
      </c>
      <c r="AF125" s="66">
        <f t="shared" si="24"/>
        <v>100</v>
      </c>
      <c r="AG125" s="10"/>
      <c r="AH125" s="72"/>
      <c r="AI125" s="73"/>
      <c r="AJ125" s="74"/>
      <c r="AK125" s="75"/>
      <c r="AL125" s="76"/>
      <c r="AN125" s="57">
        <v>12431.575000000001</v>
      </c>
      <c r="AO125" s="35">
        <v>80</v>
      </c>
      <c r="AP125" s="43">
        <f t="shared" si="25"/>
        <v>3677757148</v>
      </c>
      <c r="AR125" s="57">
        <f t="shared" si="26"/>
        <v>12431.575000000001</v>
      </c>
      <c r="AS125" s="35">
        <v>24</v>
      </c>
      <c r="AT125" s="43">
        <f t="shared" si="27"/>
        <v>33099814332</v>
      </c>
      <c r="AV125" s="43">
        <v>472028000000</v>
      </c>
    </row>
    <row r="126" spans="1:48" ht="24" customHeight="1">
      <c r="A126" s="16"/>
      <c r="B126" s="17">
        <f t="shared" si="20"/>
        <v>118</v>
      </c>
      <c r="C126" s="10"/>
      <c r="D126" s="18" t="s">
        <v>65</v>
      </c>
      <c r="E126" s="10"/>
      <c r="F126" s="18" t="s">
        <v>11</v>
      </c>
      <c r="G126" s="18" t="s">
        <v>11</v>
      </c>
      <c r="H126" s="10"/>
      <c r="I126" s="19">
        <v>102403200</v>
      </c>
      <c r="J126" s="19">
        <v>660</v>
      </c>
      <c r="K126" s="17" t="s">
        <v>6</v>
      </c>
      <c r="L126" s="10"/>
      <c r="M126" s="60">
        <v>4352</v>
      </c>
      <c r="N126" s="60">
        <v>27326</v>
      </c>
      <c r="O126" s="60">
        <v>9639</v>
      </c>
      <c r="P126" s="10"/>
      <c r="Q126" s="60">
        <f>N126*$Q$188</f>
        <v>409890</v>
      </c>
      <c r="R126" s="10"/>
      <c r="S126" s="62">
        <f t="shared" si="23"/>
        <v>437216</v>
      </c>
      <c r="T126" s="10"/>
      <c r="U126" s="64">
        <v>26.7</v>
      </c>
      <c r="V126" s="64">
        <v>9.6</v>
      </c>
      <c r="W126" s="10"/>
      <c r="X126" s="43">
        <v>6480000000</v>
      </c>
      <c r="Y126" s="36">
        <v>8.8999999999999996E-2</v>
      </c>
      <c r="Z126" s="10"/>
      <c r="AA126" s="20">
        <v>48</v>
      </c>
      <c r="AB126" s="20">
        <v>5</v>
      </c>
      <c r="AC126" s="20">
        <v>3</v>
      </c>
      <c r="AD126" s="20">
        <v>43</v>
      </c>
      <c r="AE126" s="20">
        <v>1</v>
      </c>
      <c r="AF126" s="66">
        <f t="shared" si="24"/>
        <v>100</v>
      </c>
      <c r="AG126" s="10"/>
      <c r="AH126" s="36">
        <v>-0.1</v>
      </c>
      <c r="AI126" s="40">
        <v>692</v>
      </c>
      <c r="AJ126" s="37">
        <v>0.6</v>
      </c>
      <c r="AK126" s="42" t="s">
        <v>214</v>
      </c>
      <c r="AL126" s="41">
        <v>550</v>
      </c>
      <c r="AN126" s="86"/>
      <c r="AO126" s="87"/>
      <c r="AP126" s="88">
        <f t="shared" si="25"/>
        <v>0</v>
      </c>
      <c r="AR126" s="86">
        <f t="shared" si="26"/>
        <v>0</v>
      </c>
      <c r="AS126" s="87"/>
      <c r="AT126" s="88">
        <f t="shared" si="27"/>
        <v>0</v>
      </c>
      <c r="AV126" s="88">
        <v>0</v>
      </c>
    </row>
    <row r="127" spans="1:48" ht="24" customHeight="1">
      <c r="A127" s="16"/>
      <c r="B127" s="17">
        <f t="shared" si="20"/>
        <v>119</v>
      </c>
      <c r="C127" s="10"/>
      <c r="D127" s="18" t="s">
        <v>163</v>
      </c>
      <c r="E127" s="10"/>
      <c r="F127" s="18" t="s">
        <v>5</v>
      </c>
      <c r="G127" s="18" t="s">
        <v>226</v>
      </c>
      <c r="H127" s="10"/>
      <c r="I127" s="19">
        <v>18430452</v>
      </c>
      <c r="J127" s="19">
        <v>1840</v>
      </c>
      <c r="K127" s="17" t="s">
        <v>9</v>
      </c>
      <c r="L127" s="10"/>
      <c r="M127" s="60">
        <v>714</v>
      </c>
      <c r="N127" s="60">
        <v>4890</v>
      </c>
      <c r="O127" s="60">
        <v>1726</v>
      </c>
      <c r="P127" s="10"/>
      <c r="Q127" s="60">
        <f>N127*$Q$188</f>
        <v>73350</v>
      </c>
      <c r="R127" s="10"/>
      <c r="S127" s="62">
        <f t="shared" si="23"/>
        <v>78240</v>
      </c>
      <c r="T127" s="10"/>
      <c r="U127" s="64">
        <v>26.5</v>
      </c>
      <c r="V127" s="64">
        <v>9.6</v>
      </c>
      <c r="W127" s="10"/>
      <c r="X127" s="43">
        <v>2280000000</v>
      </c>
      <c r="Y127" s="36">
        <v>4.4999999999999998E-2</v>
      </c>
      <c r="Z127" s="10"/>
      <c r="AA127" s="20">
        <v>57</v>
      </c>
      <c r="AB127" s="20">
        <v>4</v>
      </c>
      <c r="AC127" s="20">
        <v>1</v>
      </c>
      <c r="AD127" s="20">
        <v>37</v>
      </c>
      <c r="AE127" s="20">
        <v>1</v>
      </c>
      <c r="AF127" s="66">
        <f t="shared" si="24"/>
        <v>100</v>
      </c>
      <c r="AG127" s="10"/>
      <c r="AH127" s="36">
        <v>4.8000000000000001E-2</v>
      </c>
      <c r="AI127" s="40">
        <v>13003</v>
      </c>
      <c r="AJ127" s="37">
        <v>0.66</v>
      </c>
      <c r="AK127" s="42" t="s">
        <v>214</v>
      </c>
      <c r="AL127" s="41">
        <v>497</v>
      </c>
      <c r="AN127" s="86"/>
      <c r="AO127" s="87"/>
      <c r="AP127" s="88">
        <f t="shared" si="25"/>
        <v>0</v>
      </c>
      <c r="AR127" s="86">
        <f t="shared" si="26"/>
        <v>0</v>
      </c>
      <c r="AS127" s="87"/>
      <c r="AT127" s="88">
        <f t="shared" si="27"/>
        <v>0</v>
      </c>
      <c r="AV127" s="88">
        <v>0</v>
      </c>
    </row>
    <row r="128" spans="1:48" ht="24" customHeight="1">
      <c r="A128" s="16"/>
      <c r="B128" s="17">
        <f t="shared" si="20"/>
        <v>120</v>
      </c>
      <c r="C128" s="10"/>
      <c r="D128" s="18" t="s">
        <v>66</v>
      </c>
      <c r="E128" s="10"/>
      <c r="F128" s="18" t="s">
        <v>18</v>
      </c>
      <c r="G128" s="18" t="s">
        <v>224</v>
      </c>
      <c r="H128" s="10"/>
      <c r="I128" s="19">
        <v>898760</v>
      </c>
      <c r="J128" s="19">
        <v>4840</v>
      </c>
      <c r="K128" s="17" t="s">
        <v>9</v>
      </c>
      <c r="L128" s="10"/>
      <c r="M128" s="60">
        <v>60</v>
      </c>
      <c r="N128" s="60">
        <v>86</v>
      </c>
      <c r="O128" s="60">
        <v>85</v>
      </c>
      <c r="P128" s="10"/>
      <c r="Q128" s="60">
        <f>N128*$Q$188</f>
        <v>1290</v>
      </c>
      <c r="R128" s="10"/>
      <c r="S128" s="62">
        <f t="shared" si="23"/>
        <v>1376</v>
      </c>
      <c r="T128" s="10"/>
      <c r="U128" s="64">
        <v>9.6</v>
      </c>
      <c r="V128" s="64">
        <v>9.3699999999999992</v>
      </c>
      <c r="W128" s="10"/>
      <c r="X128" s="43">
        <v>148620000</v>
      </c>
      <c r="Y128" s="36">
        <v>3.2000000000000001E-2</v>
      </c>
      <c r="Z128" s="10"/>
      <c r="AA128" s="20">
        <v>62</v>
      </c>
      <c r="AB128" s="20">
        <v>12</v>
      </c>
      <c r="AC128" s="20">
        <v>2</v>
      </c>
      <c r="AD128" s="20">
        <v>23</v>
      </c>
      <c r="AE128" s="20">
        <v>1</v>
      </c>
      <c r="AF128" s="66">
        <f t="shared" si="24"/>
        <v>100</v>
      </c>
      <c r="AG128" s="10"/>
      <c r="AH128" s="36">
        <v>-2.1999999999999999E-2</v>
      </c>
      <c r="AI128" s="40">
        <v>12324</v>
      </c>
      <c r="AJ128" s="37">
        <v>0.73</v>
      </c>
      <c r="AK128" s="42" t="s">
        <v>214</v>
      </c>
      <c r="AL128" s="41">
        <v>587</v>
      </c>
      <c r="AN128" s="86"/>
      <c r="AO128" s="87"/>
      <c r="AP128" s="88">
        <f t="shared" si="25"/>
        <v>0</v>
      </c>
      <c r="AR128" s="86">
        <f t="shared" si="26"/>
        <v>0</v>
      </c>
      <c r="AS128" s="87"/>
      <c r="AT128" s="88">
        <f t="shared" si="27"/>
        <v>0</v>
      </c>
      <c r="AV128" s="88">
        <v>0</v>
      </c>
    </row>
    <row r="129" spans="1:49" ht="24" customHeight="1">
      <c r="A129" s="16"/>
      <c r="B129" s="17">
        <f t="shared" si="20"/>
        <v>121</v>
      </c>
      <c r="C129" s="10"/>
      <c r="D129" s="18" t="s">
        <v>99</v>
      </c>
      <c r="E129" s="10"/>
      <c r="F129" s="18" t="s">
        <v>8</v>
      </c>
      <c r="G129" s="18" t="s">
        <v>212</v>
      </c>
      <c r="H129" s="10"/>
      <c r="I129" s="19">
        <v>1970530</v>
      </c>
      <c r="J129" s="19">
        <v>14630</v>
      </c>
      <c r="K129" s="17" t="s">
        <v>14</v>
      </c>
      <c r="L129" s="10"/>
      <c r="M129" s="60">
        <v>158</v>
      </c>
      <c r="N129" s="60">
        <v>184</v>
      </c>
      <c r="O129" s="60">
        <v>184</v>
      </c>
      <c r="P129" s="10"/>
      <c r="Q129" s="60">
        <f>N129*$Q$189</f>
        <v>5520</v>
      </c>
      <c r="R129" s="10"/>
      <c r="S129" s="62">
        <f t="shared" si="23"/>
        <v>5704</v>
      </c>
      <c r="T129" s="10"/>
      <c r="U129" s="64">
        <v>9.3000000000000007</v>
      </c>
      <c r="V129" s="64">
        <v>9.3000000000000007</v>
      </c>
      <c r="W129" s="10"/>
      <c r="X129" s="43">
        <f>AP129+AT129</f>
        <v>2083382688.0000002</v>
      </c>
      <c r="Y129" s="36">
        <f>X129/AV129</f>
        <v>7.5120166149852174E-2</v>
      </c>
      <c r="Z129" s="10"/>
      <c r="AA129" s="20">
        <v>44.9</v>
      </c>
      <c r="AB129" s="20">
        <v>12</v>
      </c>
      <c r="AC129" s="20">
        <v>4.4000000000000004</v>
      </c>
      <c r="AD129" s="20">
        <v>34.799999999999997</v>
      </c>
      <c r="AE129" s="20">
        <v>3.9</v>
      </c>
      <c r="AF129" s="66">
        <f t="shared" si="24"/>
        <v>100</v>
      </c>
      <c r="AG129" s="10"/>
      <c r="AH129" s="72"/>
      <c r="AI129" s="73"/>
      <c r="AJ129" s="74"/>
      <c r="AK129" s="75"/>
      <c r="AL129" s="76"/>
      <c r="AN129" s="57">
        <v>14153.415000000001</v>
      </c>
      <c r="AO129" s="35">
        <v>80</v>
      </c>
      <c r="AP129" s="43">
        <f t="shared" si="25"/>
        <v>208338268.80000001</v>
      </c>
      <c r="AR129" s="57">
        <f t="shared" si="26"/>
        <v>14153.415000000001</v>
      </c>
      <c r="AS129" s="35">
        <v>24</v>
      </c>
      <c r="AT129" s="43">
        <f t="shared" si="27"/>
        <v>1875044419.2000003</v>
      </c>
      <c r="AV129" s="43">
        <v>27734000000</v>
      </c>
    </row>
    <row r="130" spans="1:49" ht="24" customHeight="1">
      <c r="A130" s="16"/>
      <c r="B130" s="17">
        <f t="shared" si="20"/>
        <v>122</v>
      </c>
      <c r="C130" s="10"/>
      <c r="D130" s="18" t="s">
        <v>136</v>
      </c>
      <c r="E130" s="10"/>
      <c r="F130" s="18" t="s">
        <v>5</v>
      </c>
      <c r="G130" s="18" t="s">
        <v>226</v>
      </c>
      <c r="H130" s="10"/>
      <c r="I130" s="19">
        <v>2569804</v>
      </c>
      <c r="J130" s="19">
        <v>75660</v>
      </c>
      <c r="K130" s="17" t="s">
        <v>14</v>
      </c>
      <c r="L130" s="10"/>
      <c r="M130" s="60">
        <v>178</v>
      </c>
      <c r="N130" s="60">
        <v>239</v>
      </c>
      <c r="O130" s="60">
        <v>239</v>
      </c>
      <c r="P130" s="10"/>
      <c r="Q130" s="60">
        <f>N130*$Q$189</f>
        <v>7170</v>
      </c>
      <c r="R130" s="10"/>
      <c r="S130" s="62">
        <f t="shared" si="23"/>
        <v>7409</v>
      </c>
      <c r="T130" s="10"/>
      <c r="U130" s="64">
        <v>9.3000000000000007</v>
      </c>
      <c r="V130" s="64">
        <v>9.3000000000000007</v>
      </c>
      <c r="W130" s="10"/>
      <c r="X130" s="43">
        <f>AP130+AT130</f>
        <v>10929577263.200001</v>
      </c>
      <c r="Y130" s="36">
        <f>X130/AV130</f>
        <v>7.2032117570453177E-2</v>
      </c>
      <c r="Z130" s="10"/>
      <c r="AA130" s="20">
        <v>48.3</v>
      </c>
      <c r="AB130" s="20">
        <v>2.2000000000000002</v>
      </c>
      <c r="AC130" s="20">
        <v>2.8</v>
      </c>
      <c r="AD130" s="20">
        <v>32</v>
      </c>
      <c r="AE130" s="20">
        <v>14.7</v>
      </c>
      <c r="AF130" s="66">
        <f t="shared" si="24"/>
        <v>100</v>
      </c>
      <c r="AG130" s="10"/>
      <c r="AH130" s="72"/>
      <c r="AI130" s="73"/>
      <c r="AJ130" s="74"/>
      <c r="AK130" s="75"/>
      <c r="AL130" s="76"/>
      <c r="AN130" s="57">
        <v>57163.061000000002</v>
      </c>
      <c r="AO130" s="35">
        <v>80</v>
      </c>
      <c r="AP130" s="43">
        <f t="shared" si="25"/>
        <v>1092957726.3199999</v>
      </c>
      <c r="AR130" s="57">
        <f t="shared" si="26"/>
        <v>57163.061000000002</v>
      </c>
      <c r="AS130" s="35">
        <v>24</v>
      </c>
      <c r="AT130" s="43">
        <f t="shared" si="27"/>
        <v>9836619536.8800011</v>
      </c>
      <c r="AV130" s="43">
        <v>151732000000</v>
      </c>
    </row>
    <row r="131" spans="1:49" s="25" customFormat="1" ht="24" customHeight="1">
      <c r="A131" s="27"/>
      <c r="B131" s="17">
        <f t="shared" si="20"/>
        <v>123</v>
      </c>
      <c r="C131" s="24"/>
      <c r="D131" s="18" t="s">
        <v>74</v>
      </c>
      <c r="E131" s="10"/>
      <c r="F131" s="18" t="s">
        <v>8</v>
      </c>
      <c r="G131" s="18" t="s">
        <v>212</v>
      </c>
      <c r="H131" s="10"/>
      <c r="I131" s="19">
        <v>11183716</v>
      </c>
      <c r="J131" s="19">
        <v>18960</v>
      </c>
      <c r="K131" s="17" t="s">
        <v>14</v>
      </c>
      <c r="L131" s="10"/>
      <c r="M131" s="60">
        <v>824</v>
      </c>
      <c r="N131" s="60">
        <v>1026</v>
      </c>
      <c r="O131" s="60">
        <v>1026</v>
      </c>
      <c r="P131" s="10"/>
      <c r="Q131" s="60">
        <f>N131*$Q$189</f>
        <v>30780</v>
      </c>
      <c r="R131" s="10"/>
      <c r="S131" s="62">
        <f t="shared" si="23"/>
        <v>31806</v>
      </c>
      <c r="T131" s="10"/>
      <c r="U131" s="64">
        <v>9.1999999999999993</v>
      </c>
      <c r="V131" s="64">
        <v>9.1999999999999993</v>
      </c>
      <c r="W131" s="10"/>
      <c r="X131" s="43">
        <f>AP131+AT131</f>
        <v>14869990368</v>
      </c>
      <c r="Y131" s="36">
        <f>X131/AV131</f>
        <v>7.6169644650705345E-2</v>
      </c>
      <c r="Z131" s="10"/>
      <c r="AA131" s="20">
        <v>40.299999999999997</v>
      </c>
      <c r="AB131" s="20">
        <v>32.4</v>
      </c>
      <c r="AC131" s="20">
        <v>2.2000000000000002</v>
      </c>
      <c r="AD131" s="20">
        <v>18.100000000000001</v>
      </c>
      <c r="AE131" s="20">
        <v>7</v>
      </c>
      <c r="AF131" s="66">
        <f t="shared" si="24"/>
        <v>100</v>
      </c>
      <c r="AG131" s="10"/>
      <c r="AH131" s="72"/>
      <c r="AI131" s="73"/>
      <c r="AJ131" s="74"/>
      <c r="AK131" s="75"/>
      <c r="AL131" s="76"/>
      <c r="AM131" s="4"/>
      <c r="AN131" s="57">
        <v>18116.46</v>
      </c>
      <c r="AO131" s="35">
        <v>80</v>
      </c>
      <c r="AP131" s="43">
        <f t="shared" si="25"/>
        <v>1486999036.8000002</v>
      </c>
      <c r="AQ131" s="4"/>
      <c r="AR131" s="57">
        <f t="shared" si="26"/>
        <v>18116.46</v>
      </c>
      <c r="AS131" s="35">
        <v>24</v>
      </c>
      <c r="AT131" s="43">
        <f t="shared" si="27"/>
        <v>13382991331.199999</v>
      </c>
      <c r="AU131" s="4"/>
      <c r="AV131" s="43">
        <v>195222000000</v>
      </c>
      <c r="AW131" s="4"/>
    </row>
    <row r="132" spans="1:49" ht="24" customHeight="1">
      <c r="A132" s="16"/>
      <c r="B132" s="17">
        <f t="shared" si="20"/>
        <v>124</v>
      </c>
      <c r="C132" s="10"/>
      <c r="D132" s="18" t="s">
        <v>117</v>
      </c>
      <c r="E132" s="10"/>
      <c r="F132" s="18" t="s">
        <v>8</v>
      </c>
      <c r="G132" s="18" t="s">
        <v>212</v>
      </c>
      <c r="H132" s="10"/>
      <c r="I132" s="19">
        <v>628615</v>
      </c>
      <c r="J132" s="19">
        <v>6970</v>
      </c>
      <c r="K132" s="17" t="s">
        <v>9</v>
      </c>
      <c r="L132" s="10"/>
      <c r="M132" s="60">
        <v>65</v>
      </c>
      <c r="N132" s="60">
        <v>67</v>
      </c>
      <c r="O132" s="60">
        <v>57</v>
      </c>
      <c r="P132" s="10"/>
      <c r="Q132" s="60">
        <f t="shared" ref="Q132:Q139" si="29">N132*$Q$188</f>
        <v>1005</v>
      </c>
      <c r="R132" s="10"/>
      <c r="S132" s="62">
        <f t="shared" si="23"/>
        <v>1072</v>
      </c>
      <c r="T132" s="10"/>
      <c r="U132" s="64">
        <v>10.7</v>
      </c>
      <c r="V132" s="64">
        <v>9.15</v>
      </c>
      <c r="W132" s="10"/>
      <c r="X132" s="43">
        <v>156590000</v>
      </c>
      <c r="Y132" s="36">
        <v>3.5999999999999997E-2</v>
      </c>
      <c r="Z132" s="10"/>
      <c r="AA132" s="20">
        <v>40</v>
      </c>
      <c r="AB132" s="20">
        <v>10</v>
      </c>
      <c r="AC132" s="20">
        <v>4</v>
      </c>
      <c r="AD132" s="20">
        <v>45</v>
      </c>
      <c r="AE132" s="20">
        <v>1</v>
      </c>
      <c r="AF132" s="66">
        <f t="shared" si="24"/>
        <v>100</v>
      </c>
      <c r="AG132" s="10"/>
      <c r="AH132" s="36">
        <v>-0.03</v>
      </c>
      <c r="AI132" s="40">
        <v>33601</v>
      </c>
      <c r="AJ132" s="37">
        <v>0.68</v>
      </c>
      <c r="AK132" s="42" t="s">
        <v>213</v>
      </c>
      <c r="AL132" s="41">
        <v>636</v>
      </c>
      <c r="AN132" s="86"/>
      <c r="AO132" s="87"/>
      <c r="AP132" s="88">
        <f t="shared" si="25"/>
        <v>0</v>
      </c>
      <c r="AR132" s="86">
        <f t="shared" si="26"/>
        <v>0</v>
      </c>
      <c r="AS132" s="87"/>
      <c r="AT132" s="88">
        <f t="shared" si="27"/>
        <v>0</v>
      </c>
      <c r="AV132" s="88">
        <v>0</v>
      </c>
    </row>
    <row r="133" spans="1:49" ht="24" customHeight="1">
      <c r="A133" s="16"/>
      <c r="B133" s="17">
        <f t="shared" si="20"/>
        <v>125</v>
      </c>
      <c r="C133" s="10"/>
      <c r="D133" s="18" t="s">
        <v>143</v>
      </c>
      <c r="E133" s="10"/>
      <c r="F133" s="18" t="s">
        <v>18</v>
      </c>
      <c r="G133" s="18" t="s">
        <v>224</v>
      </c>
      <c r="H133" s="10"/>
      <c r="I133" s="19">
        <v>195125</v>
      </c>
      <c r="J133" s="19">
        <v>4100</v>
      </c>
      <c r="K133" s="17" t="s">
        <v>9</v>
      </c>
      <c r="L133" s="10"/>
      <c r="M133" s="60">
        <v>17</v>
      </c>
      <c r="N133" s="60">
        <v>22</v>
      </c>
      <c r="O133" s="60">
        <v>18</v>
      </c>
      <c r="P133" s="10"/>
      <c r="Q133" s="60">
        <f t="shared" si="29"/>
        <v>330</v>
      </c>
      <c r="R133" s="10"/>
      <c r="S133" s="62">
        <f t="shared" si="23"/>
        <v>352</v>
      </c>
      <c r="T133" s="10"/>
      <c r="U133" s="64">
        <v>11.3</v>
      </c>
      <c r="V133" s="64">
        <v>9.1</v>
      </c>
      <c r="W133" s="10"/>
      <c r="X133" s="43">
        <v>29490000</v>
      </c>
      <c r="Y133" s="36">
        <v>3.6999999999999998E-2</v>
      </c>
      <c r="Z133" s="10"/>
      <c r="AA133" s="20">
        <v>50</v>
      </c>
      <c r="AB133" s="20">
        <v>12</v>
      </c>
      <c r="AC133" s="20">
        <v>2</v>
      </c>
      <c r="AD133" s="20">
        <v>35</v>
      </c>
      <c r="AE133" s="20">
        <v>1</v>
      </c>
      <c r="AF133" s="66">
        <f t="shared" si="24"/>
        <v>100</v>
      </c>
      <c r="AG133" s="10"/>
      <c r="AH133" s="36">
        <v>-1.7999999999999999E-2</v>
      </c>
      <c r="AI133" s="40">
        <v>12933</v>
      </c>
      <c r="AJ133" s="37">
        <v>0.71</v>
      </c>
      <c r="AK133" s="42" t="s">
        <v>214</v>
      </c>
      <c r="AL133" s="41">
        <v>551</v>
      </c>
      <c r="AN133" s="86"/>
      <c r="AO133" s="87"/>
      <c r="AP133" s="88">
        <f t="shared" si="25"/>
        <v>0</v>
      </c>
      <c r="AR133" s="86">
        <f t="shared" si="26"/>
        <v>0</v>
      </c>
      <c r="AS133" s="87"/>
      <c r="AT133" s="88">
        <f t="shared" si="27"/>
        <v>0</v>
      </c>
      <c r="AV133" s="88">
        <v>0</v>
      </c>
    </row>
    <row r="134" spans="1:49" ht="24" customHeight="1">
      <c r="A134" s="16"/>
      <c r="B134" s="17">
        <f t="shared" si="20"/>
        <v>126</v>
      </c>
      <c r="C134" s="10"/>
      <c r="D134" s="18" t="s">
        <v>167</v>
      </c>
      <c r="E134" s="10"/>
      <c r="F134" s="18" t="s">
        <v>22</v>
      </c>
      <c r="G134" s="18" t="s">
        <v>224</v>
      </c>
      <c r="H134" s="10"/>
      <c r="I134" s="19">
        <v>1268671</v>
      </c>
      <c r="J134" s="19">
        <v>2180</v>
      </c>
      <c r="K134" s="17" t="s">
        <v>9</v>
      </c>
      <c r="L134" s="10"/>
      <c r="M134" s="60">
        <v>71</v>
      </c>
      <c r="N134" s="60">
        <v>161</v>
      </c>
      <c r="O134" s="60">
        <v>115</v>
      </c>
      <c r="P134" s="10"/>
      <c r="Q134" s="60">
        <f t="shared" si="29"/>
        <v>2415</v>
      </c>
      <c r="R134" s="10"/>
      <c r="S134" s="62">
        <f t="shared" si="23"/>
        <v>2576</v>
      </c>
      <c r="T134" s="10"/>
      <c r="U134" s="64">
        <v>12.7</v>
      </c>
      <c r="V134" s="64">
        <v>9.09</v>
      </c>
      <c r="W134" s="10"/>
      <c r="X134" s="43">
        <v>106380000</v>
      </c>
      <c r="Y134" s="36">
        <v>4.2000000000000003E-2</v>
      </c>
      <c r="Z134" s="10"/>
      <c r="AA134" s="20">
        <v>41</v>
      </c>
      <c r="AB134" s="20">
        <v>28</v>
      </c>
      <c r="AC134" s="20">
        <v>1</v>
      </c>
      <c r="AD134" s="20">
        <v>29</v>
      </c>
      <c r="AE134" s="20">
        <v>1</v>
      </c>
      <c r="AF134" s="66">
        <f t="shared" si="24"/>
        <v>100</v>
      </c>
      <c r="AG134" s="10"/>
      <c r="AH134" s="36">
        <v>2.7E-2</v>
      </c>
      <c r="AI134" s="40">
        <v>11555</v>
      </c>
      <c r="AJ134" s="37">
        <v>0.68</v>
      </c>
      <c r="AK134" s="42" t="s">
        <v>213</v>
      </c>
      <c r="AL134" s="41">
        <v>571</v>
      </c>
      <c r="AN134" s="86"/>
      <c r="AO134" s="87"/>
      <c r="AP134" s="88">
        <f t="shared" si="25"/>
        <v>0</v>
      </c>
      <c r="AR134" s="86">
        <f t="shared" si="26"/>
        <v>0</v>
      </c>
      <c r="AS134" s="87"/>
      <c r="AT134" s="88">
        <f t="shared" si="27"/>
        <v>0</v>
      </c>
      <c r="AV134" s="88">
        <v>0</v>
      </c>
    </row>
    <row r="135" spans="1:49" ht="24" customHeight="1">
      <c r="A135" s="16"/>
      <c r="B135" s="17">
        <f t="shared" si="20"/>
        <v>127</v>
      </c>
      <c r="C135" s="10"/>
      <c r="D135" s="18" t="s">
        <v>7</v>
      </c>
      <c r="E135" s="10"/>
      <c r="F135" s="18" t="s">
        <v>8</v>
      </c>
      <c r="G135" s="18" t="s">
        <v>212</v>
      </c>
      <c r="H135" s="10"/>
      <c r="I135" s="19">
        <v>2926348</v>
      </c>
      <c r="J135" s="19">
        <v>4250</v>
      </c>
      <c r="K135" s="17" t="s">
        <v>9</v>
      </c>
      <c r="L135" s="10"/>
      <c r="M135" s="60">
        <v>269</v>
      </c>
      <c r="N135" s="60">
        <v>399</v>
      </c>
      <c r="O135" s="60">
        <v>251</v>
      </c>
      <c r="P135" s="10"/>
      <c r="Q135" s="60">
        <f t="shared" si="29"/>
        <v>5985</v>
      </c>
      <c r="R135" s="10"/>
      <c r="S135" s="62">
        <f t="shared" si="23"/>
        <v>6384</v>
      </c>
      <c r="T135" s="10"/>
      <c r="U135" s="64">
        <v>13.6</v>
      </c>
      <c r="V135" s="64">
        <v>9.0399999999999991</v>
      </c>
      <c r="W135" s="10"/>
      <c r="X135" s="43">
        <v>548170000</v>
      </c>
      <c r="Y135" s="36">
        <v>4.5999999999999999E-2</v>
      </c>
      <c r="Z135" s="10"/>
      <c r="AA135" s="20">
        <v>38</v>
      </c>
      <c r="AB135" s="20">
        <v>10</v>
      </c>
      <c r="AC135" s="20">
        <v>4</v>
      </c>
      <c r="AD135" s="20">
        <v>46</v>
      </c>
      <c r="AE135" s="20">
        <v>2</v>
      </c>
      <c r="AF135" s="66">
        <f t="shared" si="24"/>
        <v>100</v>
      </c>
      <c r="AG135" s="10"/>
      <c r="AH135" s="36">
        <v>-1.6E-2</v>
      </c>
      <c r="AI135" s="40">
        <v>19243</v>
      </c>
      <c r="AJ135" s="37">
        <v>0.73</v>
      </c>
      <c r="AK135" s="42" t="s">
        <v>213</v>
      </c>
      <c r="AL135" s="41">
        <v>645</v>
      </c>
      <c r="AN135" s="86"/>
      <c r="AO135" s="87"/>
      <c r="AP135" s="88">
        <f t="shared" si="25"/>
        <v>0</v>
      </c>
      <c r="AR135" s="86">
        <f t="shared" si="26"/>
        <v>0</v>
      </c>
      <c r="AS135" s="87"/>
      <c r="AT135" s="88">
        <f t="shared" si="27"/>
        <v>0</v>
      </c>
      <c r="AV135" s="88">
        <v>0</v>
      </c>
    </row>
    <row r="136" spans="1:49" ht="24" customHeight="1">
      <c r="A136" s="16"/>
      <c r="B136" s="17">
        <f t="shared" si="20"/>
        <v>128</v>
      </c>
      <c r="C136" s="10"/>
      <c r="D136" s="18" t="s">
        <v>50</v>
      </c>
      <c r="E136" s="10"/>
      <c r="F136" s="18" t="s">
        <v>8</v>
      </c>
      <c r="G136" s="18" t="s">
        <v>212</v>
      </c>
      <c r="H136" s="10"/>
      <c r="I136" s="19">
        <v>4213265</v>
      </c>
      <c r="J136" s="19">
        <v>12110</v>
      </c>
      <c r="K136" s="17" t="s">
        <v>9</v>
      </c>
      <c r="L136" s="10"/>
      <c r="M136" s="60">
        <v>307</v>
      </c>
      <c r="N136" s="60">
        <v>340</v>
      </c>
      <c r="O136" s="60">
        <v>388</v>
      </c>
      <c r="P136" s="10"/>
      <c r="Q136" s="60">
        <f t="shared" si="29"/>
        <v>5100</v>
      </c>
      <c r="R136" s="10"/>
      <c r="S136" s="62">
        <f t="shared" si="23"/>
        <v>5440</v>
      </c>
      <c r="T136" s="10"/>
      <c r="U136" s="64">
        <v>8.1</v>
      </c>
      <c r="V136" s="64">
        <v>9.0399999999999991</v>
      </c>
      <c r="W136" s="10"/>
      <c r="X136" s="43">
        <v>1400000000</v>
      </c>
      <c r="Y136" s="36">
        <v>2.7E-2</v>
      </c>
      <c r="Z136" s="10"/>
      <c r="AA136" s="20">
        <v>48</v>
      </c>
      <c r="AB136" s="20">
        <v>12</v>
      </c>
      <c r="AC136" s="20">
        <v>10</v>
      </c>
      <c r="AD136" s="20">
        <v>29</v>
      </c>
      <c r="AE136" s="20">
        <v>1</v>
      </c>
      <c r="AF136" s="66">
        <f t="shared" si="24"/>
        <v>100</v>
      </c>
      <c r="AG136" s="10"/>
      <c r="AH136" s="36">
        <v>-7.3999999999999996E-2</v>
      </c>
      <c r="AI136" s="40">
        <v>47376</v>
      </c>
      <c r="AJ136" s="37">
        <v>0.66</v>
      </c>
      <c r="AK136" s="42" t="s">
        <v>210</v>
      </c>
      <c r="AL136" s="41">
        <v>702</v>
      </c>
      <c r="AN136" s="86"/>
      <c r="AO136" s="87"/>
      <c r="AP136" s="88">
        <f t="shared" si="25"/>
        <v>0</v>
      </c>
      <c r="AR136" s="86">
        <f t="shared" si="26"/>
        <v>0</v>
      </c>
      <c r="AS136" s="87"/>
      <c r="AT136" s="88">
        <f t="shared" si="27"/>
        <v>0</v>
      </c>
      <c r="AV136" s="88">
        <v>0</v>
      </c>
    </row>
    <row r="137" spans="1:49" ht="24" customHeight="1">
      <c r="A137" s="16"/>
      <c r="B137" s="17">
        <f t="shared" si="20"/>
        <v>129</v>
      </c>
      <c r="C137" s="10"/>
      <c r="D137" s="18" t="s">
        <v>148</v>
      </c>
      <c r="E137" s="10"/>
      <c r="F137" s="18" t="s">
        <v>8</v>
      </c>
      <c r="G137" s="18" t="s">
        <v>212</v>
      </c>
      <c r="H137" s="10"/>
      <c r="I137" s="19">
        <v>8820083</v>
      </c>
      <c r="J137" s="19">
        <v>5280</v>
      </c>
      <c r="K137" s="17" t="s">
        <v>9</v>
      </c>
      <c r="L137" s="10"/>
      <c r="M137" s="60">
        <v>607</v>
      </c>
      <c r="N137" s="60">
        <v>649</v>
      </c>
      <c r="O137" s="60">
        <v>797</v>
      </c>
      <c r="P137" s="10"/>
      <c r="Q137" s="60">
        <f t="shared" si="29"/>
        <v>9735</v>
      </c>
      <c r="R137" s="10"/>
      <c r="S137" s="62">
        <f t="shared" ref="S137:S168" si="30">Q137+N137</f>
        <v>10384</v>
      </c>
      <c r="T137" s="10"/>
      <c r="U137" s="64">
        <v>7.4</v>
      </c>
      <c r="V137" s="64">
        <v>8.94</v>
      </c>
      <c r="W137" s="10"/>
      <c r="X137" s="43">
        <v>1170000000</v>
      </c>
      <c r="Y137" s="36">
        <v>3.1E-2</v>
      </c>
      <c r="Z137" s="10"/>
      <c r="AA137" s="20">
        <v>49</v>
      </c>
      <c r="AB137" s="20">
        <v>10</v>
      </c>
      <c r="AC137" s="20">
        <v>12</v>
      </c>
      <c r="AD137" s="20">
        <v>28</v>
      </c>
      <c r="AE137" s="20">
        <v>1</v>
      </c>
      <c r="AF137" s="66">
        <f t="shared" ref="AF137:AF168" si="31">SUM(AA137:AE137)</f>
        <v>100</v>
      </c>
      <c r="AG137" s="10"/>
      <c r="AH137" s="36">
        <v>-6.0999999999999999E-2</v>
      </c>
      <c r="AI137" s="40">
        <v>25877</v>
      </c>
      <c r="AJ137" s="37">
        <v>0.65</v>
      </c>
      <c r="AK137" s="42" t="s">
        <v>210</v>
      </c>
      <c r="AL137" s="41">
        <v>584</v>
      </c>
      <c r="AN137" s="86"/>
      <c r="AO137" s="87"/>
      <c r="AP137" s="88">
        <f t="shared" ref="AP137:AP168" si="32">N137*AN137*AO137</f>
        <v>0</v>
      </c>
      <c r="AR137" s="86">
        <f t="shared" ref="AR137:AR168" si="33">AN137</f>
        <v>0</v>
      </c>
      <c r="AS137" s="87"/>
      <c r="AT137" s="88">
        <f t="shared" ref="AT137:AT168" si="34">Q137*AR137*AS137</f>
        <v>0</v>
      </c>
      <c r="AV137" s="88">
        <v>0</v>
      </c>
    </row>
    <row r="138" spans="1:49" ht="24" customHeight="1">
      <c r="A138" s="16"/>
      <c r="B138" s="17">
        <f t="shared" si="20"/>
        <v>130</v>
      </c>
      <c r="C138" s="10"/>
      <c r="D138" s="18" t="s">
        <v>86</v>
      </c>
      <c r="E138" s="10"/>
      <c r="F138" s="18" t="s">
        <v>5</v>
      </c>
      <c r="G138" s="18" t="s">
        <v>226</v>
      </c>
      <c r="H138" s="10"/>
      <c r="I138" s="19">
        <v>37202572</v>
      </c>
      <c r="J138" s="19">
        <v>5430</v>
      </c>
      <c r="K138" s="17" t="s">
        <v>9</v>
      </c>
      <c r="L138" s="10"/>
      <c r="M138" s="60">
        <v>4134</v>
      </c>
      <c r="N138" s="60">
        <v>7686</v>
      </c>
      <c r="O138" s="60">
        <v>3733</v>
      </c>
      <c r="P138" s="10"/>
      <c r="Q138" s="60">
        <f t="shared" si="29"/>
        <v>115290</v>
      </c>
      <c r="R138" s="10"/>
      <c r="S138" s="62">
        <f t="shared" si="30"/>
        <v>122976</v>
      </c>
      <c r="T138" s="10"/>
      <c r="U138" s="64">
        <v>20.7</v>
      </c>
      <c r="V138" s="64">
        <v>8.85</v>
      </c>
      <c r="W138" s="10"/>
      <c r="X138" s="43">
        <v>11720000000</v>
      </c>
      <c r="Y138" s="36">
        <v>6.9000000000000006E-2</v>
      </c>
      <c r="Z138" s="10"/>
      <c r="AA138" s="20">
        <v>61</v>
      </c>
      <c r="AB138" s="20">
        <v>8</v>
      </c>
      <c r="AC138" s="20">
        <v>1</v>
      </c>
      <c r="AD138" s="20">
        <v>29</v>
      </c>
      <c r="AE138" s="20">
        <v>1</v>
      </c>
      <c r="AF138" s="66">
        <f t="shared" si="31"/>
        <v>100</v>
      </c>
      <c r="AG138" s="10"/>
      <c r="AH138" s="36">
        <v>-0.185</v>
      </c>
      <c r="AI138" s="40">
        <v>15525</v>
      </c>
      <c r="AJ138" s="37">
        <v>0.66</v>
      </c>
      <c r="AK138" s="42" t="s">
        <v>214</v>
      </c>
      <c r="AL138" s="41">
        <v>573</v>
      </c>
      <c r="AN138" s="86"/>
      <c r="AO138" s="87"/>
      <c r="AP138" s="88">
        <f t="shared" si="32"/>
        <v>0</v>
      </c>
      <c r="AR138" s="86">
        <f t="shared" si="33"/>
        <v>0</v>
      </c>
      <c r="AS138" s="87"/>
      <c r="AT138" s="88">
        <f t="shared" si="34"/>
        <v>0</v>
      </c>
      <c r="AV138" s="88">
        <v>0</v>
      </c>
    </row>
    <row r="139" spans="1:49" ht="24" customHeight="1">
      <c r="A139" s="16"/>
      <c r="B139" s="17">
        <f t="shared" si="20"/>
        <v>131</v>
      </c>
      <c r="C139" s="10"/>
      <c r="D139" s="18" t="s">
        <v>16</v>
      </c>
      <c r="E139" s="10"/>
      <c r="F139" s="18" t="s">
        <v>8</v>
      </c>
      <c r="G139" s="18" t="s">
        <v>212</v>
      </c>
      <c r="H139" s="10"/>
      <c r="I139" s="19">
        <v>2924816</v>
      </c>
      <c r="J139" s="19">
        <v>3760</v>
      </c>
      <c r="K139" s="17" t="s">
        <v>9</v>
      </c>
      <c r="L139" s="10"/>
      <c r="M139" s="60">
        <v>267</v>
      </c>
      <c r="N139" s="60">
        <v>499</v>
      </c>
      <c r="O139" s="60">
        <v>248</v>
      </c>
      <c r="P139" s="10"/>
      <c r="Q139" s="60">
        <f t="shared" si="29"/>
        <v>7485</v>
      </c>
      <c r="R139" s="10"/>
      <c r="S139" s="62">
        <f t="shared" si="30"/>
        <v>7984</v>
      </c>
      <c r="T139" s="10"/>
      <c r="U139" s="64">
        <v>17.100000000000001</v>
      </c>
      <c r="V139" s="64">
        <v>8.18</v>
      </c>
      <c r="W139" s="10"/>
      <c r="X139" s="43">
        <v>598260000</v>
      </c>
      <c r="Y139" s="36">
        <v>5.7000000000000002E-2</v>
      </c>
      <c r="Z139" s="10"/>
      <c r="AA139" s="20">
        <v>48</v>
      </c>
      <c r="AB139" s="20">
        <v>11</v>
      </c>
      <c r="AC139" s="20">
        <v>1</v>
      </c>
      <c r="AD139" s="20">
        <v>39</v>
      </c>
      <c r="AE139" s="20">
        <v>1</v>
      </c>
      <c r="AF139" s="66">
        <f t="shared" si="31"/>
        <v>100</v>
      </c>
      <c r="AG139" s="10"/>
      <c r="AH139" s="36">
        <v>1.4E-2</v>
      </c>
      <c r="AI139" s="40">
        <v>0</v>
      </c>
      <c r="AJ139" s="37">
        <v>0.77</v>
      </c>
      <c r="AK139" s="42" t="s">
        <v>210</v>
      </c>
      <c r="AL139" s="41">
        <v>479</v>
      </c>
      <c r="AN139" s="86"/>
      <c r="AO139" s="87"/>
      <c r="AP139" s="88">
        <f t="shared" si="32"/>
        <v>0</v>
      </c>
      <c r="AR139" s="86">
        <f t="shared" si="33"/>
        <v>0</v>
      </c>
      <c r="AS139" s="87"/>
      <c r="AT139" s="88">
        <f t="shared" si="34"/>
        <v>0</v>
      </c>
      <c r="AV139" s="88">
        <v>0</v>
      </c>
    </row>
    <row r="140" spans="1:49" ht="24" customHeight="1">
      <c r="A140" s="16"/>
      <c r="B140" s="17">
        <f t="shared" si="20"/>
        <v>132</v>
      </c>
      <c r="C140" s="10"/>
      <c r="D140" s="18" t="s">
        <v>104</v>
      </c>
      <c r="E140" s="10"/>
      <c r="F140" s="18" t="s">
        <v>8</v>
      </c>
      <c r="G140" s="18" t="s">
        <v>212</v>
      </c>
      <c r="H140" s="10"/>
      <c r="I140" s="19">
        <v>2908249</v>
      </c>
      <c r="J140" s="19">
        <v>14770</v>
      </c>
      <c r="K140" s="17" t="s">
        <v>14</v>
      </c>
      <c r="L140" s="10"/>
      <c r="M140" s="60">
        <v>192</v>
      </c>
      <c r="N140" s="60">
        <v>234</v>
      </c>
      <c r="O140" s="60">
        <v>234</v>
      </c>
      <c r="P140" s="10"/>
      <c r="Q140" s="60">
        <f>N140*$Q$189</f>
        <v>7020</v>
      </c>
      <c r="R140" s="10"/>
      <c r="S140" s="62">
        <f t="shared" si="30"/>
        <v>7254</v>
      </c>
      <c r="T140" s="10"/>
      <c r="U140" s="64">
        <v>8</v>
      </c>
      <c r="V140" s="64">
        <v>8</v>
      </c>
      <c r="W140" s="10"/>
      <c r="X140" s="43">
        <f>AP140+AT140</f>
        <v>2807902655.9999995</v>
      </c>
      <c r="Y140" s="36">
        <f>X140/AV140</f>
        <v>6.5266669517921053E-2</v>
      </c>
      <c r="Z140" s="10"/>
      <c r="AA140" s="20">
        <v>46.4</v>
      </c>
      <c r="AB140" s="20">
        <v>5.7</v>
      </c>
      <c r="AC140" s="20">
        <v>8.9</v>
      </c>
      <c r="AD140" s="20">
        <v>38</v>
      </c>
      <c r="AE140" s="20">
        <v>1</v>
      </c>
      <c r="AF140" s="66">
        <f t="shared" si="31"/>
        <v>100</v>
      </c>
      <c r="AG140" s="10"/>
      <c r="AH140" s="72"/>
      <c r="AI140" s="73"/>
      <c r="AJ140" s="74"/>
      <c r="AK140" s="75"/>
      <c r="AL140" s="76"/>
      <c r="AN140" s="57">
        <v>14999.48</v>
      </c>
      <c r="AO140" s="35">
        <v>80</v>
      </c>
      <c r="AP140" s="43">
        <f t="shared" si="32"/>
        <v>280790265.59999996</v>
      </c>
      <c r="AR140" s="57">
        <f t="shared" si="33"/>
        <v>14999.48</v>
      </c>
      <c r="AS140" s="35">
        <v>24</v>
      </c>
      <c r="AT140" s="43">
        <f t="shared" si="34"/>
        <v>2527112390.3999996</v>
      </c>
      <c r="AV140" s="43">
        <v>43022000000</v>
      </c>
    </row>
    <row r="141" spans="1:49" ht="24" customHeight="1">
      <c r="A141" s="16"/>
      <c r="B141" s="17">
        <f t="shared" ref="B141:B183" si="35">B140+1</f>
        <v>133</v>
      </c>
      <c r="C141" s="10"/>
      <c r="D141" s="18" t="s">
        <v>30</v>
      </c>
      <c r="E141" s="10"/>
      <c r="F141" s="18" t="s">
        <v>8</v>
      </c>
      <c r="G141" s="18" t="s">
        <v>212</v>
      </c>
      <c r="H141" s="10"/>
      <c r="I141" s="19">
        <v>3516816</v>
      </c>
      <c r="J141" s="19">
        <v>4880</v>
      </c>
      <c r="K141" s="17" t="s">
        <v>9</v>
      </c>
      <c r="L141" s="10"/>
      <c r="M141" s="60">
        <v>318</v>
      </c>
      <c r="N141" s="60">
        <v>552</v>
      </c>
      <c r="O141" s="60">
        <v>276</v>
      </c>
      <c r="P141" s="10"/>
      <c r="Q141" s="60">
        <f>N141*$Q$188</f>
        <v>8280</v>
      </c>
      <c r="R141" s="10"/>
      <c r="S141" s="62">
        <f t="shared" si="30"/>
        <v>8832</v>
      </c>
      <c r="T141" s="10"/>
      <c r="U141" s="64">
        <v>15.7</v>
      </c>
      <c r="V141" s="64">
        <v>7.99</v>
      </c>
      <c r="W141" s="10"/>
      <c r="X141" s="43">
        <v>882580000</v>
      </c>
      <c r="Y141" s="36">
        <v>5.1999999999999998E-2</v>
      </c>
      <c r="Z141" s="10"/>
      <c r="AA141" s="20">
        <v>51</v>
      </c>
      <c r="AB141" s="20">
        <v>14</v>
      </c>
      <c r="AC141" s="20">
        <v>3</v>
      </c>
      <c r="AD141" s="20">
        <v>31</v>
      </c>
      <c r="AE141" s="20">
        <v>1</v>
      </c>
      <c r="AF141" s="66">
        <f t="shared" si="31"/>
        <v>100</v>
      </c>
      <c r="AG141" s="10"/>
      <c r="AH141" s="36">
        <v>4.1000000000000002E-2</v>
      </c>
      <c r="AI141" s="40">
        <v>27816</v>
      </c>
      <c r="AJ141" s="37">
        <v>0.65</v>
      </c>
      <c r="AK141" s="42" t="s">
        <v>210</v>
      </c>
      <c r="AL141" s="41">
        <v>555</v>
      </c>
      <c r="AN141" s="86"/>
      <c r="AO141" s="87"/>
      <c r="AP141" s="88">
        <f t="shared" si="32"/>
        <v>0</v>
      </c>
      <c r="AR141" s="86">
        <f t="shared" si="33"/>
        <v>0</v>
      </c>
      <c r="AS141" s="87"/>
      <c r="AT141" s="88">
        <f t="shared" si="34"/>
        <v>0</v>
      </c>
      <c r="AV141" s="88">
        <v>0</v>
      </c>
    </row>
    <row r="142" spans="1:49" ht="24" customHeight="1">
      <c r="A142" s="16"/>
      <c r="B142" s="17">
        <f t="shared" si="35"/>
        <v>134</v>
      </c>
      <c r="C142" s="10"/>
      <c r="D142" s="18" t="s">
        <v>12</v>
      </c>
      <c r="E142" s="10"/>
      <c r="F142" s="18" t="s">
        <v>13</v>
      </c>
      <c r="G142" s="18" t="s">
        <v>222</v>
      </c>
      <c r="H142" s="10"/>
      <c r="I142" s="19">
        <v>100963</v>
      </c>
      <c r="J142" s="19">
        <v>13400</v>
      </c>
      <c r="K142" s="17" t="s">
        <v>14</v>
      </c>
      <c r="L142" s="10"/>
      <c r="M142" s="60">
        <v>8</v>
      </c>
      <c r="N142" s="60">
        <v>8</v>
      </c>
      <c r="O142" s="60">
        <v>8</v>
      </c>
      <c r="P142" s="10"/>
      <c r="Q142" s="60">
        <f>N142*$Q$189</f>
        <v>240</v>
      </c>
      <c r="R142" s="10"/>
      <c r="S142" s="62">
        <f t="shared" si="30"/>
        <v>248</v>
      </c>
      <c r="T142" s="10"/>
      <c r="U142" s="64">
        <v>7.9</v>
      </c>
      <c r="V142" s="64">
        <v>7.9</v>
      </c>
      <c r="W142" s="10"/>
      <c r="X142" s="43">
        <f>AP142+AT142</f>
        <v>97265094.400000006</v>
      </c>
      <c r="Y142" s="36">
        <f>X142/AV142</f>
        <v>6.76862173973556E-2</v>
      </c>
      <c r="Z142" s="10"/>
      <c r="AA142" s="20">
        <v>62.5</v>
      </c>
      <c r="AB142" s="20">
        <v>0</v>
      </c>
      <c r="AC142" s="20">
        <v>12.5</v>
      </c>
      <c r="AD142" s="20">
        <v>25</v>
      </c>
      <c r="AE142" s="20">
        <v>0</v>
      </c>
      <c r="AF142" s="66">
        <f t="shared" si="31"/>
        <v>100</v>
      </c>
      <c r="AG142" s="10"/>
      <c r="AH142" s="72"/>
      <c r="AI142" s="73"/>
      <c r="AJ142" s="74"/>
      <c r="AK142" s="75"/>
      <c r="AL142" s="76"/>
      <c r="AN142" s="57">
        <v>15197.671</v>
      </c>
      <c r="AO142" s="35">
        <v>80</v>
      </c>
      <c r="AP142" s="43">
        <f t="shared" si="32"/>
        <v>9726509.4399999995</v>
      </c>
      <c r="AR142" s="57">
        <f t="shared" si="33"/>
        <v>15197.671</v>
      </c>
      <c r="AS142" s="35">
        <v>24</v>
      </c>
      <c r="AT142" s="43">
        <f t="shared" si="34"/>
        <v>87538584.960000008</v>
      </c>
      <c r="AV142" s="43">
        <v>1437000000</v>
      </c>
    </row>
    <row r="143" spans="1:49" ht="24" customHeight="1">
      <c r="A143" s="16"/>
      <c r="B143" s="17">
        <f t="shared" si="35"/>
        <v>135</v>
      </c>
      <c r="C143" s="10"/>
      <c r="D143" s="18" t="s">
        <v>225</v>
      </c>
      <c r="E143" s="10"/>
      <c r="F143" s="18" t="s">
        <v>11</v>
      </c>
      <c r="G143" s="18" t="s">
        <v>11</v>
      </c>
      <c r="H143" s="10"/>
      <c r="I143" s="19">
        <v>539560</v>
      </c>
      <c r="J143" s="19"/>
      <c r="K143" s="17" t="s">
        <v>9</v>
      </c>
      <c r="L143" s="10"/>
      <c r="M143" s="60">
        <v>41</v>
      </c>
      <c r="N143" s="60">
        <v>135</v>
      </c>
      <c r="O143" s="60">
        <v>43</v>
      </c>
      <c r="P143" s="10"/>
      <c r="Q143" s="60">
        <f>N143*$Q$188</f>
        <v>2025</v>
      </c>
      <c r="R143" s="10"/>
      <c r="S143" s="62">
        <f t="shared" si="30"/>
        <v>2160</v>
      </c>
      <c r="T143" s="10"/>
      <c r="U143" s="64">
        <v>25</v>
      </c>
      <c r="V143" s="64">
        <v>7.86</v>
      </c>
      <c r="W143" s="10"/>
      <c r="X143" s="43">
        <v>138350000</v>
      </c>
      <c r="Y143" s="36">
        <v>8.3000000000000004E-2</v>
      </c>
      <c r="Z143" s="10"/>
      <c r="AA143" s="20">
        <v>38</v>
      </c>
      <c r="AB143" s="20">
        <v>6</v>
      </c>
      <c r="AC143" s="20">
        <v>2</v>
      </c>
      <c r="AD143" s="20">
        <v>53</v>
      </c>
      <c r="AE143" s="20">
        <v>1</v>
      </c>
      <c r="AF143" s="66">
        <f t="shared" si="31"/>
        <v>100</v>
      </c>
      <c r="AG143" s="10"/>
      <c r="AH143" s="36">
        <v>-1E-3</v>
      </c>
      <c r="AI143" s="40">
        <v>12039</v>
      </c>
      <c r="AJ143" s="37">
        <v>0.67</v>
      </c>
      <c r="AK143" s="42" t="s">
        <v>213</v>
      </c>
      <c r="AL143" s="41">
        <v>417</v>
      </c>
      <c r="AN143" s="86"/>
      <c r="AO143" s="87"/>
      <c r="AP143" s="88">
        <f t="shared" si="32"/>
        <v>0</v>
      </c>
      <c r="AR143" s="86">
        <f t="shared" si="33"/>
        <v>0</v>
      </c>
      <c r="AS143" s="87"/>
      <c r="AT143" s="88">
        <f t="shared" si="34"/>
        <v>0</v>
      </c>
      <c r="AV143" s="88">
        <v>0</v>
      </c>
    </row>
    <row r="144" spans="1:49" ht="24" customHeight="1">
      <c r="A144" s="16"/>
      <c r="B144" s="17">
        <f t="shared" si="35"/>
        <v>136</v>
      </c>
      <c r="C144" s="10"/>
      <c r="D144" s="18" t="s">
        <v>81</v>
      </c>
      <c r="E144" s="10"/>
      <c r="F144" s="18" t="s">
        <v>8</v>
      </c>
      <c r="G144" s="18" t="s">
        <v>212</v>
      </c>
      <c r="H144" s="10"/>
      <c r="I144" s="19">
        <v>9753281</v>
      </c>
      <c r="J144" s="19">
        <v>12570</v>
      </c>
      <c r="K144" s="17" t="s">
        <v>14</v>
      </c>
      <c r="L144" s="10"/>
      <c r="M144" s="60">
        <v>607</v>
      </c>
      <c r="N144" s="60">
        <v>756</v>
      </c>
      <c r="O144" s="60">
        <v>756</v>
      </c>
      <c r="P144" s="10"/>
      <c r="Q144" s="60">
        <f>N144*$Q$189</f>
        <v>22680</v>
      </c>
      <c r="R144" s="10"/>
      <c r="S144" s="62">
        <f t="shared" si="30"/>
        <v>23436</v>
      </c>
      <c r="T144" s="10"/>
      <c r="U144" s="64">
        <v>7.8</v>
      </c>
      <c r="V144" s="64">
        <v>7.8</v>
      </c>
      <c r="W144" s="10"/>
      <c r="X144" s="43">
        <f>AP144+AT144</f>
        <v>7857789004.7999992</v>
      </c>
      <c r="Y144" s="36">
        <f>X144/AV144</f>
        <v>6.1626334278118061E-2</v>
      </c>
      <c r="Z144" s="10"/>
      <c r="AA144" s="20">
        <v>44.3</v>
      </c>
      <c r="AB144" s="20">
        <v>10.5</v>
      </c>
      <c r="AC144" s="20">
        <v>12</v>
      </c>
      <c r="AD144" s="20">
        <v>25</v>
      </c>
      <c r="AE144" s="20">
        <v>8.1999999999999993</v>
      </c>
      <c r="AF144" s="66">
        <f t="shared" si="31"/>
        <v>100</v>
      </c>
      <c r="AG144" s="10"/>
      <c r="AH144" s="72"/>
      <c r="AI144" s="73"/>
      <c r="AJ144" s="74"/>
      <c r="AK144" s="75"/>
      <c r="AL144" s="76"/>
      <c r="AN144" s="57">
        <v>12992.376</v>
      </c>
      <c r="AO144" s="35">
        <v>80</v>
      </c>
      <c r="AP144" s="43">
        <f t="shared" si="32"/>
        <v>785778900.48000002</v>
      </c>
      <c r="AR144" s="57">
        <f t="shared" si="33"/>
        <v>12992.376</v>
      </c>
      <c r="AS144" s="35">
        <v>24</v>
      </c>
      <c r="AT144" s="43">
        <f t="shared" si="34"/>
        <v>7072010104.3199997</v>
      </c>
      <c r="AV144" s="43">
        <v>127507000000</v>
      </c>
    </row>
    <row r="145" spans="1:48" ht="24" customHeight="1">
      <c r="A145" s="16"/>
      <c r="B145" s="17">
        <f t="shared" si="35"/>
        <v>137</v>
      </c>
      <c r="C145" s="10"/>
      <c r="D145" s="18" t="s">
        <v>124</v>
      </c>
      <c r="E145" s="10"/>
      <c r="F145" s="18" t="s">
        <v>18</v>
      </c>
      <c r="G145" s="18" t="s">
        <v>224</v>
      </c>
      <c r="H145" s="10"/>
      <c r="I145" s="19">
        <v>4660833</v>
      </c>
      <c r="J145" s="19">
        <v>39070</v>
      </c>
      <c r="K145" s="17" t="s">
        <v>14</v>
      </c>
      <c r="L145" s="10"/>
      <c r="M145" s="60">
        <v>327</v>
      </c>
      <c r="N145" s="60">
        <v>364</v>
      </c>
      <c r="O145" s="60">
        <v>364</v>
      </c>
      <c r="P145" s="10"/>
      <c r="Q145" s="60">
        <f>N145*$Q$189</f>
        <v>10920</v>
      </c>
      <c r="R145" s="10"/>
      <c r="S145" s="62">
        <f t="shared" si="30"/>
        <v>11284</v>
      </c>
      <c r="T145" s="10"/>
      <c r="U145" s="64">
        <v>7.8</v>
      </c>
      <c r="V145" s="64">
        <v>7.8</v>
      </c>
      <c r="W145" s="10"/>
      <c r="X145" s="43">
        <f>AP145+AT145</f>
        <v>11655819302.4</v>
      </c>
      <c r="Y145" s="36">
        <f>X145/AV145</f>
        <v>6.2047224453032672E-2</v>
      </c>
      <c r="Z145" s="10"/>
      <c r="AA145" s="20">
        <v>68.5</v>
      </c>
      <c r="AB145" s="20">
        <v>15.9</v>
      </c>
      <c r="AC145" s="20">
        <v>1.5</v>
      </c>
      <c r="AD145" s="20">
        <v>7.6</v>
      </c>
      <c r="AE145" s="20">
        <v>6.5</v>
      </c>
      <c r="AF145" s="66">
        <f t="shared" si="31"/>
        <v>100</v>
      </c>
      <c r="AG145" s="10"/>
      <c r="AH145" s="72"/>
      <c r="AI145" s="73"/>
      <c r="AJ145" s="74"/>
      <c r="AK145" s="75"/>
      <c r="AL145" s="76"/>
      <c r="AN145" s="57">
        <v>40026.851999999999</v>
      </c>
      <c r="AO145" s="35">
        <v>80</v>
      </c>
      <c r="AP145" s="43">
        <f t="shared" si="32"/>
        <v>1165581930.24</v>
      </c>
      <c r="AR145" s="57">
        <f t="shared" si="33"/>
        <v>40026.851999999999</v>
      </c>
      <c r="AS145" s="35">
        <v>24</v>
      </c>
      <c r="AT145" s="43">
        <f t="shared" si="34"/>
        <v>10490237372.16</v>
      </c>
      <c r="AV145" s="43">
        <v>187854000000</v>
      </c>
    </row>
    <row r="146" spans="1:48" ht="24" customHeight="1">
      <c r="A146" s="16"/>
      <c r="B146" s="17">
        <f t="shared" si="35"/>
        <v>138</v>
      </c>
      <c r="C146" s="10"/>
      <c r="D146" s="18" t="s">
        <v>21</v>
      </c>
      <c r="E146" s="10"/>
      <c r="F146" s="18" t="s">
        <v>22</v>
      </c>
      <c r="G146" s="18" t="s">
        <v>198</v>
      </c>
      <c r="H146" s="10"/>
      <c r="I146" s="19">
        <v>162951552</v>
      </c>
      <c r="J146" s="19">
        <v>1330</v>
      </c>
      <c r="K146" s="17" t="s">
        <v>9</v>
      </c>
      <c r="L146" s="10"/>
      <c r="M146" s="60">
        <v>2376</v>
      </c>
      <c r="N146" s="60">
        <v>24954</v>
      </c>
      <c r="O146" s="60">
        <v>11825</v>
      </c>
      <c r="P146" s="10"/>
      <c r="Q146" s="60">
        <f>N146*$Q$188</f>
        <v>374310</v>
      </c>
      <c r="R146" s="10"/>
      <c r="S146" s="62">
        <f t="shared" si="30"/>
        <v>399264</v>
      </c>
      <c r="T146" s="10"/>
      <c r="U146" s="64">
        <v>15.3</v>
      </c>
      <c r="V146" s="64">
        <v>7.61</v>
      </c>
      <c r="W146" s="10"/>
      <c r="X146" s="43">
        <v>11270000000</v>
      </c>
      <c r="Y146" s="36">
        <v>5.0999999999999997E-2</v>
      </c>
      <c r="Z146" s="10"/>
      <c r="AA146" s="20">
        <v>18</v>
      </c>
      <c r="AB146" s="20">
        <v>33</v>
      </c>
      <c r="AC146" s="20">
        <v>12</v>
      </c>
      <c r="AD146" s="20">
        <v>32</v>
      </c>
      <c r="AE146" s="20">
        <v>5</v>
      </c>
      <c r="AF146" s="66">
        <f t="shared" si="31"/>
        <v>100</v>
      </c>
      <c r="AG146" s="10"/>
      <c r="AH146" s="36">
        <v>-4.3999999999999997E-2</v>
      </c>
      <c r="AI146" s="40">
        <v>1767</v>
      </c>
      <c r="AJ146" s="37">
        <v>0.67</v>
      </c>
      <c r="AK146" s="42" t="s">
        <v>223</v>
      </c>
      <c r="AL146" s="41">
        <v>417</v>
      </c>
      <c r="AN146" s="86"/>
      <c r="AO146" s="87"/>
      <c r="AP146" s="88">
        <f t="shared" si="32"/>
        <v>0</v>
      </c>
      <c r="AR146" s="86">
        <f t="shared" si="33"/>
        <v>0</v>
      </c>
      <c r="AS146" s="87"/>
      <c r="AT146" s="88">
        <f t="shared" si="34"/>
        <v>0</v>
      </c>
      <c r="AV146" s="88">
        <v>0</v>
      </c>
    </row>
    <row r="147" spans="1:48" ht="24" customHeight="1">
      <c r="A147" s="16"/>
      <c r="B147" s="17">
        <f t="shared" si="35"/>
        <v>139</v>
      </c>
      <c r="C147" s="10"/>
      <c r="D147" s="26" t="s">
        <v>166</v>
      </c>
      <c r="E147" s="10"/>
      <c r="F147" s="18" t="s">
        <v>8</v>
      </c>
      <c r="G147" s="18" t="s">
        <v>212</v>
      </c>
      <c r="H147" s="10"/>
      <c r="I147" s="19">
        <v>2081206</v>
      </c>
      <c r="J147" s="19">
        <v>5100</v>
      </c>
      <c r="K147" s="17" t="s">
        <v>9</v>
      </c>
      <c r="L147" s="10"/>
      <c r="M147" s="60">
        <v>148</v>
      </c>
      <c r="N147" s="60">
        <v>134</v>
      </c>
      <c r="O147" s="60">
        <v>164</v>
      </c>
      <c r="P147" s="10"/>
      <c r="Q147" s="60">
        <f>N147*$Q$188</f>
        <v>2010</v>
      </c>
      <c r="R147" s="10"/>
      <c r="S147" s="62">
        <f t="shared" si="30"/>
        <v>2144</v>
      </c>
      <c r="T147" s="10"/>
      <c r="U147" s="64">
        <v>6.4</v>
      </c>
      <c r="V147" s="64">
        <v>7.55</v>
      </c>
      <c r="W147" s="10"/>
      <c r="X147" s="43">
        <v>228480000</v>
      </c>
      <c r="Y147" s="36">
        <v>2.1000000000000001E-2</v>
      </c>
      <c r="Z147" s="10"/>
      <c r="AA147" s="20">
        <v>60</v>
      </c>
      <c r="AB147" s="20">
        <v>8</v>
      </c>
      <c r="AC147" s="20">
        <v>2</v>
      </c>
      <c r="AD147" s="20">
        <v>29</v>
      </c>
      <c r="AE147" s="20">
        <v>1</v>
      </c>
      <c r="AF147" s="66">
        <f t="shared" si="31"/>
        <v>100</v>
      </c>
      <c r="AG147" s="10"/>
      <c r="AH147" s="36">
        <v>5.8000000000000003E-2</v>
      </c>
      <c r="AI147" s="40">
        <v>21284</v>
      </c>
      <c r="AJ147" s="37">
        <v>0.73</v>
      </c>
      <c r="AK147" s="42" t="s">
        <v>213</v>
      </c>
      <c r="AL147" s="41">
        <v>568</v>
      </c>
      <c r="AN147" s="86"/>
      <c r="AO147" s="87"/>
      <c r="AP147" s="88">
        <f t="shared" si="32"/>
        <v>0</v>
      </c>
      <c r="AR147" s="86">
        <f t="shared" si="33"/>
        <v>0</v>
      </c>
      <c r="AS147" s="87"/>
      <c r="AT147" s="88">
        <f t="shared" si="34"/>
        <v>0</v>
      </c>
      <c r="AV147" s="88">
        <v>0</v>
      </c>
    </row>
    <row r="148" spans="1:48" ht="24" customHeight="1">
      <c r="A148" s="16"/>
      <c r="B148" s="17">
        <f t="shared" si="35"/>
        <v>140</v>
      </c>
      <c r="C148" s="10"/>
      <c r="D148" s="18" t="s">
        <v>28</v>
      </c>
      <c r="E148" s="10"/>
      <c r="F148" s="18" t="s">
        <v>22</v>
      </c>
      <c r="G148" s="18" t="s">
        <v>198</v>
      </c>
      <c r="H148" s="10"/>
      <c r="I148" s="19">
        <v>797765</v>
      </c>
      <c r="J148" s="19">
        <v>2510</v>
      </c>
      <c r="K148" s="17" t="s">
        <v>9</v>
      </c>
      <c r="L148" s="10"/>
      <c r="M148" s="60">
        <v>125</v>
      </c>
      <c r="N148" s="60">
        <v>139</v>
      </c>
      <c r="O148" s="60">
        <v>71</v>
      </c>
      <c r="P148" s="10"/>
      <c r="Q148" s="60">
        <f>N148*$Q$188</f>
        <v>2085</v>
      </c>
      <c r="R148" s="10"/>
      <c r="S148" s="62">
        <f t="shared" si="30"/>
        <v>2224</v>
      </c>
      <c r="T148" s="10"/>
      <c r="U148" s="64">
        <v>17.399999999999999</v>
      </c>
      <c r="V148" s="64">
        <v>7.51</v>
      </c>
      <c r="W148" s="10"/>
      <c r="X148" s="43">
        <v>128590000</v>
      </c>
      <c r="Y148" s="36">
        <v>5.8000000000000003E-2</v>
      </c>
      <c r="Z148" s="10"/>
      <c r="AA148" s="20">
        <v>30</v>
      </c>
      <c r="AB148" s="20">
        <v>30</v>
      </c>
      <c r="AC148" s="20">
        <v>4</v>
      </c>
      <c r="AD148" s="20">
        <v>35</v>
      </c>
      <c r="AE148" s="20">
        <v>1</v>
      </c>
      <c r="AF148" s="66">
        <f t="shared" si="31"/>
        <v>100</v>
      </c>
      <c r="AG148" s="10"/>
      <c r="AH148" s="36">
        <v>-5.8999999999999997E-2</v>
      </c>
      <c r="AI148" s="40">
        <v>10903</v>
      </c>
      <c r="AJ148" s="37">
        <v>0.79</v>
      </c>
      <c r="AK148" s="42" t="s">
        <v>213</v>
      </c>
      <c r="AL148" s="41">
        <v>456</v>
      </c>
      <c r="AN148" s="86"/>
      <c r="AO148" s="87"/>
      <c r="AP148" s="88">
        <f t="shared" si="32"/>
        <v>0</v>
      </c>
      <c r="AR148" s="86">
        <f t="shared" si="33"/>
        <v>0</v>
      </c>
      <c r="AS148" s="87"/>
      <c r="AT148" s="88">
        <f t="shared" si="34"/>
        <v>0</v>
      </c>
      <c r="AV148" s="88">
        <v>0</v>
      </c>
    </row>
    <row r="149" spans="1:48" ht="24" customHeight="1">
      <c r="A149" s="16"/>
      <c r="B149" s="17">
        <f t="shared" si="35"/>
        <v>141</v>
      </c>
      <c r="C149" s="10"/>
      <c r="D149" s="18" t="s">
        <v>135</v>
      </c>
      <c r="E149" s="10"/>
      <c r="F149" s="18" t="s">
        <v>8</v>
      </c>
      <c r="G149" s="18" t="s">
        <v>212</v>
      </c>
      <c r="H149" s="10"/>
      <c r="I149" s="19">
        <v>10371627</v>
      </c>
      <c r="J149" s="19">
        <v>19850</v>
      </c>
      <c r="K149" s="17" t="s">
        <v>14</v>
      </c>
      <c r="L149" s="10"/>
      <c r="M149" s="60">
        <v>563</v>
      </c>
      <c r="N149" s="60">
        <v>768</v>
      </c>
      <c r="O149" s="60">
        <v>768</v>
      </c>
      <c r="P149" s="10"/>
      <c r="Q149" s="60">
        <f>N149*$Q$189</f>
        <v>23040</v>
      </c>
      <c r="R149" s="10"/>
      <c r="S149" s="62">
        <f t="shared" si="30"/>
        <v>23808</v>
      </c>
      <c r="T149" s="10"/>
      <c r="U149" s="64">
        <v>7.4</v>
      </c>
      <c r="V149" s="64">
        <v>7.4</v>
      </c>
      <c r="W149" s="10"/>
      <c r="X149" s="43">
        <f>AP149+AT149</f>
        <v>12274729574.400002</v>
      </c>
      <c r="Y149" s="36">
        <f>X149/AV149</f>
        <v>5.9503454303248896E-2</v>
      </c>
      <c r="Z149" s="10"/>
      <c r="AA149" s="20">
        <v>47.6</v>
      </c>
      <c r="AB149" s="20">
        <v>18.3</v>
      </c>
      <c r="AC149" s="20">
        <v>5.9</v>
      </c>
      <c r="AD149" s="20">
        <v>21.8</v>
      </c>
      <c r="AE149" s="20">
        <v>6.4</v>
      </c>
      <c r="AF149" s="66">
        <f t="shared" si="31"/>
        <v>100.00000000000001</v>
      </c>
      <c r="AG149" s="10"/>
      <c r="AH149" s="72"/>
      <c r="AI149" s="73"/>
      <c r="AJ149" s="74"/>
      <c r="AK149" s="75"/>
      <c r="AL149" s="76"/>
      <c r="AN149" s="57">
        <v>19978.401000000002</v>
      </c>
      <c r="AO149" s="35">
        <v>80</v>
      </c>
      <c r="AP149" s="43">
        <f t="shared" si="32"/>
        <v>1227472957.4400001</v>
      </c>
      <c r="AR149" s="57">
        <f t="shared" si="33"/>
        <v>19978.401000000002</v>
      </c>
      <c r="AS149" s="35">
        <v>24</v>
      </c>
      <c r="AT149" s="43">
        <f t="shared" si="34"/>
        <v>11047256616.960001</v>
      </c>
      <c r="AV149" s="43">
        <v>206286000000</v>
      </c>
    </row>
    <row r="150" spans="1:48" ht="24" customHeight="1">
      <c r="A150" s="16"/>
      <c r="B150" s="17">
        <f t="shared" si="35"/>
        <v>142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>N150*$Q$188</f>
        <v>60</v>
      </c>
      <c r="R150" s="10"/>
      <c r="S150" s="62">
        <f t="shared" si="30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31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32"/>
        <v>0</v>
      </c>
      <c r="AR150" s="86">
        <f t="shared" si="33"/>
        <v>0</v>
      </c>
      <c r="AS150" s="87"/>
      <c r="AT150" s="88">
        <f t="shared" si="34"/>
        <v>0</v>
      </c>
      <c r="AV150" s="88">
        <v>0</v>
      </c>
    </row>
    <row r="151" spans="1:48" ht="24" customHeight="1">
      <c r="A151" s="16"/>
      <c r="B151" s="17">
        <f t="shared" si="35"/>
        <v>143</v>
      </c>
      <c r="C151" s="10"/>
      <c r="D151" s="18" t="s">
        <v>164</v>
      </c>
      <c r="E151" s="10"/>
      <c r="F151" s="18" t="s">
        <v>8</v>
      </c>
      <c r="G151" s="18" t="s">
        <v>212</v>
      </c>
      <c r="H151" s="10"/>
      <c r="I151" s="19">
        <v>8734951</v>
      </c>
      <c r="J151" s="19">
        <v>1110</v>
      </c>
      <c r="K151" s="17" t="s">
        <v>9</v>
      </c>
      <c r="L151" s="10"/>
      <c r="M151" s="60">
        <v>427</v>
      </c>
      <c r="N151" s="60">
        <v>1577</v>
      </c>
      <c r="O151" s="60">
        <v>648</v>
      </c>
      <c r="P151" s="10"/>
      <c r="Q151" s="60">
        <f>N151*$Q$188</f>
        <v>23655</v>
      </c>
      <c r="R151" s="10"/>
      <c r="S151" s="62">
        <f t="shared" si="30"/>
        <v>25232</v>
      </c>
      <c r="T151" s="10"/>
      <c r="U151" s="64">
        <v>18.100000000000001</v>
      </c>
      <c r="V151" s="64">
        <v>7.18</v>
      </c>
      <c r="W151" s="10"/>
      <c r="X151" s="43">
        <v>417360000</v>
      </c>
      <c r="Y151" s="36">
        <v>0.06</v>
      </c>
      <c r="Z151" s="10"/>
      <c r="AA151" s="20">
        <v>69</v>
      </c>
      <c r="AB151" s="20">
        <v>9</v>
      </c>
      <c r="AC151" s="20">
        <v>1</v>
      </c>
      <c r="AD151" s="20">
        <v>20</v>
      </c>
      <c r="AE151" s="20">
        <v>1</v>
      </c>
      <c r="AF151" s="66">
        <f t="shared" si="31"/>
        <v>100</v>
      </c>
      <c r="AG151" s="10"/>
      <c r="AH151" s="36">
        <v>0.104</v>
      </c>
      <c r="AI151" s="40">
        <v>5037</v>
      </c>
      <c r="AJ151" s="37">
        <v>0.82</v>
      </c>
      <c r="AK151" s="42" t="s">
        <v>213</v>
      </c>
      <c r="AL151" s="41">
        <v>468</v>
      </c>
      <c r="AN151" s="86"/>
      <c r="AO151" s="87"/>
      <c r="AP151" s="88">
        <f t="shared" si="32"/>
        <v>0</v>
      </c>
      <c r="AR151" s="86">
        <f t="shared" si="33"/>
        <v>0</v>
      </c>
      <c r="AS151" s="87"/>
      <c r="AT151" s="88">
        <f t="shared" si="34"/>
        <v>0</v>
      </c>
      <c r="AV151" s="88">
        <v>0</v>
      </c>
    </row>
    <row r="152" spans="1:48" ht="24" customHeight="1">
      <c r="A152" s="16"/>
      <c r="B152" s="17">
        <f t="shared" si="35"/>
        <v>144</v>
      </c>
      <c r="C152" s="10"/>
      <c r="D152" s="18" t="s">
        <v>105</v>
      </c>
      <c r="E152" s="10"/>
      <c r="F152" s="18" t="s">
        <v>8</v>
      </c>
      <c r="G152" s="18" t="s">
        <v>212</v>
      </c>
      <c r="H152" s="10"/>
      <c r="I152" s="19">
        <v>575747</v>
      </c>
      <c r="J152" s="19">
        <v>76660</v>
      </c>
      <c r="K152" s="17" t="s">
        <v>14</v>
      </c>
      <c r="L152" s="10"/>
      <c r="M152" s="60">
        <v>32</v>
      </c>
      <c r="N152" s="60">
        <v>36</v>
      </c>
      <c r="O152" s="60">
        <v>36</v>
      </c>
      <c r="P152" s="10"/>
      <c r="Q152" s="60">
        <f>N152*$Q$189</f>
        <v>1080</v>
      </c>
      <c r="R152" s="10"/>
      <c r="S152" s="62">
        <f t="shared" si="30"/>
        <v>1116</v>
      </c>
      <c r="T152" s="10"/>
      <c r="U152" s="64">
        <v>6.9</v>
      </c>
      <c r="V152" s="64">
        <v>6.9</v>
      </c>
      <c r="W152" s="10"/>
      <c r="X152" s="43">
        <f>AP152+AT152</f>
        <v>3003217660.8000002</v>
      </c>
      <c r="Y152" s="36">
        <f>X152/AV152</f>
        <v>4.9483739941671753E-2</v>
      </c>
      <c r="Z152" s="10"/>
      <c r="AA152" s="20">
        <v>62.5</v>
      </c>
      <c r="AB152" s="20">
        <v>9.4</v>
      </c>
      <c r="AC152" s="20">
        <v>3.1</v>
      </c>
      <c r="AD152" s="20">
        <v>25</v>
      </c>
      <c r="AE152" s="20">
        <v>0</v>
      </c>
      <c r="AF152" s="66">
        <f t="shared" si="31"/>
        <v>100</v>
      </c>
      <c r="AG152" s="10"/>
      <c r="AH152" s="72"/>
      <c r="AI152" s="73"/>
      <c r="AJ152" s="74"/>
      <c r="AK152" s="75"/>
      <c r="AL152" s="76"/>
      <c r="AN152" s="57">
        <v>104278.391</v>
      </c>
      <c r="AO152" s="35">
        <v>80</v>
      </c>
      <c r="AP152" s="43">
        <f t="shared" si="32"/>
        <v>300321766.08000004</v>
      </c>
      <c r="AR152" s="57">
        <f t="shared" si="33"/>
        <v>104278.391</v>
      </c>
      <c r="AS152" s="35">
        <v>24</v>
      </c>
      <c r="AT152" s="43">
        <f t="shared" si="34"/>
        <v>2702895894.7200003</v>
      </c>
      <c r="AV152" s="43">
        <v>60691000000</v>
      </c>
    </row>
    <row r="153" spans="1:48" ht="24" customHeight="1">
      <c r="A153" s="16"/>
      <c r="B153" s="17">
        <f t="shared" si="35"/>
        <v>145</v>
      </c>
      <c r="C153" s="10"/>
      <c r="D153" s="18" t="s">
        <v>100</v>
      </c>
      <c r="E153" s="10"/>
      <c r="F153" s="18" t="s">
        <v>5</v>
      </c>
      <c r="G153" s="18" t="s">
        <v>226</v>
      </c>
      <c r="H153" s="10"/>
      <c r="I153" s="19">
        <v>6006668</v>
      </c>
      <c r="J153" s="19">
        <v>7680</v>
      </c>
      <c r="K153" s="17" t="s">
        <v>9</v>
      </c>
      <c r="L153" s="10"/>
      <c r="M153" s="60">
        <v>576</v>
      </c>
      <c r="N153" s="60">
        <v>1090</v>
      </c>
      <c r="O153" s="60">
        <v>559</v>
      </c>
      <c r="P153" s="10"/>
      <c r="Q153" s="60">
        <f>N153*$Q$188</f>
        <v>16350</v>
      </c>
      <c r="R153" s="10"/>
      <c r="S153" s="62">
        <f t="shared" si="30"/>
        <v>17440</v>
      </c>
      <c r="T153" s="10"/>
      <c r="U153" s="64">
        <v>18.100000000000001</v>
      </c>
      <c r="V153" s="64">
        <v>6.68</v>
      </c>
      <c r="W153" s="10"/>
      <c r="X153" s="43">
        <v>3110000000</v>
      </c>
      <c r="Y153" s="36">
        <v>0.06</v>
      </c>
      <c r="Z153" s="10"/>
      <c r="AA153" s="20">
        <v>70</v>
      </c>
      <c r="AB153" s="20">
        <v>13</v>
      </c>
      <c r="AC153" s="20">
        <v>1</v>
      </c>
      <c r="AD153" s="20">
        <v>15</v>
      </c>
      <c r="AE153" s="20">
        <v>1</v>
      </c>
      <c r="AF153" s="66">
        <f t="shared" si="31"/>
        <v>100</v>
      </c>
      <c r="AG153" s="10"/>
      <c r="AH153" s="36">
        <v>-3.4000000000000002E-2</v>
      </c>
      <c r="AI153" s="40">
        <v>31072</v>
      </c>
      <c r="AJ153" s="37">
        <v>0.81</v>
      </c>
      <c r="AK153" s="42" t="s">
        <v>223</v>
      </c>
      <c r="AL153" s="41">
        <v>419</v>
      </c>
      <c r="AN153" s="86"/>
      <c r="AO153" s="87"/>
      <c r="AP153" s="88">
        <f t="shared" si="32"/>
        <v>0</v>
      </c>
      <c r="AR153" s="86">
        <f t="shared" si="33"/>
        <v>0</v>
      </c>
      <c r="AS153" s="87"/>
      <c r="AT153" s="88">
        <f t="shared" si="34"/>
        <v>0</v>
      </c>
      <c r="AV153" s="88">
        <v>0</v>
      </c>
    </row>
    <row r="154" spans="1:48" ht="24" customHeight="1">
      <c r="A154" s="16"/>
      <c r="B154" s="17">
        <f t="shared" si="35"/>
        <v>146</v>
      </c>
      <c r="C154" s="10"/>
      <c r="D154" s="18" t="s">
        <v>173</v>
      </c>
      <c r="E154" s="10"/>
      <c r="F154" s="18" t="s">
        <v>8</v>
      </c>
      <c r="G154" s="18" t="s">
        <v>212</v>
      </c>
      <c r="H154" s="10"/>
      <c r="I154" s="19">
        <v>5662544</v>
      </c>
      <c r="J154" s="19">
        <v>6670</v>
      </c>
      <c r="K154" s="17" t="s">
        <v>9</v>
      </c>
      <c r="L154" s="10"/>
      <c r="M154" s="60">
        <v>543</v>
      </c>
      <c r="N154" s="60">
        <v>823</v>
      </c>
      <c r="O154" s="60">
        <v>326</v>
      </c>
      <c r="P154" s="10"/>
      <c r="Q154" s="60">
        <f>N154*$Q$188</f>
        <v>12345</v>
      </c>
      <c r="R154" s="10"/>
      <c r="S154" s="62">
        <f t="shared" si="30"/>
        <v>13168</v>
      </c>
      <c r="T154" s="10"/>
      <c r="U154" s="64">
        <v>14.5</v>
      </c>
      <c r="V154" s="64">
        <v>6.62</v>
      </c>
      <c r="W154" s="10"/>
      <c r="X154" s="43">
        <v>1750000000</v>
      </c>
      <c r="Y154" s="36">
        <v>4.8000000000000001E-2</v>
      </c>
      <c r="Z154" s="10"/>
      <c r="AA154" s="20">
        <v>51</v>
      </c>
      <c r="AB154" s="20">
        <v>10</v>
      </c>
      <c r="AC154" s="20">
        <v>1</v>
      </c>
      <c r="AD154" s="20">
        <v>37</v>
      </c>
      <c r="AE154" s="20">
        <v>1</v>
      </c>
      <c r="AF154" s="66">
        <f t="shared" si="31"/>
        <v>100</v>
      </c>
      <c r="AG154" s="10"/>
      <c r="AH154" s="36">
        <v>-1.9E-2</v>
      </c>
      <c r="AI154" s="40">
        <v>14973</v>
      </c>
      <c r="AJ154" s="37">
        <v>0.86</v>
      </c>
      <c r="AK154" s="42" t="s">
        <v>210</v>
      </c>
      <c r="AL154" s="41">
        <v>466</v>
      </c>
      <c r="AN154" s="86"/>
      <c r="AO154" s="87"/>
      <c r="AP154" s="88">
        <f t="shared" si="32"/>
        <v>0</v>
      </c>
      <c r="AR154" s="86">
        <f t="shared" si="33"/>
        <v>0</v>
      </c>
      <c r="AS154" s="87"/>
      <c r="AT154" s="88">
        <f t="shared" si="34"/>
        <v>0</v>
      </c>
      <c r="AV154" s="88">
        <v>0</v>
      </c>
    </row>
    <row r="155" spans="1:48" ht="24" customHeight="1">
      <c r="A155" s="16"/>
      <c r="B155" s="17">
        <f t="shared" si="35"/>
        <v>147</v>
      </c>
      <c r="C155" s="10"/>
      <c r="D155" s="18" t="s">
        <v>82</v>
      </c>
      <c r="E155" s="10"/>
      <c r="F155" s="18" t="s">
        <v>8</v>
      </c>
      <c r="G155" s="18" t="s">
        <v>212</v>
      </c>
      <c r="H155" s="10"/>
      <c r="I155" s="19">
        <v>332474</v>
      </c>
      <c r="J155" s="19">
        <v>56990</v>
      </c>
      <c r="K155" s="17" t="s">
        <v>14</v>
      </c>
      <c r="L155" s="10"/>
      <c r="M155" s="60">
        <v>18</v>
      </c>
      <c r="N155" s="60">
        <v>22</v>
      </c>
      <c r="O155" s="60">
        <v>22</v>
      </c>
      <c r="P155" s="10"/>
      <c r="Q155" s="60">
        <f>N155*$Q$189</f>
        <v>660</v>
      </c>
      <c r="R155" s="10"/>
      <c r="S155" s="62">
        <f t="shared" si="30"/>
        <v>682</v>
      </c>
      <c r="T155" s="10"/>
      <c r="U155" s="64">
        <v>6.6</v>
      </c>
      <c r="V155" s="64">
        <v>6.6</v>
      </c>
      <c r="W155" s="10"/>
      <c r="X155" s="43">
        <f>AP155+AT155</f>
        <v>1086939902.4000001</v>
      </c>
      <c r="Y155" s="36">
        <f>X155/AV155</f>
        <v>5.2468618575014489E-2</v>
      </c>
      <c r="Z155" s="10"/>
      <c r="AA155" s="20">
        <v>72.2</v>
      </c>
      <c r="AB155" s="20">
        <v>11.1</v>
      </c>
      <c r="AC155" s="20">
        <v>0</v>
      </c>
      <c r="AD155" s="20">
        <v>11.1</v>
      </c>
      <c r="AE155" s="20">
        <v>5.6</v>
      </c>
      <c r="AF155" s="66">
        <f t="shared" si="31"/>
        <v>99.999999999999986</v>
      </c>
      <c r="AG155" s="10"/>
      <c r="AH155" s="72"/>
      <c r="AI155" s="73"/>
      <c r="AJ155" s="74"/>
      <c r="AK155" s="75"/>
      <c r="AL155" s="76"/>
      <c r="AN155" s="57">
        <v>61757.949000000001</v>
      </c>
      <c r="AO155" s="35">
        <v>80</v>
      </c>
      <c r="AP155" s="43">
        <f t="shared" si="32"/>
        <v>108693990.24000001</v>
      </c>
      <c r="AR155" s="57">
        <f t="shared" si="33"/>
        <v>61757.949000000001</v>
      </c>
      <c r="AS155" s="35">
        <v>24</v>
      </c>
      <c r="AT155" s="43">
        <f t="shared" si="34"/>
        <v>978245912.16000009</v>
      </c>
      <c r="AV155" s="43">
        <v>20716000000</v>
      </c>
    </row>
    <row r="156" spans="1:48" ht="24" customHeight="1">
      <c r="A156" s="16"/>
      <c r="B156" s="17">
        <f t="shared" si="35"/>
        <v>148</v>
      </c>
      <c r="C156" s="10"/>
      <c r="D156" s="18" t="s">
        <v>152</v>
      </c>
      <c r="E156" s="10"/>
      <c r="F156" s="18" t="s">
        <v>8</v>
      </c>
      <c r="G156" s="18" t="s">
        <v>212</v>
      </c>
      <c r="H156" s="10"/>
      <c r="I156" s="19">
        <v>2077862</v>
      </c>
      <c r="J156" s="19">
        <v>21660</v>
      </c>
      <c r="K156" s="17" t="s">
        <v>14</v>
      </c>
      <c r="L156" s="10"/>
      <c r="M156" s="60">
        <v>130</v>
      </c>
      <c r="N156" s="60">
        <v>134</v>
      </c>
      <c r="O156" s="60">
        <v>134</v>
      </c>
      <c r="P156" s="10"/>
      <c r="Q156" s="60">
        <f>N156*$Q$189</f>
        <v>4020</v>
      </c>
      <c r="R156" s="10"/>
      <c r="S156" s="62">
        <f t="shared" si="30"/>
        <v>4154</v>
      </c>
      <c r="T156" s="10"/>
      <c r="U156" s="64">
        <v>6.4</v>
      </c>
      <c r="V156" s="64">
        <v>6.4</v>
      </c>
      <c r="W156" s="10"/>
      <c r="X156" s="43">
        <f>AP156+AT156</f>
        <v>2317940683.1999998</v>
      </c>
      <c r="Y156" s="36">
        <f>X156/AV156</f>
        <v>5.1911239881752211E-2</v>
      </c>
      <c r="Z156" s="10"/>
      <c r="AA156" s="20">
        <v>46.9</v>
      </c>
      <c r="AB156" s="20">
        <v>19.2</v>
      </c>
      <c r="AC156" s="20">
        <v>10</v>
      </c>
      <c r="AD156" s="20">
        <v>16.899999999999999</v>
      </c>
      <c r="AE156" s="20">
        <v>7</v>
      </c>
      <c r="AF156" s="66">
        <f t="shared" si="31"/>
        <v>100</v>
      </c>
      <c r="AG156" s="10"/>
      <c r="AH156" s="72"/>
      <c r="AI156" s="73"/>
      <c r="AJ156" s="74"/>
      <c r="AK156" s="75"/>
      <c r="AL156" s="76"/>
      <c r="AN156" s="57">
        <v>21622.580999999998</v>
      </c>
      <c r="AO156" s="35">
        <v>80</v>
      </c>
      <c r="AP156" s="43">
        <f t="shared" si="32"/>
        <v>231794068.31999999</v>
      </c>
      <c r="AR156" s="57">
        <f t="shared" si="33"/>
        <v>21622.580999999998</v>
      </c>
      <c r="AS156" s="35">
        <v>24</v>
      </c>
      <c r="AT156" s="43">
        <f t="shared" si="34"/>
        <v>2086146614.8799996</v>
      </c>
      <c r="AV156" s="43">
        <v>44652000000</v>
      </c>
    </row>
    <row r="157" spans="1:48" ht="24" customHeight="1">
      <c r="A157" s="16"/>
      <c r="B157" s="17">
        <f t="shared" si="35"/>
        <v>149</v>
      </c>
      <c r="C157" s="10"/>
      <c r="D157" s="18" t="s">
        <v>20</v>
      </c>
      <c r="E157" s="10"/>
      <c r="F157" s="18" t="s">
        <v>8</v>
      </c>
      <c r="G157" s="18" t="s">
        <v>212</v>
      </c>
      <c r="H157" s="10"/>
      <c r="I157" s="19">
        <v>9725376</v>
      </c>
      <c r="J157" s="19">
        <v>4760</v>
      </c>
      <c r="K157" s="17" t="s">
        <v>9</v>
      </c>
      <c r="L157" s="10"/>
      <c r="M157" s="60">
        <v>759</v>
      </c>
      <c r="N157" s="60">
        <v>845</v>
      </c>
      <c r="O157" s="60">
        <v>639</v>
      </c>
      <c r="P157" s="10"/>
      <c r="Q157" s="60">
        <f>N157*$Q$188</f>
        <v>12675</v>
      </c>
      <c r="R157" s="10"/>
      <c r="S157" s="62">
        <f t="shared" si="30"/>
        <v>13520</v>
      </c>
      <c r="T157" s="10"/>
      <c r="U157" s="64">
        <v>8.6999999999999993</v>
      </c>
      <c r="V157" s="64">
        <v>6.32</v>
      </c>
      <c r="W157" s="10"/>
      <c r="X157" s="43">
        <v>1090000000</v>
      </c>
      <c r="Y157" s="36">
        <v>2.9000000000000001E-2</v>
      </c>
      <c r="Z157" s="10"/>
      <c r="AA157" s="20">
        <v>40</v>
      </c>
      <c r="AB157" s="20">
        <v>23</v>
      </c>
      <c r="AC157" s="20">
        <v>7</v>
      </c>
      <c r="AD157" s="20">
        <v>28</v>
      </c>
      <c r="AE157" s="20">
        <v>2</v>
      </c>
      <c r="AF157" s="66">
        <f t="shared" si="31"/>
        <v>100</v>
      </c>
      <c r="AG157" s="10"/>
      <c r="AH157" s="36">
        <v>-5.1999999999999998E-2</v>
      </c>
      <c r="AI157" s="40">
        <v>13681</v>
      </c>
      <c r="AJ157" s="37">
        <v>0.8</v>
      </c>
      <c r="AK157" s="42" t="s">
        <v>213</v>
      </c>
      <c r="AL157" s="41">
        <v>416</v>
      </c>
      <c r="AN157" s="86"/>
      <c r="AO157" s="87"/>
      <c r="AP157" s="88">
        <f t="shared" si="32"/>
        <v>0</v>
      </c>
      <c r="AR157" s="86">
        <f t="shared" si="33"/>
        <v>0</v>
      </c>
      <c r="AS157" s="87"/>
      <c r="AT157" s="88">
        <f t="shared" si="34"/>
        <v>0</v>
      </c>
      <c r="AV157" s="88">
        <v>0</v>
      </c>
    </row>
    <row r="158" spans="1:48" ht="24" customHeight="1">
      <c r="A158" s="16"/>
      <c r="B158" s="17">
        <f t="shared" si="35"/>
        <v>150</v>
      </c>
      <c r="C158" s="10"/>
      <c r="D158" s="18" t="s">
        <v>63</v>
      </c>
      <c r="E158" s="10"/>
      <c r="F158" s="18" t="s">
        <v>8</v>
      </c>
      <c r="G158" s="18" t="s">
        <v>212</v>
      </c>
      <c r="H158" s="10"/>
      <c r="I158" s="19">
        <v>1312442</v>
      </c>
      <c r="J158" s="19">
        <v>17750</v>
      </c>
      <c r="K158" s="17" t="s">
        <v>14</v>
      </c>
      <c r="L158" s="10"/>
      <c r="M158" s="60">
        <v>71</v>
      </c>
      <c r="N158" s="60">
        <v>80</v>
      </c>
      <c r="O158" s="60">
        <v>80</v>
      </c>
      <c r="P158" s="10"/>
      <c r="Q158" s="60">
        <f t="shared" ref="Q158:Q183" si="36">N158*$Q$189</f>
        <v>2400</v>
      </c>
      <c r="R158" s="10"/>
      <c r="S158" s="62">
        <f t="shared" si="30"/>
        <v>2480</v>
      </c>
      <c r="T158" s="10"/>
      <c r="U158" s="64">
        <v>6.1</v>
      </c>
      <c r="V158" s="64">
        <v>6.1</v>
      </c>
      <c r="W158" s="10"/>
      <c r="X158" s="43">
        <f t="shared" ref="X158:X183" si="37">AP158+AT158</f>
        <v>1167186944</v>
      </c>
      <c r="Y158" s="36">
        <f t="shared" ref="Y158:Y183" si="38">X158/AV158</f>
        <v>4.8640896149358223E-2</v>
      </c>
      <c r="Z158" s="10"/>
      <c r="AA158" s="20">
        <v>52.1</v>
      </c>
      <c r="AB158" s="20">
        <v>1.4</v>
      </c>
      <c r="AC158" s="20">
        <v>7</v>
      </c>
      <c r="AD158" s="20">
        <v>31</v>
      </c>
      <c r="AE158" s="20">
        <v>8.5</v>
      </c>
      <c r="AF158" s="66">
        <f t="shared" si="31"/>
        <v>100</v>
      </c>
      <c r="AG158" s="10"/>
      <c r="AH158" s="72"/>
      <c r="AI158" s="73"/>
      <c r="AJ158" s="74"/>
      <c r="AK158" s="75"/>
      <c r="AL158" s="76"/>
      <c r="AN158" s="57">
        <v>18237.295999999998</v>
      </c>
      <c r="AO158" s="35">
        <v>80</v>
      </c>
      <c r="AP158" s="43">
        <f t="shared" si="32"/>
        <v>116718694.39999999</v>
      </c>
      <c r="AR158" s="57">
        <f t="shared" si="33"/>
        <v>18237.295999999998</v>
      </c>
      <c r="AS158" s="35">
        <v>24</v>
      </c>
      <c r="AT158" s="43">
        <f t="shared" si="34"/>
        <v>1050468249.5999999</v>
      </c>
      <c r="AV158" s="43">
        <v>23996000000</v>
      </c>
    </row>
    <row r="159" spans="1:48" ht="24" customHeight="1">
      <c r="A159" s="16"/>
      <c r="B159" s="17">
        <f t="shared" si="35"/>
        <v>151</v>
      </c>
      <c r="C159" s="10"/>
      <c r="D159" s="18" t="s">
        <v>111</v>
      </c>
      <c r="E159" s="10"/>
      <c r="F159" s="18" t="s">
        <v>8</v>
      </c>
      <c r="G159" s="18" t="s">
        <v>212</v>
      </c>
      <c r="H159" s="10"/>
      <c r="I159" s="19">
        <v>429362</v>
      </c>
      <c r="J159" s="19">
        <v>24140</v>
      </c>
      <c r="K159" s="17" t="s">
        <v>14</v>
      </c>
      <c r="L159" s="10"/>
      <c r="M159" s="60">
        <v>22</v>
      </c>
      <c r="N159" s="60">
        <v>26</v>
      </c>
      <c r="O159" s="60">
        <v>26</v>
      </c>
      <c r="P159" s="10"/>
      <c r="Q159" s="60">
        <f t="shared" si="36"/>
        <v>780</v>
      </c>
      <c r="R159" s="10"/>
      <c r="S159" s="62">
        <f t="shared" si="30"/>
        <v>806</v>
      </c>
      <c r="T159" s="10"/>
      <c r="U159" s="64">
        <v>6.1</v>
      </c>
      <c r="V159" s="64">
        <v>6.1</v>
      </c>
      <c r="W159" s="10"/>
      <c r="X159" s="43">
        <f t="shared" si="37"/>
        <v>523151616.00000006</v>
      </c>
      <c r="Y159" s="36">
        <f t="shared" si="38"/>
        <v>4.5678129398410899E-2</v>
      </c>
      <c r="Z159" s="10"/>
      <c r="AA159" s="20">
        <v>18.2</v>
      </c>
      <c r="AB159" s="20">
        <v>40.9</v>
      </c>
      <c r="AC159" s="20">
        <v>4.5</v>
      </c>
      <c r="AD159" s="20">
        <v>27.3</v>
      </c>
      <c r="AE159" s="20">
        <v>9.1</v>
      </c>
      <c r="AF159" s="66">
        <f t="shared" si="31"/>
        <v>99.999999999999986</v>
      </c>
      <c r="AG159" s="10"/>
      <c r="AH159" s="72"/>
      <c r="AI159" s="73"/>
      <c r="AJ159" s="74"/>
      <c r="AK159" s="75"/>
      <c r="AL159" s="76"/>
      <c r="AN159" s="57">
        <v>25151.52</v>
      </c>
      <c r="AO159" s="35">
        <v>80</v>
      </c>
      <c r="AP159" s="43">
        <f t="shared" si="32"/>
        <v>52315161.600000001</v>
      </c>
      <c r="AR159" s="57">
        <f t="shared" si="33"/>
        <v>25151.52</v>
      </c>
      <c r="AS159" s="35">
        <v>24</v>
      </c>
      <c r="AT159" s="43">
        <f t="shared" si="34"/>
        <v>470836454.40000004</v>
      </c>
      <c r="AV159" s="43">
        <v>11453000000</v>
      </c>
    </row>
    <row r="160" spans="1:48" ht="24" customHeight="1">
      <c r="A160" s="16"/>
      <c r="B160" s="17">
        <f t="shared" si="35"/>
        <v>152</v>
      </c>
      <c r="C160" s="10"/>
      <c r="D160" s="18" t="s">
        <v>151</v>
      </c>
      <c r="E160" s="10"/>
      <c r="F160" s="18" t="s">
        <v>8</v>
      </c>
      <c r="G160" s="18" t="s">
        <v>212</v>
      </c>
      <c r="H160" s="10"/>
      <c r="I160" s="19">
        <v>5444218</v>
      </c>
      <c r="J160" s="19">
        <v>16810</v>
      </c>
      <c r="K160" s="17" t="s">
        <v>14</v>
      </c>
      <c r="L160" s="10"/>
      <c r="M160" s="60">
        <v>275</v>
      </c>
      <c r="N160" s="60">
        <v>330</v>
      </c>
      <c r="O160" s="60">
        <v>330</v>
      </c>
      <c r="P160" s="10"/>
      <c r="Q160" s="60">
        <f t="shared" si="36"/>
        <v>9900</v>
      </c>
      <c r="R160" s="10"/>
      <c r="S160" s="62">
        <f t="shared" si="30"/>
        <v>10230</v>
      </c>
      <c r="T160" s="10"/>
      <c r="U160" s="64">
        <v>6.1</v>
      </c>
      <c r="V160" s="64">
        <v>6.1</v>
      </c>
      <c r="W160" s="10"/>
      <c r="X160" s="43">
        <f t="shared" si="37"/>
        <v>4357583472</v>
      </c>
      <c r="Y160" s="36">
        <f t="shared" si="38"/>
        <v>4.8611500005577804E-2</v>
      </c>
      <c r="Z160" s="10"/>
      <c r="AA160" s="20">
        <v>50.2</v>
      </c>
      <c r="AB160" s="20">
        <v>8.6999999999999993</v>
      </c>
      <c r="AC160" s="20">
        <v>7.6</v>
      </c>
      <c r="AD160" s="20">
        <v>29.1</v>
      </c>
      <c r="AE160" s="20">
        <v>4.4000000000000004</v>
      </c>
      <c r="AF160" s="66">
        <f t="shared" si="31"/>
        <v>100</v>
      </c>
      <c r="AG160" s="10"/>
      <c r="AH160" s="72"/>
      <c r="AI160" s="73"/>
      <c r="AJ160" s="74"/>
      <c r="AK160" s="75"/>
      <c r="AL160" s="76"/>
      <c r="AN160" s="57">
        <v>16505.998</v>
      </c>
      <c r="AO160" s="35">
        <v>80</v>
      </c>
      <c r="AP160" s="43">
        <f t="shared" si="32"/>
        <v>435758347.19999999</v>
      </c>
      <c r="AR160" s="57">
        <f t="shared" si="33"/>
        <v>16505.998</v>
      </c>
      <c r="AS160" s="35">
        <v>24</v>
      </c>
      <c r="AT160" s="43">
        <f t="shared" si="34"/>
        <v>3921825124.7999997</v>
      </c>
      <c r="AV160" s="43">
        <v>89641000000</v>
      </c>
    </row>
    <row r="161" spans="1:48" ht="24" customHeight="1">
      <c r="A161" s="16"/>
      <c r="B161" s="17">
        <f t="shared" si="35"/>
        <v>153</v>
      </c>
      <c r="C161" s="10"/>
      <c r="D161" s="18" t="s">
        <v>53</v>
      </c>
      <c r="E161" s="10"/>
      <c r="F161" s="18" t="s">
        <v>8</v>
      </c>
      <c r="G161" s="18" t="s">
        <v>212</v>
      </c>
      <c r="H161" s="10"/>
      <c r="I161" s="19">
        <v>10610947</v>
      </c>
      <c r="J161" s="19">
        <v>17570</v>
      </c>
      <c r="K161" s="17" t="s">
        <v>14</v>
      </c>
      <c r="L161" s="10"/>
      <c r="M161" s="60">
        <v>611</v>
      </c>
      <c r="N161" s="60">
        <v>630</v>
      </c>
      <c r="O161" s="60">
        <v>630</v>
      </c>
      <c r="P161" s="10"/>
      <c r="Q161" s="60">
        <f t="shared" si="36"/>
        <v>18900</v>
      </c>
      <c r="R161" s="10"/>
      <c r="S161" s="62">
        <f t="shared" si="30"/>
        <v>19530</v>
      </c>
      <c r="T161" s="10"/>
      <c r="U161" s="64">
        <v>5.9</v>
      </c>
      <c r="V161" s="64">
        <v>5.9</v>
      </c>
      <c r="W161" s="10"/>
      <c r="X161" s="43">
        <f t="shared" si="37"/>
        <v>9305547047.9999981</v>
      </c>
      <c r="Y161" s="36">
        <f t="shared" si="38"/>
        <v>4.7698739289558659E-2</v>
      </c>
      <c r="Z161" s="10"/>
      <c r="AA161" s="20">
        <v>53.7</v>
      </c>
      <c r="AB161" s="20">
        <v>10.3</v>
      </c>
      <c r="AC161" s="20">
        <v>8.6999999999999993</v>
      </c>
      <c r="AD161" s="20">
        <v>21.3</v>
      </c>
      <c r="AE161" s="20">
        <v>6</v>
      </c>
      <c r="AF161" s="66">
        <f t="shared" si="31"/>
        <v>100</v>
      </c>
      <c r="AG161" s="10"/>
      <c r="AH161" s="72"/>
      <c r="AI161" s="73"/>
      <c r="AJ161" s="74"/>
      <c r="AK161" s="75"/>
      <c r="AL161" s="76"/>
      <c r="AN161" s="57">
        <v>18463.386999999999</v>
      </c>
      <c r="AO161" s="35">
        <v>80</v>
      </c>
      <c r="AP161" s="43">
        <f t="shared" si="32"/>
        <v>930554704.79999995</v>
      </c>
      <c r="AR161" s="57">
        <f t="shared" si="33"/>
        <v>18463.386999999999</v>
      </c>
      <c r="AS161" s="35">
        <v>24</v>
      </c>
      <c r="AT161" s="43">
        <f t="shared" si="34"/>
        <v>8374992343.1999989</v>
      </c>
      <c r="AV161" s="43">
        <v>195090000000</v>
      </c>
    </row>
    <row r="162" spans="1:48" ht="24" customHeight="1">
      <c r="A162" s="16"/>
      <c r="B162" s="17">
        <f t="shared" si="35"/>
        <v>154</v>
      </c>
      <c r="C162" s="10"/>
      <c r="D162" s="18" t="s">
        <v>25</v>
      </c>
      <c r="E162" s="10"/>
      <c r="F162" s="18" t="s">
        <v>8</v>
      </c>
      <c r="G162" s="18" t="s">
        <v>212</v>
      </c>
      <c r="H162" s="10"/>
      <c r="I162" s="19">
        <v>11358379</v>
      </c>
      <c r="J162" s="19">
        <v>41860</v>
      </c>
      <c r="K162" s="17" t="s">
        <v>14</v>
      </c>
      <c r="L162" s="10"/>
      <c r="M162" s="60">
        <v>637</v>
      </c>
      <c r="N162" s="60">
        <v>657</v>
      </c>
      <c r="O162" s="60">
        <v>657</v>
      </c>
      <c r="P162" s="10"/>
      <c r="Q162" s="60">
        <f t="shared" si="36"/>
        <v>19710</v>
      </c>
      <c r="R162" s="10"/>
      <c r="S162" s="62">
        <f t="shared" si="30"/>
        <v>20367</v>
      </c>
      <c r="T162" s="10"/>
      <c r="U162" s="64">
        <v>5.8</v>
      </c>
      <c r="V162" s="64">
        <v>5.8</v>
      </c>
      <c r="W162" s="10"/>
      <c r="X162" s="43">
        <f t="shared" si="37"/>
        <v>22081559760</v>
      </c>
      <c r="Y162" s="36">
        <f t="shared" si="38"/>
        <v>4.6384277008845579E-2</v>
      </c>
      <c r="Z162" s="10"/>
      <c r="AA162" s="20">
        <v>57.1</v>
      </c>
      <c r="AB162" s="20">
        <v>14.4</v>
      </c>
      <c r="AC162" s="20">
        <v>11.1</v>
      </c>
      <c r="AD162" s="20">
        <v>12.2</v>
      </c>
      <c r="AE162" s="20">
        <v>5.2</v>
      </c>
      <c r="AF162" s="66">
        <f t="shared" si="31"/>
        <v>100</v>
      </c>
      <c r="AG162" s="10"/>
      <c r="AH162" s="72"/>
      <c r="AI162" s="73"/>
      <c r="AJ162" s="74"/>
      <c r="AK162" s="75"/>
      <c r="AL162" s="76"/>
      <c r="AN162" s="57">
        <v>42012.1</v>
      </c>
      <c r="AO162" s="35">
        <v>80</v>
      </c>
      <c r="AP162" s="43">
        <f t="shared" si="32"/>
        <v>2208155976</v>
      </c>
      <c r="AR162" s="57">
        <f t="shared" si="33"/>
        <v>42012.1</v>
      </c>
      <c r="AS162" s="35">
        <v>24</v>
      </c>
      <c r="AT162" s="43">
        <f t="shared" si="34"/>
        <v>19873403784</v>
      </c>
      <c r="AV162" s="43">
        <v>476057000000</v>
      </c>
    </row>
    <row r="163" spans="1:48" ht="24" customHeight="1">
      <c r="A163" s="16"/>
      <c r="B163" s="17">
        <f t="shared" si="35"/>
        <v>155</v>
      </c>
      <c r="C163" s="10"/>
      <c r="D163" s="18" t="s">
        <v>39</v>
      </c>
      <c r="E163" s="10"/>
      <c r="F163" s="18" t="s">
        <v>13</v>
      </c>
      <c r="G163" s="18" t="s">
        <v>222</v>
      </c>
      <c r="H163" s="10"/>
      <c r="I163" s="19">
        <v>36289824</v>
      </c>
      <c r="J163" s="19">
        <v>43660</v>
      </c>
      <c r="K163" s="17" t="s">
        <v>14</v>
      </c>
      <c r="L163" s="10"/>
      <c r="M163" s="60">
        <v>1858</v>
      </c>
      <c r="N163" s="60">
        <v>2118</v>
      </c>
      <c r="O163" s="60">
        <v>2118</v>
      </c>
      <c r="P163" s="10"/>
      <c r="Q163" s="60">
        <f t="shared" si="36"/>
        <v>63540</v>
      </c>
      <c r="R163" s="10"/>
      <c r="S163" s="62">
        <f t="shared" si="30"/>
        <v>65658</v>
      </c>
      <c r="T163" s="10"/>
      <c r="U163" s="64">
        <v>5.8</v>
      </c>
      <c r="V163" s="64">
        <v>5.8</v>
      </c>
      <c r="W163" s="10"/>
      <c r="X163" s="43">
        <f t="shared" si="37"/>
        <v>71639064254.399994</v>
      </c>
      <c r="Y163" s="36">
        <f t="shared" si="38"/>
        <v>4.691490782868369E-2</v>
      </c>
      <c r="Z163" s="10"/>
      <c r="AA163" s="20">
        <v>64.3</v>
      </c>
      <c r="AB163" s="20">
        <v>10.8</v>
      </c>
      <c r="AC163" s="20">
        <v>2.5</v>
      </c>
      <c r="AD163" s="20">
        <v>15.2</v>
      </c>
      <c r="AE163" s="20">
        <v>7.2</v>
      </c>
      <c r="AF163" s="66">
        <f t="shared" si="31"/>
        <v>100</v>
      </c>
      <c r="AG163" s="10"/>
      <c r="AH163" s="72"/>
      <c r="AI163" s="73"/>
      <c r="AJ163" s="74"/>
      <c r="AK163" s="75"/>
      <c r="AL163" s="76"/>
      <c r="AN163" s="57">
        <v>42279.900999999998</v>
      </c>
      <c r="AO163" s="35">
        <v>80</v>
      </c>
      <c r="AP163" s="43">
        <f t="shared" si="32"/>
        <v>7163906425.4399986</v>
      </c>
      <c r="AR163" s="57">
        <f t="shared" si="33"/>
        <v>42279.900999999998</v>
      </c>
      <c r="AS163" s="35">
        <v>24</v>
      </c>
      <c r="AT163" s="43">
        <f t="shared" si="34"/>
        <v>64475157828.959999</v>
      </c>
      <c r="AV163" s="43">
        <v>1527000000000</v>
      </c>
    </row>
    <row r="164" spans="1:48" ht="24" customHeight="1">
      <c r="A164" s="16"/>
      <c r="B164" s="17">
        <f t="shared" si="35"/>
        <v>156</v>
      </c>
      <c r="C164" s="10"/>
      <c r="D164" s="18" t="s">
        <v>17</v>
      </c>
      <c r="E164" s="10"/>
      <c r="F164" s="18" t="s">
        <v>18</v>
      </c>
      <c r="G164" s="18" t="s">
        <v>224</v>
      </c>
      <c r="H164" s="10"/>
      <c r="I164" s="19">
        <v>24125848</v>
      </c>
      <c r="J164" s="19">
        <v>54420</v>
      </c>
      <c r="K164" s="17" t="s">
        <v>14</v>
      </c>
      <c r="L164" s="10"/>
      <c r="M164" s="60">
        <v>1296</v>
      </c>
      <c r="N164" s="60">
        <v>1351</v>
      </c>
      <c r="O164" s="60">
        <v>1351</v>
      </c>
      <c r="P164" s="10"/>
      <c r="Q164" s="60">
        <f t="shared" si="36"/>
        <v>40530</v>
      </c>
      <c r="R164" s="10"/>
      <c r="S164" s="62">
        <f t="shared" si="30"/>
        <v>41881</v>
      </c>
      <c r="T164" s="10"/>
      <c r="U164" s="64">
        <v>5.6</v>
      </c>
      <c r="V164" s="64">
        <v>5.6</v>
      </c>
      <c r="W164" s="10"/>
      <c r="X164" s="43">
        <f t="shared" si="37"/>
        <v>54008798384.800003</v>
      </c>
      <c r="Y164" s="36">
        <f t="shared" si="38"/>
        <v>4.4672289813730358E-2</v>
      </c>
      <c r="Z164" s="10"/>
      <c r="AA164" s="20">
        <v>60.9</v>
      </c>
      <c r="AB164" s="20">
        <v>19.3</v>
      </c>
      <c r="AC164" s="20">
        <v>2.2000000000000002</v>
      </c>
      <c r="AD164" s="20">
        <v>14</v>
      </c>
      <c r="AE164" s="20">
        <v>3.6</v>
      </c>
      <c r="AF164" s="66">
        <f t="shared" si="31"/>
        <v>100</v>
      </c>
      <c r="AG164" s="10"/>
      <c r="AH164" s="72"/>
      <c r="AI164" s="73"/>
      <c r="AJ164" s="74"/>
      <c r="AK164" s="75"/>
      <c r="AL164" s="76"/>
      <c r="AN164" s="57">
        <v>49971.131000000001</v>
      </c>
      <c r="AO164" s="35">
        <v>80</v>
      </c>
      <c r="AP164" s="43">
        <f t="shared" si="32"/>
        <v>5400879838.4800005</v>
      </c>
      <c r="AR164" s="57">
        <f t="shared" si="33"/>
        <v>49971.131000000001</v>
      </c>
      <c r="AS164" s="35">
        <v>24</v>
      </c>
      <c r="AT164" s="43">
        <f t="shared" si="34"/>
        <v>48607918546.32</v>
      </c>
      <c r="AV164" s="43">
        <v>1209000000000</v>
      </c>
    </row>
    <row r="165" spans="1:48" ht="24" customHeight="1">
      <c r="A165" s="16"/>
      <c r="B165" s="17">
        <f t="shared" si="35"/>
        <v>157</v>
      </c>
      <c r="C165" s="10"/>
      <c r="D165" s="18" t="s">
        <v>23</v>
      </c>
      <c r="E165" s="10"/>
      <c r="F165" s="18" t="s">
        <v>13</v>
      </c>
      <c r="G165" s="18" t="s">
        <v>222</v>
      </c>
      <c r="H165" s="10"/>
      <c r="I165" s="19">
        <v>284996</v>
      </c>
      <c r="J165" s="19">
        <v>14830</v>
      </c>
      <c r="K165" s="17" t="s">
        <v>14</v>
      </c>
      <c r="L165" s="10"/>
      <c r="M165" s="60">
        <v>9</v>
      </c>
      <c r="N165" s="60">
        <v>16</v>
      </c>
      <c r="O165" s="60">
        <v>16</v>
      </c>
      <c r="P165" s="10"/>
      <c r="Q165" s="60">
        <f t="shared" si="36"/>
        <v>480</v>
      </c>
      <c r="R165" s="10"/>
      <c r="S165" s="62">
        <f t="shared" si="30"/>
        <v>496</v>
      </c>
      <c r="T165" s="10"/>
      <c r="U165" s="64">
        <v>5.6</v>
      </c>
      <c r="V165" s="64">
        <v>5.6</v>
      </c>
      <c r="W165" s="10"/>
      <c r="X165" s="43">
        <f t="shared" si="37"/>
        <v>216792396.80000001</v>
      </c>
      <c r="Y165" s="36">
        <f t="shared" si="38"/>
        <v>4.4791817520661158E-2</v>
      </c>
      <c r="Z165" s="10"/>
      <c r="AA165" s="20">
        <v>33.299999999999997</v>
      </c>
      <c r="AB165" s="20">
        <v>33.299999999999997</v>
      </c>
      <c r="AC165" s="20">
        <v>0</v>
      </c>
      <c r="AD165" s="20">
        <v>22.2</v>
      </c>
      <c r="AE165" s="20">
        <v>11.2</v>
      </c>
      <c r="AF165" s="66">
        <f t="shared" si="31"/>
        <v>100</v>
      </c>
      <c r="AG165" s="10"/>
      <c r="AH165" s="72"/>
      <c r="AI165" s="73"/>
      <c r="AJ165" s="74"/>
      <c r="AK165" s="75"/>
      <c r="AL165" s="76"/>
      <c r="AN165" s="57">
        <v>16936.905999999999</v>
      </c>
      <c r="AO165" s="35">
        <v>80</v>
      </c>
      <c r="AP165" s="43">
        <f t="shared" si="32"/>
        <v>21679239.68</v>
      </c>
      <c r="AR165" s="57">
        <f t="shared" si="33"/>
        <v>16936.905999999999</v>
      </c>
      <c r="AS165" s="35">
        <v>24</v>
      </c>
      <c r="AT165" s="43">
        <f t="shared" si="34"/>
        <v>195113157.12</v>
      </c>
      <c r="AV165" s="43">
        <v>4840000000</v>
      </c>
    </row>
    <row r="166" spans="1:48" ht="24" customHeight="1">
      <c r="A166" s="16"/>
      <c r="B166" s="17">
        <f t="shared" si="35"/>
        <v>158</v>
      </c>
      <c r="C166" s="10"/>
      <c r="D166" s="18" t="s">
        <v>89</v>
      </c>
      <c r="E166" s="10"/>
      <c r="F166" s="18" t="s">
        <v>8</v>
      </c>
      <c r="G166" s="18" t="s">
        <v>212</v>
      </c>
      <c r="H166" s="10"/>
      <c r="I166" s="19">
        <v>59429936</v>
      </c>
      <c r="J166" s="19">
        <v>31590</v>
      </c>
      <c r="K166" s="17" t="s">
        <v>14</v>
      </c>
      <c r="L166" s="10"/>
      <c r="M166" s="60">
        <v>3428</v>
      </c>
      <c r="N166" s="60">
        <v>3333</v>
      </c>
      <c r="O166" s="60">
        <v>3333</v>
      </c>
      <c r="P166" s="10"/>
      <c r="Q166" s="60">
        <f t="shared" si="36"/>
        <v>99990</v>
      </c>
      <c r="R166" s="10"/>
      <c r="S166" s="62">
        <f t="shared" si="30"/>
        <v>103323</v>
      </c>
      <c r="T166" s="10"/>
      <c r="U166" s="64">
        <v>5.6</v>
      </c>
      <c r="V166" s="64">
        <v>5.6</v>
      </c>
      <c r="W166" s="10"/>
      <c r="X166" s="43">
        <f t="shared" si="37"/>
        <v>82488083700</v>
      </c>
      <c r="Y166" s="36">
        <f t="shared" si="38"/>
        <v>4.3970193869936038E-2</v>
      </c>
      <c r="Z166" s="10"/>
      <c r="AA166" s="20">
        <v>42.8</v>
      </c>
      <c r="AB166" s="20">
        <v>25.6</v>
      </c>
      <c r="AC166" s="20">
        <v>7.3</v>
      </c>
      <c r="AD166" s="20">
        <v>17.600000000000001</v>
      </c>
      <c r="AE166" s="20">
        <v>6.7</v>
      </c>
      <c r="AF166" s="66">
        <f t="shared" si="31"/>
        <v>100.00000000000001</v>
      </c>
      <c r="AG166" s="10"/>
      <c r="AH166" s="72"/>
      <c r="AI166" s="73"/>
      <c r="AJ166" s="74"/>
      <c r="AK166" s="75"/>
      <c r="AL166" s="76"/>
      <c r="AN166" s="57">
        <v>30936.125</v>
      </c>
      <c r="AO166" s="35">
        <v>80</v>
      </c>
      <c r="AP166" s="43">
        <f t="shared" si="32"/>
        <v>8248808370</v>
      </c>
      <c r="AR166" s="57">
        <f t="shared" si="33"/>
        <v>30936.125</v>
      </c>
      <c r="AS166" s="35">
        <v>24</v>
      </c>
      <c r="AT166" s="43">
        <f t="shared" si="34"/>
        <v>74239275330</v>
      </c>
      <c r="AV166" s="43">
        <v>1876000000000</v>
      </c>
    </row>
    <row r="167" spans="1:48" ht="24" customHeight="1">
      <c r="A167" s="16"/>
      <c r="B167" s="17">
        <f t="shared" si="35"/>
        <v>159</v>
      </c>
      <c r="C167" s="10"/>
      <c r="D167" s="18" t="s">
        <v>68</v>
      </c>
      <c r="E167" s="10"/>
      <c r="F167" s="18" t="s">
        <v>8</v>
      </c>
      <c r="G167" s="18" t="s">
        <v>212</v>
      </c>
      <c r="H167" s="10"/>
      <c r="I167" s="19">
        <v>64720688</v>
      </c>
      <c r="J167" s="19">
        <v>38950</v>
      </c>
      <c r="K167" s="17" t="s">
        <v>14</v>
      </c>
      <c r="L167" s="10"/>
      <c r="M167" s="60">
        <v>3477</v>
      </c>
      <c r="N167" s="60">
        <v>3585</v>
      </c>
      <c r="O167" s="60">
        <v>3585</v>
      </c>
      <c r="P167" s="10"/>
      <c r="Q167" s="60">
        <f t="shared" si="36"/>
        <v>107550</v>
      </c>
      <c r="R167" s="10"/>
      <c r="S167" s="62">
        <f t="shared" si="30"/>
        <v>111135</v>
      </c>
      <c r="T167" s="10"/>
      <c r="U167" s="64">
        <v>5.5</v>
      </c>
      <c r="V167" s="64">
        <v>5.5</v>
      </c>
      <c r="W167" s="10"/>
      <c r="X167" s="43">
        <f t="shared" si="37"/>
        <v>106007652696.00002</v>
      </c>
      <c r="Y167" s="36">
        <f t="shared" si="38"/>
        <v>4.2900709306353708E-2</v>
      </c>
      <c r="Z167" s="10"/>
      <c r="AA167" s="20">
        <v>54.4</v>
      </c>
      <c r="AB167" s="20">
        <v>21.1</v>
      </c>
      <c r="AC167" s="20">
        <v>4.7</v>
      </c>
      <c r="AD167" s="20">
        <v>16.100000000000001</v>
      </c>
      <c r="AE167" s="20">
        <v>3.7</v>
      </c>
      <c r="AF167" s="66">
        <f t="shared" si="31"/>
        <v>100.00000000000001</v>
      </c>
      <c r="AG167" s="10"/>
      <c r="AH167" s="72"/>
      <c r="AI167" s="73"/>
      <c r="AJ167" s="74"/>
      <c r="AK167" s="75"/>
      <c r="AL167" s="76"/>
      <c r="AN167" s="57">
        <v>36962.222000000002</v>
      </c>
      <c r="AO167" s="35">
        <v>80</v>
      </c>
      <c r="AP167" s="43">
        <f t="shared" si="32"/>
        <v>10600765269.6</v>
      </c>
      <c r="AR167" s="57">
        <f t="shared" si="33"/>
        <v>36962.222000000002</v>
      </c>
      <c r="AS167" s="35">
        <v>24</v>
      </c>
      <c r="AT167" s="43">
        <f t="shared" si="34"/>
        <v>95406887426.400009</v>
      </c>
      <c r="AV167" s="43">
        <v>2471000000000</v>
      </c>
    </row>
    <row r="168" spans="1:48" ht="24" customHeight="1">
      <c r="A168" s="16"/>
      <c r="B168" s="17">
        <f t="shared" si="35"/>
        <v>160</v>
      </c>
      <c r="C168" s="10"/>
      <c r="D168" s="18" t="s">
        <v>19</v>
      </c>
      <c r="E168" s="10"/>
      <c r="F168" s="18" t="s">
        <v>8</v>
      </c>
      <c r="G168" s="18" t="s">
        <v>212</v>
      </c>
      <c r="H168" s="10"/>
      <c r="I168" s="19">
        <v>8712137</v>
      </c>
      <c r="J168" s="19">
        <v>45230</v>
      </c>
      <c r="K168" s="17" t="s">
        <v>14</v>
      </c>
      <c r="L168" s="10"/>
      <c r="M168" s="60">
        <v>432</v>
      </c>
      <c r="N168" s="60">
        <v>452</v>
      </c>
      <c r="O168" s="60">
        <v>452</v>
      </c>
      <c r="P168" s="10"/>
      <c r="Q168" s="60">
        <f t="shared" si="36"/>
        <v>13560</v>
      </c>
      <c r="R168" s="10"/>
      <c r="S168" s="62">
        <f t="shared" si="30"/>
        <v>14012</v>
      </c>
      <c r="T168" s="10"/>
      <c r="U168" s="64">
        <v>5.2</v>
      </c>
      <c r="V168" s="64">
        <v>5.2</v>
      </c>
      <c r="W168" s="10"/>
      <c r="X168" s="43">
        <f t="shared" si="37"/>
        <v>16357990287.999998</v>
      </c>
      <c r="Y168" s="36">
        <f t="shared" si="38"/>
        <v>4.1388743429109268E-2</v>
      </c>
      <c r="Z168" s="10"/>
      <c r="AA168" s="20">
        <v>43.8</v>
      </c>
      <c r="AB168" s="20">
        <v>22</v>
      </c>
      <c r="AC168" s="20">
        <v>11.1</v>
      </c>
      <c r="AD168" s="20">
        <v>16.899999999999999</v>
      </c>
      <c r="AE168" s="20">
        <v>6.2</v>
      </c>
      <c r="AF168" s="66">
        <f t="shared" si="31"/>
        <v>99.999999999999986</v>
      </c>
      <c r="AG168" s="10"/>
      <c r="AH168" s="72"/>
      <c r="AI168" s="73"/>
      <c r="AJ168" s="74"/>
      <c r="AK168" s="75"/>
      <c r="AL168" s="76"/>
      <c r="AN168" s="57">
        <v>45237.805</v>
      </c>
      <c r="AO168" s="35">
        <v>80</v>
      </c>
      <c r="AP168" s="43">
        <f t="shared" si="32"/>
        <v>1635799028.8</v>
      </c>
      <c r="AR168" s="57">
        <f t="shared" si="33"/>
        <v>45237.805</v>
      </c>
      <c r="AS168" s="35">
        <v>24</v>
      </c>
      <c r="AT168" s="43">
        <f t="shared" si="34"/>
        <v>14722191259.199999</v>
      </c>
      <c r="AV168" s="43">
        <v>395228000000</v>
      </c>
    </row>
    <row r="169" spans="1:48" ht="24" customHeight="1">
      <c r="A169" s="16"/>
      <c r="B169" s="17">
        <f t="shared" si="35"/>
        <v>161</v>
      </c>
      <c r="C169" s="10"/>
      <c r="D169" s="18" t="s">
        <v>52</v>
      </c>
      <c r="E169" s="10"/>
      <c r="F169" s="18" t="s">
        <v>8</v>
      </c>
      <c r="G169" s="18" t="s">
        <v>212</v>
      </c>
      <c r="H169" s="10"/>
      <c r="I169" s="19">
        <v>1170125</v>
      </c>
      <c r="J169" s="19">
        <v>23680</v>
      </c>
      <c r="K169" s="17" t="s">
        <v>14</v>
      </c>
      <c r="L169" s="10"/>
      <c r="M169" s="60">
        <v>46</v>
      </c>
      <c r="N169" s="60">
        <v>60</v>
      </c>
      <c r="O169" s="60">
        <v>60</v>
      </c>
      <c r="P169" s="10"/>
      <c r="Q169" s="60">
        <f t="shared" si="36"/>
        <v>1800</v>
      </c>
      <c r="R169" s="10"/>
      <c r="S169" s="62">
        <f t="shared" ref="S169:S184" si="39">Q169+N169</f>
        <v>1860</v>
      </c>
      <c r="T169" s="10"/>
      <c r="U169" s="64">
        <v>5.0999999999999996</v>
      </c>
      <c r="V169" s="64">
        <v>5.0999999999999996</v>
      </c>
      <c r="W169" s="10"/>
      <c r="X169" s="43">
        <f t="shared" si="37"/>
        <v>1152918624</v>
      </c>
      <c r="Y169" s="36">
        <f t="shared" si="38"/>
        <v>5.5187335407591784E-2</v>
      </c>
      <c r="Z169" s="10"/>
      <c r="AA169" s="20">
        <v>34.799999999999997</v>
      </c>
      <c r="AB169" s="20">
        <v>21.7</v>
      </c>
      <c r="AC169" s="20">
        <v>4.3</v>
      </c>
      <c r="AD169" s="20">
        <v>30.4</v>
      </c>
      <c r="AE169" s="20">
        <v>8.8000000000000007</v>
      </c>
      <c r="AF169" s="66">
        <f t="shared" ref="AF169:AF184" si="40">SUM(AA169:AE169)</f>
        <v>99.999999999999986</v>
      </c>
      <c r="AG169" s="10"/>
      <c r="AH169" s="72"/>
      <c r="AI169" s="73"/>
      <c r="AJ169" s="74"/>
      <c r="AK169" s="75"/>
      <c r="AL169" s="76"/>
      <c r="AN169" s="57">
        <v>24019.137999999999</v>
      </c>
      <c r="AO169" s="35">
        <v>80</v>
      </c>
      <c r="AP169" s="43">
        <f t="shared" ref="AP169:AP184" si="41">N169*AN169*AO169</f>
        <v>115291862.40000001</v>
      </c>
      <c r="AR169" s="57">
        <f t="shared" ref="AR169:AR184" si="42">AN169</f>
        <v>24019.137999999999</v>
      </c>
      <c r="AS169" s="35">
        <v>24</v>
      </c>
      <c r="AT169" s="43">
        <f t="shared" ref="AT169:AT184" si="43">Q169*AR169*AS169</f>
        <v>1037626761.5999999</v>
      </c>
      <c r="AV169" s="43">
        <v>20891000000</v>
      </c>
    </row>
    <row r="170" spans="1:48" ht="24" customHeight="1">
      <c r="A170" s="16"/>
      <c r="B170" s="17">
        <f t="shared" si="35"/>
        <v>162</v>
      </c>
      <c r="C170" s="10"/>
      <c r="D170" s="18" t="s">
        <v>67</v>
      </c>
      <c r="E170" s="10"/>
      <c r="F170" s="18" t="s">
        <v>8</v>
      </c>
      <c r="G170" s="18" t="s">
        <v>212</v>
      </c>
      <c r="H170" s="10"/>
      <c r="I170" s="19">
        <v>5503132</v>
      </c>
      <c r="J170" s="19">
        <v>44730</v>
      </c>
      <c r="K170" s="17" t="s">
        <v>14</v>
      </c>
      <c r="L170" s="10"/>
      <c r="M170" s="60">
        <v>252</v>
      </c>
      <c r="N170" s="60">
        <v>260</v>
      </c>
      <c r="O170" s="60">
        <v>260</v>
      </c>
      <c r="P170" s="10"/>
      <c r="Q170" s="60">
        <f t="shared" si="36"/>
        <v>7800</v>
      </c>
      <c r="R170" s="10"/>
      <c r="S170" s="62">
        <f t="shared" si="39"/>
        <v>8060</v>
      </c>
      <c r="T170" s="10"/>
      <c r="U170" s="64">
        <v>4.7</v>
      </c>
      <c r="V170" s="64">
        <v>4.7</v>
      </c>
      <c r="W170" s="10"/>
      <c r="X170" s="43">
        <f t="shared" si="37"/>
        <v>9105707520</v>
      </c>
      <c r="Y170" s="36">
        <f t="shared" si="38"/>
        <v>3.785055293677516E-2</v>
      </c>
      <c r="Z170" s="10"/>
      <c r="AA170" s="20">
        <v>64.7</v>
      </c>
      <c r="AB170" s="20">
        <v>8.6999999999999993</v>
      </c>
      <c r="AC170" s="20">
        <v>9.5</v>
      </c>
      <c r="AD170" s="20">
        <v>10.7</v>
      </c>
      <c r="AE170" s="20">
        <v>6.4</v>
      </c>
      <c r="AF170" s="66">
        <f t="shared" si="40"/>
        <v>100.00000000000001</v>
      </c>
      <c r="AG170" s="10"/>
      <c r="AH170" s="72"/>
      <c r="AI170" s="73"/>
      <c r="AJ170" s="74"/>
      <c r="AK170" s="75"/>
      <c r="AL170" s="76"/>
      <c r="AN170" s="57">
        <v>43777.440000000002</v>
      </c>
      <c r="AO170" s="35">
        <v>80</v>
      </c>
      <c r="AP170" s="43">
        <f t="shared" si="41"/>
        <v>910570752</v>
      </c>
      <c r="AR170" s="57">
        <f t="shared" si="42"/>
        <v>43777.440000000002</v>
      </c>
      <c r="AS170" s="35">
        <v>24</v>
      </c>
      <c r="AT170" s="43">
        <f t="shared" si="43"/>
        <v>8195136768</v>
      </c>
      <c r="AV170" s="43">
        <v>240570000000</v>
      </c>
    </row>
    <row r="171" spans="1:48" ht="24" customHeight="1">
      <c r="A171" s="16"/>
      <c r="B171" s="17">
        <f t="shared" si="35"/>
        <v>163</v>
      </c>
      <c r="C171" s="10"/>
      <c r="D171" s="18" t="s">
        <v>88</v>
      </c>
      <c r="E171" s="10"/>
      <c r="F171" s="18" t="s">
        <v>8</v>
      </c>
      <c r="G171" s="18" t="s">
        <v>212</v>
      </c>
      <c r="H171" s="10"/>
      <c r="I171" s="19">
        <v>8191828</v>
      </c>
      <c r="J171" s="19">
        <v>36190</v>
      </c>
      <c r="K171" s="17" t="s">
        <v>14</v>
      </c>
      <c r="L171" s="10"/>
      <c r="M171" s="60">
        <v>335</v>
      </c>
      <c r="N171" s="60">
        <v>345</v>
      </c>
      <c r="O171" s="60">
        <v>345</v>
      </c>
      <c r="P171" s="10"/>
      <c r="Q171" s="60">
        <f t="shared" si="36"/>
        <v>10350</v>
      </c>
      <c r="R171" s="10"/>
      <c r="S171" s="62">
        <f t="shared" si="39"/>
        <v>10695</v>
      </c>
      <c r="T171" s="10"/>
      <c r="U171" s="64">
        <v>4.2</v>
      </c>
      <c r="V171" s="64">
        <v>4.2</v>
      </c>
      <c r="W171" s="10"/>
      <c r="X171" s="43">
        <f t="shared" si="37"/>
        <v>10300768224</v>
      </c>
      <c r="Y171" s="36">
        <f t="shared" si="38"/>
        <v>3.2295770271922646E-2</v>
      </c>
      <c r="Z171" s="10"/>
      <c r="AA171" s="20">
        <v>46.3</v>
      </c>
      <c r="AB171" s="20">
        <v>12.2</v>
      </c>
      <c r="AC171" s="20">
        <v>2.7</v>
      </c>
      <c r="AD171" s="20">
        <v>28.7</v>
      </c>
      <c r="AE171" s="20">
        <v>10.1</v>
      </c>
      <c r="AF171" s="66">
        <f t="shared" si="40"/>
        <v>100</v>
      </c>
      <c r="AG171" s="10"/>
      <c r="AH171" s="72"/>
      <c r="AI171" s="73"/>
      <c r="AJ171" s="74"/>
      <c r="AK171" s="75"/>
      <c r="AL171" s="76"/>
      <c r="AN171" s="57">
        <v>37321.624000000003</v>
      </c>
      <c r="AO171" s="35">
        <v>80</v>
      </c>
      <c r="AP171" s="43">
        <f t="shared" si="41"/>
        <v>1030076822.4000001</v>
      </c>
      <c r="AR171" s="57">
        <f t="shared" si="42"/>
        <v>37321.624000000003</v>
      </c>
      <c r="AS171" s="35">
        <v>24</v>
      </c>
      <c r="AT171" s="43">
        <f t="shared" si="43"/>
        <v>9270691401.6000004</v>
      </c>
      <c r="AV171" s="43">
        <v>318951000000</v>
      </c>
    </row>
    <row r="172" spans="1:48" ht="24" customHeight="1">
      <c r="A172" s="16"/>
      <c r="B172" s="17">
        <f t="shared" si="35"/>
        <v>164</v>
      </c>
      <c r="C172" s="10"/>
      <c r="D172" s="18" t="s">
        <v>72</v>
      </c>
      <c r="E172" s="10"/>
      <c r="F172" s="18" t="s">
        <v>8</v>
      </c>
      <c r="G172" s="18" t="s">
        <v>212</v>
      </c>
      <c r="H172" s="10"/>
      <c r="I172" s="19">
        <v>81914672</v>
      </c>
      <c r="J172" s="19">
        <v>43660</v>
      </c>
      <c r="K172" s="17" t="s">
        <v>14</v>
      </c>
      <c r="L172" s="10"/>
      <c r="M172" s="60">
        <v>3206</v>
      </c>
      <c r="N172" s="60">
        <v>3327</v>
      </c>
      <c r="O172" s="60">
        <v>3327</v>
      </c>
      <c r="P172" s="10"/>
      <c r="Q172" s="60">
        <f t="shared" si="36"/>
        <v>99810</v>
      </c>
      <c r="R172" s="10"/>
      <c r="S172" s="62">
        <f t="shared" si="39"/>
        <v>103137</v>
      </c>
      <c r="T172" s="10"/>
      <c r="U172" s="64">
        <v>4.0999999999999996</v>
      </c>
      <c r="V172" s="64">
        <v>4.0999999999999996</v>
      </c>
      <c r="W172" s="10"/>
      <c r="X172" s="43">
        <f t="shared" si="37"/>
        <v>112050485471.99998</v>
      </c>
      <c r="Y172" s="36">
        <f t="shared" si="38"/>
        <v>3.2319147814248626E-2</v>
      </c>
      <c r="Z172" s="10"/>
      <c r="AA172" s="20">
        <v>47.8</v>
      </c>
      <c r="AB172" s="20">
        <v>18.8</v>
      </c>
      <c r="AC172" s="20">
        <v>12.3</v>
      </c>
      <c r="AD172" s="20">
        <v>15.3</v>
      </c>
      <c r="AE172" s="20">
        <v>5.8</v>
      </c>
      <c r="AF172" s="66">
        <f t="shared" si="40"/>
        <v>99.999999999999986</v>
      </c>
      <c r="AG172" s="10"/>
      <c r="AH172" s="72"/>
      <c r="AI172" s="73"/>
      <c r="AJ172" s="74"/>
      <c r="AK172" s="75"/>
      <c r="AL172" s="76"/>
      <c r="AN172" s="57">
        <v>42098.92</v>
      </c>
      <c r="AO172" s="35">
        <v>80</v>
      </c>
      <c r="AP172" s="43">
        <f t="shared" si="41"/>
        <v>11205048547.200001</v>
      </c>
      <c r="AR172" s="57">
        <f t="shared" si="42"/>
        <v>42098.92</v>
      </c>
      <c r="AS172" s="35">
        <v>24</v>
      </c>
      <c r="AT172" s="43">
        <f t="shared" si="43"/>
        <v>100845436924.79999</v>
      </c>
      <c r="AV172" s="43">
        <v>3467000000000</v>
      </c>
    </row>
    <row r="173" spans="1:48" ht="24" customHeight="1">
      <c r="A173" s="16"/>
      <c r="B173" s="17">
        <f t="shared" si="35"/>
        <v>165</v>
      </c>
      <c r="C173" s="10"/>
      <c r="D173" s="18" t="s">
        <v>87</v>
      </c>
      <c r="E173" s="10"/>
      <c r="F173" s="18" t="s">
        <v>8</v>
      </c>
      <c r="G173" s="18" t="s">
        <v>212</v>
      </c>
      <c r="H173" s="10"/>
      <c r="I173" s="19">
        <v>4726078</v>
      </c>
      <c r="J173" s="19">
        <v>52560</v>
      </c>
      <c r="K173" s="17" t="s">
        <v>14</v>
      </c>
      <c r="L173" s="10"/>
      <c r="M173" s="60">
        <v>188</v>
      </c>
      <c r="N173" s="60">
        <v>194</v>
      </c>
      <c r="O173" s="60">
        <v>194</v>
      </c>
      <c r="P173" s="10"/>
      <c r="Q173" s="60">
        <f t="shared" si="36"/>
        <v>5820</v>
      </c>
      <c r="R173" s="10"/>
      <c r="S173" s="62">
        <f t="shared" si="39"/>
        <v>6014</v>
      </c>
      <c r="T173" s="10"/>
      <c r="U173" s="64">
        <v>4.0999999999999996</v>
      </c>
      <c r="V173" s="64">
        <v>4.0999999999999996</v>
      </c>
      <c r="W173" s="10"/>
      <c r="X173" s="43">
        <f t="shared" si="37"/>
        <v>9808187126.3999996</v>
      </c>
      <c r="Y173" s="36">
        <f t="shared" si="38"/>
        <v>3.2637059813724736E-2</v>
      </c>
      <c r="Z173" s="10"/>
      <c r="AA173" s="20">
        <v>62.2</v>
      </c>
      <c r="AB173" s="20">
        <v>11.7</v>
      </c>
      <c r="AC173" s="20">
        <v>5.3</v>
      </c>
      <c r="AD173" s="20">
        <v>18.600000000000001</v>
      </c>
      <c r="AE173" s="20">
        <v>2.2000000000000002</v>
      </c>
      <c r="AF173" s="66">
        <f t="shared" si="40"/>
        <v>100.00000000000001</v>
      </c>
      <c r="AG173" s="10"/>
      <c r="AH173" s="72"/>
      <c r="AI173" s="73"/>
      <c r="AJ173" s="74"/>
      <c r="AK173" s="75"/>
      <c r="AL173" s="76"/>
      <c r="AN173" s="57">
        <v>63197.082000000002</v>
      </c>
      <c r="AO173" s="35">
        <v>80</v>
      </c>
      <c r="AP173" s="43">
        <f t="shared" si="41"/>
        <v>980818712.63999999</v>
      </c>
      <c r="AR173" s="57">
        <f t="shared" si="42"/>
        <v>63197.082000000002</v>
      </c>
      <c r="AS173" s="35">
        <v>24</v>
      </c>
      <c r="AT173" s="43">
        <f t="shared" si="43"/>
        <v>8827368413.7600002</v>
      </c>
      <c r="AV173" s="43">
        <v>300523000000</v>
      </c>
    </row>
    <row r="174" spans="1:48" ht="24" customHeight="1">
      <c r="A174" s="16"/>
      <c r="B174" s="17">
        <f t="shared" si="35"/>
        <v>166</v>
      </c>
      <c r="C174" s="10"/>
      <c r="D174" s="18" t="s">
        <v>91</v>
      </c>
      <c r="E174" s="10"/>
      <c r="F174" s="18" t="s">
        <v>18</v>
      </c>
      <c r="G174" s="18" t="s">
        <v>224</v>
      </c>
      <c r="H174" s="10"/>
      <c r="I174" s="19">
        <v>127748512</v>
      </c>
      <c r="J174" s="19">
        <v>38000</v>
      </c>
      <c r="K174" s="17" t="s">
        <v>14</v>
      </c>
      <c r="L174" s="10"/>
      <c r="M174" s="60">
        <v>4682</v>
      </c>
      <c r="N174" s="60">
        <v>5224</v>
      </c>
      <c r="O174" s="60">
        <v>5224</v>
      </c>
      <c r="P174" s="10"/>
      <c r="Q174" s="60">
        <f t="shared" si="36"/>
        <v>156720</v>
      </c>
      <c r="R174" s="10"/>
      <c r="S174" s="62">
        <f t="shared" si="39"/>
        <v>161944</v>
      </c>
      <c r="T174" s="10"/>
      <c r="U174" s="64">
        <v>4.0999999999999996</v>
      </c>
      <c r="V174" s="64">
        <v>4.0999999999999996</v>
      </c>
      <c r="W174" s="10"/>
      <c r="X174" s="43">
        <f t="shared" si="37"/>
        <v>162129268115.19998</v>
      </c>
      <c r="Y174" s="36">
        <f t="shared" si="38"/>
        <v>3.2906285389730054E-2</v>
      </c>
      <c r="Z174" s="10"/>
      <c r="AA174" s="20">
        <v>32.4</v>
      </c>
      <c r="AB174" s="20">
        <v>17.2</v>
      </c>
      <c r="AC174" s="20">
        <v>15.1</v>
      </c>
      <c r="AD174" s="20">
        <v>35</v>
      </c>
      <c r="AE174" s="20">
        <v>0.3</v>
      </c>
      <c r="AF174" s="66">
        <f t="shared" si="40"/>
        <v>99.999999999999986</v>
      </c>
      <c r="AG174" s="10"/>
      <c r="AH174" s="72"/>
      <c r="AI174" s="73"/>
      <c r="AJ174" s="74"/>
      <c r="AK174" s="75"/>
      <c r="AL174" s="76"/>
      <c r="AN174" s="57">
        <v>38794.330999999998</v>
      </c>
      <c r="AO174" s="35">
        <v>80</v>
      </c>
      <c r="AP174" s="43">
        <f t="shared" si="41"/>
        <v>16212926811.52</v>
      </c>
      <c r="AR174" s="57">
        <f t="shared" si="42"/>
        <v>38794.330999999998</v>
      </c>
      <c r="AS174" s="35">
        <v>24</v>
      </c>
      <c r="AT174" s="43">
        <f t="shared" si="43"/>
        <v>145916341303.67999</v>
      </c>
      <c r="AV174" s="43">
        <v>4927000000000</v>
      </c>
    </row>
    <row r="175" spans="1:48" ht="24" customHeight="1">
      <c r="A175" s="16"/>
      <c r="B175" s="17">
        <f t="shared" si="35"/>
        <v>167</v>
      </c>
      <c r="C175" s="10"/>
      <c r="D175" s="18" t="s">
        <v>157</v>
      </c>
      <c r="E175" s="10"/>
      <c r="F175" s="18" t="s">
        <v>8</v>
      </c>
      <c r="G175" s="18" t="s">
        <v>212</v>
      </c>
      <c r="H175" s="10"/>
      <c r="I175" s="19">
        <v>46347576</v>
      </c>
      <c r="J175" s="19">
        <v>27520</v>
      </c>
      <c r="K175" s="17" t="s">
        <v>14</v>
      </c>
      <c r="L175" s="10"/>
      <c r="M175" s="60">
        <v>1810</v>
      </c>
      <c r="N175" s="60">
        <v>1922</v>
      </c>
      <c r="O175" s="60">
        <v>1922</v>
      </c>
      <c r="P175" s="10"/>
      <c r="Q175" s="60">
        <f t="shared" si="36"/>
        <v>57660</v>
      </c>
      <c r="R175" s="10"/>
      <c r="S175" s="62">
        <f t="shared" si="39"/>
        <v>59582</v>
      </c>
      <c r="T175" s="10"/>
      <c r="U175" s="64">
        <v>4.0999999999999996</v>
      </c>
      <c r="V175" s="64">
        <v>4.0999999999999996</v>
      </c>
      <c r="W175" s="10"/>
      <c r="X175" s="43">
        <f t="shared" si="37"/>
        <v>40755047462.399994</v>
      </c>
      <c r="Y175" s="36">
        <f t="shared" si="38"/>
        <v>3.3080395667532465E-2</v>
      </c>
      <c r="Z175" s="10"/>
      <c r="AA175" s="20">
        <v>46.5</v>
      </c>
      <c r="AB175" s="20">
        <v>21.9</v>
      </c>
      <c r="AC175" s="20">
        <v>3.7</v>
      </c>
      <c r="AD175" s="20">
        <v>21.5</v>
      </c>
      <c r="AE175" s="20">
        <v>6.4</v>
      </c>
      <c r="AF175" s="66">
        <f t="shared" si="40"/>
        <v>100.00000000000001</v>
      </c>
      <c r="AG175" s="10"/>
      <c r="AH175" s="72"/>
      <c r="AI175" s="73"/>
      <c r="AJ175" s="74"/>
      <c r="AK175" s="75"/>
      <c r="AL175" s="76"/>
      <c r="AN175" s="57">
        <v>26505.624</v>
      </c>
      <c r="AO175" s="35">
        <v>80</v>
      </c>
      <c r="AP175" s="43">
        <f t="shared" si="41"/>
        <v>4075504746.2400002</v>
      </c>
      <c r="AR175" s="57">
        <f t="shared" si="42"/>
        <v>26505.624</v>
      </c>
      <c r="AS175" s="35">
        <v>24</v>
      </c>
      <c r="AT175" s="43">
        <f t="shared" si="43"/>
        <v>36679542716.159996</v>
      </c>
      <c r="AV175" s="43">
        <v>1232000000000</v>
      </c>
    </row>
    <row r="176" spans="1:48" ht="24" customHeight="1">
      <c r="A176" s="16"/>
      <c r="B176" s="17">
        <f t="shared" si="35"/>
        <v>168</v>
      </c>
      <c r="C176" s="10"/>
      <c r="D176" s="18" t="s">
        <v>55</v>
      </c>
      <c r="E176" s="10"/>
      <c r="F176" s="18" t="s">
        <v>8</v>
      </c>
      <c r="G176" s="18" t="s">
        <v>212</v>
      </c>
      <c r="H176" s="10"/>
      <c r="I176" s="19">
        <v>5711870</v>
      </c>
      <c r="J176" s="19">
        <v>56730</v>
      </c>
      <c r="K176" s="17" t="s">
        <v>14</v>
      </c>
      <c r="L176" s="10"/>
      <c r="M176" s="60">
        <v>211</v>
      </c>
      <c r="N176" s="60">
        <v>227</v>
      </c>
      <c r="O176" s="60">
        <v>227</v>
      </c>
      <c r="P176" s="10"/>
      <c r="Q176" s="60">
        <f t="shared" si="36"/>
        <v>6810</v>
      </c>
      <c r="R176" s="10"/>
      <c r="S176" s="62">
        <f t="shared" si="39"/>
        <v>7037</v>
      </c>
      <c r="T176" s="10"/>
      <c r="U176" s="64">
        <v>4</v>
      </c>
      <c r="V176" s="64">
        <v>4</v>
      </c>
      <c r="W176" s="10"/>
      <c r="X176" s="43">
        <f t="shared" si="37"/>
        <v>9926982036.7999992</v>
      </c>
      <c r="Y176" s="36">
        <f t="shared" si="38"/>
        <v>3.1703847892793721E-2</v>
      </c>
      <c r="Z176" s="10"/>
      <c r="AA176" s="20">
        <v>48.3</v>
      </c>
      <c r="AB176" s="20">
        <v>16.100000000000001</v>
      </c>
      <c r="AC176" s="20">
        <v>14.7</v>
      </c>
      <c r="AD176" s="20">
        <v>17.100000000000001</v>
      </c>
      <c r="AE176" s="20">
        <v>3.8</v>
      </c>
      <c r="AF176" s="66">
        <f t="shared" si="40"/>
        <v>100.00000000000001</v>
      </c>
      <c r="AG176" s="10"/>
      <c r="AH176" s="72"/>
      <c r="AI176" s="73"/>
      <c r="AJ176" s="74"/>
      <c r="AK176" s="75"/>
      <c r="AL176" s="76"/>
      <c r="AN176" s="57">
        <v>54663.998</v>
      </c>
      <c r="AO176" s="35">
        <v>80</v>
      </c>
      <c r="AP176" s="43">
        <f t="shared" si="41"/>
        <v>992698203.68000007</v>
      </c>
      <c r="AR176" s="57">
        <f t="shared" si="42"/>
        <v>54663.998</v>
      </c>
      <c r="AS176" s="35">
        <v>24</v>
      </c>
      <c r="AT176" s="43">
        <f t="shared" si="43"/>
        <v>8934283833.1199989</v>
      </c>
      <c r="AV176" s="43">
        <v>313116000000</v>
      </c>
    </row>
    <row r="177" spans="1:48" ht="24" customHeight="1">
      <c r="A177" s="16"/>
      <c r="B177" s="17">
        <f t="shared" si="35"/>
        <v>169</v>
      </c>
      <c r="C177" s="10"/>
      <c r="D177" s="18" t="s">
        <v>123</v>
      </c>
      <c r="E177" s="10"/>
      <c r="F177" s="18" t="s">
        <v>8</v>
      </c>
      <c r="G177" s="18" t="s">
        <v>212</v>
      </c>
      <c r="H177" s="10"/>
      <c r="I177" s="19">
        <v>16987330</v>
      </c>
      <c r="J177" s="19">
        <v>46310</v>
      </c>
      <c r="K177" s="17" t="s">
        <v>14</v>
      </c>
      <c r="L177" s="10"/>
      <c r="M177" s="60">
        <v>621</v>
      </c>
      <c r="N177" s="60">
        <v>648</v>
      </c>
      <c r="O177" s="60">
        <v>648</v>
      </c>
      <c r="P177" s="10"/>
      <c r="Q177" s="60">
        <f t="shared" si="36"/>
        <v>19440</v>
      </c>
      <c r="R177" s="10"/>
      <c r="S177" s="62">
        <f t="shared" si="39"/>
        <v>20088</v>
      </c>
      <c r="T177" s="10"/>
      <c r="U177" s="64">
        <v>3.8</v>
      </c>
      <c r="V177" s="64">
        <v>3.8</v>
      </c>
      <c r="W177" s="10"/>
      <c r="X177" s="43">
        <f t="shared" si="37"/>
        <v>23850470995.200001</v>
      </c>
      <c r="Y177" s="36">
        <f t="shared" si="38"/>
        <v>3.0439845155757039E-2</v>
      </c>
      <c r="Z177" s="10"/>
      <c r="AA177" s="20">
        <v>38</v>
      </c>
      <c r="AB177" s="20">
        <v>21.4</v>
      </c>
      <c r="AC177" s="20">
        <v>29.8</v>
      </c>
      <c r="AD177" s="20">
        <v>9.1999999999999993</v>
      </c>
      <c r="AE177" s="20">
        <v>1.6</v>
      </c>
      <c r="AF177" s="66">
        <f t="shared" si="40"/>
        <v>100</v>
      </c>
      <c r="AG177" s="10"/>
      <c r="AH177" s="72"/>
      <c r="AI177" s="73"/>
      <c r="AJ177" s="74"/>
      <c r="AK177" s="75"/>
      <c r="AL177" s="76"/>
      <c r="AN177" s="57">
        <v>46007.853000000003</v>
      </c>
      <c r="AO177" s="35">
        <v>80</v>
      </c>
      <c r="AP177" s="43">
        <f t="shared" si="41"/>
        <v>2385047099.5200005</v>
      </c>
      <c r="AR177" s="57">
        <f t="shared" si="42"/>
        <v>46007.853000000003</v>
      </c>
      <c r="AS177" s="35">
        <v>24</v>
      </c>
      <c r="AT177" s="43">
        <f t="shared" si="43"/>
        <v>21465423895.68</v>
      </c>
      <c r="AV177" s="43">
        <v>783528000000</v>
      </c>
    </row>
    <row r="178" spans="1:48" ht="24" customHeight="1">
      <c r="A178" s="16"/>
      <c r="B178" s="17">
        <f t="shared" si="35"/>
        <v>170</v>
      </c>
      <c r="C178" s="10"/>
      <c r="D178" s="18" t="s">
        <v>177</v>
      </c>
      <c r="E178" s="10"/>
      <c r="F178" s="18" t="s">
        <v>8</v>
      </c>
      <c r="G178" s="18" t="s">
        <v>212</v>
      </c>
      <c r="H178" s="10"/>
      <c r="I178" s="19">
        <v>65788572</v>
      </c>
      <c r="J178" s="19">
        <v>42390</v>
      </c>
      <c r="K178" s="17" t="s">
        <v>14</v>
      </c>
      <c r="L178" s="10"/>
      <c r="M178" s="60">
        <v>1804</v>
      </c>
      <c r="N178" s="60">
        <v>2019</v>
      </c>
      <c r="O178" s="60">
        <v>2019</v>
      </c>
      <c r="P178" s="10"/>
      <c r="Q178" s="60">
        <f t="shared" si="36"/>
        <v>60570</v>
      </c>
      <c r="R178" s="10"/>
      <c r="S178" s="62">
        <f t="shared" si="39"/>
        <v>62589</v>
      </c>
      <c r="T178" s="10"/>
      <c r="U178" s="64">
        <v>3.1</v>
      </c>
      <c r="V178" s="64">
        <v>3.1</v>
      </c>
      <c r="W178" s="10"/>
      <c r="X178" s="43">
        <f t="shared" si="37"/>
        <v>66342994538.399994</v>
      </c>
      <c r="Y178" s="36">
        <f t="shared" si="38"/>
        <v>2.4626204357238304E-2</v>
      </c>
      <c r="Z178" s="10"/>
      <c r="AA178" s="20">
        <v>46.2</v>
      </c>
      <c r="AB178" s="20">
        <v>20.5</v>
      </c>
      <c r="AC178" s="20">
        <v>5.5</v>
      </c>
      <c r="AD178" s="20">
        <v>23.7</v>
      </c>
      <c r="AE178" s="20">
        <v>4.0999999999999996</v>
      </c>
      <c r="AF178" s="66">
        <f t="shared" si="40"/>
        <v>100</v>
      </c>
      <c r="AG178" s="10"/>
      <c r="AH178" s="72"/>
      <c r="AI178" s="73"/>
      <c r="AJ178" s="74"/>
      <c r="AK178" s="75"/>
      <c r="AL178" s="76"/>
      <c r="AN178" s="57">
        <v>41074.167000000001</v>
      </c>
      <c r="AO178" s="35">
        <v>80</v>
      </c>
      <c r="AP178" s="43">
        <f t="shared" si="41"/>
        <v>6634299453.8400002</v>
      </c>
      <c r="AR178" s="57">
        <f t="shared" si="42"/>
        <v>41074.167000000001</v>
      </c>
      <c r="AS178" s="35">
        <v>24</v>
      </c>
      <c r="AT178" s="43">
        <f t="shared" si="43"/>
        <v>59708695084.559998</v>
      </c>
      <c r="AV178" s="43">
        <v>2694000000000</v>
      </c>
    </row>
    <row r="179" spans="1:48" ht="24" customHeight="1">
      <c r="A179" s="16"/>
      <c r="B179" s="17">
        <f t="shared" si="35"/>
        <v>171</v>
      </c>
      <c r="C179" s="10"/>
      <c r="D179" s="18" t="s">
        <v>150</v>
      </c>
      <c r="E179" s="10"/>
      <c r="F179" s="18" t="s">
        <v>18</v>
      </c>
      <c r="G179" s="18" t="s">
        <v>224</v>
      </c>
      <c r="H179" s="10"/>
      <c r="I179" s="19">
        <v>5622455</v>
      </c>
      <c r="J179" s="19">
        <v>51880</v>
      </c>
      <c r="K179" s="17" t="s">
        <v>14</v>
      </c>
      <c r="L179" s="10"/>
      <c r="M179" s="60">
        <v>141</v>
      </c>
      <c r="N179" s="60">
        <v>155</v>
      </c>
      <c r="O179" s="60">
        <v>155</v>
      </c>
      <c r="P179" s="10"/>
      <c r="Q179" s="60">
        <f t="shared" si="36"/>
        <v>4650</v>
      </c>
      <c r="R179" s="10"/>
      <c r="S179" s="62">
        <f t="shared" si="39"/>
        <v>4805</v>
      </c>
      <c r="T179" s="10"/>
      <c r="U179" s="64">
        <v>2.8</v>
      </c>
      <c r="V179" s="64">
        <v>2.8</v>
      </c>
      <c r="W179" s="10"/>
      <c r="X179" s="43">
        <f t="shared" si="37"/>
        <v>7033797080</v>
      </c>
      <c r="Y179" s="36">
        <f t="shared" si="38"/>
        <v>2.2114129934479421E-2</v>
      </c>
      <c r="Z179" s="10"/>
      <c r="AA179" s="20">
        <v>7.8</v>
      </c>
      <c r="AB179" s="20">
        <v>44</v>
      </c>
      <c r="AC179" s="20">
        <v>14.2</v>
      </c>
      <c r="AD179" s="20">
        <v>33.299999999999997</v>
      </c>
      <c r="AE179" s="20">
        <v>0.7</v>
      </c>
      <c r="AF179" s="66">
        <f t="shared" si="40"/>
        <v>100</v>
      </c>
      <c r="AG179" s="10"/>
      <c r="AH179" s="72"/>
      <c r="AI179" s="73"/>
      <c r="AJ179" s="74"/>
      <c r="AK179" s="75"/>
      <c r="AL179" s="76"/>
      <c r="AN179" s="57">
        <v>56724.17</v>
      </c>
      <c r="AO179" s="35">
        <v>80</v>
      </c>
      <c r="AP179" s="43">
        <f t="shared" si="41"/>
        <v>703379708</v>
      </c>
      <c r="AR179" s="57">
        <f t="shared" si="42"/>
        <v>56724.17</v>
      </c>
      <c r="AS179" s="35">
        <v>24</v>
      </c>
      <c r="AT179" s="43">
        <f t="shared" si="43"/>
        <v>6330417372</v>
      </c>
      <c r="AV179" s="43">
        <v>318068000000</v>
      </c>
    </row>
    <row r="180" spans="1:48" ht="24" customHeight="1">
      <c r="A180" s="16"/>
      <c r="B180" s="17">
        <f t="shared" si="35"/>
        <v>172</v>
      </c>
      <c r="C180" s="10"/>
      <c r="D180" s="18" t="s">
        <v>161</v>
      </c>
      <c r="E180" s="10"/>
      <c r="F180" s="18" t="s">
        <v>8</v>
      </c>
      <c r="G180" s="18" t="s">
        <v>212</v>
      </c>
      <c r="H180" s="10"/>
      <c r="I180" s="19">
        <v>9837533</v>
      </c>
      <c r="J180" s="19">
        <v>54630</v>
      </c>
      <c r="K180" s="17" t="s">
        <v>14</v>
      </c>
      <c r="L180" s="10"/>
      <c r="M180" s="60">
        <v>270</v>
      </c>
      <c r="N180" s="60">
        <v>278</v>
      </c>
      <c r="O180" s="60">
        <v>278</v>
      </c>
      <c r="P180" s="10"/>
      <c r="Q180" s="60">
        <f t="shared" si="36"/>
        <v>8340</v>
      </c>
      <c r="R180" s="10"/>
      <c r="S180" s="62">
        <f t="shared" si="39"/>
        <v>8618</v>
      </c>
      <c r="T180" s="10"/>
      <c r="U180" s="64">
        <v>2.8</v>
      </c>
      <c r="V180" s="64">
        <v>2.8</v>
      </c>
      <c r="W180" s="10"/>
      <c r="X180" s="43">
        <f t="shared" si="37"/>
        <v>11559061412.800001</v>
      </c>
      <c r="Y180" s="36">
        <f t="shared" si="38"/>
        <v>2.2412401138549361E-2</v>
      </c>
      <c r="Z180" s="10"/>
      <c r="AA180" s="20">
        <v>53.7</v>
      </c>
      <c r="AB180" s="20">
        <v>16.3</v>
      </c>
      <c r="AC180" s="20">
        <v>8.1</v>
      </c>
      <c r="AD180" s="20">
        <v>15.6</v>
      </c>
      <c r="AE180" s="20">
        <v>6.3</v>
      </c>
      <c r="AF180" s="66">
        <f t="shared" si="40"/>
        <v>99.999999999999986</v>
      </c>
      <c r="AG180" s="10"/>
      <c r="AH180" s="72"/>
      <c r="AI180" s="73"/>
      <c r="AJ180" s="74"/>
      <c r="AK180" s="75"/>
      <c r="AL180" s="76"/>
      <c r="AN180" s="57">
        <v>51974.197</v>
      </c>
      <c r="AO180" s="35">
        <v>80</v>
      </c>
      <c r="AP180" s="43">
        <f t="shared" si="41"/>
        <v>1155906141.28</v>
      </c>
      <c r="AR180" s="57">
        <f t="shared" si="42"/>
        <v>51974.197</v>
      </c>
      <c r="AS180" s="35">
        <v>24</v>
      </c>
      <c r="AT180" s="43">
        <f t="shared" si="43"/>
        <v>10403155271.52</v>
      </c>
      <c r="AV180" s="43">
        <v>515744000000</v>
      </c>
    </row>
    <row r="181" spans="1:48" ht="24" customHeight="1">
      <c r="A181" s="16"/>
      <c r="B181" s="17">
        <f t="shared" si="35"/>
        <v>173</v>
      </c>
      <c r="C181" s="10"/>
      <c r="D181" s="18" t="s">
        <v>127</v>
      </c>
      <c r="E181" s="10"/>
      <c r="F181" s="18" t="s">
        <v>8</v>
      </c>
      <c r="G181" s="18" t="s">
        <v>212</v>
      </c>
      <c r="H181" s="10"/>
      <c r="I181" s="19">
        <v>5254694</v>
      </c>
      <c r="J181" s="19">
        <v>82330</v>
      </c>
      <c r="K181" s="17" t="s">
        <v>14</v>
      </c>
      <c r="L181" s="10"/>
      <c r="M181" s="60">
        <v>135</v>
      </c>
      <c r="N181" s="60">
        <v>143</v>
      </c>
      <c r="O181" s="60">
        <v>143</v>
      </c>
      <c r="P181" s="10"/>
      <c r="Q181" s="60">
        <f t="shared" si="36"/>
        <v>4290</v>
      </c>
      <c r="R181" s="10"/>
      <c r="S181" s="62">
        <f t="shared" si="39"/>
        <v>4433</v>
      </c>
      <c r="T181" s="10"/>
      <c r="U181" s="64">
        <v>2.7</v>
      </c>
      <c r="V181" s="64">
        <v>2.7</v>
      </c>
      <c r="W181" s="10"/>
      <c r="X181" s="43">
        <f t="shared" si="37"/>
        <v>8060688178.3999996</v>
      </c>
      <c r="Y181" s="36">
        <f t="shared" si="38"/>
        <v>2.185492975948073E-2</v>
      </c>
      <c r="Z181" s="10"/>
      <c r="AA181" s="20">
        <v>49.6</v>
      </c>
      <c r="AB181" s="20">
        <v>17</v>
      </c>
      <c r="AC181" s="20">
        <v>8.9</v>
      </c>
      <c r="AD181" s="20">
        <v>11.9</v>
      </c>
      <c r="AE181" s="20">
        <v>12.6</v>
      </c>
      <c r="AF181" s="66">
        <f t="shared" si="40"/>
        <v>100</v>
      </c>
      <c r="AG181" s="10"/>
      <c r="AH181" s="72"/>
      <c r="AI181" s="73"/>
      <c r="AJ181" s="74"/>
      <c r="AK181" s="75"/>
      <c r="AL181" s="76"/>
      <c r="AN181" s="57">
        <v>70460.561000000002</v>
      </c>
      <c r="AO181" s="35">
        <v>80</v>
      </c>
      <c r="AP181" s="43">
        <f t="shared" si="41"/>
        <v>806068817.83999991</v>
      </c>
      <c r="AR181" s="57">
        <f t="shared" si="42"/>
        <v>70460.561000000002</v>
      </c>
      <c r="AS181" s="35">
        <v>24</v>
      </c>
      <c r="AT181" s="43">
        <f t="shared" si="43"/>
        <v>7254619360.5599995</v>
      </c>
      <c r="AV181" s="43">
        <v>368827000000</v>
      </c>
    </row>
    <row r="182" spans="1:48" ht="24" customHeight="1">
      <c r="A182" s="16"/>
      <c r="B182" s="17">
        <f t="shared" si="35"/>
        <v>174</v>
      </c>
      <c r="C182" s="10"/>
      <c r="D182" s="18" t="s">
        <v>162</v>
      </c>
      <c r="E182" s="10"/>
      <c r="F182" s="18" t="s">
        <v>8</v>
      </c>
      <c r="G182" s="18" t="s">
        <v>212</v>
      </c>
      <c r="H182" s="10"/>
      <c r="I182" s="19">
        <v>8401739</v>
      </c>
      <c r="J182" s="19">
        <v>81240</v>
      </c>
      <c r="K182" s="17" t="s">
        <v>14</v>
      </c>
      <c r="L182" s="10"/>
      <c r="M182" s="60">
        <v>216</v>
      </c>
      <c r="N182" s="60">
        <v>223</v>
      </c>
      <c r="O182" s="60">
        <v>223</v>
      </c>
      <c r="P182" s="10"/>
      <c r="Q182" s="60">
        <f t="shared" si="36"/>
        <v>6690</v>
      </c>
      <c r="R182" s="10"/>
      <c r="S182" s="62">
        <f t="shared" si="39"/>
        <v>6913</v>
      </c>
      <c r="T182" s="10"/>
      <c r="U182" s="64">
        <v>2.7</v>
      </c>
      <c r="V182" s="64">
        <v>2.7</v>
      </c>
      <c r="W182" s="10"/>
      <c r="X182" s="43">
        <f t="shared" si="37"/>
        <v>14302719231.200001</v>
      </c>
      <c r="Y182" s="36">
        <f t="shared" si="38"/>
        <v>2.1305716490021734E-2</v>
      </c>
      <c r="Z182" s="10"/>
      <c r="AA182" s="20">
        <v>34.700000000000003</v>
      </c>
      <c r="AB182" s="20">
        <v>22.7</v>
      </c>
      <c r="AC182" s="20">
        <v>15.3</v>
      </c>
      <c r="AD182" s="20">
        <v>23.1</v>
      </c>
      <c r="AE182" s="20">
        <v>4.2</v>
      </c>
      <c r="AF182" s="66">
        <f t="shared" si="40"/>
        <v>100.00000000000001</v>
      </c>
      <c r="AG182" s="10"/>
      <c r="AH182" s="72"/>
      <c r="AI182" s="73"/>
      <c r="AJ182" s="74"/>
      <c r="AK182" s="75"/>
      <c r="AL182" s="76"/>
      <c r="AN182" s="57">
        <v>80172.192999999999</v>
      </c>
      <c r="AO182" s="35">
        <v>80</v>
      </c>
      <c r="AP182" s="43">
        <f t="shared" si="41"/>
        <v>1430271923.1200001</v>
      </c>
      <c r="AR182" s="57">
        <f t="shared" si="42"/>
        <v>80172.192999999999</v>
      </c>
      <c r="AS182" s="35">
        <v>24</v>
      </c>
      <c r="AT182" s="43">
        <f t="shared" si="43"/>
        <v>12872447308.08</v>
      </c>
      <c r="AV182" s="43">
        <v>671309000000</v>
      </c>
    </row>
    <row r="183" spans="1:48" ht="24" customHeight="1">
      <c r="A183" s="16"/>
      <c r="B183" s="17">
        <f t="shared" si="35"/>
        <v>175</v>
      </c>
      <c r="C183" s="10"/>
      <c r="D183" s="18" t="s">
        <v>144</v>
      </c>
      <c r="E183" s="10"/>
      <c r="F183" s="18" t="s">
        <v>8</v>
      </c>
      <c r="G183" s="18" t="s">
        <v>212</v>
      </c>
      <c r="H183" s="10"/>
      <c r="I183" s="19">
        <v>33203</v>
      </c>
      <c r="J183" s="19">
        <v>51810</v>
      </c>
      <c r="K183" s="17" t="s">
        <v>14</v>
      </c>
      <c r="L183" s="10"/>
      <c r="M183" s="60">
        <v>0</v>
      </c>
      <c r="N183" s="60">
        <v>0</v>
      </c>
      <c r="O183" s="60">
        <v>0</v>
      </c>
      <c r="P183" s="10"/>
      <c r="Q183" s="60">
        <f t="shared" si="36"/>
        <v>0</v>
      </c>
      <c r="R183" s="10"/>
      <c r="S183" s="62">
        <f t="shared" si="39"/>
        <v>0</v>
      </c>
      <c r="T183" s="10"/>
      <c r="U183" s="64">
        <v>0</v>
      </c>
      <c r="V183" s="64">
        <v>0</v>
      </c>
      <c r="W183" s="10"/>
      <c r="X183" s="43">
        <f t="shared" si="37"/>
        <v>0</v>
      </c>
      <c r="Y183" s="36">
        <f t="shared" si="38"/>
        <v>0</v>
      </c>
      <c r="Z183" s="10"/>
      <c r="AA183" s="20">
        <v>46.5</v>
      </c>
      <c r="AB183" s="20">
        <v>21.9</v>
      </c>
      <c r="AC183" s="20">
        <v>3.7</v>
      </c>
      <c r="AD183" s="20">
        <v>21.5</v>
      </c>
      <c r="AE183" s="20">
        <v>6.4</v>
      </c>
      <c r="AF183" s="66">
        <f t="shared" si="40"/>
        <v>100.00000000000001</v>
      </c>
      <c r="AG183" s="10"/>
      <c r="AH183" s="72"/>
      <c r="AI183" s="73"/>
      <c r="AJ183" s="74"/>
      <c r="AK183" s="75"/>
      <c r="AL183" s="76"/>
      <c r="AN183" s="57">
        <v>46692.351000000002</v>
      </c>
      <c r="AO183" s="35">
        <v>80</v>
      </c>
      <c r="AP183" s="43">
        <f t="shared" si="41"/>
        <v>0</v>
      </c>
      <c r="AR183" s="57">
        <f t="shared" si="42"/>
        <v>46692.351000000002</v>
      </c>
      <c r="AS183" s="35">
        <v>24</v>
      </c>
      <c r="AT183" s="43">
        <f t="shared" si="43"/>
        <v>0</v>
      </c>
      <c r="AV183" s="43">
        <v>1564000000</v>
      </c>
    </row>
    <row r="184" spans="1:48" ht="24" customHeight="1">
      <c r="A184" s="16"/>
      <c r="B184" s="17">
        <f>B183+1</f>
        <v>176</v>
      </c>
      <c r="C184" s="10"/>
      <c r="D184" s="18" t="s">
        <v>185</v>
      </c>
      <c r="E184" s="10"/>
      <c r="F184" s="18" t="s">
        <v>5</v>
      </c>
      <c r="G184" s="18" t="s">
        <v>226</v>
      </c>
      <c r="H184" s="10"/>
      <c r="I184" s="19">
        <v>4790705</v>
      </c>
      <c r="J184" s="19">
        <v>3230</v>
      </c>
      <c r="K184" s="17" t="s">
        <v>9</v>
      </c>
      <c r="L184" s="10"/>
      <c r="M184" s="60">
        <v>159</v>
      </c>
      <c r="N184" s="60">
        <v>252</v>
      </c>
      <c r="O184" s="60">
        <v>0</v>
      </c>
      <c r="P184" s="10"/>
      <c r="Q184" s="60">
        <f>N184*$Q$188</f>
        <v>3780</v>
      </c>
      <c r="R184" s="10"/>
      <c r="S184" s="62">
        <f t="shared" si="39"/>
        <v>4032</v>
      </c>
      <c r="T184" s="10"/>
      <c r="U184" s="64">
        <v>5.3</v>
      </c>
      <c r="V184" s="64">
        <v>0</v>
      </c>
      <c r="W184" s="10"/>
      <c r="X184" s="43">
        <v>247150000</v>
      </c>
      <c r="Y184" s="36">
        <v>1.7999999999999999E-2</v>
      </c>
      <c r="Z184" s="10"/>
      <c r="AA184" s="20">
        <v>55</v>
      </c>
      <c r="AB184" s="20">
        <v>2</v>
      </c>
      <c r="AC184" s="20">
        <v>1</v>
      </c>
      <c r="AD184" s="20">
        <v>33</v>
      </c>
      <c r="AE184" s="20">
        <v>9</v>
      </c>
      <c r="AF184" s="66">
        <f t="shared" si="40"/>
        <v>100</v>
      </c>
      <c r="AG184" s="10"/>
      <c r="AH184" s="36">
        <v>-5.3999999999999999E-2</v>
      </c>
      <c r="AI184" s="40">
        <v>5602</v>
      </c>
      <c r="AJ184" s="37">
        <v>0.65</v>
      </c>
      <c r="AK184" s="42" t="s">
        <v>214</v>
      </c>
      <c r="AL184" s="41">
        <v>0</v>
      </c>
      <c r="AN184" s="86"/>
      <c r="AO184" s="87"/>
      <c r="AP184" s="88">
        <f t="shared" si="41"/>
        <v>0</v>
      </c>
      <c r="AR184" s="86">
        <f t="shared" si="42"/>
        <v>0</v>
      </c>
      <c r="AS184" s="87"/>
      <c r="AT184" s="88">
        <f t="shared" si="43"/>
        <v>0</v>
      </c>
      <c r="AV184" s="88">
        <v>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16.841534090909093</v>
      </c>
      <c r="V186" s="97">
        <f>AVERAGE(V9:V184)</f>
        <v>14.566477272727276</v>
      </c>
      <c r="W186" s="24"/>
      <c r="X186" s="82">
        <f>SUM(X9:X184)</f>
        <v>4866896130596.9268</v>
      </c>
      <c r="Y186" s="108">
        <f>AVERAGE(Y9:Y184)</f>
        <v>6.5428506414607096E-2</v>
      </c>
      <c r="Z186" s="24"/>
      <c r="AA186" s="65">
        <f t="shared" ref="AA186:AF186" si="44">AVERAGE(AA9:AA184)</f>
        <v>47.019886363636367</v>
      </c>
      <c r="AB186" s="65">
        <f t="shared" si="44"/>
        <v>14.090340909090912</v>
      </c>
      <c r="AC186" s="65">
        <f t="shared" si="44"/>
        <v>4.0198863636363642</v>
      </c>
      <c r="AD186" s="65">
        <f t="shared" si="44"/>
        <v>32.034659090909102</v>
      </c>
      <c r="AE186" s="65">
        <f t="shared" si="44"/>
        <v>2.8352272727272725</v>
      </c>
      <c r="AF186" s="68">
        <f t="shared" si="44"/>
        <v>100</v>
      </c>
      <c r="AG186" s="24"/>
      <c r="AH186" s="45">
        <f>AVERAGE(AH9:AH184)</f>
        <v>-3.4975999999999986E-2</v>
      </c>
      <c r="AI186" s="39">
        <f>AVERAGE(AI9:AI184)</f>
        <v>17408.168000000001</v>
      </c>
      <c r="AJ186" s="38">
        <f>AVERAGE(AJ9:AJ184)</f>
        <v>0.72200000000000009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317551351273.10004</v>
      </c>
      <c r="AR186" s="197" t="s">
        <v>236</v>
      </c>
      <c r="AS186" s="198"/>
      <c r="AT186" s="44">
        <f>SUM(AT9:AT184)</f>
        <v>2857379149323.8252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5">$N$186*(AB186/100)</f>
        <v>186528.07385795459</v>
      </c>
      <c r="AC187" s="32">
        <f t="shared" si="45"/>
        <v>53215.295880681828</v>
      </c>
      <c r="AD187" s="32">
        <f t="shared" si="45"/>
        <v>424075.13739204558</v>
      </c>
      <c r="AE187" s="32">
        <f t="shared" si="45"/>
        <v>37532.766988636358</v>
      </c>
      <c r="AF187" s="32">
        <f t="shared" si="45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W184">
    <sortCondition descending="1" ref="V9:V184"/>
  </sortState>
  <mergeCells count="18"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  <mergeCell ref="M4:O5"/>
    <mergeCell ref="AA191:AB191"/>
    <mergeCell ref="AA192:AB192"/>
    <mergeCell ref="AA193:AB193"/>
    <mergeCell ref="AC193:AD193"/>
  </mergeCells>
  <pageMargins left="0.7" right="0.7" top="0.75" bottom="0.75" header="0.3" footer="0.3"/>
  <pageSetup paperSize="9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B185</f>
        <v>27</v>
      </c>
      <c r="K5" s="169">
        <f>B186</f>
        <v>28</v>
      </c>
      <c r="M5" s="220"/>
      <c r="N5" s="221"/>
      <c r="O5" s="222"/>
    </row>
    <row r="6" spans="1:48" ht="30" customHeight="1">
      <c r="I6" s="10" t="s">
        <v>264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146</v>
      </c>
      <c r="E9" s="10"/>
      <c r="F9" s="18" t="s">
        <v>5</v>
      </c>
      <c r="G9" s="18" t="s">
        <v>212</v>
      </c>
      <c r="H9" s="10"/>
      <c r="I9" s="19">
        <v>32275688</v>
      </c>
      <c r="J9" s="19">
        <v>21750</v>
      </c>
      <c r="K9" s="17" t="s">
        <v>14</v>
      </c>
      <c r="L9" s="10"/>
      <c r="M9" s="60">
        <v>9031</v>
      </c>
      <c r="N9" s="60">
        <v>9311</v>
      </c>
      <c r="O9" s="60">
        <v>9311</v>
      </c>
      <c r="P9" s="10"/>
      <c r="Q9" s="60">
        <f t="shared" ref="Q9:Q40" si="0">N9*$Q$190</f>
        <v>279330</v>
      </c>
      <c r="R9" s="10"/>
      <c r="S9" s="62">
        <f t="shared" ref="S9:S40" si="1">Q9+N9</f>
        <v>288641</v>
      </c>
      <c r="T9" s="10"/>
      <c r="U9" s="64">
        <v>28.8</v>
      </c>
      <c r="V9" s="64">
        <v>28.8</v>
      </c>
      <c r="W9" s="10"/>
      <c r="X9" s="43">
        <f t="shared" ref="X9:X40" si="2">AP9+AT9</f>
        <v>148076914942.39999</v>
      </c>
      <c r="Y9" s="36">
        <f t="shared" ref="Y9:Y40" si="3">X9/AV9</f>
        <v>0.22959939426919879</v>
      </c>
      <c r="Z9" s="10"/>
      <c r="AA9" s="20">
        <v>51</v>
      </c>
      <c r="AB9" s="20">
        <v>12</v>
      </c>
      <c r="AC9" s="20">
        <v>1</v>
      </c>
      <c r="AD9" s="20">
        <v>35</v>
      </c>
      <c r="AE9" s="20">
        <v>1</v>
      </c>
      <c r="AF9" s="66">
        <f t="shared" ref="AF9:AF40" si="4">SUM(AA9:AE9)</f>
        <v>100</v>
      </c>
      <c r="AG9" s="10"/>
      <c r="AH9" s="72"/>
      <c r="AI9" s="73"/>
      <c r="AJ9" s="74"/>
      <c r="AK9" s="75"/>
      <c r="AL9" s="76"/>
      <c r="AN9" s="57">
        <v>19879.297999999999</v>
      </c>
      <c r="AO9" s="35">
        <v>80</v>
      </c>
      <c r="AP9" s="43">
        <f t="shared" ref="AP9:AP40" si="5">N9*AN9*AO9</f>
        <v>14807691494.24</v>
      </c>
      <c r="AR9" s="57">
        <f t="shared" ref="AR9:AR40" si="6">AN9</f>
        <v>19879.297999999999</v>
      </c>
      <c r="AS9" s="35">
        <v>24</v>
      </c>
      <c r="AT9" s="43">
        <f t="shared" ref="AT9:AT40" si="7">Q9*AR9*AS9</f>
        <v>133269223448.16</v>
      </c>
      <c r="AV9" s="43">
        <v>644936000000</v>
      </c>
    </row>
    <row r="10" spans="1:48" ht="24" customHeight="1">
      <c r="A10" s="16"/>
      <c r="B10" s="17">
        <f>B9+1</f>
        <v>2</v>
      </c>
      <c r="C10" s="10"/>
      <c r="D10" s="18" t="s">
        <v>176</v>
      </c>
      <c r="E10" s="10"/>
      <c r="F10" s="18" t="s">
        <v>5</v>
      </c>
      <c r="G10" s="18" t="s">
        <v>226</v>
      </c>
      <c r="H10" s="10"/>
      <c r="I10" s="19">
        <v>9269612</v>
      </c>
      <c r="J10" s="19">
        <v>40480</v>
      </c>
      <c r="K10" s="17" t="s">
        <v>14</v>
      </c>
      <c r="L10" s="10"/>
      <c r="M10" s="60">
        <v>725</v>
      </c>
      <c r="N10" s="60">
        <v>1678</v>
      </c>
      <c r="O10" s="60">
        <v>1678</v>
      </c>
      <c r="P10" s="10"/>
      <c r="Q10" s="60">
        <f t="shared" si="0"/>
        <v>50340</v>
      </c>
      <c r="R10" s="10"/>
      <c r="S10" s="62">
        <f t="shared" si="1"/>
        <v>52018</v>
      </c>
      <c r="T10" s="10"/>
      <c r="U10" s="64">
        <v>18.100000000000001</v>
      </c>
      <c r="V10" s="64">
        <v>18.100000000000001</v>
      </c>
      <c r="W10" s="10"/>
      <c r="X10" s="43">
        <f t="shared" si="2"/>
        <v>51201615412.800003</v>
      </c>
      <c r="Y10" s="36">
        <f t="shared" si="3"/>
        <v>0.14340381580136957</v>
      </c>
      <c r="Z10" s="10"/>
      <c r="AA10" s="20">
        <v>54.5</v>
      </c>
      <c r="AB10" s="20">
        <v>5.5</v>
      </c>
      <c r="AC10" s="20">
        <v>1.5</v>
      </c>
      <c r="AD10" s="20">
        <v>24.3</v>
      </c>
      <c r="AE10" s="20">
        <v>14.2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38141.847000000002</v>
      </c>
      <c r="AO10" s="35">
        <v>80</v>
      </c>
      <c r="AP10" s="43">
        <f t="shared" si="5"/>
        <v>5120161541.2800007</v>
      </c>
      <c r="AR10" s="57">
        <f t="shared" si="6"/>
        <v>38141.847000000002</v>
      </c>
      <c r="AS10" s="35">
        <v>24</v>
      </c>
      <c r="AT10" s="43">
        <f t="shared" si="7"/>
        <v>46081453871.520004</v>
      </c>
      <c r="AV10" s="43">
        <v>357045000000</v>
      </c>
    </row>
    <row r="11" spans="1:48" ht="24" customHeight="1">
      <c r="A11" s="16"/>
      <c r="B11" s="17">
        <f>B10+1</f>
        <v>3</v>
      </c>
      <c r="C11" s="10"/>
      <c r="D11" s="18" t="s">
        <v>96</v>
      </c>
      <c r="E11" s="10"/>
      <c r="F11" s="18" t="s">
        <v>5</v>
      </c>
      <c r="G11" s="18" t="s">
        <v>226</v>
      </c>
      <c r="H11" s="10"/>
      <c r="I11" s="19">
        <v>4052584</v>
      </c>
      <c r="J11" s="19">
        <v>41680</v>
      </c>
      <c r="K11" s="17" t="s">
        <v>14</v>
      </c>
      <c r="L11" s="10"/>
      <c r="M11" s="60">
        <v>424</v>
      </c>
      <c r="N11" s="60">
        <v>715</v>
      </c>
      <c r="O11" s="60">
        <v>715</v>
      </c>
      <c r="P11" s="10"/>
      <c r="Q11" s="60">
        <f t="shared" si="0"/>
        <v>21450</v>
      </c>
      <c r="R11" s="10"/>
      <c r="S11" s="62">
        <f t="shared" si="1"/>
        <v>22165</v>
      </c>
      <c r="T11" s="10"/>
      <c r="U11" s="64">
        <v>17.600000000000001</v>
      </c>
      <c r="V11" s="64">
        <v>17.600000000000001</v>
      </c>
      <c r="W11" s="10"/>
      <c r="X11" s="43">
        <f t="shared" si="2"/>
        <v>15817609808</v>
      </c>
      <c r="Y11" s="36">
        <f t="shared" si="3"/>
        <v>0.14455867124840066</v>
      </c>
      <c r="Z11" s="10"/>
      <c r="AA11" s="20">
        <v>51</v>
      </c>
      <c r="AB11" s="20">
        <v>12</v>
      </c>
      <c r="AC11" s="20">
        <v>1</v>
      </c>
      <c r="AD11" s="20">
        <v>35</v>
      </c>
      <c r="AE11" s="20">
        <v>1</v>
      </c>
      <c r="AF11" s="66">
        <f t="shared" si="4"/>
        <v>100</v>
      </c>
      <c r="AG11" s="10"/>
      <c r="AH11" s="72"/>
      <c r="AI11" s="73"/>
      <c r="AJ11" s="74"/>
      <c r="AK11" s="75"/>
      <c r="AL11" s="76"/>
      <c r="AN11" s="57">
        <v>27653.164000000001</v>
      </c>
      <c r="AO11" s="35">
        <v>80</v>
      </c>
      <c r="AP11" s="43">
        <f t="shared" si="5"/>
        <v>1581760980.8000002</v>
      </c>
      <c r="AR11" s="57">
        <f t="shared" si="6"/>
        <v>27653.164000000001</v>
      </c>
      <c r="AS11" s="35">
        <v>24</v>
      </c>
      <c r="AT11" s="43">
        <f t="shared" si="7"/>
        <v>14235848827.200001</v>
      </c>
      <c r="AV11" s="43">
        <v>109420000000</v>
      </c>
    </row>
    <row r="12" spans="1:48" ht="24" customHeight="1">
      <c r="A12" s="16"/>
      <c r="B12" s="17">
        <f>B11+1</f>
        <v>4</v>
      </c>
      <c r="C12" s="10"/>
      <c r="D12" s="18" t="s">
        <v>47</v>
      </c>
      <c r="E12" s="10"/>
      <c r="F12" s="18" t="s">
        <v>18</v>
      </c>
      <c r="G12" s="18" t="s">
        <v>224</v>
      </c>
      <c r="H12" s="10"/>
      <c r="I12" s="19">
        <v>17379</v>
      </c>
      <c r="J12" s="19">
        <v>0</v>
      </c>
      <c r="K12" s="17" t="s">
        <v>14</v>
      </c>
      <c r="L12" s="10"/>
      <c r="M12" s="60">
        <v>5</v>
      </c>
      <c r="N12" s="60">
        <v>3</v>
      </c>
      <c r="O12" s="60">
        <v>3</v>
      </c>
      <c r="P12" s="10"/>
      <c r="Q12" s="60">
        <f t="shared" si="0"/>
        <v>90</v>
      </c>
      <c r="R12" s="10"/>
      <c r="S12" s="62">
        <f t="shared" si="1"/>
        <v>93</v>
      </c>
      <c r="T12" s="10"/>
      <c r="U12" s="64">
        <v>17.3</v>
      </c>
      <c r="V12" s="64">
        <v>17.3</v>
      </c>
      <c r="W12" s="10"/>
      <c r="X12" s="43">
        <f t="shared" si="2"/>
        <v>189973300.80000001</v>
      </c>
      <c r="Y12" s="36">
        <f t="shared" si="3"/>
        <v>2.8814394175640832E-2</v>
      </c>
      <c r="Z12" s="10"/>
      <c r="AA12" s="20">
        <v>20</v>
      </c>
      <c r="AB12" s="20">
        <v>80</v>
      </c>
      <c r="AC12" s="20">
        <v>0</v>
      </c>
      <c r="AD12" s="20">
        <v>0</v>
      </c>
      <c r="AE12" s="20">
        <v>0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79155.542000000001</v>
      </c>
      <c r="AO12" s="35">
        <v>80</v>
      </c>
      <c r="AP12" s="43">
        <f t="shared" si="5"/>
        <v>18997330.079999998</v>
      </c>
      <c r="AR12" s="57">
        <f t="shared" si="6"/>
        <v>79155.542000000001</v>
      </c>
      <c r="AS12" s="35">
        <v>24</v>
      </c>
      <c r="AT12" s="43">
        <f t="shared" si="7"/>
        <v>170975970.72</v>
      </c>
      <c r="AV12" s="43">
        <v>6593000000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128</v>
      </c>
      <c r="E13" s="10"/>
      <c r="F13" s="18" t="s">
        <v>5</v>
      </c>
      <c r="G13" s="18" t="s">
        <v>226</v>
      </c>
      <c r="H13" s="10"/>
      <c r="I13" s="19">
        <v>4424762</v>
      </c>
      <c r="J13" s="19">
        <v>18080</v>
      </c>
      <c r="K13" s="17" t="s">
        <v>14</v>
      </c>
      <c r="L13" s="10"/>
      <c r="M13" s="60">
        <v>692</v>
      </c>
      <c r="N13" s="60">
        <v>713</v>
      </c>
      <c r="O13" s="60">
        <v>713</v>
      </c>
      <c r="P13" s="10"/>
      <c r="Q13" s="60">
        <f t="shared" si="0"/>
        <v>21390</v>
      </c>
      <c r="R13" s="10"/>
      <c r="S13" s="62">
        <f t="shared" si="1"/>
        <v>22103</v>
      </c>
      <c r="T13" s="10"/>
      <c r="U13" s="64">
        <v>16.100000000000001</v>
      </c>
      <c r="V13" s="64">
        <v>16.100000000000001</v>
      </c>
      <c r="W13" s="10"/>
      <c r="X13" s="43">
        <f t="shared" si="2"/>
        <v>8397227448.8000011</v>
      </c>
      <c r="Y13" s="36">
        <f t="shared" si="3"/>
        <v>0.12734455723753055</v>
      </c>
      <c r="Z13" s="10"/>
      <c r="AA13" s="20">
        <v>64.7</v>
      </c>
      <c r="AB13" s="20">
        <v>3.9</v>
      </c>
      <c r="AC13" s="20">
        <v>0.7</v>
      </c>
      <c r="AD13" s="20">
        <v>22.5</v>
      </c>
      <c r="AE13" s="20">
        <v>8.1999999999999993</v>
      </c>
      <c r="AF13" s="66">
        <f t="shared" si="4"/>
        <v>100.00000000000001</v>
      </c>
      <c r="AG13" s="10"/>
      <c r="AH13" s="72"/>
      <c r="AI13" s="73"/>
      <c r="AJ13" s="74"/>
      <c r="AK13" s="75"/>
      <c r="AL13" s="76"/>
      <c r="AN13" s="57">
        <v>14721.647000000001</v>
      </c>
      <c r="AO13" s="35">
        <v>80</v>
      </c>
      <c r="AP13" s="43">
        <f t="shared" si="5"/>
        <v>839722744.88000011</v>
      </c>
      <c r="AR13" s="57">
        <f t="shared" si="6"/>
        <v>14721.647000000001</v>
      </c>
      <c r="AS13" s="35">
        <v>24</v>
      </c>
      <c r="AT13" s="43">
        <f t="shared" si="7"/>
        <v>7557504703.920001</v>
      </c>
      <c r="AV13" s="43">
        <v>65941000000</v>
      </c>
    </row>
    <row r="14" spans="1:48" ht="24" customHeight="1">
      <c r="A14" s="16"/>
      <c r="B14" s="17">
        <f t="shared" si="8"/>
        <v>6</v>
      </c>
      <c r="C14" s="10"/>
      <c r="D14" s="18" t="s">
        <v>149</v>
      </c>
      <c r="E14" s="10"/>
      <c r="F14" s="18" t="s">
        <v>11</v>
      </c>
      <c r="G14" s="18" t="s">
        <v>11</v>
      </c>
      <c r="H14" s="10"/>
      <c r="I14" s="19">
        <v>94228</v>
      </c>
      <c r="J14" s="19">
        <v>15410</v>
      </c>
      <c r="K14" s="17" t="s">
        <v>14</v>
      </c>
      <c r="L14" s="10"/>
      <c r="M14" s="60">
        <v>15</v>
      </c>
      <c r="N14" s="60">
        <v>15</v>
      </c>
      <c r="O14" s="60">
        <v>15</v>
      </c>
      <c r="P14" s="10"/>
      <c r="Q14" s="60">
        <f t="shared" si="0"/>
        <v>450</v>
      </c>
      <c r="R14" s="10"/>
      <c r="S14" s="62">
        <f t="shared" si="1"/>
        <v>465</v>
      </c>
      <c r="T14" s="10"/>
      <c r="U14" s="64">
        <v>15.9</v>
      </c>
      <c r="V14" s="64">
        <v>15.9</v>
      </c>
      <c r="W14" s="10"/>
      <c r="X14" s="43">
        <f t="shared" si="2"/>
        <v>180934068</v>
      </c>
      <c r="Y14" s="36">
        <f t="shared" si="3"/>
        <v>0.12670452941176472</v>
      </c>
      <c r="Z14" s="10"/>
      <c r="AA14" s="20">
        <v>46.7</v>
      </c>
      <c r="AB14" s="20">
        <v>20</v>
      </c>
      <c r="AC14" s="20">
        <v>6.7</v>
      </c>
      <c r="AD14" s="20">
        <v>20</v>
      </c>
      <c r="AE14" s="20">
        <v>6.6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15077.839</v>
      </c>
      <c r="AO14" s="35">
        <v>80</v>
      </c>
      <c r="AP14" s="43">
        <f t="shared" si="5"/>
        <v>18093406.800000001</v>
      </c>
      <c r="AR14" s="57">
        <f t="shared" si="6"/>
        <v>15077.839</v>
      </c>
      <c r="AS14" s="35">
        <v>24</v>
      </c>
      <c r="AT14" s="43">
        <f t="shared" si="7"/>
        <v>162840661.19999999</v>
      </c>
      <c r="AV14" s="43">
        <v>1428000000</v>
      </c>
    </row>
    <row r="15" spans="1:48" ht="24" customHeight="1">
      <c r="A15" s="16"/>
      <c r="B15" s="17">
        <f t="shared" si="8"/>
        <v>7</v>
      </c>
      <c r="C15" s="10"/>
      <c r="D15" s="18" t="s">
        <v>180</v>
      </c>
      <c r="E15" s="10"/>
      <c r="F15" s="18" t="s">
        <v>13</v>
      </c>
      <c r="G15" s="18" t="s">
        <v>222</v>
      </c>
      <c r="H15" s="10"/>
      <c r="I15" s="19">
        <v>3444006</v>
      </c>
      <c r="J15" s="19">
        <v>15230</v>
      </c>
      <c r="K15" s="17" t="s">
        <v>14</v>
      </c>
      <c r="L15" s="10"/>
      <c r="M15" s="60">
        <v>446</v>
      </c>
      <c r="N15" s="60">
        <v>460</v>
      </c>
      <c r="O15" s="60">
        <v>460</v>
      </c>
      <c r="P15" s="10"/>
      <c r="Q15" s="60">
        <f t="shared" si="0"/>
        <v>13800</v>
      </c>
      <c r="R15" s="10"/>
      <c r="S15" s="62">
        <f t="shared" si="1"/>
        <v>14260</v>
      </c>
      <c r="T15" s="10"/>
      <c r="U15" s="64">
        <v>13.4</v>
      </c>
      <c r="V15" s="64">
        <v>13.4</v>
      </c>
      <c r="W15" s="10"/>
      <c r="X15" s="43">
        <f t="shared" si="2"/>
        <v>5662468992</v>
      </c>
      <c r="Y15" s="36">
        <f t="shared" si="3"/>
        <v>0.1074717011843304</v>
      </c>
      <c r="Z15" s="10"/>
      <c r="AA15" s="20">
        <v>30.7</v>
      </c>
      <c r="AB15" s="20">
        <v>45.7</v>
      </c>
      <c r="AC15" s="20">
        <v>7</v>
      </c>
      <c r="AD15" s="20">
        <v>16.600000000000001</v>
      </c>
      <c r="AE15" s="20">
        <v>0</v>
      </c>
      <c r="AF15" s="66">
        <f t="shared" si="4"/>
        <v>100</v>
      </c>
      <c r="AG15" s="10"/>
      <c r="AH15" s="72"/>
      <c r="AI15" s="73"/>
      <c r="AJ15" s="74"/>
      <c r="AK15" s="75"/>
      <c r="AL15" s="76"/>
      <c r="AN15" s="57">
        <v>15387.144</v>
      </c>
      <c r="AO15" s="35">
        <v>80</v>
      </c>
      <c r="AP15" s="43">
        <f t="shared" si="5"/>
        <v>566246899.20000005</v>
      </c>
      <c r="AR15" s="57">
        <f t="shared" si="6"/>
        <v>15387.144</v>
      </c>
      <c r="AS15" s="35">
        <v>24</v>
      </c>
      <c r="AT15" s="43">
        <f t="shared" si="7"/>
        <v>5096222092.8000002</v>
      </c>
      <c r="AV15" s="43">
        <v>52688000000</v>
      </c>
    </row>
    <row r="16" spans="1:48" ht="24" customHeight="1">
      <c r="A16" s="16"/>
      <c r="B16" s="17">
        <f t="shared" si="8"/>
        <v>8</v>
      </c>
      <c r="C16" s="10"/>
      <c r="D16" s="18" t="s">
        <v>42</v>
      </c>
      <c r="E16" s="10"/>
      <c r="F16" s="18" t="s">
        <v>13</v>
      </c>
      <c r="G16" s="18" t="s">
        <v>222</v>
      </c>
      <c r="H16" s="10"/>
      <c r="I16" s="19">
        <v>17909754</v>
      </c>
      <c r="J16" s="19">
        <v>13530</v>
      </c>
      <c r="K16" s="17" t="s">
        <v>14</v>
      </c>
      <c r="L16" s="10"/>
      <c r="M16" s="60">
        <v>1675</v>
      </c>
      <c r="N16" s="60">
        <v>2245</v>
      </c>
      <c r="O16" s="60">
        <v>2245</v>
      </c>
      <c r="P16" s="10"/>
      <c r="Q16" s="60">
        <f t="shared" si="0"/>
        <v>67350</v>
      </c>
      <c r="R16" s="10"/>
      <c r="S16" s="62">
        <f t="shared" si="1"/>
        <v>69595</v>
      </c>
      <c r="T16" s="10"/>
      <c r="U16" s="64">
        <v>12.5</v>
      </c>
      <c r="V16" s="64">
        <v>12.5</v>
      </c>
      <c r="W16" s="10"/>
      <c r="X16" s="43">
        <f t="shared" si="2"/>
        <v>24691566047.999996</v>
      </c>
      <c r="Y16" s="36">
        <f t="shared" si="3"/>
        <v>9.8632124502676347E-2</v>
      </c>
      <c r="Z16" s="10"/>
      <c r="AA16" s="20">
        <v>42</v>
      </c>
      <c r="AB16" s="20">
        <v>8.6999999999999993</v>
      </c>
      <c r="AC16" s="20">
        <v>5.7</v>
      </c>
      <c r="AD16" s="20">
        <v>36</v>
      </c>
      <c r="AE16" s="20">
        <v>7.6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13748.088</v>
      </c>
      <c r="AO16" s="35">
        <v>80</v>
      </c>
      <c r="AP16" s="43">
        <f t="shared" si="5"/>
        <v>2469156604.7999997</v>
      </c>
      <c r="AR16" s="57">
        <f t="shared" si="6"/>
        <v>13748.088</v>
      </c>
      <c r="AS16" s="35">
        <v>24</v>
      </c>
      <c r="AT16" s="43">
        <f t="shared" si="7"/>
        <v>22222409443.199997</v>
      </c>
      <c r="AV16" s="43">
        <v>250340000000</v>
      </c>
    </row>
    <row r="17" spans="1:48" ht="24" customHeight="1">
      <c r="A17" s="16"/>
      <c r="B17" s="17">
        <f t="shared" si="8"/>
        <v>9</v>
      </c>
      <c r="C17" s="10"/>
      <c r="D17" s="18" t="s">
        <v>179</v>
      </c>
      <c r="E17" s="10"/>
      <c r="F17" s="18" t="s">
        <v>13</v>
      </c>
      <c r="G17" s="18" t="s">
        <v>222</v>
      </c>
      <c r="H17" s="10"/>
      <c r="I17" s="19">
        <v>322179616</v>
      </c>
      <c r="J17" s="19">
        <v>56180</v>
      </c>
      <c r="K17" s="17" t="s">
        <v>14</v>
      </c>
      <c r="L17" s="10"/>
      <c r="M17" s="60">
        <v>35092</v>
      </c>
      <c r="N17" s="60">
        <v>39888</v>
      </c>
      <c r="O17" s="60">
        <v>39888</v>
      </c>
      <c r="P17" s="10"/>
      <c r="Q17" s="60">
        <f t="shared" si="0"/>
        <v>1196640</v>
      </c>
      <c r="R17" s="10"/>
      <c r="S17" s="62">
        <f t="shared" si="1"/>
        <v>1236528</v>
      </c>
      <c r="T17" s="10"/>
      <c r="U17" s="64">
        <v>12.4</v>
      </c>
      <c r="V17" s="64">
        <v>12.4</v>
      </c>
      <c r="W17" s="10"/>
      <c r="X17" s="43">
        <f t="shared" si="2"/>
        <v>1847746247500.8</v>
      </c>
      <c r="Y17" s="36">
        <f t="shared" si="3"/>
        <v>9.8772985914406378E-2</v>
      </c>
      <c r="Z17" s="10"/>
      <c r="AA17" s="20">
        <v>63.9</v>
      </c>
      <c r="AB17" s="20">
        <v>14.2</v>
      </c>
      <c r="AC17" s="20">
        <v>2.2999999999999998</v>
      </c>
      <c r="AD17" s="20">
        <v>15.3</v>
      </c>
      <c r="AE17" s="20">
        <v>4.3</v>
      </c>
      <c r="AF17" s="66">
        <f t="shared" si="4"/>
        <v>99.999999999999986</v>
      </c>
      <c r="AG17" s="10"/>
      <c r="AH17" s="72"/>
      <c r="AI17" s="73"/>
      <c r="AJ17" s="74"/>
      <c r="AK17" s="75"/>
      <c r="AL17" s="76"/>
      <c r="AN17" s="57">
        <v>57904.201999999997</v>
      </c>
      <c r="AO17" s="35">
        <v>80</v>
      </c>
      <c r="AP17" s="43">
        <f t="shared" si="5"/>
        <v>184774624750.07999</v>
      </c>
      <c r="AR17" s="57">
        <f t="shared" si="6"/>
        <v>57904.201999999997</v>
      </c>
      <c r="AS17" s="35">
        <v>24</v>
      </c>
      <c r="AT17" s="43">
        <f t="shared" si="7"/>
        <v>1662971622750.72</v>
      </c>
      <c r="AV17" s="43">
        <v>18707000000000</v>
      </c>
    </row>
    <row r="18" spans="1:48" ht="24" customHeight="1">
      <c r="A18" s="16"/>
      <c r="B18" s="17">
        <f t="shared" si="8"/>
        <v>10</v>
      </c>
      <c r="C18" s="10"/>
      <c r="D18" s="18" t="s">
        <v>170</v>
      </c>
      <c r="E18" s="10"/>
      <c r="F18" s="18" t="s">
        <v>13</v>
      </c>
      <c r="G18" s="18" t="s">
        <v>222</v>
      </c>
      <c r="H18" s="10"/>
      <c r="I18" s="19">
        <v>1364962</v>
      </c>
      <c r="J18" s="19">
        <v>15680</v>
      </c>
      <c r="K18" s="17" t="s">
        <v>14</v>
      </c>
      <c r="L18" s="10"/>
      <c r="M18" s="60">
        <v>135</v>
      </c>
      <c r="N18" s="60">
        <v>165</v>
      </c>
      <c r="O18" s="60">
        <v>165</v>
      </c>
      <c r="P18" s="10"/>
      <c r="Q18" s="60">
        <f t="shared" si="0"/>
        <v>4950</v>
      </c>
      <c r="R18" s="10"/>
      <c r="S18" s="62">
        <f t="shared" si="1"/>
        <v>5115</v>
      </c>
      <c r="T18" s="10"/>
      <c r="U18" s="64">
        <v>12.1</v>
      </c>
      <c r="V18" s="64">
        <v>12.1</v>
      </c>
      <c r="W18" s="10"/>
      <c r="X18" s="43">
        <f t="shared" si="2"/>
        <v>2135357004</v>
      </c>
      <c r="Y18" s="36">
        <f t="shared" si="3"/>
        <v>9.5820372627327802E-2</v>
      </c>
      <c r="Z18" s="10"/>
      <c r="AA18" s="20">
        <v>57.8</v>
      </c>
      <c r="AB18" s="20">
        <v>2.2000000000000002</v>
      </c>
      <c r="AC18" s="20">
        <v>0.7</v>
      </c>
      <c r="AD18" s="20">
        <v>31.1</v>
      </c>
      <c r="AE18" s="20">
        <v>8.1999999999999993</v>
      </c>
      <c r="AF18" s="66">
        <f t="shared" si="4"/>
        <v>100.00000000000001</v>
      </c>
      <c r="AG18" s="10"/>
      <c r="AH18" s="72"/>
      <c r="AI18" s="73"/>
      <c r="AJ18" s="74"/>
      <c r="AK18" s="75"/>
      <c r="AL18" s="76"/>
      <c r="AN18" s="57">
        <v>16176.947</v>
      </c>
      <c r="AO18" s="35">
        <v>80</v>
      </c>
      <c r="AP18" s="43">
        <f t="shared" si="5"/>
        <v>213535700.39999998</v>
      </c>
      <c r="AR18" s="57">
        <f t="shared" si="6"/>
        <v>16176.947</v>
      </c>
      <c r="AS18" s="35">
        <v>24</v>
      </c>
      <c r="AT18" s="43">
        <f t="shared" si="7"/>
        <v>1921821303.6000001</v>
      </c>
      <c r="AV18" s="43">
        <v>22285000000</v>
      </c>
    </row>
    <row r="19" spans="1:48" ht="24" customHeight="1">
      <c r="A19" s="16"/>
      <c r="B19" s="17">
        <f t="shared" si="8"/>
        <v>11</v>
      </c>
      <c r="C19" s="10"/>
      <c r="D19" s="18" t="s">
        <v>137</v>
      </c>
      <c r="E19" s="10"/>
      <c r="F19" s="18" t="s">
        <v>18</v>
      </c>
      <c r="G19" s="18" t="s">
        <v>224</v>
      </c>
      <c r="H19" s="10"/>
      <c r="I19" s="19">
        <v>50791920</v>
      </c>
      <c r="J19" s="19">
        <v>27600</v>
      </c>
      <c r="K19" s="17" t="s">
        <v>14</v>
      </c>
      <c r="L19" s="10"/>
      <c r="M19" s="60">
        <v>4292</v>
      </c>
      <c r="N19" s="60">
        <v>4990</v>
      </c>
      <c r="O19" s="60">
        <v>4990</v>
      </c>
      <c r="P19" s="10"/>
      <c r="Q19" s="60">
        <f t="shared" si="0"/>
        <v>149700</v>
      </c>
      <c r="R19" s="10"/>
      <c r="S19" s="62">
        <f t="shared" si="1"/>
        <v>154690</v>
      </c>
      <c r="T19" s="10"/>
      <c r="U19" s="64">
        <v>9.8000000000000007</v>
      </c>
      <c r="V19" s="64">
        <v>9.8000000000000007</v>
      </c>
      <c r="W19" s="10"/>
      <c r="X19" s="43">
        <f t="shared" si="2"/>
        <v>110212122024</v>
      </c>
      <c r="Y19" s="36">
        <f t="shared" si="3"/>
        <v>7.7888425458657248E-2</v>
      </c>
      <c r="Z19" s="10"/>
      <c r="AA19" s="20">
        <v>0</v>
      </c>
      <c r="AB19" s="20">
        <v>20.5</v>
      </c>
      <c r="AC19" s="20">
        <v>5.9</v>
      </c>
      <c r="AD19" s="20">
        <v>39.9</v>
      </c>
      <c r="AE19" s="20">
        <v>33.700000000000003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27608.246999999999</v>
      </c>
      <c r="AO19" s="35">
        <v>80</v>
      </c>
      <c r="AP19" s="43">
        <f t="shared" si="5"/>
        <v>11021212202.4</v>
      </c>
      <c r="AR19" s="57">
        <f t="shared" si="6"/>
        <v>27608.246999999999</v>
      </c>
      <c r="AS19" s="35">
        <v>24</v>
      </c>
      <c r="AT19" s="43">
        <f t="shared" si="7"/>
        <v>99190909821.600006</v>
      </c>
      <c r="AV19" s="43">
        <v>1415000000000</v>
      </c>
    </row>
    <row r="20" spans="1:48" ht="24" customHeight="1">
      <c r="A20" s="16"/>
      <c r="B20" s="17">
        <f t="shared" si="8"/>
        <v>12</v>
      </c>
      <c r="C20" s="10"/>
      <c r="D20" s="18" t="s">
        <v>134</v>
      </c>
      <c r="E20" s="10"/>
      <c r="F20" s="18" t="s">
        <v>8</v>
      </c>
      <c r="G20" s="18" t="s">
        <v>212</v>
      </c>
      <c r="H20" s="10"/>
      <c r="I20" s="19">
        <v>38224408</v>
      </c>
      <c r="J20" s="19">
        <v>12680</v>
      </c>
      <c r="K20" s="17" t="s">
        <v>14</v>
      </c>
      <c r="L20" s="10"/>
      <c r="M20" s="60">
        <v>3026</v>
      </c>
      <c r="N20" s="60">
        <v>3698</v>
      </c>
      <c r="O20" s="60">
        <v>3698</v>
      </c>
      <c r="P20" s="10"/>
      <c r="Q20" s="60">
        <f t="shared" si="0"/>
        <v>110940</v>
      </c>
      <c r="R20" s="10"/>
      <c r="S20" s="62">
        <f t="shared" si="1"/>
        <v>114638</v>
      </c>
      <c r="T20" s="10"/>
      <c r="U20" s="64">
        <v>9.6999999999999993</v>
      </c>
      <c r="V20" s="64">
        <v>9.6999999999999993</v>
      </c>
      <c r="W20" s="10"/>
      <c r="X20" s="43">
        <f t="shared" si="2"/>
        <v>36777571480</v>
      </c>
      <c r="Y20" s="36">
        <f t="shared" si="3"/>
        <v>7.7913961629394859E-2</v>
      </c>
      <c r="Z20" s="10"/>
      <c r="AA20" s="20">
        <v>46.8</v>
      </c>
      <c r="AB20" s="20">
        <v>11.2</v>
      </c>
      <c r="AC20" s="20">
        <v>9</v>
      </c>
      <c r="AD20" s="20">
        <v>28.7</v>
      </c>
      <c r="AE20" s="20">
        <v>4.3</v>
      </c>
      <c r="AF20" s="66">
        <f t="shared" si="4"/>
        <v>100</v>
      </c>
      <c r="AG20" s="10"/>
      <c r="AH20" s="72"/>
      <c r="AI20" s="73"/>
      <c r="AJ20" s="74"/>
      <c r="AK20" s="75"/>
      <c r="AL20" s="76"/>
      <c r="AN20" s="57">
        <v>12431.575000000001</v>
      </c>
      <c r="AO20" s="35">
        <v>80</v>
      </c>
      <c r="AP20" s="43">
        <f t="shared" si="5"/>
        <v>3677757148</v>
      </c>
      <c r="AR20" s="57">
        <f t="shared" si="6"/>
        <v>12431.575000000001</v>
      </c>
      <c r="AS20" s="35">
        <v>24</v>
      </c>
      <c r="AT20" s="43">
        <f t="shared" si="7"/>
        <v>33099814332</v>
      </c>
      <c r="AV20" s="43">
        <v>472028000000</v>
      </c>
    </row>
    <row r="21" spans="1:48" ht="24" customHeight="1">
      <c r="A21" s="16"/>
      <c r="B21" s="17">
        <f t="shared" si="8"/>
        <v>13</v>
      </c>
      <c r="C21" s="10"/>
      <c r="D21" s="18" t="s">
        <v>99</v>
      </c>
      <c r="E21" s="10"/>
      <c r="F21" s="18" t="s">
        <v>8</v>
      </c>
      <c r="G21" s="18" t="s">
        <v>212</v>
      </c>
      <c r="H21" s="10"/>
      <c r="I21" s="19">
        <v>1970530</v>
      </c>
      <c r="J21" s="19">
        <v>14630</v>
      </c>
      <c r="K21" s="17" t="s">
        <v>14</v>
      </c>
      <c r="L21" s="10"/>
      <c r="M21" s="60">
        <v>158</v>
      </c>
      <c r="N21" s="60">
        <v>184</v>
      </c>
      <c r="O21" s="60">
        <v>184</v>
      </c>
      <c r="P21" s="10"/>
      <c r="Q21" s="60">
        <f t="shared" si="0"/>
        <v>5520</v>
      </c>
      <c r="R21" s="10"/>
      <c r="S21" s="62">
        <f t="shared" si="1"/>
        <v>5704</v>
      </c>
      <c r="T21" s="10"/>
      <c r="U21" s="64">
        <v>9.3000000000000007</v>
      </c>
      <c r="V21" s="64">
        <v>9.3000000000000007</v>
      </c>
      <c r="W21" s="10"/>
      <c r="X21" s="43">
        <f t="shared" si="2"/>
        <v>2083382688.0000002</v>
      </c>
      <c r="Y21" s="36">
        <f t="shared" si="3"/>
        <v>7.5120166149852174E-2</v>
      </c>
      <c r="Z21" s="10"/>
      <c r="AA21" s="20">
        <v>44.9</v>
      </c>
      <c r="AB21" s="20">
        <v>12</v>
      </c>
      <c r="AC21" s="20">
        <v>4.4000000000000004</v>
      </c>
      <c r="AD21" s="20">
        <v>34.799999999999997</v>
      </c>
      <c r="AE21" s="20">
        <v>3.9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14153.415000000001</v>
      </c>
      <c r="AO21" s="35">
        <v>80</v>
      </c>
      <c r="AP21" s="43">
        <f t="shared" si="5"/>
        <v>208338268.80000001</v>
      </c>
      <c r="AR21" s="57">
        <f t="shared" si="6"/>
        <v>14153.415000000001</v>
      </c>
      <c r="AS21" s="35">
        <v>24</v>
      </c>
      <c r="AT21" s="43">
        <f t="shared" si="7"/>
        <v>1875044419.2000003</v>
      </c>
      <c r="AV21" s="43">
        <v>27734000000</v>
      </c>
    </row>
    <row r="22" spans="1:48" ht="24" customHeight="1">
      <c r="A22" s="16"/>
      <c r="B22" s="17">
        <f t="shared" si="8"/>
        <v>14</v>
      </c>
      <c r="C22" s="10"/>
      <c r="D22" s="18" t="s">
        <v>136</v>
      </c>
      <c r="E22" s="10"/>
      <c r="F22" s="18" t="s">
        <v>5</v>
      </c>
      <c r="G22" s="18" t="s">
        <v>226</v>
      </c>
      <c r="H22" s="10"/>
      <c r="I22" s="19">
        <v>2569804</v>
      </c>
      <c r="J22" s="19">
        <v>75660</v>
      </c>
      <c r="K22" s="17" t="s">
        <v>14</v>
      </c>
      <c r="L22" s="10"/>
      <c r="M22" s="60">
        <v>178</v>
      </c>
      <c r="N22" s="60">
        <v>239</v>
      </c>
      <c r="O22" s="60">
        <v>239</v>
      </c>
      <c r="P22" s="10"/>
      <c r="Q22" s="60">
        <f t="shared" si="0"/>
        <v>7170</v>
      </c>
      <c r="R22" s="10"/>
      <c r="S22" s="62">
        <f t="shared" si="1"/>
        <v>7409</v>
      </c>
      <c r="T22" s="10"/>
      <c r="U22" s="64">
        <v>9.3000000000000007</v>
      </c>
      <c r="V22" s="64">
        <v>9.3000000000000007</v>
      </c>
      <c r="W22" s="10"/>
      <c r="X22" s="43">
        <f t="shared" si="2"/>
        <v>10929577263.200001</v>
      </c>
      <c r="Y22" s="36">
        <f t="shared" si="3"/>
        <v>7.2032117570453177E-2</v>
      </c>
      <c r="Z22" s="10"/>
      <c r="AA22" s="20">
        <v>48.3</v>
      </c>
      <c r="AB22" s="20">
        <v>2.2000000000000002</v>
      </c>
      <c r="AC22" s="20">
        <v>2.8</v>
      </c>
      <c r="AD22" s="20">
        <v>32</v>
      </c>
      <c r="AE22" s="20">
        <v>14.7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57163.061000000002</v>
      </c>
      <c r="AO22" s="35">
        <v>80</v>
      </c>
      <c r="AP22" s="43">
        <f t="shared" si="5"/>
        <v>1092957726.3199999</v>
      </c>
      <c r="AR22" s="57">
        <f t="shared" si="6"/>
        <v>57163.061000000002</v>
      </c>
      <c r="AS22" s="35">
        <v>24</v>
      </c>
      <c r="AT22" s="43">
        <f t="shared" si="7"/>
        <v>9836619536.8800011</v>
      </c>
      <c r="AV22" s="43">
        <v>151732000000</v>
      </c>
    </row>
    <row r="23" spans="1:48" ht="24" customHeight="1">
      <c r="A23" s="16"/>
      <c r="B23" s="17">
        <f t="shared" si="8"/>
        <v>15</v>
      </c>
      <c r="C23" s="10"/>
      <c r="D23" s="18" t="s">
        <v>74</v>
      </c>
      <c r="E23" s="10"/>
      <c r="F23" s="18" t="s">
        <v>8</v>
      </c>
      <c r="G23" s="18" t="s">
        <v>212</v>
      </c>
      <c r="H23" s="10"/>
      <c r="I23" s="19">
        <v>11183716</v>
      </c>
      <c r="J23" s="19">
        <v>18960</v>
      </c>
      <c r="K23" s="17" t="s">
        <v>14</v>
      </c>
      <c r="L23" s="10"/>
      <c r="M23" s="60">
        <v>824</v>
      </c>
      <c r="N23" s="60">
        <v>1026</v>
      </c>
      <c r="O23" s="60">
        <v>1026</v>
      </c>
      <c r="P23" s="10"/>
      <c r="Q23" s="60">
        <f t="shared" si="0"/>
        <v>30780</v>
      </c>
      <c r="R23" s="10"/>
      <c r="S23" s="62">
        <f t="shared" si="1"/>
        <v>31806</v>
      </c>
      <c r="T23" s="10"/>
      <c r="U23" s="64">
        <v>9.1999999999999993</v>
      </c>
      <c r="V23" s="64">
        <v>9.1999999999999993</v>
      </c>
      <c r="W23" s="10"/>
      <c r="X23" s="43">
        <f t="shared" si="2"/>
        <v>14869990368</v>
      </c>
      <c r="Y23" s="36">
        <f t="shared" si="3"/>
        <v>7.6169644650705345E-2</v>
      </c>
      <c r="Z23" s="10"/>
      <c r="AA23" s="20">
        <v>40.299999999999997</v>
      </c>
      <c r="AB23" s="20">
        <v>32.4</v>
      </c>
      <c r="AC23" s="20">
        <v>2.2000000000000002</v>
      </c>
      <c r="AD23" s="20">
        <v>18.100000000000001</v>
      </c>
      <c r="AE23" s="20">
        <v>7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18116.46</v>
      </c>
      <c r="AO23" s="35">
        <v>80</v>
      </c>
      <c r="AP23" s="43">
        <f t="shared" si="5"/>
        <v>1486999036.8000002</v>
      </c>
      <c r="AR23" s="57">
        <f t="shared" si="6"/>
        <v>18116.46</v>
      </c>
      <c r="AS23" s="35">
        <v>24</v>
      </c>
      <c r="AT23" s="43">
        <f t="shared" si="7"/>
        <v>13382991331.199999</v>
      </c>
      <c r="AV23" s="43">
        <v>195222000000</v>
      </c>
    </row>
    <row r="24" spans="1:48" ht="24" customHeight="1">
      <c r="A24" s="16"/>
      <c r="B24" s="17">
        <f t="shared" si="8"/>
        <v>16</v>
      </c>
      <c r="C24" s="10"/>
      <c r="D24" s="18" t="s">
        <v>104</v>
      </c>
      <c r="E24" s="10"/>
      <c r="F24" s="18" t="s">
        <v>8</v>
      </c>
      <c r="G24" s="18" t="s">
        <v>212</v>
      </c>
      <c r="H24" s="10"/>
      <c r="I24" s="19">
        <v>2908249</v>
      </c>
      <c r="J24" s="19">
        <v>14770</v>
      </c>
      <c r="K24" s="17" t="s">
        <v>14</v>
      </c>
      <c r="L24" s="10"/>
      <c r="M24" s="60">
        <v>192</v>
      </c>
      <c r="N24" s="60">
        <v>234</v>
      </c>
      <c r="O24" s="60">
        <v>234</v>
      </c>
      <c r="P24" s="10"/>
      <c r="Q24" s="60">
        <f t="shared" si="0"/>
        <v>7020</v>
      </c>
      <c r="R24" s="10"/>
      <c r="S24" s="62">
        <f t="shared" si="1"/>
        <v>7254</v>
      </c>
      <c r="T24" s="10"/>
      <c r="U24" s="64">
        <v>8</v>
      </c>
      <c r="V24" s="64">
        <v>8</v>
      </c>
      <c r="W24" s="10"/>
      <c r="X24" s="43">
        <f t="shared" si="2"/>
        <v>2807902655.9999995</v>
      </c>
      <c r="Y24" s="36">
        <f t="shared" si="3"/>
        <v>6.5266669517921053E-2</v>
      </c>
      <c r="Z24" s="10"/>
      <c r="AA24" s="20">
        <v>46.4</v>
      </c>
      <c r="AB24" s="20">
        <v>5.7</v>
      </c>
      <c r="AC24" s="20">
        <v>8.9</v>
      </c>
      <c r="AD24" s="20">
        <v>38</v>
      </c>
      <c r="AE24" s="20">
        <v>1</v>
      </c>
      <c r="AF24" s="66">
        <f t="shared" si="4"/>
        <v>100</v>
      </c>
      <c r="AG24" s="10"/>
      <c r="AH24" s="72"/>
      <c r="AI24" s="73"/>
      <c r="AJ24" s="74"/>
      <c r="AK24" s="75"/>
      <c r="AL24" s="76"/>
      <c r="AN24" s="57">
        <v>14999.48</v>
      </c>
      <c r="AO24" s="35">
        <v>80</v>
      </c>
      <c r="AP24" s="43">
        <f t="shared" si="5"/>
        <v>280790265.59999996</v>
      </c>
      <c r="AR24" s="57">
        <f t="shared" si="6"/>
        <v>14999.48</v>
      </c>
      <c r="AS24" s="35">
        <v>24</v>
      </c>
      <c r="AT24" s="43">
        <f t="shared" si="7"/>
        <v>2527112390.3999996</v>
      </c>
      <c r="AV24" s="43">
        <v>43022000000</v>
      </c>
    </row>
    <row r="25" spans="1:48" ht="24" customHeight="1">
      <c r="A25" s="16"/>
      <c r="B25" s="17">
        <f t="shared" si="8"/>
        <v>17</v>
      </c>
      <c r="C25" s="10"/>
      <c r="D25" s="18" t="s">
        <v>12</v>
      </c>
      <c r="E25" s="10"/>
      <c r="F25" s="18" t="s">
        <v>13</v>
      </c>
      <c r="G25" s="18" t="s">
        <v>222</v>
      </c>
      <c r="H25" s="10"/>
      <c r="I25" s="19">
        <v>100963</v>
      </c>
      <c r="J25" s="19">
        <v>13400</v>
      </c>
      <c r="K25" s="17" t="s">
        <v>14</v>
      </c>
      <c r="L25" s="10"/>
      <c r="M25" s="60">
        <v>8</v>
      </c>
      <c r="N25" s="60">
        <v>8</v>
      </c>
      <c r="O25" s="60">
        <v>8</v>
      </c>
      <c r="P25" s="10"/>
      <c r="Q25" s="60">
        <f t="shared" si="0"/>
        <v>240</v>
      </c>
      <c r="R25" s="10"/>
      <c r="S25" s="62">
        <f t="shared" si="1"/>
        <v>248</v>
      </c>
      <c r="T25" s="10"/>
      <c r="U25" s="64">
        <v>7.9</v>
      </c>
      <c r="V25" s="64">
        <v>7.9</v>
      </c>
      <c r="W25" s="10"/>
      <c r="X25" s="43">
        <f t="shared" si="2"/>
        <v>97265094.400000006</v>
      </c>
      <c r="Y25" s="36">
        <f t="shared" si="3"/>
        <v>6.76862173973556E-2</v>
      </c>
      <c r="Z25" s="10"/>
      <c r="AA25" s="20">
        <v>62.5</v>
      </c>
      <c r="AB25" s="20">
        <v>0</v>
      </c>
      <c r="AC25" s="20">
        <v>12.5</v>
      </c>
      <c r="AD25" s="20">
        <v>25</v>
      </c>
      <c r="AE25" s="20">
        <v>0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15197.671</v>
      </c>
      <c r="AO25" s="35">
        <v>80</v>
      </c>
      <c r="AP25" s="43">
        <f t="shared" si="5"/>
        <v>9726509.4399999995</v>
      </c>
      <c r="AR25" s="57">
        <f t="shared" si="6"/>
        <v>15197.671</v>
      </c>
      <c r="AS25" s="35">
        <v>24</v>
      </c>
      <c r="AT25" s="43">
        <f t="shared" si="7"/>
        <v>87538584.960000008</v>
      </c>
      <c r="AV25" s="43">
        <v>1437000000</v>
      </c>
    </row>
    <row r="26" spans="1:48" ht="24" customHeight="1">
      <c r="A26" s="16"/>
      <c r="B26" s="17">
        <f t="shared" si="8"/>
        <v>18</v>
      </c>
      <c r="C26" s="10"/>
      <c r="D26" s="18" t="s">
        <v>81</v>
      </c>
      <c r="E26" s="10"/>
      <c r="F26" s="18" t="s">
        <v>8</v>
      </c>
      <c r="G26" s="18" t="s">
        <v>212</v>
      </c>
      <c r="H26" s="10"/>
      <c r="I26" s="19">
        <v>9753281</v>
      </c>
      <c r="J26" s="19">
        <v>12570</v>
      </c>
      <c r="K26" s="17" t="s">
        <v>14</v>
      </c>
      <c r="L26" s="10"/>
      <c r="M26" s="60">
        <v>607</v>
      </c>
      <c r="N26" s="60">
        <v>756</v>
      </c>
      <c r="O26" s="60">
        <v>756</v>
      </c>
      <c r="P26" s="10"/>
      <c r="Q26" s="60">
        <f t="shared" si="0"/>
        <v>22680</v>
      </c>
      <c r="R26" s="10"/>
      <c r="S26" s="62">
        <f t="shared" si="1"/>
        <v>23436</v>
      </c>
      <c r="T26" s="10"/>
      <c r="U26" s="64">
        <v>7.8</v>
      </c>
      <c r="V26" s="64">
        <v>7.8</v>
      </c>
      <c r="W26" s="10"/>
      <c r="X26" s="43">
        <f t="shared" si="2"/>
        <v>7857789004.7999992</v>
      </c>
      <c r="Y26" s="36">
        <f t="shared" si="3"/>
        <v>6.1626334278118061E-2</v>
      </c>
      <c r="Z26" s="10"/>
      <c r="AA26" s="20">
        <v>44.3</v>
      </c>
      <c r="AB26" s="20">
        <v>10.5</v>
      </c>
      <c r="AC26" s="20">
        <v>12</v>
      </c>
      <c r="AD26" s="20">
        <v>25</v>
      </c>
      <c r="AE26" s="20">
        <v>8.1999999999999993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12992.376</v>
      </c>
      <c r="AO26" s="35">
        <v>80</v>
      </c>
      <c r="AP26" s="43">
        <f t="shared" si="5"/>
        <v>785778900.48000002</v>
      </c>
      <c r="AR26" s="57">
        <f t="shared" si="6"/>
        <v>12992.376</v>
      </c>
      <c r="AS26" s="35">
        <v>24</v>
      </c>
      <c r="AT26" s="43">
        <f t="shared" si="7"/>
        <v>7072010104.3199997</v>
      </c>
      <c r="AV26" s="43">
        <v>127507000000</v>
      </c>
    </row>
    <row r="27" spans="1:48" ht="24" customHeight="1">
      <c r="A27" s="16"/>
      <c r="B27" s="17">
        <f t="shared" si="8"/>
        <v>19</v>
      </c>
      <c r="C27" s="10"/>
      <c r="D27" s="18" t="s">
        <v>124</v>
      </c>
      <c r="E27" s="10"/>
      <c r="F27" s="18" t="s">
        <v>18</v>
      </c>
      <c r="G27" s="18" t="s">
        <v>224</v>
      </c>
      <c r="H27" s="10"/>
      <c r="I27" s="19">
        <v>4660833</v>
      </c>
      <c r="J27" s="19">
        <v>39070</v>
      </c>
      <c r="K27" s="17" t="s">
        <v>14</v>
      </c>
      <c r="L27" s="10"/>
      <c r="M27" s="60">
        <v>327</v>
      </c>
      <c r="N27" s="60">
        <v>364</v>
      </c>
      <c r="O27" s="60">
        <v>364</v>
      </c>
      <c r="P27" s="10"/>
      <c r="Q27" s="60">
        <f t="shared" si="0"/>
        <v>10920</v>
      </c>
      <c r="R27" s="10"/>
      <c r="S27" s="62">
        <f t="shared" si="1"/>
        <v>11284</v>
      </c>
      <c r="T27" s="10"/>
      <c r="U27" s="64">
        <v>7.8</v>
      </c>
      <c r="V27" s="64">
        <v>7.8</v>
      </c>
      <c r="W27" s="10"/>
      <c r="X27" s="43">
        <f t="shared" si="2"/>
        <v>11655819302.4</v>
      </c>
      <c r="Y27" s="36">
        <f t="shared" si="3"/>
        <v>6.2047224453032672E-2</v>
      </c>
      <c r="Z27" s="10"/>
      <c r="AA27" s="20">
        <v>68.5</v>
      </c>
      <c r="AB27" s="20">
        <v>15.9</v>
      </c>
      <c r="AC27" s="20">
        <v>1.5</v>
      </c>
      <c r="AD27" s="20">
        <v>7.6</v>
      </c>
      <c r="AE27" s="20">
        <v>6.5</v>
      </c>
      <c r="AF27" s="66">
        <f t="shared" si="4"/>
        <v>100</v>
      </c>
      <c r="AG27" s="10"/>
      <c r="AH27" s="72"/>
      <c r="AI27" s="73"/>
      <c r="AJ27" s="74"/>
      <c r="AK27" s="75"/>
      <c r="AL27" s="76"/>
      <c r="AN27" s="57">
        <v>40026.851999999999</v>
      </c>
      <c r="AO27" s="35">
        <v>80</v>
      </c>
      <c r="AP27" s="43">
        <f t="shared" si="5"/>
        <v>1165581930.24</v>
      </c>
      <c r="AR27" s="57">
        <f t="shared" si="6"/>
        <v>40026.851999999999</v>
      </c>
      <c r="AS27" s="35">
        <v>24</v>
      </c>
      <c r="AT27" s="43">
        <f t="shared" si="7"/>
        <v>10490237372.16</v>
      </c>
      <c r="AV27" s="43">
        <v>187854000000</v>
      </c>
    </row>
    <row r="28" spans="1:48" ht="24" customHeight="1">
      <c r="A28" s="16"/>
      <c r="B28" s="17">
        <f t="shared" si="8"/>
        <v>20</v>
      </c>
      <c r="C28" s="10"/>
      <c r="D28" s="18" t="s">
        <v>135</v>
      </c>
      <c r="E28" s="10"/>
      <c r="F28" s="18" t="s">
        <v>8</v>
      </c>
      <c r="G28" s="18" t="s">
        <v>212</v>
      </c>
      <c r="H28" s="10"/>
      <c r="I28" s="19">
        <v>10371627</v>
      </c>
      <c r="J28" s="19">
        <v>19850</v>
      </c>
      <c r="K28" s="17" t="s">
        <v>14</v>
      </c>
      <c r="L28" s="10"/>
      <c r="M28" s="60">
        <v>563</v>
      </c>
      <c r="N28" s="60">
        <v>768</v>
      </c>
      <c r="O28" s="60">
        <v>768</v>
      </c>
      <c r="P28" s="10"/>
      <c r="Q28" s="60">
        <f t="shared" si="0"/>
        <v>23040</v>
      </c>
      <c r="R28" s="10"/>
      <c r="S28" s="62">
        <f t="shared" si="1"/>
        <v>23808</v>
      </c>
      <c r="T28" s="10"/>
      <c r="U28" s="64">
        <v>7.4</v>
      </c>
      <c r="V28" s="64">
        <v>7.4</v>
      </c>
      <c r="W28" s="10"/>
      <c r="X28" s="43">
        <f t="shared" si="2"/>
        <v>12274729574.400002</v>
      </c>
      <c r="Y28" s="36">
        <f t="shared" si="3"/>
        <v>5.9503454303248896E-2</v>
      </c>
      <c r="Z28" s="10"/>
      <c r="AA28" s="20">
        <v>47.6</v>
      </c>
      <c r="AB28" s="20">
        <v>18.3</v>
      </c>
      <c r="AC28" s="20">
        <v>5.9</v>
      </c>
      <c r="AD28" s="20">
        <v>21.8</v>
      </c>
      <c r="AE28" s="20">
        <v>6.4</v>
      </c>
      <c r="AF28" s="66">
        <f t="shared" si="4"/>
        <v>100.00000000000001</v>
      </c>
      <c r="AG28" s="10"/>
      <c r="AH28" s="72"/>
      <c r="AI28" s="73"/>
      <c r="AJ28" s="74"/>
      <c r="AK28" s="75"/>
      <c r="AL28" s="76"/>
      <c r="AN28" s="57">
        <v>19978.401000000002</v>
      </c>
      <c r="AO28" s="35">
        <v>80</v>
      </c>
      <c r="AP28" s="43">
        <f t="shared" si="5"/>
        <v>1227472957.4400001</v>
      </c>
      <c r="AR28" s="57">
        <f t="shared" si="6"/>
        <v>19978.401000000002</v>
      </c>
      <c r="AS28" s="35">
        <v>24</v>
      </c>
      <c r="AT28" s="43">
        <f t="shared" si="7"/>
        <v>11047256616.960001</v>
      </c>
      <c r="AV28" s="43">
        <v>206286000000</v>
      </c>
    </row>
    <row r="29" spans="1:48" ht="24" customHeight="1">
      <c r="A29" s="16"/>
      <c r="B29" s="17">
        <f t="shared" si="8"/>
        <v>21</v>
      </c>
      <c r="C29" s="10"/>
      <c r="D29" s="18" t="s">
        <v>105</v>
      </c>
      <c r="E29" s="10"/>
      <c r="F29" s="18" t="s">
        <v>8</v>
      </c>
      <c r="G29" s="18" t="s">
        <v>212</v>
      </c>
      <c r="H29" s="10"/>
      <c r="I29" s="19">
        <v>575747</v>
      </c>
      <c r="J29" s="19">
        <v>76660</v>
      </c>
      <c r="K29" s="17" t="s">
        <v>14</v>
      </c>
      <c r="L29" s="10"/>
      <c r="M29" s="60">
        <v>32</v>
      </c>
      <c r="N29" s="60">
        <v>36</v>
      </c>
      <c r="O29" s="60">
        <v>36</v>
      </c>
      <c r="P29" s="10"/>
      <c r="Q29" s="60">
        <f t="shared" si="0"/>
        <v>1080</v>
      </c>
      <c r="R29" s="10"/>
      <c r="S29" s="62">
        <f t="shared" si="1"/>
        <v>1116</v>
      </c>
      <c r="T29" s="10"/>
      <c r="U29" s="64">
        <v>6.9</v>
      </c>
      <c r="V29" s="64">
        <v>6.9</v>
      </c>
      <c r="W29" s="10"/>
      <c r="X29" s="43">
        <f t="shared" si="2"/>
        <v>3003217660.8000002</v>
      </c>
      <c r="Y29" s="36">
        <f t="shared" si="3"/>
        <v>4.9483739941671753E-2</v>
      </c>
      <c r="Z29" s="10"/>
      <c r="AA29" s="20">
        <v>62.5</v>
      </c>
      <c r="AB29" s="20">
        <v>9.4</v>
      </c>
      <c r="AC29" s="20">
        <v>3.1</v>
      </c>
      <c r="AD29" s="20">
        <v>25</v>
      </c>
      <c r="AE29" s="20">
        <v>0</v>
      </c>
      <c r="AF29" s="66">
        <f t="shared" si="4"/>
        <v>100</v>
      </c>
      <c r="AG29" s="10"/>
      <c r="AH29" s="72"/>
      <c r="AI29" s="73"/>
      <c r="AJ29" s="74"/>
      <c r="AK29" s="75"/>
      <c r="AL29" s="76"/>
      <c r="AN29" s="57">
        <v>104278.391</v>
      </c>
      <c r="AO29" s="35">
        <v>80</v>
      </c>
      <c r="AP29" s="43">
        <f t="shared" si="5"/>
        <v>300321766.08000004</v>
      </c>
      <c r="AR29" s="57">
        <f t="shared" si="6"/>
        <v>104278.391</v>
      </c>
      <c r="AS29" s="35">
        <v>24</v>
      </c>
      <c r="AT29" s="43">
        <f t="shared" si="7"/>
        <v>2702895894.7200003</v>
      </c>
      <c r="AV29" s="43">
        <v>60691000000</v>
      </c>
    </row>
    <row r="30" spans="1:48" ht="24" customHeight="1">
      <c r="A30" s="16"/>
      <c r="B30" s="17">
        <f t="shared" si="8"/>
        <v>22</v>
      </c>
      <c r="C30" s="10"/>
      <c r="D30" s="18" t="s">
        <v>82</v>
      </c>
      <c r="E30" s="10"/>
      <c r="F30" s="18" t="s">
        <v>8</v>
      </c>
      <c r="G30" s="18" t="s">
        <v>212</v>
      </c>
      <c r="H30" s="10"/>
      <c r="I30" s="19">
        <v>332474</v>
      </c>
      <c r="J30" s="19">
        <v>56990</v>
      </c>
      <c r="K30" s="17" t="s">
        <v>14</v>
      </c>
      <c r="L30" s="10"/>
      <c r="M30" s="60">
        <v>18</v>
      </c>
      <c r="N30" s="60">
        <v>22</v>
      </c>
      <c r="O30" s="60">
        <v>22</v>
      </c>
      <c r="P30" s="10"/>
      <c r="Q30" s="60">
        <f t="shared" si="0"/>
        <v>660</v>
      </c>
      <c r="R30" s="10"/>
      <c r="S30" s="62">
        <f t="shared" si="1"/>
        <v>682</v>
      </c>
      <c r="T30" s="10"/>
      <c r="U30" s="64">
        <v>6.6</v>
      </c>
      <c r="V30" s="64">
        <v>6.6</v>
      </c>
      <c r="W30" s="10"/>
      <c r="X30" s="43">
        <f t="shared" si="2"/>
        <v>1086939902.4000001</v>
      </c>
      <c r="Y30" s="36">
        <f t="shared" si="3"/>
        <v>5.2468618575014489E-2</v>
      </c>
      <c r="Z30" s="10"/>
      <c r="AA30" s="20">
        <v>72.2</v>
      </c>
      <c r="AB30" s="20">
        <v>11.1</v>
      </c>
      <c r="AC30" s="20">
        <v>0</v>
      </c>
      <c r="AD30" s="20">
        <v>11.1</v>
      </c>
      <c r="AE30" s="20">
        <v>5.6</v>
      </c>
      <c r="AF30" s="66">
        <f t="shared" si="4"/>
        <v>99.999999999999986</v>
      </c>
      <c r="AG30" s="10"/>
      <c r="AH30" s="72"/>
      <c r="AI30" s="73"/>
      <c r="AJ30" s="74"/>
      <c r="AK30" s="75"/>
      <c r="AL30" s="76"/>
      <c r="AN30" s="57">
        <v>61757.949000000001</v>
      </c>
      <c r="AO30" s="35">
        <v>80</v>
      </c>
      <c r="AP30" s="43">
        <f t="shared" si="5"/>
        <v>108693990.24000001</v>
      </c>
      <c r="AR30" s="57">
        <f t="shared" si="6"/>
        <v>61757.949000000001</v>
      </c>
      <c r="AS30" s="35">
        <v>24</v>
      </c>
      <c r="AT30" s="43">
        <f t="shared" si="7"/>
        <v>978245912.16000009</v>
      </c>
      <c r="AV30" s="43">
        <v>20716000000</v>
      </c>
    </row>
    <row r="31" spans="1:48" ht="24" customHeight="1">
      <c r="A31" s="16"/>
      <c r="B31" s="17">
        <f t="shared" si="8"/>
        <v>23</v>
      </c>
      <c r="C31" s="10"/>
      <c r="D31" s="18" t="s">
        <v>152</v>
      </c>
      <c r="E31" s="10"/>
      <c r="F31" s="18" t="s">
        <v>8</v>
      </c>
      <c r="G31" s="18" t="s">
        <v>212</v>
      </c>
      <c r="H31" s="10"/>
      <c r="I31" s="19">
        <v>2077862</v>
      </c>
      <c r="J31" s="19">
        <v>21660</v>
      </c>
      <c r="K31" s="17" t="s">
        <v>14</v>
      </c>
      <c r="L31" s="10"/>
      <c r="M31" s="60">
        <v>130</v>
      </c>
      <c r="N31" s="60">
        <v>134</v>
      </c>
      <c r="O31" s="60">
        <v>134</v>
      </c>
      <c r="P31" s="10"/>
      <c r="Q31" s="60">
        <f t="shared" si="0"/>
        <v>4020</v>
      </c>
      <c r="R31" s="10"/>
      <c r="S31" s="62">
        <f t="shared" si="1"/>
        <v>4154</v>
      </c>
      <c r="T31" s="10"/>
      <c r="U31" s="64">
        <v>6.4</v>
      </c>
      <c r="V31" s="64">
        <v>6.4</v>
      </c>
      <c r="W31" s="10"/>
      <c r="X31" s="43">
        <f t="shared" si="2"/>
        <v>2317940683.1999998</v>
      </c>
      <c r="Y31" s="36">
        <f t="shared" si="3"/>
        <v>5.1911239881752211E-2</v>
      </c>
      <c r="Z31" s="10"/>
      <c r="AA31" s="20">
        <v>46.9</v>
      </c>
      <c r="AB31" s="20">
        <v>19.2</v>
      </c>
      <c r="AC31" s="20">
        <v>10</v>
      </c>
      <c r="AD31" s="20">
        <v>16.899999999999999</v>
      </c>
      <c r="AE31" s="20">
        <v>7</v>
      </c>
      <c r="AF31" s="66">
        <f t="shared" si="4"/>
        <v>100</v>
      </c>
      <c r="AG31" s="10"/>
      <c r="AH31" s="72"/>
      <c r="AI31" s="73"/>
      <c r="AJ31" s="74"/>
      <c r="AK31" s="75"/>
      <c r="AL31" s="76"/>
      <c r="AN31" s="57">
        <v>21622.580999999998</v>
      </c>
      <c r="AO31" s="35">
        <v>80</v>
      </c>
      <c r="AP31" s="43">
        <f t="shared" si="5"/>
        <v>231794068.31999999</v>
      </c>
      <c r="AR31" s="57">
        <f t="shared" si="6"/>
        <v>21622.580999999998</v>
      </c>
      <c r="AS31" s="35">
        <v>24</v>
      </c>
      <c r="AT31" s="43">
        <f t="shared" si="7"/>
        <v>2086146614.8799996</v>
      </c>
      <c r="AV31" s="43">
        <v>44652000000</v>
      </c>
    </row>
    <row r="32" spans="1:48" ht="24" customHeight="1">
      <c r="A32" s="16"/>
      <c r="B32" s="17">
        <f t="shared" si="8"/>
        <v>24</v>
      </c>
      <c r="C32" s="10"/>
      <c r="D32" s="18" t="s">
        <v>63</v>
      </c>
      <c r="E32" s="10"/>
      <c r="F32" s="18" t="s">
        <v>8</v>
      </c>
      <c r="G32" s="18" t="s">
        <v>212</v>
      </c>
      <c r="H32" s="10"/>
      <c r="I32" s="19">
        <v>1312442</v>
      </c>
      <c r="J32" s="19">
        <v>17750</v>
      </c>
      <c r="K32" s="17" t="s">
        <v>14</v>
      </c>
      <c r="L32" s="10"/>
      <c r="M32" s="60">
        <v>71</v>
      </c>
      <c r="N32" s="60">
        <v>80</v>
      </c>
      <c r="O32" s="60">
        <v>80</v>
      </c>
      <c r="P32" s="10"/>
      <c r="Q32" s="60">
        <f t="shared" si="0"/>
        <v>2400</v>
      </c>
      <c r="R32" s="10"/>
      <c r="S32" s="62">
        <f t="shared" si="1"/>
        <v>2480</v>
      </c>
      <c r="T32" s="10"/>
      <c r="U32" s="64">
        <v>6.1</v>
      </c>
      <c r="V32" s="64">
        <v>6.1</v>
      </c>
      <c r="W32" s="10"/>
      <c r="X32" s="43">
        <f t="shared" si="2"/>
        <v>1167186944</v>
      </c>
      <c r="Y32" s="36">
        <f t="shared" si="3"/>
        <v>4.8640896149358223E-2</v>
      </c>
      <c r="Z32" s="10"/>
      <c r="AA32" s="20">
        <v>52.1</v>
      </c>
      <c r="AB32" s="20">
        <v>1.4</v>
      </c>
      <c r="AC32" s="20">
        <v>7</v>
      </c>
      <c r="AD32" s="20">
        <v>31</v>
      </c>
      <c r="AE32" s="20">
        <v>8.5</v>
      </c>
      <c r="AF32" s="66">
        <f t="shared" si="4"/>
        <v>100</v>
      </c>
      <c r="AG32" s="10"/>
      <c r="AH32" s="72"/>
      <c r="AI32" s="73"/>
      <c r="AJ32" s="74"/>
      <c r="AK32" s="75"/>
      <c r="AL32" s="76"/>
      <c r="AN32" s="57">
        <v>18237.295999999998</v>
      </c>
      <c r="AO32" s="35">
        <v>80</v>
      </c>
      <c r="AP32" s="43">
        <f t="shared" si="5"/>
        <v>116718694.39999999</v>
      </c>
      <c r="AR32" s="57">
        <f t="shared" si="6"/>
        <v>18237.295999999998</v>
      </c>
      <c r="AS32" s="35">
        <v>24</v>
      </c>
      <c r="AT32" s="43">
        <f t="shared" si="7"/>
        <v>1050468249.5999999</v>
      </c>
      <c r="AV32" s="43">
        <v>23996000000</v>
      </c>
    </row>
    <row r="33" spans="1:48" ht="24" customHeight="1">
      <c r="A33" s="16"/>
      <c r="B33" s="17">
        <f t="shared" si="8"/>
        <v>25</v>
      </c>
      <c r="C33" s="10"/>
      <c r="D33" s="18" t="s">
        <v>111</v>
      </c>
      <c r="E33" s="10"/>
      <c r="F33" s="18" t="s">
        <v>8</v>
      </c>
      <c r="G33" s="18" t="s">
        <v>212</v>
      </c>
      <c r="H33" s="10"/>
      <c r="I33" s="19">
        <v>429362</v>
      </c>
      <c r="J33" s="19">
        <v>24140</v>
      </c>
      <c r="K33" s="17" t="s">
        <v>14</v>
      </c>
      <c r="L33" s="10"/>
      <c r="M33" s="60">
        <v>22</v>
      </c>
      <c r="N33" s="60">
        <v>26</v>
      </c>
      <c r="O33" s="60">
        <v>26</v>
      </c>
      <c r="P33" s="10"/>
      <c r="Q33" s="60">
        <f t="shared" si="0"/>
        <v>780</v>
      </c>
      <c r="R33" s="10"/>
      <c r="S33" s="62">
        <f t="shared" si="1"/>
        <v>806</v>
      </c>
      <c r="T33" s="10"/>
      <c r="U33" s="64">
        <v>6.1</v>
      </c>
      <c r="V33" s="64">
        <v>6.1</v>
      </c>
      <c r="W33" s="10"/>
      <c r="X33" s="43">
        <f t="shared" si="2"/>
        <v>523151616.00000006</v>
      </c>
      <c r="Y33" s="36">
        <f t="shared" si="3"/>
        <v>4.5678129398410899E-2</v>
      </c>
      <c r="Z33" s="10"/>
      <c r="AA33" s="20">
        <v>18.2</v>
      </c>
      <c r="AB33" s="20">
        <v>40.9</v>
      </c>
      <c r="AC33" s="20">
        <v>4.5</v>
      </c>
      <c r="AD33" s="20">
        <v>27.3</v>
      </c>
      <c r="AE33" s="20">
        <v>9.1</v>
      </c>
      <c r="AF33" s="66">
        <f t="shared" si="4"/>
        <v>99.999999999999986</v>
      </c>
      <c r="AG33" s="10"/>
      <c r="AH33" s="72"/>
      <c r="AI33" s="73"/>
      <c r="AJ33" s="74"/>
      <c r="AK33" s="75"/>
      <c r="AL33" s="76"/>
      <c r="AN33" s="57">
        <v>25151.52</v>
      </c>
      <c r="AO33" s="35">
        <v>80</v>
      </c>
      <c r="AP33" s="43">
        <f t="shared" si="5"/>
        <v>52315161.600000001</v>
      </c>
      <c r="AR33" s="57">
        <f t="shared" si="6"/>
        <v>25151.52</v>
      </c>
      <c r="AS33" s="35">
        <v>24</v>
      </c>
      <c r="AT33" s="43">
        <f t="shared" si="7"/>
        <v>470836454.40000004</v>
      </c>
      <c r="AV33" s="43">
        <v>11453000000</v>
      </c>
    </row>
    <row r="34" spans="1:48" ht="24" customHeight="1">
      <c r="A34" s="16"/>
      <c r="B34" s="17">
        <f t="shared" si="8"/>
        <v>26</v>
      </c>
      <c r="C34" s="10"/>
      <c r="D34" s="18" t="s">
        <v>151</v>
      </c>
      <c r="E34" s="10"/>
      <c r="F34" s="18" t="s">
        <v>8</v>
      </c>
      <c r="G34" s="18" t="s">
        <v>212</v>
      </c>
      <c r="H34" s="10"/>
      <c r="I34" s="19">
        <v>5444218</v>
      </c>
      <c r="J34" s="19">
        <v>16810</v>
      </c>
      <c r="K34" s="17" t="s">
        <v>14</v>
      </c>
      <c r="L34" s="10"/>
      <c r="M34" s="60">
        <v>275</v>
      </c>
      <c r="N34" s="60">
        <v>330</v>
      </c>
      <c r="O34" s="60">
        <v>330</v>
      </c>
      <c r="P34" s="10"/>
      <c r="Q34" s="60">
        <f t="shared" si="0"/>
        <v>9900</v>
      </c>
      <c r="R34" s="10"/>
      <c r="S34" s="62">
        <f t="shared" si="1"/>
        <v>10230</v>
      </c>
      <c r="T34" s="10"/>
      <c r="U34" s="64">
        <v>6.1</v>
      </c>
      <c r="V34" s="64">
        <v>6.1</v>
      </c>
      <c r="W34" s="10"/>
      <c r="X34" s="43">
        <f t="shared" si="2"/>
        <v>4357583472</v>
      </c>
      <c r="Y34" s="36">
        <f t="shared" si="3"/>
        <v>4.8611500005577804E-2</v>
      </c>
      <c r="Z34" s="10"/>
      <c r="AA34" s="20">
        <v>50.2</v>
      </c>
      <c r="AB34" s="20">
        <v>8.6999999999999993</v>
      </c>
      <c r="AC34" s="20">
        <v>7.6</v>
      </c>
      <c r="AD34" s="20">
        <v>29.1</v>
      </c>
      <c r="AE34" s="20">
        <v>4.4000000000000004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16505.998</v>
      </c>
      <c r="AO34" s="35">
        <v>80</v>
      </c>
      <c r="AP34" s="43">
        <f t="shared" si="5"/>
        <v>435758347.19999999</v>
      </c>
      <c r="AR34" s="57">
        <f t="shared" si="6"/>
        <v>16505.998</v>
      </c>
      <c r="AS34" s="35">
        <v>24</v>
      </c>
      <c r="AT34" s="43">
        <f t="shared" si="7"/>
        <v>3921825124.7999997</v>
      </c>
      <c r="AV34" s="43">
        <v>89641000000</v>
      </c>
    </row>
    <row r="35" spans="1:48" ht="24" customHeight="1">
      <c r="A35" s="16"/>
      <c r="B35" s="17">
        <f t="shared" si="8"/>
        <v>27</v>
      </c>
      <c r="C35" s="10"/>
      <c r="D35" s="18" t="s">
        <v>53</v>
      </c>
      <c r="E35" s="10"/>
      <c r="F35" s="18" t="s">
        <v>8</v>
      </c>
      <c r="G35" s="18" t="s">
        <v>212</v>
      </c>
      <c r="H35" s="10"/>
      <c r="I35" s="19">
        <v>10610947</v>
      </c>
      <c r="J35" s="19">
        <v>17570</v>
      </c>
      <c r="K35" s="17" t="s">
        <v>14</v>
      </c>
      <c r="L35" s="10"/>
      <c r="M35" s="60">
        <v>611</v>
      </c>
      <c r="N35" s="60">
        <v>630</v>
      </c>
      <c r="O35" s="60">
        <v>630</v>
      </c>
      <c r="P35" s="10"/>
      <c r="Q35" s="60">
        <f t="shared" si="0"/>
        <v>18900</v>
      </c>
      <c r="R35" s="10"/>
      <c r="S35" s="62">
        <f t="shared" si="1"/>
        <v>19530</v>
      </c>
      <c r="T35" s="10"/>
      <c r="U35" s="64">
        <v>5.9</v>
      </c>
      <c r="V35" s="64">
        <v>5.9</v>
      </c>
      <c r="W35" s="10"/>
      <c r="X35" s="43">
        <f t="shared" si="2"/>
        <v>9305547047.9999981</v>
      </c>
      <c r="Y35" s="36">
        <f t="shared" si="3"/>
        <v>4.7698739289558659E-2</v>
      </c>
      <c r="Z35" s="10"/>
      <c r="AA35" s="20">
        <v>53.7</v>
      </c>
      <c r="AB35" s="20">
        <v>10.3</v>
      </c>
      <c r="AC35" s="20">
        <v>8.6999999999999993</v>
      </c>
      <c r="AD35" s="20">
        <v>21.3</v>
      </c>
      <c r="AE35" s="20">
        <v>6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18463.386999999999</v>
      </c>
      <c r="AO35" s="35">
        <v>80</v>
      </c>
      <c r="AP35" s="43">
        <f t="shared" si="5"/>
        <v>930554704.79999995</v>
      </c>
      <c r="AR35" s="57">
        <f t="shared" si="6"/>
        <v>18463.386999999999</v>
      </c>
      <c r="AS35" s="35">
        <v>24</v>
      </c>
      <c r="AT35" s="43">
        <f t="shared" si="7"/>
        <v>8374992343.1999989</v>
      </c>
      <c r="AV35" s="43">
        <v>195090000000</v>
      </c>
    </row>
    <row r="36" spans="1:48" ht="24" customHeight="1">
      <c r="A36" s="16"/>
      <c r="B36" s="17">
        <f t="shared" si="8"/>
        <v>28</v>
      </c>
      <c r="C36" s="10"/>
      <c r="D36" s="18" t="s">
        <v>25</v>
      </c>
      <c r="E36" s="10"/>
      <c r="F36" s="18" t="s">
        <v>8</v>
      </c>
      <c r="G36" s="18" t="s">
        <v>212</v>
      </c>
      <c r="H36" s="10"/>
      <c r="I36" s="19">
        <v>11358379</v>
      </c>
      <c r="J36" s="19">
        <v>41860</v>
      </c>
      <c r="K36" s="17" t="s">
        <v>14</v>
      </c>
      <c r="L36" s="10"/>
      <c r="M36" s="60">
        <v>637</v>
      </c>
      <c r="N36" s="60">
        <v>657</v>
      </c>
      <c r="O36" s="60">
        <v>657</v>
      </c>
      <c r="P36" s="10"/>
      <c r="Q36" s="60">
        <f t="shared" si="0"/>
        <v>19710</v>
      </c>
      <c r="R36" s="10"/>
      <c r="S36" s="62">
        <f t="shared" si="1"/>
        <v>20367</v>
      </c>
      <c r="T36" s="10"/>
      <c r="U36" s="64">
        <v>5.8</v>
      </c>
      <c r="V36" s="64">
        <v>5.8</v>
      </c>
      <c r="W36" s="10"/>
      <c r="X36" s="43">
        <f t="shared" si="2"/>
        <v>22081559760</v>
      </c>
      <c r="Y36" s="36">
        <f t="shared" si="3"/>
        <v>4.6384277008845579E-2</v>
      </c>
      <c r="Z36" s="10"/>
      <c r="AA36" s="20">
        <v>57.1</v>
      </c>
      <c r="AB36" s="20">
        <v>14.4</v>
      </c>
      <c r="AC36" s="20">
        <v>11.1</v>
      </c>
      <c r="AD36" s="20">
        <v>12.2</v>
      </c>
      <c r="AE36" s="20">
        <v>5.2</v>
      </c>
      <c r="AF36" s="66">
        <f t="shared" si="4"/>
        <v>100</v>
      </c>
      <c r="AG36" s="10"/>
      <c r="AH36" s="72"/>
      <c r="AI36" s="73"/>
      <c r="AJ36" s="74"/>
      <c r="AK36" s="75"/>
      <c r="AL36" s="76"/>
      <c r="AN36" s="57">
        <v>42012.1</v>
      </c>
      <c r="AO36" s="35">
        <v>80</v>
      </c>
      <c r="AP36" s="43">
        <f t="shared" si="5"/>
        <v>2208155976</v>
      </c>
      <c r="AR36" s="57">
        <f t="shared" si="6"/>
        <v>42012.1</v>
      </c>
      <c r="AS36" s="35">
        <v>24</v>
      </c>
      <c r="AT36" s="43">
        <f t="shared" si="7"/>
        <v>19873403784</v>
      </c>
      <c r="AV36" s="43">
        <v>476057000000</v>
      </c>
    </row>
    <row r="37" spans="1:48" ht="24" customHeight="1">
      <c r="A37" s="16"/>
      <c r="B37" s="17">
        <f t="shared" si="8"/>
        <v>29</v>
      </c>
      <c r="C37" s="10"/>
      <c r="D37" s="18" t="s">
        <v>39</v>
      </c>
      <c r="E37" s="10"/>
      <c r="F37" s="18" t="s">
        <v>13</v>
      </c>
      <c r="G37" s="18" t="s">
        <v>222</v>
      </c>
      <c r="H37" s="10"/>
      <c r="I37" s="19">
        <v>36289824</v>
      </c>
      <c r="J37" s="19">
        <v>43660</v>
      </c>
      <c r="K37" s="17" t="s">
        <v>14</v>
      </c>
      <c r="L37" s="10"/>
      <c r="M37" s="60">
        <v>1858</v>
      </c>
      <c r="N37" s="60">
        <v>2118</v>
      </c>
      <c r="O37" s="60">
        <v>2118</v>
      </c>
      <c r="P37" s="10"/>
      <c r="Q37" s="60">
        <f t="shared" si="0"/>
        <v>63540</v>
      </c>
      <c r="R37" s="10"/>
      <c r="S37" s="62">
        <f t="shared" si="1"/>
        <v>65658</v>
      </c>
      <c r="T37" s="10"/>
      <c r="U37" s="64">
        <v>5.8</v>
      </c>
      <c r="V37" s="64">
        <v>5.8</v>
      </c>
      <c r="W37" s="10"/>
      <c r="X37" s="43">
        <f t="shared" si="2"/>
        <v>71639064254.399994</v>
      </c>
      <c r="Y37" s="36">
        <f t="shared" si="3"/>
        <v>4.691490782868369E-2</v>
      </c>
      <c r="Z37" s="10"/>
      <c r="AA37" s="20">
        <v>64.3</v>
      </c>
      <c r="AB37" s="20">
        <v>10.8</v>
      </c>
      <c r="AC37" s="20">
        <v>2.5</v>
      </c>
      <c r="AD37" s="20">
        <v>15.2</v>
      </c>
      <c r="AE37" s="20">
        <v>7.2</v>
      </c>
      <c r="AF37" s="66">
        <f t="shared" si="4"/>
        <v>100</v>
      </c>
      <c r="AG37" s="10"/>
      <c r="AH37" s="72"/>
      <c r="AI37" s="73"/>
      <c r="AJ37" s="74"/>
      <c r="AK37" s="75"/>
      <c r="AL37" s="76"/>
      <c r="AN37" s="57">
        <v>42279.900999999998</v>
      </c>
      <c r="AO37" s="35">
        <v>80</v>
      </c>
      <c r="AP37" s="43">
        <f t="shared" si="5"/>
        <v>7163906425.4399986</v>
      </c>
      <c r="AR37" s="57">
        <f t="shared" si="6"/>
        <v>42279.900999999998</v>
      </c>
      <c r="AS37" s="35">
        <v>24</v>
      </c>
      <c r="AT37" s="43">
        <f t="shared" si="7"/>
        <v>64475157828.959999</v>
      </c>
      <c r="AV37" s="43">
        <v>1527000000000</v>
      </c>
    </row>
    <row r="38" spans="1:48" ht="24" customHeight="1">
      <c r="A38" s="16"/>
      <c r="B38" s="17">
        <f t="shared" si="8"/>
        <v>30</v>
      </c>
      <c r="C38" s="10"/>
      <c r="D38" s="18" t="s">
        <v>17</v>
      </c>
      <c r="E38" s="10"/>
      <c r="F38" s="18" t="s">
        <v>18</v>
      </c>
      <c r="G38" s="18" t="s">
        <v>224</v>
      </c>
      <c r="H38" s="10"/>
      <c r="I38" s="19">
        <v>24125848</v>
      </c>
      <c r="J38" s="19">
        <v>54420</v>
      </c>
      <c r="K38" s="17" t="s">
        <v>14</v>
      </c>
      <c r="L38" s="10"/>
      <c r="M38" s="60">
        <v>1296</v>
      </c>
      <c r="N38" s="60">
        <v>1351</v>
      </c>
      <c r="O38" s="60">
        <v>1351</v>
      </c>
      <c r="P38" s="10"/>
      <c r="Q38" s="60">
        <f t="shared" si="0"/>
        <v>40530</v>
      </c>
      <c r="R38" s="10"/>
      <c r="S38" s="62">
        <f t="shared" si="1"/>
        <v>41881</v>
      </c>
      <c r="T38" s="10"/>
      <c r="U38" s="64">
        <v>5.6</v>
      </c>
      <c r="V38" s="64">
        <v>5.6</v>
      </c>
      <c r="W38" s="10"/>
      <c r="X38" s="43">
        <f t="shared" si="2"/>
        <v>54008798384.800003</v>
      </c>
      <c r="Y38" s="36">
        <f t="shared" si="3"/>
        <v>4.4672289813730358E-2</v>
      </c>
      <c r="Z38" s="10"/>
      <c r="AA38" s="20">
        <v>60.9</v>
      </c>
      <c r="AB38" s="20">
        <v>19.3</v>
      </c>
      <c r="AC38" s="20">
        <v>2.2000000000000002</v>
      </c>
      <c r="AD38" s="20">
        <v>14</v>
      </c>
      <c r="AE38" s="20">
        <v>3.6</v>
      </c>
      <c r="AF38" s="66">
        <f t="shared" si="4"/>
        <v>100</v>
      </c>
      <c r="AG38" s="10"/>
      <c r="AH38" s="72"/>
      <c r="AI38" s="73"/>
      <c r="AJ38" s="74"/>
      <c r="AK38" s="75"/>
      <c r="AL38" s="76"/>
      <c r="AN38" s="57">
        <v>49971.131000000001</v>
      </c>
      <c r="AO38" s="35">
        <v>80</v>
      </c>
      <c r="AP38" s="43">
        <f t="shared" si="5"/>
        <v>5400879838.4800005</v>
      </c>
      <c r="AR38" s="57">
        <f t="shared" si="6"/>
        <v>49971.131000000001</v>
      </c>
      <c r="AS38" s="35">
        <v>24</v>
      </c>
      <c r="AT38" s="43">
        <f t="shared" si="7"/>
        <v>48607918546.32</v>
      </c>
      <c r="AV38" s="43">
        <v>1209000000000</v>
      </c>
    </row>
    <row r="39" spans="1:48" ht="24" customHeight="1">
      <c r="A39" s="16"/>
      <c r="B39" s="17">
        <f t="shared" si="8"/>
        <v>31</v>
      </c>
      <c r="C39" s="10"/>
      <c r="D39" s="18" t="s">
        <v>23</v>
      </c>
      <c r="E39" s="10"/>
      <c r="F39" s="18" t="s">
        <v>13</v>
      </c>
      <c r="G39" s="18" t="s">
        <v>222</v>
      </c>
      <c r="H39" s="10"/>
      <c r="I39" s="19">
        <v>284996</v>
      </c>
      <c r="J39" s="19">
        <v>14830</v>
      </c>
      <c r="K39" s="17" t="s">
        <v>14</v>
      </c>
      <c r="L39" s="10"/>
      <c r="M39" s="60">
        <v>9</v>
      </c>
      <c r="N39" s="60">
        <v>16</v>
      </c>
      <c r="O39" s="60">
        <v>16</v>
      </c>
      <c r="P39" s="10"/>
      <c r="Q39" s="60">
        <f t="shared" si="0"/>
        <v>480</v>
      </c>
      <c r="R39" s="10"/>
      <c r="S39" s="62">
        <f t="shared" si="1"/>
        <v>496</v>
      </c>
      <c r="T39" s="10"/>
      <c r="U39" s="64">
        <v>5.6</v>
      </c>
      <c r="V39" s="64">
        <v>5.6</v>
      </c>
      <c r="W39" s="10"/>
      <c r="X39" s="43">
        <f t="shared" si="2"/>
        <v>216792396.80000001</v>
      </c>
      <c r="Y39" s="36">
        <f t="shared" si="3"/>
        <v>4.4791817520661158E-2</v>
      </c>
      <c r="Z39" s="10"/>
      <c r="AA39" s="20">
        <v>33.299999999999997</v>
      </c>
      <c r="AB39" s="20">
        <v>33.299999999999997</v>
      </c>
      <c r="AC39" s="20">
        <v>0</v>
      </c>
      <c r="AD39" s="20">
        <v>22.2</v>
      </c>
      <c r="AE39" s="20">
        <v>11.2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16936.905999999999</v>
      </c>
      <c r="AO39" s="35">
        <v>80</v>
      </c>
      <c r="AP39" s="43">
        <f t="shared" si="5"/>
        <v>21679239.68</v>
      </c>
      <c r="AR39" s="57">
        <f t="shared" si="6"/>
        <v>16936.905999999999</v>
      </c>
      <c r="AS39" s="35">
        <v>24</v>
      </c>
      <c r="AT39" s="43">
        <f t="shared" si="7"/>
        <v>195113157.12</v>
      </c>
      <c r="AV39" s="43">
        <v>4840000000</v>
      </c>
    </row>
    <row r="40" spans="1:48" ht="24" customHeight="1">
      <c r="A40" s="16"/>
      <c r="B40" s="17">
        <f t="shared" si="8"/>
        <v>32</v>
      </c>
      <c r="C40" s="10"/>
      <c r="D40" s="18" t="s">
        <v>89</v>
      </c>
      <c r="E40" s="10"/>
      <c r="F40" s="18" t="s">
        <v>8</v>
      </c>
      <c r="G40" s="18" t="s">
        <v>212</v>
      </c>
      <c r="H40" s="10"/>
      <c r="I40" s="19">
        <v>59429936</v>
      </c>
      <c r="J40" s="19">
        <v>31590</v>
      </c>
      <c r="K40" s="17" t="s">
        <v>14</v>
      </c>
      <c r="L40" s="10"/>
      <c r="M40" s="60">
        <v>3428</v>
      </c>
      <c r="N40" s="60">
        <v>3333</v>
      </c>
      <c r="O40" s="60">
        <v>3333</v>
      </c>
      <c r="P40" s="10"/>
      <c r="Q40" s="60">
        <f t="shared" si="0"/>
        <v>99990</v>
      </c>
      <c r="R40" s="10"/>
      <c r="S40" s="62">
        <f t="shared" si="1"/>
        <v>103323</v>
      </c>
      <c r="T40" s="10"/>
      <c r="U40" s="64">
        <v>5.6</v>
      </c>
      <c r="V40" s="64">
        <v>5.6</v>
      </c>
      <c r="W40" s="10"/>
      <c r="X40" s="43">
        <f t="shared" si="2"/>
        <v>82488083700</v>
      </c>
      <c r="Y40" s="36">
        <f t="shared" si="3"/>
        <v>4.3970193869936038E-2</v>
      </c>
      <c r="Z40" s="10"/>
      <c r="AA40" s="20">
        <v>42.8</v>
      </c>
      <c r="AB40" s="20">
        <v>25.6</v>
      </c>
      <c r="AC40" s="20">
        <v>7.3</v>
      </c>
      <c r="AD40" s="20">
        <v>17.600000000000001</v>
      </c>
      <c r="AE40" s="20">
        <v>6.7</v>
      </c>
      <c r="AF40" s="66">
        <f t="shared" si="4"/>
        <v>100.00000000000001</v>
      </c>
      <c r="AG40" s="10"/>
      <c r="AH40" s="72"/>
      <c r="AI40" s="73"/>
      <c r="AJ40" s="74"/>
      <c r="AK40" s="75"/>
      <c r="AL40" s="76"/>
      <c r="AN40" s="57">
        <v>30936.125</v>
      </c>
      <c r="AO40" s="35">
        <v>80</v>
      </c>
      <c r="AP40" s="43">
        <f t="shared" si="5"/>
        <v>8248808370</v>
      </c>
      <c r="AR40" s="57">
        <f t="shared" si="6"/>
        <v>30936.125</v>
      </c>
      <c r="AS40" s="35">
        <v>24</v>
      </c>
      <c r="AT40" s="43">
        <f t="shared" si="7"/>
        <v>74239275330</v>
      </c>
      <c r="AV40" s="43">
        <v>1876000000000</v>
      </c>
    </row>
    <row r="41" spans="1:48" ht="24" customHeight="1">
      <c r="A41" s="16"/>
      <c r="B41" s="17">
        <f t="shared" si="8"/>
        <v>33</v>
      </c>
      <c r="C41" s="10"/>
      <c r="D41" s="18" t="s">
        <v>68</v>
      </c>
      <c r="E41" s="10"/>
      <c r="F41" s="18" t="s">
        <v>8</v>
      </c>
      <c r="G41" s="18" t="s">
        <v>212</v>
      </c>
      <c r="H41" s="10"/>
      <c r="I41" s="19">
        <v>64720688</v>
      </c>
      <c r="J41" s="19">
        <v>38950</v>
      </c>
      <c r="K41" s="17" t="s">
        <v>14</v>
      </c>
      <c r="L41" s="10"/>
      <c r="M41" s="60">
        <v>3477</v>
      </c>
      <c r="N41" s="60">
        <v>3585</v>
      </c>
      <c r="O41" s="60">
        <v>3585</v>
      </c>
      <c r="P41" s="10"/>
      <c r="Q41" s="60">
        <f t="shared" ref="Q41:Q57" si="9">N41*$Q$190</f>
        <v>107550</v>
      </c>
      <c r="R41" s="10"/>
      <c r="S41" s="62">
        <f t="shared" ref="S41:S57" si="10">Q41+N41</f>
        <v>111135</v>
      </c>
      <c r="T41" s="10"/>
      <c r="U41" s="64">
        <v>5.5</v>
      </c>
      <c r="V41" s="64">
        <v>5.5</v>
      </c>
      <c r="W41" s="10"/>
      <c r="X41" s="43">
        <f t="shared" ref="X41:X57" si="11">AP41+AT41</f>
        <v>106007652696.00002</v>
      </c>
      <c r="Y41" s="36">
        <f t="shared" ref="Y41:Y57" si="12">X41/AV41</f>
        <v>4.2900709306353708E-2</v>
      </c>
      <c r="Z41" s="10"/>
      <c r="AA41" s="20">
        <v>54.4</v>
      </c>
      <c r="AB41" s="20">
        <v>21.1</v>
      </c>
      <c r="AC41" s="20">
        <v>4.7</v>
      </c>
      <c r="AD41" s="20">
        <v>16.100000000000001</v>
      </c>
      <c r="AE41" s="20">
        <v>3.7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36962.222000000002</v>
      </c>
      <c r="AO41" s="35">
        <v>80</v>
      </c>
      <c r="AP41" s="43">
        <f t="shared" ref="AP41:AP57" si="14">N41*AN41*AO41</f>
        <v>10600765269.6</v>
      </c>
      <c r="AR41" s="57">
        <f t="shared" ref="AR41:AR57" si="15">AN41</f>
        <v>36962.222000000002</v>
      </c>
      <c r="AS41" s="35">
        <v>24</v>
      </c>
      <c r="AT41" s="43">
        <f t="shared" ref="AT41:AT57" si="16">Q41*AR41*AS41</f>
        <v>95406887426.400009</v>
      </c>
      <c r="AV41" s="43">
        <v>2471000000000</v>
      </c>
    </row>
    <row r="42" spans="1:48" ht="24" customHeight="1">
      <c r="A42" s="16"/>
      <c r="B42" s="17">
        <f t="shared" si="8"/>
        <v>34</v>
      </c>
      <c r="C42" s="10"/>
      <c r="D42" s="18" t="s">
        <v>19</v>
      </c>
      <c r="E42" s="10"/>
      <c r="F42" s="18" t="s">
        <v>8</v>
      </c>
      <c r="G42" s="18" t="s">
        <v>212</v>
      </c>
      <c r="H42" s="10"/>
      <c r="I42" s="19">
        <v>8712137</v>
      </c>
      <c r="J42" s="19">
        <v>45230</v>
      </c>
      <c r="K42" s="17" t="s">
        <v>14</v>
      </c>
      <c r="L42" s="10"/>
      <c r="M42" s="60">
        <v>432</v>
      </c>
      <c r="N42" s="60">
        <v>452</v>
      </c>
      <c r="O42" s="60">
        <v>452</v>
      </c>
      <c r="P42" s="10"/>
      <c r="Q42" s="60">
        <f t="shared" si="9"/>
        <v>13560</v>
      </c>
      <c r="R42" s="10"/>
      <c r="S42" s="62">
        <f t="shared" si="10"/>
        <v>14012</v>
      </c>
      <c r="T42" s="10"/>
      <c r="U42" s="64">
        <v>5.2</v>
      </c>
      <c r="V42" s="64">
        <v>5.2</v>
      </c>
      <c r="W42" s="10"/>
      <c r="X42" s="43">
        <f t="shared" si="11"/>
        <v>16357990287.999998</v>
      </c>
      <c r="Y42" s="36">
        <f t="shared" si="12"/>
        <v>4.1388743429109268E-2</v>
      </c>
      <c r="Z42" s="10"/>
      <c r="AA42" s="20">
        <v>43.8</v>
      </c>
      <c r="AB42" s="20">
        <v>22</v>
      </c>
      <c r="AC42" s="20">
        <v>11.1</v>
      </c>
      <c r="AD42" s="20">
        <v>16.899999999999999</v>
      </c>
      <c r="AE42" s="20">
        <v>6.2</v>
      </c>
      <c r="AF42" s="66">
        <f t="shared" si="13"/>
        <v>99.999999999999986</v>
      </c>
      <c r="AG42" s="10"/>
      <c r="AH42" s="72"/>
      <c r="AI42" s="73"/>
      <c r="AJ42" s="74"/>
      <c r="AK42" s="75"/>
      <c r="AL42" s="76"/>
      <c r="AN42" s="57">
        <v>45237.805</v>
      </c>
      <c r="AO42" s="35">
        <v>80</v>
      </c>
      <c r="AP42" s="43">
        <f t="shared" si="14"/>
        <v>1635799028.8</v>
      </c>
      <c r="AR42" s="57">
        <f t="shared" si="15"/>
        <v>45237.805</v>
      </c>
      <c r="AS42" s="35">
        <v>24</v>
      </c>
      <c r="AT42" s="43">
        <f t="shared" si="16"/>
        <v>14722191259.199999</v>
      </c>
      <c r="AV42" s="43">
        <v>395228000000</v>
      </c>
    </row>
    <row r="43" spans="1:48" ht="24" customHeight="1">
      <c r="A43" s="16"/>
      <c r="B43" s="17">
        <f t="shared" si="8"/>
        <v>35</v>
      </c>
      <c r="C43" s="10"/>
      <c r="D43" s="18" t="s">
        <v>52</v>
      </c>
      <c r="E43" s="10"/>
      <c r="F43" s="18" t="s">
        <v>8</v>
      </c>
      <c r="G43" s="18" t="s">
        <v>212</v>
      </c>
      <c r="H43" s="10"/>
      <c r="I43" s="19">
        <v>1170125</v>
      </c>
      <c r="J43" s="19">
        <v>23680</v>
      </c>
      <c r="K43" s="17" t="s">
        <v>14</v>
      </c>
      <c r="L43" s="10"/>
      <c r="M43" s="60">
        <v>46</v>
      </c>
      <c r="N43" s="60">
        <v>60</v>
      </c>
      <c r="O43" s="60">
        <v>60</v>
      </c>
      <c r="P43" s="10"/>
      <c r="Q43" s="60">
        <f t="shared" si="9"/>
        <v>1800</v>
      </c>
      <c r="R43" s="10"/>
      <c r="S43" s="62">
        <f t="shared" si="10"/>
        <v>1860</v>
      </c>
      <c r="T43" s="10"/>
      <c r="U43" s="64">
        <v>5.0999999999999996</v>
      </c>
      <c r="V43" s="64">
        <v>5.0999999999999996</v>
      </c>
      <c r="W43" s="10"/>
      <c r="X43" s="43">
        <f t="shared" si="11"/>
        <v>1152918624</v>
      </c>
      <c r="Y43" s="36">
        <f t="shared" si="12"/>
        <v>5.5187335407591784E-2</v>
      </c>
      <c r="Z43" s="10"/>
      <c r="AA43" s="20">
        <v>34.799999999999997</v>
      </c>
      <c r="AB43" s="20">
        <v>21.7</v>
      </c>
      <c r="AC43" s="20">
        <v>4.3</v>
      </c>
      <c r="AD43" s="20">
        <v>30.4</v>
      </c>
      <c r="AE43" s="20">
        <v>8.8000000000000007</v>
      </c>
      <c r="AF43" s="66">
        <f t="shared" si="13"/>
        <v>99.999999999999986</v>
      </c>
      <c r="AG43" s="10"/>
      <c r="AH43" s="72"/>
      <c r="AI43" s="73"/>
      <c r="AJ43" s="74"/>
      <c r="AK43" s="75"/>
      <c r="AL43" s="76"/>
      <c r="AN43" s="57">
        <v>24019.137999999999</v>
      </c>
      <c r="AO43" s="35">
        <v>80</v>
      </c>
      <c r="AP43" s="43">
        <f t="shared" si="14"/>
        <v>115291862.40000001</v>
      </c>
      <c r="AR43" s="57">
        <f t="shared" si="15"/>
        <v>24019.137999999999</v>
      </c>
      <c r="AS43" s="35">
        <v>24</v>
      </c>
      <c r="AT43" s="43">
        <f t="shared" si="16"/>
        <v>1037626761.5999999</v>
      </c>
      <c r="AV43" s="43">
        <v>20891000000</v>
      </c>
    </row>
    <row r="44" spans="1:48" ht="24" customHeight="1">
      <c r="A44" s="16"/>
      <c r="B44" s="17">
        <f t="shared" si="8"/>
        <v>36</v>
      </c>
      <c r="C44" s="10"/>
      <c r="D44" s="18" t="s">
        <v>67</v>
      </c>
      <c r="E44" s="10"/>
      <c r="F44" s="18" t="s">
        <v>8</v>
      </c>
      <c r="G44" s="18" t="s">
        <v>212</v>
      </c>
      <c r="H44" s="10"/>
      <c r="I44" s="19">
        <v>5503132</v>
      </c>
      <c r="J44" s="19">
        <v>44730</v>
      </c>
      <c r="K44" s="17" t="s">
        <v>14</v>
      </c>
      <c r="L44" s="10"/>
      <c r="M44" s="60">
        <v>252</v>
      </c>
      <c r="N44" s="60">
        <v>260</v>
      </c>
      <c r="O44" s="60">
        <v>260</v>
      </c>
      <c r="P44" s="10"/>
      <c r="Q44" s="60">
        <f t="shared" si="9"/>
        <v>7800</v>
      </c>
      <c r="R44" s="10"/>
      <c r="S44" s="62">
        <f t="shared" si="10"/>
        <v>8060</v>
      </c>
      <c r="T44" s="10"/>
      <c r="U44" s="64">
        <v>4.7</v>
      </c>
      <c r="V44" s="64">
        <v>4.7</v>
      </c>
      <c r="W44" s="10"/>
      <c r="X44" s="43">
        <f t="shared" si="11"/>
        <v>9105707520</v>
      </c>
      <c r="Y44" s="36">
        <f t="shared" si="12"/>
        <v>3.785055293677516E-2</v>
      </c>
      <c r="Z44" s="10"/>
      <c r="AA44" s="20">
        <v>64.7</v>
      </c>
      <c r="AB44" s="20">
        <v>8.6999999999999993</v>
      </c>
      <c r="AC44" s="20">
        <v>9.5</v>
      </c>
      <c r="AD44" s="20">
        <v>10.7</v>
      </c>
      <c r="AE44" s="20">
        <v>6.4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43777.440000000002</v>
      </c>
      <c r="AO44" s="35">
        <v>80</v>
      </c>
      <c r="AP44" s="43">
        <f t="shared" si="14"/>
        <v>910570752</v>
      </c>
      <c r="AR44" s="57">
        <f t="shared" si="15"/>
        <v>43777.440000000002</v>
      </c>
      <c r="AS44" s="35">
        <v>24</v>
      </c>
      <c r="AT44" s="43">
        <f t="shared" si="16"/>
        <v>8195136768</v>
      </c>
      <c r="AV44" s="43">
        <v>240570000000</v>
      </c>
    </row>
    <row r="45" spans="1:48" ht="24" customHeight="1">
      <c r="A45" s="16"/>
      <c r="B45" s="17">
        <f t="shared" si="8"/>
        <v>37</v>
      </c>
      <c r="C45" s="10"/>
      <c r="D45" s="18" t="s">
        <v>88</v>
      </c>
      <c r="E45" s="10"/>
      <c r="F45" s="18" t="s">
        <v>8</v>
      </c>
      <c r="G45" s="18" t="s">
        <v>212</v>
      </c>
      <c r="H45" s="10"/>
      <c r="I45" s="19">
        <v>8191828</v>
      </c>
      <c r="J45" s="19">
        <v>36190</v>
      </c>
      <c r="K45" s="17" t="s">
        <v>14</v>
      </c>
      <c r="L45" s="10"/>
      <c r="M45" s="60">
        <v>335</v>
      </c>
      <c r="N45" s="60">
        <v>345</v>
      </c>
      <c r="O45" s="60">
        <v>345</v>
      </c>
      <c r="P45" s="10"/>
      <c r="Q45" s="60">
        <f t="shared" si="9"/>
        <v>10350</v>
      </c>
      <c r="R45" s="10"/>
      <c r="S45" s="62">
        <f t="shared" si="10"/>
        <v>10695</v>
      </c>
      <c r="T45" s="10"/>
      <c r="U45" s="64">
        <v>4.2</v>
      </c>
      <c r="V45" s="64">
        <v>4.2</v>
      </c>
      <c r="W45" s="10"/>
      <c r="X45" s="43">
        <f t="shared" si="11"/>
        <v>10300768224</v>
      </c>
      <c r="Y45" s="36">
        <f t="shared" si="12"/>
        <v>3.2295770271922646E-2</v>
      </c>
      <c r="Z45" s="10"/>
      <c r="AA45" s="20">
        <v>46.3</v>
      </c>
      <c r="AB45" s="20">
        <v>12.2</v>
      </c>
      <c r="AC45" s="20">
        <v>2.7</v>
      </c>
      <c r="AD45" s="20">
        <v>28.7</v>
      </c>
      <c r="AE45" s="20">
        <v>10.1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37321.624000000003</v>
      </c>
      <c r="AO45" s="35">
        <v>80</v>
      </c>
      <c r="AP45" s="43">
        <f t="shared" si="14"/>
        <v>1030076822.4000001</v>
      </c>
      <c r="AR45" s="57">
        <f t="shared" si="15"/>
        <v>37321.624000000003</v>
      </c>
      <c r="AS45" s="35">
        <v>24</v>
      </c>
      <c r="AT45" s="43">
        <f t="shared" si="16"/>
        <v>9270691401.6000004</v>
      </c>
      <c r="AV45" s="43">
        <v>318951000000</v>
      </c>
    </row>
    <row r="46" spans="1:48" ht="24" customHeight="1">
      <c r="A46" s="16"/>
      <c r="B46" s="17">
        <f t="shared" si="8"/>
        <v>38</v>
      </c>
      <c r="C46" s="10"/>
      <c r="D46" s="18" t="s">
        <v>72</v>
      </c>
      <c r="E46" s="10"/>
      <c r="F46" s="18" t="s">
        <v>8</v>
      </c>
      <c r="G46" s="18" t="s">
        <v>212</v>
      </c>
      <c r="H46" s="10"/>
      <c r="I46" s="19">
        <v>81914672</v>
      </c>
      <c r="J46" s="19">
        <v>43660</v>
      </c>
      <c r="K46" s="17" t="s">
        <v>14</v>
      </c>
      <c r="L46" s="10"/>
      <c r="M46" s="60">
        <v>3206</v>
      </c>
      <c r="N46" s="60">
        <v>3327</v>
      </c>
      <c r="O46" s="60">
        <v>3327</v>
      </c>
      <c r="P46" s="10"/>
      <c r="Q46" s="60">
        <f t="shared" si="9"/>
        <v>99810</v>
      </c>
      <c r="R46" s="10"/>
      <c r="S46" s="62">
        <f t="shared" si="10"/>
        <v>103137</v>
      </c>
      <c r="T46" s="10"/>
      <c r="U46" s="64">
        <v>4.0999999999999996</v>
      </c>
      <c r="V46" s="64">
        <v>4.0999999999999996</v>
      </c>
      <c r="W46" s="10"/>
      <c r="X46" s="43">
        <f t="shared" si="11"/>
        <v>112050485471.99998</v>
      </c>
      <c r="Y46" s="36">
        <f t="shared" si="12"/>
        <v>3.2319147814248626E-2</v>
      </c>
      <c r="Z46" s="10"/>
      <c r="AA46" s="20">
        <v>47.8</v>
      </c>
      <c r="AB46" s="20">
        <v>18.8</v>
      </c>
      <c r="AC46" s="20">
        <v>12.3</v>
      </c>
      <c r="AD46" s="20">
        <v>15.3</v>
      </c>
      <c r="AE46" s="20">
        <v>5.8</v>
      </c>
      <c r="AF46" s="66">
        <f t="shared" si="13"/>
        <v>99.999999999999986</v>
      </c>
      <c r="AG46" s="10"/>
      <c r="AH46" s="72"/>
      <c r="AI46" s="73"/>
      <c r="AJ46" s="74"/>
      <c r="AK46" s="75"/>
      <c r="AL46" s="76"/>
      <c r="AN46" s="57">
        <v>42098.92</v>
      </c>
      <c r="AO46" s="35">
        <v>80</v>
      </c>
      <c r="AP46" s="43">
        <f t="shared" si="14"/>
        <v>11205048547.200001</v>
      </c>
      <c r="AR46" s="57">
        <f t="shared" si="15"/>
        <v>42098.92</v>
      </c>
      <c r="AS46" s="35">
        <v>24</v>
      </c>
      <c r="AT46" s="43">
        <f t="shared" si="16"/>
        <v>100845436924.79999</v>
      </c>
      <c r="AV46" s="43">
        <v>3467000000000</v>
      </c>
    </row>
    <row r="47" spans="1:48" ht="24" customHeight="1">
      <c r="A47" s="16"/>
      <c r="B47" s="17">
        <f t="shared" si="8"/>
        <v>39</v>
      </c>
      <c r="C47" s="10"/>
      <c r="D47" s="18" t="s">
        <v>87</v>
      </c>
      <c r="E47" s="10"/>
      <c r="F47" s="18" t="s">
        <v>8</v>
      </c>
      <c r="G47" s="18" t="s">
        <v>212</v>
      </c>
      <c r="H47" s="10"/>
      <c r="I47" s="19">
        <v>4726078</v>
      </c>
      <c r="J47" s="19">
        <v>52560</v>
      </c>
      <c r="K47" s="17" t="s">
        <v>14</v>
      </c>
      <c r="L47" s="10"/>
      <c r="M47" s="60">
        <v>188</v>
      </c>
      <c r="N47" s="60">
        <v>194</v>
      </c>
      <c r="O47" s="60">
        <v>194</v>
      </c>
      <c r="P47" s="10"/>
      <c r="Q47" s="60">
        <f t="shared" si="9"/>
        <v>5820</v>
      </c>
      <c r="R47" s="10"/>
      <c r="S47" s="62">
        <f t="shared" si="10"/>
        <v>6014</v>
      </c>
      <c r="T47" s="10"/>
      <c r="U47" s="64">
        <v>4.0999999999999996</v>
      </c>
      <c r="V47" s="64">
        <v>4.0999999999999996</v>
      </c>
      <c r="W47" s="10"/>
      <c r="X47" s="43">
        <f t="shared" si="11"/>
        <v>9808187126.3999996</v>
      </c>
      <c r="Y47" s="36">
        <f t="shared" si="12"/>
        <v>3.2637059813724736E-2</v>
      </c>
      <c r="Z47" s="10"/>
      <c r="AA47" s="20">
        <v>62.2</v>
      </c>
      <c r="AB47" s="20">
        <v>11.7</v>
      </c>
      <c r="AC47" s="20">
        <v>5.3</v>
      </c>
      <c r="AD47" s="20">
        <v>18.600000000000001</v>
      </c>
      <c r="AE47" s="20">
        <v>2.2000000000000002</v>
      </c>
      <c r="AF47" s="66">
        <f t="shared" si="13"/>
        <v>100.00000000000001</v>
      </c>
      <c r="AG47" s="10"/>
      <c r="AH47" s="72"/>
      <c r="AI47" s="73"/>
      <c r="AJ47" s="74"/>
      <c r="AK47" s="75"/>
      <c r="AL47" s="76"/>
      <c r="AN47" s="57">
        <v>63197.082000000002</v>
      </c>
      <c r="AO47" s="35">
        <v>80</v>
      </c>
      <c r="AP47" s="43">
        <f t="shared" si="14"/>
        <v>980818712.63999999</v>
      </c>
      <c r="AR47" s="57">
        <f t="shared" si="15"/>
        <v>63197.082000000002</v>
      </c>
      <c r="AS47" s="35">
        <v>24</v>
      </c>
      <c r="AT47" s="43">
        <f t="shared" si="16"/>
        <v>8827368413.7600002</v>
      </c>
      <c r="AV47" s="43">
        <v>300523000000</v>
      </c>
    </row>
    <row r="48" spans="1:48" ht="24" customHeight="1">
      <c r="A48" s="16"/>
      <c r="B48" s="17">
        <f t="shared" si="8"/>
        <v>40</v>
      </c>
      <c r="C48" s="10"/>
      <c r="D48" s="18" t="s">
        <v>91</v>
      </c>
      <c r="E48" s="10"/>
      <c r="F48" s="18" t="s">
        <v>18</v>
      </c>
      <c r="G48" s="18" t="s">
        <v>224</v>
      </c>
      <c r="H48" s="10"/>
      <c r="I48" s="19">
        <v>127748512</v>
      </c>
      <c r="J48" s="19">
        <v>38000</v>
      </c>
      <c r="K48" s="17" t="s">
        <v>14</v>
      </c>
      <c r="L48" s="10"/>
      <c r="M48" s="60">
        <v>4682</v>
      </c>
      <c r="N48" s="60">
        <v>5224</v>
      </c>
      <c r="O48" s="60">
        <v>5224</v>
      </c>
      <c r="P48" s="10"/>
      <c r="Q48" s="60">
        <f t="shared" si="9"/>
        <v>156720</v>
      </c>
      <c r="R48" s="10"/>
      <c r="S48" s="62">
        <f t="shared" si="10"/>
        <v>161944</v>
      </c>
      <c r="T48" s="10"/>
      <c r="U48" s="64">
        <v>4.0999999999999996</v>
      </c>
      <c r="V48" s="64">
        <v>4.0999999999999996</v>
      </c>
      <c r="W48" s="10"/>
      <c r="X48" s="43">
        <f t="shared" si="11"/>
        <v>162129268115.19998</v>
      </c>
      <c r="Y48" s="36">
        <f t="shared" si="12"/>
        <v>3.2906285389730054E-2</v>
      </c>
      <c r="Z48" s="10"/>
      <c r="AA48" s="20">
        <v>32.4</v>
      </c>
      <c r="AB48" s="20">
        <v>17.2</v>
      </c>
      <c r="AC48" s="20">
        <v>15.1</v>
      </c>
      <c r="AD48" s="20">
        <v>35</v>
      </c>
      <c r="AE48" s="20">
        <v>0.3</v>
      </c>
      <c r="AF48" s="66">
        <f t="shared" si="13"/>
        <v>99.999999999999986</v>
      </c>
      <c r="AG48" s="10"/>
      <c r="AH48" s="72"/>
      <c r="AI48" s="73"/>
      <c r="AJ48" s="74"/>
      <c r="AK48" s="75"/>
      <c r="AL48" s="76"/>
      <c r="AN48" s="57">
        <v>38794.330999999998</v>
      </c>
      <c r="AO48" s="35">
        <v>80</v>
      </c>
      <c r="AP48" s="43">
        <f t="shared" si="14"/>
        <v>16212926811.52</v>
      </c>
      <c r="AR48" s="57">
        <f t="shared" si="15"/>
        <v>38794.330999999998</v>
      </c>
      <c r="AS48" s="35">
        <v>24</v>
      </c>
      <c r="AT48" s="43">
        <f t="shared" si="16"/>
        <v>145916341303.67999</v>
      </c>
      <c r="AV48" s="43">
        <v>4927000000000</v>
      </c>
    </row>
    <row r="49" spans="1:48" ht="24" customHeight="1">
      <c r="A49" s="16"/>
      <c r="B49" s="17">
        <f t="shared" si="8"/>
        <v>41</v>
      </c>
      <c r="C49" s="10"/>
      <c r="D49" s="18" t="s">
        <v>157</v>
      </c>
      <c r="E49" s="10"/>
      <c r="F49" s="18" t="s">
        <v>8</v>
      </c>
      <c r="G49" s="18" t="s">
        <v>212</v>
      </c>
      <c r="H49" s="10"/>
      <c r="I49" s="19">
        <v>46347576</v>
      </c>
      <c r="J49" s="19">
        <v>27520</v>
      </c>
      <c r="K49" s="17" t="s">
        <v>14</v>
      </c>
      <c r="L49" s="10"/>
      <c r="M49" s="60">
        <v>1810</v>
      </c>
      <c r="N49" s="60">
        <v>1922</v>
      </c>
      <c r="O49" s="60">
        <v>1922</v>
      </c>
      <c r="P49" s="10"/>
      <c r="Q49" s="60">
        <f t="shared" si="9"/>
        <v>57660</v>
      </c>
      <c r="R49" s="10"/>
      <c r="S49" s="62">
        <f t="shared" si="10"/>
        <v>59582</v>
      </c>
      <c r="T49" s="10"/>
      <c r="U49" s="64">
        <v>4.0999999999999996</v>
      </c>
      <c r="V49" s="64">
        <v>4.0999999999999996</v>
      </c>
      <c r="W49" s="10"/>
      <c r="X49" s="43">
        <f t="shared" si="11"/>
        <v>40755047462.399994</v>
      </c>
      <c r="Y49" s="36">
        <f t="shared" si="12"/>
        <v>3.3080395667532465E-2</v>
      </c>
      <c r="Z49" s="10"/>
      <c r="AA49" s="20">
        <v>46.5</v>
      </c>
      <c r="AB49" s="20">
        <v>21.9</v>
      </c>
      <c r="AC49" s="20">
        <v>3.7</v>
      </c>
      <c r="AD49" s="20">
        <v>21.5</v>
      </c>
      <c r="AE49" s="20">
        <v>6.4</v>
      </c>
      <c r="AF49" s="66">
        <f t="shared" si="13"/>
        <v>100.00000000000001</v>
      </c>
      <c r="AG49" s="10"/>
      <c r="AH49" s="72"/>
      <c r="AI49" s="73"/>
      <c r="AJ49" s="74"/>
      <c r="AK49" s="75"/>
      <c r="AL49" s="76"/>
      <c r="AN49" s="57">
        <v>26505.624</v>
      </c>
      <c r="AO49" s="35">
        <v>80</v>
      </c>
      <c r="AP49" s="43">
        <f t="shared" si="14"/>
        <v>4075504746.2400002</v>
      </c>
      <c r="AR49" s="57">
        <f t="shared" si="15"/>
        <v>26505.624</v>
      </c>
      <c r="AS49" s="35">
        <v>24</v>
      </c>
      <c r="AT49" s="43">
        <f t="shared" si="16"/>
        <v>36679542716.159996</v>
      </c>
      <c r="AV49" s="43">
        <v>1232000000000</v>
      </c>
    </row>
    <row r="50" spans="1:48" ht="24" customHeight="1">
      <c r="A50" s="16"/>
      <c r="B50" s="17">
        <f t="shared" si="8"/>
        <v>42</v>
      </c>
      <c r="C50" s="10"/>
      <c r="D50" s="18" t="s">
        <v>55</v>
      </c>
      <c r="E50" s="10"/>
      <c r="F50" s="18" t="s">
        <v>8</v>
      </c>
      <c r="G50" s="18" t="s">
        <v>212</v>
      </c>
      <c r="H50" s="10"/>
      <c r="I50" s="19">
        <v>5711870</v>
      </c>
      <c r="J50" s="19">
        <v>56730</v>
      </c>
      <c r="K50" s="17" t="s">
        <v>14</v>
      </c>
      <c r="L50" s="10"/>
      <c r="M50" s="60">
        <v>211</v>
      </c>
      <c r="N50" s="60">
        <v>227</v>
      </c>
      <c r="O50" s="60">
        <v>227</v>
      </c>
      <c r="P50" s="10"/>
      <c r="Q50" s="60">
        <f t="shared" si="9"/>
        <v>6810</v>
      </c>
      <c r="R50" s="10"/>
      <c r="S50" s="62">
        <f t="shared" si="10"/>
        <v>7037</v>
      </c>
      <c r="T50" s="10"/>
      <c r="U50" s="64">
        <v>4</v>
      </c>
      <c r="V50" s="64">
        <v>4</v>
      </c>
      <c r="W50" s="10"/>
      <c r="X50" s="43">
        <f t="shared" si="11"/>
        <v>9926982036.7999992</v>
      </c>
      <c r="Y50" s="36">
        <f t="shared" si="12"/>
        <v>3.1703847892793721E-2</v>
      </c>
      <c r="Z50" s="10"/>
      <c r="AA50" s="20">
        <v>48.3</v>
      </c>
      <c r="AB50" s="20">
        <v>16.100000000000001</v>
      </c>
      <c r="AC50" s="20">
        <v>14.7</v>
      </c>
      <c r="AD50" s="20">
        <v>17.100000000000001</v>
      </c>
      <c r="AE50" s="20">
        <v>3.8</v>
      </c>
      <c r="AF50" s="66">
        <f t="shared" si="13"/>
        <v>100.00000000000001</v>
      </c>
      <c r="AG50" s="10"/>
      <c r="AH50" s="72"/>
      <c r="AI50" s="73"/>
      <c r="AJ50" s="74"/>
      <c r="AK50" s="75"/>
      <c r="AL50" s="76"/>
      <c r="AN50" s="57">
        <v>54663.998</v>
      </c>
      <c r="AO50" s="35">
        <v>80</v>
      </c>
      <c r="AP50" s="43">
        <f t="shared" si="14"/>
        <v>992698203.68000007</v>
      </c>
      <c r="AR50" s="57">
        <f t="shared" si="15"/>
        <v>54663.998</v>
      </c>
      <c r="AS50" s="35">
        <v>24</v>
      </c>
      <c r="AT50" s="43">
        <f t="shared" si="16"/>
        <v>8934283833.1199989</v>
      </c>
      <c r="AV50" s="43">
        <v>313116000000</v>
      </c>
    </row>
    <row r="51" spans="1:48" ht="24" customHeight="1">
      <c r="A51" s="16"/>
      <c r="B51" s="17">
        <f t="shared" si="8"/>
        <v>43</v>
      </c>
      <c r="C51" s="10"/>
      <c r="D51" s="18" t="s">
        <v>123</v>
      </c>
      <c r="E51" s="10"/>
      <c r="F51" s="18" t="s">
        <v>8</v>
      </c>
      <c r="G51" s="18" t="s">
        <v>212</v>
      </c>
      <c r="H51" s="10"/>
      <c r="I51" s="19">
        <v>16987330</v>
      </c>
      <c r="J51" s="19">
        <v>46310</v>
      </c>
      <c r="K51" s="17" t="s">
        <v>14</v>
      </c>
      <c r="L51" s="10"/>
      <c r="M51" s="60">
        <v>621</v>
      </c>
      <c r="N51" s="60">
        <v>648</v>
      </c>
      <c r="O51" s="60">
        <v>648</v>
      </c>
      <c r="P51" s="10"/>
      <c r="Q51" s="60">
        <f t="shared" si="9"/>
        <v>19440</v>
      </c>
      <c r="R51" s="10"/>
      <c r="S51" s="62">
        <f t="shared" si="10"/>
        <v>20088</v>
      </c>
      <c r="T51" s="10"/>
      <c r="U51" s="64">
        <v>3.8</v>
      </c>
      <c r="V51" s="64">
        <v>3.8</v>
      </c>
      <c r="W51" s="10"/>
      <c r="X51" s="43">
        <f t="shared" si="11"/>
        <v>23850470995.200001</v>
      </c>
      <c r="Y51" s="36">
        <f t="shared" si="12"/>
        <v>3.0439845155757039E-2</v>
      </c>
      <c r="Z51" s="10"/>
      <c r="AA51" s="20">
        <v>38</v>
      </c>
      <c r="AB51" s="20">
        <v>21.4</v>
      </c>
      <c r="AC51" s="20">
        <v>29.8</v>
      </c>
      <c r="AD51" s="20">
        <v>9.1999999999999993</v>
      </c>
      <c r="AE51" s="20">
        <v>1.6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46007.853000000003</v>
      </c>
      <c r="AO51" s="35">
        <v>80</v>
      </c>
      <c r="AP51" s="43">
        <f t="shared" si="14"/>
        <v>2385047099.5200005</v>
      </c>
      <c r="AR51" s="57">
        <f t="shared" si="15"/>
        <v>46007.853000000003</v>
      </c>
      <c r="AS51" s="35">
        <v>24</v>
      </c>
      <c r="AT51" s="43">
        <f t="shared" si="16"/>
        <v>21465423895.68</v>
      </c>
      <c r="AV51" s="43">
        <v>783528000000</v>
      </c>
    </row>
    <row r="52" spans="1:48" ht="24" customHeight="1">
      <c r="A52" s="16"/>
      <c r="B52" s="17">
        <f t="shared" si="8"/>
        <v>44</v>
      </c>
      <c r="C52" s="10"/>
      <c r="D52" s="18" t="s">
        <v>177</v>
      </c>
      <c r="E52" s="10"/>
      <c r="F52" s="18" t="s">
        <v>8</v>
      </c>
      <c r="G52" s="18" t="s">
        <v>212</v>
      </c>
      <c r="H52" s="10"/>
      <c r="I52" s="19">
        <v>65788572</v>
      </c>
      <c r="J52" s="19">
        <v>42390</v>
      </c>
      <c r="K52" s="17" t="s">
        <v>14</v>
      </c>
      <c r="L52" s="10"/>
      <c r="M52" s="60">
        <v>1804</v>
      </c>
      <c r="N52" s="60">
        <v>2019</v>
      </c>
      <c r="O52" s="60">
        <v>2019</v>
      </c>
      <c r="P52" s="10"/>
      <c r="Q52" s="60">
        <f t="shared" si="9"/>
        <v>60570</v>
      </c>
      <c r="R52" s="10"/>
      <c r="S52" s="62">
        <f t="shared" si="10"/>
        <v>62589</v>
      </c>
      <c r="T52" s="10"/>
      <c r="U52" s="64">
        <v>3.1</v>
      </c>
      <c r="V52" s="64">
        <v>3.1</v>
      </c>
      <c r="W52" s="10"/>
      <c r="X52" s="43">
        <f t="shared" si="11"/>
        <v>66342994538.399994</v>
      </c>
      <c r="Y52" s="36">
        <f t="shared" si="12"/>
        <v>2.4626204357238304E-2</v>
      </c>
      <c r="Z52" s="10"/>
      <c r="AA52" s="20">
        <v>46.2</v>
      </c>
      <c r="AB52" s="20">
        <v>20.5</v>
      </c>
      <c r="AC52" s="20">
        <v>5.5</v>
      </c>
      <c r="AD52" s="20">
        <v>23.7</v>
      </c>
      <c r="AE52" s="20">
        <v>4.0999999999999996</v>
      </c>
      <c r="AF52" s="66">
        <f t="shared" si="13"/>
        <v>100</v>
      </c>
      <c r="AG52" s="10"/>
      <c r="AH52" s="72"/>
      <c r="AI52" s="73"/>
      <c r="AJ52" s="74"/>
      <c r="AK52" s="75"/>
      <c r="AL52" s="76"/>
      <c r="AN52" s="57">
        <v>41074.167000000001</v>
      </c>
      <c r="AO52" s="35">
        <v>80</v>
      </c>
      <c r="AP52" s="43">
        <f t="shared" si="14"/>
        <v>6634299453.8400002</v>
      </c>
      <c r="AR52" s="57">
        <f t="shared" si="15"/>
        <v>41074.167000000001</v>
      </c>
      <c r="AS52" s="35">
        <v>24</v>
      </c>
      <c r="AT52" s="43">
        <f t="shared" si="16"/>
        <v>59708695084.559998</v>
      </c>
      <c r="AV52" s="43">
        <v>2694000000000</v>
      </c>
    </row>
    <row r="53" spans="1:48" ht="24" customHeight="1">
      <c r="A53" s="16"/>
      <c r="B53" s="17">
        <f t="shared" si="8"/>
        <v>45</v>
      </c>
      <c r="C53" s="10"/>
      <c r="D53" s="18" t="s">
        <v>150</v>
      </c>
      <c r="E53" s="10"/>
      <c r="F53" s="18" t="s">
        <v>18</v>
      </c>
      <c r="G53" s="18" t="s">
        <v>224</v>
      </c>
      <c r="H53" s="10"/>
      <c r="I53" s="19">
        <v>5622455</v>
      </c>
      <c r="J53" s="19">
        <v>51880</v>
      </c>
      <c r="K53" s="17" t="s">
        <v>14</v>
      </c>
      <c r="L53" s="10"/>
      <c r="M53" s="60">
        <v>141</v>
      </c>
      <c r="N53" s="60">
        <v>155</v>
      </c>
      <c r="O53" s="60">
        <v>155</v>
      </c>
      <c r="P53" s="10"/>
      <c r="Q53" s="60">
        <f t="shared" si="9"/>
        <v>4650</v>
      </c>
      <c r="R53" s="10"/>
      <c r="S53" s="62">
        <f t="shared" si="10"/>
        <v>4805</v>
      </c>
      <c r="T53" s="10"/>
      <c r="U53" s="64">
        <v>2.8</v>
      </c>
      <c r="V53" s="64">
        <v>2.8</v>
      </c>
      <c r="W53" s="10"/>
      <c r="X53" s="43">
        <f t="shared" si="11"/>
        <v>7033797080</v>
      </c>
      <c r="Y53" s="36">
        <f t="shared" si="12"/>
        <v>2.2114129934479421E-2</v>
      </c>
      <c r="Z53" s="10"/>
      <c r="AA53" s="20">
        <v>7.8</v>
      </c>
      <c r="AB53" s="20">
        <v>44</v>
      </c>
      <c r="AC53" s="20">
        <v>14.2</v>
      </c>
      <c r="AD53" s="20">
        <v>33.299999999999997</v>
      </c>
      <c r="AE53" s="20">
        <v>0.7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56724.17</v>
      </c>
      <c r="AO53" s="35">
        <v>80</v>
      </c>
      <c r="AP53" s="43">
        <f t="shared" si="14"/>
        <v>703379708</v>
      </c>
      <c r="AR53" s="57">
        <f t="shared" si="15"/>
        <v>56724.17</v>
      </c>
      <c r="AS53" s="35">
        <v>24</v>
      </c>
      <c r="AT53" s="43">
        <f t="shared" si="16"/>
        <v>6330417372</v>
      </c>
      <c r="AV53" s="43">
        <v>318068000000</v>
      </c>
    </row>
    <row r="54" spans="1:48" ht="24" customHeight="1">
      <c r="A54" s="16"/>
      <c r="B54" s="17">
        <f t="shared" si="8"/>
        <v>46</v>
      </c>
      <c r="C54" s="10"/>
      <c r="D54" s="18" t="s">
        <v>161</v>
      </c>
      <c r="E54" s="10"/>
      <c r="F54" s="18" t="s">
        <v>8</v>
      </c>
      <c r="G54" s="18" t="s">
        <v>212</v>
      </c>
      <c r="H54" s="10"/>
      <c r="I54" s="19">
        <v>9837533</v>
      </c>
      <c r="J54" s="19">
        <v>54630</v>
      </c>
      <c r="K54" s="17" t="s">
        <v>14</v>
      </c>
      <c r="L54" s="10"/>
      <c r="M54" s="60">
        <v>270</v>
      </c>
      <c r="N54" s="60">
        <v>278</v>
      </c>
      <c r="O54" s="60">
        <v>278</v>
      </c>
      <c r="P54" s="10"/>
      <c r="Q54" s="60">
        <f t="shared" si="9"/>
        <v>8340</v>
      </c>
      <c r="R54" s="10"/>
      <c r="S54" s="62">
        <f t="shared" si="10"/>
        <v>8618</v>
      </c>
      <c r="T54" s="10"/>
      <c r="U54" s="64">
        <v>2.8</v>
      </c>
      <c r="V54" s="64">
        <v>2.8</v>
      </c>
      <c r="W54" s="10"/>
      <c r="X54" s="43">
        <f t="shared" si="11"/>
        <v>11559061412.800001</v>
      </c>
      <c r="Y54" s="36">
        <f t="shared" si="12"/>
        <v>2.2412401138549361E-2</v>
      </c>
      <c r="Z54" s="10"/>
      <c r="AA54" s="20">
        <v>53.7</v>
      </c>
      <c r="AB54" s="20">
        <v>16.3</v>
      </c>
      <c r="AC54" s="20">
        <v>8.1</v>
      </c>
      <c r="AD54" s="20">
        <v>15.6</v>
      </c>
      <c r="AE54" s="20">
        <v>6.3</v>
      </c>
      <c r="AF54" s="66">
        <f t="shared" si="13"/>
        <v>99.999999999999986</v>
      </c>
      <c r="AG54" s="10"/>
      <c r="AH54" s="72"/>
      <c r="AI54" s="73"/>
      <c r="AJ54" s="74"/>
      <c r="AK54" s="75"/>
      <c r="AL54" s="76"/>
      <c r="AN54" s="57">
        <v>51974.197</v>
      </c>
      <c r="AO54" s="35">
        <v>80</v>
      </c>
      <c r="AP54" s="43">
        <f t="shared" si="14"/>
        <v>1155906141.28</v>
      </c>
      <c r="AR54" s="57">
        <f t="shared" si="15"/>
        <v>51974.197</v>
      </c>
      <c r="AS54" s="35">
        <v>24</v>
      </c>
      <c r="AT54" s="43">
        <f t="shared" si="16"/>
        <v>10403155271.52</v>
      </c>
      <c r="AV54" s="43">
        <v>515744000000</v>
      </c>
    </row>
    <row r="55" spans="1:48" ht="24" customHeight="1">
      <c r="A55" s="16"/>
      <c r="B55" s="17">
        <f t="shared" si="8"/>
        <v>47</v>
      </c>
      <c r="C55" s="10"/>
      <c r="D55" s="18" t="s">
        <v>127</v>
      </c>
      <c r="E55" s="10"/>
      <c r="F55" s="18" t="s">
        <v>8</v>
      </c>
      <c r="G55" s="18" t="s">
        <v>212</v>
      </c>
      <c r="H55" s="10"/>
      <c r="I55" s="19">
        <v>5254694</v>
      </c>
      <c r="J55" s="19">
        <v>82330</v>
      </c>
      <c r="K55" s="17" t="s">
        <v>14</v>
      </c>
      <c r="L55" s="10"/>
      <c r="M55" s="60">
        <v>135</v>
      </c>
      <c r="N55" s="60">
        <v>143</v>
      </c>
      <c r="O55" s="60">
        <v>143</v>
      </c>
      <c r="P55" s="10"/>
      <c r="Q55" s="60">
        <f t="shared" si="9"/>
        <v>4290</v>
      </c>
      <c r="R55" s="10"/>
      <c r="S55" s="62">
        <f t="shared" si="10"/>
        <v>4433</v>
      </c>
      <c r="T55" s="10"/>
      <c r="U55" s="64">
        <v>2.7</v>
      </c>
      <c r="V55" s="64">
        <v>2.7</v>
      </c>
      <c r="W55" s="10"/>
      <c r="X55" s="43">
        <f t="shared" si="11"/>
        <v>8060688178.3999996</v>
      </c>
      <c r="Y55" s="36">
        <f t="shared" si="12"/>
        <v>2.185492975948073E-2</v>
      </c>
      <c r="Z55" s="10"/>
      <c r="AA55" s="20">
        <v>49.6</v>
      </c>
      <c r="AB55" s="20">
        <v>17</v>
      </c>
      <c r="AC55" s="20">
        <v>8.9</v>
      </c>
      <c r="AD55" s="20">
        <v>11.9</v>
      </c>
      <c r="AE55" s="20">
        <v>12.6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70460.561000000002</v>
      </c>
      <c r="AO55" s="35">
        <v>80</v>
      </c>
      <c r="AP55" s="43">
        <f t="shared" si="14"/>
        <v>806068817.83999991</v>
      </c>
      <c r="AR55" s="57">
        <f t="shared" si="15"/>
        <v>70460.561000000002</v>
      </c>
      <c r="AS55" s="35">
        <v>24</v>
      </c>
      <c r="AT55" s="43">
        <f t="shared" si="16"/>
        <v>7254619360.5599995</v>
      </c>
      <c r="AV55" s="43">
        <v>368827000000</v>
      </c>
    </row>
    <row r="56" spans="1:48" ht="24" customHeight="1">
      <c r="A56" s="16"/>
      <c r="B56" s="17">
        <f t="shared" si="8"/>
        <v>48</v>
      </c>
      <c r="C56" s="10"/>
      <c r="D56" s="18" t="s">
        <v>162</v>
      </c>
      <c r="E56" s="10"/>
      <c r="F56" s="18" t="s">
        <v>8</v>
      </c>
      <c r="G56" s="18" t="s">
        <v>212</v>
      </c>
      <c r="H56" s="10"/>
      <c r="I56" s="19">
        <v>8401739</v>
      </c>
      <c r="J56" s="19">
        <v>81240</v>
      </c>
      <c r="K56" s="17" t="s">
        <v>14</v>
      </c>
      <c r="L56" s="10"/>
      <c r="M56" s="60">
        <v>216</v>
      </c>
      <c r="N56" s="60">
        <v>223</v>
      </c>
      <c r="O56" s="60">
        <v>223</v>
      </c>
      <c r="P56" s="10"/>
      <c r="Q56" s="60">
        <f t="shared" si="9"/>
        <v>6690</v>
      </c>
      <c r="R56" s="10"/>
      <c r="S56" s="62">
        <f t="shared" si="10"/>
        <v>6913</v>
      </c>
      <c r="T56" s="10"/>
      <c r="U56" s="64">
        <v>2.7</v>
      </c>
      <c r="V56" s="64">
        <v>2.7</v>
      </c>
      <c r="W56" s="10"/>
      <c r="X56" s="43">
        <f t="shared" si="11"/>
        <v>14302719231.200001</v>
      </c>
      <c r="Y56" s="36">
        <f t="shared" si="12"/>
        <v>2.1305716490021734E-2</v>
      </c>
      <c r="Z56" s="10"/>
      <c r="AA56" s="20">
        <v>34.700000000000003</v>
      </c>
      <c r="AB56" s="20">
        <v>22.7</v>
      </c>
      <c r="AC56" s="20">
        <v>15.3</v>
      </c>
      <c r="AD56" s="20">
        <v>23.1</v>
      </c>
      <c r="AE56" s="20">
        <v>4.2</v>
      </c>
      <c r="AF56" s="66">
        <f t="shared" si="13"/>
        <v>100.00000000000001</v>
      </c>
      <c r="AG56" s="10"/>
      <c r="AH56" s="72"/>
      <c r="AI56" s="73"/>
      <c r="AJ56" s="74"/>
      <c r="AK56" s="75"/>
      <c r="AL56" s="76"/>
      <c r="AN56" s="57">
        <v>80172.192999999999</v>
      </c>
      <c r="AO56" s="35">
        <v>80</v>
      </c>
      <c r="AP56" s="43">
        <f t="shared" si="14"/>
        <v>1430271923.1200001</v>
      </c>
      <c r="AR56" s="57">
        <f t="shared" si="15"/>
        <v>80172.192999999999</v>
      </c>
      <c r="AS56" s="35">
        <v>24</v>
      </c>
      <c r="AT56" s="43">
        <f t="shared" si="16"/>
        <v>12872447308.08</v>
      </c>
      <c r="AV56" s="43">
        <v>671309000000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B58" s="110"/>
      <c r="C58" s="111"/>
      <c r="D58" s="109"/>
      <c r="E58" s="111"/>
      <c r="F58" s="109"/>
      <c r="G58" s="109"/>
      <c r="H58" s="111"/>
      <c r="I58" s="112"/>
      <c r="J58" s="112"/>
      <c r="K58" s="110"/>
      <c r="L58" s="111"/>
      <c r="M58" s="113"/>
      <c r="N58" s="113"/>
      <c r="O58" s="113"/>
      <c r="P58" s="111"/>
      <c r="Q58" s="113"/>
      <c r="R58" s="111"/>
      <c r="S58" s="114"/>
      <c r="T58" s="111"/>
      <c r="U58" s="115"/>
      <c r="V58" s="115"/>
      <c r="W58" s="111"/>
      <c r="X58" s="116"/>
      <c r="Y58" s="117"/>
      <c r="Z58" s="111"/>
      <c r="AA58" s="118"/>
      <c r="AB58" s="118"/>
      <c r="AC58" s="118"/>
      <c r="AD58" s="118"/>
      <c r="AE58" s="118"/>
      <c r="AF58" s="119"/>
      <c r="AG58" s="111"/>
      <c r="AH58" s="117"/>
      <c r="AI58" s="120"/>
      <c r="AJ58" s="121"/>
      <c r="AK58" s="122"/>
      <c r="AL58" s="123"/>
      <c r="AM58" s="124"/>
      <c r="AN58" s="125"/>
      <c r="AO58" s="126"/>
      <c r="AP58" s="127"/>
      <c r="AQ58" s="124"/>
      <c r="AR58" s="125"/>
      <c r="AS58" s="126"/>
      <c r="AT58" s="127"/>
      <c r="AU58" s="124"/>
      <c r="AV58" s="127"/>
    </row>
    <row r="59" spans="1:48" ht="24" customHeight="1">
      <c r="A59" s="16"/>
      <c r="B59" s="17">
        <v>1</v>
      </c>
      <c r="C59" s="10"/>
      <c r="D59" s="18" t="s">
        <v>142</v>
      </c>
      <c r="E59" s="10"/>
      <c r="F59" s="18" t="s">
        <v>13</v>
      </c>
      <c r="G59" s="18" t="s">
        <v>222</v>
      </c>
      <c r="H59" s="10"/>
      <c r="I59" s="19">
        <v>178015</v>
      </c>
      <c r="J59" s="19">
        <v>7670</v>
      </c>
      <c r="K59" s="17" t="s">
        <v>9</v>
      </c>
      <c r="L59" s="10"/>
      <c r="M59" s="60">
        <v>15</v>
      </c>
      <c r="N59" s="60">
        <v>63</v>
      </c>
      <c r="O59" s="60">
        <v>25</v>
      </c>
      <c r="P59" s="10"/>
      <c r="Q59" s="60">
        <f t="shared" ref="Q59:Q90" si="17">N59*$Q$189</f>
        <v>945</v>
      </c>
      <c r="R59" s="10"/>
      <c r="S59" s="62">
        <f t="shared" ref="S59:S90" si="18">Q59+N59</f>
        <v>1008</v>
      </c>
      <c r="T59" s="10"/>
      <c r="U59" s="64">
        <v>35.4</v>
      </c>
      <c r="V59" s="64">
        <v>14.13</v>
      </c>
      <c r="W59" s="10"/>
      <c r="X59" s="43">
        <v>192470000</v>
      </c>
      <c r="Y59" s="36">
        <v>0.11799999999999999</v>
      </c>
      <c r="Z59" s="10"/>
      <c r="AA59" s="20">
        <v>58</v>
      </c>
      <c r="AB59" s="20">
        <v>15</v>
      </c>
      <c r="AC59" s="20">
        <v>4</v>
      </c>
      <c r="AD59" s="20">
        <v>22</v>
      </c>
      <c r="AE59" s="20">
        <v>1</v>
      </c>
      <c r="AF59" s="66">
        <f t="shared" ref="AF59:AF90" si="19">SUM(AA59:AE59)</f>
        <v>100</v>
      </c>
      <c r="AG59" s="10"/>
      <c r="AH59" s="36">
        <v>1.9E-2</v>
      </c>
      <c r="AI59" s="40">
        <v>20044</v>
      </c>
      <c r="AJ59" s="37">
        <v>0.8</v>
      </c>
      <c r="AK59" s="42" t="s">
        <v>213</v>
      </c>
      <c r="AL59" s="41">
        <v>700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13" si="23">B59+1</f>
        <v>2</v>
      </c>
      <c r="C60" s="10"/>
      <c r="D60" s="18" t="s">
        <v>57</v>
      </c>
      <c r="E60" s="10"/>
      <c r="F60" s="18" t="s">
        <v>13</v>
      </c>
      <c r="G60" s="18" t="s">
        <v>222</v>
      </c>
      <c r="H60" s="10"/>
      <c r="I60" s="19">
        <v>10648791</v>
      </c>
      <c r="J60" s="19">
        <v>6390</v>
      </c>
      <c r="K60" s="17" t="s">
        <v>9</v>
      </c>
      <c r="L60" s="10"/>
      <c r="M60" s="60">
        <v>3118</v>
      </c>
      <c r="N60" s="60">
        <v>3684</v>
      </c>
      <c r="O60" s="60">
        <v>3184</v>
      </c>
      <c r="P60" s="10"/>
      <c r="Q60" s="60">
        <f t="shared" si="17"/>
        <v>55260</v>
      </c>
      <c r="R60" s="10"/>
      <c r="S60" s="62">
        <f t="shared" si="18"/>
        <v>58944</v>
      </c>
      <c r="T60" s="10"/>
      <c r="U60" s="64">
        <v>34.6</v>
      </c>
      <c r="V60" s="64">
        <v>30.77</v>
      </c>
      <c r="W60" s="10"/>
      <c r="X60" s="43">
        <v>8320000000</v>
      </c>
      <c r="Y60" s="36">
        <v>0.115</v>
      </c>
      <c r="Z60" s="10"/>
      <c r="AA60" s="20">
        <v>73</v>
      </c>
      <c r="AB60" s="20">
        <v>16</v>
      </c>
      <c r="AC60" s="20">
        <v>1</v>
      </c>
      <c r="AD60" s="20">
        <v>9</v>
      </c>
      <c r="AE60" s="20">
        <v>1</v>
      </c>
      <c r="AF60" s="66">
        <f t="shared" si="19"/>
        <v>100</v>
      </c>
      <c r="AG60" s="10"/>
      <c r="AH60" s="36">
        <v>5.8999999999999997E-2</v>
      </c>
      <c r="AI60" s="40">
        <v>36192</v>
      </c>
      <c r="AJ60" s="37">
        <v>0.81</v>
      </c>
      <c r="AK60" s="42" t="s">
        <v>210</v>
      </c>
      <c r="AL60" s="41">
        <v>1563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183</v>
      </c>
      <c r="E61" s="10"/>
      <c r="F61" s="18" t="s">
        <v>13</v>
      </c>
      <c r="G61" s="18" t="s">
        <v>222</v>
      </c>
      <c r="H61" s="10"/>
      <c r="I61" s="19">
        <v>31568180</v>
      </c>
      <c r="J61" s="19">
        <v>11760</v>
      </c>
      <c r="K61" s="17" t="s">
        <v>9</v>
      </c>
      <c r="L61" s="10"/>
      <c r="M61" s="60">
        <v>7028</v>
      </c>
      <c r="N61" s="60">
        <v>10640</v>
      </c>
      <c r="O61" s="60">
        <v>6881</v>
      </c>
      <c r="P61" s="10"/>
      <c r="Q61" s="60">
        <f t="shared" si="17"/>
        <v>159600</v>
      </c>
      <c r="R61" s="10"/>
      <c r="S61" s="62">
        <f t="shared" si="18"/>
        <v>170240</v>
      </c>
      <c r="T61" s="10"/>
      <c r="U61" s="64">
        <v>33.700000000000003</v>
      </c>
      <c r="V61" s="64">
        <v>22.62</v>
      </c>
      <c r="W61" s="10"/>
      <c r="X61" s="43">
        <v>55520000000</v>
      </c>
      <c r="Y61" s="36">
        <v>0.115</v>
      </c>
      <c r="Z61" s="10"/>
      <c r="AA61" s="20">
        <v>31</v>
      </c>
      <c r="AB61" s="20">
        <v>16</v>
      </c>
      <c r="AC61" s="20">
        <v>2</v>
      </c>
      <c r="AD61" s="20">
        <v>49</v>
      </c>
      <c r="AE61" s="20">
        <v>2</v>
      </c>
      <c r="AF61" s="66">
        <f t="shared" si="19"/>
        <v>100</v>
      </c>
      <c r="AG61" s="10"/>
      <c r="AH61" s="36">
        <v>-2.7E-2</v>
      </c>
      <c r="AI61" s="40">
        <v>25341</v>
      </c>
      <c r="AJ61" s="37">
        <v>0.84</v>
      </c>
      <c r="AK61" s="42" t="s">
        <v>213</v>
      </c>
      <c r="AL61" s="41">
        <v>1230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165</v>
      </c>
      <c r="E62" s="10"/>
      <c r="F62" s="18" t="s">
        <v>22</v>
      </c>
      <c r="G62" s="18" t="s">
        <v>224</v>
      </c>
      <c r="H62" s="10"/>
      <c r="I62" s="19">
        <v>68863512</v>
      </c>
      <c r="J62" s="19">
        <v>5640</v>
      </c>
      <c r="K62" s="17" t="s">
        <v>9</v>
      </c>
      <c r="L62" s="10"/>
      <c r="M62" s="60">
        <v>21745</v>
      </c>
      <c r="N62" s="60">
        <v>22491</v>
      </c>
      <c r="O62" s="60">
        <v>19110</v>
      </c>
      <c r="P62" s="10"/>
      <c r="Q62" s="60">
        <f t="shared" si="17"/>
        <v>337365</v>
      </c>
      <c r="R62" s="10"/>
      <c r="S62" s="62">
        <f t="shared" si="18"/>
        <v>359856</v>
      </c>
      <c r="T62" s="10"/>
      <c r="U62" s="64">
        <v>32.700000000000003</v>
      </c>
      <c r="V62" s="64">
        <v>27.14</v>
      </c>
      <c r="W62" s="10"/>
      <c r="X62" s="43">
        <v>44710000000</v>
      </c>
      <c r="Y62" s="36">
        <v>0.109</v>
      </c>
      <c r="Z62" s="10"/>
      <c r="AA62" s="20">
        <v>30</v>
      </c>
      <c r="AB62" s="20">
        <v>50</v>
      </c>
      <c r="AC62" s="20">
        <v>2</v>
      </c>
      <c r="AD62" s="20">
        <v>17</v>
      </c>
      <c r="AE62" s="20">
        <v>1</v>
      </c>
      <c r="AF62" s="66">
        <f t="shared" si="19"/>
        <v>100</v>
      </c>
      <c r="AG62" s="10"/>
      <c r="AH62" s="36">
        <v>1.4999999999999999E-2</v>
      </c>
      <c r="AI62" s="40">
        <v>54220</v>
      </c>
      <c r="AJ62" s="37">
        <v>0.82</v>
      </c>
      <c r="AK62" s="42" t="s">
        <v>213</v>
      </c>
      <c r="AL62" s="41">
        <v>1494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121</v>
      </c>
      <c r="E63" s="10"/>
      <c r="F63" s="18" t="s">
        <v>11</v>
      </c>
      <c r="G63" s="18" t="s">
        <v>11</v>
      </c>
      <c r="H63" s="10"/>
      <c r="I63" s="19">
        <v>2479713</v>
      </c>
      <c r="J63" s="19">
        <v>4620</v>
      </c>
      <c r="K63" s="17" t="s">
        <v>9</v>
      </c>
      <c r="L63" s="10"/>
      <c r="M63" s="60">
        <v>731</v>
      </c>
      <c r="N63" s="60">
        <v>754</v>
      </c>
      <c r="O63" s="60">
        <v>467</v>
      </c>
      <c r="P63" s="10"/>
      <c r="Q63" s="60">
        <f t="shared" si="17"/>
        <v>11310</v>
      </c>
      <c r="R63" s="10"/>
      <c r="S63" s="62">
        <f t="shared" si="18"/>
        <v>12064</v>
      </c>
      <c r="T63" s="10"/>
      <c r="U63" s="64">
        <v>30.4</v>
      </c>
      <c r="V63" s="64">
        <v>19.3</v>
      </c>
      <c r="W63" s="10"/>
      <c r="X63" s="43">
        <v>1140000000</v>
      </c>
      <c r="Y63" s="36">
        <v>0.10100000000000001</v>
      </c>
      <c r="Z63" s="10"/>
      <c r="AA63" s="20">
        <v>60</v>
      </c>
      <c r="AB63" s="20">
        <v>3</v>
      </c>
      <c r="AC63" s="20">
        <v>1</v>
      </c>
      <c r="AD63" s="20">
        <v>35</v>
      </c>
      <c r="AE63" s="20">
        <v>1</v>
      </c>
      <c r="AF63" s="66">
        <f t="shared" si="19"/>
        <v>100</v>
      </c>
      <c r="AG63" s="10"/>
      <c r="AH63" s="36">
        <v>-6.5000000000000002E-2</v>
      </c>
      <c r="AI63" s="40">
        <v>14973</v>
      </c>
      <c r="AJ63" s="37">
        <v>0.73</v>
      </c>
      <c r="AK63" s="42" t="s">
        <v>213</v>
      </c>
      <c r="AL63" s="41">
        <v>1127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38</v>
      </c>
      <c r="E64" s="10"/>
      <c r="F64" s="18" t="s">
        <v>11</v>
      </c>
      <c r="G64" s="18" t="s">
        <v>11</v>
      </c>
      <c r="H64" s="10"/>
      <c r="I64" s="19">
        <v>23439188</v>
      </c>
      <c r="J64" s="19">
        <v>1200</v>
      </c>
      <c r="K64" s="17" t="s">
        <v>9</v>
      </c>
      <c r="L64" s="10"/>
      <c r="M64" s="60">
        <v>1879</v>
      </c>
      <c r="N64" s="60">
        <v>7066</v>
      </c>
      <c r="O64" s="60">
        <v>4120</v>
      </c>
      <c r="P64" s="10"/>
      <c r="Q64" s="60">
        <f t="shared" si="17"/>
        <v>105990</v>
      </c>
      <c r="R64" s="10"/>
      <c r="S64" s="62">
        <f t="shared" si="18"/>
        <v>113056</v>
      </c>
      <c r="T64" s="10"/>
      <c r="U64" s="64">
        <v>30.1</v>
      </c>
      <c r="V64" s="64">
        <v>15.27</v>
      </c>
      <c r="W64" s="10"/>
      <c r="X64" s="43">
        <v>3270000000</v>
      </c>
      <c r="Y64" s="36">
        <v>0.1</v>
      </c>
      <c r="Z64" s="10"/>
      <c r="AA64" s="20">
        <v>64</v>
      </c>
      <c r="AB64" s="20">
        <v>20</v>
      </c>
      <c r="AC64" s="20">
        <v>1</v>
      </c>
      <c r="AD64" s="20">
        <v>14</v>
      </c>
      <c r="AE64" s="20">
        <v>1</v>
      </c>
      <c r="AF64" s="66">
        <f t="shared" si="19"/>
        <v>100</v>
      </c>
      <c r="AG64" s="10"/>
      <c r="AH64" s="36">
        <v>-8.3000000000000004E-2</v>
      </c>
      <c r="AI64" s="40">
        <v>3235</v>
      </c>
      <c r="AJ64" s="37">
        <v>0.64</v>
      </c>
      <c r="AK64" s="42" t="s">
        <v>214</v>
      </c>
      <c r="AL64" s="41">
        <v>878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101</v>
      </c>
      <c r="E65" s="10"/>
      <c r="F65" s="18" t="s">
        <v>11</v>
      </c>
      <c r="G65" s="18" t="s">
        <v>11</v>
      </c>
      <c r="H65" s="10"/>
      <c r="I65" s="19">
        <v>2203821</v>
      </c>
      <c r="J65" s="19">
        <v>1210</v>
      </c>
      <c r="K65" s="17" t="s">
        <v>9</v>
      </c>
      <c r="L65" s="10"/>
      <c r="M65" s="60">
        <v>318</v>
      </c>
      <c r="N65" s="60">
        <v>638</v>
      </c>
      <c r="O65" s="60">
        <v>831</v>
      </c>
      <c r="P65" s="10"/>
      <c r="Q65" s="60">
        <f t="shared" si="17"/>
        <v>9570</v>
      </c>
      <c r="R65" s="10"/>
      <c r="S65" s="62">
        <f t="shared" si="18"/>
        <v>10208</v>
      </c>
      <c r="T65" s="10"/>
      <c r="U65" s="64">
        <v>28.9</v>
      </c>
      <c r="V65" s="64">
        <v>42.86</v>
      </c>
      <c r="W65" s="10"/>
      <c r="X65" s="43">
        <v>223650000</v>
      </c>
      <c r="Y65" s="36">
        <v>9.6000000000000002E-2</v>
      </c>
      <c r="Z65" s="10"/>
      <c r="AA65" s="20">
        <v>60</v>
      </c>
      <c r="AB65" s="20">
        <v>4</v>
      </c>
      <c r="AC65" s="20">
        <v>1</v>
      </c>
      <c r="AD65" s="20">
        <v>34</v>
      </c>
      <c r="AE65" s="20">
        <v>1</v>
      </c>
      <c r="AF65" s="66">
        <f t="shared" si="19"/>
        <v>100</v>
      </c>
      <c r="AG65" s="10"/>
      <c r="AH65" s="36">
        <v>-5.8000000000000003E-2</v>
      </c>
      <c r="AI65" s="40">
        <v>5581</v>
      </c>
      <c r="AJ65" s="37">
        <v>0.81</v>
      </c>
      <c r="AK65" s="42" t="s">
        <v>210</v>
      </c>
      <c r="AL65" s="41">
        <v>2424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26</v>
      </c>
      <c r="E66" s="10"/>
      <c r="F66" s="18" t="s">
        <v>13</v>
      </c>
      <c r="G66" s="18" t="s">
        <v>222</v>
      </c>
      <c r="H66" s="10"/>
      <c r="I66" s="19">
        <v>366954</v>
      </c>
      <c r="J66" s="19">
        <v>4410</v>
      </c>
      <c r="K66" s="17" t="s">
        <v>9</v>
      </c>
      <c r="L66" s="10"/>
      <c r="M66" s="60">
        <v>101</v>
      </c>
      <c r="N66" s="60">
        <v>104</v>
      </c>
      <c r="O66" s="60">
        <v>71</v>
      </c>
      <c r="P66" s="10"/>
      <c r="Q66" s="60">
        <f t="shared" si="17"/>
        <v>1560</v>
      </c>
      <c r="R66" s="10"/>
      <c r="S66" s="62">
        <f t="shared" si="18"/>
        <v>1664</v>
      </c>
      <c r="T66" s="10"/>
      <c r="U66" s="64">
        <v>28.3</v>
      </c>
      <c r="V66" s="64">
        <v>18.309999999999999</v>
      </c>
      <c r="W66" s="10"/>
      <c r="X66" s="43">
        <v>170250000</v>
      </c>
      <c r="Y66" s="36">
        <v>9.4E-2</v>
      </c>
      <c r="Z66" s="10"/>
      <c r="AA66" s="20">
        <v>53</v>
      </c>
      <c r="AB66" s="20">
        <v>20</v>
      </c>
      <c r="AC66" s="20">
        <v>7</v>
      </c>
      <c r="AD66" s="20">
        <v>19</v>
      </c>
      <c r="AE66" s="20">
        <v>1</v>
      </c>
      <c r="AF66" s="66">
        <f t="shared" si="19"/>
        <v>100</v>
      </c>
      <c r="AG66" s="10"/>
      <c r="AH66" s="36">
        <v>2.5999999999999999E-2</v>
      </c>
      <c r="AI66" s="40">
        <v>15286</v>
      </c>
      <c r="AJ66" s="37">
        <v>0.86</v>
      </c>
      <c r="AK66" s="42" t="s">
        <v>210</v>
      </c>
      <c r="AL66" s="41">
        <v>1007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94</v>
      </c>
      <c r="E67" s="10"/>
      <c r="F67" s="18" t="s">
        <v>11</v>
      </c>
      <c r="G67" s="18" t="s">
        <v>11</v>
      </c>
      <c r="H67" s="10"/>
      <c r="I67" s="19">
        <v>48461568</v>
      </c>
      <c r="J67" s="19">
        <v>1380</v>
      </c>
      <c r="K67" s="17" t="s">
        <v>9</v>
      </c>
      <c r="L67" s="10"/>
      <c r="M67" s="60">
        <v>2965</v>
      </c>
      <c r="N67" s="60">
        <v>13463</v>
      </c>
      <c r="O67" s="60">
        <v>5416</v>
      </c>
      <c r="P67" s="10"/>
      <c r="Q67" s="60">
        <f t="shared" si="17"/>
        <v>201945</v>
      </c>
      <c r="R67" s="10"/>
      <c r="S67" s="62">
        <f t="shared" si="18"/>
        <v>215408</v>
      </c>
      <c r="T67" s="10"/>
      <c r="U67" s="64">
        <v>27.8</v>
      </c>
      <c r="V67" s="64">
        <v>11.47</v>
      </c>
      <c r="W67" s="10"/>
      <c r="X67" s="43">
        <v>6550000000</v>
      </c>
      <c r="Y67" s="36">
        <v>9.1999999999999998E-2</v>
      </c>
      <c r="Z67" s="10"/>
      <c r="AA67" s="20">
        <v>49</v>
      </c>
      <c r="AB67" s="20">
        <v>6</v>
      </c>
      <c r="AC67" s="20">
        <v>6</v>
      </c>
      <c r="AD67" s="20">
        <v>38</v>
      </c>
      <c r="AE67" s="20">
        <v>1</v>
      </c>
      <c r="AF67" s="66">
        <f t="shared" si="19"/>
        <v>100</v>
      </c>
      <c r="AG67" s="10"/>
      <c r="AH67" s="36">
        <v>-6.7000000000000004E-2</v>
      </c>
      <c r="AI67" s="40">
        <v>4536</v>
      </c>
      <c r="AJ67" s="37">
        <v>0.67</v>
      </c>
      <c r="AK67" s="42" t="s">
        <v>213</v>
      </c>
      <c r="AL67" s="41">
        <v>636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145</v>
      </c>
      <c r="E68" s="10"/>
      <c r="F68" s="18" t="s">
        <v>11</v>
      </c>
      <c r="G68" s="18" t="s">
        <v>11</v>
      </c>
      <c r="H68" s="10"/>
      <c r="I68" s="19">
        <v>199910</v>
      </c>
      <c r="J68" s="19">
        <v>1730</v>
      </c>
      <c r="K68" s="17" t="s">
        <v>9</v>
      </c>
      <c r="L68" s="10"/>
      <c r="M68" s="60">
        <v>23</v>
      </c>
      <c r="N68" s="60">
        <v>55</v>
      </c>
      <c r="O68" s="60">
        <v>24</v>
      </c>
      <c r="P68" s="10"/>
      <c r="Q68" s="60">
        <f t="shared" si="17"/>
        <v>825</v>
      </c>
      <c r="R68" s="10"/>
      <c r="S68" s="62">
        <f t="shared" si="18"/>
        <v>880</v>
      </c>
      <c r="T68" s="10"/>
      <c r="U68" s="64">
        <v>27.5</v>
      </c>
      <c r="V68" s="64">
        <v>11.95</v>
      </c>
      <c r="W68" s="10"/>
      <c r="X68" s="43">
        <v>32410000</v>
      </c>
      <c r="Y68" s="36">
        <v>9.0999999999999998E-2</v>
      </c>
      <c r="Z68" s="10"/>
      <c r="AA68" s="20">
        <v>52</v>
      </c>
      <c r="AB68" s="20">
        <v>10</v>
      </c>
      <c r="AC68" s="20">
        <v>2</v>
      </c>
      <c r="AD68" s="20">
        <v>35</v>
      </c>
      <c r="AE68" s="20">
        <v>1</v>
      </c>
      <c r="AF68" s="66">
        <f t="shared" si="19"/>
        <v>100</v>
      </c>
      <c r="AG68" s="10"/>
      <c r="AH68" s="36">
        <v>-0.08</v>
      </c>
      <c r="AI68" s="40">
        <v>17033</v>
      </c>
      <c r="AJ68" s="37">
        <v>0.68</v>
      </c>
      <c r="AK68" s="42" t="s">
        <v>213</v>
      </c>
      <c r="AL68" s="41">
        <v>673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46</v>
      </c>
      <c r="E69" s="10"/>
      <c r="F69" s="18" t="s">
        <v>11</v>
      </c>
      <c r="G69" s="18" t="s">
        <v>11</v>
      </c>
      <c r="H69" s="10"/>
      <c r="I69" s="19">
        <v>5125821</v>
      </c>
      <c r="J69" s="19">
        <v>1710</v>
      </c>
      <c r="K69" s="17" t="s">
        <v>9</v>
      </c>
      <c r="L69" s="10"/>
      <c r="M69" s="60">
        <v>308</v>
      </c>
      <c r="N69" s="60">
        <v>1405</v>
      </c>
      <c r="O69" s="60">
        <v>1210</v>
      </c>
      <c r="P69" s="10"/>
      <c r="Q69" s="60">
        <f t="shared" si="17"/>
        <v>21075</v>
      </c>
      <c r="R69" s="10"/>
      <c r="S69" s="62">
        <f t="shared" si="18"/>
        <v>22480</v>
      </c>
      <c r="T69" s="10"/>
      <c r="U69" s="64">
        <v>27.4</v>
      </c>
      <c r="V69" s="64">
        <v>25.13</v>
      </c>
      <c r="W69" s="10"/>
      <c r="X69" s="43">
        <v>823520000</v>
      </c>
      <c r="Y69" s="36">
        <v>9.0999999999999998E-2</v>
      </c>
      <c r="Z69" s="10"/>
      <c r="AA69" s="20">
        <v>58</v>
      </c>
      <c r="AB69" s="20">
        <v>3</v>
      </c>
      <c r="AC69" s="20">
        <v>1</v>
      </c>
      <c r="AD69" s="20">
        <v>37</v>
      </c>
      <c r="AE69" s="20">
        <v>1</v>
      </c>
      <c r="AF69" s="66">
        <f t="shared" si="19"/>
        <v>100</v>
      </c>
      <c r="AG69" s="10"/>
      <c r="AH69" s="36">
        <v>-5.3999999999999999E-2</v>
      </c>
      <c r="AI69" s="40">
        <v>2483</v>
      </c>
      <c r="AJ69" s="37">
        <v>0.74</v>
      </c>
      <c r="AK69" s="42" t="s">
        <v>214</v>
      </c>
      <c r="AL69" s="41">
        <v>1557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64</v>
      </c>
      <c r="E70" s="10"/>
      <c r="F70" s="18" t="s">
        <v>11</v>
      </c>
      <c r="G70" s="18" t="s">
        <v>11</v>
      </c>
      <c r="H70" s="10"/>
      <c r="I70" s="19">
        <v>1343098</v>
      </c>
      <c r="J70" s="19">
        <v>2830</v>
      </c>
      <c r="K70" s="17" t="s">
        <v>9</v>
      </c>
      <c r="L70" s="10"/>
      <c r="M70" s="60">
        <v>203</v>
      </c>
      <c r="N70" s="60">
        <v>361</v>
      </c>
      <c r="O70" s="60">
        <v>386</v>
      </c>
      <c r="P70" s="10"/>
      <c r="Q70" s="60">
        <f t="shared" si="17"/>
        <v>5415</v>
      </c>
      <c r="R70" s="10"/>
      <c r="S70" s="62">
        <f t="shared" si="18"/>
        <v>5776</v>
      </c>
      <c r="T70" s="10"/>
      <c r="U70" s="64">
        <v>26.9</v>
      </c>
      <c r="V70" s="64">
        <v>34.68</v>
      </c>
      <c r="W70" s="10"/>
      <c r="X70" s="43">
        <v>341160000</v>
      </c>
      <c r="Y70" s="36">
        <v>8.8999999999999996E-2</v>
      </c>
      <c r="Z70" s="10"/>
      <c r="AA70" s="20">
        <v>61</v>
      </c>
      <c r="AB70" s="20">
        <v>4</v>
      </c>
      <c r="AC70" s="20">
        <v>1</v>
      </c>
      <c r="AD70" s="20">
        <v>33</v>
      </c>
      <c r="AE70" s="20">
        <v>1</v>
      </c>
      <c r="AF70" s="66">
        <f t="shared" si="19"/>
        <v>100</v>
      </c>
      <c r="AG70" s="10"/>
      <c r="AH70" s="36">
        <v>-0.13100000000000001</v>
      </c>
      <c r="AI70" s="40">
        <v>7433</v>
      </c>
      <c r="AJ70" s="37">
        <v>0.81</v>
      </c>
      <c r="AK70" s="42" t="s">
        <v>210</v>
      </c>
      <c r="AL70" s="41">
        <v>2042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163</v>
      </c>
      <c r="E71" s="10"/>
      <c r="F71" s="18" t="s">
        <v>5</v>
      </c>
      <c r="G71" s="18" t="s">
        <v>226</v>
      </c>
      <c r="H71" s="10"/>
      <c r="I71" s="19">
        <v>18430452</v>
      </c>
      <c r="J71" s="19">
        <v>1840</v>
      </c>
      <c r="K71" s="17" t="s">
        <v>9</v>
      </c>
      <c r="L71" s="10"/>
      <c r="M71" s="60">
        <v>714</v>
      </c>
      <c r="N71" s="60">
        <v>4890</v>
      </c>
      <c r="O71" s="60">
        <v>1726</v>
      </c>
      <c r="P71" s="10"/>
      <c r="Q71" s="60">
        <f t="shared" si="17"/>
        <v>73350</v>
      </c>
      <c r="R71" s="10"/>
      <c r="S71" s="62">
        <f t="shared" si="18"/>
        <v>78240</v>
      </c>
      <c r="T71" s="10"/>
      <c r="U71" s="64">
        <v>26.5</v>
      </c>
      <c r="V71" s="64">
        <v>9.6</v>
      </c>
      <c r="W71" s="10"/>
      <c r="X71" s="43">
        <v>2280000000</v>
      </c>
      <c r="Y71" s="36">
        <v>4.4999999999999998E-2</v>
      </c>
      <c r="Z71" s="10"/>
      <c r="AA71" s="20">
        <v>57</v>
      </c>
      <c r="AB71" s="20">
        <v>4</v>
      </c>
      <c r="AC71" s="20">
        <v>1</v>
      </c>
      <c r="AD71" s="20">
        <v>37</v>
      </c>
      <c r="AE71" s="20">
        <v>1</v>
      </c>
      <c r="AF71" s="66">
        <f t="shared" si="19"/>
        <v>100</v>
      </c>
      <c r="AG71" s="10"/>
      <c r="AH71" s="36">
        <v>4.8000000000000001E-2</v>
      </c>
      <c r="AI71" s="40">
        <v>13003</v>
      </c>
      <c r="AJ71" s="37">
        <v>0.66</v>
      </c>
      <c r="AK71" s="42" t="s">
        <v>214</v>
      </c>
      <c r="AL71" s="41">
        <v>497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184</v>
      </c>
      <c r="E72" s="10"/>
      <c r="F72" s="18" t="s">
        <v>18</v>
      </c>
      <c r="G72" s="18" t="s">
        <v>224</v>
      </c>
      <c r="H72" s="10"/>
      <c r="I72" s="19">
        <v>94569072</v>
      </c>
      <c r="J72" s="19">
        <v>2050</v>
      </c>
      <c r="K72" s="17" t="s">
        <v>9</v>
      </c>
      <c r="L72" s="10"/>
      <c r="M72" s="60">
        <v>8417</v>
      </c>
      <c r="N72" s="60">
        <v>24970</v>
      </c>
      <c r="O72" s="60">
        <v>21599</v>
      </c>
      <c r="P72" s="10"/>
      <c r="Q72" s="60">
        <f t="shared" si="17"/>
        <v>374550</v>
      </c>
      <c r="R72" s="10"/>
      <c r="S72" s="62">
        <f t="shared" si="18"/>
        <v>399520</v>
      </c>
      <c r="T72" s="10"/>
      <c r="U72" s="64">
        <v>26.4</v>
      </c>
      <c r="V72" s="64">
        <v>22.65</v>
      </c>
      <c r="W72" s="10"/>
      <c r="X72" s="43">
        <v>18020000000</v>
      </c>
      <c r="Y72" s="36">
        <v>8.7999999999999995E-2</v>
      </c>
      <c r="Z72" s="10"/>
      <c r="AA72" s="20">
        <v>30</v>
      </c>
      <c r="AB72" s="20">
        <v>20</v>
      </c>
      <c r="AC72" s="20">
        <v>2</v>
      </c>
      <c r="AD72" s="20">
        <v>47</v>
      </c>
      <c r="AE72" s="20">
        <v>1</v>
      </c>
      <c r="AF72" s="66">
        <f t="shared" si="19"/>
        <v>100</v>
      </c>
      <c r="AG72" s="10"/>
      <c r="AH72" s="36">
        <v>-4.2000000000000003E-2</v>
      </c>
      <c r="AI72" s="40">
        <v>53577</v>
      </c>
      <c r="AJ72" s="37">
        <v>0.82</v>
      </c>
      <c r="AK72" s="42" t="s">
        <v>213</v>
      </c>
      <c r="AL72" s="41">
        <v>1157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ht="24" customHeight="1">
      <c r="A73" s="16"/>
      <c r="B73" s="17">
        <f t="shared" si="23"/>
        <v>15</v>
      </c>
      <c r="C73" s="10"/>
      <c r="D73" s="18" t="s">
        <v>103</v>
      </c>
      <c r="E73" s="10"/>
      <c r="F73" s="18" t="s">
        <v>5</v>
      </c>
      <c r="G73" s="18" t="s">
        <v>226</v>
      </c>
      <c r="H73" s="10"/>
      <c r="I73" s="19">
        <v>6293253</v>
      </c>
      <c r="J73" s="19">
        <v>4730</v>
      </c>
      <c r="K73" s="17" t="s">
        <v>9</v>
      </c>
      <c r="L73" s="10"/>
      <c r="M73" s="60">
        <v>2414</v>
      </c>
      <c r="N73" s="60">
        <v>1645</v>
      </c>
      <c r="O73" s="60">
        <v>1680</v>
      </c>
      <c r="P73" s="10"/>
      <c r="Q73" s="60">
        <f t="shared" si="17"/>
        <v>24675</v>
      </c>
      <c r="R73" s="10"/>
      <c r="S73" s="62">
        <f t="shared" si="18"/>
        <v>26320</v>
      </c>
      <c r="T73" s="10"/>
      <c r="U73" s="64">
        <v>26.1</v>
      </c>
      <c r="V73" s="64">
        <v>24.63</v>
      </c>
      <c r="W73" s="10"/>
      <c r="X73" s="43">
        <v>2280000000</v>
      </c>
      <c r="Y73" s="36">
        <v>8.6999999999999994E-2</v>
      </c>
      <c r="Z73" s="10"/>
      <c r="AA73" s="20">
        <v>69</v>
      </c>
      <c r="AB73" s="20">
        <v>11</v>
      </c>
      <c r="AC73" s="20">
        <v>1</v>
      </c>
      <c r="AD73" s="20">
        <v>18</v>
      </c>
      <c r="AE73" s="20">
        <v>1</v>
      </c>
      <c r="AF73" s="66">
        <f t="shared" si="19"/>
        <v>100</v>
      </c>
      <c r="AG73" s="10"/>
      <c r="AH73" s="36">
        <v>-3.6999999999999998E-2</v>
      </c>
      <c r="AI73" s="40">
        <v>56465</v>
      </c>
      <c r="AJ73" s="37">
        <v>0.83</v>
      </c>
      <c r="AK73" s="42" t="s">
        <v>213</v>
      </c>
      <c r="AL73" s="41">
        <v>1373</v>
      </c>
      <c r="AN73" s="86"/>
      <c r="AO73" s="87"/>
      <c r="AP73" s="88">
        <f t="shared" si="20"/>
        <v>0</v>
      </c>
      <c r="AR73" s="86">
        <f t="shared" si="21"/>
        <v>0</v>
      </c>
      <c r="AS73" s="87"/>
      <c r="AT73" s="88">
        <f t="shared" si="22"/>
        <v>0</v>
      </c>
      <c r="AV73" s="88">
        <v>0</v>
      </c>
    </row>
    <row r="74" spans="1:48" ht="24" customHeight="1">
      <c r="A74" s="16"/>
      <c r="B74" s="17">
        <f t="shared" si="23"/>
        <v>16</v>
      </c>
      <c r="C74" s="10"/>
      <c r="D74" s="18" t="s">
        <v>155</v>
      </c>
      <c r="E74" s="10"/>
      <c r="F74" s="18" t="s">
        <v>11</v>
      </c>
      <c r="G74" s="18" t="s">
        <v>11</v>
      </c>
      <c r="H74" s="10"/>
      <c r="I74" s="19">
        <v>56015472</v>
      </c>
      <c r="J74" s="19">
        <v>5480</v>
      </c>
      <c r="K74" s="17" t="s">
        <v>9</v>
      </c>
      <c r="L74" s="10"/>
      <c r="M74" s="60">
        <v>14071</v>
      </c>
      <c r="N74" s="60">
        <v>14507</v>
      </c>
      <c r="O74" s="60">
        <v>15099</v>
      </c>
      <c r="P74" s="10"/>
      <c r="Q74" s="60">
        <f t="shared" si="17"/>
        <v>217605</v>
      </c>
      <c r="R74" s="10"/>
      <c r="S74" s="62">
        <f t="shared" si="18"/>
        <v>232112</v>
      </c>
      <c r="T74" s="10"/>
      <c r="U74" s="64">
        <v>25.9</v>
      </c>
      <c r="V74" s="64">
        <v>27.79</v>
      </c>
      <c r="W74" s="10"/>
      <c r="X74" s="43">
        <v>25470000000</v>
      </c>
      <c r="Y74" s="36">
        <v>8.5999999999999993E-2</v>
      </c>
      <c r="Z74" s="10"/>
      <c r="AA74" s="20">
        <v>67</v>
      </c>
      <c r="AB74" s="20">
        <v>2</v>
      </c>
      <c r="AC74" s="20">
        <v>1</v>
      </c>
      <c r="AD74" s="20">
        <v>29</v>
      </c>
      <c r="AE74" s="20">
        <v>1</v>
      </c>
      <c r="AF74" s="66">
        <f t="shared" si="19"/>
        <v>100</v>
      </c>
      <c r="AG74" s="10"/>
      <c r="AH74" s="36">
        <v>-4.7E-2</v>
      </c>
      <c r="AI74" s="40">
        <v>17691</v>
      </c>
      <c r="AJ74" s="37">
        <v>0.83</v>
      </c>
      <c r="AK74" s="42" t="s">
        <v>213</v>
      </c>
      <c r="AL74" s="41">
        <v>1509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159</v>
      </c>
      <c r="E75" s="10"/>
      <c r="F75" s="18" t="s">
        <v>5</v>
      </c>
      <c r="G75" s="18" t="s">
        <v>11</v>
      </c>
      <c r="H75" s="10"/>
      <c r="I75" s="19">
        <v>39578828</v>
      </c>
      <c r="J75" s="19">
        <v>2140</v>
      </c>
      <c r="K75" s="17" t="s">
        <v>9</v>
      </c>
      <c r="L75" s="10"/>
      <c r="M75" s="60">
        <v>2311</v>
      </c>
      <c r="N75" s="60">
        <v>10178</v>
      </c>
      <c r="O75" s="60">
        <v>10798</v>
      </c>
      <c r="P75" s="10"/>
      <c r="Q75" s="60">
        <f t="shared" si="17"/>
        <v>152670</v>
      </c>
      <c r="R75" s="10"/>
      <c r="S75" s="62">
        <f t="shared" si="18"/>
        <v>162848</v>
      </c>
      <c r="T75" s="10"/>
      <c r="U75" s="64">
        <v>25.7</v>
      </c>
      <c r="V75" s="64">
        <v>27.41</v>
      </c>
      <c r="W75" s="10"/>
      <c r="X75" s="43">
        <v>8170000000</v>
      </c>
      <c r="Y75" s="36">
        <v>8.5999999999999993E-2</v>
      </c>
      <c r="Z75" s="10"/>
      <c r="AA75" s="20">
        <v>58</v>
      </c>
      <c r="AB75" s="20">
        <v>20</v>
      </c>
      <c r="AC75" s="20">
        <v>1</v>
      </c>
      <c r="AD75" s="20">
        <v>20</v>
      </c>
      <c r="AE75" s="20">
        <v>1</v>
      </c>
      <c r="AF75" s="66">
        <f t="shared" si="19"/>
        <v>100</v>
      </c>
      <c r="AG75" s="10"/>
      <c r="AH75" s="36">
        <v>-0.09</v>
      </c>
      <c r="AI75" s="40">
        <v>3165</v>
      </c>
      <c r="AJ75" s="37">
        <v>0.61</v>
      </c>
      <c r="AK75" s="42" t="s">
        <v>214</v>
      </c>
      <c r="AL75" s="41">
        <v>1749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18" t="s">
        <v>36</v>
      </c>
      <c r="E76" s="10"/>
      <c r="F76" s="18" t="s">
        <v>11</v>
      </c>
      <c r="G76" s="18" t="s">
        <v>11</v>
      </c>
      <c r="H76" s="10"/>
      <c r="I76" s="19">
        <v>539560</v>
      </c>
      <c r="J76" s="19">
        <v>2970</v>
      </c>
      <c r="K76" s="17" t="s">
        <v>9</v>
      </c>
      <c r="L76" s="10"/>
      <c r="M76" s="60">
        <v>41</v>
      </c>
      <c r="N76" s="60">
        <v>135</v>
      </c>
      <c r="O76" s="60">
        <v>135</v>
      </c>
      <c r="P76" s="10"/>
      <c r="Q76" s="60">
        <f t="shared" si="17"/>
        <v>2025</v>
      </c>
      <c r="R76" s="10"/>
      <c r="S76" s="62">
        <f t="shared" si="18"/>
        <v>2160</v>
      </c>
      <c r="T76" s="10"/>
      <c r="U76" s="64">
        <v>25</v>
      </c>
      <c r="V76" s="64">
        <v>25</v>
      </c>
      <c r="W76" s="10"/>
      <c r="X76" s="43">
        <f>AP76+AT76</f>
        <v>140541954.52500001</v>
      </c>
      <c r="Y76" s="36">
        <f>X76/AV76</f>
        <v>8.4511097128683113E-2</v>
      </c>
      <c r="Z76" s="10"/>
      <c r="AA76" s="20">
        <v>46.5</v>
      </c>
      <c r="AB76" s="20">
        <v>21.9</v>
      </c>
      <c r="AC76" s="20">
        <v>3.7</v>
      </c>
      <c r="AD76" s="20">
        <v>21.5</v>
      </c>
      <c r="AE76" s="20">
        <v>6.4</v>
      </c>
      <c r="AF76" s="66">
        <f t="shared" si="19"/>
        <v>100.00000000000001</v>
      </c>
      <c r="AG76" s="10"/>
      <c r="AH76" s="72"/>
      <c r="AI76" s="73"/>
      <c r="AJ76" s="74"/>
      <c r="AK76" s="75"/>
      <c r="AL76" s="76"/>
      <c r="AN76" s="57">
        <v>3130.982</v>
      </c>
      <c r="AO76" s="35">
        <v>70</v>
      </c>
      <c r="AP76" s="43">
        <f t="shared" si="20"/>
        <v>29587779.900000002</v>
      </c>
      <c r="AR76" s="57">
        <f t="shared" si="21"/>
        <v>3130.982</v>
      </c>
      <c r="AS76" s="35">
        <v>17.5</v>
      </c>
      <c r="AT76" s="43">
        <f t="shared" si="22"/>
        <v>110954174.625</v>
      </c>
      <c r="AV76" s="43">
        <v>1663000000</v>
      </c>
    </row>
    <row r="77" spans="1:48" ht="24" customHeight="1">
      <c r="A77" s="16"/>
      <c r="B77" s="17">
        <f t="shared" si="23"/>
        <v>19</v>
      </c>
      <c r="C77" s="10"/>
      <c r="D77" s="18" t="s">
        <v>225</v>
      </c>
      <c r="E77" s="10"/>
      <c r="F77" s="18" t="s">
        <v>11</v>
      </c>
      <c r="G77" s="18" t="s">
        <v>11</v>
      </c>
      <c r="H77" s="10"/>
      <c r="I77" s="19">
        <v>539560</v>
      </c>
      <c r="J77" s="19"/>
      <c r="K77" s="17" t="s">
        <v>9</v>
      </c>
      <c r="L77" s="10"/>
      <c r="M77" s="60">
        <v>41</v>
      </c>
      <c r="N77" s="60">
        <v>135</v>
      </c>
      <c r="O77" s="60">
        <v>43</v>
      </c>
      <c r="P77" s="10"/>
      <c r="Q77" s="60">
        <f t="shared" si="17"/>
        <v>2025</v>
      </c>
      <c r="R77" s="10"/>
      <c r="S77" s="62">
        <f t="shared" si="18"/>
        <v>2160</v>
      </c>
      <c r="T77" s="10"/>
      <c r="U77" s="64">
        <v>25</v>
      </c>
      <c r="V77" s="64">
        <v>7.86</v>
      </c>
      <c r="W77" s="10"/>
      <c r="X77" s="43">
        <v>138350000</v>
      </c>
      <c r="Y77" s="36">
        <v>8.3000000000000004E-2</v>
      </c>
      <c r="Z77" s="10"/>
      <c r="AA77" s="20">
        <v>38</v>
      </c>
      <c r="AB77" s="20">
        <v>6</v>
      </c>
      <c r="AC77" s="20">
        <v>2</v>
      </c>
      <c r="AD77" s="20">
        <v>53</v>
      </c>
      <c r="AE77" s="20">
        <v>1</v>
      </c>
      <c r="AF77" s="66">
        <f t="shared" si="19"/>
        <v>100</v>
      </c>
      <c r="AG77" s="10"/>
      <c r="AH77" s="36">
        <v>-1E-3</v>
      </c>
      <c r="AI77" s="40">
        <v>12039</v>
      </c>
      <c r="AJ77" s="37">
        <v>0.67</v>
      </c>
      <c r="AK77" s="42" t="s">
        <v>213</v>
      </c>
      <c r="AL77" s="41">
        <v>417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73</v>
      </c>
      <c r="E78" s="10"/>
      <c r="F78" s="18" t="s">
        <v>11</v>
      </c>
      <c r="G78" s="18" t="s">
        <v>11</v>
      </c>
      <c r="H78" s="10"/>
      <c r="I78" s="19">
        <v>28206728</v>
      </c>
      <c r="J78" s="19">
        <v>1380</v>
      </c>
      <c r="K78" s="17" t="s">
        <v>9</v>
      </c>
      <c r="L78" s="10"/>
      <c r="M78" s="60">
        <v>1802</v>
      </c>
      <c r="N78" s="60">
        <v>7018</v>
      </c>
      <c r="O78" s="60">
        <v>5387</v>
      </c>
      <c r="P78" s="10"/>
      <c r="Q78" s="60">
        <f t="shared" si="17"/>
        <v>105270</v>
      </c>
      <c r="R78" s="10"/>
      <c r="S78" s="62">
        <f t="shared" si="18"/>
        <v>112288</v>
      </c>
      <c r="T78" s="10"/>
      <c r="U78" s="64">
        <v>24.9</v>
      </c>
      <c r="V78" s="64">
        <v>18.29</v>
      </c>
      <c r="W78" s="10"/>
      <c r="X78" s="43">
        <v>4550000000</v>
      </c>
      <c r="Y78" s="36">
        <v>8.3000000000000004E-2</v>
      </c>
      <c r="Z78" s="10"/>
      <c r="AA78" s="20">
        <v>48</v>
      </c>
      <c r="AB78" s="20">
        <v>3</v>
      </c>
      <c r="AC78" s="20">
        <v>3</v>
      </c>
      <c r="AD78" s="20">
        <v>45</v>
      </c>
      <c r="AE78" s="20">
        <v>1</v>
      </c>
      <c r="AF78" s="66">
        <f t="shared" si="19"/>
        <v>100</v>
      </c>
      <c r="AG78" s="10"/>
      <c r="AH78" s="36">
        <v>1.0999999999999999E-2</v>
      </c>
      <c r="AI78" s="40">
        <v>7328</v>
      </c>
      <c r="AJ78" s="37">
        <v>0.7</v>
      </c>
      <c r="AK78" s="42" t="s">
        <v>213</v>
      </c>
      <c r="AL78" s="41">
        <v>976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112</v>
      </c>
      <c r="E79" s="10"/>
      <c r="F79" s="18" t="s">
        <v>11</v>
      </c>
      <c r="G79" s="18" t="s">
        <v>11</v>
      </c>
      <c r="H79" s="10"/>
      <c r="I79" s="19">
        <v>4301018</v>
      </c>
      <c r="J79" s="19">
        <v>1120</v>
      </c>
      <c r="K79" s="17" t="s">
        <v>9</v>
      </c>
      <c r="L79" s="10"/>
      <c r="M79" s="60">
        <v>184</v>
      </c>
      <c r="N79" s="60">
        <v>1064</v>
      </c>
      <c r="O79" s="60">
        <v>672</v>
      </c>
      <c r="P79" s="10"/>
      <c r="Q79" s="60">
        <f t="shared" si="17"/>
        <v>15960</v>
      </c>
      <c r="R79" s="10"/>
      <c r="S79" s="62">
        <f t="shared" si="18"/>
        <v>17024</v>
      </c>
      <c r="T79" s="10"/>
      <c r="U79" s="64">
        <v>24.7</v>
      </c>
      <c r="V79" s="64">
        <v>17.55</v>
      </c>
      <c r="W79" s="10"/>
      <c r="X79" s="43">
        <v>389830000</v>
      </c>
      <c r="Y79" s="36">
        <v>8.2000000000000003E-2</v>
      </c>
      <c r="Z79" s="10"/>
      <c r="AA79" s="20">
        <v>60</v>
      </c>
      <c r="AB79" s="20">
        <v>10</v>
      </c>
      <c r="AC79" s="20">
        <v>2</v>
      </c>
      <c r="AD79" s="20">
        <v>27</v>
      </c>
      <c r="AE79" s="20">
        <v>1</v>
      </c>
      <c r="AF79" s="66">
        <f t="shared" si="19"/>
        <v>100</v>
      </c>
      <c r="AG79" s="10"/>
      <c r="AH79" s="36">
        <v>-5.7000000000000002E-2</v>
      </c>
      <c r="AI79" s="40">
        <v>9677</v>
      </c>
      <c r="AJ79" s="37">
        <v>0.63</v>
      </c>
      <c r="AK79" s="42" t="s">
        <v>214</v>
      </c>
      <c r="AL79" s="41">
        <v>948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61</v>
      </c>
      <c r="E80" s="10"/>
      <c r="F80" s="18" t="s">
        <v>11</v>
      </c>
      <c r="G80" s="18" t="s">
        <v>11</v>
      </c>
      <c r="H80" s="10"/>
      <c r="I80" s="19">
        <v>1221490</v>
      </c>
      <c r="J80" s="19">
        <v>6550</v>
      </c>
      <c r="K80" s="17" t="s">
        <v>9</v>
      </c>
      <c r="L80" s="10"/>
      <c r="M80" s="60">
        <v>41</v>
      </c>
      <c r="N80" s="60">
        <v>300</v>
      </c>
      <c r="O80" s="60">
        <v>217</v>
      </c>
      <c r="P80" s="10"/>
      <c r="Q80" s="60">
        <f t="shared" si="17"/>
        <v>4500</v>
      </c>
      <c r="R80" s="10"/>
      <c r="S80" s="62">
        <f t="shared" si="18"/>
        <v>4800</v>
      </c>
      <c r="T80" s="10"/>
      <c r="U80" s="64">
        <v>24.6</v>
      </c>
      <c r="V80" s="64">
        <v>16.690000000000001</v>
      </c>
      <c r="W80" s="10"/>
      <c r="X80" s="43">
        <v>919590000</v>
      </c>
      <c r="Y80" s="36">
        <v>8.2000000000000003E-2</v>
      </c>
      <c r="Z80" s="10"/>
      <c r="AA80" s="20">
        <v>48</v>
      </c>
      <c r="AB80" s="20">
        <v>3</v>
      </c>
      <c r="AC80" s="20">
        <v>1</v>
      </c>
      <c r="AD80" s="20">
        <v>47</v>
      </c>
      <c r="AE80" s="20">
        <v>1</v>
      </c>
      <c r="AF80" s="66">
        <f t="shared" si="19"/>
        <v>100</v>
      </c>
      <c r="AG80" s="10"/>
      <c r="AH80" s="36">
        <v>-3.0000000000000001E-3</v>
      </c>
      <c r="AI80" s="40">
        <v>11707</v>
      </c>
      <c r="AJ80" s="37">
        <v>0.73</v>
      </c>
      <c r="AK80" s="42" t="s">
        <v>213</v>
      </c>
      <c r="AL80" s="41">
        <v>1094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79</v>
      </c>
      <c r="E81" s="10"/>
      <c r="F81" s="18" t="s">
        <v>13</v>
      </c>
      <c r="G81" s="18" t="s">
        <v>222</v>
      </c>
      <c r="H81" s="10"/>
      <c r="I81" s="19">
        <v>773303</v>
      </c>
      <c r="J81" s="19">
        <v>4250</v>
      </c>
      <c r="K81" s="17" t="s">
        <v>9</v>
      </c>
      <c r="L81" s="10"/>
      <c r="M81" s="60">
        <v>128</v>
      </c>
      <c r="N81" s="60">
        <v>190</v>
      </c>
      <c r="O81" s="60">
        <v>121</v>
      </c>
      <c r="P81" s="10"/>
      <c r="Q81" s="60">
        <f t="shared" si="17"/>
        <v>2850</v>
      </c>
      <c r="R81" s="10"/>
      <c r="S81" s="62">
        <f t="shared" si="18"/>
        <v>3040</v>
      </c>
      <c r="T81" s="10"/>
      <c r="U81" s="64">
        <v>24.6</v>
      </c>
      <c r="V81" s="64">
        <v>16.27</v>
      </c>
      <c r="W81" s="10"/>
      <c r="X81" s="43">
        <v>286260000</v>
      </c>
      <c r="Y81" s="36">
        <v>8.2000000000000003E-2</v>
      </c>
      <c r="Z81" s="10"/>
      <c r="AA81" s="20">
        <v>51</v>
      </c>
      <c r="AB81" s="20">
        <v>19</v>
      </c>
      <c r="AC81" s="20">
        <v>6</v>
      </c>
      <c r="AD81" s="20">
        <v>23</v>
      </c>
      <c r="AE81" s="20">
        <v>1</v>
      </c>
      <c r="AF81" s="66">
        <f t="shared" si="19"/>
        <v>100</v>
      </c>
      <c r="AG81" s="10"/>
      <c r="AH81" s="36">
        <v>-9.2999999999999999E-2</v>
      </c>
      <c r="AI81" s="40">
        <v>2029</v>
      </c>
      <c r="AJ81" s="37">
        <v>0.85</v>
      </c>
      <c r="AK81" s="42" t="s">
        <v>210</v>
      </c>
      <c r="AL81" s="41">
        <v>856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92</v>
      </c>
      <c r="E82" s="10"/>
      <c r="F82" s="18" t="s">
        <v>5</v>
      </c>
      <c r="G82" s="18" t="s">
        <v>226</v>
      </c>
      <c r="H82" s="10"/>
      <c r="I82" s="19">
        <v>9455802</v>
      </c>
      <c r="J82" s="19">
        <v>3920</v>
      </c>
      <c r="K82" s="17" t="s">
        <v>9</v>
      </c>
      <c r="L82" s="10"/>
      <c r="M82" s="60">
        <v>750</v>
      </c>
      <c r="N82" s="60">
        <v>2306</v>
      </c>
      <c r="O82" s="60">
        <v>1076</v>
      </c>
      <c r="P82" s="10"/>
      <c r="Q82" s="60">
        <f t="shared" si="17"/>
        <v>34590</v>
      </c>
      <c r="R82" s="10"/>
      <c r="S82" s="62">
        <f t="shared" si="18"/>
        <v>36896</v>
      </c>
      <c r="T82" s="10"/>
      <c r="U82" s="64">
        <v>24.4</v>
      </c>
      <c r="V82" s="64">
        <v>10.53</v>
      </c>
      <c r="W82" s="10"/>
      <c r="X82" s="43">
        <v>3130000000</v>
      </c>
      <c r="Y82" s="36">
        <v>8.1000000000000003E-2</v>
      </c>
      <c r="Z82" s="10"/>
      <c r="AA82" s="20">
        <v>58</v>
      </c>
      <c r="AB82" s="20">
        <v>7</v>
      </c>
      <c r="AC82" s="20">
        <v>1</v>
      </c>
      <c r="AD82" s="20">
        <v>33</v>
      </c>
      <c r="AE82" s="20">
        <v>1</v>
      </c>
      <c r="AF82" s="66">
        <f t="shared" si="19"/>
        <v>100</v>
      </c>
      <c r="AG82" s="10"/>
      <c r="AH82" s="36">
        <v>-3.5000000000000003E-2</v>
      </c>
      <c r="AI82" s="40">
        <v>15889</v>
      </c>
      <c r="AJ82" s="37">
        <v>0.68</v>
      </c>
      <c r="AK82" s="42" t="s">
        <v>213</v>
      </c>
      <c r="AL82" s="41">
        <v>656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31</v>
      </c>
      <c r="E83" s="10"/>
      <c r="F83" s="18" t="s">
        <v>11</v>
      </c>
      <c r="G83" s="18" t="s">
        <v>11</v>
      </c>
      <c r="H83" s="10"/>
      <c r="I83" s="19">
        <v>2250260</v>
      </c>
      <c r="J83" s="19">
        <v>6610</v>
      </c>
      <c r="K83" s="17" t="s">
        <v>9</v>
      </c>
      <c r="L83" s="10"/>
      <c r="M83" s="60">
        <v>450</v>
      </c>
      <c r="N83" s="60">
        <v>535</v>
      </c>
      <c r="O83" s="60">
        <v>299</v>
      </c>
      <c r="P83" s="10"/>
      <c r="Q83" s="60">
        <f t="shared" si="17"/>
        <v>8025</v>
      </c>
      <c r="R83" s="10"/>
      <c r="S83" s="62">
        <f t="shared" si="18"/>
        <v>8560</v>
      </c>
      <c r="T83" s="10"/>
      <c r="U83" s="64">
        <v>23.8</v>
      </c>
      <c r="V83" s="64">
        <v>13.33</v>
      </c>
      <c r="W83" s="10"/>
      <c r="X83" s="43">
        <v>1240000000</v>
      </c>
      <c r="Y83" s="36">
        <v>7.9000000000000001E-2</v>
      </c>
      <c r="Z83" s="10"/>
      <c r="AA83" s="20">
        <v>62</v>
      </c>
      <c r="AB83" s="20">
        <v>3</v>
      </c>
      <c r="AC83" s="20">
        <v>1</v>
      </c>
      <c r="AD83" s="20">
        <v>33</v>
      </c>
      <c r="AE83" s="20">
        <v>1</v>
      </c>
      <c r="AF83" s="66">
        <f t="shared" si="19"/>
        <v>100</v>
      </c>
      <c r="AG83" s="10"/>
      <c r="AH83" s="36">
        <v>-5.0999999999999997E-2</v>
      </c>
      <c r="AI83" s="40">
        <v>29031</v>
      </c>
      <c r="AJ83" s="37">
        <v>0.72</v>
      </c>
      <c r="AK83" s="42" t="s">
        <v>214</v>
      </c>
      <c r="AL83" s="41">
        <v>787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21" t="s">
        <v>10</v>
      </c>
      <c r="E84" s="10"/>
      <c r="F84" s="18" t="s">
        <v>11</v>
      </c>
      <c r="G84" s="18" t="s">
        <v>11</v>
      </c>
      <c r="H84" s="10"/>
      <c r="I84" s="19">
        <v>28813464</v>
      </c>
      <c r="J84" s="19">
        <v>3440</v>
      </c>
      <c r="K84" s="17" t="s">
        <v>9</v>
      </c>
      <c r="L84" s="10"/>
      <c r="M84" s="60">
        <v>2845</v>
      </c>
      <c r="N84" s="60">
        <v>6797</v>
      </c>
      <c r="O84" s="60">
        <v>6769</v>
      </c>
      <c r="P84" s="10"/>
      <c r="Q84" s="60">
        <f t="shared" si="17"/>
        <v>101955</v>
      </c>
      <c r="R84" s="10"/>
      <c r="S84" s="62">
        <f t="shared" si="18"/>
        <v>108752</v>
      </c>
      <c r="T84" s="10"/>
      <c r="U84" s="64">
        <v>23.61</v>
      </c>
      <c r="V84" s="64">
        <v>24.82</v>
      </c>
      <c r="W84" s="10"/>
      <c r="X84" s="43">
        <v>7930000000</v>
      </c>
      <c r="Y84" s="36">
        <v>7.8E-2</v>
      </c>
      <c r="Z84" s="10"/>
      <c r="AA84" s="20">
        <v>51</v>
      </c>
      <c r="AB84" s="20">
        <v>3</v>
      </c>
      <c r="AC84" s="20">
        <v>1</v>
      </c>
      <c r="AD84" s="20">
        <v>44</v>
      </c>
      <c r="AE84" s="20">
        <v>1</v>
      </c>
      <c r="AF84" s="66">
        <f t="shared" si="19"/>
        <v>100</v>
      </c>
      <c r="AG84" s="10"/>
      <c r="AH84" s="36">
        <v>-0.159</v>
      </c>
      <c r="AI84" s="40">
        <v>2708</v>
      </c>
      <c r="AJ84" s="37">
        <v>0.64</v>
      </c>
      <c r="AK84" s="42" t="s">
        <v>214</v>
      </c>
      <c r="AL84" s="41">
        <v>1670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18" t="s">
        <v>49</v>
      </c>
      <c r="E85" s="10"/>
      <c r="F85" s="18" t="s">
        <v>11</v>
      </c>
      <c r="G85" s="18" t="s">
        <v>11</v>
      </c>
      <c r="H85" s="10"/>
      <c r="I85" s="19">
        <v>23695920</v>
      </c>
      <c r="J85" s="19">
        <v>1520</v>
      </c>
      <c r="K85" s="17" t="s">
        <v>9</v>
      </c>
      <c r="L85" s="10"/>
      <c r="M85" s="60">
        <v>991</v>
      </c>
      <c r="N85" s="60">
        <v>5582</v>
      </c>
      <c r="O85" s="60">
        <v>3670</v>
      </c>
      <c r="P85" s="10"/>
      <c r="Q85" s="60">
        <f t="shared" si="17"/>
        <v>83730</v>
      </c>
      <c r="R85" s="10"/>
      <c r="S85" s="62">
        <f t="shared" si="18"/>
        <v>89312</v>
      </c>
      <c r="T85" s="10"/>
      <c r="U85" s="64">
        <v>23.6</v>
      </c>
      <c r="V85" s="64">
        <v>15</v>
      </c>
      <c r="W85" s="10"/>
      <c r="X85" s="43">
        <v>2770000000</v>
      </c>
      <c r="Y85" s="36">
        <v>7.8E-2</v>
      </c>
      <c r="Z85" s="10"/>
      <c r="AA85" s="20">
        <v>51</v>
      </c>
      <c r="AB85" s="20">
        <v>10</v>
      </c>
      <c r="AC85" s="20">
        <v>1</v>
      </c>
      <c r="AD85" s="20">
        <v>37</v>
      </c>
      <c r="AE85" s="20">
        <v>1</v>
      </c>
      <c r="AF85" s="66">
        <f t="shared" si="19"/>
        <v>100</v>
      </c>
      <c r="AG85" s="10"/>
      <c r="AH85" s="36">
        <v>-0.05</v>
      </c>
      <c r="AI85" s="40">
        <v>3821</v>
      </c>
      <c r="AJ85" s="37">
        <v>0.63</v>
      </c>
      <c r="AK85" s="42" t="s">
        <v>213</v>
      </c>
      <c r="AL85" s="41">
        <v>865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108</v>
      </c>
      <c r="E86" s="10"/>
      <c r="F86" s="18" t="s">
        <v>18</v>
      </c>
      <c r="G86" s="18" t="s">
        <v>224</v>
      </c>
      <c r="H86" s="10"/>
      <c r="I86" s="19">
        <v>31187264</v>
      </c>
      <c r="J86" s="19">
        <v>9850</v>
      </c>
      <c r="K86" s="17" t="s">
        <v>9</v>
      </c>
      <c r="L86" s="10"/>
      <c r="M86" s="60">
        <v>7152</v>
      </c>
      <c r="N86" s="60">
        <v>7374</v>
      </c>
      <c r="O86" s="60">
        <v>6809</v>
      </c>
      <c r="P86" s="10"/>
      <c r="Q86" s="60">
        <f t="shared" si="17"/>
        <v>110610</v>
      </c>
      <c r="R86" s="10"/>
      <c r="S86" s="62">
        <f t="shared" si="18"/>
        <v>117984</v>
      </c>
      <c r="T86" s="10"/>
      <c r="U86" s="64">
        <v>23.6</v>
      </c>
      <c r="V86" s="64">
        <v>22.48</v>
      </c>
      <c r="W86" s="10"/>
      <c r="X86" s="43">
        <v>23330000000</v>
      </c>
      <c r="Y86" s="36">
        <v>7.9000000000000001E-2</v>
      </c>
      <c r="Z86" s="10"/>
      <c r="AA86" s="20">
        <v>50</v>
      </c>
      <c r="AB86" s="20">
        <v>20</v>
      </c>
      <c r="AC86" s="20">
        <v>3</v>
      </c>
      <c r="AD86" s="20">
        <v>25</v>
      </c>
      <c r="AE86" s="20">
        <v>2</v>
      </c>
      <c r="AF86" s="66">
        <f t="shared" si="19"/>
        <v>100</v>
      </c>
      <c r="AG86" s="10"/>
      <c r="AH86" s="36">
        <v>5.5E-2</v>
      </c>
      <c r="AI86" s="40">
        <v>88540</v>
      </c>
      <c r="AJ86" s="37">
        <v>0.77</v>
      </c>
      <c r="AK86" s="42" t="s">
        <v>210</v>
      </c>
      <c r="AL86" s="41">
        <v>1209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69</v>
      </c>
      <c r="E87" s="10"/>
      <c r="F87" s="18" t="s">
        <v>11</v>
      </c>
      <c r="G87" s="18" t="s">
        <v>11</v>
      </c>
      <c r="H87" s="10"/>
      <c r="I87" s="19">
        <v>1979786</v>
      </c>
      <c r="J87" s="19">
        <v>7210</v>
      </c>
      <c r="K87" s="17" t="s">
        <v>9</v>
      </c>
      <c r="L87" s="10"/>
      <c r="M87" s="60">
        <v>54</v>
      </c>
      <c r="N87" s="60">
        <v>460</v>
      </c>
      <c r="O87" s="60">
        <v>438</v>
      </c>
      <c r="P87" s="10"/>
      <c r="Q87" s="60">
        <f t="shared" si="17"/>
        <v>6900</v>
      </c>
      <c r="R87" s="10"/>
      <c r="S87" s="62">
        <f t="shared" si="18"/>
        <v>7360</v>
      </c>
      <c r="T87" s="10"/>
      <c r="U87" s="64">
        <v>23.2</v>
      </c>
      <c r="V87" s="64">
        <v>26.15</v>
      </c>
      <c r="W87" s="10"/>
      <c r="X87" s="43">
        <v>1080000000</v>
      </c>
      <c r="Y87" s="36">
        <v>7.6999999999999999E-2</v>
      </c>
      <c r="Z87" s="10"/>
      <c r="AA87" s="20">
        <v>55</v>
      </c>
      <c r="AB87" s="20">
        <v>4</v>
      </c>
      <c r="AC87" s="20">
        <v>1</v>
      </c>
      <c r="AD87" s="20">
        <v>39</v>
      </c>
      <c r="AE87" s="20">
        <v>1</v>
      </c>
      <c r="AF87" s="66">
        <f t="shared" si="19"/>
        <v>100</v>
      </c>
      <c r="AG87" s="10"/>
      <c r="AH87" s="36">
        <v>-5.1999999999999998E-2</v>
      </c>
      <c r="AI87" s="40">
        <v>9850</v>
      </c>
      <c r="AJ87" s="37">
        <v>0.76</v>
      </c>
      <c r="AK87" s="42" t="s">
        <v>213</v>
      </c>
      <c r="AL87" s="41">
        <v>1568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171</v>
      </c>
      <c r="E88" s="10"/>
      <c r="F88" s="18" t="s">
        <v>5</v>
      </c>
      <c r="G88" s="18" t="s">
        <v>226</v>
      </c>
      <c r="H88" s="10"/>
      <c r="I88" s="19">
        <v>11403248</v>
      </c>
      <c r="J88" s="19">
        <v>3690</v>
      </c>
      <c r="K88" s="17" t="s">
        <v>9</v>
      </c>
      <c r="L88" s="10"/>
      <c r="M88" s="60">
        <v>1443</v>
      </c>
      <c r="N88" s="60">
        <v>2595</v>
      </c>
      <c r="O88" s="60">
        <v>3681</v>
      </c>
      <c r="P88" s="10"/>
      <c r="Q88" s="60">
        <f t="shared" si="17"/>
        <v>38925</v>
      </c>
      <c r="R88" s="10"/>
      <c r="S88" s="62">
        <f t="shared" si="18"/>
        <v>41520</v>
      </c>
      <c r="T88" s="10"/>
      <c r="U88" s="64">
        <v>22.8</v>
      </c>
      <c r="V88" s="64">
        <v>32.39</v>
      </c>
      <c r="W88" s="10"/>
      <c r="X88" s="43">
        <v>3160000000</v>
      </c>
      <c r="Y88" s="36">
        <v>7.5999999999999998E-2</v>
      </c>
      <c r="Z88" s="10"/>
      <c r="AA88" s="20">
        <v>51</v>
      </c>
      <c r="AB88" s="20">
        <v>18</v>
      </c>
      <c r="AC88" s="20">
        <v>1</v>
      </c>
      <c r="AD88" s="20">
        <v>29</v>
      </c>
      <c r="AE88" s="20">
        <v>1</v>
      </c>
      <c r="AF88" s="66">
        <f t="shared" si="19"/>
        <v>100</v>
      </c>
      <c r="AG88" s="10"/>
      <c r="AH88" s="36">
        <v>-3.7999999999999999E-2</v>
      </c>
      <c r="AI88" s="40">
        <v>17676</v>
      </c>
      <c r="AJ88" s="37">
        <v>0.72</v>
      </c>
      <c r="AK88" s="42" t="s">
        <v>214</v>
      </c>
      <c r="AL88" s="41">
        <v>1418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132</v>
      </c>
      <c r="E89" s="10"/>
      <c r="F89" s="18" t="s">
        <v>13</v>
      </c>
      <c r="G89" s="18" t="s">
        <v>222</v>
      </c>
      <c r="H89" s="10"/>
      <c r="I89" s="19">
        <v>6725308</v>
      </c>
      <c r="J89" s="19">
        <v>4070</v>
      </c>
      <c r="K89" s="17" t="s">
        <v>9</v>
      </c>
      <c r="L89" s="10"/>
      <c r="M89" s="60">
        <v>1202</v>
      </c>
      <c r="N89" s="60">
        <v>1529</v>
      </c>
      <c r="O89" s="60">
        <v>1494</v>
      </c>
      <c r="P89" s="10"/>
      <c r="Q89" s="60">
        <f t="shared" si="17"/>
        <v>22935</v>
      </c>
      <c r="R89" s="10"/>
      <c r="S89" s="62">
        <f t="shared" si="18"/>
        <v>24464</v>
      </c>
      <c r="T89" s="10"/>
      <c r="U89" s="64">
        <v>22.7</v>
      </c>
      <c r="V89" s="64">
        <v>21.9</v>
      </c>
      <c r="W89" s="10"/>
      <c r="X89" s="43">
        <v>2730000000</v>
      </c>
      <c r="Y89" s="36">
        <v>7.5999999999999998E-2</v>
      </c>
      <c r="Z89" s="10"/>
      <c r="AA89" s="20">
        <v>18</v>
      </c>
      <c r="AB89" s="20">
        <v>43</v>
      </c>
      <c r="AC89" s="20">
        <v>1</v>
      </c>
      <c r="AD89" s="20">
        <v>37</v>
      </c>
      <c r="AE89" s="20">
        <v>1</v>
      </c>
      <c r="AF89" s="66">
        <f t="shared" si="19"/>
        <v>100</v>
      </c>
      <c r="AG89" s="10"/>
      <c r="AH89" s="36">
        <v>-0.08</v>
      </c>
      <c r="AI89" s="40">
        <v>27834</v>
      </c>
      <c r="AJ89" s="37">
        <v>0.84</v>
      </c>
      <c r="AK89" s="42" t="s">
        <v>210</v>
      </c>
      <c r="AL89" s="41">
        <v>1167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83</v>
      </c>
      <c r="E90" s="10"/>
      <c r="F90" s="18" t="s">
        <v>22</v>
      </c>
      <c r="G90" s="18" t="s">
        <v>198</v>
      </c>
      <c r="H90" s="10"/>
      <c r="I90" s="19">
        <v>1324171392</v>
      </c>
      <c r="J90" s="19">
        <v>1680</v>
      </c>
      <c r="K90" s="17" t="s">
        <v>9</v>
      </c>
      <c r="L90" s="10"/>
      <c r="M90" s="60">
        <v>150785</v>
      </c>
      <c r="N90" s="60">
        <v>299091</v>
      </c>
      <c r="O90" s="60">
        <v>219670</v>
      </c>
      <c r="P90" s="10"/>
      <c r="Q90" s="60">
        <f t="shared" si="17"/>
        <v>4486365</v>
      </c>
      <c r="R90" s="10"/>
      <c r="S90" s="62">
        <f t="shared" si="18"/>
        <v>4785456</v>
      </c>
      <c r="T90" s="10"/>
      <c r="U90" s="64">
        <v>22.6</v>
      </c>
      <c r="V90" s="64">
        <v>16.100000000000001</v>
      </c>
      <c r="W90" s="10"/>
      <c r="X90" s="43">
        <v>172020000000</v>
      </c>
      <c r="Y90" s="36">
        <v>7.4999999999999997E-2</v>
      </c>
      <c r="Z90" s="10"/>
      <c r="AA90" s="20">
        <v>25</v>
      </c>
      <c r="AB90" s="20">
        <v>30</v>
      </c>
      <c r="AC90" s="20">
        <v>5</v>
      </c>
      <c r="AD90" s="20">
        <v>39</v>
      </c>
      <c r="AE90" s="20">
        <v>1</v>
      </c>
      <c r="AF90" s="66">
        <f t="shared" si="19"/>
        <v>100</v>
      </c>
      <c r="AG90" s="10"/>
      <c r="AH90" s="36">
        <v>-8.5000000000000006E-2</v>
      </c>
      <c r="AI90" s="40">
        <v>15861</v>
      </c>
      <c r="AJ90" s="37">
        <v>0.78</v>
      </c>
      <c r="AK90" s="42" t="s">
        <v>213</v>
      </c>
      <c r="AL90" s="41">
        <v>820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60</v>
      </c>
      <c r="E91" s="10"/>
      <c r="F91" s="18" t="s">
        <v>13</v>
      </c>
      <c r="G91" s="18" t="s">
        <v>222</v>
      </c>
      <c r="H91" s="10"/>
      <c r="I91" s="19">
        <v>6344722</v>
      </c>
      <c r="J91" s="19">
        <v>3920</v>
      </c>
      <c r="K91" s="17" t="s">
        <v>9</v>
      </c>
      <c r="L91" s="10"/>
      <c r="M91" s="60">
        <v>1215</v>
      </c>
      <c r="N91" s="60">
        <v>1411</v>
      </c>
      <c r="O91" s="60">
        <v>1276</v>
      </c>
      <c r="P91" s="10"/>
      <c r="Q91" s="60">
        <f t="shared" ref="Q91:Q122" si="24">N91*$Q$189</f>
        <v>21165</v>
      </c>
      <c r="R91" s="10"/>
      <c r="S91" s="62">
        <f t="shared" ref="S91:S122" si="25">Q91+N91</f>
        <v>22576</v>
      </c>
      <c r="T91" s="10"/>
      <c r="U91" s="64">
        <v>22.2</v>
      </c>
      <c r="V91" s="64">
        <v>21.04</v>
      </c>
      <c r="W91" s="10"/>
      <c r="X91" s="43">
        <v>1770000000</v>
      </c>
      <c r="Y91" s="36">
        <v>7.3999999999999996E-2</v>
      </c>
      <c r="Z91" s="10"/>
      <c r="AA91" s="20">
        <v>30</v>
      </c>
      <c r="AB91" s="20">
        <v>3</v>
      </c>
      <c r="AC91" s="20">
        <v>1</v>
      </c>
      <c r="AD91" s="20">
        <v>65</v>
      </c>
      <c r="AE91" s="20">
        <v>1</v>
      </c>
      <c r="AF91" s="66">
        <f t="shared" ref="AF91:AF122" si="26">SUM(AA91:AE91)</f>
        <v>100</v>
      </c>
      <c r="AG91" s="10"/>
      <c r="AH91" s="36">
        <v>0.10299999999999999</v>
      </c>
      <c r="AI91" s="40">
        <v>15888</v>
      </c>
      <c r="AJ91" s="37">
        <v>0.71</v>
      </c>
      <c r="AK91" s="42" t="s">
        <v>213</v>
      </c>
      <c r="AL91" s="41">
        <v>929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126</v>
      </c>
      <c r="E92" s="10"/>
      <c r="F92" s="18" t="s">
        <v>11</v>
      </c>
      <c r="G92" s="18" t="s">
        <v>11</v>
      </c>
      <c r="H92" s="10"/>
      <c r="I92" s="19">
        <v>185989632</v>
      </c>
      <c r="J92" s="19">
        <v>2450</v>
      </c>
      <c r="K92" s="17" t="s">
        <v>9</v>
      </c>
      <c r="L92" s="10"/>
      <c r="M92" s="60">
        <v>5053</v>
      </c>
      <c r="N92" s="60">
        <v>39802</v>
      </c>
      <c r="O92" s="60">
        <v>19710</v>
      </c>
      <c r="P92" s="10"/>
      <c r="Q92" s="60">
        <f t="shared" si="24"/>
        <v>597030</v>
      </c>
      <c r="R92" s="10"/>
      <c r="S92" s="62">
        <f t="shared" si="25"/>
        <v>636832</v>
      </c>
      <c r="T92" s="10"/>
      <c r="U92" s="64">
        <v>21.4</v>
      </c>
      <c r="V92" s="64">
        <v>9.86</v>
      </c>
      <c r="W92" s="10"/>
      <c r="X92" s="43">
        <v>28790000000</v>
      </c>
      <c r="Y92" s="36">
        <v>7.0999999999999994E-2</v>
      </c>
      <c r="Z92" s="10"/>
      <c r="AA92" s="20">
        <v>52</v>
      </c>
      <c r="AB92" s="20">
        <v>8</v>
      </c>
      <c r="AC92" s="20">
        <v>2</v>
      </c>
      <c r="AD92" s="20">
        <v>37</v>
      </c>
      <c r="AE92" s="20">
        <v>1</v>
      </c>
      <c r="AF92" s="66">
        <f t="shared" si="26"/>
        <v>100</v>
      </c>
      <c r="AG92" s="10"/>
      <c r="AH92" s="36">
        <v>8.0000000000000002E-3</v>
      </c>
      <c r="AI92" s="40">
        <v>6309</v>
      </c>
      <c r="AJ92" s="37">
        <v>0.45</v>
      </c>
      <c r="AK92" s="42" t="s">
        <v>214</v>
      </c>
      <c r="AL92" s="41">
        <v>631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58</v>
      </c>
      <c r="E93" s="10"/>
      <c r="F93" s="18" t="s">
        <v>13</v>
      </c>
      <c r="G93" s="18" t="s">
        <v>222</v>
      </c>
      <c r="H93" s="10"/>
      <c r="I93" s="19">
        <v>16385068</v>
      </c>
      <c r="J93" s="19">
        <v>5820</v>
      </c>
      <c r="K93" s="17" t="s">
        <v>9</v>
      </c>
      <c r="L93" s="10"/>
      <c r="M93" s="60">
        <v>2894</v>
      </c>
      <c r="N93" s="60">
        <v>3490</v>
      </c>
      <c r="O93" s="60">
        <v>4474</v>
      </c>
      <c r="P93" s="10"/>
      <c r="Q93" s="60">
        <f t="shared" si="24"/>
        <v>52350</v>
      </c>
      <c r="R93" s="10"/>
      <c r="S93" s="62">
        <f t="shared" si="25"/>
        <v>55840</v>
      </c>
      <c r="T93" s="10"/>
      <c r="U93" s="64">
        <v>21.3</v>
      </c>
      <c r="V93" s="64">
        <v>27.21</v>
      </c>
      <c r="W93" s="10"/>
      <c r="X93" s="43">
        <v>7080000000</v>
      </c>
      <c r="Y93" s="36">
        <v>7.0999999999999994E-2</v>
      </c>
      <c r="Z93" s="10"/>
      <c r="AA93" s="20">
        <v>32</v>
      </c>
      <c r="AB93" s="20">
        <v>18</v>
      </c>
      <c r="AC93" s="20">
        <v>2</v>
      </c>
      <c r="AD93" s="20">
        <v>47</v>
      </c>
      <c r="AE93" s="20">
        <v>1</v>
      </c>
      <c r="AF93" s="66">
        <f t="shared" si="26"/>
        <v>100</v>
      </c>
      <c r="AG93" s="10"/>
      <c r="AH93" s="36">
        <v>-9.0999999999999998E-2</v>
      </c>
      <c r="AI93" s="40">
        <v>11751</v>
      </c>
      <c r="AJ93" s="37">
        <v>0.75</v>
      </c>
      <c r="AK93" s="42" t="s">
        <v>213</v>
      </c>
      <c r="AL93" s="41">
        <v>1394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86</v>
      </c>
      <c r="E94" s="10"/>
      <c r="F94" s="18" t="s">
        <v>5</v>
      </c>
      <c r="G94" s="18" t="s">
        <v>226</v>
      </c>
      <c r="H94" s="10"/>
      <c r="I94" s="19">
        <v>37202572</v>
      </c>
      <c r="J94" s="19">
        <v>5430</v>
      </c>
      <c r="K94" s="17" t="s">
        <v>9</v>
      </c>
      <c r="L94" s="10"/>
      <c r="M94" s="60">
        <v>4134</v>
      </c>
      <c r="N94" s="60">
        <v>7686</v>
      </c>
      <c r="O94" s="60">
        <v>3733</v>
      </c>
      <c r="P94" s="10"/>
      <c r="Q94" s="60">
        <f t="shared" si="24"/>
        <v>115290</v>
      </c>
      <c r="R94" s="10"/>
      <c r="S94" s="62">
        <f t="shared" si="25"/>
        <v>122976</v>
      </c>
      <c r="T94" s="10"/>
      <c r="U94" s="64">
        <v>20.7</v>
      </c>
      <c r="V94" s="64">
        <v>8.85</v>
      </c>
      <c r="W94" s="10"/>
      <c r="X94" s="43">
        <v>11720000000</v>
      </c>
      <c r="Y94" s="36">
        <v>6.9000000000000006E-2</v>
      </c>
      <c r="Z94" s="10"/>
      <c r="AA94" s="20">
        <v>61</v>
      </c>
      <c r="AB94" s="20">
        <v>8</v>
      </c>
      <c r="AC94" s="20">
        <v>1</v>
      </c>
      <c r="AD94" s="20">
        <v>29</v>
      </c>
      <c r="AE94" s="20">
        <v>1</v>
      </c>
      <c r="AF94" s="66">
        <f t="shared" si="26"/>
        <v>100</v>
      </c>
      <c r="AG94" s="10"/>
      <c r="AH94" s="36">
        <v>-0.185</v>
      </c>
      <c r="AI94" s="40">
        <v>15525</v>
      </c>
      <c r="AJ94" s="37">
        <v>0.66</v>
      </c>
      <c r="AK94" s="42" t="s">
        <v>214</v>
      </c>
      <c r="AL94" s="41">
        <v>573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85</v>
      </c>
      <c r="E95" s="10"/>
      <c r="F95" s="18" t="s">
        <v>5</v>
      </c>
      <c r="G95" s="18" t="s">
        <v>226</v>
      </c>
      <c r="H95" s="10"/>
      <c r="I95" s="19">
        <v>80277424</v>
      </c>
      <c r="J95" s="19">
        <v>6530</v>
      </c>
      <c r="K95" s="17" t="s">
        <v>9</v>
      </c>
      <c r="L95" s="10"/>
      <c r="M95" s="60">
        <v>15932</v>
      </c>
      <c r="N95" s="60">
        <v>16426</v>
      </c>
      <c r="O95" s="60">
        <v>21397</v>
      </c>
      <c r="P95" s="10"/>
      <c r="Q95" s="60">
        <f t="shared" si="24"/>
        <v>246390</v>
      </c>
      <c r="R95" s="10"/>
      <c r="S95" s="62">
        <f t="shared" si="25"/>
        <v>262816</v>
      </c>
      <c r="T95" s="10"/>
      <c r="U95" s="64">
        <v>20.5</v>
      </c>
      <c r="V95" s="64">
        <v>26.27</v>
      </c>
      <c r="W95" s="10"/>
      <c r="X95" s="43">
        <v>28500000000</v>
      </c>
      <c r="Y95" s="36">
        <v>6.8000000000000005E-2</v>
      </c>
      <c r="Z95" s="10"/>
      <c r="AA95" s="20">
        <v>51</v>
      </c>
      <c r="AB95" s="20">
        <v>12</v>
      </c>
      <c r="AC95" s="20">
        <v>1</v>
      </c>
      <c r="AD95" s="20">
        <v>35</v>
      </c>
      <c r="AE95" s="20">
        <v>1</v>
      </c>
      <c r="AF95" s="66">
        <f t="shared" si="26"/>
        <v>100</v>
      </c>
      <c r="AG95" s="10"/>
      <c r="AH95" s="36">
        <v>-0.16</v>
      </c>
      <c r="AI95" s="40">
        <v>37840</v>
      </c>
      <c r="AJ95" s="37">
        <v>0.75</v>
      </c>
      <c r="AK95" s="42" t="s">
        <v>213</v>
      </c>
      <c r="AL95" s="41">
        <v>1436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120</v>
      </c>
      <c r="E96" s="10"/>
      <c r="F96" s="18" t="s">
        <v>22</v>
      </c>
      <c r="G96" s="18" t="s">
        <v>224</v>
      </c>
      <c r="H96" s="10"/>
      <c r="I96" s="19">
        <v>52885224</v>
      </c>
      <c r="J96" s="19">
        <v>1190</v>
      </c>
      <c r="K96" s="17" t="s">
        <v>9</v>
      </c>
      <c r="L96" s="10"/>
      <c r="M96" s="60">
        <v>4887</v>
      </c>
      <c r="N96" s="60">
        <v>10540</v>
      </c>
      <c r="O96" s="60">
        <v>11075</v>
      </c>
      <c r="P96" s="10"/>
      <c r="Q96" s="60">
        <f t="shared" si="24"/>
        <v>158100</v>
      </c>
      <c r="R96" s="10"/>
      <c r="S96" s="62">
        <f t="shared" si="25"/>
        <v>168640</v>
      </c>
      <c r="T96" s="10"/>
      <c r="U96" s="64">
        <v>19.899999999999999</v>
      </c>
      <c r="V96" s="64">
        <v>21.12</v>
      </c>
      <c r="W96" s="10"/>
      <c r="X96" s="43">
        <v>4190000000</v>
      </c>
      <c r="Y96" s="36">
        <v>6.6000000000000003E-2</v>
      </c>
      <c r="Z96" s="10"/>
      <c r="AA96" s="20">
        <v>30</v>
      </c>
      <c r="AB96" s="20">
        <v>21</v>
      </c>
      <c r="AC96" s="20">
        <v>2</v>
      </c>
      <c r="AD96" s="20">
        <v>45</v>
      </c>
      <c r="AE96" s="20">
        <v>2</v>
      </c>
      <c r="AF96" s="66">
        <f t="shared" si="26"/>
        <v>100</v>
      </c>
      <c r="AG96" s="10"/>
      <c r="AH96" s="36">
        <v>-7.0999999999999994E-2</v>
      </c>
      <c r="AI96" s="40">
        <v>12066</v>
      </c>
      <c r="AJ96" s="37">
        <v>0.83</v>
      </c>
      <c r="AK96" s="42" t="s">
        <v>214</v>
      </c>
      <c r="AL96" s="41">
        <v>1158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32</v>
      </c>
      <c r="E97" s="10"/>
      <c r="F97" s="18" t="s">
        <v>13</v>
      </c>
      <c r="G97" s="18" t="s">
        <v>222</v>
      </c>
      <c r="H97" s="10"/>
      <c r="I97" s="19">
        <v>207652864</v>
      </c>
      <c r="J97" s="19">
        <v>8840</v>
      </c>
      <c r="K97" s="17" t="s">
        <v>9</v>
      </c>
      <c r="L97" s="10"/>
      <c r="M97" s="60">
        <v>38651</v>
      </c>
      <c r="N97" s="60">
        <v>41007</v>
      </c>
      <c r="O97" s="60">
        <v>46009</v>
      </c>
      <c r="P97" s="10"/>
      <c r="Q97" s="60">
        <f t="shared" si="24"/>
        <v>615105</v>
      </c>
      <c r="R97" s="10"/>
      <c r="S97" s="62">
        <f t="shared" si="25"/>
        <v>656112</v>
      </c>
      <c r="T97" s="10"/>
      <c r="U97" s="64">
        <v>19.7</v>
      </c>
      <c r="V97" s="64">
        <v>21.9</v>
      </c>
      <c r="W97" s="10"/>
      <c r="X97" s="43">
        <v>117950000000</v>
      </c>
      <c r="Y97" s="36">
        <v>6.6000000000000003E-2</v>
      </c>
      <c r="Z97" s="10"/>
      <c r="AA97" s="20">
        <v>32</v>
      </c>
      <c r="AB97" s="20">
        <v>38</v>
      </c>
      <c r="AC97" s="20">
        <v>2</v>
      </c>
      <c r="AD97" s="20">
        <v>27</v>
      </c>
      <c r="AE97" s="20">
        <v>1</v>
      </c>
      <c r="AF97" s="66">
        <f t="shared" si="26"/>
        <v>100</v>
      </c>
      <c r="AG97" s="10"/>
      <c r="AH97" s="36">
        <v>-7.1999999999999995E-2</v>
      </c>
      <c r="AI97" s="40">
        <v>45204</v>
      </c>
      <c r="AJ97" s="37">
        <v>0.82</v>
      </c>
      <c r="AK97" s="42" t="s">
        <v>210</v>
      </c>
      <c r="AL97" s="41">
        <v>1140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118</v>
      </c>
      <c r="E98" s="10"/>
      <c r="F98" s="18" t="s">
        <v>5</v>
      </c>
      <c r="G98" s="18" t="s">
        <v>226</v>
      </c>
      <c r="H98" s="10"/>
      <c r="I98" s="19">
        <v>35276784</v>
      </c>
      <c r="J98" s="19">
        <v>2580</v>
      </c>
      <c r="K98" s="17" t="s">
        <v>9</v>
      </c>
      <c r="L98" s="10"/>
      <c r="M98" s="60">
        <v>3785</v>
      </c>
      <c r="N98" s="60">
        <v>6917</v>
      </c>
      <c r="O98" s="60">
        <v>7320</v>
      </c>
      <c r="P98" s="10"/>
      <c r="Q98" s="60">
        <f t="shared" si="24"/>
        <v>103755</v>
      </c>
      <c r="R98" s="10"/>
      <c r="S98" s="62">
        <f t="shared" si="25"/>
        <v>110672</v>
      </c>
      <c r="T98" s="10"/>
      <c r="U98" s="64">
        <v>19.600000000000001</v>
      </c>
      <c r="V98" s="64">
        <v>20.8</v>
      </c>
      <c r="W98" s="10"/>
      <c r="X98" s="43">
        <v>6640000000</v>
      </c>
      <c r="Y98" s="36">
        <v>6.4000000000000001E-2</v>
      </c>
      <c r="Z98" s="10"/>
      <c r="AA98" s="20">
        <v>63</v>
      </c>
      <c r="AB98" s="20">
        <v>10</v>
      </c>
      <c r="AC98" s="20">
        <v>1</v>
      </c>
      <c r="AD98" s="20">
        <v>25</v>
      </c>
      <c r="AE98" s="20">
        <v>1</v>
      </c>
      <c r="AF98" s="66">
        <f t="shared" si="26"/>
        <v>100</v>
      </c>
      <c r="AG98" s="10"/>
      <c r="AH98" s="36">
        <v>-0.04</v>
      </c>
      <c r="AI98" s="40">
        <v>10748</v>
      </c>
      <c r="AJ98" s="37">
        <v>0.75</v>
      </c>
      <c r="AK98" s="42" t="s">
        <v>223</v>
      </c>
      <c r="AL98" s="41">
        <v>1143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44</v>
      </c>
      <c r="E99" s="10"/>
      <c r="F99" s="18" t="s">
        <v>13</v>
      </c>
      <c r="G99" s="18" t="s">
        <v>222</v>
      </c>
      <c r="H99" s="10"/>
      <c r="I99" s="19">
        <v>48653420</v>
      </c>
      <c r="J99" s="19">
        <v>6320</v>
      </c>
      <c r="K99" s="17" t="s">
        <v>9</v>
      </c>
      <c r="L99" s="10"/>
      <c r="M99" s="60">
        <v>7158</v>
      </c>
      <c r="N99" s="60">
        <v>8987</v>
      </c>
      <c r="O99" s="60">
        <v>7447</v>
      </c>
      <c r="P99" s="10"/>
      <c r="Q99" s="60">
        <f t="shared" si="24"/>
        <v>134805</v>
      </c>
      <c r="R99" s="10"/>
      <c r="S99" s="62">
        <f t="shared" si="25"/>
        <v>143792</v>
      </c>
      <c r="T99" s="10"/>
      <c r="U99" s="64">
        <v>18.5</v>
      </c>
      <c r="V99" s="64">
        <v>14.88</v>
      </c>
      <c r="W99" s="10"/>
      <c r="X99" s="43">
        <v>17370000000</v>
      </c>
      <c r="Y99" s="36">
        <v>6.0999999999999999E-2</v>
      </c>
      <c r="Z99" s="10"/>
      <c r="AA99" s="20">
        <v>15</v>
      </c>
      <c r="AB99" s="20">
        <v>40</v>
      </c>
      <c r="AC99" s="20">
        <v>3</v>
      </c>
      <c r="AD99" s="20">
        <v>41</v>
      </c>
      <c r="AE99" s="20">
        <v>1</v>
      </c>
      <c r="AF99" s="66">
        <f t="shared" si="26"/>
        <v>100</v>
      </c>
      <c r="AG99" s="10"/>
      <c r="AH99" s="36">
        <v>2.8000000000000001E-2</v>
      </c>
      <c r="AI99" s="40">
        <v>27702</v>
      </c>
      <c r="AJ99" s="37">
        <v>0.76</v>
      </c>
      <c r="AK99" s="42" t="s">
        <v>210</v>
      </c>
      <c r="AL99" s="41">
        <v>753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43</v>
      </c>
      <c r="E100" s="10"/>
      <c r="F100" s="18" t="s">
        <v>18</v>
      </c>
      <c r="G100" s="18" t="s">
        <v>224</v>
      </c>
      <c r="H100" s="10"/>
      <c r="I100" s="19">
        <v>1411415375</v>
      </c>
      <c r="J100" s="19">
        <v>8260</v>
      </c>
      <c r="K100" s="17" t="s">
        <v>9</v>
      </c>
      <c r="L100" s="10"/>
      <c r="M100" s="60">
        <v>58022</v>
      </c>
      <c r="N100" s="60">
        <v>256180</v>
      </c>
      <c r="O100" s="60">
        <v>272069</v>
      </c>
      <c r="P100" s="10"/>
      <c r="Q100" s="60">
        <f t="shared" si="24"/>
        <v>3842700</v>
      </c>
      <c r="R100" s="10"/>
      <c r="S100" s="62">
        <f t="shared" si="25"/>
        <v>4098880</v>
      </c>
      <c r="T100" s="10"/>
      <c r="U100" s="64">
        <v>18.2</v>
      </c>
      <c r="V100" s="64">
        <v>19.38</v>
      </c>
      <c r="W100" s="10"/>
      <c r="X100" s="43">
        <v>691430000000</v>
      </c>
      <c r="Y100" s="36">
        <v>6.2E-2</v>
      </c>
      <c r="Z100" s="10"/>
      <c r="AA100" s="20">
        <v>15</v>
      </c>
      <c r="AB100" s="20">
        <v>17</v>
      </c>
      <c r="AC100" s="20">
        <v>8</v>
      </c>
      <c r="AD100" s="20">
        <v>59</v>
      </c>
      <c r="AE100" s="20">
        <v>1</v>
      </c>
      <c r="AF100" s="66">
        <f t="shared" si="26"/>
        <v>100</v>
      </c>
      <c r="AG100" s="10"/>
      <c r="AH100" s="36">
        <v>-2.9000000000000001E-2</v>
      </c>
      <c r="AI100" s="40">
        <v>17723</v>
      </c>
      <c r="AJ100" s="37">
        <v>0.72</v>
      </c>
      <c r="AK100" s="42" t="s">
        <v>213</v>
      </c>
      <c r="AL100" s="41">
        <v>990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100</v>
      </c>
      <c r="E101" s="10"/>
      <c r="F101" s="18" t="s">
        <v>5</v>
      </c>
      <c r="G101" s="18" t="s">
        <v>226</v>
      </c>
      <c r="H101" s="10"/>
      <c r="I101" s="19">
        <v>6006668</v>
      </c>
      <c r="J101" s="19">
        <v>7680</v>
      </c>
      <c r="K101" s="17" t="s">
        <v>9</v>
      </c>
      <c r="L101" s="10"/>
      <c r="M101" s="60">
        <v>576</v>
      </c>
      <c r="N101" s="60">
        <v>1090</v>
      </c>
      <c r="O101" s="60">
        <v>559</v>
      </c>
      <c r="P101" s="10"/>
      <c r="Q101" s="60">
        <f t="shared" si="24"/>
        <v>16350</v>
      </c>
      <c r="R101" s="10"/>
      <c r="S101" s="62">
        <f t="shared" si="25"/>
        <v>17440</v>
      </c>
      <c r="T101" s="10"/>
      <c r="U101" s="64">
        <v>18.100000000000001</v>
      </c>
      <c r="V101" s="64">
        <v>6.68</v>
      </c>
      <c r="W101" s="10"/>
      <c r="X101" s="43">
        <v>3110000000</v>
      </c>
      <c r="Y101" s="36">
        <v>0.06</v>
      </c>
      <c r="Z101" s="10"/>
      <c r="AA101" s="20">
        <v>70</v>
      </c>
      <c r="AB101" s="20">
        <v>13</v>
      </c>
      <c r="AC101" s="20">
        <v>1</v>
      </c>
      <c r="AD101" s="20">
        <v>15</v>
      </c>
      <c r="AE101" s="20">
        <v>1</v>
      </c>
      <c r="AF101" s="66">
        <f t="shared" si="26"/>
        <v>100</v>
      </c>
      <c r="AG101" s="10"/>
      <c r="AH101" s="36">
        <v>-3.4000000000000002E-2</v>
      </c>
      <c r="AI101" s="40">
        <v>31072</v>
      </c>
      <c r="AJ101" s="37">
        <v>0.81</v>
      </c>
      <c r="AK101" s="42" t="s">
        <v>223</v>
      </c>
      <c r="AL101" s="41">
        <v>419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164</v>
      </c>
      <c r="E102" s="10"/>
      <c r="F102" s="18" t="s">
        <v>8</v>
      </c>
      <c r="G102" s="18" t="s">
        <v>212</v>
      </c>
      <c r="H102" s="10"/>
      <c r="I102" s="19">
        <v>8734951</v>
      </c>
      <c r="J102" s="19">
        <v>1110</v>
      </c>
      <c r="K102" s="17" t="s">
        <v>9</v>
      </c>
      <c r="L102" s="10"/>
      <c r="M102" s="60">
        <v>427</v>
      </c>
      <c r="N102" s="60">
        <v>1577</v>
      </c>
      <c r="O102" s="60">
        <v>648</v>
      </c>
      <c r="P102" s="10"/>
      <c r="Q102" s="60">
        <f t="shared" si="24"/>
        <v>23655</v>
      </c>
      <c r="R102" s="10"/>
      <c r="S102" s="62">
        <f t="shared" si="25"/>
        <v>25232</v>
      </c>
      <c r="T102" s="10"/>
      <c r="U102" s="64">
        <v>18.100000000000001</v>
      </c>
      <c r="V102" s="64">
        <v>7.18</v>
      </c>
      <c r="W102" s="10"/>
      <c r="X102" s="43">
        <v>417360000</v>
      </c>
      <c r="Y102" s="36">
        <v>0.06</v>
      </c>
      <c r="Z102" s="10"/>
      <c r="AA102" s="20">
        <v>69</v>
      </c>
      <c r="AB102" s="20">
        <v>9</v>
      </c>
      <c r="AC102" s="20">
        <v>1</v>
      </c>
      <c r="AD102" s="20">
        <v>20</v>
      </c>
      <c r="AE102" s="20">
        <v>1</v>
      </c>
      <c r="AF102" s="66">
        <f t="shared" si="26"/>
        <v>100</v>
      </c>
      <c r="AG102" s="10"/>
      <c r="AH102" s="36">
        <v>0.104</v>
      </c>
      <c r="AI102" s="40">
        <v>5037</v>
      </c>
      <c r="AJ102" s="37">
        <v>0.82</v>
      </c>
      <c r="AK102" s="42" t="s">
        <v>213</v>
      </c>
      <c r="AL102" s="41">
        <v>468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140</v>
      </c>
      <c r="E103" s="10"/>
      <c r="F103" s="18" t="s">
        <v>8</v>
      </c>
      <c r="G103" s="18" t="s">
        <v>212</v>
      </c>
      <c r="H103" s="10"/>
      <c r="I103" s="19">
        <v>143964512</v>
      </c>
      <c r="J103" s="19">
        <v>9720</v>
      </c>
      <c r="K103" s="17" t="s">
        <v>9</v>
      </c>
      <c r="L103" s="10"/>
      <c r="M103" s="60">
        <v>20308</v>
      </c>
      <c r="N103" s="60">
        <v>25969</v>
      </c>
      <c r="O103" s="60">
        <v>24864</v>
      </c>
      <c r="P103" s="10"/>
      <c r="Q103" s="60">
        <f t="shared" si="24"/>
        <v>389535</v>
      </c>
      <c r="R103" s="10"/>
      <c r="S103" s="62">
        <f t="shared" si="25"/>
        <v>415504</v>
      </c>
      <c r="T103" s="10"/>
      <c r="U103" s="64">
        <v>18</v>
      </c>
      <c r="V103" s="64">
        <v>17.010000000000002</v>
      </c>
      <c r="W103" s="10"/>
      <c r="X103" s="43">
        <v>75510000000</v>
      </c>
      <c r="Y103" s="36">
        <v>5.8999999999999997E-2</v>
      </c>
      <c r="Z103" s="10"/>
      <c r="AA103" s="20">
        <v>59</v>
      </c>
      <c r="AB103" s="20">
        <v>6</v>
      </c>
      <c r="AC103" s="20">
        <v>2</v>
      </c>
      <c r="AD103" s="20">
        <v>32</v>
      </c>
      <c r="AE103" s="20">
        <v>1</v>
      </c>
      <c r="AF103" s="66">
        <f t="shared" si="26"/>
        <v>100</v>
      </c>
      <c r="AG103" s="10"/>
      <c r="AH103" s="36">
        <v>-0.14399999999999999</v>
      </c>
      <c r="AI103" s="40">
        <v>37519</v>
      </c>
      <c r="AJ103" s="37">
        <v>0.83</v>
      </c>
      <c r="AK103" s="42" t="s">
        <v>213</v>
      </c>
      <c r="AL103" s="41">
        <v>1024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37</v>
      </c>
      <c r="E104" s="10"/>
      <c r="F104" s="18" t="s">
        <v>18</v>
      </c>
      <c r="G104" s="18" t="s">
        <v>224</v>
      </c>
      <c r="H104" s="10"/>
      <c r="I104" s="19">
        <v>15762370</v>
      </c>
      <c r="J104" s="19">
        <v>1140</v>
      </c>
      <c r="K104" s="17" t="s">
        <v>9</v>
      </c>
      <c r="L104" s="10"/>
      <c r="M104" s="60">
        <v>1852</v>
      </c>
      <c r="N104" s="60">
        <v>2803</v>
      </c>
      <c r="O104" s="60">
        <v>3995</v>
      </c>
      <c r="P104" s="10"/>
      <c r="Q104" s="60">
        <f t="shared" si="24"/>
        <v>42045</v>
      </c>
      <c r="R104" s="10"/>
      <c r="S104" s="62">
        <f t="shared" si="25"/>
        <v>44848</v>
      </c>
      <c r="T104" s="10"/>
      <c r="U104" s="64">
        <v>17.8</v>
      </c>
      <c r="V104" s="64">
        <v>25.13</v>
      </c>
      <c r="W104" s="10"/>
      <c r="X104" s="43">
        <v>1180000000</v>
      </c>
      <c r="Y104" s="36">
        <v>5.8999999999999997E-2</v>
      </c>
      <c r="Z104" s="10"/>
      <c r="AA104" s="20">
        <v>29</v>
      </c>
      <c r="AB104" s="20">
        <v>20</v>
      </c>
      <c r="AC104" s="20">
        <v>2</v>
      </c>
      <c r="AD104" s="20">
        <v>48</v>
      </c>
      <c r="AE104" s="20">
        <v>1</v>
      </c>
      <c r="AF104" s="66">
        <f t="shared" si="26"/>
        <v>100</v>
      </c>
      <c r="AG104" s="10"/>
      <c r="AH104" s="36">
        <v>-3.5999999999999997E-2</v>
      </c>
      <c r="AI104" s="40">
        <v>23802</v>
      </c>
      <c r="AJ104" s="37">
        <v>0.78</v>
      </c>
      <c r="AK104" s="42" t="s">
        <v>213</v>
      </c>
      <c r="AL104" s="41">
        <v>1332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93</v>
      </c>
      <c r="E105" s="10"/>
      <c r="F105" s="18" t="s">
        <v>8</v>
      </c>
      <c r="G105" s="18" t="s">
        <v>212</v>
      </c>
      <c r="H105" s="10"/>
      <c r="I105" s="19">
        <v>17987736</v>
      </c>
      <c r="J105" s="19">
        <v>8710</v>
      </c>
      <c r="K105" s="17" t="s">
        <v>9</v>
      </c>
      <c r="L105" s="10"/>
      <c r="M105" s="60">
        <v>2625</v>
      </c>
      <c r="N105" s="60">
        <v>3158</v>
      </c>
      <c r="O105" s="60">
        <v>2780</v>
      </c>
      <c r="P105" s="10"/>
      <c r="Q105" s="60">
        <f t="shared" si="24"/>
        <v>47370</v>
      </c>
      <c r="R105" s="10"/>
      <c r="S105" s="62">
        <f t="shared" si="25"/>
        <v>50528</v>
      </c>
      <c r="T105" s="10"/>
      <c r="U105" s="64">
        <v>17.600000000000001</v>
      </c>
      <c r="V105" s="64">
        <v>15.73</v>
      </c>
      <c r="W105" s="10"/>
      <c r="X105" s="43">
        <v>8100000000</v>
      </c>
      <c r="Y105" s="36">
        <v>5.8999999999999997E-2</v>
      </c>
      <c r="Z105" s="10"/>
      <c r="AA105" s="20">
        <v>61</v>
      </c>
      <c r="AB105" s="20">
        <v>5</v>
      </c>
      <c r="AC105" s="20">
        <v>1</v>
      </c>
      <c r="AD105" s="20">
        <v>32</v>
      </c>
      <c r="AE105" s="20">
        <v>1</v>
      </c>
      <c r="AF105" s="66">
        <f t="shared" si="26"/>
        <v>100</v>
      </c>
      <c r="AG105" s="10"/>
      <c r="AH105" s="36">
        <v>-0.17499999999999999</v>
      </c>
      <c r="AI105" s="40">
        <v>24367</v>
      </c>
      <c r="AJ105" s="37">
        <v>0.82</v>
      </c>
      <c r="AK105" s="42" t="s">
        <v>213</v>
      </c>
      <c r="AL105" s="41">
        <v>969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28</v>
      </c>
      <c r="E106" s="10"/>
      <c r="F106" s="18" t="s">
        <v>22</v>
      </c>
      <c r="G106" s="18" t="s">
        <v>198</v>
      </c>
      <c r="H106" s="10"/>
      <c r="I106" s="19">
        <v>797765</v>
      </c>
      <c r="J106" s="19">
        <v>2510</v>
      </c>
      <c r="K106" s="17" t="s">
        <v>9</v>
      </c>
      <c r="L106" s="10"/>
      <c r="M106" s="60">
        <v>125</v>
      </c>
      <c r="N106" s="60">
        <v>139</v>
      </c>
      <c r="O106" s="60">
        <v>71</v>
      </c>
      <c r="P106" s="10"/>
      <c r="Q106" s="60">
        <f t="shared" si="24"/>
        <v>2085</v>
      </c>
      <c r="R106" s="10"/>
      <c r="S106" s="62">
        <f t="shared" si="25"/>
        <v>2224</v>
      </c>
      <c r="T106" s="10"/>
      <c r="U106" s="64">
        <v>17.399999999999999</v>
      </c>
      <c r="V106" s="64">
        <v>7.51</v>
      </c>
      <c r="W106" s="10"/>
      <c r="X106" s="43">
        <v>128590000</v>
      </c>
      <c r="Y106" s="36">
        <v>5.8000000000000003E-2</v>
      </c>
      <c r="Z106" s="10"/>
      <c r="AA106" s="20">
        <v>30</v>
      </c>
      <c r="AB106" s="20">
        <v>30</v>
      </c>
      <c r="AC106" s="20">
        <v>4</v>
      </c>
      <c r="AD106" s="20">
        <v>35</v>
      </c>
      <c r="AE106" s="20">
        <v>1</v>
      </c>
      <c r="AF106" s="66">
        <f t="shared" si="26"/>
        <v>100</v>
      </c>
      <c r="AG106" s="10"/>
      <c r="AH106" s="36">
        <v>-5.8999999999999997E-2</v>
      </c>
      <c r="AI106" s="40">
        <v>10903</v>
      </c>
      <c r="AJ106" s="37">
        <v>0.79</v>
      </c>
      <c r="AK106" s="42" t="s">
        <v>213</v>
      </c>
      <c r="AL106" s="41">
        <v>456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153</v>
      </c>
      <c r="E107" s="10"/>
      <c r="F107" s="18" t="s">
        <v>18</v>
      </c>
      <c r="G107" s="18" t="s">
        <v>224</v>
      </c>
      <c r="H107" s="10"/>
      <c r="I107" s="19">
        <v>599419</v>
      </c>
      <c r="J107" s="19">
        <v>1880</v>
      </c>
      <c r="K107" s="17" t="s">
        <v>9</v>
      </c>
      <c r="L107" s="10"/>
      <c r="M107" s="60">
        <v>11</v>
      </c>
      <c r="N107" s="60">
        <v>104</v>
      </c>
      <c r="O107" s="60">
        <v>116</v>
      </c>
      <c r="P107" s="10"/>
      <c r="Q107" s="60">
        <f t="shared" si="24"/>
        <v>1560</v>
      </c>
      <c r="R107" s="10"/>
      <c r="S107" s="62">
        <f t="shared" si="25"/>
        <v>1664</v>
      </c>
      <c r="T107" s="10"/>
      <c r="U107" s="64">
        <v>17.399999999999999</v>
      </c>
      <c r="V107" s="64">
        <v>18.579999999999998</v>
      </c>
      <c r="W107" s="10"/>
      <c r="X107" s="43">
        <v>71110000</v>
      </c>
      <c r="Y107" s="36">
        <v>5.8000000000000003E-2</v>
      </c>
      <c r="Z107" s="10"/>
      <c r="AA107" s="20">
        <v>29</v>
      </c>
      <c r="AB107" s="20">
        <v>12</v>
      </c>
      <c r="AC107" s="20">
        <v>1</v>
      </c>
      <c r="AD107" s="20">
        <v>57</v>
      </c>
      <c r="AE107" s="20">
        <v>1</v>
      </c>
      <c r="AF107" s="66">
        <f t="shared" si="26"/>
        <v>100</v>
      </c>
      <c r="AG107" s="10"/>
      <c r="AH107" s="36">
        <v>-2.9000000000000001E-2</v>
      </c>
      <c r="AI107" s="40">
        <v>7507</v>
      </c>
      <c r="AJ107" s="37">
        <v>0.8</v>
      </c>
      <c r="AK107" s="42" t="s">
        <v>214</v>
      </c>
      <c r="AL107" s="41">
        <v>1130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16</v>
      </c>
      <c r="E108" s="10"/>
      <c r="F108" s="18" t="s">
        <v>8</v>
      </c>
      <c r="G108" s="18" t="s">
        <v>212</v>
      </c>
      <c r="H108" s="10"/>
      <c r="I108" s="19">
        <v>2924816</v>
      </c>
      <c r="J108" s="19">
        <v>3760</v>
      </c>
      <c r="K108" s="17" t="s">
        <v>9</v>
      </c>
      <c r="L108" s="10"/>
      <c r="M108" s="60">
        <v>267</v>
      </c>
      <c r="N108" s="60">
        <v>499</v>
      </c>
      <c r="O108" s="60">
        <v>248</v>
      </c>
      <c r="P108" s="10"/>
      <c r="Q108" s="60">
        <f t="shared" si="24"/>
        <v>7485</v>
      </c>
      <c r="R108" s="10"/>
      <c r="S108" s="62">
        <f t="shared" si="25"/>
        <v>7984</v>
      </c>
      <c r="T108" s="10"/>
      <c r="U108" s="64">
        <v>17.100000000000001</v>
      </c>
      <c r="V108" s="64">
        <v>8.18</v>
      </c>
      <c r="W108" s="10"/>
      <c r="X108" s="43">
        <v>598260000</v>
      </c>
      <c r="Y108" s="36">
        <v>5.7000000000000002E-2</v>
      </c>
      <c r="Z108" s="10"/>
      <c r="AA108" s="20">
        <v>48</v>
      </c>
      <c r="AB108" s="20">
        <v>11</v>
      </c>
      <c r="AC108" s="20">
        <v>1</v>
      </c>
      <c r="AD108" s="20">
        <v>39</v>
      </c>
      <c r="AE108" s="20">
        <v>1</v>
      </c>
      <c r="AF108" s="66">
        <f t="shared" si="26"/>
        <v>100</v>
      </c>
      <c r="AG108" s="10"/>
      <c r="AH108" s="36">
        <v>1.4E-2</v>
      </c>
      <c r="AI108" s="40">
        <v>0</v>
      </c>
      <c r="AJ108" s="37">
        <v>0.77</v>
      </c>
      <c r="AK108" s="42" t="s">
        <v>210</v>
      </c>
      <c r="AL108" s="41">
        <v>479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169</v>
      </c>
      <c r="E109" s="10"/>
      <c r="F109" s="18" t="s">
        <v>18</v>
      </c>
      <c r="G109" s="18" t="s">
        <v>224</v>
      </c>
      <c r="H109" s="10"/>
      <c r="I109" s="19">
        <v>107122</v>
      </c>
      <c r="J109" s="19">
        <v>4020</v>
      </c>
      <c r="K109" s="17" t="s">
        <v>9</v>
      </c>
      <c r="L109" s="10"/>
      <c r="M109" s="60">
        <v>18</v>
      </c>
      <c r="N109" s="60">
        <v>18</v>
      </c>
      <c r="O109" s="60">
        <v>12</v>
      </c>
      <c r="P109" s="10"/>
      <c r="Q109" s="60">
        <f t="shared" si="24"/>
        <v>270</v>
      </c>
      <c r="R109" s="10"/>
      <c r="S109" s="62">
        <f t="shared" si="25"/>
        <v>288</v>
      </c>
      <c r="T109" s="10"/>
      <c r="U109" s="64">
        <v>16.8</v>
      </c>
      <c r="V109" s="64">
        <v>11.15</v>
      </c>
      <c r="W109" s="10"/>
      <c r="X109" s="43">
        <v>22410000</v>
      </c>
      <c r="Y109" s="36">
        <v>5.6000000000000001E-2</v>
      </c>
      <c r="Z109" s="10"/>
      <c r="AA109" s="20">
        <v>43</v>
      </c>
      <c r="AB109" s="20">
        <v>15</v>
      </c>
      <c r="AC109" s="20">
        <v>2</v>
      </c>
      <c r="AD109" s="20">
        <v>39</v>
      </c>
      <c r="AE109" s="20">
        <v>1</v>
      </c>
      <c r="AF109" s="66">
        <f t="shared" si="26"/>
        <v>100</v>
      </c>
      <c r="AG109" s="10"/>
      <c r="AH109" s="36">
        <v>-1.6E-2</v>
      </c>
      <c r="AI109" s="40">
        <v>7612</v>
      </c>
      <c r="AJ109" s="37">
        <v>0.69</v>
      </c>
      <c r="AK109" s="42" t="s">
        <v>213</v>
      </c>
      <c r="AL109" s="41">
        <v>658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48</v>
      </c>
      <c r="E110" s="10"/>
      <c r="F110" s="18" t="s">
        <v>13</v>
      </c>
      <c r="G110" s="18" t="s">
        <v>222</v>
      </c>
      <c r="H110" s="10"/>
      <c r="I110" s="19">
        <v>4857274</v>
      </c>
      <c r="J110" s="19">
        <v>10840</v>
      </c>
      <c r="K110" s="17" t="s">
        <v>9</v>
      </c>
      <c r="L110" s="10"/>
      <c r="M110" s="60">
        <v>795</v>
      </c>
      <c r="N110" s="60">
        <v>812</v>
      </c>
      <c r="O110" s="60">
        <v>778</v>
      </c>
      <c r="P110" s="10"/>
      <c r="Q110" s="60">
        <f t="shared" si="24"/>
        <v>12180</v>
      </c>
      <c r="R110" s="10"/>
      <c r="S110" s="62">
        <f t="shared" si="25"/>
        <v>12992</v>
      </c>
      <c r="T110" s="10"/>
      <c r="U110" s="64">
        <v>16.7</v>
      </c>
      <c r="V110" s="64">
        <v>16.84</v>
      </c>
      <c r="W110" s="10"/>
      <c r="X110" s="43">
        <v>3180000000</v>
      </c>
      <c r="Y110" s="36">
        <v>5.6000000000000001E-2</v>
      </c>
      <c r="Z110" s="10"/>
      <c r="AA110" s="20">
        <v>22</v>
      </c>
      <c r="AB110" s="20">
        <v>11</v>
      </c>
      <c r="AC110" s="20">
        <v>1</v>
      </c>
      <c r="AD110" s="20">
        <v>65</v>
      </c>
      <c r="AE110" s="20">
        <v>1</v>
      </c>
      <c r="AF110" s="66">
        <f t="shared" si="26"/>
        <v>100</v>
      </c>
      <c r="AG110" s="10"/>
      <c r="AH110" s="36">
        <v>0.104</v>
      </c>
      <c r="AI110" s="40">
        <v>40998</v>
      </c>
      <c r="AJ110" s="37">
        <v>0.75</v>
      </c>
      <c r="AK110" s="42" t="s">
        <v>213</v>
      </c>
      <c r="AL110" s="41">
        <v>794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80</v>
      </c>
      <c r="E111" s="10"/>
      <c r="F111" s="18" t="s">
        <v>13</v>
      </c>
      <c r="G111" s="18" t="s">
        <v>222</v>
      </c>
      <c r="H111" s="10"/>
      <c r="I111" s="19">
        <v>9112867</v>
      </c>
      <c r="J111" s="19">
        <v>2150</v>
      </c>
      <c r="K111" s="17" t="s">
        <v>9</v>
      </c>
      <c r="L111" s="10"/>
      <c r="M111" s="60">
        <v>1407</v>
      </c>
      <c r="N111" s="60">
        <v>1525</v>
      </c>
      <c r="O111" s="60">
        <v>1276</v>
      </c>
      <c r="P111" s="10"/>
      <c r="Q111" s="60">
        <f t="shared" si="24"/>
        <v>22875</v>
      </c>
      <c r="R111" s="10"/>
      <c r="S111" s="62">
        <f t="shared" si="25"/>
        <v>24400</v>
      </c>
      <c r="T111" s="10"/>
      <c r="U111" s="64">
        <v>16.7</v>
      </c>
      <c r="V111" s="64">
        <v>13.76</v>
      </c>
      <c r="W111" s="10"/>
      <c r="X111" s="43">
        <v>1200000000</v>
      </c>
      <c r="Y111" s="36">
        <v>5.6000000000000001E-2</v>
      </c>
      <c r="Z111" s="10"/>
      <c r="AA111" s="20">
        <v>31</v>
      </c>
      <c r="AB111" s="20">
        <v>9</v>
      </c>
      <c r="AC111" s="20">
        <v>2</v>
      </c>
      <c r="AD111" s="20">
        <v>56</v>
      </c>
      <c r="AE111" s="20">
        <v>2</v>
      </c>
      <c r="AF111" s="66">
        <f t="shared" si="26"/>
        <v>100</v>
      </c>
      <c r="AG111" s="10"/>
      <c r="AH111" s="36">
        <v>-1.2E-2</v>
      </c>
      <c r="AI111" s="40">
        <v>18595</v>
      </c>
      <c r="AJ111" s="37">
        <v>0.72</v>
      </c>
      <c r="AK111" s="42" t="s">
        <v>214</v>
      </c>
      <c r="AL111" s="41">
        <v>698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76</v>
      </c>
      <c r="E112" s="10"/>
      <c r="F112" s="18" t="s">
        <v>13</v>
      </c>
      <c r="G112" s="18" t="s">
        <v>222</v>
      </c>
      <c r="H112" s="10"/>
      <c r="I112" s="19">
        <v>16582469</v>
      </c>
      <c r="J112" s="19">
        <v>3790</v>
      </c>
      <c r="K112" s="17" t="s">
        <v>9</v>
      </c>
      <c r="L112" s="10"/>
      <c r="M112" s="60">
        <v>2058</v>
      </c>
      <c r="N112" s="60">
        <v>2758</v>
      </c>
      <c r="O112" s="60">
        <v>2635</v>
      </c>
      <c r="P112" s="10"/>
      <c r="Q112" s="60">
        <f t="shared" si="24"/>
        <v>41370</v>
      </c>
      <c r="R112" s="10"/>
      <c r="S112" s="62">
        <f t="shared" si="25"/>
        <v>44128</v>
      </c>
      <c r="T112" s="10"/>
      <c r="U112" s="64">
        <v>16.600000000000001</v>
      </c>
      <c r="V112" s="64">
        <v>15.92</v>
      </c>
      <c r="W112" s="10"/>
      <c r="X112" s="43">
        <v>3800000000</v>
      </c>
      <c r="Y112" s="36">
        <v>5.5E-2</v>
      </c>
      <c r="Z112" s="10"/>
      <c r="AA112" s="20">
        <v>38</v>
      </c>
      <c r="AB112" s="20">
        <v>14</v>
      </c>
      <c r="AC112" s="20">
        <v>2</v>
      </c>
      <c r="AD112" s="20">
        <v>45</v>
      </c>
      <c r="AE112" s="20">
        <v>1</v>
      </c>
      <c r="AF112" s="66">
        <f t="shared" si="26"/>
        <v>100</v>
      </c>
      <c r="AG112" s="10"/>
      <c r="AH112" s="36">
        <v>2.5999999999999999E-2</v>
      </c>
      <c r="AI112" s="40">
        <v>19600</v>
      </c>
      <c r="AJ112" s="37">
        <v>0.82</v>
      </c>
      <c r="AK112" s="42" t="s">
        <v>210</v>
      </c>
      <c r="AL112" s="41">
        <v>863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98</v>
      </c>
      <c r="E113" s="10"/>
      <c r="F113" s="18" t="s">
        <v>18</v>
      </c>
      <c r="G113" s="18" t="s">
        <v>224</v>
      </c>
      <c r="H113" s="10"/>
      <c r="I113" s="19">
        <v>6758353</v>
      </c>
      <c r="J113" s="19">
        <v>2150</v>
      </c>
      <c r="K113" s="17" t="s">
        <v>9</v>
      </c>
      <c r="L113" s="10"/>
      <c r="M113" s="60">
        <v>1086</v>
      </c>
      <c r="N113" s="60">
        <v>1120</v>
      </c>
      <c r="O113" s="60">
        <v>1717</v>
      </c>
      <c r="P113" s="10"/>
      <c r="Q113" s="60">
        <f t="shared" si="24"/>
        <v>16800</v>
      </c>
      <c r="R113" s="10"/>
      <c r="S113" s="62">
        <f t="shared" si="25"/>
        <v>17920</v>
      </c>
      <c r="T113" s="10"/>
      <c r="U113" s="64">
        <v>16.600000000000001</v>
      </c>
      <c r="V113" s="64">
        <v>24.96</v>
      </c>
      <c r="W113" s="10"/>
      <c r="X113" s="43">
        <v>870930000</v>
      </c>
      <c r="Y113" s="36">
        <v>5.5E-2</v>
      </c>
      <c r="Z113" s="10"/>
      <c r="AA113" s="20">
        <v>30</v>
      </c>
      <c r="AB113" s="20">
        <v>20</v>
      </c>
      <c r="AC113" s="20">
        <v>2</v>
      </c>
      <c r="AD113" s="20">
        <v>46</v>
      </c>
      <c r="AE113" s="20">
        <v>2</v>
      </c>
      <c r="AF113" s="66">
        <f t="shared" si="26"/>
        <v>100</v>
      </c>
      <c r="AG113" s="10"/>
      <c r="AH113" s="36">
        <v>-7.1999999999999995E-2</v>
      </c>
      <c r="AI113" s="40">
        <v>27374</v>
      </c>
      <c r="AJ113" s="37">
        <v>0.75</v>
      </c>
      <c r="AK113" s="42" t="s">
        <v>213</v>
      </c>
      <c r="AL113" s="41">
        <v>1502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116</v>
      </c>
      <c r="E114" s="10"/>
      <c r="F114" s="18" t="s">
        <v>18</v>
      </c>
      <c r="G114" s="18" t="s">
        <v>224</v>
      </c>
      <c r="H114" s="10"/>
      <c r="I114" s="19">
        <v>3027398</v>
      </c>
      <c r="J114" s="19">
        <v>3550</v>
      </c>
      <c r="K114" s="17" t="s">
        <v>9</v>
      </c>
      <c r="L114" s="10"/>
      <c r="M114" s="60">
        <v>484</v>
      </c>
      <c r="N114" s="60">
        <v>499</v>
      </c>
      <c r="O114" s="60">
        <v>541</v>
      </c>
      <c r="P114" s="10"/>
      <c r="Q114" s="60">
        <f t="shared" si="24"/>
        <v>7485</v>
      </c>
      <c r="R114" s="10"/>
      <c r="S114" s="62">
        <f t="shared" si="25"/>
        <v>7984</v>
      </c>
      <c r="T114" s="10"/>
      <c r="U114" s="64">
        <v>16.5</v>
      </c>
      <c r="V114" s="64">
        <v>16.95</v>
      </c>
      <c r="W114" s="10"/>
      <c r="X114" s="43">
        <v>613090000</v>
      </c>
      <c r="Y114" s="36">
        <v>5.5E-2</v>
      </c>
      <c r="Z114" s="10"/>
      <c r="AA114" s="20">
        <v>50</v>
      </c>
      <c r="AB114" s="20">
        <v>20</v>
      </c>
      <c r="AC114" s="20">
        <v>1</v>
      </c>
      <c r="AD114" s="20">
        <v>27</v>
      </c>
      <c r="AE114" s="20">
        <v>2</v>
      </c>
      <c r="AF114" s="66">
        <f t="shared" si="26"/>
        <v>100</v>
      </c>
      <c r="AG114" s="10"/>
      <c r="AH114" s="36">
        <v>-0.05</v>
      </c>
      <c r="AI114" s="40">
        <v>27797</v>
      </c>
      <c r="AJ114" s="37">
        <v>0.84</v>
      </c>
      <c r="AK114" s="42" t="s">
        <v>213</v>
      </c>
      <c r="AL114" s="41">
        <v>1037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182</v>
      </c>
      <c r="E115" s="10"/>
      <c r="F115" s="18" t="s">
        <v>18</v>
      </c>
      <c r="G115" s="18" t="s">
        <v>224</v>
      </c>
      <c r="H115" s="10"/>
      <c r="I115" s="19">
        <v>270402</v>
      </c>
      <c r="J115" s="19">
        <v>3170</v>
      </c>
      <c r="K115" s="17" t="s">
        <v>9</v>
      </c>
      <c r="L115" s="10"/>
      <c r="M115" s="60">
        <v>9</v>
      </c>
      <c r="N115" s="60">
        <v>43</v>
      </c>
      <c r="O115" s="60">
        <v>51</v>
      </c>
      <c r="P115" s="10"/>
      <c r="Q115" s="60">
        <f t="shared" si="24"/>
        <v>645</v>
      </c>
      <c r="R115" s="10"/>
      <c r="S115" s="62">
        <f t="shared" si="25"/>
        <v>688</v>
      </c>
      <c r="T115" s="10"/>
      <c r="U115" s="64">
        <v>15.9</v>
      </c>
      <c r="V115" s="64">
        <v>18.16</v>
      </c>
      <c r="W115" s="10"/>
      <c r="X115" s="43">
        <v>41660000</v>
      </c>
      <c r="Y115" s="36">
        <v>5.2999999999999999E-2</v>
      </c>
      <c r="Z115" s="10"/>
      <c r="AA115" s="20">
        <v>40</v>
      </c>
      <c r="AB115" s="20">
        <v>13</v>
      </c>
      <c r="AC115" s="20">
        <v>1</v>
      </c>
      <c r="AD115" s="20">
        <v>45</v>
      </c>
      <c r="AE115" s="20">
        <v>1</v>
      </c>
      <c r="AF115" s="66">
        <f t="shared" si="26"/>
        <v>100</v>
      </c>
      <c r="AG115" s="10"/>
      <c r="AH115" s="36">
        <v>-4.0000000000000001E-3</v>
      </c>
      <c r="AI115" s="40">
        <v>5539</v>
      </c>
      <c r="AJ115" s="37">
        <v>0.77</v>
      </c>
      <c r="AK115" s="42" t="s">
        <v>214</v>
      </c>
      <c r="AL115" s="41">
        <v>1111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30</v>
      </c>
      <c r="E116" s="10"/>
      <c r="F116" s="18" t="s">
        <v>8</v>
      </c>
      <c r="G116" s="18" t="s">
        <v>212</v>
      </c>
      <c r="H116" s="10"/>
      <c r="I116" s="19">
        <v>3516816</v>
      </c>
      <c r="J116" s="19">
        <v>4880</v>
      </c>
      <c r="K116" s="17" t="s">
        <v>9</v>
      </c>
      <c r="L116" s="10"/>
      <c r="M116" s="60">
        <v>318</v>
      </c>
      <c r="N116" s="60">
        <v>552</v>
      </c>
      <c r="O116" s="60">
        <v>276</v>
      </c>
      <c r="P116" s="10"/>
      <c r="Q116" s="60">
        <f t="shared" si="24"/>
        <v>8280</v>
      </c>
      <c r="R116" s="10"/>
      <c r="S116" s="62">
        <f t="shared" si="25"/>
        <v>8832</v>
      </c>
      <c r="T116" s="10"/>
      <c r="U116" s="64">
        <v>15.7</v>
      </c>
      <c r="V116" s="64">
        <v>7.99</v>
      </c>
      <c r="W116" s="10"/>
      <c r="X116" s="43">
        <v>882580000</v>
      </c>
      <c r="Y116" s="36">
        <v>5.1999999999999998E-2</v>
      </c>
      <c r="Z116" s="10"/>
      <c r="AA116" s="20">
        <v>51</v>
      </c>
      <c r="AB116" s="20">
        <v>14</v>
      </c>
      <c r="AC116" s="20">
        <v>3</v>
      </c>
      <c r="AD116" s="20">
        <v>31</v>
      </c>
      <c r="AE116" s="20">
        <v>1</v>
      </c>
      <c r="AF116" s="66">
        <f t="shared" si="26"/>
        <v>100</v>
      </c>
      <c r="AG116" s="10"/>
      <c r="AH116" s="36">
        <v>4.1000000000000002E-2</v>
      </c>
      <c r="AI116" s="40">
        <v>27816</v>
      </c>
      <c r="AJ116" s="37">
        <v>0.65</v>
      </c>
      <c r="AK116" s="42" t="s">
        <v>210</v>
      </c>
      <c r="AL116" s="41">
        <v>555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29</v>
      </c>
      <c r="E117" s="10"/>
      <c r="F117" s="18" t="s">
        <v>13</v>
      </c>
      <c r="G117" s="18" t="s">
        <v>222</v>
      </c>
      <c r="H117" s="10"/>
      <c r="I117" s="19">
        <v>10887882</v>
      </c>
      <c r="J117" s="19">
        <v>3070</v>
      </c>
      <c r="K117" s="17" t="s">
        <v>9</v>
      </c>
      <c r="L117" s="10"/>
      <c r="M117" s="60">
        <v>1259</v>
      </c>
      <c r="N117" s="60">
        <v>1687</v>
      </c>
      <c r="O117" s="60">
        <v>2120</v>
      </c>
      <c r="P117" s="10"/>
      <c r="Q117" s="60">
        <f t="shared" si="24"/>
        <v>25305</v>
      </c>
      <c r="R117" s="10"/>
      <c r="S117" s="62">
        <f t="shared" si="25"/>
        <v>26992</v>
      </c>
      <c r="T117" s="10"/>
      <c r="U117" s="64">
        <v>15.5</v>
      </c>
      <c r="V117" s="64">
        <v>18.7</v>
      </c>
      <c r="W117" s="10"/>
      <c r="X117" s="43">
        <v>1750000000</v>
      </c>
      <c r="Y117" s="36">
        <v>5.1999999999999998E-2</v>
      </c>
      <c r="Z117" s="10"/>
      <c r="AA117" s="20">
        <v>58</v>
      </c>
      <c r="AB117" s="20">
        <v>5</v>
      </c>
      <c r="AC117" s="20">
        <v>1</v>
      </c>
      <c r="AD117" s="20">
        <v>35</v>
      </c>
      <c r="AE117" s="20">
        <v>1</v>
      </c>
      <c r="AF117" s="66">
        <f t="shared" si="26"/>
        <v>100</v>
      </c>
      <c r="AG117" s="10"/>
      <c r="AH117" s="36">
        <v>-4.8000000000000001E-2</v>
      </c>
      <c r="AI117" s="40">
        <v>15715</v>
      </c>
      <c r="AJ117" s="37">
        <v>0.66</v>
      </c>
      <c r="AK117" s="42" t="s">
        <v>213</v>
      </c>
      <c r="AL117" s="41">
        <v>912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97</v>
      </c>
      <c r="E118" s="10"/>
      <c r="F118" s="18" t="s">
        <v>8</v>
      </c>
      <c r="G118" s="18" t="s">
        <v>212</v>
      </c>
      <c r="H118" s="10"/>
      <c r="I118" s="19">
        <v>5955734</v>
      </c>
      <c r="J118" s="19">
        <v>1100</v>
      </c>
      <c r="K118" s="17" t="s">
        <v>9</v>
      </c>
      <c r="L118" s="10"/>
      <c r="M118" s="60">
        <v>812</v>
      </c>
      <c r="N118" s="60">
        <v>916</v>
      </c>
      <c r="O118" s="60">
        <v>901</v>
      </c>
      <c r="P118" s="10"/>
      <c r="Q118" s="60">
        <f t="shared" si="24"/>
        <v>13740</v>
      </c>
      <c r="R118" s="10"/>
      <c r="S118" s="62">
        <f t="shared" si="25"/>
        <v>14656</v>
      </c>
      <c r="T118" s="10"/>
      <c r="U118" s="64">
        <v>15.4</v>
      </c>
      <c r="V118" s="64">
        <v>14.38</v>
      </c>
      <c r="W118" s="10"/>
      <c r="X118" s="43">
        <v>341320000</v>
      </c>
      <c r="Y118" s="36">
        <v>0.05</v>
      </c>
      <c r="Z118" s="10"/>
      <c r="AA118" s="20">
        <v>52</v>
      </c>
      <c r="AB118" s="20">
        <v>11</v>
      </c>
      <c r="AC118" s="20">
        <v>1</v>
      </c>
      <c r="AD118" s="20">
        <v>34</v>
      </c>
      <c r="AE118" s="20">
        <v>2</v>
      </c>
      <c r="AF118" s="66">
        <f t="shared" si="26"/>
        <v>100</v>
      </c>
      <c r="AG118" s="10"/>
      <c r="AH118" s="36">
        <v>-0.17599999999999999</v>
      </c>
      <c r="AI118" s="40">
        <v>17272</v>
      </c>
      <c r="AJ118" s="37">
        <v>0.84</v>
      </c>
      <c r="AK118" s="42" t="s">
        <v>213</v>
      </c>
      <c r="AL118" s="41">
        <v>844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21</v>
      </c>
      <c r="E119" s="10"/>
      <c r="F119" s="18" t="s">
        <v>22</v>
      </c>
      <c r="G119" s="18" t="s">
        <v>198</v>
      </c>
      <c r="H119" s="10"/>
      <c r="I119" s="19">
        <v>162951552</v>
      </c>
      <c r="J119" s="19">
        <v>1330</v>
      </c>
      <c r="K119" s="17" t="s">
        <v>9</v>
      </c>
      <c r="L119" s="10"/>
      <c r="M119" s="60">
        <v>2376</v>
      </c>
      <c r="N119" s="60">
        <v>24954</v>
      </c>
      <c r="O119" s="60">
        <v>11825</v>
      </c>
      <c r="P119" s="10"/>
      <c r="Q119" s="60">
        <f t="shared" si="24"/>
        <v>374310</v>
      </c>
      <c r="R119" s="10"/>
      <c r="S119" s="62">
        <f t="shared" si="25"/>
        <v>399264</v>
      </c>
      <c r="T119" s="10"/>
      <c r="U119" s="64">
        <v>15.3</v>
      </c>
      <c r="V119" s="64">
        <v>7.61</v>
      </c>
      <c r="W119" s="10"/>
      <c r="X119" s="43">
        <v>11270000000</v>
      </c>
      <c r="Y119" s="36">
        <v>5.0999999999999997E-2</v>
      </c>
      <c r="Z119" s="10"/>
      <c r="AA119" s="20">
        <v>18</v>
      </c>
      <c r="AB119" s="20">
        <v>33</v>
      </c>
      <c r="AC119" s="20">
        <v>12</v>
      </c>
      <c r="AD119" s="20">
        <v>32</v>
      </c>
      <c r="AE119" s="20">
        <v>5</v>
      </c>
      <c r="AF119" s="66">
        <f t="shared" si="26"/>
        <v>100</v>
      </c>
      <c r="AG119" s="10"/>
      <c r="AH119" s="36">
        <v>-4.3999999999999997E-2</v>
      </c>
      <c r="AI119" s="40">
        <v>1767</v>
      </c>
      <c r="AJ119" s="37">
        <v>0.67</v>
      </c>
      <c r="AK119" s="42" t="s">
        <v>223</v>
      </c>
      <c r="AL119" s="41">
        <v>417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71</v>
      </c>
      <c r="E120" s="10"/>
      <c r="F120" s="18" t="s">
        <v>8</v>
      </c>
      <c r="G120" s="18" t="s">
        <v>212</v>
      </c>
      <c r="H120" s="10"/>
      <c r="I120" s="19">
        <v>3925405</v>
      </c>
      <c r="J120" s="19">
        <v>3810</v>
      </c>
      <c r="K120" s="17" t="s">
        <v>9</v>
      </c>
      <c r="L120" s="10"/>
      <c r="M120" s="60">
        <v>581</v>
      </c>
      <c r="N120" s="60">
        <v>599</v>
      </c>
      <c r="O120" s="60">
        <v>748</v>
      </c>
      <c r="P120" s="10"/>
      <c r="Q120" s="60">
        <f t="shared" si="24"/>
        <v>8985</v>
      </c>
      <c r="R120" s="10"/>
      <c r="S120" s="62">
        <f t="shared" si="25"/>
        <v>9584</v>
      </c>
      <c r="T120" s="10"/>
      <c r="U120" s="64">
        <v>15.3</v>
      </c>
      <c r="V120" s="64">
        <v>20.059999999999999</v>
      </c>
      <c r="W120" s="10"/>
      <c r="X120" s="43">
        <v>768240000</v>
      </c>
      <c r="Y120" s="36">
        <v>5.2999999999999999E-2</v>
      </c>
      <c r="Z120" s="10"/>
      <c r="AA120" s="20">
        <v>59</v>
      </c>
      <c r="AB120" s="20">
        <v>6</v>
      </c>
      <c r="AC120" s="20">
        <v>1</v>
      </c>
      <c r="AD120" s="20">
        <v>33</v>
      </c>
      <c r="AE120" s="20">
        <v>1</v>
      </c>
      <c r="AF120" s="66">
        <f t="shared" si="26"/>
        <v>100</v>
      </c>
      <c r="AG120" s="10"/>
      <c r="AH120" s="36">
        <v>8.2000000000000003E-2</v>
      </c>
      <c r="AI120" s="40">
        <v>28697</v>
      </c>
      <c r="AJ120" s="37">
        <v>0.79</v>
      </c>
      <c r="AK120" s="42" t="s">
        <v>210</v>
      </c>
      <c r="AL120" s="41">
        <v>1064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158</v>
      </c>
      <c r="E121" s="10"/>
      <c r="F121" s="18" t="s">
        <v>22</v>
      </c>
      <c r="G121" s="18" t="s">
        <v>198</v>
      </c>
      <c r="H121" s="10"/>
      <c r="I121" s="19">
        <v>20798492</v>
      </c>
      <c r="J121" s="19">
        <v>3780</v>
      </c>
      <c r="K121" s="17" t="s">
        <v>9</v>
      </c>
      <c r="L121" s="10"/>
      <c r="M121" s="60">
        <v>3003</v>
      </c>
      <c r="N121" s="60">
        <v>3096</v>
      </c>
      <c r="O121" s="60">
        <v>2811</v>
      </c>
      <c r="P121" s="10"/>
      <c r="Q121" s="60">
        <f t="shared" si="24"/>
        <v>46440</v>
      </c>
      <c r="R121" s="10"/>
      <c r="S121" s="62">
        <f t="shared" si="25"/>
        <v>49536</v>
      </c>
      <c r="T121" s="10"/>
      <c r="U121" s="64">
        <v>14.9</v>
      </c>
      <c r="V121" s="64">
        <v>13.09</v>
      </c>
      <c r="W121" s="10"/>
      <c r="X121" s="43">
        <v>3970000000</v>
      </c>
      <c r="Y121" s="36">
        <v>4.9000000000000002E-2</v>
      </c>
      <c r="Z121" s="10"/>
      <c r="AA121" s="20">
        <v>38</v>
      </c>
      <c r="AB121" s="20">
        <v>20</v>
      </c>
      <c r="AC121" s="20">
        <v>3</v>
      </c>
      <c r="AD121" s="20">
        <v>38</v>
      </c>
      <c r="AE121" s="20">
        <v>1</v>
      </c>
      <c r="AF121" s="66">
        <f t="shared" si="26"/>
        <v>100</v>
      </c>
      <c r="AG121" s="10"/>
      <c r="AH121" s="36">
        <v>-4.8000000000000001E-2</v>
      </c>
      <c r="AI121" s="40">
        <v>32673</v>
      </c>
      <c r="AJ121" s="37">
        <v>0.63</v>
      </c>
      <c r="AK121" s="42" t="s">
        <v>213</v>
      </c>
      <c r="AL121" s="41">
        <v>598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160</v>
      </c>
      <c r="E122" s="10"/>
      <c r="F122" s="18" t="s">
        <v>13</v>
      </c>
      <c r="G122" s="18" t="s">
        <v>222</v>
      </c>
      <c r="H122" s="10"/>
      <c r="I122" s="19">
        <v>558368</v>
      </c>
      <c r="J122" s="19">
        <v>7070</v>
      </c>
      <c r="K122" s="17" t="s">
        <v>9</v>
      </c>
      <c r="L122" s="10"/>
      <c r="M122" s="60">
        <v>74</v>
      </c>
      <c r="N122" s="60">
        <v>81</v>
      </c>
      <c r="O122" s="60">
        <v>98</v>
      </c>
      <c r="P122" s="10"/>
      <c r="Q122" s="60">
        <f t="shared" si="24"/>
        <v>1215</v>
      </c>
      <c r="R122" s="10"/>
      <c r="S122" s="62">
        <f t="shared" si="25"/>
        <v>1296</v>
      </c>
      <c r="T122" s="10"/>
      <c r="U122" s="64">
        <v>14.5</v>
      </c>
      <c r="V122" s="64">
        <v>17.149999999999999</v>
      </c>
      <c r="W122" s="10"/>
      <c r="X122" s="43">
        <v>152040000</v>
      </c>
      <c r="Y122" s="36">
        <v>4.8000000000000001E-2</v>
      </c>
      <c r="Z122" s="10"/>
      <c r="AA122" s="20">
        <v>53</v>
      </c>
      <c r="AB122" s="20">
        <v>19</v>
      </c>
      <c r="AC122" s="20">
        <v>6</v>
      </c>
      <c r="AD122" s="20">
        <v>21</v>
      </c>
      <c r="AE122" s="20">
        <v>1</v>
      </c>
      <c r="AF122" s="66">
        <f t="shared" si="26"/>
        <v>100</v>
      </c>
      <c r="AG122" s="10"/>
      <c r="AH122" s="36">
        <v>-2.5000000000000001E-2</v>
      </c>
      <c r="AI122" s="40">
        <v>40903</v>
      </c>
      <c r="AJ122" s="37">
        <v>0.8</v>
      </c>
      <c r="AK122" s="42" t="s">
        <v>213</v>
      </c>
      <c r="AL122" s="41">
        <v>882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173</v>
      </c>
      <c r="E123" s="10"/>
      <c r="F123" s="18" t="s">
        <v>8</v>
      </c>
      <c r="G123" s="18" t="s">
        <v>212</v>
      </c>
      <c r="H123" s="10"/>
      <c r="I123" s="19">
        <v>5662544</v>
      </c>
      <c r="J123" s="19">
        <v>6670</v>
      </c>
      <c r="K123" s="17" t="s">
        <v>9</v>
      </c>
      <c r="L123" s="10"/>
      <c r="M123" s="60">
        <v>543</v>
      </c>
      <c r="N123" s="60">
        <v>823</v>
      </c>
      <c r="O123" s="60">
        <v>326</v>
      </c>
      <c r="P123" s="10"/>
      <c r="Q123" s="60">
        <f t="shared" ref="Q123:Q157" si="31">N123*$Q$189</f>
        <v>12345</v>
      </c>
      <c r="R123" s="10"/>
      <c r="S123" s="62">
        <f t="shared" ref="S123:S157" si="32">Q123+N123</f>
        <v>13168</v>
      </c>
      <c r="T123" s="10"/>
      <c r="U123" s="64">
        <v>14.5</v>
      </c>
      <c r="V123" s="64">
        <v>6.62</v>
      </c>
      <c r="W123" s="10"/>
      <c r="X123" s="43">
        <v>1750000000</v>
      </c>
      <c r="Y123" s="36">
        <v>4.8000000000000001E-2</v>
      </c>
      <c r="Z123" s="10"/>
      <c r="AA123" s="20">
        <v>51</v>
      </c>
      <c r="AB123" s="20">
        <v>10</v>
      </c>
      <c r="AC123" s="20">
        <v>1</v>
      </c>
      <c r="AD123" s="20">
        <v>37</v>
      </c>
      <c r="AE123" s="20">
        <v>1</v>
      </c>
      <c r="AF123" s="66">
        <f t="shared" ref="AF123:AF154" si="33">SUM(AA123:AE123)</f>
        <v>100</v>
      </c>
      <c r="AG123" s="10"/>
      <c r="AH123" s="36">
        <v>-1.9E-2</v>
      </c>
      <c r="AI123" s="40">
        <v>14973</v>
      </c>
      <c r="AJ123" s="37">
        <v>0.86</v>
      </c>
      <c r="AK123" s="42" t="s">
        <v>210</v>
      </c>
      <c r="AL123" s="41">
        <v>466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129</v>
      </c>
      <c r="E124" s="10"/>
      <c r="F124" s="18" t="s">
        <v>5</v>
      </c>
      <c r="G124" s="18" t="s">
        <v>198</v>
      </c>
      <c r="H124" s="10"/>
      <c r="I124" s="19">
        <v>193203472</v>
      </c>
      <c r="J124" s="19">
        <v>1510</v>
      </c>
      <c r="K124" s="17" t="s">
        <v>9</v>
      </c>
      <c r="L124" s="10"/>
      <c r="M124" s="60">
        <v>4448</v>
      </c>
      <c r="N124" s="60">
        <v>27582</v>
      </c>
      <c r="O124" s="60">
        <v>52708</v>
      </c>
      <c r="P124" s="10"/>
      <c r="Q124" s="60">
        <f t="shared" si="31"/>
        <v>413730</v>
      </c>
      <c r="R124" s="10"/>
      <c r="S124" s="62">
        <f t="shared" si="32"/>
        <v>441312</v>
      </c>
      <c r="T124" s="10"/>
      <c r="U124" s="64">
        <v>14.3</v>
      </c>
      <c r="V124" s="64">
        <v>25.16</v>
      </c>
      <c r="W124" s="10"/>
      <c r="X124" s="43">
        <v>13230000000</v>
      </c>
      <c r="Y124" s="36">
        <v>4.7E-2</v>
      </c>
      <c r="Z124" s="10"/>
      <c r="AA124" s="20">
        <v>21</v>
      </c>
      <c r="AB124" s="20">
        <v>20</v>
      </c>
      <c r="AC124" s="20">
        <v>8</v>
      </c>
      <c r="AD124" s="20">
        <v>50</v>
      </c>
      <c r="AE124" s="20">
        <v>1</v>
      </c>
      <c r="AF124" s="66">
        <f t="shared" si="33"/>
        <v>100</v>
      </c>
      <c r="AG124" s="10"/>
      <c r="AH124" s="36">
        <v>-3.1E-2</v>
      </c>
      <c r="AI124" s="40">
        <v>9499</v>
      </c>
      <c r="AJ124" s="37">
        <v>0.75</v>
      </c>
      <c r="AK124" s="42" t="s">
        <v>213</v>
      </c>
      <c r="AL124" s="41">
        <v>1461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130</v>
      </c>
      <c r="E125" s="10"/>
      <c r="F125" s="18" t="s">
        <v>13</v>
      </c>
      <c r="G125" s="18" t="s">
        <v>222</v>
      </c>
      <c r="H125" s="10"/>
      <c r="I125" s="19">
        <v>4034119</v>
      </c>
      <c r="J125" s="19">
        <v>12140</v>
      </c>
      <c r="K125" s="17" t="s">
        <v>9</v>
      </c>
      <c r="L125" s="10"/>
      <c r="M125" s="60">
        <v>440</v>
      </c>
      <c r="N125" s="60">
        <v>575</v>
      </c>
      <c r="O125" s="60">
        <v>506</v>
      </c>
      <c r="P125" s="10"/>
      <c r="Q125" s="60">
        <f t="shared" si="31"/>
        <v>8625</v>
      </c>
      <c r="R125" s="10"/>
      <c r="S125" s="62">
        <f t="shared" si="32"/>
        <v>9200</v>
      </c>
      <c r="T125" s="10"/>
      <c r="U125" s="64">
        <v>14.3</v>
      </c>
      <c r="V125" s="64">
        <v>13.11</v>
      </c>
      <c r="W125" s="10"/>
      <c r="X125" s="43">
        <v>2750000000</v>
      </c>
      <c r="Y125" s="36">
        <v>4.7E-2</v>
      </c>
      <c r="Z125" s="10"/>
      <c r="AA125" s="20">
        <v>41</v>
      </c>
      <c r="AB125" s="20">
        <v>5</v>
      </c>
      <c r="AC125" s="20">
        <v>5</v>
      </c>
      <c r="AD125" s="20">
        <v>47</v>
      </c>
      <c r="AE125" s="20">
        <v>2</v>
      </c>
      <c r="AF125" s="66">
        <f t="shared" si="33"/>
        <v>100</v>
      </c>
      <c r="AG125" s="10"/>
      <c r="AH125" s="36">
        <v>-9.7000000000000003E-2</v>
      </c>
      <c r="AI125" s="40">
        <v>31942</v>
      </c>
      <c r="AJ125" s="37">
        <v>0.77</v>
      </c>
      <c r="AK125" s="42" t="s">
        <v>210</v>
      </c>
      <c r="AL125" s="41">
        <v>659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131</v>
      </c>
      <c r="E126" s="10"/>
      <c r="F126" s="18" t="s">
        <v>18</v>
      </c>
      <c r="G126" s="18" t="s">
        <v>224</v>
      </c>
      <c r="H126" s="10"/>
      <c r="I126" s="19">
        <v>8084991</v>
      </c>
      <c r="J126" s="19">
        <v>2160</v>
      </c>
      <c r="K126" s="17" t="s">
        <v>9</v>
      </c>
      <c r="L126" s="10"/>
      <c r="M126" s="60">
        <v>158</v>
      </c>
      <c r="N126" s="60">
        <v>1145</v>
      </c>
      <c r="O126" s="60">
        <v>2788</v>
      </c>
      <c r="P126" s="10"/>
      <c r="Q126" s="60">
        <f t="shared" si="31"/>
        <v>17175</v>
      </c>
      <c r="R126" s="10"/>
      <c r="S126" s="62">
        <f t="shared" si="32"/>
        <v>18320</v>
      </c>
      <c r="T126" s="10"/>
      <c r="U126" s="64">
        <v>14.2</v>
      </c>
      <c r="V126" s="64">
        <v>31.06</v>
      </c>
      <c r="W126" s="10"/>
      <c r="X126" s="43">
        <v>896010000</v>
      </c>
      <c r="Y126" s="36">
        <v>4.7E-2</v>
      </c>
      <c r="Z126" s="10"/>
      <c r="AA126" s="20">
        <v>49</v>
      </c>
      <c r="AB126" s="20">
        <v>19</v>
      </c>
      <c r="AC126" s="20">
        <v>1</v>
      </c>
      <c r="AD126" s="20">
        <v>29</v>
      </c>
      <c r="AE126" s="20">
        <v>2</v>
      </c>
      <c r="AF126" s="66">
        <f t="shared" si="33"/>
        <v>100</v>
      </c>
      <c r="AG126" s="10"/>
      <c r="AH126" s="36">
        <v>-4.1000000000000002E-2</v>
      </c>
      <c r="AI126" s="40">
        <v>1249</v>
      </c>
      <c r="AJ126" s="37">
        <v>0.9</v>
      </c>
      <c r="AK126" s="42" t="s">
        <v>213</v>
      </c>
      <c r="AL126" s="41">
        <v>1777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15</v>
      </c>
      <c r="E127" s="10"/>
      <c r="F127" s="18" t="s">
        <v>13</v>
      </c>
      <c r="G127" s="18" t="s">
        <v>222</v>
      </c>
      <c r="H127" s="10"/>
      <c r="I127" s="19">
        <v>43847432</v>
      </c>
      <c r="J127" s="19">
        <v>11960</v>
      </c>
      <c r="K127" s="17" t="s">
        <v>9</v>
      </c>
      <c r="L127" s="10"/>
      <c r="M127" s="60">
        <v>5530</v>
      </c>
      <c r="N127" s="60">
        <v>6119</v>
      </c>
      <c r="O127" s="60">
        <v>6508</v>
      </c>
      <c r="P127" s="10"/>
      <c r="Q127" s="60">
        <f t="shared" si="31"/>
        <v>91785</v>
      </c>
      <c r="R127" s="10"/>
      <c r="S127" s="62">
        <f t="shared" si="32"/>
        <v>97904</v>
      </c>
      <c r="T127" s="10"/>
      <c r="U127" s="64">
        <v>14</v>
      </c>
      <c r="V127" s="64">
        <v>14.85</v>
      </c>
      <c r="W127" s="10"/>
      <c r="X127" s="43">
        <v>25750000000</v>
      </c>
      <c r="Y127" s="36">
        <v>4.5999999999999999E-2</v>
      </c>
      <c r="Z127" s="10"/>
      <c r="AA127" s="20">
        <v>52</v>
      </c>
      <c r="AB127" s="20">
        <v>18</v>
      </c>
      <c r="AC127" s="20">
        <v>2</v>
      </c>
      <c r="AD127" s="20">
        <v>27</v>
      </c>
      <c r="AE127" s="20">
        <v>1</v>
      </c>
      <c r="AF127" s="66">
        <f t="shared" si="33"/>
        <v>100</v>
      </c>
      <c r="AG127" s="10"/>
      <c r="AH127" s="36">
        <v>-7.6999999999999999E-2</v>
      </c>
      <c r="AI127" s="40">
        <v>49338</v>
      </c>
      <c r="AJ127" s="37">
        <v>0.73</v>
      </c>
      <c r="AK127" s="42" t="s">
        <v>213</v>
      </c>
      <c r="AL127" s="41">
        <v>795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113</v>
      </c>
      <c r="E128" s="10"/>
      <c r="F128" s="18" t="s">
        <v>11</v>
      </c>
      <c r="G128" s="18" t="s">
        <v>11</v>
      </c>
      <c r="H128" s="10"/>
      <c r="I128" s="19">
        <v>1262132</v>
      </c>
      <c r="J128" s="19">
        <v>9760</v>
      </c>
      <c r="K128" s="17" t="s">
        <v>9</v>
      </c>
      <c r="L128" s="10"/>
      <c r="M128" s="60">
        <v>144</v>
      </c>
      <c r="N128" s="60">
        <v>173</v>
      </c>
      <c r="O128" s="60">
        <v>168</v>
      </c>
      <c r="P128" s="10"/>
      <c r="Q128" s="60">
        <f t="shared" si="31"/>
        <v>2595</v>
      </c>
      <c r="R128" s="10"/>
      <c r="S128" s="62">
        <f t="shared" si="32"/>
        <v>2768</v>
      </c>
      <c r="T128" s="10"/>
      <c r="U128" s="64">
        <v>13.7</v>
      </c>
      <c r="V128" s="64">
        <v>13.22</v>
      </c>
      <c r="W128" s="10"/>
      <c r="X128" s="43">
        <v>556910000</v>
      </c>
      <c r="Y128" s="36">
        <v>4.5999999999999999E-2</v>
      </c>
      <c r="Z128" s="10"/>
      <c r="AA128" s="20">
        <v>40</v>
      </c>
      <c r="AB128" s="20">
        <v>28</v>
      </c>
      <c r="AC128" s="20">
        <v>3</v>
      </c>
      <c r="AD128" s="20">
        <v>28</v>
      </c>
      <c r="AE128" s="20">
        <v>1</v>
      </c>
      <c r="AF128" s="66">
        <f t="shared" si="33"/>
        <v>100</v>
      </c>
      <c r="AG128" s="10"/>
      <c r="AH128" s="36">
        <v>4.3999999999999997E-2</v>
      </c>
      <c r="AI128" s="40">
        <v>40224</v>
      </c>
      <c r="AJ128" s="37">
        <v>0.8</v>
      </c>
      <c r="AK128" s="42" t="s">
        <v>223</v>
      </c>
      <c r="AL128" s="41">
        <v>727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175</v>
      </c>
      <c r="E129" s="10"/>
      <c r="F129" s="18" t="s">
        <v>8</v>
      </c>
      <c r="G129" s="18" t="s">
        <v>212</v>
      </c>
      <c r="H129" s="10"/>
      <c r="I129" s="19">
        <v>44438624</v>
      </c>
      <c r="J129" s="19">
        <v>2310</v>
      </c>
      <c r="K129" s="17" t="s">
        <v>9</v>
      </c>
      <c r="L129" s="10"/>
      <c r="M129" s="60">
        <v>4687</v>
      </c>
      <c r="N129" s="60">
        <v>6089</v>
      </c>
      <c r="O129" s="60">
        <v>7308</v>
      </c>
      <c r="P129" s="10"/>
      <c r="Q129" s="60">
        <f t="shared" si="31"/>
        <v>91335</v>
      </c>
      <c r="R129" s="10"/>
      <c r="S129" s="62">
        <f t="shared" si="32"/>
        <v>97424</v>
      </c>
      <c r="T129" s="10"/>
      <c r="U129" s="64">
        <v>13.7</v>
      </c>
      <c r="V129" s="64">
        <v>16.25</v>
      </c>
      <c r="W129" s="10"/>
      <c r="X129" s="43">
        <v>4430000000</v>
      </c>
      <c r="Y129" s="36">
        <v>4.7E-2</v>
      </c>
      <c r="Z129" s="10"/>
      <c r="AA129" s="20">
        <v>50</v>
      </c>
      <c r="AB129" s="20">
        <v>8</v>
      </c>
      <c r="AC129" s="20">
        <v>2</v>
      </c>
      <c r="AD129" s="20">
        <v>39</v>
      </c>
      <c r="AE129" s="20">
        <v>1</v>
      </c>
      <c r="AF129" s="66">
        <f t="shared" si="33"/>
        <v>100</v>
      </c>
      <c r="AG129" s="10"/>
      <c r="AH129" s="36">
        <v>0.28899999999999998</v>
      </c>
      <c r="AI129" s="40">
        <v>32480</v>
      </c>
      <c r="AJ129" s="37">
        <v>0.86</v>
      </c>
      <c r="AK129" s="42" t="s">
        <v>210</v>
      </c>
      <c r="AL129" s="41">
        <v>1003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7</v>
      </c>
      <c r="E130" s="10"/>
      <c r="F130" s="18" t="s">
        <v>8</v>
      </c>
      <c r="G130" s="18" t="s">
        <v>212</v>
      </c>
      <c r="H130" s="10"/>
      <c r="I130" s="19">
        <v>2926348</v>
      </c>
      <c r="J130" s="19">
        <v>4250</v>
      </c>
      <c r="K130" s="17" t="s">
        <v>9</v>
      </c>
      <c r="L130" s="10"/>
      <c r="M130" s="60">
        <v>269</v>
      </c>
      <c r="N130" s="60">
        <v>399</v>
      </c>
      <c r="O130" s="60">
        <v>251</v>
      </c>
      <c r="P130" s="10"/>
      <c r="Q130" s="60">
        <f t="shared" si="31"/>
        <v>5985</v>
      </c>
      <c r="R130" s="10"/>
      <c r="S130" s="62">
        <f t="shared" si="32"/>
        <v>6384</v>
      </c>
      <c r="T130" s="10"/>
      <c r="U130" s="64">
        <v>13.6</v>
      </c>
      <c r="V130" s="64">
        <v>9.0399999999999991</v>
      </c>
      <c r="W130" s="10"/>
      <c r="X130" s="43">
        <v>548170000</v>
      </c>
      <c r="Y130" s="36">
        <v>4.5999999999999999E-2</v>
      </c>
      <c r="Z130" s="10"/>
      <c r="AA130" s="20">
        <v>38</v>
      </c>
      <c r="AB130" s="20">
        <v>10</v>
      </c>
      <c r="AC130" s="20">
        <v>4</v>
      </c>
      <c r="AD130" s="20">
        <v>46</v>
      </c>
      <c r="AE130" s="20">
        <v>2</v>
      </c>
      <c r="AF130" s="66">
        <f t="shared" si="33"/>
        <v>100</v>
      </c>
      <c r="AG130" s="10"/>
      <c r="AH130" s="36">
        <v>-1.6E-2</v>
      </c>
      <c r="AI130" s="40">
        <v>19243</v>
      </c>
      <c r="AJ130" s="37">
        <v>0.73</v>
      </c>
      <c r="AK130" s="42" t="s">
        <v>213</v>
      </c>
      <c r="AL130" s="41">
        <v>645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90</v>
      </c>
      <c r="E131" s="10"/>
      <c r="F131" s="18" t="s">
        <v>13</v>
      </c>
      <c r="G131" s="18" t="s">
        <v>222</v>
      </c>
      <c r="H131" s="10"/>
      <c r="I131" s="19">
        <v>2881355</v>
      </c>
      <c r="J131" s="19">
        <v>4660</v>
      </c>
      <c r="K131" s="17" t="s">
        <v>9</v>
      </c>
      <c r="L131" s="10"/>
      <c r="M131" s="60">
        <v>379</v>
      </c>
      <c r="N131" s="60">
        <v>391</v>
      </c>
      <c r="O131" s="60">
        <v>282</v>
      </c>
      <c r="P131" s="10"/>
      <c r="Q131" s="60">
        <f t="shared" si="31"/>
        <v>5865</v>
      </c>
      <c r="R131" s="10"/>
      <c r="S131" s="62">
        <f t="shared" si="32"/>
        <v>6256</v>
      </c>
      <c r="T131" s="10"/>
      <c r="U131" s="64">
        <v>13.6</v>
      </c>
      <c r="V131" s="64">
        <v>10.15</v>
      </c>
      <c r="W131" s="10"/>
      <c r="X131" s="43">
        <v>634940000</v>
      </c>
      <c r="Y131" s="36">
        <v>4.4999999999999998E-2</v>
      </c>
      <c r="Z131" s="10"/>
      <c r="AA131" s="20">
        <v>50</v>
      </c>
      <c r="AB131" s="20">
        <v>18</v>
      </c>
      <c r="AC131" s="20">
        <v>7</v>
      </c>
      <c r="AD131" s="20">
        <v>24</v>
      </c>
      <c r="AE131" s="20">
        <v>1</v>
      </c>
      <c r="AF131" s="66">
        <f t="shared" si="33"/>
        <v>100</v>
      </c>
      <c r="AG131" s="10"/>
      <c r="AH131" s="36">
        <v>-3.0000000000000001E-3</v>
      </c>
      <c r="AI131" s="40">
        <v>18787</v>
      </c>
      <c r="AJ131" s="37">
        <v>0.75</v>
      </c>
      <c r="AK131" s="42" t="s">
        <v>210</v>
      </c>
      <c r="AL131" s="41">
        <v>505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133</v>
      </c>
      <c r="E132" s="10"/>
      <c r="F132" s="18" t="s">
        <v>13</v>
      </c>
      <c r="G132" s="18" t="s">
        <v>222</v>
      </c>
      <c r="H132" s="10"/>
      <c r="I132" s="19">
        <v>31773840</v>
      </c>
      <c r="J132" s="19">
        <v>5950</v>
      </c>
      <c r="K132" s="17" t="s">
        <v>9</v>
      </c>
      <c r="L132" s="10"/>
      <c r="M132" s="60">
        <v>2696</v>
      </c>
      <c r="N132" s="60">
        <v>4286</v>
      </c>
      <c r="O132" s="60">
        <v>4555</v>
      </c>
      <c r="P132" s="10"/>
      <c r="Q132" s="60">
        <f t="shared" si="31"/>
        <v>64290</v>
      </c>
      <c r="R132" s="10"/>
      <c r="S132" s="62">
        <f t="shared" si="32"/>
        <v>68576</v>
      </c>
      <c r="T132" s="10"/>
      <c r="U132" s="64">
        <v>13.5</v>
      </c>
      <c r="V132" s="64">
        <v>13.95</v>
      </c>
      <c r="W132" s="10"/>
      <c r="X132" s="43">
        <v>8600000000</v>
      </c>
      <c r="Y132" s="36">
        <v>4.4999999999999998E-2</v>
      </c>
      <c r="Z132" s="10"/>
      <c r="AA132" s="20">
        <v>40</v>
      </c>
      <c r="AB132" s="20">
        <v>7</v>
      </c>
      <c r="AC132" s="20">
        <v>3</v>
      </c>
      <c r="AD132" s="20">
        <v>49</v>
      </c>
      <c r="AE132" s="20">
        <v>1</v>
      </c>
      <c r="AF132" s="66">
        <f t="shared" si="33"/>
        <v>100</v>
      </c>
      <c r="AG132" s="10"/>
      <c r="AH132" s="36">
        <v>-0.127</v>
      </c>
      <c r="AI132" s="40">
        <v>17640</v>
      </c>
      <c r="AJ132" s="37">
        <v>0.71</v>
      </c>
      <c r="AK132" s="42" t="s">
        <v>213</v>
      </c>
      <c r="AL132" s="41">
        <v>697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114</v>
      </c>
      <c r="E133" s="10"/>
      <c r="F133" s="18" t="s">
        <v>13</v>
      </c>
      <c r="G133" s="18" t="s">
        <v>222</v>
      </c>
      <c r="H133" s="10"/>
      <c r="I133" s="19">
        <v>127540424</v>
      </c>
      <c r="J133" s="19">
        <v>9040</v>
      </c>
      <c r="K133" s="17" t="s">
        <v>9</v>
      </c>
      <c r="L133" s="10"/>
      <c r="M133" s="60">
        <v>16039</v>
      </c>
      <c r="N133" s="60">
        <v>16725</v>
      </c>
      <c r="O133" s="60">
        <v>19676</v>
      </c>
      <c r="P133" s="10"/>
      <c r="Q133" s="60">
        <f t="shared" si="31"/>
        <v>250875</v>
      </c>
      <c r="R133" s="10"/>
      <c r="S133" s="62">
        <f t="shared" si="32"/>
        <v>267600</v>
      </c>
      <c r="T133" s="10"/>
      <c r="U133" s="64">
        <v>13.1</v>
      </c>
      <c r="V133" s="64">
        <v>15.73</v>
      </c>
      <c r="W133" s="10"/>
      <c r="X133" s="43">
        <v>46990000000</v>
      </c>
      <c r="Y133" s="36">
        <v>4.3999999999999997E-2</v>
      </c>
      <c r="Z133" s="10"/>
      <c r="AA133" s="20">
        <v>38</v>
      </c>
      <c r="AB133" s="20">
        <v>10</v>
      </c>
      <c r="AC133" s="20">
        <v>2</v>
      </c>
      <c r="AD133" s="20">
        <v>48</v>
      </c>
      <c r="AE133" s="20">
        <v>2</v>
      </c>
      <c r="AF133" s="66">
        <f t="shared" si="33"/>
        <v>100</v>
      </c>
      <c r="AG133" s="10"/>
      <c r="AH133" s="36">
        <v>-1.4E-2</v>
      </c>
      <c r="AI133" s="40">
        <v>31524</v>
      </c>
      <c r="AJ133" s="37">
        <v>0.78</v>
      </c>
      <c r="AK133" s="42" t="s">
        <v>213</v>
      </c>
      <c r="AL133" s="41">
        <v>847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18" t="s">
        <v>167</v>
      </c>
      <c r="E134" s="10"/>
      <c r="F134" s="18" t="s">
        <v>22</v>
      </c>
      <c r="G134" s="18" t="s">
        <v>224</v>
      </c>
      <c r="H134" s="10"/>
      <c r="I134" s="19">
        <v>1268671</v>
      </c>
      <c r="J134" s="19">
        <v>2180</v>
      </c>
      <c r="K134" s="17" t="s">
        <v>9</v>
      </c>
      <c r="L134" s="10"/>
      <c r="M134" s="60">
        <v>71</v>
      </c>
      <c r="N134" s="60">
        <v>161</v>
      </c>
      <c r="O134" s="60">
        <v>115</v>
      </c>
      <c r="P134" s="10"/>
      <c r="Q134" s="60">
        <f t="shared" si="31"/>
        <v>2415</v>
      </c>
      <c r="R134" s="10"/>
      <c r="S134" s="62">
        <f t="shared" si="32"/>
        <v>2576</v>
      </c>
      <c r="T134" s="10"/>
      <c r="U134" s="64">
        <v>12.7</v>
      </c>
      <c r="V134" s="64">
        <v>9.09</v>
      </c>
      <c r="W134" s="10"/>
      <c r="X134" s="43">
        <v>106380000</v>
      </c>
      <c r="Y134" s="36">
        <v>4.2000000000000003E-2</v>
      </c>
      <c r="Z134" s="10"/>
      <c r="AA134" s="20">
        <v>41</v>
      </c>
      <c r="AB134" s="20">
        <v>28</v>
      </c>
      <c r="AC134" s="20">
        <v>1</v>
      </c>
      <c r="AD134" s="20">
        <v>29</v>
      </c>
      <c r="AE134" s="20">
        <v>1</v>
      </c>
      <c r="AF134" s="66">
        <f t="shared" si="33"/>
        <v>100</v>
      </c>
      <c r="AG134" s="10"/>
      <c r="AH134" s="36">
        <v>2.7E-2</v>
      </c>
      <c r="AI134" s="40">
        <v>11555</v>
      </c>
      <c r="AJ134" s="37">
        <v>0.68</v>
      </c>
      <c r="AK134" s="42" t="s">
        <v>213</v>
      </c>
      <c r="AL134" s="41">
        <v>571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284</v>
      </c>
      <c r="E135" s="10"/>
      <c r="F135" s="18" t="s">
        <v>18</v>
      </c>
      <c r="G135" s="18" t="s">
        <v>224</v>
      </c>
      <c r="H135" s="10"/>
      <c r="I135" s="19">
        <v>103320224</v>
      </c>
      <c r="J135" s="19">
        <v>3580</v>
      </c>
      <c r="K135" s="17" t="s">
        <v>9</v>
      </c>
      <c r="L135" s="10"/>
      <c r="M135" s="60">
        <v>10012</v>
      </c>
      <c r="N135" s="60">
        <v>12690</v>
      </c>
      <c r="O135" s="60">
        <v>11089</v>
      </c>
      <c r="P135" s="10"/>
      <c r="Q135" s="60">
        <f t="shared" si="31"/>
        <v>190350</v>
      </c>
      <c r="R135" s="10"/>
      <c r="S135" s="62">
        <f t="shared" si="32"/>
        <v>203040</v>
      </c>
      <c r="T135" s="10"/>
      <c r="U135" s="64">
        <v>12.3</v>
      </c>
      <c r="V135" s="64">
        <v>10.83</v>
      </c>
      <c r="W135" s="10"/>
      <c r="X135" s="43">
        <v>12450000000</v>
      </c>
      <c r="Y135" s="36">
        <v>4.1000000000000002E-2</v>
      </c>
      <c r="Z135" s="10"/>
      <c r="AA135" s="20">
        <v>48</v>
      </c>
      <c r="AB135" s="20">
        <v>21</v>
      </c>
      <c r="AC135" s="20">
        <v>3</v>
      </c>
      <c r="AD135" s="20">
        <v>26</v>
      </c>
      <c r="AE135" s="20">
        <v>2</v>
      </c>
      <c r="AF135" s="66">
        <f t="shared" si="33"/>
        <v>100</v>
      </c>
      <c r="AG135" s="10"/>
      <c r="AH135" s="36">
        <v>1.4999999999999999E-2</v>
      </c>
      <c r="AI135" s="40">
        <v>8954</v>
      </c>
      <c r="AJ135" s="37">
        <v>0.77</v>
      </c>
      <c r="AK135" s="42" t="s">
        <v>213</v>
      </c>
      <c r="AL135" s="41">
        <v>635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18" t="s">
        <v>172</v>
      </c>
      <c r="E136" s="10"/>
      <c r="F136" s="18" t="s">
        <v>8</v>
      </c>
      <c r="G136" s="18" t="s">
        <v>212</v>
      </c>
      <c r="H136" s="10"/>
      <c r="I136" s="19">
        <v>79512424</v>
      </c>
      <c r="J136" s="19">
        <v>11180</v>
      </c>
      <c r="K136" s="17" t="s">
        <v>9</v>
      </c>
      <c r="L136" s="10"/>
      <c r="M136" s="60">
        <v>7300</v>
      </c>
      <c r="N136" s="60">
        <v>9782</v>
      </c>
      <c r="O136" s="60">
        <v>8727</v>
      </c>
      <c r="P136" s="10"/>
      <c r="Q136" s="60">
        <f t="shared" si="31"/>
        <v>146730</v>
      </c>
      <c r="R136" s="10"/>
      <c r="S136" s="62">
        <f t="shared" si="32"/>
        <v>156512</v>
      </c>
      <c r="T136" s="10"/>
      <c r="U136" s="64">
        <v>12.3</v>
      </c>
      <c r="V136" s="64">
        <v>10.96</v>
      </c>
      <c r="W136" s="10"/>
      <c r="X136" s="43">
        <v>35330000000</v>
      </c>
      <c r="Y136" s="36">
        <v>4.1000000000000002E-2</v>
      </c>
      <c r="Z136" s="10"/>
      <c r="AA136" s="20">
        <v>60</v>
      </c>
      <c r="AB136" s="20">
        <v>8</v>
      </c>
      <c r="AC136" s="20">
        <v>2</v>
      </c>
      <c r="AD136" s="20">
        <v>29</v>
      </c>
      <c r="AE136" s="20">
        <v>1</v>
      </c>
      <c r="AF136" s="66">
        <f t="shared" si="33"/>
        <v>100</v>
      </c>
      <c r="AG136" s="10"/>
      <c r="AH136" s="36">
        <v>3.1E-2</v>
      </c>
      <c r="AI136" s="40">
        <v>26525</v>
      </c>
      <c r="AJ136" s="37">
        <v>0.73</v>
      </c>
      <c r="AK136" s="42" t="s">
        <v>213</v>
      </c>
      <c r="AL136" s="41">
        <v>600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18" t="s">
        <v>84</v>
      </c>
      <c r="E137" s="10"/>
      <c r="F137" s="18" t="s">
        <v>22</v>
      </c>
      <c r="G137" s="18" t="s">
        <v>224</v>
      </c>
      <c r="H137" s="10"/>
      <c r="I137" s="19">
        <v>261115456</v>
      </c>
      <c r="J137" s="19">
        <v>3400</v>
      </c>
      <c r="K137" s="17" t="s">
        <v>9</v>
      </c>
      <c r="L137" s="10"/>
      <c r="M137" s="60">
        <v>31282</v>
      </c>
      <c r="N137" s="60">
        <v>31726</v>
      </c>
      <c r="O137" s="60">
        <v>35692</v>
      </c>
      <c r="P137" s="10"/>
      <c r="Q137" s="60">
        <f t="shared" si="31"/>
        <v>475890</v>
      </c>
      <c r="R137" s="10"/>
      <c r="S137" s="62">
        <f t="shared" si="32"/>
        <v>507616</v>
      </c>
      <c r="T137" s="10"/>
      <c r="U137" s="64">
        <v>12.2</v>
      </c>
      <c r="V137" s="64">
        <v>13.94</v>
      </c>
      <c r="W137" s="10"/>
      <c r="X137" s="43">
        <v>37650000000</v>
      </c>
      <c r="Y137" s="36">
        <v>0.04</v>
      </c>
      <c r="Z137" s="10"/>
      <c r="AA137" s="20">
        <v>35</v>
      </c>
      <c r="AB137" s="20">
        <v>20</v>
      </c>
      <c r="AC137" s="20">
        <v>5</v>
      </c>
      <c r="AD137" s="20">
        <v>39</v>
      </c>
      <c r="AE137" s="20">
        <v>1</v>
      </c>
      <c r="AF137" s="66">
        <f t="shared" si="33"/>
        <v>100</v>
      </c>
      <c r="AG137" s="10"/>
      <c r="AH137" s="36">
        <v>-7.5999999999999998E-2</v>
      </c>
      <c r="AI137" s="40">
        <v>49173</v>
      </c>
      <c r="AJ137" s="37">
        <v>0.76</v>
      </c>
      <c r="AK137" s="42" t="s">
        <v>213</v>
      </c>
      <c r="AL137" s="41">
        <v>832</v>
      </c>
      <c r="AN137" s="86"/>
      <c r="AO137" s="87"/>
      <c r="AP137" s="88">
        <f t="shared" si="34"/>
        <v>0</v>
      </c>
      <c r="AR137" s="86">
        <f t="shared" si="35"/>
        <v>0</v>
      </c>
      <c r="AS137" s="87"/>
      <c r="AT137" s="88">
        <f t="shared" si="36"/>
        <v>0</v>
      </c>
      <c r="AV137" s="88">
        <v>0</v>
      </c>
    </row>
    <row r="138" spans="1:48" ht="24" customHeight="1">
      <c r="A138" s="16"/>
      <c r="B138" s="17">
        <f t="shared" si="30"/>
        <v>80</v>
      </c>
      <c r="C138" s="10"/>
      <c r="D138" s="18" t="s">
        <v>181</v>
      </c>
      <c r="E138" s="10"/>
      <c r="F138" s="18" t="s">
        <v>8</v>
      </c>
      <c r="G138" s="18" t="s">
        <v>212</v>
      </c>
      <c r="H138" s="10"/>
      <c r="I138" s="19">
        <v>31446796</v>
      </c>
      <c r="J138" s="19">
        <v>2220</v>
      </c>
      <c r="K138" s="17" t="s">
        <v>9</v>
      </c>
      <c r="L138" s="10"/>
      <c r="M138" s="60">
        <v>2496</v>
      </c>
      <c r="N138" s="60">
        <v>3617</v>
      </c>
      <c r="O138" s="60">
        <v>4015</v>
      </c>
      <c r="P138" s="10"/>
      <c r="Q138" s="60">
        <f t="shared" si="31"/>
        <v>54255</v>
      </c>
      <c r="R138" s="10"/>
      <c r="S138" s="62">
        <f t="shared" si="32"/>
        <v>57872</v>
      </c>
      <c r="T138" s="10"/>
      <c r="U138" s="64">
        <v>11.5</v>
      </c>
      <c r="V138" s="64">
        <v>12.63</v>
      </c>
      <c r="W138" s="10"/>
      <c r="X138" s="43">
        <v>2550000000</v>
      </c>
      <c r="Y138" s="36">
        <v>3.7999999999999999E-2</v>
      </c>
      <c r="Z138" s="10"/>
      <c r="AA138" s="20">
        <v>55</v>
      </c>
      <c r="AB138" s="20">
        <v>4</v>
      </c>
      <c r="AC138" s="20">
        <v>1</v>
      </c>
      <c r="AD138" s="20">
        <v>39</v>
      </c>
      <c r="AE138" s="20">
        <v>1</v>
      </c>
      <c r="AF138" s="66">
        <f t="shared" si="33"/>
        <v>100</v>
      </c>
      <c r="AG138" s="10"/>
      <c r="AH138" s="36">
        <v>-6.0999999999999999E-2</v>
      </c>
      <c r="AI138" s="40">
        <v>0</v>
      </c>
      <c r="AJ138" s="37">
        <v>0.84</v>
      </c>
      <c r="AK138" s="42" t="s">
        <v>210</v>
      </c>
      <c r="AL138" s="41">
        <v>760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143</v>
      </c>
      <c r="E139" s="10"/>
      <c r="F139" s="18" t="s">
        <v>18</v>
      </c>
      <c r="G139" s="18" t="s">
        <v>224</v>
      </c>
      <c r="H139" s="10"/>
      <c r="I139" s="19">
        <v>195125</v>
      </c>
      <c r="J139" s="19">
        <v>4100</v>
      </c>
      <c r="K139" s="17" t="s">
        <v>9</v>
      </c>
      <c r="L139" s="10"/>
      <c r="M139" s="60">
        <v>17</v>
      </c>
      <c r="N139" s="60">
        <v>22</v>
      </c>
      <c r="O139" s="60">
        <v>18</v>
      </c>
      <c r="P139" s="10"/>
      <c r="Q139" s="60">
        <f t="shared" si="31"/>
        <v>330</v>
      </c>
      <c r="R139" s="10"/>
      <c r="S139" s="62">
        <f t="shared" si="32"/>
        <v>352</v>
      </c>
      <c r="T139" s="10"/>
      <c r="U139" s="64">
        <v>11.3</v>
      </c>
      <c r="V139" s="64">
        <v>9.1</v>
      </c>
      <c r="W139" s="10"/>
      <c r="X139" s="43">
        <v>29490000</v>
      </c>
      <c r="Y139" s="36">
        <v>3.6999999999999998E-2</v>
      </c>
      <c r="Z139" s="10"/>
      <c r="AA139" s="20">
        <v>50</v>
      </c>
      <c r="AB139" s="20">
        <v>12</v>
      </c>
      <c r="AC139" s="20">
        <v>2</v>
      </c>
      <c r="AD139" s="20">
        <v>35</v>
      </c>
      <c r="AE139" s="20">
        <v>1</v>
      </c>
      <c r="AF139" s="66">
        <f t="shared" si="33"/>
        <v>100</v>
      </c>
      <c r="AG139" s="10"/>
      <c r="AH139" s="36">
        <v>-1.7999999999999999E-2</v>
      </c>
      <c r="AI139" s="40">
        <v>12933</v>
      </c>
      <c r="AJ139" s="37">
        <v>0.71</v>
      </c>
      <c r="AK139" s="42" t="s">
        <v>214</v>
      </c>
      <c r="AL139" s="41">
        <v>551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56</v>
      </c>
      <c r="E140" s="10"/>
      <c r="F140" s="18" t="s">
        <v>13</v>
      </c>
      <c r="G140" s="18" t="s">
        <v>222</v>
      </c>
      <c r="H140" s="10"/>
      <c r="I140" s="19">
        <v>73543</v>
      </c>
      <c r="J140" s="19">
        <v>6750</v>
      </c>
      <c r="K140" s="17" t="s">
        <v>9</v>
      </c>
      <c r="L140" s="10"/>
      <c r="M140" s="60">
        <v>10</v>
      </c>
      <c r="N140" s="60">
        <v>8</v>
      </c>
      <c r="O140" s="60">
        <v>12</v>
      </c>
      <c r="P140" s="10"/>
      <c r="Q140" s="60">
        <f t="shared" si="31"/>
        <v>120</v>
      </c>
      <c r="R140" s="10"/>
      <c r="S140" s="62">
        <f t="shared" si="32"/>
        <v>128</v>
      </c>
      <c r="T140" s="10"/>
      <c r="U140" s="64">
        <v>10.9</v>
      </c>
      <c r="V140" s="64">
        <v>16.809999999999999</v>
      </c>
      <c r="W140" s="10"/>
      <c r="X140" s="43">
        <v>20810000</v>
      </c>
      <c r="Y140" s="36">
        <v>3.5999999999999997E-2</v>
      </c>
      <c r="Z140" s="10"/>
      <c r="AA140" s="20">
        <v>48</v>
      </c>
      <c r="AB140" s="20">
        <v>22</v>
      </c>
      <c r="AC140" s="20">
        <v>3</v>
      </c>
      <c r="AD140" s="20">
        <v>26</v>
      </c>
      <c r="AE140" s="20">
        <v>1</v>
      </c>
      <c r="AF140" s="66">
        <f t="shared" si="33"/>
        <v>100</v>
      </c>
      <c r="AG140" s="10"/>
      <c r="AH140" s="36">
        <v>-7.0000000000000001E-3</v>
      </c>
      <c r="AI140" s="40">
        <v>48674</v>
      </c>
      <c r="AJ140" s="37">
        <v>0.75</v>
      </c>
      <c r="AK140" s="42" t="s">
        <v>213</v>
      </c>
      <c r="AL140" s="41">
        <v>857</v>
      </c>
      <c r="AN140" s="86"/>
      <c r="AO140" s="87"/>
      <c r="AP140" s="88">
        <f t="shared" si="34"/>
        <v>0</v>
      </c>
      <c r="AR140" s="86">
        <f t="shared" si="35"/>
        <v>0</v>
      </c>
      <c r="AS140" s="87"/>
      <c r="AT140" s="88">
        <f t="shared" si="36"/>
        <v>0</v>
      </c>
      <c r="AV140" s="88">
        <v>0</v>
      </c>
    </row>
    <row r="141" spans="1:48" ht="24" customHeight="1">
      <c r="A141" s="16"/>
      <c r="B141" s="17">
        <f t="shared" si="30"/>
        <v>83</v>
      </c>
      <c r="C141" s="10"/>
      <c r="D141" s="18" t="s">
        <v>117</v>
      </c>
      <c r="E141" s="10"/>
      <c r="F141" s="18" t="s">
        <v>8</v>
      </c>
      <c r="G141" s="18" t="s">
        <v>212</v>
      </c>
      <c r="H141" s="10"/>
      <c r="I141" s="19">
        <v>628615</v>
      </c>
      <c r="J141" s="19">
        <v>6970</v>
      </c>
      <c r="K141" s="17" t="s">
        <v>9</v>
      </c>
      <c r="L141" s="10"/>
      <c r="M141" s="60">
        <v>65</v>
      </c>
      <c r="N141" s="60">
        <v>67</v>
      </c>
      <c r="O141" s="60">
        <v>57</v>
      </c>
      <c r="P141" s="10"/>
      <c r="Q141" s="60">
        <f t="shared" si="31"/>
        <v>1005</v>
      </c>
      <c r="R141" s="10"/>
      <c r="S141" s="62">
        <f t="shared" si="32"/>
        <v>1072</v>
      </c>
      <c r="T141" s="10"/>
      <c r="U141" s="64">
        <v>10.7</v>
      </c>
      <c r="V141" s="64">
        <v>9.15</v>
      </c>
      <c r="W141" s="10"/>
      <c r="X141" s="43">
        <v>156590000</v>
      </c>
      <c r="Y141" s="36">
        <v>3.5999999999999997E-2</v>
      </c>
      <c r="Z141" s="10"/>
      <c r="AA141" s="20">
        <v>40</v>
      </c>
      <c r="AB141" s="20">
        <v>10</v>
      </c>
      <c r="AC141" s="20">
        <v>4</v>
      </c>
      <c r="AD141" s="20">
        <v>45</v>
      </c>
      <c r="AE141" s="20">
        <v>1</v>
      </c>
      <c r="AF141" s="66">
        <f t="shared" si="33"/>
        <v>100</v>
      </c>
      <c r="AG141" s="10"/>
      <c r="AH141" s="36">
        <v>-0.03</v>
      </c>
      <c r="AI141" s="40">
        <v>33601</v>
      </c>
      <c r="AJ141" s="37">
        <v>0.68</v>
      </c>
      <c r="AK141" s="42" t="s">
        <v>213</v>
      </c>
      <c r="AL141" s="41">
        <v>636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18" t="s">
        <v>139</v>
      </c>
      <c r="E142" s="10"/>
      <c r="F142" s="18" t="s">
        <v>8</v>
      </c>
      <c r="G142" s="18" t="s">
        <v>212</v>
      </c>
      <c r="H142" s="10"/>
      <c r="I142" s="19">
        <v>19778084</v>
      </c>
      <c r="J142" s="19">
        <v>9470</v>
      </c>
      <c r="K142" s="17" t="s">
        <v>9</v>
      </c>
      <c r="L142" s="10"/>
      <c r="M142" s="60">
        <v>1913</v>
      </c>
      <c r="N142" s="60">
        <v>2044</v>
      </c>
      <c r="O142" s="60">
        <v>2208</v>
      </c>
      <c r="P142" s="10"/>
      <c r="Q142" s="60">
        <f t="shared" si="31"/>
        <v>30660</v>
      </c>
      <c r="R142" s="10"/>
      <c r="S142" s="62">
        <f t="shared" si="32"/>
        <v>32704</v>
      </c>
      <c r="T142" s="10"/>
      <c r="U142" s="64">
        <v>10.3</v>
      </c>
      <c r="V142" s="64">
        <v>11.28</v>
      </c>
      <c r="W142" s="10"/>
      <c r="X142" s="43">
        <v>6500000000</v>
      </c>
      <c r="Y142" s="36">
        <v>3.4000000000000002E-2</v>
      </c>
      <c r="Z142" s="10"/>
      <c r="AA142" s="20">
        <v>48</v>
      </c>
      <c r="AB142" s="20">
        <v>6</v>
      </c>
      <c r="AC142" s="20">
        <v>5</v>
      </c>
      <c r="AD142" s="20">
        <v>39</v>
      </c>
      <c r="AE142" s="20">
        <v>2</v>
      </c>
      <c r="AF142" s="66">
        <f t="shared" si="33"/>
        <v>100</v>
      </c>
      <c r="AG142" s="10"/>
      <c r="AH142" s="36">
        <v>-2.1000000000000001E-2</v>
      </c>
      <c r="AI142" s="40">
        <v>35467</v>
      </c>
      <c r="AJ142" s="37">
        <v>0.69</v>
      </c>
      <c r="AK142" s="42" t="s">
        <v>213</v>
      </c>
      <c r="AL142" s="41">
        <v>723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33</v>
      </c>
      <c r="E143" s="10"/>
      <c r="F143" s="18" t="s">
        <v>8</v>
      </c>
      <c r="G143" s="18" t="s">
        <v>212</v>
      </c>
      <c r="H143" s="10"/>
      <c r="I143" s="19">
        <v>7131494</v>
      </c>
      <c r="J143" s="19">
        <v>7470</v>
      </c>
      <c r="K143" s="17" t="s">
        <v>9</v>
      </c>
      <c r="L143" s="10"/>
      <c r="M143" s="60">
        <v>708</v>
      </c>
      <c r="N143" s="60">
        <v>730</v>
      </c>
      <c r="O143" s="60">
        <v>730</v>
      </c>
      <c r="P143" s="10"/>
      <c r="Q143" s="60">
        <f t="shared" si="31"/>
        <v>10950</v>
      </c>
      <c r="R143" s="10"/>
      <c r="S143" s="62">
        <f t="shared" si="32"/>
        <v>11680</v>
      </c>
      <c r="T143" s="10"/>
      <c r="U143" s="64">
        <v>10.199999999999999</v>
      </c>
      <c r="V143" s="64">
        <v>10.28</v>
      </c>
      <c r="W143" s="10"/>
      <c r="X143" s="43">
        <v>1810000000</v>
      </c>
      <c r="Y143" s="36">
        <v>3.4000000000000002E-2</v>
      </c>
      <c r="Z143" s="10"/>
      <c r="AA143" s="20">
        <v>58</v>
      </c>
      <c r="AB143" s="20">
        <v>5</v>
      </c>
      <c r="AC143" s="20">
        <v>3</v>
      </c>
      <c r="AD143" s="20">
        <v>33</v>
      </c>
      <c r="AE143" s="20">
        <v>1</v>
      </c>
      <c r="AF143" s="66">
        <f t="shared" si="33"/>
        <v>100</v>
      </c>
      <c r="AG143" s="10"/>
      <c r="AH143" s="36">
        <v>-3.6999999999999998E-2</v>
      </c>
      <c r="AI143" s="40">
        <v>56534</v>
      </c>
      <c r="AJ143" s="37">
        <v>0.7</v>
      </c>
      <c r="AK143" s="42" t="s">
        <v>213</v>
      </c>
      <c r="AL143" s="41">
        <v>707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59</v>
      </c>
      <c r="E144" s="10"/>
      <c r="F144" s="18" t="s">
        <v>5</v>
      </c>
      <c r="G144" s="18" t="s">
        <v>226</v>
      </c>
      <c r="H144" s="10"/>
      <c r="I144" s="19">
        <v>95688680</v>
      </c>
      <c r="J144" s="19">
        <v>3460</v>
      </c>
      <c r="K144" s="17" t="s">
        <v>9</v>
      </c>
      <c r="L144" s="10"/>
      <c r="M144" s="60">
        <v>8211</v>
      </c>
      <c r="N144" s="60">
        <v>9287</v>
      </c>
      <c r="O144" s="60">
        <v>26925</v>
      </c>
      <c r="P144" s="10"/>
      <c r="Q144" s="60">
        <f t="shared" si="31"/>
        <v>139305</v>
      </c>
      <c r="R144" s="10"/>
      <c r="S144" s="62">
        <f t="shared" si="32"/>
        <v>148592</v>
      </c>
      <c r="T144" s="10"/>
      <c r="U144" s="64">
        <v>9.6999999999999993</v>
      </c>
      <c r="V144" s="64">
        <v>28.43</v>
      </c>
      <c r="W144" s="10"/>
      <c r="X144" s="43">
        <v>10740000000</v>
      </c>
      <c r="Y144" s="36">
        <v>3.2000000000000001E-2</v>
      </c>
      <c r="Z144" s="10"/>
      <c r="AA144" s="20">
        <v>61</v>
      </c>
      <c r="AB144" s="20">
        <v>10</v>
      </c>
      <c r="AC144" s="20">
        <v>1</v>
      </c>
      <c r="AD144" s="20">
        <v>27</v>
      </c>
      <c r="AE144" s="20">
        <v>1</v>
      </c>
      <c r="AF144" s="66">
        <f t="shared" si="33"/>
        <v>100</v>
      </c>
      <c r="AG144" s="10"/>
      <c r="AH144" s="36">
        <v>-4.7E-2</v>
      </c>
      <c r="AI144" s="40">
        <v>8792</v>
      </c>
      <c r="AJ144" s="37">
        <v>0.76</v>
      </c>
      <c r="AK144" s="42" t="s">
        <v>214</v>
      </c>
      <c r="AL144" s="41">
        <v>1580</v>
      </c>
      <c r="AN144" s="86"/>
      <c r="AO144" s="87"/>
      <c r="AP144" s="88">
        <f t="shared" si="34"/>
        <v>0</v>
      </c>
      <c r="AR144" s="86">
        <f t="shared" si="35"/>
        <v>0</v>
      </c>
      <c r="AS144" s="87"/>
      <c r="AT144" s="88">
        <f t="shared" si="36"/>
        <v>0</v>
      </c>
      <c r="AV144" s="88">
        <v>0</v>
      </c>
    </row>
    <row r="145" spans="1:48" ht="24" customHeight="1">
      <c r="A145" s="16"/>
      <c r="B145" s="17">
        <f t="shared" si="30"/>
        <v>87</v>
      </c>
      <c r="C145" s="10"/>
      <c r="D145" s="18" t="s">
        <v>138</v>
      </c>
      <c r="E145" s="10"/>
      <c r="F145" s="18" t="s">
        <v>8</v>
      </c>
      <c r="G145" s="18" t="s">
        <v>212</v>
      </c>
      <c r="H145" s="10"/>
      <c r="I145" s="19">
        <v>4059608</v>
      </c>
      <c r="J145" s="19">
        <v>2120</v>
      </c>
      <c r="K145" s="17" t="s">
        <v>9</v>
      </c>
      <c r="L145" s="10"/>
      <c r="M145" s="60">
        <v>346</v>
      </c>
      <c r="N145" s="60">
        <v>394</v>
      </c>
      <c r="O145" s="60">
        <v>465</v>
      </c>
      <c r="P145" s="10"/>
      <c r="Q145" s="60">
        <f t="shared" si="31"/>
        <v>5910</v>
      </c>
      <c r="R145" s="10"/>
      <c r="S145" s="62">
        <f t="shared" si="32"/>
        <v>6304</v>
      </c>
      <c r="T145" s="10"/>
      <c r="U145" s="64">
        <v>9.6999999999999993</v>
      </c>
      <c r="V145" s="64">
        <v>12.43</v>
      </c>
      <c r="W145" s="10"/>
      <c r="X145" s="43">
        <v>250640000</v>
      </c>
      <c r="Y145" s="36">
        <v>3.6999999999999998E-2</v>
      </c>
      <c r="Z145" s="10"/>
      <c r="AA145" s="20">
        <v>50</v>
      </c>
      <c r="AB145" s="20">
        <v>10</v>
      </c>
      <c r="AC145" s="20">
        <v>2</v>
      </c>
      <c r="AD145" s="20">
        <v>36</v>
      </c>
      <c r="AE145" s="20">
        <v>2</v>
      </c>
      <c r="AF145" s="66">
        <f t="shared" si="33"/>
        <v>100</v>
      </c>
      <c r="AG145" s="10"/>
      <c r="AH145" s="36">
        <v>-6.0999999999999999E-2</v>
      </c>
      <c r="AI145" s="40">
        <v>22028</v>
      </c>
      <c r="AJ145" s="37">
        <v>0.81</v>
      </c>
      <c r="AK145" s="42" t="s">
        <v>210</v>
      </c>
      <c r="AL145" s="41">
        <v>736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48" ht="24" customHeight="1">
      <c r="A146" s="16"/>
      <c r="B146" s="17">
        <f t="shared" si="30"/>
        <v>88</v>
      </c>
      <c r="C146" s="10"/>
      <c r="D146" s="18" t="s">
        <v>66</v>
      </c>
      <c r="E146" s="10"/>
      <c r="F146" s="18" t="s">
        <v>18</v>
      </c>
      <c r="G146" s="18" t="s">
        <v>224</v>
      </c>
      <c r="H146" s="10"/>
      <c r="I146" s="19">
        <v>898760</v>
      </c>
      <c r="J146" s="19">
        <v>4840</v>
      </c>
      <c r="K146" s="17" t="s">
        <v>9</v>
      </c>
      <c r="L146" s="10"/>
      <c r="M146" s="60">
        <v>60</v>
      </c>
      <c r="N146" s="60">
        <v>86</v>
      </c>
      <c r="O146" s="60">
        <v>85</v>
      </c>
      <c r="P146" s="10"/>
      <c r="Q146" s="60">
        <f t="shared" si="31"/>
        <v>1290</v>
      </c>
      <c r="R146" s="10"/>
      <c r="S146" s="62">
        <f t="shared" si="32"/>
        <v>1376</v>
      </c>
      <c r="T146" s="10"/>
      <c r="U146" s="64">
        <v>9.6</v>
      </c>
      <c r="V146" s="64">
        <v>9.3699999999999992</v>
      </c>
      <c r="W146" s="10"/>
      <c r="X146" s="43">
        <v>148620000</v>
      </c>
      <c r="Y146" s="36">
        <v>3.2000000000000001E-2</v>
      </c>
      <c r="Z146" s="10"/>
      <c r="AA146" s="20">
        <v>62</v>
      </c>
      <c r="AB146" s="20">
        <v>12</v>
      </c>
      <c r="AC146" s="20">
        <v>2</v>
      </c>
      <c r="AD146" s="20">
        <v>23</v>
      </c>
      <c r="AE146" s="20">
        <v>1</v>
      </c>
      <c r="AF146" s="66">
        <f t="shared" si="33"/>
        <v>100</v>
      </c>
      <c r="AG146" s="10"/>
      <c r="AH146" s="36">
        <v>-2.1999999999999999E-2</v>
      </c>
      <c r="AI146" s="40">
        <v>12324</v>
      </c>
      <c r="AJ146" s="37">
        <v>0.73</v>
      </c>
      <c r="AK146" s="42" t="s">
        <v>214</v>
      </c>
      <c r="AL146" s="41">
        <v>587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48" ht="24" customHeight="1">
      <c r="A147" s="16"/>
      <c r="B147" s="17">
        <f t="shared" si="30"/>
        <v>89</v>
      </c>
      <c r="C147" s="10"/>
      <c r="D147" s="18" t="s">
        <v>75</v>
      </c>
      <c r="E147" s="10"/>
      <c r="F147" s="18" t="s">
        <v>13</v>
      </c>
      <c r="G147" s="18" t="s">
        <v>222</v>
      </c>
      <c r="H147" s="10"/>
      <c r="I147" s="19">
        <v>107317</v>
      </c>
      <c r="J147" s="19">
        <v>8830</v>
      </c>
      <c r="K147" s="17" t="s">
        <v>9</v>
      </c>
      <c r="L147" s="10"/>
      <c r="M147" s="60">
        <v>10</v>
      </c>
      <c r="N147" s="60">
        <v>10</v>
      </c>
      <c r="O147" s="60">
        <v>12</v>
      </c>
      <c r="P147" s="10"/>
      <c r="Q147" s="60">
        <f t="shared" si="31"/>
        <v>150</v>
      </c>
      <c r="R147" s="10"/>
      <c r="S147" s="62">
        <f t="shared" si="32"/>
        <v>160</v>
      </c>
      <c r="T147" s="10"/>
      <c r="U147" s="64">
        <v>9.3000000000000007</v>
      </c>
      <c r="V147" s="64">
        <v>10.65</v>
      </c>
      <c r="W147" s="10"/>
      <c r="X147" s="43">
        <v>32890000</v>
      </c>
      <c r="Y147" s="36">
        <v>3.1E-2</v>
      </c>
      <c r="Z147" s="10"/>
      <c r="AA147" s="20">
        <v>47</v>
      </c>
      <c r="AB147" s="20">
        <v>13</v>
      </c>
      <c r="AC147" s="20">
        <v>9</v>
      </c>
      <c r="AD147" s="20">
        <v>30</v>
      </c>
      <c r="AE147" s="20">
        <v>1</v>
      </c>
      <c r="AF147" s="66">
        <f t="shared" si="33"/>
        <v>100</v>
      </c>
      <c r="AG147" s="10"/>
      <c r="AH147" s="36">
        <v>4.4999999999999998E-2</v>
      </c>
      <c r="AI147" s="40">
        <v>25407</v>
      </c>
      <c r="AJ147" s="37">
        <v>0.75</v>
      </c>
      <c r="AK147" s="42" t="s">
        <v>210</v>
      </c>
      <c r="AL147" s="41">
        <v>507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48" ht="24" customHeight="1">
      <c r="A148" s="16"/>
      <c r="B148" s="17">
        <f t="shared" si="30"/>
        <v>90</v>
      </c>
      <c r="C148" s="10"/>
      <c r="D148" s="18" t="s">
        <v>24</v>
      </c>
      <c r="E148" s="10"/>
      <c r="F148" s="18" t="s">
        <v>8</v>
      </c>
      <c r="G148" s="18" t="s">
        <v>212</v>
      </c>
      <c r="H148" s="10"/>
      <c r="I148" s="19">
        <v>9480042</v>
      </c>
      <c r="J148" s="19">
        <v>5600</v>
      </c>
      <c r="K148" s="17" t="s">
        <v>9</v>
      </c>
      <c r="L148" s="10"/>
      <c r="M148" s="60">
        <v>588</v>
      </c>
      <c r="N148" s="60">
        <v>841</v>
      </c>
      <c r="O148" s="60">
        <v>995</v>
      </c>
      <c r="P148" s="10"/>
      <c r="Q148" s="60">
        <f t="shared" si="31"/>
        <v>12615</v>
      </c>
      <c r="R148" s="10"/>
      <c r="S148" s="62">
        <f t="shared" si="32"/>
        <v>13456</v>
      </c>
      <c r="T148" s="10"/>
      <c r="U148" s="64">
        <v>8.9</v>
      </c>
      <c r="V148" s="64">
        <v>10.46</v>
      </c>
      <c r="W148" s="10"/>
      <c r="X148" s="43">
        <v>1410000000</v>
      </c>
      <c r="Y148" s="36">
        <v>2.9000000000000001E-2</v>
      </c>
      <c r="Z148" s="10"/>
      <c r="AA148" s="20">
        <v>52</v>
      </c>
      <c r="AB148" s="20">
        <v>4</v>
      </c>
      <c r="AC148" s="20">
        <v>2</v>
      </c>
      <c r="AD148" s="20">
        <v>41</v>
      </c>
      <c r="AE148" s="20">
        <v>1</v>
      </c>
      <c r="AF148" s="66">
        <f t="shared" si="33"/>
        <v>100</v>
      </c>
      <c r="AG148" s="10"/>
      <c r="AH148" s="36">
        <v>-0.191</v>
      </c>
      <c r="AI148" s="40">
        <v>44222</v>
      </c>
      <c r="AJ148" s="37">
        <v>0.78</v>
      </c>
      <c r="AK148" s="42" t="s">
        <v>213</v>
      </c>
      <c r="AL148" s="41">
        <v>653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48" ht="24" customHeight="1">
      <c r="A149" s="16"/>
      <c r="B149" s="17">
        <f t="shared" si="30"/>
        <v>91</v>
      </c>
      <c r="C149" s="10"/>
      <c r="D149" s="18" t="s">
        <v>20</v>
      </c>
      <c r="E149" s="10"/>
      <c r="F149" s="18" t="s">
        <v>8</v>
      </c>
      <c r="G149" s="18" t="s">
        <v>212</v>
      </c>
      <c r="H149" s="10"/>
      <c r="I149" s="19">
        <v>9725376</v>
      </c>
      <c r="J149" s="19">
        <v>4760</v>
      </c>
      <c r="K149" s="17" t="s">
        <v>9</v>
      </c>
      <c r="L149" s="10"/>
      <c r="M149" s="60">
        <v>759</v>
      </c>
      <c r="N149" s="60">
        <v>845</v>
      </c>
      <c r="O149" s="60">
        <v>639</v>
      </c>
      <c r="P149" s="10"/>
      <c r="Q149" s="60">
        <f t="shared" si="31"/>
        <v>12675</v>
      </c>
      <c r="R149" s="10"/>
      <c r="S149" s="62">
        <f t="shared" si="32"/>
        <v>13520</v>
      </c>
      <c r="T149" s="10"/>
      <c r="U149" s="64">
        <v>8.6999999999999993</v>
      </c>
      <c r="V149" s="64">
        <v>6.32</v>
      </c>
      <c r="W149" s="10"/>
      <c r="X149" s="43">
        <v>1090000000</v>
      </c>
      <c r="Y149" s="36">
        <v>2.9000000000000001E-2</v>
      </c>
      <c r="Z149" s="10"/>
      <c r="AA149" s="20">
        <v>40</v>
      </c>
      <c r="AB149" s="20">
        <v>23</v>
      </c>
      <c r="AC149" s="20">
        <v>7</v>
      </c>
      <c r="AD149" s="20">
        <v>28</v>
      </c>
      <c r="AE149" s="20">
        <v>2</v>
      </c>
      <c r="AF149" s="66">
        <f t="shared" si="33"/>
        <v>100</v>
      </c>
      <c r="AG149" s="10"/>
      <c r="AH149" s="36">
        <v>-5.1999999999999998E-2</v>
      </c>
      <c r="AI149" s="40">
        <v>13681</v>
      </c>
      <c r="AJ149" s="37">
        <v>0.8</v>
      </c>
      <c r="AK149" s="42" t="s">
        <v>213</v>
      </c>
      <c r="AL149" s="41">
        <v>416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48" ht="24" customHeight="1">
      <c r="A150" s="16"/>
      <c r="B150" s="17">
        <f t="shared" si="30"/>
        <v>92</v>
      </c>
      <c r="C150" s="10"/>
      <c r="D150" s="18" t="s">
        <v>51</v>
      </c>
      <c r="E150" s="10"/>
      <c r="F150" s="18" t="s">
        <v>13</v>
      </c>
      <c r="G150" s="18" t="s">
        <v>222</v>
      </c>
      <c r="H150" s="10"/>
      <c r="I150" s="19">
        <v>11475982</v>
      </c>
      <c r="J150" s="19">
        <v>6570</v>
      </c>
      <c r="K150" s="17" t="s">
        <v>9</v>
      </c>
      <c r="L150" s="10"/>
      <c r="M150" s="60">
        <v>750</v>
      </c>
      <c r="N150" s="60">
        <v>975</v>
      </c>
      <c r="O150" s="60">
        <v>1124</v>
      </c>
      <c r="P150" s="10"/>
      <c r="Q150" s="60">
        <f t="shared" si="31"/>
        <v>14625</v>
      </c>
      <c r="R150" s="10"/>
      <c r="S150" s="62">
        <f t="shared" si="32"/>
        <v>15600</v>
      </c>
      <c r="T150" s="10"/>
      <c r="U150" s="64">
        <v>8.5</v>
      </c>
      <c r="V150" s="64">
        <v>9.86</v>
      </c>
      <c r="W150" s="10"/>
      <c r="X150" s="43">
        <v>2580000000</v>
      </c>
      <c r="Y150" s="36">
        <v>2.8000000000000001E-2</v>
      </c>
      <c r="Z150" s="10"/>
      <c r="AA150" s="20">
        <v>30</v>
      </c>
      <c r="AB150" s="20">
        <v>12</v>
      </c>
      <c r="AC150" s="20">
        <v>16</v>
      </c>
      <c r="AD150" s="20">
        <v>38</v>
      </c>
      <c r="AE150" s="20">
        <v>4</v>
      </c>
      <c r="AF150" s="66">
        <f t="shared" si="33"/>
        <v>100</v>
      </c>
      <c r="AG150" s="10"/>
      <c r="AH150" s="36">
        <v>4.9000000000000002E-2</v>
      </c>
      <c r="AI150" s="40">
        <v>5519</v>
      </c>
      <c r="AJ150" s="37">
        <v>0.69</v>
      </c>
      <c r="AK150" s="42" t="s">
        <v>213</v>
      </c>
      <c r="AL150" s="41">
        <v>432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48" ht="24" customHeight="1">
      <c r="A151" s="16"/>
      <c r="B151" s="17">
        <f t="shared" si="30"/>
        <v>93</v>
      </c>
      <c r="C151" s="10"/>
      <c r="D151" s="18" t="s">
        <v>50</v>
      </c>
      <c r="E151" s="10"/>
      <c r="F151" s="18" t="s">
        <v>8</v>
      </c>
      <c r="G151" s="18" t="s">
        <v>212</v>
      </c>
      <c r="H151" s="10"/>
      <c r="I151" s="19">
        <v>4213265</v>
      </c>
      <c r="J151" s="19">
        <v>12110</v>
      </c>
      <c r="K151" s="17" t="s">
        <v>9</v>
      </c>
      <c r="L151" s="10"/>
      <c r="M151" s="60">
        <v>307</v>
      </c>
      <c r="N151" s="60">
        <v>340</v>
      </c>
      <c r="O151" s="60">
        <v>388</v>
      </c>
      <c r="P151" s="10"/>
      <c r="Q151" s="60">
        <f t="shared" si="31"/>
        <v>5100</v>
      </c>
      <c r="R151" s="10"/>
      <c r="S151" s="62">
        <f t="shared" si="32"/>
        <v>5440</v>
      </c>
      <c r="T151" s="10"/>
      <c r="U151" s="64">
        <v>8.1</v>
      </c>
      <c r="V151" s="64">
        <v>9.0399999999999991</v>
      </c>
      <c r="W151" s="10"/>
      <c r="X151" s="43">
        <v>1400000000</v>
      </c>
      <c r="Y151" s="36">
        <v>2.7E-2</v>
      </c>
      <c r="Z151" s="10"/>
      <c r="AA151" s="20">
        <v>48</v>
      </c>
      <c r="AB151" s="20">
        <v>12</v>
      </c>
      <c r="AC151" s="20">
        <v>10</v>
      </c>
      <c r="AD151" s="20">
        <v>29</v>
      </c>
      <c r="AE151" s="20">
        <v>1</v>
      </c>
      <c r="AF151" s="66">
        <f t="shared" si="33"/>
        <v>100</v>
      </c>
      <c r="AG151" s="10"/>
      <c r="AH151" s="36">
        <v>-7.3999999999999996E-2</v>
      </c>
      <c r="AI151" s="40">
        <v>47376</v>
      </c>
      <c r="AJ151" s="37">
        <v>0.66</v>
      </c>
      <c r="AK151" s="42" t="s">
        <v>210</v>
      </c>
      <c r="AL151" s="41">
        <v>702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48" ht="24" customHeight="1">
      <c r="A152" s="16"/>
      <c r="B152" s="17">
        <f t="shared" si="30"/>
        <v>94</v>
      </c>
      <c r="C152" s="10"/>
      <c r="D152" s="18" t="s">
        <v>148</v>
      </c>
      <c r="E152" s="10"/>
      <c r="F152" s="18" t="s">
        <v>8</v>
      </c>
      <c r="G152" s="18" t="s">
        <v>212</v>
      </c>
      <c r="H152" s="10"/>
      <c r="I152" s="19">
        <v>8820083</v>
      </c>
      <c r="J152" s="19">
        <v>5280</v>
      </c>
      <c r="K152" s="17" t="s">
        <v>9</v>
      </c>
      <c r="L152" s="10"/>
      <c r="M152" s="60">
        <v>607</v>
      </c>
      <c r="N152" s="60">
        <v>649</v>
      </c>
      <c r="O152" s="60">
        <v>797</v>
      </c>
      <c r="P152" s="10"/>
      <c r="Q152" s="60">
        <f t="shared" si="31"/>
        <v>9735</v>
      </c>
      <c r="R152" s="10"/>
      <c r="S152" s="62">
        <f t="shared" si="32"/>
        <v>10384</v>
      </c>
      <c r="T152" s="10"/>
      <c r="U152" s="64">
        <v>7.4</v>
      </c>
      <c r="V152" s="64">
        <v>8.94</v>
      </c>
      <c r="W152" s="10"/>
      <c r="X152" s="43">
        <v>1170000000</v>
      </c>
      <c r="Y152" s="36">
        <v>3.1E-2</v>
      </c>
      <c r="Z152" s="10"/>
      <c r="AA152" s="20">
        <v>49</v>
      </c>
      <c r="AB152" s="20">
        <v>10</v>
      </c>
      <c r="AC152" s="20">
        <v>12</v>
      </c>
      <c r="AD152" s="20">
        <v>28</v>
      </c>
      <c r="AE152" s="20">
        <v>1</v>
      </c>
      <c r="AF152" s="66">
        <f t="shared" si="33"/>
        <v>100</v>
      </c>
      <c r="AG152" s="10"/>
      <c r="AH152" s="36">
        <v>-6.0999999999999999E-2</v>
      </c>
      <c r="AI152" s="40">
        <v>25877</v>
      </c>
      <c r="AJ152" s="37">
        <v>0.65</v>
      </c>
      <c r="AK152" s="42" t="s">
        <v>210</v>
      </c>
      <c r="AL152" s="41">
        <v>584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48" ht="24" customHeight="1">
      <c r="A153" s="16"/>
      <c r="B153" s="17">
        <f t="shared" si="30"/>
        <v>95</v>
      </c>
      <c r="C153" s="10"/>
      <c r="D153" s="26" t="s">
        <v>166</v>
      </c>
      <c r="E153" s="10"/>
      <c r="F153" s="18" t="s">
        <v>8</v>
      </c>
      <c r="G153" s="18" t="s">
        <v>212</v>
      </c>
      <c r="H153" s="10"/>
      <c r="I153" s="19">
        <v>2081206</v>
      </c>
      <c r="J153" s="19">
        <v>5100</v>
      </c>
      <c r="K153" s="17" t="s">
        <v>9</v>
      </c>
      <c r="L153" s="10"/>
      <c r="M153" s="60">
        <v>148</v>
      </c>
      <c r="N153" s="60">
        <v>134</v>
      </c>
      <c r="O153" s="60">
        <v>164</v>
      </c>
      <c r="P153" s="10"/>
      <c r="Q153" s="60">
        <f t="shared" si="31"/>
        <v>2010</v>
      </c>
      <c r="R153" s="10"/>
      <c r="S153" s="62">
        <f t="shared" si="32"/>
        <v>2144</v>
      </c>
      <c r="T153" s="10"/>
      <c r="U153" s="64">
        <v>6.4</v>
      </c>
      <c r="V153" s="64">
        <v>7.55</v>
      </c>
      <c r="W153" s="10"/>
      <c r="X153" s="43">
        <v>228480000</v>
      </c>
      <c r="Y153" s="36">
        <v>2.1000000000000001E-2</v>
      </c>
      <c r="Z153" s="10"/>
      <c r="AA153" s="20">
        <v>60</v>
      </c>
      <c r="AB153" s="20">
        <v>8</v>
      </c>
      <c r="AC153" s="20">
        <v>2</v>
      </c>
      <c r="AD153" s="20">
        <v>29</v>
      </c>
      <c r="AE153" s="20">
        <v>1</v>
      </c>
      <c r="AF153" s="66">
        <f t="shared" si="33"/>
        <v>100</v>
      </c>
      <c r="AG153" s="10"/>
      <c r="AH153" s="36">
        <v>5.8000000000000003E-2</v>
      </c>
      <c r="AI153" s="40">
        <v>21284</v>
      </c>
      <c r="AJ153" s="37">
        <v>0.73</v>
      </c>
      <c r="AK153" s="42" t="s">
        <v>213</v>
      </c>
      <c r="AL153" s="41">
        <v>568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48" ht="24" customHeight="1">
      <c r="A154" s="16"/>
      <c r="B154" s="17">
        <f t="shared" si="30"/>
        <v>96</v>
      </c>
      <c r="C154" s="10"/>
      <c r="D154" s="18" t="s">
        <v>185</v>
      </c>
      <c r="E154" s="10"/>
      <c r="F154" s="18" t="s">
        <v>5</v>
      </c>
      <c r="G154" s="18" t="s">
        <v>226</v>
      </c>
      <c r="H154" s="10"/>
      <c r="I154" s="19">
        <v>4790705</v>
      </c>
      <c r="J154" s="19">
        <v>3230</v>
      </c>
      <c r="K154" s="17" t="s">
        <v>9</v>
      </c>
      <c r="L154" s="10"/>
      <c r="M154" s="60">
        <v>159</v>
      </c>
      <c r="N154" s="60">
        <v>252</v>
      </c>
      <c r="O154" s="60">
        <v>0</v>
      </c>
      <c r="P154" s="10"/>
      <c r="Q154" s="60">
        <f t="shared" si="31"/>
        <v>3780</v>
      </c>
      <c r="R154" s="10"/>
      <c r="S154" s="62">
        <f t="shared" si="32"/>
        <v>4032</v>
      </c>
      <c r="T154" s="10"/>
      <c r="U154" s="64">
        <v>5.3</v>
      </c>
      <c r="V154" s="64">
        <v>0</v>
      </c>
      <c r="W154" s="10"/>
      <c r="X154" s="43">
        <v>247150000</v>
      </c>
      <c r="Y154" s="36">
        <v>1.7999999999999999E-2</v>
      </c>
      <c r="Z154" s="10"/>
      <c r="AA154" s="20">
        <v>55</v>
      </c>
      <c r="AB154" s="20">
        <v>2</v>
      </c>
      <c r="AC154" s="20">
        <v>1</v>
      </c>
      <c r="AD154" s="20">
        <v>33</v>
      </c>
      <c r="AE154" s="20">
        <v>9</v>
      </c>
      <c r="AF154" s="66">
        <f t="shared" si="33"/>
        <v>100</v>
      </c>
      <c r="AG154" s="10"/>
      <c r="AH154" s="36">
        <v>-5.3999999999999999E-2</v>
      </c>
      <c r="AI154" s="40">
        <v>5602</v>
      </c>
      <c r="AJ154" s="37">
        <v>0.65</v>
      </c>
      <c r="AK154" s="42" t="s">
        <v>214</v>
      </c>
      <c r="AL154" s="41">
        <v>0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48" ht="24" customHeight="1">
      <c r="A155" s="16"/>
      <c r="B155" s="17">
        <f t="shared" si="30"/>
        <v>97</v>
      </c>
      <c r="C155" s="10"/>
      <c r="D155" s="18" t="s">
        <v>95</v>
      </c>
      <c r="E155" s="10"/>
      <c r="F155" s="18" t="s">
        <v>18</v>
      </c>
      <c r="G155" s="18" t="s">
        <v>224</v>
      </c>
      <c r="H155" s="10"/>
      <c r="I155" s="19">
        <v>114395</v>
      </c>
      <c r="J155" s="19">
        <v>2380</v>
      </c>
      <c r="K155" s="17" t="s">
        <v>9</v>
      </c>
      <c r="L155" s="10"/>
      <c r="M155" s="60">
        <v>5</v>
      </c>
      <c r="N155" s="60">
        <v>5</v>
      </c>
      <c r="O155" s="60">
        <v>12</v>
      </c>
      <c r="P155" s="10"/>
      <c r="Q155" s="60">
        <f t="shared" si="31"/>
        <v>75</v>
      </c>
      <c r="R155" s="10"/>
      <c r="S155" s="62">
        <f t="shared" si="32"/>
        <v>80</v>
      </c>
      <c r="T155" s="10"/>
      <c r="U155" s="64">
        <v>4.4000000000000004</v>
      </c>
      <c r="V155" s="64">
        <v>10.4</v>
      </c>
      <c r="W155" s="10"/>
      <c r="X155" s="43">
        <v>2590000</v>
      </c>
      <c r="Y155" s="36">
        <v>1.4999999999999999E-2</v>
      </c>
      <c r="Z155" s="10"/>
      <c r="AA155" s="20">
        <v>53</v>
      </c>
      <c r="AB155" s="20">
        <v>32</v>
      </c>
      <c r="AC155" s="20">
        <v>2</v>
      </c>
      <c r="AD155" s="20">
        <v>11</v>
      </c>
      <c r="AE155" s="20">
        <v>2</v>
      </c>
      <c r="AF155" s="66">
        <f t="shared" ref="AF155:AF157" si="37">SUM(AA155:AE155)</f>
        <v>100</v>
      </c>
      <c r="AG155" s="10"/>
      <c r="AH155" s="36">
        <v>-5.1999999999999998E-2</v>
      </c>
      <c r="AI155" s="40">
        <v>3240</v>
      </c>
      <c r="AJ155" s="37">
        <v>0.81</v>
      </c>
      <c r="AK155" s="42" t="s">
        <v>210</v>
      </c>
      <c r="AL155" s="41">
        <v>666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0"/>
        <v>98</v>
      </c>
      <c r="C156" s="10"/>
      <c r="D156" s="18" t="s">
        <v>115</v>
      </c>
      <c r="E156" s="10"/>
      <c r="F156" s="18" t="s">
        <v>18</v>
      </c>
      <c r="G156" s="18" t="s">
        <v>224</v>
      </c>
      <c r="H156" s="10"/>
      <c r="I156" s="19">
        <v>104937</v>
      </c>
      <c r="J156" s="19">
        <v>3680</v>
      </c>
      <c r="K156" s="17" t="s">
        <v>9</v>
      </c>
      <c r="L156" s="10"/>
      <c r="M156" s="60">
        <v>2</v>
      </c>
      <c r="N156" s="60">
        <v>2</v>
      </c>
      <c r="O156" s="60">
        <v>16</v>
      </c>
      <c r="P156" s="10"/>
      <c r="Q156" s="60">
        <f t="shared" si="31"/>
        <v>30</v>
      </c>
      <c r="R156" s="10"/>
      <c r="S156" s="62">
        <f t="shared" si="32"/>
        <v>32</v>
      </c>
      <c r="T156" s="10"/>
      <c r="U156" s="64">
        <v>1.9</v>
      </c>
      <c r="V156" s="64">
        <v>15.66</v>
      </c>
      <c r="W156" s="10"/>
      <c r="X156" s="43">
        <v>2090000</v>
      </c>
      <c r="Y156" s="36">
        <v>6.0000000000000001E-3</v>
      </c>
      <c r="Z156" s="10"/>
      <c r="AA156" s="20">
        <v>74</v>
      </c>
      <c r="AB156" s="20">
        <v>14</v>
      </c>
      <c r="AC156" s="20">
        <v>2</v>
      </c>
      <c r="AD156" s="20">
        <v>9</v>
      </c>
      <c r="AE156" s="20">
        <v>1</v>
      </c>
      <c r="AF156" s="66">
        <f t="shared" si="37"/>
        <v>100</v>
      </c>
      <c r="AG156" s="10"/>
      <c r="AH156" s="36">
        <v>-3.0000000000000001E-3</v>
      </c>
      <c r="AI156" s="40">
        <v>5406</v>
      </c>
      <c r="AJ156" s="37">
        <v>0.82</v>
      </c>
      <c r="AK156" s="42" t="s">
        <v>214</v>
      </c>
      <c r="AL156" s="41">
        <v>933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109</v>
      </c>
      <c r="E157" s="10"/>
      <c r="F157" s="18" t="s">
        <v>22</v>
      </c>
      <c r="G157" s="18" t="s">
        <v>198</v>
      </c>
      <c r="H157" s="10"/>
      <c r="I157" s="19">
        <v>427756</v>
      </c>
      <c r="J157" s="19">
        <v>7430</v>
      </c>
      <c r="K157" s="17" t="s">
        <v>9</v>
      </c>
      <c r="L157" s="10"/>
      <c r="M157" s="60">
        <v>4</v>
      </c>
      <c r="N157" s="60">
        <v>4</v>
      </c>
      <c r="O157" s="60">
        <v>32</v>
      </c>
      <c r="P157" s="10"/>
      <c r="Q157" s="60">
        <f t="shared" si="31"/>
        <v>60</v>
      </c>
      <c r="R157" s="10"/>
      <c r="S157" s="62">
        <f t="shared" si="32"/>
        <v>64</v>
      </c>
      <c r="T157" s="10"/>
      <c r="U157" s="64">
        <v>0.9</v>
      </c>
      <c r="V157" s="64">
        <v>7.25</v>
      </c>
      <c r="W157" s="10"/>
      <c r="X157" s="43">
        <v>13720000</v>
      </c>
      <c r="Y157" s="36">
        <v>3.0000000000000001E-3</v>
      </c>
      <c r="Z157" s="10"/>
      <c r="AA157" s="20">
        <v>30</v>
      </c>
      <c r="AB157" s="20">
        <v>31</v>
      </c>
      <c r="AC157" s="20">
        <v>12</v>
      </c>
      <c r="AD157" s="20">
        <v>26</v>
      </c>
      <c r="AE157" s="20">
        <v>1</v>
      </c>
      <c r="AF157" s="66">
        <f t="shared" si="37"/>
        <v>100</v>
      </c>
      <c r="AG157" s="10"/>
      <c r="AH157" s="36">
        <v>-0.04</v>
      </c>
      <c r="AI157" s="40">
        <v>21737</v>
      </c>
      <c r="AJ157" s="37">
        <v>0.74</v>
      </c>
      <c r="AK157" s="42" t="s">
        <v>213</v>
      </c>
      <c r="AL157" s="41">
        <v>429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11"/>
      <c r="D158" s="109"/>
      <c r="E158" s="111"/>
      <c r="F158" s="109"/>
      <c r="G158" s="109"/>
      <c r="H158" s="111"/>
      <c r="I158" s="112"/>
      <c r="J158" s="112"/>
      <c r="K158" s="110"/>
      <c r="L158" s="111"/>
      <c r="M158" s="113"/>
      <c r="N158" s="113"/>
      <c r="O158" s="113"/>
      <c r="P158" s="111"/>
      <c r="Q158" s="113"/>
      <c r="R158" s="111"/>
      <c r="S158" s="114"/>
      <c r="T158" s="111"/>
      <c r="U158" s="115"/>
      <c r="V158" s="115"/>
      <c r="W158" s="111"/>
      <c r="X158" s="116"/>
      <c r="Y158" s="117"/>
      <c r="Z158" s="111"/>
      <c r="AA158" s="118"/>
      <c r="AB158" s="118"/>
      <c r="AC158" s="118"/>
      <c r="AD158" s="118"/>
      <c r="AE158" s="118"/>
      <c r="AF158" s="119"/>
      <c r="AG158" s="111"/>
      <c r="AH158" s="117"/>
      <c r="AI158" s="120"/>
      <c r="AJ158" s="121"/>
      <c r="AK158" s="122"/>
      <c r="AL158" s="123"/>
      <c r="AM158" s="124"/>
      <c r="AN158" s="125"/>
      <c r="AO158" s="126"/>
      <c r="AP158" s="127"/>
      <c r="AQ158" s="124"/>
      <c r="AR158" s="125"/>
      <c r="AS158" s="126"/>
      <c r="AT158" s="127"/>
      <c r="AU158" s="124"/>
      <c r="AV158" s="127"/>
    </row>
    <row r="159" spans="1:48" ht="24" customHeight="1">
      <c r="A159" s="16"/>
      <c r="B159" s="17">
        <v>1</v>
      </c>
      <c r="C159" s="10"/>
      <c r="D159" s="18" t="s">
        <v>102</v>
      </c>
      <c r="E159" s="10"/>
      <c r="F159" s="18" t="s">
        <v>11</v>
      </c>
      <c r="G159" s="18" t="s">
        <v>11</v>
      </c>
      <c r="H159" s="10"/>
      <c r="I159" s="19">
        <v>4613823</v>
      </c>
      <c r="J159" s="19">
        <v>370</v>
      </c>
      <c r="K159" s="17" t="s">
        <v>6</v>
      </c>
      <c r="L159" s="10"/>
      <c r="M159" s="60">
        <v>175</v>
      </c>
      <c r="N159" s="60">
        <v>1657</v>
      </c>
      <c r="O159" s="60">
        <v>502</v>
      </c>
      <c r="P159" s="10"/>
      <c r="Q159" s="60">
        <f t="shared" ref="Q159:Q181" si="40">N159*$Q$189</f>
        <v>24855</v>
      </c>
      <c r="R159" s="10"/>
      <c r="S159" s="62">
        <f t="shared" ref="S159:S186" si="41">Q159+N159</f>
        <v>26512</v>
      </c>
      <c r="T159" s="10"/>
      <c r="U159" s="64">
        <v>35.9</v>
      </c>
      <c r="V159" s="64">
        <v>10.86</v>
      </c>
      <c r="W159" s="10"/>
      <c r="X159" s="43">
        <v>391420000</v>
      </c>
      <c r="Y159" s="36">
        <v>0.11899999999999999</v>
      </c>
      <c r="Z159" s="10"/>
      <c r="AA159" s="20">
        <v>55</v>
      </c>
      <c r="AB159" s="20">
        <v>10</v>
      </c>
      <c r="AC159" s="20">
        <v>1</v>
      </c>
      <c r="AD159" s="20">
        <v>33</v>
      </c>
      <c r="AE159" s="20">
        <v>1</v>
      </c>
      <c r="AF159" s="66">
        <f t="shared" ref="AF159:AF186" si="42">SUM(AA159:AE159)</f>
        <v>100</v>
      </c>
      <c r="AG159" s="10"/>
      <c r="AH159" s="36">
        <v>-8.7999999999999995E-2</v>
      </c>
      <c r="AI159" s="40">
        <v>23518</v>
      </c>
      <c r="AJ159" s="37">
        <v>0.61</v>
      </c>
      <c r="AK159" s="42" t="s">
        <v>213</v>
      </c>
      <c r="AL159" s="41">
        <v>626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48" ht="24" customHeight="1">
      <c r="A160" s="16"/>
      <c r="B160" s="17">
        <f t="shared" ref="B160:B186" si="46">B159+1</f>
        <v>2</v>
      </c>
      <c r="C160" s="10"/>
      <c r="D160" s="18" t="s">
        <v>35</v>
      </c>
      <c r="E160" s="10"/>
      <c r="F160" s="18" t="s">
        <v>11</v>
      </c>
      <c r="G160" s="18" t="s">
        <v>11</v>
      </c>
      <c r="H160" s="10"/>
      <c r="I160" s="19">
        <v>10524117</v>
      </c>
      <c r="J160" s="19">
        <v>280</v>
      </c>
      <c r="K160" s="17" t="s">
        <v>6</v>
      </c>
      <c r="L160" s="10"/>
      <c r="M160" s="60">
        <v>112</v>
      </c>
      <c r="N160" s="60">
        <v>3651</v>
      </c>
      <c r="O160" s="60">
        <v>2228</v>
      </c>
      <c r="P160" s="10"/>
      <c r="Q160" s="60">
        <f t="shared" si="40"/>
        <v>54765</v>
      </c>
      <c r="R160" s="10"/>
      <c r="S160" s="62">
        <f t="shared" si="41"/>
        <v>58416</v>
      </c>
      <c r="T160" s="10"/>
      <c r="U160" s="64">
        <v>34.700000000000003</v>
      </c>
      <c r="V160" s="64">
        <v>21.12</v>
      </c>
      <c r="W160" s="10"/>
      <c r="X160" s="43">
        <v>341340000</v>
      </c>
      <c r="Y160" s="36">
        <v>0.115</v>
      </c>
      <c r="Z160" s="10"/>
      <c r="AA160" s="20">
        <v>43</v>
      </c>
      <c r="AB160" s="20">
        <v>3</v>
      </c>
      <c r="AC160" s="20">
        <v>2</v>
      </c>
      <c r="AD160" s="20">
        <v>51</v>
      </c>
      <c r="AE160" s="20">
        <v>1</v>
      </c>
      <c r="AF160" s="66">
        <f t="shared" si="42"/>
        <v>100</v>
      </c>
      <c r="AG160" s="10"/>
      <c r="AH160" s="36">
        <v>-4.4999999999999998E-2</v>
      </c>
      <c r="AI160" s="40">
        <v>1057</v>
      </c>
      <c r="AJ160" s="37">
        <v>0.65</v>
      </c>
      <c r="AK160" s="42" t="s">
        <v>214</v>
      </c>
      <c r="AL160" s="41">
        <v>1176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186</v>
      </c>
      <c r="E161" s="10"/>
      <c r="F161" s="18" t="s">
        <v>11</v>
      </c>
      <c r="G161" s="18" t="s">
        <v>11</v>
      </c>
      <c r="H161" s="10"/>
      <c r="I161" s="19">
        <v>16150362</v>
      </c>
      <c r="J161" s="19">
        <v>940</v>
      </c>
      <c r="K161" s="17" t="s">
        <v>6</v>
      </c>
      <c r="L161" s="10"/>
      <c r="M161" s="60">
        <v>1721</v>
      </c>
      <c r="N161" s="60">
        <v>5601</v>
      </c>
      <c r="O161" s="60">
        <v>2731</v>
      </c>
      <c r="P161" s="10"/>
      <c r="Q161" s="60">
        <f t="shared" si="40"/>
        <v>84015</v>
      </c>
      <c r="R161" s="10"/>
      <c r="S161" s="62">
        <f t="shared" si="41"/>
        <v>89616</v>
      </c>
      <c r="T161" s="10"/>
      <c r="U161" s="64">
        <v>34.700000000000003</v>
      </c>
      <c r="V161" s="64">
        <v>18.91</v>
      </c>
      <c r="W161" s="10"/>
      <c r="X161" s="43">
        <v>2370000000</v>
      </c>
      <c r="Y161" s="36">
        <v>0.115</v>
      </c>
      <c r="Z161" s="10"/>
      <c r="AA161" s="20">
        <v>55</v>
      </c>
      <c r="AB161" s="20">
        <v>7</v>
      </c>
      <c r="AC161" s="20">
        <v>3</v>
      </c>
      <c r="AD161" s="20">
        <v>32</v>
      </c>
      <c r="AE161" s="20">
        <v>3</v>
      </c>
      <c r="AF161" s="66">
        <f t="shared" si="42"/>
        <v>100</v>
      </c>
      <c r="AG161" s="10"/>
      <c r="AH161" s="36">
        <v>-6.7000000000000004E-2</v>
      </c>
      <c r="AI161" s="40">
        <v>7421</v>
      </c>
      <c r="AJ161" s="37">
        <v>0.77</v>
      </c>
      <c r="AK161" s="42" t="s">
        <v>210</v>
      </c>
      <c r="AL161" s="41">
        <v>1044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ht="24" customHeight="1">
      <c r="A162" s="16"/>
      <c r="B162" s="17">
        <f t="shared" si="46"/>
        <v>4</v>
      </c>
      <c r="C162" s="10"/>
      <c r="D162" s="18" t="s">
        <v>54</v>
      </c>
      <c r="E162" s="10"/>
      <c r="F162" s="18" t="s">
        <v>11</v>
      </c>
      <c r="G162" s="18" t="s">
        <v>11</v>
      </c>
      <c r="H162" s="10"/>
      <c r="I162" s="19">
        <v>78736152</v>
      </c>
      <c r="J162" s="19">
        <v>420</v>
      </c>
      <c r="K162" s="17" t="s">
        <v>6</v>
      </c>
      <c r="L162" s="10"/>
      <c r="M162" s="60">
        <v>385</v>
      </c>
      <c r="N162" s="60">
        <v>26529</v>
      </c>
      <c r="O162" s="60">
        <v>20521</v>
      </c>
      <c r="P162" s="10"/>
      <c r="Q162" s="60">
        <f t="shared" si="40"/>
        <v>397935</v>
      </c>
      <c r="R162" s="10"/>
      <c r="S162" s="62">
        <f t="shared" si="41"/>
        <v>424464</v>
      </c>
      <c r="T162" s="10"/>
      <c r="U162" s="64">
        <v>33.700000000000003</v>
      </c>
      <c r="V162" s="64">
        <v>26.06</v>
      </c>
      <c r="W162" s="10"/>
      <c r="X162" s="43">
        <v>4160000000</v>
      </c>
      <c r="Y162" s="36">
        <v>0.112</v>
      </c>
      <c r="Z162" s="10"/>
      <c r="AA162" s="20">
        <v>53</v>
      </c>
      <c r="AB162" s="20">
        <v>3</v>
      </c>
      <c r="AC162" s="20">
        <v>1</v>
      </c>
      <c r="AD162" s="20">
        <v>42</v>
      </c>
      <c r="AE162" s="20">
        <v>1</v>
      </c>
      <c r="AF162" s="66">
        <f t="shared" si="42"/>
        <v>100</v>
      </c>
      <c r="AG162" s="10"/>
      <c r="AH162" s="36">
        <v>-7.6999999999999999E-2</v>
      </c>
      <c r="AI162" s="40">
        <v>518</v>
      </c>
      <c r="AJ162" s="37">
        <v>0.62</v>
      </c>
      <c r="AK162" s="42" t="s">
        <v>213</v>
      </c>
      <c r="AL162" s="41">
        <v>1728</v>
      </c>
      <c r="AN162" s="86"/>
      <c r="AO162" s="87"/>
      <c r="AP162" s="88">
        <f t="shared" si="43"/>
        <v>0</v>
      </c>
      <c r="AR162" s="86">
        <f t="shared" si="44"/>
        <v>0</v>
      </c>
      <c r="AS162" s="87"/>
      <c r="AT162" s="88">
        <f t="shared" si="45"/>
        <v>0</v>
      </c>
      <c r="AV162" s="88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40</v>
      </c>
      <c r="E163" s="10"/>
      <c r="F163" s="18" t="s">
        <v>11</v>
      </c>
      <c r="G163" s="18" t="s">
        <v>11</v>
      </c>
      <c r="H163" s="10"/>
      <c r="I163" s="19">
        <v>4594621</v>
      </c>
      <c r="J163" s="19">
        <v>370</v>
      </c>
      <c r="K163" s="17" t="s">
        <v>6</v>
      </c>
      <c r="L163" s="10"/>
      <c r="M163" s="60">
        <v>193</v>
      </c>
      <c r="N163" s="60">
        <v>1546</v>
      </c>
      <c r="O163" s="60">
        <v>3470</v>
      </c>
      <c r="P163" s="10"/>
      <c r="Q163" s="60">
        <f t="shared" si="40"/>
        <v>23190</v>
      </c>
      <c r="R163" s="10"/>
      <c r="S163" s="62">
        <f t="shared" si="41"/>
        <v>24736</v>
      </c>
      <c r="T163" s="10"/>
      <c r="U163" s="64">
        <v>33.6</v>
      </c>
      <c r="V163" s="64">
        <v>76.459999999999994</v>
      </c>
      <c r="W163" s="10"/>
      <c r="X163" s="43">
        <v>196400000</v>
      </c>
      <c r="Y163" s="36">
        <v>0.112</v>
      </c>
      <c r="Z163" s="10"/>
      <c r="AA163" s="20">
        <v>39</v>
      </c>
      <c r="AB163" s="20">
        <v>2</v>
      </c>
      <c r="AC163" s="20">
        <v>1</v>
      </c>
      <c r="AD163" s="20">
        <v>57</v>
      </c>
      <c r="AE163" s="20">
        <v>1</v>
      </c>
      <c r="AF163" s="66">
        <f t="shared" si="42"/>
        <v>100</v>
      </c>
      <c r="AG163" s="10"/>
      <c r="AH163" s="36">
        <v>-3.7999999999999999E-2</v>
      </c>
      <c r="AI163" s="40">
        <v>816</v>
      </c>
      <c r="AJ163" s="37">
        <v>0.68</v>
      </c>
      <c r="AK163" s="42" t="s">
        <v>213</v>
      </c>
      <c r="AL163" s="41">
        <v>4713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78</v>
      </c>
      <c r="E164" s="10"/>
      <c r="F164" s="18" t="s">
        <v>11</v>
      </c>
      <c r="G164" s="18" t="s">
        <v>11</v>
      </c>
      <c r="H164" s="10"/>
      <c r="I164" s="19">
        <v>1815698</v>
      </c>
      <c r="J164" s="19">
        <v>620</v>
      </c>
      <c r="K164" s="17" t="s">
        <v>6</v>
      </c>
      <c r="L164" s="10"/>
      <c r="M164" s="60">
        <v>122</v>
      </c>
      <c r="N164" s="60">
        <v>565</v>
      </c>
      <c r="O164" s="60">
        <v>390</v>
      </c>
      <c r="P164" s="10"/>
      <c r="Q164" s="60">
        <f t="shared" si="40"/>
        <v>8475</v>
      </c>
      <c r="R164" s="10"/>
      <c r="S164" s="62">
        <f t="shared" si="41"/>
        <v>9040</v>
      </c>
      <c r="T164" s="10"/>
      <c r="U164" s="64">
        <v>31.1</v>
      </c>
      <c r="V164" s="64">
        <v>21.5</v>
      </c>
      <c r="W164" s="10"/>
      <c r="X164" s="43">
        <v>121900000</v>
      </c>
      <c r="Y164" s="36">
        <v>0.10299999999999999</v>
      </c>
      <c r="Z164" s="10"/>
      <c r="AA164" s="20">
        <v>50</v>
      </c>
      <c r="AB164" s="20">
        <v>10</v>
      </c>
      <c r="AC164" s="20">
        <v>1</v>
      </c>
      <c r="AD164" s="20">
        <v>38</v>
      </c>
      <c r="AE164" s="20">
        <v>1</v>
      </c>
      <c r="AF164" s="66">
        <f t="shared" si="42"/>
        <v>100</v>
      </c>
      <c r="AG164" s="10"/>
      <c r="AH164" s="36">
        <v>-5.7000000000000002E-2</v>
      </c>
      <c r="AI164" s="40">
        <v>3428</v>
      </c>
      <c r="AJ164" s="37">
        <v>0.72</v>
      </c>
      <c r="AK164" s="42" t="s">
        <v>214</v>
      </c>
      <c r="AL164" s="41">
        <v>1202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ht="24" customHeight="1">
      <c r="A165" s="16"/>
      <c r="B165" s="17">
        <f t="shared" si="46"/>
        <v>7</v>
      </c>
      <c r="C165" s="10"/>
      <c r="D165" s="18" t="s">
        <v>107</v>
      </c>
      <c r="E165" s="10"/>
      <c r="F165" s="18" t="s">
        <v>11</v>
      </c>
      <c r="G165" s="18" t="s">
        <v>11</v>
      </c>
      <c r="H165" s="10"/>
      <c r="I165" s="19">
        <v>18091576</v>
      </c>
      <c r="J165" s="19">
        <v>320</v>
      </c>
      <c r="K165" s="17" t="s">
        <v>6</v>
      </c>
      <c r="L165" s="10"/>
      <c r="M165" s="60">
        <v>1122</v>
      </c>
      <c r="N165" s="60">
        <v>5601</v>
      </c>
      <c r="O165" s="60">
        <v>2217</v>
      </c>
      <c r="P165" s="10"/>
      <c r="Q165" s="60">
        <f t="shared" si="40"/>
        <v>84015</v>
      </c>
      <c r="R165" s="10"/>
      <c r="S165" s="62">
        <f t="shared" si="41"/>
        <v>89616</v>
      </c>
      <c r="T165" s="10"/>
      <c r="U165" s="64">
        <v>31</v>
      </c>
      <c r="V165" s="64">
        <v>13.23</v>
      </c>
      <c r="W165" s="10"/>
      <c r="X165" s="43">
        <v>559270000</v>
      </c>
      <c r="Y165" s="36">
        <v>0.10299999999999999</v>
      </c>
      <c r="Z165" s="10"/>
      <c r="AA165" s="20">
        <v>49</v>
      </c>
      <c r="AB165" s="20">
        <v>5</v>
      </c>
      <c r="AC165" s="20">
        <v>4</v>
      </c>
      <c r="AD165" s="20">
        <v>41</v>
      </c>
      <c r="AE165" s="20">
        <v>1</v>
      </c>
      <c r="AF165" s="66">
        <f t="shared" si="42"/>
        <v>100</v>
      </c>
      <c r="AG165" s="10"/>
      <c r="AH165" s="36">
        <v>-4.7E-2</v>
      </c>
      <c r="AI165" s="40">
        <v>2673</v>
      </c>
      <c r="AJ165" s="37">
        <v>0.62</v>
      </c>
      <c r="AK165" s="42" t="s">
        <v>213</v>
      </c>
      <c r="AL165" s="41">
        <v>726</v>
      </c>
      <c r="AN165" s="86"/>
      <c r="AO165" s="87"/>
      <c r="AP165" s="88">
        <f t="shared" si="43"/>
        <v>0</v>
      </c>
      <c r="AR165" s="86">
        <f t="shared" si="44"/>
        <v>0</v>
      </c>
      <c r="AS165" s="87"/>
      <c r="AT165" s="88">
        <f t="shared" si="45"/>
        <v>0</v>
      </c>
      <c r="AV165" s="88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34</v>
      </c>
      <c r="E166" s="10"/>
      <c r="F166" s="18" t="s">
        <v>11</v>
      </c>
      <c r="G166" s="18" t="s">
        <v>11</v>
      </c>
      <c r="H166" s="10"/>
      <c r="I166" s="19">
        <v>18646432</v>
      </c>
      <c r="J166" s="19">
        <v>640</v>
      </c>
      <c r="K166" s="17" t="s">
        <v>6</v>
      </c>
      <c r="L166" s="10"/>
      <c r="M166" s="60">
        <v>878</v>
      </c>
      <c r="N166" s="60">
        <v>5686</v>
      </c>
      <c r="O166" s="60">
        <v>3464</v>
      </c>
      <c r="P166" s="10"/>
      <c r="Q166" s="60">
        <f t="shared" si="40"/>
        <v>85290</v>
      </c>
      <c r="R166" s="10"/>
      <c r="S166" s="62">
        <f t="shared" si="41"/>
        <v>90976</v>
      </c>
      <c r="T166" s="10"/>
      <c r="U166" s="64">
        <v>30.5</v>
      </c>
      <c r="V166" s="64">
        <v>16.93</v>
      </c>
      <c r="W166" s="10"/>
      <c r="X166" s="43">
        <v>1100000000</v>
      </c>
      <c r="Y166" s="36">
        <v>0.10100000000000001</v>
      </c>
      <c r="Z166" s="10"/>
      <c r="AA166" s="20">
        <v>51</v>
      </c>
      <c r="AB166" s="20">
        <v>5</v>
      </c>
      <c r="AC166" s="20">
        <v>2</v>
      </c>
      <c r="AD166" s="20">
        <v>41</v>
      </c>
      <c r="AE166" s="20">
        <v>1</v>
      </c>
      <c r="AF166" s="66">
        <f t="shared" si="42"/>
        <v>100</v>
      </c>
      <c r="AG166" s="10"/>
      <c r="AH166" s="36">
        <v>-8.9999999999999993E-3</v>
      </c>
      <c r="AI166" s="40">
        <v>11296</v>
      </c>
      <c r="AJ166" s="37">
        <v>0.54</v>
      </c>
      <c r="AK166" s="42" t="s">
        <v>214</v>
      </c>
      <c r="AL166" s="41">
        <v>969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119</v>
      </c>
      <c r="E167" s="10"/>
      <c r="F167" s="18" t="s">
        <v>11</v>
      </c>
      <c r="G167" s="18" t="s">
        <v>11</v>
      </c>
      <c r="H167" s="10"/>
      <c r="I167" s="19">
        <v>28829476</v>
      </c>
      <c r="J167" s="19">
        <v>480</v>
      </c>
      <c r="K167" s="17" t="s">
        <v>6</v>
      </c>
      <c r="L167" s="10"/>
      <c r="M167" s="60">
        <v>1379</v>
      </c>
      <c r="N167" s="60">
        <v>8665</v>
      </c>
      <c r="O167" s="60">
        <v>5054</v>
      </c>
      <c r="P167" s="10"/>
      <c r="Q167" s="60">
        <f t="shared" si="40"/>
        <v>129975</v>
      </c>
      <c r="R167" s="10"/>
      <c r="S167" s="62">
        <f t="shared" si="41"/>
        <v>138640</v>
      </c>
      <c r="T167" s="10"/>
      <c r="U167" s="64">
        <v>30.1</v>
      </c>
      <c r="V167" s="64">
        <v>17.420000000000002</v>
      </c>
      <c r="W167" s="10"/>
      <c r="X167" s="43">
        <v>1100000000</v>
      </c>
      <c r="Y167" s="36">
        <v>0.1</v>
      </c>
      <c r="Z167" s="10"/>
      <c r="AA167" s="20">
        <v>30</v>
      </c>
      <c r="AB167" s="20">
        <v>9</v>
      </c>
      <c r="AC167" s="20">
        <v>6</v>
      </c>
      <c r="AD167" s="20">
        <v>54</v>
      </c>
      <c r="AE167" s="20">
        <v>1</v>
      </c>
      <c r="AF167" s="66">
        <f t="shared" si="42"/>
        <v>100</v>
      </c>
      <c r="AG167" s="10"/>
      <c r="AH167" s="36">
        <v>-5.6000000000000001E-2</v>
      </c>
      <c r="AI167" s="40">
        <v>2424</v>
      </c>
      <c r="AJ167" s="37">
        <v>0.73</v>
      </c>
      <c r="AK167" s="42" t="s">
        <v>213</v>
      </c>
      <c r="AL167" s="41">
        <v>970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156</v>
      </c>
      <c r="E168" s="10"/>
      <c r="F168" s="18" t="s">
        <v>11</v>
      </c>
      <c r="G168" s="18" t="s">
        <v>11</v>
      </c>
      <c r="H168" s="10"/>
      <c r="I168" s="19">
        <v>12230730</v>
      </c>
      <c r="J168" s="19">
        <v>820</v>
      </c>
      <c r="K168" s="17" t="s">
        <v>6</v>
      </c>
      <c r="L168" s="10"/>
      <c r="M168" s="60">
        <v>130</v>
      </c>
      <c r="N168" s="60">
        <v>3661</v>
      </c>
      <c r="O168" s="60">
        <v>1745</v>
      </c>
      <c r="P168" s="10"/>
      <c r="Q168" s="60">
        <f t="shared" si="40"/>
        <v>54915</v>
      </c>
      <c r="R168" s="10"/>
      <c r="S168" s="62">
        <f t="shared" si="41"/>
        <v>58576</v>
      </c>
      <c r="T168" s="10"/>
      <c r="U168" s="64">
        <v>29.9</v>
      </c>
      <c r="V168" s="64">
        <v>18.010000000000002</v>
      </c>
      <c r="W168" s="10"/>
      <c r="X168" s="43">
        <v>289040000</v>
      </c>
      <c r="Y168" s="36">
        <v>0.1</v>
      </c>
      <c r="Z168" s="10"/>
      <c r="AA168" s="20">
        <v>40</v>
      </c>
      <c r="AB168" s="20">
        <v>7</v>
      </c>
      <c r="AC168" s="20">
        <v>3</v>
      </c>
      <c r="AD168" s="20">
        <v>49</v>
      </c>
      <c r="AE168" s="20">
        <v>1</v>
      </c>
      <c r="AF168" s="66">
        <f t="shared" si="42"/>
        <v>100</v>
      </c>
      <c r="AG168" s="10"/>
      <c r="AH168" s="36">
        <v>0.01</v>
      </c>
      <c r="AI168" s="40">
        <v>569</v>
      </c>
      <c r="AJ168" s="37">
        <v>0.59</v>
      </c>
      <c r="AK168" s="42" t="s">
        <v>213</v>
      </c>
      <c r="AL168" s="41">
        <v>1072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70</v>
      </c>
      <c r="E169" s="10"/>
      <c r="F169" s="18" t="s">
        <v>11</v>
      </c>
      <c r="G169" s="18" t="s">
        <v>11</v>
      </c>
      <c r="H169" s="10"/>
      <c r="I169" s="19">
        <v>2038501</v>
      </c>
      <c r="J169" s="19">
        <v>440</v>
      </c>
      <c r="K169" s="17" t="s">
        <v>6</v>
      </c>
      <c r="L169" s="10"/>
      <c r="M169" s="60">
        <v>139</v>
      </c>
      <c r="N169" s="60">
        <v>605</v>
      </c>
      <c r="O169" s="60">
        <v>282</v>
      </c>
      <c r="P169" s="10"/>
      <c r="Q169" s="60">
        <f t="shared" si="40"/>
        <v>9075</v>
      </c>
      <c r="R169" s="10"/>
      <c r="S169" s="62">
        <f t="shared" si="41"/>
        <v>9680</v>
      </c>
      <c r="T169" s="10"/>
      <c r="U169" s="64">
        <v>29.7</v>
      </c>
      <c r="V169" s="64">
        <v>13.55</v>
      </c>
      <c r="W169" s="10"/>
      <c r="X169" s="43">
        <v>142330000</v>
      </c>
      <c r="Y169" s="36">
        <v>9.9000000000000005E-2</v>
      </c>
      <c r="Z169" s="10"/>
      <c r="AA169" s="20">
        <v>50</v>
      </c>
      <c r="AB169" s="20">
        <v>8</v>
      </c>
      <c r="AC169" s="20">
        <v>2</v>
      </c>
      <c r="AD169" s="20">
        <v>39</v>
      </c>
      <c r="AE169" s="20">
        <v>1</v>
      </c>
      <c r="AF169" s="66">
        <f t="shared" si="42"/>
        <v>100</v>
      </c>
      <c r="AG169" s="10"/>
      <c r="AH169" s="36">
        <v>-0.04</v>
      </c>
      <c r="AI169" s="40">
        <v>4168</v>
      </c>
      <c r="AJ169" s="37">
        <v>0.6</v>
      </c>
      <c r="AK169" s="42" t="s">
        <v>214</v>
      </c>
      <c r="AL169" s="41">
        <v>713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ht="24" customHeight="1">
      <c r="A170" s="16"/>
      <c r="B170" s="17">
        <f t="shared" si="46"/>
        <v>12</v>
      </c>
      <c r="C170" s="10"/>
      <c r="D170" s="18" t="s">
        <v>141</v>
      </c>
      <c r="E170" s="10"/>
      <c r="F170" s="18" t="s">
        <v>11</v>
      </c>
      <c r="G170" s="18" t="s">
        <v>11</v>
      </c>
      <c r="H170" s="10"/>
      <c r="I170" s="19">
        <v>11917508</v>
      </c>
      <c r="J170" s="19">
        <v>700</v>
      </c>
      <c r="K170" s="17" t="s">
        <v>6</v>
      </c>
      <c r="L170" s="10"/>
      <c r="M170" s="60">
        <v>593</v>
      </c>
      <c r="N170" s="60">
        <v>3535</v>
      </c>
      <c r="O170" s="60">
        <v>2623</v>
      </c>
      <c r="P170" s="10"/>
      <c r="Q170" s="60">
        <f t="shared" si="40"/>
        <v>53025</v>
      </c>
      <c r="R170" s="10"/>
      <c r="S170" s="62">
        <f t="shared" si="41"/>
        <v>56560</v>
      </c>
      <c r="T170" s="10"/>
      <c r="U170" s="64">
        <v>29.7</v>
      </c>
      <c r="V170" s="64">
        <v>21.48</v>
      </c>
      <c r="W170" s="10"/>
      <c r="X170" s="43">
        <v>835930000</v>
      </c>
      <c r="Y170" s="36">
        <v>9.9000000000000005E-2</v>
      </c>
      <c r="Z170" s="10"/>
      <c r="AA170" s="20">
        <v>21</v>
      </c>
      <c r="AB170" s="20">
        <v>20</v>
      </c>
      <c r="AC170" s="20">
        <v>10</v>
      </c>
      <c r="AD170" s="20">
        <v>48</v>
      </c>
      <c r="AE170" s="20">
        <v>1</v>
      </c>
      <c r="AF170" s="66">
        <f t="shared" si="42"/>
        <v>100</v>
      </c>
      <c r="AG170" s="10"/>
      <c r="AH170" s="36">
        <v>-5.6000000000000001E-2</v>
      </c>
      <c r="AI170" s="40">
        <v>1512</v>
      </c>
      <c r="AJ170" s="37">
        <v>0.62</v>
      </c>
      <c r="AK170" s="42" t="s">
        <v>213</v>
      </c>
      <c r="AL170" s="41">
        <v>1138</v>
      </c>
      <c r="AN170" s="86"/>
      <c r="AO170" s="87"/>
      <c r="AP170" s="88">
        <f t="shared" si="43"/>
        <v>0</v>
      </c>
      <c r="AR170" s="86">
        <f t="shared" si="44"/>
        <v>0</v>
      </c>
      <c r="AS170" s="87"/>
      <c r="AT170" s="88">
        <f t="shared" si="45"/>
        <v>0</v>
      </c>
      <c r="AV170" s="88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168</v>
      </c>
      <c r="E171" s="10"/>
      <c r="F171" s="18" t="s">
        <v>11</v>
      </c>
      <c r="G171" s="18" t="s">
        <v>11</v>
      </c>
      <c r="H171" s="10"/>
      <c r="I171" s="19">
        <v>7606374</v>
      </c>
      <c r="J171" s="19">
        <v>540</v>
      </c>
      <c r="K171" s="17" t="s">
        <v>6</v>
      </c>
      <c r="L171" s="10"/>
      <c r="M171" s="60">
        <v>514</v>
      </c>
      <c r="N171" s="60">
        <v>2224</v>
      </c>
      <c r="O171" s="60">
        <v>1130</v>
      </c>
      <c r="P171" s="10"/>
      <c r="Q171" s="60">
        <f t="shared" si="40"/>
        <v>33360</v>
      </c>
      <c r="R171" s="10"/>
      <c r="S171" s="62">
        <f t="shared" si="41"/>
        <v>35584</v>
      </c>
      <c r="T171" s="10"/>
      <c r="U171" s="64">
        <v>29.2</v>
      </c>
      <c r="V171" s="64">
        <v>15.36</v>
      </c>
      <c r="W171" s="10"/>
      <c r="X171" s="43">
        <v>433370000</v>
      </c>
      <c r="Y171" s="36">
        <v>9.7000000000000003E-2</v>
      </c>
      <c r="Z171" s="10"/>
      <c r="AA171" s="20">
        <v>48</v>
      </c>
      <c r="AB171" s="20">
        <v>7</v>
      </c>
      <c r="AC171" s="20">
        <v>2</v>
      </c>
      <c r="AD171" s="20">
        <v>42</v>
      </c>
      <c r="AE171" s="20">
        <v>1</v>
      </c>
      <c r="AF171" s="66">
        <f t="shared" si="42"/>
        <v>100</v>
      </c>
      <c r="AG171" s="10"/>
      <c r="AH171" s="36">
        <v>-7.0000000000000007E-2</v>
      </c>
      <c r="AI171" s="40">
        <v>843</v>
      </c>
      <c r="AJ171" s="37">
        <v>0.71</v>
      </c>
      <c r="AK171" s="42" t="s">
        <v>214</v>
      </c>
      <c r="AL171" s="41">
        <v>829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178</v>
      </c>
      <c r="E172" s="10"/>
      <c r="F172" s="18" t="s">
        <v>11</v>
      </c>
      <c r="G172" s="18" t="s">
        <v>11</v>
      </c>
      <c r="H172" s="10"/>
      <c r="I172" s="19">
        <v>55572200</v>
      </c>
      <c r="J172" s="19">
        <v>900</v>
      </c>
      <c r="K172" s="17" t="s">
        <v>6</v>
      </c>
      <c r="L172" s="10"/>
      <c r="M172" s="60">
        <v>3256</v>
      </c>
      <c r="N172" s="60">
        <v>16252</v>
      </c>
      <c r="O172" s="60">
        <v>5496</v>
      </c>
      <c r="P172" s="10"/>
      <c r="Q172" s="60">
        <f t="shared" si="40"/>
        <v>243780</v>
      </c>
      <c r="R172" s="10"/>
      <c r="S172" s="62">
        <f t="shared" si="41"/>
        <v>260032</v>
      </c>
      <c r="T172" s="10"/>
      <c r="U172" s="64">
        <v>29.2</v>
      </c>
      <c r="V172" s="64">
        <v>10.46</v>
      </c>
      <c r="W172" s="10"/>
      <c r="X172" s="43">
        <v>4990000000</v>
      </c>
      <c r="Y172" s="36">
        <v>0.1</v>
      </c>
      <c r="Z172" s="10"/>
      <c r="AA172" s="20">
        <v>49</v>
      </c>
      <c r="AB172" s="20">
        <v>5</v>
      </c>
      <c r="AC172" s="20">
        <v>5</v>
      </c>
      <c r="AD172" s="20">
        <v>40</v>
      </c>
      <c r="AE172" s="20">
        <v>1</v>
      </c>
      <c r="AF172" s="66">
        <f t="shared" si="42"/>
        <v>100</v>
      </c>
      <c r="AG172" s="10"/>
      <c r="AH172" s="36">
        <v>-3.5999999999999997E-2</v>
      </c>
      <c r="AI172" s="40">
        <v>3893</v>
      </c>
      <c r="AJ172" s="37">
        <v>0.56999999999999995</v>
      </c>
      <c r="AK172" s="42" t="s">
        <v>214</v>
      </c>
      <c r="AL172" s="41">
        <v>605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174</v>
      </c>
      <c r="E173" s="10"/>
      <c r="F173" s="18" t="s">
        <v>11</v>
      </c>
      <c r="G173" s="18" t="s">
        <v>11</v>
      </c>
      <c r="H173" s="10"/>
      <c r="I173" s="19">
        <v>41487964</v>
      </c>
      <c r="J173" s="19">
        <v>660</v>
      </c>
      <c r="K173" s="17" t="s">
        <v>6</v>
      </c>
      <c r="L173" s="10"/>
      <c r="M173" s="60">
        <v>3503</v>
      </c>
      <c r="N173" s="60">
        <v>12036</v>
      </c>
      <c r="O173" s="60">
        <v>5769</v>
      </c>
      <c r="P173" s="10"/>
      <c r="Q173" s="60">
        <f t="shared" si="40"/>
        <v>180540</v>
      </c>
      <c r="R173" s="10"/>
      <c r="S173" s="62">
        <f t="shared" si="41"/>
        <v>192576</v>
      </c>
      <c r="T173" s="10"/>
      <c r="U173" s="64">
        <v>29</v>
      </c>
      <c r="V173" s="64">
        <v>15.15</v>
      </c>
      <c r="W173" s="10"/>
      <c r="X173" s="43">
        <v>2330000000</v>
      </c>
      <c r="Y173" s="36">
        <v>9.6000000000000002E-2</v>
      </c>
      <c r="Z173" s="10"/>
      <c r="AA173" s="20">
        <v>50</v>
      </c>
      <c r="AB173" s="20">
        <v>8</v>
      </c>
      <c r="AC173" s="20">
        <v>13</v>
      </c>
      <c r="AD173" s="20">
        <v>28</v>
      </c>
      <c r="AE173" s="20">
        <v>1</v>
      </c>
      <c r="AF173" s="66">
        <f t="shared" si="42"/>
        <v>100</v>
      </c>
      <c r="AG173" s="10"/>
      <c r="AH173" s="36">
        <v>-0.10199999999999999</v>
      </c>
      <c r="AI173" s="40">
        <v>3844</v>
      </c>
      <c r="AJ173" s="37">
        <v>0.61</v>
      </c>
      <c r="AK173" s="42" t="s">
        <v>213</v>
      </c>
      <c r="AL173" s="41">
        <v>869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106</v>
      </c>
      <c r="E174" s="10"/>
      <c r="F174" s="18" t="s">
        <v>11</v>
      </c>
      <c r="G174" s="18" t="s">
        <v>11</v>
      </c>
      <c r="H174" s="10"/>
      <c r="I174" s="19">
        <v>24894552</v>
      </c>
      <c r="J174" s="19">
        <v>400</v>
      </c>
      <c r="K174" s="17" t="s">
        <v>6</v>
      </c>
      <c r="L174" s="10"/>
      <c r="M174" s="60">
        <v>340</v>
      </c>
      <c r="N174" s="60">
        <v>7108</v>
      </c>
      <c r="O174" s="60">
        <v>3416</v>
      </c>
      <c r="P174" s="10"/>
      <c r="Q174" s="60">
        <f t="shared" si="40"/>
        <v>106620</v>
      </c>
      <c r="R174" s="10"/>
      <c r="S174" s="62">
        <f t="shared" si="41"/>
        <v>113728</v>
      </c>
      <c r="T174" s="10"/>
      <c r="U174" s="64">
        <v>28.6</v>
      </c>
      <c r="V174" s="64">
        <v>13.46</v>
      </c>
      <c r="W174" s="10"/>
      <c r="X174" s="43">
        <v>949480000</v>
      </c>
      <c r="Y174" s="36">
        <v>9.5000000000000001E-2</v>
      </c>
      <c r="Z174" s="10"/>
      <c r="AA174" s="20">
        <v>48</v>
      </c>
      <c r="AB174" s="20">
        <v>5</v>
      </c>
      <c r="AC174" s="20">
        <v>4</v>
      </c>
      <c r="AD174" s="20">
        <v>39</v>
      </c>
      <c r="AE174" s="20">
        <v>4</v>
      </c>
      <c r="AF174" s="66">
        <f t="shared" si="42"/>
        <v>100</v>
      </c>
      <c r="AG174" s="10"/>
      <c r="AH174" s="36">
        <v>-3.1E-2</v>
      </c>
      <c r="AI174" s="40">
        <v>952</v>
      </c>
      <c r="AJ174" s="37">
        <v>0.69</v>
      </c>
      <c r="AK174" s="42" t="s">
        <v>213</v>
      </c>
      <c r="AL174" s="41">
        <v>786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77</v>
      </c>
      <c r="E175" s="10"/>
      <c r="F175" s="18" t="s">
        <v>11</v>
      </c>
      <c r="G175" s="18" t="s">
        <v>11</v>
      </c>
      <c r="H175" s="10"/>
      <c r="I175" s="19">
        <v>12395924</v>
      </c>
      <c r="J175" s="19">
        <v>490</v>
      </c>
      <c r="K175" s="17" t="s">
        <v>6</v>
      </c>
      <c r="L175" s="10"/>
      <c r="M175" s="60">
        <v>458</v>
      </c>
      <c r="N175" s="60">
        <v>3490</v>
      </c>
      <c r="O175" s="60">
        <v>1985</v>
      </c>
      <c r="P175" s="10"/>
      <c r="Q175" s="60">
        <f t="shared" si="40"/>
        <v>52350</v>
      </c>
      <c r="R175" s="10"/>
      <c r="S175" s="62">
        <f t="shared" si="41"/>
        <v>55840</v>
      </c>
      <c r="T175" s="10"/>
      <c r="U175" s="64">
        <v>28.2</v>
      </c>
      <c r="V175" s="64">
        <v>17.22</v>
      </c>
      <c r="W175" s="10"/>
      <c r="X175" s="43">
        <v>813910000</v>
      </c>
      <c r="Y175" s="36">
        <v>9.4E-2</v>
      </c>
      <c r="Z175" s="10"/>
      <c r="AA175" s="20">
        <v>50</v>
      </c>
      <c r="AB175" s="20">
        <v>9</v>
      </c>
      <c r="AC175" s="20">
        <v>1</v>
      </c>
      <c r="AD175" s="20">
        <v>39</v>
      </c>
      <c r="AE175" s="20">
        <v>1</v>
      </c>
      <c r="AF175" s="66">
        <f t="shared" si="42"/>
        <v>100</v>
      </c>
      <c r="AG175" s="10"/>
      <c r="AH175" s="36">
        <v>-5.5E-2</v>
      </c>
      <c r="AI175" s="40">
        <v>2095</v>
      </c>
      <c r="AJ175" s="37">
        <v>0.55000000000000004</v>
      </c>
      <c r="AK175" s="42" t="s">
        <v>214</v>
      </c>
      <c r="AL175" s="41">
        <v>956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41</v>
      </c>
      <c r="E176" s="10"/>
      <c r="F176" s="18" t="s">
        <v>11</v>
      </c>
      <c r="G176" s="18" t="s">
        <v>11</v>
      </c>
      <c r="H176" s="10"/>
      <c r="I176" s="19">
        <v>14452543</v>
      </c>
      <c r="J176" s="19">
        <v>720</v>
      </c>
      <c r="K176" s="17" t="s">
        <v>6</v>
      </c>
      <c r="L176" s="10"/>
      <c r="M176" s="60">
        <v>1122</v>
      </c>
      <c r="N176" s="60">
        <v>3990</v>
      </c>
      <c r="O176" s="60">
        <v>2565</v>
      </c>
      <c r="P176" s="10"/>
      <c r="Q176" s="60">
        <f t="shared" si="40"/>
        <v>59850</v>
      </c>
      <c r="R176" s="10"/>
      <c r="S176" s="62">
        <f t="shared" si="41"/>
        <v>63840</v>
      </c>
      <c r="T176" s="10"/>
      <c r="U176" s="64">
        <v>27.6</v>
      </c>
      <c r="V176" s="64">
        <v>17.47</v>
      </c>
      <c r="W176" s="10"/>
      <c r="X176" s="43">
        <v>926300000</v>
      </c>
      <c r="Y176" s="36">
        <v>9.1999999999999998E-2</v>
      </c>
      <c r="Z176" s="10"/>
      <c r="AA176" s="20">
        <v>45</v>
      </c>
      <c r="AB176" s="20">
        <v>5</v>
      </c>
      <c r="AC176" s="20">
        <v>1</v>
      </c>
      <c r="AD176" s="20">
        <v>48</v>
      </c>
      <c r="AE176" s="20">
        <v>1</v>
      </c>
      <c r="AF176" s="66">
        <f t="shared" si="42"/>
        <v>100</v>
      </c>
      <c r="AG176" s="10"/>
      <c r="AH176" s="36">
        <v>-5.5E-2</v>
      </c>
      <c r="AI176" s="40">
        <v>7777</v>
      </c>
      <c r="AJ176" s="37">
        <v>0.49</v>
      </c>
      <c r="AK176" s="42" t="s">
        <v>214</v>
      </c>
      <c r="AL176" s="41">
        <v>1076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27</v>
      </c>
      <c r="E177" s="10"/>
      <c r="F177" s="18" t="s">
        <v>11</v>
      </c>
      <c r="G177" s="18" t="s">
        <v>11</v>
      </c>
      <c r="H177" s="10"/>
      <c r="I177" s="19">
        <v>10872298</v>
      </c>
      <c r="J177" s="19">
        <v>820</v>
      </c>
      <c r="K177" s="17" t="s">
        <v>6</v>
      </c>
      <c r="L177" s="10"/>
      <c r="M177" s="60">
        <v>637</v>
      </c>
      <c r="N177" s="60">
        <v>2986</v>
      </c>
      <c r="O177" s="60">
        <v>3098</v>
      </c>
      <c r="P177" s="10"/>
      <c r="Q177" s="60">
        <f t="shared" si="40"/>
        <v>44790</v>
      </c>
      <c r="R177" s="10"/>
      <c r="S177" s="62">
        <f t="shared" si="41"/>
        <v>47776</v>
      </c>
      <c r="T177" s="10"/>
      <c r="U177" s="64">
        <v>27.5</v>
      </c>
      <c r="V177" s="64">
        <v>27.55</v>
      </c>
      <c r="W177" s="10"/>
      <c r="X177" s="43">
        <v>782890000</v>
      </c>
      <c r="Y177" s="36">
        <v>9.0999999999999998E-2</v>
      </c>
      <c r="Z177" s="10"/>
      <c r="AA177" s="20">
        <v>39</v>
      </c>
      <c r="AB177" s="20">
        <v>3</v>
      </c>
      <c r="AC177" s="20">
        <v>2</v>
      </c>
      <c r="AD177" s="20">
        <v>54</v>
      </c>
      <c r="AE177" s="20">
        <v>2</v>
      </c>
      <c r="AF177" s="66">
        <f t="shared" si="42"/>
        <v>100</v>
      </c>
      <c r="AG177" s="10"/>
      <c r="AH177" s="36">
        <v>-8.3000000000000004E-2</v>
      </c>
      <c r="AI177" s="40">
        <v>4321</v>
      </c>
      <c r="AJ177" s="37">
        <v>0.57999999999999996</v>
      </c>
      <c r="AK177" s="42" t="s">
        <v>214</v>
      </c>
      <c r="AL177" s="41">
        <v>1546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154</v>
      </c>
      <c r="E178" s="10"/>
      <c r="F178" s="18" t="s">
        <v>5</v>
      </c>
      <c r="G178" s="18" t="s">
        <v>11</v>
      </c>
      <c r="H178" s="10"/>
      <c r="I178" s="19">
        <v>14317996</v>
      </c>
      <c r="J178" s="19">
        <v>0</v>
      </c>
      <c r="K178" s="17" t="s">
        <v>6</v>
      </c>
      <c r="L178" s="10"/>
      <c r="M178" s="60">
        <v>165</v>
      </c>
      <c r="N178" s="60">
        <v>3884</v>
      </c>
      <c r="O178" s="60">
        <v>5101</v>
      </c>
      <c r="P178" s="10"/>
      <c r="Q178" s="60">
        <f t="shared" si="40"/>
        <v>58260</v>
      </c>
      <c r="R178" s="10"/>
      <c r="S178" s="62">
        <f t="shared" si="41"/>
        <v>62144</v>
      </c>
      <c r="T178" s="10"/>
      <c r="U178" s="64">
        <v>27.1</v>
      </c>
      <c r="V178" s="64">
        <v>31.2</v>
      </c>
      <c r="W178" s="10"/>
      <c r="X178" s="43">
        <v>609910000</v>
      </c>
      <c r="Y178" s="36">
        <v>0.09</v>
      </c>
      <c r="Z178" s="10"/>
      <c r="AA178" s="20">
        <v>49</v>
      </c>
      <c r="AB178" s="20">
        <v>5</v>
      </c>
      <c r="AC178" s="20">
        <v>5</v>
      </c>
      <c r="AD178" s="20">
        <v>40</v>
      </c>
      <c r="AE178" s="20">
        <v>1</v>
      </c>
      <c r="AF178" s="66">
        <f t="shared" si="42"/>
        <v>100</v>
      </c>
      <c r="AG178" s="10"/>
      <c r="AH178" s="36">
        <v>-7.6999999999999999E-2</v>
      </c>
      <c r="AI178" s="40">
        <v>415</v>
      </c>
      <c r="AJ178" s="37">
        <v>0.63</v>
      </c>
      <c r="AK178" s="42" t="s">
        <v>213</v>
      </c>
      <c r="AL178" s="41">
        <v>1732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65</v>
      </c>
      <c r="E179" s="10"/>
      <c r="F179" s="18" t="s">
        <v>11</v>
      </c>
      <c r="G179" s="18" t="s">
        <v>11</v>
      </c>
      <c r="H179" s="10"/>
      <c r="I179" s="19">
        <v>102403200</v>
      </c>
      <c r="J179" s="19">
        <v>660</v>
      </c>
      <c r="K179" s="17" t="s">
        <v>6</v>
      </c>
      <c r="L179" s="10"/>
      <c r="M179" s="60">
        <v>4352</v>
      </c>
      <c r="N179" s="60">
        <v>27326</v>
      </c>
      <c r="O179" s="60">
        <v>9639</v>
      </c>
      <c r="P179" s="10"/>
      <c r="Q179" s="60">
        <f t="shared" si="40"/>
        <v>409890</v>
      </c>
      <c r="R179" s="10"/>
      <c r="S179" s="62">
        <f t="shared" si="41"/>
        <v>437216</v>
      </c>
      <c r="T179" s="10"/>
      <c r="U179" s="64">
        <v>26.7</v>
      </c>
      <c r="V179" s="64">
        <v>9.6</v>
      </c>
      <c r="W179" s="10"/>
      <c r="X179" s="43">
        <v>6480000000</v>
      </c>
      <c r="Y179" s="36">
        <v>8.8999999999999996E-2</v>
      </c>
      <c r="Z179" s="10"/>
      <c r="AA179" s="20">
        <v>48</v>
      </c>
      <c r="AB179" s="20">
        <v>5</v>
      </c>
      <c r="AC179" s="20">
        <v>3</v>
      </c>
      <c r="AD179" s="20">
        <v>43</v>
      </c>
      <c r="AE179" s="20">
        <v>1</v>
      </c>
      <c r="AF179" s="66">
        <f t="shared" si="42"/>
        <v>100</v>
      </c>
      <c r="AG179" s="10"/>
      <c r="AH179" s="36">
        <v>-0.1</v>
      </c>
      <c r="AI179" s="40">
        <v>692</v>
      </c>
      <c r="AJ179" s="37">
        <v>0.6</v>
      </c>
      <c r="AK179" s="42" t="s">
        <v>214</v>
      </c>
      <c r="AL179" s="41">
        <v>550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45</v>
      </c>
      <c r="E180" s="10"/>
      <c r="F180" s="18" t="s">
        <v>11</v>
      </c>
      <c r="G180" s="18" t="s">
        <v>11</v>
      </c>
      <c r="H180" s="10"/>
      <c r="I180" s="19">
        <v>795601</v>
      </c>
      <c r="J180" s="19">
        <v>760</v>
      </c>
      <c r="K180" s="17" t="s">
        <v>6</v>
      </c>
      <c r="L180" s="10"/>
      <c r="M180" s="60">
        <v>23</v>
      </c>
      <c r="N180" s="60">
        <v>211</v>
      </c>
      <c r="O180" s="60">
        <v>112</v>
      </c>
      <c r="P180" s="10"/>
      <c r="Q180" s="60">
        <f t="shared" si="40"/>
        <v>3165</v>
      </c>
      <c r="R180" s="10"/>
      <c r="S180" s="62">
        <f t="shared" si="41"/>
        <v>3376</v>
      </c>
      <c r="T180" s="10"/>
      <c r="U180" s="64">
        <v>26.5</v>
      </c>
      <c r="V180" s="64">
        <v>15.79</v>
      </c>
      <c r="W180" s="10"/>
      <c r="X180" s="43">
        <v>90320000</v>
      </c>
      <c r="Y180" s="36">
        <v>8.7999999999999995E-2</v>
      </c>
      <c r="Z180" s="10"/>
      <c r="AA180" s="20">
        <v>70</v>
      </c>
      <c r="AB180" s="20">
        <v>8</v>
      </c>
      <c r="AC180" s="20">
        <v>3</v>
      </c>
      <c r="AD180" s="20">
        <v>18</v>
      </c>
      <c r="AE180" s="20">
        <v>1</v>
      </c>
      <c r="AF180" s="66">
        <f t="shared" si="42"/>
        <v>100</v>
      </c>
      <c r="AG180" s="10"/>
      <c r="AH180" s="36">
        <v>-2.5999999999999999E-2</v>
      </c>
      <c r="AI180" s="40">
        <v>4386</v>
      </c>
      <c r="AJ180" s="37">
        <v>0.62</v>
      </c>
      <c r="AK180" s="42" t="s">
        <v>213</v>
      </c>
      <c r="AL180" s="41">
        <v>812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125</v>
      </c>
      <c r="E181" s="10"/>
      <c r="F181" s="18" t="s">
        <v>11</v>
      </c>
      <c r="G181" s="18" t="s">
        <v>11</v>
      </c>
      <c r="H181" s="10"/>
      <c r="I181" s="19">
        <v>20672988</v>
      </c>
      <c r="J181" s="19">
        <v>370</v>
      </c>
      <c r="K181" s="17" t="s">
        <v>6</v>
      </c>
      <c r="L181" s="10"/>
      <c r="M181" s="60">
        <v>978</v>
      </c>
      <c r="N181" s="60">
        <v>5414</v>
      </c>
      <c r="O181" s="60">
        <v>2514</v>
      </c>
      <c r="P181" s="10"/>
      <c r="Q181" s="60">
        <f t="shared" si="40"/>
        <v>81210</v>
      </c>
      <c r="R181" s="10"/>
      <c r="S181" s="62">
        <f t="shared" si="41"/>
        <v>86624</v>
      </c>
      <c r="T181" s="10"/>
      <c r="U181" s="64">
        <v>26.2</v>
      </c>
      <c r="V181" s="64">
        <v>12.21</v>
      </c>
      <c r="W181" s="10"/>
      <c r="X181" s="43">
        <v>655550000</v>
      </c>
      <c r="Y181" s="36">
        <v>8.6999999999999994E-2</v>
      </c>
      <c r="Z181" s="10"/>
      <c r="AA181" s="20">
        <v>58</v>
      </c>
      <c r="AB181" s="20">
        <v>11</v>
      </c>
      <c r="AC181" s="20">
        <v>1</v>
      </c>
      <c r="AD181" s="20">
        <v>28</v>
      </c>
      <c r="AE181" s="20">
        <v>2</v>
      </c>
      <c r="AF181" s="66">
        <f t="shared" si="42"/>
        <v>100</v>
      </c>
      <c r="AG181" s="10"/>
      <c r="AH181" s="36">
        <v>-5.0000000000000001E-3</v>
      </c>
      <c r="AI181" s="40">
        <v>2111</v>
      </c>
      <c r="AJ181" s="37">
        <v>0.5</v>
      </c>
      <c r="AK181" s="42" t="s">
        <v>214</v>
      </c>
      <c r="AL181" s="41">
        <v>776</v>
      </c>
      <c r="AN181" s="86"/>
      <c r="AO181" s="87"/>
      <c r="AP181" s="88">
        <f t="shared" si="43"/>
        <v>0</v>
      </c>
      <c r="AR181" s="86">
        <f t="shared" si="44"/>
        <v>0</v>
      </c>
      <c r="AS181" s="87"/>
      <c r="AT181" s="88">
        <f t="shared" si="45"/>
        <v>0</v>
      </c>
      <c r="AV181" s="88">
        <v>0</v>
      </c>
    </row>
    <row r="182" spans="1:48" ht="24" customHeight="1">
      <c r="A182" s="16"/>
      <c r="B182" s="17">
        <f t="shared" si="46"/>
        <v>24</v>
      </c>
      <c r="C182" s="10"/>
      <c r="D182" s="18" t="s">
        <v>62</v>
      </c>
      <c r="E182" s="10"/>
      <c r="F182" s="18" t="s">
        <v>11</v>
      </c>
      <c r="G182" s="18" t="s">
        <v>11</v>
      </c>
      <c r="H182" s="10"/>
      <c r="I182" s="19">
        <v>4954645</v>
      </c>
      <c r="J182" s="19">
        <v>520</v>
      </c>
      <c r="K182" s="17" t="s">
        <v>6</v>
      </c>
      <c r="L182" s="10"/>
      <c r="M182" s="60">
        <v>130</v>
      </c>
      <c r="N182" s="60">
        <v>1255</v>
      </c>
      <c r="O182" s="60">
        <v>1255</v>
      </c>
      <c r="P182" s="10"/>
      <c r="Q182" s="60">
        <f>N182*$Q$188</f>
        <v>12550</v>
      </c>
      <c r="R182" s="10"/>
      <c r="S182" s="62">
        <f t="shared" si="41"/>
        <v>13805</v>
      </c>
      <c r="T182" s="10"/>
      <c r="U182" s="64">
        <v>25.3</v>
      </c>
      <c r="V182" s="64">
        <v>25.3</v>
      </c>
      <c r="W182" s="10"/>
      <c r="X182" s="43">
        <f>AP182+AT182</f>
        <v>183289838.39999998</v>
      </c>
      <c r="Y182" s="36">
        <f>X182/AV182</f>
        <v>7.0279846012269928E-2</v>
      </c>
      <c r="Z182" s="10"/>
      <c r="AA182" s="20">
        <v>36.200000000000003</v>
      </c>
      <c r="AB182" s="20">
        <v>1.5</v>
      </c>
      <c r="AC182" s="20">
        <v>9.1999999999999993</v>
      </c>
      <c r="AD182" s="20">
        <v>25.4</v>
      </c>
      <c r="AE182" s="20">
        <v>27.7</v>
      </c>
      <c r="AF182" s="66">
        <f t="shared" si="42"/>
        <v>100.00000000000001</v>
      </c>
      <c r="AG182" s="10"/>
      <c r="AH182" s="72"/>
      <c r="AI182" s="73"/>
      <c r="AJ182" s="74"/>
      <c r="AK182" s="75"/>
      <c r="AL182" s="76"/>
      <c r="AN182" s="57">
        <v>811.37599999999998</v>
      </c>
      <c r="AO182" s="35">
        <v>60</v>
      </c>
      <c r="AP182" s="43">
        <f t="shared" si="43"/>
        <v>61096612.799999997</v>
      </c>
      <c r="AR182" s="57">
        <f t="shared" si="44"/>
        <v>811.37599999999998</v>
      </c>
      <c r="AS182" s="35">
        <v>12</v>
      </c>
      <c r="AT182" s="43">
        <f t="shared" si="45"/>
        <v>122193225.59999999</v>
      </c>
      <c r="AV182" s="43">
        <v>2608000000</v>
      </c>
    </row>
    <row r="183" spans="1:48" ht="24" customHeight="1">
      <c r="A183" s="16"/>
      <c r="B183" s="17">
        <f t="shared" si="46"/>
        <v>25</v>
      </c>
      <c r="C183" s="10"/>
      <c r="D183" s="18" t="s">
        <v>147</v>
      </c>
      <c r="E183" s="10"/>
      <c r="F183" s="18" t="s">
        <v>11</v>
      </c>
      <c r="G183" s="18" t="s">
        <v>11</v>
      </c>
      <c r="H183" s="10"/>
      <c r="I183" s="19">
        <v>15411614</v>
      </c>
      <c r="J183" s="19">
        <v>950</v>
      </c>
      <c r="K183" s="17" t="s">
        <v>6</v>
      </c>
      <c r="L183" s="10"/>
      <c r="M183" s="60">
        <v>604</v>
      </c>
      <c r="N183" s="60">
        <v>3609</v>
      </c>
      <c r="O183" s="60">
        <v>1775</v>
      </c>
      <c r="P183" s="10"/>
      <c r="Q183" s="60">
        <f>N183*$Q$189</f>
        <v>54135</v>
      </c>
      <c r="R183" s="10"/>
      <c r="S183" s="62">
        <f t="shared" si="41"/>
        <v>57744</v>
      </c>
      <c r="T183" s="10"/>
      <c r="U183" s="64">
        <v>23.4</v>
      </c>
      <c r="V183" s="64">
        <v>12.36</v>
      </c>
      <c r="W183" s="10"/>
      <c r="X183" s="43">
        <v>1480000000</v>
      </c>
      <c r="Y183" s="36">
        <v>7.8E-2</v>
      </c>
      <c r="Z183" s="10"/>
      <c r="AA183" s="20">
        <v>58</v>
      </c>
      <c r="AB183" s="20">
        <v>10</v>
      </c>
      <c r="AC183" s="20">
        <v>1</v>
      </c>
      <c r="AD183" s="20">
        <v>30</v>
      </c>
      <c r="AE183" s="20">
        <v>1</v>
      </c>
      <c r="AF183" s="66">
        <f t="shared" si="42"/>
        <v>100</v>
      </c>
      <c r="AG183" s="10"/>
      <c r="AH183" s="36">
        <v>-8.9999999999999993E-3</v>
      </c>
      <c r="AI183" s="40">
        <v>3037</v>
      </c>
      <c r="AJ183" s="37">
        <v>0.6</v>
      </c>
      <c r="AK183" s="42" t="s">
        <v>213</v>
      </c>
      <c r="AL183" s="41">
        <v>669</v>
      </c>
      <c r="AN183" s="86"/>
      <c r="AO183" s="87"/>
      <c r="AP183" s="88">
        <f t="shared" si="43"/>
        <v>0</v>
      </c>
      <c r="AR183" s="86">
        <f t="shared" si="44"/>
        <v>0</v>
      </c>
      <c r="AS183" s="87"/>
      <c r="AT183" s="88">
        <f t="shared" si="45"/>
        <v>0</v>
      </c>
      <c r="AV183" s="88">
        <v>0</v>
      </c>
    </row>
    <row r="184" spans="1:48" ht="24" customHeight="1">
      <c r="A184" s="16"/>
      <c r="B184" s="17">
        <f t="shared" si="46"/>
        <v>26</v>
      </c>
      <c r="C184" s="10"/>
      <c r="D184" s="18" t="s">
        <v>110</v>
      </c>
      <c r="E184" s="10"/>
      <c r="F184" s="18" t="s">
        <v>11</v>
      </c>
      <c r="G184" s="18" t="s">
        <v>11</v>
      </c>
      <c r="H184" s="10"/>
      <c r="I184" s="19">
        <v>17994836</v>
      </c>
      <c r="J184" s="19">
        <v>750</v>
      </c>
      <c r="K184" s="17" t="s">
        <v>6</v>
      </c>
      <c r="L184" s="10"/>
      <c r="M184" s="60">
        <v>541</v>
      </c>
      <c r="N184" s="60">
        <v>4159</v>
      </c>
      <c r="O184" s="60">
        <v>3090</v>
      </c>
      <c r="P184" s="10"/>
      <c r="Q184" s="60">
        <f>N184*$Q$189</f>
        <v>62385</v>
      </c>
      <c r="R184" s="10"/>
      <c r="S184" s="62">
        <f t="shared" si="41"/>
        <v>66544</v>
      </c>
      <c r="T184" s="10"/>
      <c r="U184" s="64">
        <v>23.1</v>
      </c>
      <c r="V184" s="64">
        <v>15.82</v>
      </c>
      <c r="W184" s="10"/>
      <c r="X184" s="43">
        <v>1080000000</v>
      </c>
      <c r="Y184" s="36">
        <v>7.6999999999999999E-2</v>
      </c>
      <c r="Z184" s="10"/>
      <c r="AA184" s="20">
        <v>50</v>
      </c>
      <c r="AB184" s="20">
        <v>8</v>
      </c>
      <c r="AC184" s="20">
        <v>1</v>
      </c>
      <c r="AD184" s="20">
        <v>39</v>
      </c>
      <c r="AE184" s="20">
        <v>2</v>
      </c>
      <c r="AF184" s="66">
        <f t="shared" si="42"/>
        <v>100</v>
      </c>
      <c r="AG184" s="10"/>
      <c r="AH184" s="36">
        <v>3.6999999999999998E-2</v>
      </c>
      <c r="AI184" s="40">
        <v>1914</v>
      </c>
      <c r="AJ184" s="37">
        <v>0.42</v>
      </c>
      <c r="AK184" s="42" t="s">
        <v>214</v>
      </c>
      <c r="AL184" s="41">
        <v>1026</v>
      </c>
      <c r="AN184" s="86"/>
      <c r="AO184" s="87"/>
      <c r="AP184" s="88">
        <f t="shared" si="43"/>
        <v>0</v>
      </c>
      <c r="AR184" s="86">
        <f t="shared" si="44"/>
        <v>0</v>
      </c>
      <c r="AS184" s="87"/>
      <c r="AT184" s="88">
        <f t="shared" si="45"/>
        <v>0</v>
      </c>
      <c r="AV184" s="88">
        <v>0</v>
      </c>
    </row>
    <row r="185" spans="1:48" s="25" customFormat="1" ht="24" customHeight="1">
      <c r="A185" s="224"/>
      <c r="B185" s="14">
        <f t="shared" si="46"/>
        <v>27</v>
      </c>
      <c r="C185" s="24"/>
      <c r="D185" s="22" t="s">
        <v>122</v>
      </c>
      <c r="E185" s="24"/>
      <c r="F185" s="22" t="s">
        <v>22</v>
      </c>
      <c r="G185" s="22" t="s">
        <v>198</v>
      </c>
      <c r="H185" s="24"/>
      <c r="I185" s="23">
        <v>28982772</v>
      </c>
      <c r="J185" s="23">
        <v>730</v>
      </c>
      <c r="K185" s="14" t="s">
        <v>6</v>
      </c>
      <c r="L185" s="24"/>
      <c r="M185" s="61">
        <v>2006</v>
      </c>
      <c r="N185" s="61">
        <v>4622</v>
      </c>
      <c r="O185" s="61">
        <v>6765</v>
      </c>
      <c r="P185" s="24"/>
      <c r="Q185" s="61">
        <f>N185*$Q$189</f>
        <v>69330</v>
      </c>
      <c r="R185" s="24"/>
      <c r="S185" s="63">
        <f t="shared" si="41"/>
        <v>73952</v>
      </c>
      <c r="T185" s="24"/>
      <c r="U185" s="223">
        <v>15.9</v>
      </c>
      <c r="V185" s="223">
        <v>22.88</v>
      </c>
      <c r="W185" s="24"/>
      <c r="X185" s="49">
        <v>1120000000</v>
      </c>
      <c r="Y185" s="50">
        <v>5.2999999999999999E-2</v>
      </c>
      <c r="Z185" s="24"/>
      <c r="AA185" s="13">
        <v>20</v>
      </c>
      <c r="AB185" s="13">
        <v>20</v>
      </c>
      <c r="AC185" s="13">
        <v>6</v>
      </c>
      <c r="AD185" s="13">
        <v>53</v>
      </c>
      <c r="AE185" s="13">
        <v>1</v>
      </c>
      <c r="AF185" s="67">
        <f t="shared" si="42"/>
        <v>100</v>
      </c>
      <c r="AG185" s="24"/>
      <c r="AH185" s="50">
        <v>-6.0000000000000001E-3</v>
      </c>
      <c r="AI185" s="51">
        <v>8071</v>
      </c>
      <c r="AJ185" s="52">
        <v>0.72</v>
      </c>
      <c r="AK185" s="53" t="s">
        <v>213</v>
      </c>
      <c r="AL185" s="54">
        <v>1084</v>
      </c>
      <c r="AN185" s="90"/>
      <c r="AO185" s="91"/>
      <c r="AP185" s="92">
        <f t="shared" si="43"/>
        <v>0</v>
      </c>
      <c r="AR185" s="90">
        <f t="shared" si="44"/>
        <v>0</v>
      </c>
      <c r="AS185" s="91"/>
      <c r="AT185" s="92">
        <f t="shared" si="45"/>
        <v>0</v>
      </c>
      <c r="AV185" s="92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</v>
      </c>
      <c r="E186" s="10"/>
      <c r="F186" s="18" t="s">
        <v>5</v>
      </c>
      <c r="G186" s="18" t="s">
        <v>198</v>
      </c>
      <c r="H186" s="10"/>
      <c r="I186" s="19">
        <v>34656032</v>
      </c>
      <c r="J186" s="19">
        <v>580</v>
      </c>
      <c r="K186" s="17" t="s">
        <v>6</v>
      </c>
      <c r="L186" s="10"/>
      <c r="M186" s="60">
        <v>1565</v>
      </c>
      <c r="N186" s="60">
        <v>5230</v>
      </c>
      <c r="O186" s="60">
        <v>8507</v>
      </c>
      <c r="P186" s="10"/>
      <c r="Q186" s="60">
        <f>N186*$Q$189</f>
        <v>78450</v>
      </c>
      <c r="R186" s="10"/>
      <c r="S186" s="62">
        <f t="shared" si="41"/>
        <v>83680</v>
      </c>
      <c r="T186" s="10"/>
      <c r="U186" s="64">
        <v>15.1</v>
      </c>
      <c r="V186" s="64">
        <v>26.77</v>
      </c>
      <c r="W186" s="10"/>
      <c r="X186" s="43">
        <v>955710000</v>
      </c>
      <c r="Y186" s="36">
        <v>0.05</v>
      </c>
      <c r="Z186" s="10"/>
      <c r="AA186" s="20">
        <v>52</v>
      </c>
      <c r="AB186" s="20">
        <v>10</v>
      </c>
      <c r="AC186" s="20">
        <v>1</v>
      </c>
      <c r="AD186" s="20">
        <v>36</v>
      </c>
      <c r="AE186" s="20">
        <v>1</v>
      </c>
      <c r="AF186" s="66">
        <f t="shared" si="42"/>
        <v>100</v>
      </c>
      <c r="AG186" s="10"/>
      <c r="AH186" s="36">
        <v>-4.8000000000000001E-2</v>
      </c>
      <c r="AI186" s="40">
        <v>1891</v>
      </c>
      <c r="AJ186" s="37">
        <v>0.8</v>
      </c>
      <c r="AK186" s="42" t="s">
        <v>210</v>
      </c>
      <c r="AL186" s="41">
        <v>1636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94"/>
      <c r="AB189" s="94"/>
      <c r="AC189" s="94"/>
      <c r="AD189" s="94"/>
      <c r="AE189" s="94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94"/>
      <c r="AD193" s="94"/>
      <c r="AE193" s="94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94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94"/>
      <c r="AB196" s="94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94"/>
      <c r="AB204" s="94"/>
      <c r="AC204" s="94"/>
      <c r="AD204" s="94"/>
      <c r="AE204" s="94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00"/>
  <sheetViews>
    <sheetView showGridLines="0" zoomScaleNormal="100" workbookViewId="0"/>
  </sheetViews>
  <sheetFormatPr defaultRowHeight="15"/>
  <cols>
    <col min="1" max="1" width="3.28515625" customWidth="1"/>
    <col min="21" max="21" width="9.140625" customWidth="1"/>
    <col min="22" max="22" width="3.28515625" customWidth="1"/>
  </cols>
  <sheetData>
    <row r="1" spans="1:22" ht="9.9499999999999993" customHeight="1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</row>
    <row r="2" spans="1:22">
      <c r="A2" s="190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</row>
    <row r="3" spans="1:22">
      <c r="A3" s="190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</row>
    <row r="4" spans="1:22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</row>
    <row r="5" spans="1:22">
      <c r="A5" s="190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</row>
    <row r="6" spans="1:22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</row>
    <row r="7" spans="1:22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</row>
    <row r="8" spans="1:22">
      <c r="A8" s="190"/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</row>
    <row r="9" spans="1:22">
      <c r="A9" s="190"/>
      <c r="B9" s="190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</row>
    <row r="10" spans="1:22">
      <c r="A10" s="190"/>
      <c r="B10" s="190"/>
      <c r="C10" s="190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</row>
    <row r="11" spans="1:22">
      <c r="A11" s="190"/>
      <c r="B11" s="190"/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</row>
    <row r="12" spans="1:22">
      <c r="A12" s="190"/>
      <c r="B12" s="190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</row>
    <row r="13" spans="1:22">
      <c r="A13" s="190"/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</row>
    <row r="14" spans="1:22">
      <c r="A14" s="190"/>
      <c r="B14" s="190"/>
      <c r="C14" s="190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</row>
    <row r="15" spans="1:22">
      <c r="A15" s="19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</row>
    <row r="16" spans="1:22">
      <c r="A16" s="190"/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</row>
    <row r="17" spans="1:22">
      <c r="A17" s="190"/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</row>
    <row r="18" spans="1:22">
      <c r="A18" s="190"/>
      <c r="B18" s="190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</row>
    <row r="19" spans="1:22">
      <c r="A19" s="190"/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</row>
    <row r="20" spans="1:22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</row>
    <row r="21" spans="1:22">
      <c r="A21" s="190"/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</row>
    <row r="22" spans="1:22">
      <c r="A22" s="190"/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</row>
    <row r="23" spans="1:22">
      <c r="A23" s="190"/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</row>
    <row r="24" spans="1:22">
      <c r="A24" s="190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</row>
    <row r="25" spans="1:22">
      <c r="A25" s="190"/>
      <c r="B25" s="190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</row>
    <row r="26" spans="1:22">
      <c r="A26" s="190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</row>
    <row r="27" spans="1:22">
      <c r="A27" s="190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</row>
    <row r="28" spans="1:22">
      <c r="A28" s="190"/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</row>
    <row r="29" spans="1:22">
      <c r="A29" s="190"/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</row>
    <row r="30" spans="1:22">
      <c r="A30" s="190"/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</row>
    <row r="31" spans="1:22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</row>
    <row r="32" spans="1:22">
      <c r="A32" s="190"/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</row>
    <row r="33" spans="1:22">
      <c r="A33" s="190"/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</row>
    <row r="34" spans="1:22">
      <c r="A34" s="190"/>
      <c r="B34" s="190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</row>
    <row r="35" spans="1:22">
      <c r="A35" s="190"/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</row>
    <row r="36" spans="1:22">
      <c r="A36" s="190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</row>
    <row r="37" spans="1:22">
      <c r="A37" s="190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</row>
    <row r="38" spans="1:22">
      <c r="A38" s="190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</row>
    <row r="39" spans="1:22">
      <c r="A39" s="190"/>
      <c r="B39" s="190"/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</row>
    <row r="40" spans="1:22">
      <c r="A40" s="190"/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</row>
    <row r="41" spans="1:22">
      <c r="A41" s="190"/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</row>
    <row r="42" spans="1:22">
      <c r="A42" s="190"/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</row>
    <row r="43" spans="1:22">
      <c r="A43" s="190"/>
      <c r="B43" s="190"/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</row>
    <row r="44" spans="1:22">
      <c r="A44" s="190"/>
      <c r="B44" s="190"/>
      <c r="C44" s="190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</row>
    <row r="45" spans="1:22">
      <c r="A45" s="190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</row>
    <row r="46" spans="1:22">
      <c r="A46" s="190"/>
      <c r="B46" s="190"/>
      <c r="C46" s="190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</row>
    <row r="47" spans="1:22">
      <c r="A47" s="190"/>
      <c r="B47" s="190"/>
      <c r="C47" s="190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</row>
    <row r="48" spans="1:22">
      <c r="A48" s="190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</row>
    <row r="49" spans="1:22">
      <c r="A49" s="190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</row>
    <row r="50" spans="1:22" ht="9.9499999999999993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</row>
    <row r="51" spans="1:22">
      <c r="A51" s="190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</row>
    <row r="52" spans="1:22">
      <c r="A52" s="190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</row>
    <row r="53" spans="1:22">
      <c r="A53" s="190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</row>
    <row r="54" spans="1:22">
      <c r="A54" s="190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</row>
    <row r="55" spans="1:22">
      <c r="A55" s="190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</row>
    <row r="56" spans="1:22">
      <c r="A56" s="190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</row>
    <row r="57" spans="1:22">
      <c r="A57" s="190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</row>
    <row r="58" spans="1:22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</row>
    <row r="59" spans="1:22">
      <c r="A59" s="190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</row>
    <row r="60" spans="1:22">
      <c r="A60" s="190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</row>
    <row r="61" spans="1:22">
      <c r="A61" s="190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</row>
    <row r="62" spans="1:22">
      <c r="A62" s="190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</row>
    <row r="63" spans="1:22">
      <c r="A63" s="190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</row>
    <row r="64" spans="1:22">
      <c r="A64" s="190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</row>
    <row r="65" spans="1:22">
      <c r="A65" s="190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</row>
    <row r="66" spans="1:22">
      <c r="A66" s="190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</row>
    <row r="67" spans="1:22">
      <c r="A67" s="190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</row>
    <row r="68" spans="1:22">
      <c r="A68" s="190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</row>
    <row r="69" spans="1:22">
      <c r="A69" s="190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</row>
    <row r="70" spans="1:22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</row>
    <row r="71" spans="1:22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</row>
    <row r="72" spans="1:22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</row>
    <row r="73" spans="1:22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</row>
    <row r="74" spans="1:22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</row>
    <row r="75" spans="1:22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</row>
    <row r="76" spans="1:22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</row>
    <row r="77" spans="1:22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</row>
    <row r="78" spans="1:22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</row>
    <row r="79" spans="1:22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</row>
    <row r="80" spans="1:22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</row>
    <row r="81" spans="1:22">
      <c r="A81" s="190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</row>
    <row r="82" spans="1:22">
      <c r="A82" s="190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</row>
    <row r="83" spans="1:22">
      <c r="A83" s="190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</row>
    <row r="84" spans="1:22">
      <c r="A84" s="190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</row>
    <row r="85" spans="1:22">
      <c r="A85" s="190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</row>
    <row r="86" spans="1:22">
      <c r="A86" s="190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</row>
    <row r="87" spans="1:22">
      <c r="A87" s="190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</row>
    <row r="88" spans="1:22">
      <c r="A88" s="190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</row>
    <row r="89" spans="1:22">
      <c r="A89" s="190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</row>
    <row r="90" spans="1:22">
      <c r="A90" s="190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</row>
    <row r="91" spans="1:22">
      <c r="A91" s="190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</row>
    <row r="92" spans="1:22">
      <c r="A92" s="190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</row>
    <row r="93" spans="1:22">
      <c r="A93" s="190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</row>
    <row r="94" spans="1:22">
      <c r="A94" s="190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</row>
    <row r="95" spans="1:22">
      <c r="A95" s="190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</row>
    <row r="96" spans="1:22">
      <c r="A96" s="190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</row>
    <row r="97" spans="1:22">
      <c r="A97" s="190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</row>
    <row r="98" spans="1:22">
      <c r="A98" s="190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</row>
    <row r="99" spans="1:22">
      <c r="A99" s="190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</row>
    <row r="100" spans="1:22" ht="9.9499999999999993" customHeight="1">
      <c r="A100" s="190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</row>
    <row r="101" spans="1:22">
      <c r="A101" s="190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</row>
    <row r="102" spans="1:22">
      <c r="A102" s="190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</row>
    <row r="103" spans="1:22">
      <c r="A103" s="190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</row>
    <row r="104" spans="1:22">
      <c r="A104" s="190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</row>
    <row r="105" spans="1:22">
      <c r="A105" s="190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</row>
    <row r="106" spans="1:22">
      <c r="A106" s="190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</row>
    <row r="107" spans="1:22">
      <c r="A107" s="190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</row>
    <row r="108" spans="1:22">
      <c r="A108" s="190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</row>
    <row r="109" spans="1:22">
      <c r="A109" s="190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</row>
    <row r="110" spans="1:22">
      <c r="A110" s="190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</row>
    <row r="111" spans="1:22">
      <c r="A111" s="190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</row>
    <row r="112" spans="1:22">
      <c r="A112" s="190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</row>
    <row r="113" spans="1:22">
      <c r="A113" s="190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</row>
    <row r="114" spans="1:22">
      <c r="A114" s="190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</row>
    <row r="115" spans="1:22">
      <c r="A115" s="190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</row>
    <row r="116" spans="1:22">
      <c r="A116" s="190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</row>
    <row r="117" spans="1:22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</row>
    <row r="118" spans="1:22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</row>
    <row r="119" spans="1:22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</row>
    <row r="120" spans="1:22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</row>
    <row r="121" spans="1:22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</row>
    <row r="122" spans="1:2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</row>
    <row r="123" spans="1:22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</row>
    <row r="124" spans="1:22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</row>
    <row r="125" spans="1:22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</row>
    <row r="126" spans="1:22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</row>
    <row r="127" spans="1:22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</row>
    <row r="128" spans="1:22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</row>
    <row r="129" spans="1:22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</row>
    <row r="130" spans="1:22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</row>
    <row r="131" spans="1:22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</row>
    <row r="132" spans="1:22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</row>
    <row r="133" spans="1:22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</row>
    <row r="134" spans="1:22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</row>
    <row r="135" spans="1:22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</row>
    <row r="136" spans="1:22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</row>
    <row r="137" spans="1:22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</row>
    <row r="138" spans="1:22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</row>
    <row r="139" spans="1:22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</row>
    <row r="140" spans="1:22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</row>
    <row r="141" spans="1:22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</row>
    <row r="142" spans="1:22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</row>
    <row r="143" spans="1:22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</row>
    <row r="144" spans="1:22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</row>
    <row r="145" spans="1:22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</row>
    <row r="146" spans="1:22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</row>
    <row r="147" spans="1:22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</row>
    <row r="148" spans="1:22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</row>
    <row r="149" spans="1:22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</row>
    <row r="150" spans="1:22" ht="9.9499999999999993" customHeight="1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</row>
    <row r="151" spans="1:22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</row>
    <row r="152" spans="1:22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</row>
    <row r="153" spans="1:22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</row>
    <row r="154" spans="1:22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</row>
    <row r="155" spans="1:22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</row>
    <row r="156" spans="1:22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</row>
    <row r="157" spans="1:22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</row>
    <row r="158" spans="1:22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</row>
    <row r="159" spans="1:22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</row>
    <row r="160" spans="1:22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</row>
    <row r="161" spans="1:22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</row>
    <row r="162" spans="1:22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</row>
    <row r="163" spans="1:22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</row>
    <row r="164" spans="1:22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</row>
    <row r="165" spans="1:22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</row>
    <row r="166" spans="1:22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</row>
    <row r="167" spans="1:22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</row>
    <row r="168" spans="1:22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</row>
    <row r="169" spans="1:22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</row>
    <row r="170" spans="1:22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</row>
    <row r="171" spans="1:22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</row>
    <row r="172" spans="1:22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</row>
    <row r="173" spans="1:22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</row>
    <row r="174" spans="1:22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</row>
    <row r="175" spans="1:22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</row>
    <row r="176" spans="1:22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</row>
    <row r="177" spans="1:22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</row>
    <row r="178" spans="1:22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</row>
    <row r="179" spans="1:22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</row>
    <row r="180" spans="1:22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</row>
    <row r="181" spans="1:22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</row>
    <row r="182" spans="1:22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</row>
    <row r="183" spans="1:22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</row>
    <row r="184" spans="1:22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</row>
    <row r="185" spans="1:22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</row>
    <row r="186" spans="1:22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</row>
    <row r="187" spans="1:22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</row>
    <row r="188" spans="1:22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</row>
    <row r="189" spans="1:22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</row>
    <row r="190" spans="1:22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</row>
    <row r="191" spans="1:22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</row>
    <row r="192" spans="1:22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</row>
    <row r="193" spans="1:22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</row>
    <row r="194" spans="1:22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</row>
    <row r="195" spans="1:22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</row>
    <row r="196" spans="1:22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</row>
    <row r="197" spans="1:22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</row>
    <row r="198" spans="1:22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</row>
    <row r="199" spans="1:22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</row>
    <row r="200" spans="1:22" ht="9.9499999999999993" customHeight="1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</row>
  </sheetData>
  <sheetProtection password="C98C" sheet="1" objects="1" scenarios="1"/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B165</f>
        <v>7</v>
      </c>
      <c r="K5" s="169">
        <f>B186</f>
        <v>28</v>
      </c>
      <c r="M5" s="220"/>
      <c r="N5" s="221"/>
      <c r="O5" s="222"/>
    </row>
    <row r="6" spans="1:48" ht="30" customHeight="1">
      <c r="I6" s="10" t="s">
        <v>264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146</v>
      </c>
      <c r="E9" s="10"/>
      <c r="F9" s="18" t="s">
        <v>5</v>
      </c>
      <c r="G9" s="18" t="s">
        <v>212</v>
      </c>
      <c r="H9" s="10"/>
      <c r="I9" s="19">
        <v>32275688</v>
      </c>
      <c r="J9" s="19">
        <v>21750</v>
      </c>
      <c r="K9" s="17" t="s">
        <v>14</v>
      </c>
      <c r="L9" s="10"/>
      <c r="M9" s="60">
        <v>9031</v>
      </c>
      <c r="N9" s="60">
        <v>9311</v>
      </c>
      <c r="O9" s="60">
        <v>9311</v>
      </c>
      <c r="P9" s="10"/>
      <c r="Q9" s="60">
        <f t="shared" ref="Q9:Q40" si="0">N9*$Q$190</f>
        <v>279330</v>
      </c>
      <c r="R9" s="10"/>
      <c r="S9" s="62">
        <f t="shared" ref="S9:S40" si="1">Q9+N9</f>
        <v>288641</v>
      </c>
      <c r="T9" s="10"/>
      <c r="U9" s="64">
        <v>28.8</v>
      </c>
      <c r="V9" s="64">
        <v>28.8</v>
      </c>
      <c r="W9" s="10"/>
      <c r="X9" s="43">
        <f t="shared" ref="X9:X40" si="2">AP9+AT9</f>
        <v>148076914942.39999</v>
      </c>
      <c r="Y9" s="36">
        <f t="shared" ref="Y9:Y40" si="3">X9/AV9</f>
        <v>0.22959939426919879</v>
      </c>
      <c r="Z9" s="10"/>
      <c r="AA9" s="20">
        <v>51</v>
      </c>
      <c r="AB9" s="20">
        <v>12</v>
      </c>
      <c r="AC9" s="20">
        <v>1</v>
      </c>
      <c r="AD9" s="20">
        <v>35</v>
      </c>
      <c r="AE9" s="20">
        <v>1</v>
      </c>
      <c r="AF9" s="66">
        <f t="shared" ref="AF9:AF40" si="4">SUM(AA9:AE9)</f>
        <v>100</v>
      </c>
      <c r="AG9" s="10"/>
      <c r="AH9" s="72"/>
      <c r="AI9" s="73"/>
      <c r="AJ9" s="74"/>
      <c r="AK9" s="75"/>
      <c r="AL9" s="76"/>
      <c r="AN9" s="57">
        <v>19879.297999999999</v>
      </c>
      <c r="AO9" s="35">
        <v>80</v>
      </c>
      <c r="AP9" s="43">
        <f t="shared" ref="AP9:AP40" si="5">N9*AN9*AO9</f>
        <v>14807691494.24</v>
      </c>
      <c r="AR9" s="57">
        <f t="shared" ref="AR9:AR40" si="6">AN9</f>
        <v>19879.297999999999</v>
      </c>
      <c r="AS9" s="35">
        <v>24</v>
      </c>
      <c r="AT9" s="43">
        <f t="shared" ref="AT9:AT40" si="7">Q9*AR9*AS9</f>
        <v>133269223448.16</v>
      </c>
      <c r="AV9" s="43">
        <v>644936000000</v>
      </c>
    </row>
    <row r="10" spans="1:48" ht="24" customHeight="1">
      <c r="A10" s="16"/>
      <c r="B10" s="17">
        <f>B9+1</f>
        <v>2</v>
      </c>
      <c r="C10" s="10"/>
      <c r="D10" s="18" t="s">
        <v>176</v>
      </c>
      <c r="E10" s="10"/>
      <c r="F10" s="18" t="s">
        <v>5</v>
      </c>
      <c r="G10" s="18" t="s">
        <v>226</v>
      </c>
      <c r="H10" s="10"/>
      <c r="I10" s="19">
        <v>9269612</v>
      </c>
      <c r="J10" s="19">
        <v>40480</v>
      </c>
      <c r="K10" s="17" t="s">
        <v>14</v>
      </c>
      <c r="L10" s="10"/>
      <c r="M10" s="60">
        <v>725</v>
      </c>
      <c r="N10" s="60">
        <v>1678</v>
      </c>
      <c r="O10" s="60">
        <v>1678</v>
      </c>
      <c r="P10" s="10"/>
      <c r="Q10" s="60">
        <f t="shared" si="0"/>
        <v>50340</v>
      </c>
      <c r="R10" s="10"/>
      <c r="S10" s="62">
        <f t="shared" si="1"/>
        <v>52018</v>
      </c>
      <c r="T10" s="10"/>
      <c r="U10" s="64">
        <v>18.100000000000001</v>
      </c>
      <c r="V10" s="64">
        <v>18.100000000000001</v>
      </c>
      <c r="W10" s="10"/>
      <c r="X10" s="43">
        <f t="shared" si="2"/>
        <v>51201615412.800003</v>
      </c>
      <c r="Y10" s="36">
        <f t="shared" si="3"/>
        <v>0.14340381580136957</v>
      </c>
      <c r="Z10" s="10"/>
      <c r="AA10" s="20">
        <v>54.5</v>
      </c>
      <c r="AB10" s="20">
        <v>5.5</v>
      </c>
      <c r="AC10" s="20">
        <v>1.5</v>
      </c>
      <c r="AD10" s="20">
        <v>24.3</v>
      </c>
      <c r="AE10" s="20">
        <v>14.2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38141.847000000002</v>
      </c>
      <c r="AO10" s="35">
        <v>80</v>
      </c>
      <c r="AP10" s="43">
        <f t="shared" si="5"/>
        <v>5120161541.2800007</v>
      </c>
      <c r="AR10" s="57">
        <f t="shared" si="6"/>
        <v>38141.847000000002</v>
      </c>
      <c r="AS10" s="35">
        <v>24</v>
      </c>
      <c r="AT10" s="43">
        <f t="shared" si="7"/>
        <v>46081453871.520004</v>
      </c>
      <c r="AV10" s="43">
        <v>357045000000</v>
      </c>
    </row>
    <row r="11" spans="1:48" ht="24" customHeight="1">
      <c r="A11" s="16"/>
      <c r="B11" s="17">
        <f>B10+1</f>
        <v>3</v>
      </c>
      <c r="C11" s="10"/>
      <c r="D11" s="18" t="s">
        <v>96</v>
      </c>
      <c r="E11" s="10"/>
      <c r="F11" s="18" t="s">
        <v>5</v>
      </c>
      <c r="G11" s="18" t="s">
        <v>226</v>
      </c>
      <c r="H11" s="10"/>
      <c r="I11" s="19">
        <v>4052584</v>
      </c>
      <c r="J11" s="19">
        <v>41680</v>
      </c>
      <c r="K11" s="17" t="s">
        <v>14</v>
      </c>
      <c r="L11" s="10"/>
      <c r="M11" s="60">
        <v>424</v>
      </c>
      <c r="N11" s="60">
        <v>715</v>
      </c>
      <c r="O11" s="60">
        <v>715</v>
      </c>
      <c r="P11" s="10"/>
      <c r="Q11" s="60">
        <f t="shared" si="0"/>
        <v>21450</v>
      </c>
      <c r="R11" s="10"/>
      <c r="S11" s="62">
        <f t="shared" si="1"/>
        <v>22165</v>
      </c>
      <c r="T11" s="10"/>
      <c r="U11" s="64">
        <v>17.600000000000001</v>
      </c>
      <c r="V11" s="64">
        <v>17.600000000000001</v>
      </c>
      <c r="W11" s="10"/>
      <c r="X11" s="43">
        <f t="shared" si="2"/>
        <v>15817609808</v>
      </c>
      <c r="Y11" s="36">
        <f t="shared" si="3"/>
        <v>0.14455867124840066</v>
      </c>
      <c r="Z11" s="10"/>
      <c r="AA11" s="20">
        <v>51</v>
      </c>
      <c r="AB11" s="20">
        <v>12</v>
      </c>
      <c r="AC11" s="20">
        <v>1</v>
      </c>
      <c r="AD11" s="20">
        <v>35</v>
      </c>
      <c r="AE11" s="20">
        <v>1</v>
      </c>
      <c r="AF11" s="66">
        <f t="shared" si="4"/>
        <v>100</v>
      </c>
      <c r="AG11" s="10"/>
      <c r="AH11" s="72"/>
      <c r="AI11" s="73"/>
      <c r="AJ11" s="74"/>
      <c r="AK11" s="75"/>
      <c r="AL11" s="76"/>
      <c r="AN11" s="57">
        <v>27653.164000000001</v>
      </c>
      <c r="AO11" s="35">
        <v>80</v>
      </c>
      <c r="AP11" s="43">
        <f t="shared" si="5"/>
        <v>1581760980.8000002</v>
      </c>
      <c r="AR11" s="57">
        <f t="shared" si="6"/>
        <v>27653.164000000001</v>
      </c>
      <c r="AS11" s="35">
        <v>24</v>
      </c>
      <c r="AT11" s="43">
        <f t="shared" si="7"/>
        <v>14235848827.200001</v>
      </c>
      <c r="AV11" s="43">
        <v>109420000000</v>
      </c>
    </row>
    <row r="12" spans="1:48" ht="24" customHeight="1">
      <c r="A12" s="16"/>
      <c r="B12" s="17">
        <f>B11+1</f>
        <v>4</v>
      </c>
      <c r="C12" s="10"/>
      <c r="D12" s="18" t="s">
        <v>47</v>
      </c>
      <c r="E12" s="10"/>
      <c r="F12" s="18" t="s">
        <v>18</v>
      </c>
      <c r="G12" s="18" t="s">
        <v>224</v>
      </c>
      <c r="H12" s="10"/>
      <c r="I12" s="19">
        <v>17379</v>
      </c>
      <c r="J12" s="19">
        <v>0</v>
      </c>
      <c r="K12" s="17" t="s">
        <v>14</v>
      </c>
      <c r="L12" s="10"/>
      <c r="M12" s="60">
        <v>5</v>
      </c>
      <c r="N12" s="60">
        <v>3</v>
      </c>
      <c r="O12" s="60">
        <v>3</v>
      </c>
      <c r="P12" s="10"/>
      <c r="Q12" s="60">
        <f t="shared" si="0"/>
        <v>90</v>
      </c>
      <c r="R12" s="10"/>
      <c r="S12" s="62">
        <f t="shared" si="1"/>
        <v>93</v>
      </c>
      <c r="T12" s="10"/>
      <c r="U12" s="64">
        <v>17.3</v>
      </c>
      <c r="V12" s="64">
        <v>17.3</v>
      </c>
      <c r="W12" s="10"/>
      <c r="X12" s="43">
        <f t="shared" si="2"/>
        <v>189973300.80000001</v>
      </c>
      <c r="Y12" s="36">
        <f t="shared" si="3"/>
        <v>2.8814394175640832E-2</v>
      </c>
      <c r="Z12" s="10"/>
      <c r="AA12" s="20">
        <v>20</v>
      </c>
      <c r="AB12" s="20">
        <v>80</v>
      </c>
      <c r="AC12" s="20">
        <v>0</v>
      </c>
      <c r="AD12" s="20">
        <v>0</v>
      </c>
      <c r="AE12" s="20">
        <v>0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79155.542000000001</v>
      </c>
      <c r="AO12" s="35">
        <v>80</v>
      </c>
      <c r="AP12" s="43">
        <f t="shared" si="5"/>
        <v>18997330.079999998</v>
      </c>
      <c r="AR12" s="57">
        <f t="shared" si="6"/>
        <v>79155.542000000001</v>
      </c>
      <c r="AS12" s="35">
        <v>24</v>
      </c>
      <c r="AT12" s="43">
        <f t="shared" si="7"/>
        <v>170975970.72</v>
      </c>
      <c r="AV12" s="43">
        <v>6593000000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128</v>
      </c>
      <c r="E13" s="10"/>
      <c r="F13" s="18" t="s">
        <v>5</v>
      </c>
      <c r="G13" s="18" t="s">
        <v>226</v>
      </c>
      <c r="H13" s="10"/>
      <c r="I13" s="19">
        <v>4424762</v>
      </c>
      <c r="J13" s="19">
        <v>18080</v>
      </c>
      <c r="K13" s="17" t="s">
        <v>14</v>
      </c>
      <c r="L13" s="10"/>
      <c r="M13" s="60">
        <v>692</v>
      </c>
      <c r="N13" s="60">
        <v>713</v>
      </c>
      <c r="O13" s="60">
        <v>713</v>
      </c>
      <c r="P13" s="10"/>
      <c r="Q13" s="60">
        <f t="shared" si="0"/>
        <v>21390</v>
      </c>
      <c r="R13" s="10"/>
      <c r="S13" s="62">
        <f t="shared" si="1"/>
        <v>22103</v>
      </c>
      <c r="T13" s="10"/>
      <c r="U13" s="64">
        <v>16.100000000000001</v>
      </c>
      <c r="V13" s="64">
        <v>16.100000000000001</v>
      </c>
      <c r="W13" s="10"/>
      <c r="X13" s="43">
        <f t="shared" si="2"/>
        <v>8397227448.8000011</v>
      </c>
      <c r="Y13" s="36">
        <f t="shared" si="3"/>
        <v>0.12734455723753055</v>
      </c>
      <c r="Z13" s="10"/>
      <c r="AA13" s="20">
        <v>64.7</v>
      </c>
      <c r="AB13" s="20">
        <v>3.9</v>
      </c>
      <c r="AC13" s="20">
        <v>0.7</v>
      </c>
      <c r="AD13" s="20">
        <v>22.5</v>
      </c>
      <c r="AE13" s="20">
        <v>8.1999999999999993</v>
      </c>
      <c r="AF13" s="66">
        <f t="shared" si="4"/>
        <v>100.00000000000001</v>
      </c>
      <c r="AG13" s="10"/>
      <c r="AH13" s="72"/>
      <c r="AI13" s="73"/>
      <c r="AJ13" s="74"/>
      <c r="AK13" s="75"/>
      <c r="AL13" s="76"/>
      <c r="AN13" s="57">
        <v>14721.647000000001</v>
      </c>
      <c r="AO13" s="35">
        <v>80</v>
      </c>
      <c r="AP13" s="43">
        <f t="shared" si="5"/>
        <v>839722744.88000011</v>
      </c>
      <c r="AR13" s="57">
        <f t="shared" si="6"/>
        <v>14721.647000000001</v>
      </c>
      <c r="AS13" s="35">
        <v>24</v>
      </c>
      <c r="AT13" s="43">
        <f t="shared" si="7"/>
        <v>7557504703.920001</v>
      </c>
      <c r="AV13" s="43">
        <v>65941000000</v>
      </c>
    </row>
    <row r="14" spans="1:48" ht="24" customHeight="1">
      <c r="A14" s="16"/>
      <c r="B14" s="17">
        <f t="shared" si="8"/>
        <v>6</v>
      </c>
      <c r="C14" s="10"/>
      <c r="D14" s="18" t="s">
        <v>149</v>
      </c>
      <c r="E14" s="10"/>
      <c r="F14" s="18" t="s">
        <v>11</v>
      </c>
      <c r="G14" s="18" t="s">
        <v>11</v>
      </c>
      <c r="H14" s="10"/>
      <c r="I14" s="19">
        <v>94228</v>
      </c>
      <c r="J14" s="19">
        <v>15410</v>
      </c>
      <c r="K14" s="17" t="s">
        <v>14</v>
      </c>
      <c r="L14" s="10"/>
      <c r="M14" s="60">
        <v>15</v>
      </c>
      <c r="N14" s="60">
        <v>15</v>
      </c>
      <c r="O14" s="60">
        <v>15</v>
      </c>
      <c r="P14" s="10"/>
      <c r="Q14" s="60">
        <f t="shared" si="0"/>
        <v>450</v>
      </c>
      <c r="R14" s="10"/>
      <c r="S14" s="62">
        <f t="shared" si="1"/>
        <v>465</v>
      </c>
      <c r="T14" s="10"/>
      <c r="U14" s="64">
        <v>15.9</v>
      </c>
      <c r="V14" s="64">
        <v>15.9</v>
      </c>
      <c r="W14" s="10"/>
      <c r="X14" s="43">
        <f t="shared" si="2"/>
        <v>180934068</v>
      </c>
      <c r="Y14" s="36">
        <f t="shared" si="3"/>
        <v>0.12670452941176472</v>
      </c>
      <c r="Z14" s="10"/>
      <c r="AA14" s="20">
        <v>46.7</v>
      </c>
      <c r="AB14" s="20">
        <v>20</v>
      </c>
      <c r="AC14" s="20">
        <v>6.7</v>
      </c>
      <c r="AD14" s="20">
        <v>20</v>
      </c>
      <c r="AE14" s="20">
        <v>6.6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15077.839</v>
      </c>
      <c r="AO14" s="35">
        <v>80</v>
      </c>
      <c r="AP14" s="43">
        <f t="shared" si="5"/>
        <v>18093406.800000001</v>
      </c>
      <c r="AR14" s="57">
        <f t="shared" si="6"/>
        <v>15077.839</v>
      </c>
      <c r="AS14" s="35">
        <v>24</v>
      </c>
      <c r="AT14" s="43">
        <f t="shared" si="7"/>
        <v>162840661.19999999</v>
      </c>
      <c r="AV14" s="43">
        <v>1428000000</v>
      </c>
    </row>
    <row r="15" spans="1:48" ht="24" customHeight="1">
      <c r="A15" s="16"/>
      <c r="B15" s="17">
        <f t="shared" si="8"/>
        <v>7</v>
      </c>
      <c r="C15" s="10"/>
      <c r="D15" s="18" t="s">
        <v>180</v>
      </c>
      <c r="E15" s="10"/>
      <c r="F15" s="18" t="s">
        <v>13</v>
      </c>
      <c r="G15" s="18" t="s">
        <v>222</v>
      </c>
      <c r="H15" s="10"/>
      <c r="I15" s="19">
        <v>3444006</v>
      </c>
      <c r="J15" s="19">
        <v>15230</v>
      </c>
      <c r="K15" s="17" t="s">
        <v>14</v>
      </c>
      <c r="L15" s="10"/>
      <c r="M15" s="60">
        <v>446</v>
      </c>
      <c r="N15" s="60">
        <v>460</v>
      </c>
      <c r="O15" s="60">
        <v>460</v>
      </c>
      <c r="P15" s="10"/>
      <c r="Q15" s="60">
        <f t="shared" si="0"/>
        <v>13800</v>
      </c>
      <c r="R15" s="10"/>
      <c r="S15" s="62">
        <f t="shared" si="1"/>
        <v>14260</v>
      </c>
      <c r="T15" s="10"/>
      <c r="U15" s="64">
        <v>13.4</v>
      </c>
      <c r="V15" s="64">
        <v>13.4</v>
      </c>
      <c r="W15" s="10"/>
      <c r="X15" s="43">
        <f t="shared" si="2"/>
        <v>5662468992</v>
      </c>
      <c r="Y15" s="36">
        <f t="shared" si="3"/>
        <v>0.1074717011843304</v>
      </c>
      <c r="Z15" s="10"/>
      <c r="AA15" s="20">
        <v>30.7</v>
      </c>
      <c r="AB15" s="20">
        <v>45.7</v>
      </c>
      <c r="AC15" s="20">
        <v>7</v>
      </c>
      <c r="AD15" s="20">
        <v>16.600000000000001</v>
      </c>
      <c r="AE15" s="20">
        <v>0</v>
      </c>
      <c r="AF15" s="66">
        <f t="shared" si="4"/>
        <v>100</v>
      </c>
      <c r="AG15" s="10"/>
      <c r="AH15" s="72"/>
      <c r="AI15" s="73"/>
      <c r="AJ15" s="74"/>
      <c r="AK15" s="75"/>
      <c r="AL15" s="76"/>
      <c r="AN15" s="57">
        <v>15387.144</v>
      </c>
      <c r="AO15" s="35">
        <v>80</v>
      </c>
      <c r="AP15" s="43">
        <f t="shared" si="5"/>
        <v>566246899.20000005</v>
      </c>
      <c r="AR15" s="57">
        <f t="shared" si="6"/>
        <v>15387.144</v>
      </c>
      <c r="AS15" s="35">
        <v>24</v>
      </c>
      <c r="AT15" s="43">
        <f t="shared" si="7"/>
        <v>5096222092.8000002</v>
      </c>
      <c r="AV15" s="43">
        <v>52688000000</v>
      </c>
    </row>
    <row r="16" spans="1:48" ht="24" customHeight="1">
      <c r="A16" s="16"/>
      <c r="B16" s="17">
        <f t="shared" si="8"/>
        <v>8</v>
      </c>
      <c r="C16" s="10"/>
      <c r="D16" s="18" t="s">
        <v>42</v>
      </c>
      <c r="E16" s="10"/>
      <c r="F16" s="18" t="s">
        <v>13</v>
      </c>
      <c r="G16" s="18" t="s">
        <v>222</v>
      </c>
      <c r="H16" s="10"/>
      <c r="I16" s="19">
        <v>17909754</v>
      </c>
      <c r="J16" s="19">
        <v>13530</v>
      </c>
      <c r="K16" s="17" t="s">
        <v>14</v>
      </c>
      <c r="L16" s="10"/>
      <c r="M16" s="60">
        <v>1675</v>
      </c>
      <c r="N16" s="60">
        <v>2245</v>
      </c>
      <c r="O16" s="60">
        <v>2245</v>
      </c>
      <c r="P16" s="10"/>
      <c r="Q16" s="60">
        <f t="shared" si="0"/>
        <v>67350</v>
      </c>
      <c r="R16" s="10"/>
      <c r="S16" s="62">
        <f t="shared" si="1"/>
        <v>69595</v>
      </c>
      <c r="T16" s="10"/>
      <c r="U16" s="64">
        <v>12.5</v>
      </c>
      <c r="V16" s="64">
        <v>12.5</v>
      </c>
      <c r="W16" s="10"/>
      <c r="X16" s="43">
        <f t="shared" si="2"/>
        <v>24691566047.999996</v>
      </c>
      <c r="Y16" s="36">
        <f t="shared" si="3"/>
        <v>9.8632124502676347E-2</v>
      </c>
      <c r="Z16" s="10"/>
      <c r="AA16" s="20">
        <v>42</v>
      </c>
      <c r="AB16" s="20">
        <v>8.6999999999999993</v>
      </c>
      <c r="AC16" s="20">
        <v>5.7</v>
      </c>
      <c r="AD16" s="20">
        <v>36</v>
      </c>
      <c r="AE16" s="20">
        <v>7.6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13748.088</v>
      </c>
      <c r="AO16" s="35">
        <v>80</v>
      </c>
      <c r="AP16" s="43">
        <f t="shared" si="5"/>
        <v>2469156604.7999997</v>
      </c>
      <c r="AR16" s="57">
        <f t="shared" si="6"/>
        <v>13748.088</v>
      </c>
      <c r="AS16" s="35">
        <v>24</v>
      </c>
      <c r="AT16" s="43">
        <f t="shared" si="7"/>
        <v>22222409443.199997</v>
      </c>
      <c r="AV16" s="43">
        <v>250340000000</v>
      </c>
    </row>
    <row r="17" spans="1:48" ht="24" customHeight="1">
      <c r="A17" s="16"/>
      <c r="B17" s="17">
        <f t="shared" si="8"/>
        <v>9</v>
      </c>
      <c r="C17" s="10"/>
      <c r="D17" s="18" t="s">
        <v>179</v>
      </c>
      <c r="E17" s="10"/>
      <c r="F17" s="18" t="s">
        <v>13</v>
      </c>
      <c r="G17" s="18" t="s">
        <v>222</v>
      </c>
      <c r="H17" s="10"/>
      <c r="I17" s="19">
        <v>322179616</v>
      </c>
      <c r="J17" s="19">
        <v>56180</v>
      </c>
      <c r="K17" s="17" t="s">
        <v>14</v>
      </c>
      <c r="L17" s="10"/>
      <c r="M17" s="60">
        <v>35092</v>
      </c>
      <c r="N17" s="60">
        <v>39888</v>
      </c>
      <c r="O17" s="60">
        <v>39888</v>
      </c>
      <c r="P17" s="10"/>
      <c r="Q17" s="60">
        <f t="shared" si="0"/>
        <v>1196640</v>
      </c>
      <c r="R17" s="10"/>
      <c r="S17" s="62">
        <f t="shared" si="1"/>
        <v>1236528</v>
      </c>
      <c r="T17" s="10"/>
      <c r="U17" s="64">
        <v>12.4</v>
      </c>
      <c r="V17" s="64">
        <v>12.4</v>
      </c>
      <c r="W17" s="10"/>
      <c r="X17" s="43">
        <f t="shared" si="2"/>
        <v>1847746247500.8</v>
      </c>
      <c r="Y17" s="36">
        <f t="shared" si="3"/>
        <v>9.8772985914406378E-2</v>
      </c>
      <c r="Z17" s="10"/>
      <c r="AA17" s="20">
        <v>63.9</v>
      </c>
      <c r="AB17" s="20">
        <v>14.2</v>
      </c>
      <c r="AC17" s="20">
        <v>2.2999999999999998</v>
      </c>
      <c r="AD17" s="20">
        <v>15.3</v>
      </c>
      <c r="AE17" s="20">
        <v>4.3</v>
      </c>
      <c r="AF17" s="66">
        <f t="shared" si="4"/>
        <v>99.999999999999986</v>
      </c>
      <c r="AG17" s="10"/>
      <c r="AH17" s="72"/>
      <c r="AI17" s="73"/>
      <c r="AJ17" s="74"/>
      <c r="AK17" s="75"/>
      <c r="AL17" s="76"/>
      <c r="AN17" s="57">
        <v>57904.201999999997</v>
      </c>
      <c r="AO17" s="35">
        <v>80</v>
      </c>
      <c r="AP17" s="43">
        <f t="shared" si="5"/>
        <v>184774624750.07999</v>
      </c>
      <c r="AR17" s="57">
        <f t="shared" si="6"/>
        <v>57904.201999999997</v>
      </c>
      <c r="AS17" s="35">
        <v>24</v>
      </c>
      <c r="AT17" s="43">
        <f t="shared" si="7"/>
        <v>1662971622750.72</v>
      </c>
      <c r="AV17" s="43">
        <v>18707000000000</v>
      </c>
    </row>
    <row r="18" spans="1:48" ht="24" customHeight="1">
      <c r="A18" s="16"/>
      <c r="B18" s="17">
        <f t="shared" si="8"/>
        <v>10</v>
      </c>
      <c r="C18" s="10"/>
      <c r="D18" s="18" t="s">
        <v>170</v>
      </c>
      <c r="E18" s="10"/>
      <c r="F18" s="18" t="s">
        <v>13</v>
      </c>
      <c r="G18" s="18" t="s">
        <v>222</v>
      </c>
      <c r="H18" s="10"/>
      <c r="I18" s="19">
        <v>1364962</v>
      </c>
      <c r="J18" s="19">
        <v>15680</v>
      </c>
      <c r="K18" s="17" t="s">
        <v>14</v>
      </c>
      <c r="L18" s="10"/>
      <c r="M18" s="60">
        <v>135</v>
      </c>
      <c r="N18" s="60">
        <v>165</v>
      </c>
      <c r="O18" s="60">
        <v>165</v>
      </c>
      <c r="P18" s="10"/>
      <c r="Q18" s="60">
        <f t="shared" si="0"/>
        <v>4950</v>
      </c>
      <c r="R18" s="10"/>
      <c r="S18" s="62">
        <f t="shared" si="1"/>
        <v>5115</v>
      </c>
      <c r="T18" s="10"/>
      <c r="U18" s="64">
        <v>12.1</v>
      </c>
      <c r="V18" s="64">
        <v>12.1</v>
      </c>
      <c r="W18" s="10"/>
      <c r="X18" s="43">
        <f t="shared" si="2"/>
        <v>2135357004</v>
      </c>
      <c r="Y18" s="36">
        <f t="shared" si="3"/>
        <v>9.5820372627327802E-2</v>
      </c>
      <c r="Z18" s="10"/>
      <c r="AA18" s="20">
        <v>57.8</v>
      </c>
      <c r="AB18" s="20">
        <v>2.2000000000000002</v>
      </c>
      <c r="AC18" s="20">
        <v>0.7</v>
      </c>
      <c r="AD18" s="20">
        <v>31.1</v>
      </c>
      <c r="AE18" s="20">
        <v>8.1999999999999993</v>
      </c>
      <c r="AF18" s="66">
        <f t="shared" si="4"/>
        <v>100.00000000000001</v>
      </c>
      <c r="AG18" s="10"/>
      <c r="AH18" s="72"/>
      <c r="AI18" s="73"/>
      <c r="AJ18" s="74"/>
      <c r="AK18" s="75"/>
      <c r="AL18" s="76"/>
      <c r="AN18" s="57">
        <v>16176.947</v>
      </c>
      <c r="AO18" s="35">
        <v>80</v>
      </c>
      <c r="AP18" s="43">
        <f t="shared" si="5"/>
        <v>213535700.39999998</v>
      </c>
      <c r="AR18" s="57">
        <f t="shared" si="6"/>
        <v>16176.947</v>
      </c>
      <c r="AS18" s="35">
        <v>24</v>
      </c>
      <c r="AT18" s="43">
        <f t="shared" si="7"/>
        <v>1921821303.6000001</v>
      </c>
      <c r="AV18" s="43">
        <v>22285000000</v>
      </c>
    </row>
    <row r="19" spans="1:48" ht="24" customHeight="1">
      <c r="A19" s="16"/>
      <c r="B19" s="17">
        <f t="shared" si="8"/>
        <v>11</v>
      </c>
      <c r="C19" s="10"/>
      <c r="D19" s="18" t="s">
        <v>137</v>
      </c>
      <c r="E19" s="10"/>
      <c r="F19" s="18" t="s">
        <v>18</v>
      </c>
      <c r="G19" s="18" t="s">
        <v>224</v>
      </c>
      <c r="H19" s="10"/>
      <c r="I19" s="19">
        <v>50791920</v>
      </c>
      <c r="J19" s="19">
        <v>27600</v>
      </c>
      <c r="K19" s="17" t="s">
        <v>14</v>
      </c>
      <c r="L19" s="10"/>
      <c r="M19" s="60">
        <v>4292</v>
      </c>
      <c r="N19" s="60">
        <v>4990</v>
      </c>
      <c r="O19" s="60">
        <v>4990</v>
      </c>
      <c r="P19" s="10"/>
      <c r="Q19" s="60">
        <f t="shared" si="0"/>
        <v>149700</v>
      </c>
      <c r="R19" s="10"/>
      <c r="S19" s="62">
        <f t="shared" si="1"/>
        <v>154690</v>
      </c>
      <c r="T19" s="10"/>
      <c r="U19" s="64">
        <v>9.8000000000000007</v>
      </c>
      <c r="V19" s="64">
        <v>9.8000000000000007</v>
      </c>
      <c r="W19" s="10"/>
      <c r="X19" s="43">
        <f t="shared" si="2"/>
        <v>110212122024</v>
      </c>
      <c r="Y19" s="36">
        <f t="shared" si="3"/>
        <v>7.7888425458657248E-2</v>
      </c>
      <c r="Z19" s="10"/>
      <c r="AA19" s="20">
        <v>0</v>
      </c>
      <c r="AB19" s="20">
        <v>20.5</v>
      </c>
      <c r="AC19" s="20">
        <v>5.9</v>
      </c>
      <c r="AD19" s="20">
        <v>39.9</v>
      </c>
      <c r="AE19" s="20">
        <v>33.700000000000003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27608.246999999999</v>
      </c>
      <c r="AO19" s="35">
        <v>80</v>
      </c>
      <c r="AP19" s="43">
        <f t="shared" si="5"/>
        <v>11021212202.4</v>
      </c>
      <c r="AR19" s="57">
        <f t="shared" si="6"/>
        <v>27608.246999999999</v>
      </c>
      <c r="AS19" s="35">
        <v>24</v>
      </c>
      <c r="AT19" s="43">
        <f t="shared" si="7"/>
        <v>99190909821.600006</v>
      </c>
      <c r="AV19" s="43">
        <v>1415000000000</v>
      </c>
    </row>
    <row r="20" spans="1:48" ht="24" customHeight="1">
      <c r="A20" s="16"/>
      <c r="B20" s="17">
        <f t="shared" si="8"/>
        <v>12</v>
      </c>
      <c r="C20" s="10"/>
      <c r="D20" s="18" t="s">
        <v>134</v>
      </c>
      <c r="E20" s="10"/>
      <c r="F20" s="18" t="s">
        <v>8</v>
      </c>
      <c r="G20" s="18" t="s">
        <v>212</v>
      </c>
      <c r="H20" s="10"/>
      <c r="I20" s="19">
        <v>38224408</v>
      </c>
      <c r="J20" s="19">
        <v>12680</v>
      </c>
      <c r="K20" s="17" t="s">
        <v>14</v>
      </c>
      <c r="L20" s="10"/>
      <c r="M20" s="60">
        <v>3026</v>
      </c>
      <c r="N20" s="60">
        <v>3698</v>
      </c>
      <c r="O20" s="60">
        <v>3698</v>
      </c>
      <c r="P20" s="10"/>
      <c r="Q20" s="60">
        <f t="shared" si="0"/>
        <v>110940</v>
      </c>
      <c r="R20" s="10"/>
      <c r="S20" s="62">
        <f t="shared" si="1"/>
        <v>114638</v>
      </c>
      <c r="T20" s="10"/>
      <c r="U20" s="64">
        <v>9.6999999999999993</v>
      </c>
      <c r="V20" s="64">
        <v>9.6999999999999993</v>
      </c>
      <c r="W20" s="10"/>
      <c r="X20" s="43">
        <f t="shared" si="2"/>
        <v>36777571480</v>
      </c>
      <c r="Y20" s="36">
        <f t="shared" si="3"/>
        <v>7.7913961629394859E-2</v>
      </c>
      <c r="Z20" s="10"/>
      <c r="AA20" s="20">
        <v>46.8</v>
      </c>
      <c r="AB20" s="20">
        <v>11.2</v>
      </c>
      <c r="AC20" s="20">
        <v>9</v>
      </c>
      <c r="AD20" s="20">
        <v>28.7</v>
      </c>
      <c r="AE20" s="20">
        <v>4.3</v>
      </c>
      <c r="AF20" s="66">
        <f t="shared" si="4"/>
        <v>100</v>
      </c>
      <c r="AG20" s="10"/>
      <c r="AH20" s="72"/>
      <c r="AI20" s="73"/>
      <c r="AJ20" s="74"/>
      <c r="AK20" s="75"/>
      <c r="AL20" s="76"/>
      <c r="AN20" s="57">
        <v>12431.575000000001</v>
      </c>
      <c r="AO20" s="35">
        <v>80</v>
      </c>
      <c r="AP20" s="43">
        <f t="shared" si="5"/>
        <v>3677757148</v>
      </c>
      <c r="AR20" s="57">
        <f t="shared" si="6"/>
        <v>12431.575000000001</v>
      </c>
      <c r="AS20" s="35">
        <v>24</v>
      </c>
      <c r="AT20" s="43">
        <f t="shared" si="7"/>
        <v>33099814332</v>
      </c>
      <c r="AV20" s="43">
        <v>472028000000</v>
      </c>
    </row>
    <row r="21" spans="1:48" ht="24" customHeight="1">
      <c r="A21" s="16"/>
      <c r="B21" s="17">
        <f t="shared" si="8"/>
        <v>13</v>
      </c>
      <c r="C21" s="10"/>
      <c r="D21" s="18" t="s">
        <v>99</v>
      </c>
      <c r="E21" s="10"/>
      <c r="F21" s="18" t="s">
        <v>8</v>
      </c>
      <c r="G21" s="18" t="s">
        <v>212</v>
      </c>
      <c r="H21" s="10"/>
      <c r="I21" s="19">
        <v>1970530</v>
      </c>
      <c r="J21" s="19">
        <v>14630</v>
      </c>
      <c r="K21" s="17" t="s">
        <v>14</v>
      </c>
      <c r="L21" s="10"/>
      <c r="M21" s="60">
        <v>158</v>
      </c>
      <c r="N21" s="60">
        <v>184</v>
      </c>
      <c r="O21" s="60">
        <v>184</v>
      </c>
      <c r="P21" s="10"/>
      <c r="Q21" s="60">
        <f t="shared" si="0"/>
        <v>5520</v>
      </c>
      <c r="R21" s="10"/>
      <c r="S21" s="62">
        <f t="shared" si="1"/>
        <v>5704</v>
      </c>
      <c r="T21" s="10"/>
      <c r="U21" s="64">
        <v>9.3000000000000007</v>
      </c>
      <c r="V21" s="64">
        <v>9.3000000000000007</v>
      </c>
      <c r="W21" s="10"/>
      <c r="X21" s="43">
        <f t="shared" si="2"/>
        <v>2083382688.0000002</v>
      </c>
      <c r="Y21" s="36">
        <f t="shared" si="3"/>
        <v>7.5120166149852174E-2</v>
      </c>
      <c r="Z21" s="10"/>
      <c r="AA21" s="20">
        <v>44.9</v>
      </c>
      <c r="AB21" s="20">
        <v>12</v>
      </c>
      <c r="AC21" s="20">
        <v>4.4000000000000004</v>
      </c>
      <c r="AD21" s="20">
        <v>34.799999999999997</v>
      </c>
      <c r="AE21" s="20">
        <v>3.9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14153.415000000001</v>
      </c>
      <c r="AO21" s="35">
        <v>80</v>
      </c>
      <c r="AP21" s="43">
        <f t="shared" si="5"/>
        <v>208338268.80000001</v>
      </c>
      <c r="AR21" s="57">
        <f t="shared" si="6"/>
        <v>14153.415000000001</v>
      </c>
      <c r="AS21" s="35">
        <v>24</v>
      </c>
      <c r="AT21" s="43">
        <f t="shared" si="7"/>
        <v>1875044419.2000003</v>
      </c>
      <c r="AV21" s="43">
        <v>27734000000</v>
      </c>
    </row>
    <row r="22" spans="1:48" ht="24" customHeight="1">
      <c r="A22" s="16"/>
      <c r="B22" s="17">
        <f t="shared" si="8"/>
        <v>14</v>
      </c>
      <c r="C22" s="10"/>
      <c r="D22" s="18" t="s">
        <v>136</v>
      </c>
      <c r="E22" s="10"/>
      <c r="F22" s="18" t="s">
        <v>5</v>
      </c>
      <c r="G22" s="18" t="s">
        <v>226</v>
      </c>
      <c r="H22" s="10"/>
      <c r="I22" s="19">
        <v>2569804</v>
      </c>
      <c r="J22" s="19">
        <v>75660</v>
      </c>
      <c r="K22" s="17" t="s">
        <v>14</v>
      </c>
      <c r="L22" s="10"/>
      <c r="M22" s="60">
        <v>178</v>
      </c>
      <c r="N22" s="60">
        <v>239</v>
      </c>
      <c r="O22" s="60">
        <v>239</v>
      </c>
      <c r="P22" s="10"/>
      <c r="Q22" s="60">
        <f t="shared" si="0"/>
        <v>7170</v>
      </c>
      <c r="R22" s="10"/>
      <c r="S22" s="62">
        <f t="shared" si="1"/>
        <v>7409</v>
      </c>
      <c r="T22" s="10"/>
      <c r="U22" s="64">
        <v>9.3000000000000007</v>
      </c>
      <c r="V22" s="64">
        <v>9.3000000000000007</v>
      </c>
      <c r="W22" s="10"/>
      <c r="X22" s="43">
        <f t="shared" si="2"/>
        <v>10929577263.200001</v>
      </c>
      <c r="Y22" s="36">
        <f t="shared" si="3"/>
        <v>7.2032117570453177E-2</v>
      </c>
      <c r="Z22" s="10"/>
      <c r="AA22" s="20">
        <v>48.3</v>
      </c>
      <c r="AB22" s="20">
        <v>2.2000000000000002</v>
      </c>
      <c r="AC22" s="20">
        <v>2.8</v>
      </c>
      <c r="AD22" s="20">
        <v>32</v>
      </c>
      <c r="AE22" s="20">
        <v>14.7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57163.061000000002</v>
      </c>
      <c r="AO22" s="35">
        <v>80</v>
      </c>
      <c r="AP22" s="43">
        <f t="shared" si="5"/>
        <v>1092957726.3199999</v>
      </c>
      <c r="AR22" s="57">
        <f t="shared" si="6"/>
        <v>57163.061000000002</v>
      </c>
      <c r="AS22" s="35">
        <v>24</v>
      </c>
      <c r="AT22" s="43">
        <f t="shared" si="7"/>
        <v>9836619536.8800011</v>
      </c>
      <c r="AV22" s="43">
        <v>151732000000</v>
      </c>
    </row>
    <row r="23" spans="1:48" ht="24" customHeight="1">
      <c r="A23" s="16"/>
      <c r="B23" s="17">
        <f t="shared" si="8"/>
        <v>15</v>
      </c>
      <c r="C23" s="10"/>
      <c r="D23" s="18" t="s">
        <v>74</v>
      </c>
      <c r="E23" s="10"/>
      <c r="F23" s="18" t="s">
        <v>8</v>
      </c>
      <c r="G23" s="18" t="s">
        <v>212</v>
      </c>
      <c r="H23" s="10"/>
      <c r="I23" s="19">
        <v>11183716</v>
      </c>
      <c r="J23" s="19">
        <v>18960</v>
      </c>
      <c r="K23" s="17" t="s">
        <v>14</v>
      </c>
      <c r="L23" s="10"/>
      <c r="M23" s="60">
        <v>824</v>
      </c>
      <c r="N23" s="60">
        <v>1026</v>
      </c>
      <c r="O23" s="60">
        <v>1026</v>
      </c>
      <c r="P23" s="10"/>
      <c r="Q23" s="60">
        <f t="shared" si="0"/>
        <v>30780</v>
      </c>
      <c r="R23" s="10"/>
      <c r="S23" s="62">
        <f t="shared" si="1"/>
        <v>31806</v>
      </c>
      <c r="T23" s="10"/>
      <c r="U23" s="64">
        <v>9.1999999999999993</v>
      </c>
      <c r="V23" s="64">
        <v>9.1999999999999993</v>
      </c>
      <c r="W23" s="10"/>
      <c r="X23" s="43">
        <f t="shared" si="2"/>
        <v>14869990368</v>
      </c>
      <c r="Y23" s="36">
        <f t="shared" si="3"/>
        <v>7.6169644650705345E-2</v>
      </c>
      <c r="Z23" s="10"/>
      <c r="AA23" s="20">
        <v>40.299999999999997</v>
      </c>
      <c r="AB23" s="20">
        <v>32.4</v>
      </c>
      <c r="AC23" s="20">
        <v>2.2000000000000002</v>
      </c>
      <c r="AD23" s="20">
        <v>18.100000000000001</v>
      </c>
      <c r="AE23" s="20">
        <v>7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18116.46</v>
      </c>
      <c r="AO23" s="35">
        <v>80</v>
      </c>
      <c r="AP23" s="43">
        <f t="shared" si="5"/>
        <v>1486999036.8000002</v>
      </c>
      <c r="AR23" s="57">
        <f t="shared" si="6"/>
        <v>18116.46</v>
      </c>
      <c r="AS23" s="35">
        <v>24</v>
      </c>
      <c r="AT23" s="43">
        <f t="shared" si="7"/>
        <v>13382991331.199999</v>
      </c>
      <c r="AV23" s="43">
        <v>195222000000</v>
      </c>
    </row>
    <row r="24" spans="1:48" ht="24" customHeight="1">
      <c r="A24" s="16"/>
      <c r="B24" s="17">
        <f t="shared" si="8"/>
        <v>16</v>
      </c>
      <c r="C24" s="10"/>
      <c r="D24" s="18" t="s">
        <v>104</v>
      </c>
      <c r="E24" s="10"/>
      <c r="F24" s="18" t="s">
        <v>8</v>
      </c>
      <c r="G24" s="18" t="s">
        <v>212</v>
      </c>
      <c r="H24" s="10"/>
      <c r="I24" s="19">
        <v>2908249</v>
      </c>
      <c r="J24" s="19">
        <v>14770</v>
      </c>
      <c r="K24" s="17" t="s">
        <v>14</v>
      </c>
      <c r="L24" s="10"/>
      <c r="M24" s="60">
        <v>192</v>
      </c>
      <c r="N24" s="60">
        <v>234</v>
      </c>
      <c r="O24" s="60">
        <v>234</v>
      </c>
      <c r="P24" s="10"/>
      <c r="Q24" s="60">
        <f t="shared" si="0"/>
        <v>7020</v>
      </c>
      <c r="R24" s="10"/>
      <c r="S24" s="62">
        <f t="shared" si="1"/>
        <v>7254</v>
      </c>
      <c r="T24" s="10"/>
      <c r="U24" s="64">
        <v>8</v>
      </c>
      <c r="V24" s="64">
        <v>8</v>
      </c>
      <c r="W24" s="10"/>
      <c r="X24" s="43">
        <f t="shared" si="2"/>
        <v>2807902655.9999995</v>
      </c>
      <c r="Y24" s="36">
        <f t="shared" si="3"/>
        <v>6.5266669517921053E-2</v>
      </c>
      <c r="Z24" s="10"/>
      <c r="AA24" s="20">
        <v>46.4</v>
      </c>
      <c r="AB24" s="20">
        <v>5.7</v>
      </c>
      <c r="AC24" s="20">
        <v>8.9</v>
      </c>
      <c r="AD24" s="20">
        <v>38</v>
      </c>
      <c r="AE24" s="20">
        <v>1</v>
      </c>
      <c r="AF24" s="66">
        <f t="shared" si="4"/>
        <v>100</v>
      </c>
      <c r="AG24" s="10"/>
      <c r="AH24" s="72"/>
      <c r="AI24" s="73"/>
      <c r="AJ24" s="74"/>
      <c r="AK24" s="75"/>
      <c r="AL24" s="76"/>
      <c r="AN24" s="57">
        <v>14999.48</v>
      </c>
      <c r="AO24" s="35">
        <v>80</v>
      </c>
      <c r="AP24" s="43">
        <f t="shared" si="5"/>
        <v>280790265.59999996</v>
      </c>
      <c r="AR24" s="57">
        <f t="shared" si="6"/>
        <v>14999.48</v>
      </c>
      <c r="AS24" s="35">
        <v>24</v>
      </c>
      <c r="AT24" s="43">
        <f t="shared" si="7"/>
        <v>2527112390.3999996</v>
      </c>
      <c r="AV24" s="43">
        <v>43022000000</v>
      </c>
    </row>
    <row r="25" spans="1:48" ht="24" customHeight="1">
      <c r="A25" s="16"/>
      <c r="B25" s="17">
        <f t="shared" si="8"/>
        <v>17</v>
      </c>
      <c r="C25" s="10"/>
      <c r="D25" s="18" t="s">
        <v>12</v>
      </c>
      <c r="E25" s="10"/>
      <c r="F25" s="18" t="s">
        <v>13</v>
      </c>
      <c r="G25" s="18" t="s">
        <v>222</v>
      </c>
      <c r="H25" s="10"/>
      <c r="I25" s="19">
        <v>100963</v>
      </c>
      <c r="J25" s="19">
        <v>13400</v>
      </c>
      <c r="K25" s="17" t="s">
        <v>14</v>
      </c>
      <c r="L25" s="10"/>
      <c r="M25" s="60">
        <v>8</v>
      </c>
      <c r="N25" s="60">
        <v>8</v>
      </c>
      <c r="O25" s="60">
        <v>8</v>
      </c>
      <c r="P25" s="10"/>
      <c r="Q25" s="60">
        <f t="shared" si="0"/>
        <v>240</v>
      </c>
      <c r="R25" s="10"/>
      <c r="S25" s="62">
        <f t="shared" si="1"/>
        <v>248</v>
      </c>
      <c r="T25" s="10"/>
      <c r="U25" s="64">
        <v>7.9</v>
      </c>
      <c r="V25" s="64">
        <v>7.9</v>
      </c>
      <c r="W25" s="10"/>
      <c r="X25" s="43">
        <f t="shared" si="2"/>
        <v>97265094.400000006</v>
      </c>
      <c r="Y25" s="36">
        <f t="shared" si="3"/>
        <v>6.76862173973556E-2</v>
      </c>
      <c r="Z25" s="10"/>
      <c r="AA25" s="20">
        <v>62.5</v>
      </c>
      <c r="AB25" s="20">
        <v>0</v>
      </c>
      <c r="AC25" s="20">
        <v>12.5</v>
      </c>
      <c r="AD25" s="20">
        <v>25</v>
      </c>
      <c r="AE25" s="20">
        <v>0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15197.671</v>
      </c>
      <c r="AO25" s="35">
        <v>80</v>
      </c>
      <c r="AP25" s="43">
        <f t="shared" si="5"/>
        <v>9726509.4399999995</v>
      </c>
      <c r="AR25" s="57">
        <f t="shared" si="6"/>
        <v>15197.671</v>
      </c>
      <c r="AS25" s="35">
        <v>24</v>
      </c>
      <c r="AT25" s="43">
        <f t="shared" si="7"/>
        <v>87538584.960000008</v>
      </c>
      <c r="AV25" s="43">
        <v>1437000000</v>
      </c>
    </row>
    <row r="26" spans="1:48" ht="24" customHeight="1">
      <c r="A26" s="16"/>
      <c r="B26" s="17">
        <f t="shared" si="8"/>
        <v>18</v>
      </c>
      <c r="C26" s="10"/>
      <c r="D26" s="18" t="s">
        <v>81</v>
      </c>
      <c r="E26" s="10"/>
      <c r="F26" s="18" t="s">
        <v>8</v>
      </c>
      <c r="G26" s="18" t="s">
        <v>212</v>
      </c>
      <c r="H26" s="10"/>
      <c r="I26" s="19">
        <v>9753281</v>
      </c>
      <c r="J26" s="19">
        <v>12570</v>
      </c>
      <c r="K26" s="17" t="s">
        <v>14</v>
      </c>
      <c r="L26" s="10"/>
      <c r="M26" s="60">
        <v>607</v>
      </c>
      <c r="N26" s="60">
        <v>756</v>
      </c>
      <c r="O26" s="60">
        <v>756</v>
      </c>
      <c r="P26" s="10"/>
      <c r="Q26" s="60">
        <f t="shared" si="0"/>
        <v>22680</v>
      </c>
      <c r="R26" s="10"/>
      <c r="S26" s="62">
        <f t="shared" si="1"/>
        <v>23436</v>
      </c>
      <c r="T26" s="10"/>
      <c r="U26" s="64">
        <v>7.8</v>
      </c>
      <c r="V26" s="64">
        <v>7.8</v>
      </c>
      <c r="W26" s="10"/>
      <c r="X26" s="43">
        <f t="shared" si="2"/>
        <v>7857789004.7999992</v>
      </c>
      <c r="Y26" s="36">
        <f t="shared" si="3"/>
        <v>6.1626334278118061E-2</v>
      </c>
      <c r="Z26" s="10"/>
      <c r="AA26" s="20">
        <v>44.3</v>
      </c>
      <c r="AB26" s="20">
        <v>10.5</v>
      </c>
      <c r="AC26" s="20">
        <v>12</v>
      </c>
      <c r="AD26" s="20">
        <v>25</v>
      </c>
      <c r="AE26" s="20">
        <v>8.1999999999999993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12992.376</v>
      </c>
      <c r="AO26" s="35">
        <v>80</v>
      </c>
      <c r="AP26" s="43">
        <f t="shared" si="5"/>
        <v>785778900.48000002</v>
      </c>
      <c r="AR26" s="57">
        <f t="shared" si="6"/>
        <v>12992.376</v>
      </c>
      <c r="AS26" s="35">
        <v>24</v>
      </c>
      <c r="AT26" s="43">
        <f t="shared" si="7"/>
        <v>7072010104.3199997</v>
      </c>
      <c r="AV26" s="43">
        <v>127507000000</v>
      </c>
    </row>
    <row r="27" spans="1:48" ht="24" customHeight="1">
      <c r="A27" s="16"/>
      <c r="B27" s="17">
        <f t="shared" si="8"/>
        <v>19</v>
      </c>
      <c r="C27" s="10"/>
      <c r="D27" s="18" t="s">
        <v>124</v>
      </c>
      <c r="E27" s="10"/>
      <c r="F27" s="18" t="s">
        <v>18</v>
      </c>
      <c r="G27" s="18" t="s">
        <v>224</v>
      </c>
      <c r="H27" s="10"/>
      <c r="I27" s="19">
        <v>4660833</v>
      </c>
      <c r="J27" s="19">
        <v>39070</v>
      </c>
      <c r="K27" s="17" t="s">
        <v>14</v>
      </c>
      <c r="L27" s="10"/>
      <c r="M27" s="60">
        <v>327</v>
      </c>
      <c r="N27" s="60">
        <v>364</v>
      </c>
      <c r="O27" s="60">
        <v>364</v>
      </c>
      <c r="P27" s="10"/>
      <c r="Q27" s="60">
        <f t="shared" si="0"/>
        <v>10920</v>
      </c>
      <c r="R27" s="10"/>
      <c r="S27" s="62">
        <f t="shared" si="1"/>
        <v>11284</v>
      </c>
      <c r="T27" s="10"/>
      <c r="U27" s="64">
        <v>7.8</v>
      </c>
      <c r="V27" s="64">
        <v>7.8</v>
      </c>
      <c r="W27" s="10"/>
      <c r="X27" s="43">
        <f t="shared" si="2"/>
        <v>11655819302.4</v>
      </c>
      <c r="Y27" s="36">
        <f t="shared" si="3"/>
        <v>6.2047224453032672E-2</v>
      </c>
      <c r="Z27" s="10"/>
      <c r="AA27" s="20">
        <v>68.5</v>
      </c>
      <c r="AB27" s="20">
        <v>15.9</v>
      </c>
      <c r="AC27" s="20">
        <v>1.5</v>
      </c>
      <c r="AD27" s="20">
        <v>7.6</v>
      </c>
      <c r="AE27" s="20">
        <v>6.5</v>
      </c>
      <c r="AF27" s="66">
        <f t="shared" si="4"/>
        <v>100</v>
      </c>
      <c r="AG27" s="10"/>
      <c r="AH27" s="72"/>
      <c r="AI27" s="73"/>
      <c r="AJ27" s="74"/>
      <c r="AK27" s="75"/>
      <c r="AL27" s="76"/>
      <c r="AN27" s="57">
        <v>40026.851999999999</v>
      </c>
      <c r="AO27" s="35">
        <v>80</v>
      </c>
      <c r="AP27" s="43">
        <f t="shared" si="5"/>
        <v>1165581930.24</v>
      </c>
      <c r="AR27" s="57">
        <f t="shared" si="6"/>
        <v>40026.851999999999</v>
      </c>
      <c r="AS27" s="35">
        <v>24</v>
      </c>
      <c r="AT27" s="43">
        <f t="shared" si="7"/>
        <v>10490237372.16</v>
      </c>
      <c r="AV27" s="43">
        <v>187854000000</v>
      </c>
    </row>
    <row r="28" spans="1:48" ht="24" customHeight="1">
      <c r="A28" s="16"/>
      <c r="B28" s="17">
        <f t="shared" si="8"/>
        <v>20</v>
      </c>
      <c r="C28" s="10"/>
      <c r="D28" s="18" t="s">
        <v>135</v>
      </c>
      <c r="E28" s="10"/>
      <c r="F28" s="18" t="s">
        <v>8</v>
      </c>
      <c r="G28" s="18" t="s">
        <v>212</v>
      </c>
      <c r="H28" s="10"/>
      <c r="I28" s="19">
        <v>10371627</v>
      </c>
      <c r="J28" s="19">
        <v>19850</v>
      </c>
      <c r="K28" s="17" t="s">
        <v>14</v>
      </c>
      <c r="L28" s="10"/>
      <c r="M28" s="60">
        <v>563</v>
      </c>
      <c r="N28" s="60">
        <v>768</v>
      </c>
      <c r="O28" s="60">
        <v>768</v>
      </c>
      <c r="P28" s="10"/>
      <c r="Q28" s="60">
        <f t="shared" si="0"/>
        <v>23040</v>
      </c>
      <c r="R28" s="10"/>
      <c r="S28" s="62">
        <f t="shared" si="1"/>
        <v>23808</v>
      </c>
      <c r="T28" s="10"/>
      <c r="U28" s="64">
        <v>7.4</v>
      </c>
      <c r="V28" s="64">
        <v>7.4</v>
      </c>
      <c r="W28" s="10"/>
      <c r="X28" s="43">
        <f t="shared" si="2"/>
        <v>12274729574.400002</v>
      </c>
      <c r="Y28" s="36">
        <f t="shared" si="3"/>
        <v>5.9503454303248896E-2</v>
      </c>
      <c r="Z28" s="10"/>
      <c r="AA28" s="20">
        <v>47.6</v>
      </c>
      <c r="AB28" s="20">
        <v>18.3</v>
      </c>
      <c r="AC28" s="20">
        <v>5.9</v>
      </c>
      <c r="AD28" s="20">
        <v>21.8</v>
      </c>
      <c r="AE28" s="20">
        <v>6.4</v>
      </c>
      <c r="AF28" s="66">
        <f t="shared" si="4"/>
        <v>100.00000000000001</v>
      </c>
      <c r="AG28" s="10"/>
      <c r="AH28" s="72"/>
      <c r="AI28" s="73"/>
      <c r="AJ28" s="74"/>
      <c r="AK28" s="75"/>
      <c r="AL28" s="76"/>
      <c r="AN28" s="57">
        <v>19978.401000000002</v>
      </c>
      <c r="AO28" s="35">
        <v>80</v>
      </c>
      <c r="AP28" s="43">
        <f t="shared" si="5"/>
        <v>1227472957.4400001</v>
      </c>
      <c r="AR28" s="57">
        <f t="shared" si="6"/>
        <v>19978.401000000002</v>
      </c>
      <c r="AS28" s="35">
        <v>24</v>
      </c>
      <c r="AT28" s="43">
        <f t="shared" si="7"/>
        <v>11047256616.960001</v>
      </c>
      <c r="AV28" s="43">
        <v>206286000000</v>
      </c>
    </row>
    <row r="29" spans="1:48" ht="24" customHeight="1">
      <c r="A29" s="16"/>
      <c r="B29" s="17">
        <f t="shared" si="8"/>
        <v>21</v>
      </c>
      <c r="C29" s="10"/>
      <c r="D29" s="18" t="s">
        <v>105</v>
      </c>
      <c r="E29" s="10"/>
      <c r="F29" s="18" t="s">
        <v>8</v>
      </c>
      <c r="G29" s="18" t="s">
        <v>212</v>
      </c>
      <c r="H29" s="10"/>
      <c r="I29" s="19">
        <v>575747</v>
      </c>
      <c r="J29" s="19">
        <v>76660</v>
      </c>
      <c r="K29" s="17" t="s">
        <v>14</v>
      </c>
      <c r="L29" s="10"/>
      <c r="M29" s="60">
        <v>32</v>
      </c>
      <c r="N29" s="60">
        <v>36</v>
      </c>
      <c r="O29" s="60">
        <v>36</v>
      </c>
      <c r="P29" s="10"/>
      <c r="Q29" s="60">
        <f t="shared" si="0"/>
        <v>1080</v>
      </c>
      <c r="R29" s="10"/>
      <c r="S29" s="62">
        <f t="shared" si="1"/>
        <v>1116</v>
      </c>
      <c r="T29" s="10"/>
      <c r="U29" s="64">
        <v>6.9</v>
      </c>
      <c r="V29" s="64">
        <v>6.9</v>
      </c>
      <c r="W29" s="10"/>
      <c r="X29" s="43">
        <f t="shared" si="2"/>
        <v>3003217660.8000002</v>
      </c>
      <c r="Y29" s="36">
        <f t="shared" si="3"/>
        <v>4.9483739941671753E-2</v>
      </c>
      <c r="Z29" s="10"/>
      <c r="AA29" s="20">
        <v>62.5</v>
      </c>
      <c r="AB29" s="20">
        <v>9.4</v>
      </c>
      <c r="AC29" s="20">
        <v>3.1</v>
      </c>
      <c r="AD29" s="20">
        <v>25</v>
      </c>
      <c r="AE29" s="20">
        <v>0</v>
      </c>
      <c r="AF29" s="66">
        <f t="shared" si="4"/>
        <v>100</v>
      </c>
      <c r="AG29" s="10"/>
      <c r="AH29" s="72"/>
      <c r="AI29" s="73"/>
      <c r="AJ29" s="74"/>
      <c r="AK29" s="75"/>
      <c r="AL29" s="76"/>
      <c r="AN29" s="57">
        <v>104278.391</v>
      </c>
      <c r="AO29" s="35">
        <v>80</v>
      </c>
      <c r="AP29" s="43">
        <f t="shared" si="5"/>
        <v>300321766.08000004</v>
      </c>
      <c r="AR29" s="57">
        <f t="shared" si="6"/>
        <v>104278.391</v>
      </c>
      <c r="AS29" s="35">
        <v>24</v>
      </c>
      <c r="AT29" s="43">
        <f t="shared" si="7"/>
        <v>2702895894.7200003</v>
      </c>
      <c r="AV29" s="43">
        <v>60691000000</v>
      </c>
    </row>
    <row r="30" spans="1:48" ht="24" customHeight="1">
      <c r="A30" s="16"/>
      <c r="B30" s="17">
        <f t="shared" si="8"/>
        <v>22</v>
      </c>
      <c r="C30" s="10"/>
      <c r="D30" s="18" t="s">
        <v>82</v>
      </c>
      <c r="E30" s="10"/>
      <c r="F30" s="18" t="s">
        <v>8</v>
      </c>
      <c r="G30" s="18" t="s">
        <v>212</v>
      </c>
      <c r="H30" s="10"/>
      <c r="I30" s="19">
        <v>332474</v>
      </c>
      <c r="J30" s="19">
        <v>56990</v>
      </c>
      <c r="K30" s="17" t="s">
        <v>14</v>
      </c>
      <c r="L30" s="10"/>
      <c r="M30" s="60">
        <v>18</v>
      </c>
      <c r="N30" s="60">
        <v>22</v>
      </c>
      <c r="O30" s="60">
        <v>22</v>
      </c>
      <c r="P30" s="10"/>
      <c r="Q30" s="60">
        <f t="shared" si="0"/>
        <v>660</v>
      </c>
      <c r="R30" s="10"/>
      <c r="S30" s="62">
        <f t="shared" si="1"/>
        <v>682</v>
      </c>
      <c r="T30" s="10"/>
      <c r="U30" s="64">
        <v>6.6</v>
      </c>
      <c r="V30" s="64">
        <v>6.6</v>
      </c>
      <c r="W30" s="10"/>
      <c r="X30" s="43">
        <f t="shared" si="2"/>
        <v>1086939902.4000001</v>
      </c>
      <c r="Y30" s="36">
        <f t="shared" si="3"/>
        <v>5.2468618575014489E-2</v>
      </c>
      <c r="Z30" s="10"/>
      <c r="AA30" s="20">
        <v>72.2</v>
      </c>
      <c r="AB30" s="20">
        <v>11.1</v>
      </c>
      <c r="AC30" s="20">
        <v>0</v>
      </c>
      <c r="AD30" s="20">
        <v>11.1</v>
      </c>
      <c r="AE30" s="20">
        <v>5.6</v>
      </c>
      <c r="AF30" s="66">
        <f t="shared" si="4"/>
        <v>99.999999999999986</v>
      </c>
      <c r="AG30" s="10"/>
      <c r="AH30" s="72"/>
      <c r="AI30" s="73"/>
      <c r="AJ30" s="74"/>
      <c r="AK30" s="75"/>
      <c r="AL30" s="76"/>
      <c r="AN30" s="57">
        <v>61757.949000000001</v>
      </c>
      <c r="AO30" s="35">
        <v>80</v>
      </c>
      <c r="AP30" s="43">
        <f t="shared" si="5"/>
        <v>108693990.24000001</v>
      </c>
      <c r="AR30" s="57">
        <f t="shared" si="6"/>
        <v>61757.949000000001</v>
      </c>
      <c r="AS30" s="35">
        <v>24</v>
      </c>
      <c r="AT30" s="43">
        <f t="shared" si="7"/>
        <v>978245912.16000009</v>
      </c>
      <c r="AV30" s="43">
        <v>20716000000</v>
      </c>
    </row>
    <row r="31" spans="1:48" ht="24" customHeight="1">
      <c r="A31" s="16"/>
      <c r="B31" s="17">
        <f t="shared" si="8"/>
        <v>23</v>
      </c>
      <c r="C31" s="10"/>
      <c r="D31" s="18" t="s">
        <v>152</v>
      </c>
      <c r="E31" s="10"/>
      <c r="F31" s="18" t="s">
        <v>8</v>
      </c>
      <c r="G31" s="18" t="s">
        <v>212</v>
      </c>
      <c r="H31" s="10"/>
      <c r="I31" s="19">
        <v>2077862</v>
      </c>
      <c r="J31" s="19">
        <v>21660</v>
      </c>
      <c r="K31" s="17" t="s">
        <v>14</v>
      </c>
      <c r="L31" s="10"/>
      <c r="M31" s="60">
        <v>130</v>
      </c>
      <c r="N31" s="60">
        <v>134</v>
      </c>
      <c r="O31" s="60">
        <v>134</v>
      </c>
      <c r="P31" s="10"/>
      <c r="Q31" s="60">
        <f t="shared" si="0"/>
        <v>4020</v>
      </c>
      <c r="R31" s="10"/>
      <c r="S31" s="62">
        <f t="shared" si="1"/>
        <v>4154</v>
      </c>
      <c r="T31" s="10"/>
      <c r="U31" s="64">
        <v>6.4</v>
      </c>
      <c r="V31" s="64">
        <v>6.4</v>
      </c>
      <c r="W31" s="10"/>
      <c r="X31" s="43">
        <f t="shared" si="2"/>
        <v>2317940683.1999998</v>
      </c>
      <c r="Y31" s="36">
        <f t="shared" si="3"/>
        <v>5.1911239881752211E-2</v>
      </c>
      <c r="Z31" s="10"/>
      <c r="AA31" s="20">
        <v>46.9</v>
      </c>
      <c r="AB31" s="20">
        <v>19.2</v>
      </c>
      <c r="AC31" s="20">
        <v>10</v>
      </c>
      <c r="AD31" s="20">
        <v>16.899999999999999</v>
      </c>
      <c r="AE31" s="20">
        <v>7</v>
      </c>
      <c r="AF31" s="66">
        <f t="shared" si="4"/>
        <v>100</v>
      </c>
      <c r="AG31" s="10"/>
      <c r="AH31" s="72"/>
      <c r="AI31" s="73"/>
      <c r="AJ31" s="74"/>
      <c r="AK31" s="75"/>
      <c r="AL31" s="76"/>
      <c r="AN31" s="57">
        <v>21622.580999999998</v>
      </c>
      <c r="AO31" s="35">
        <v>80</v>
      </c>
      <c r="AP31" s="43">
        <f t="shared" si="5"/>
        <v>231794068.31999999</v>
      </c>
      <c r="AR31" s="57">
        <f t="shared" si="6"/>
        <v>21622.580999999998</v>
      </c>
      <c r="AS31" s="35">
        <v>24</v>
      </c>
      <c r="AT31" s="43">
        <f t="shared" si="7"/>
        <v>2086146614.8799996</v>
      </c>
      <c r="AV31" s="43">
        <v>44652000000</v>
      </c>
    </row>
    <row r="32" spans="1:48" ht="24" customHeight="1">
      <c r="A32" s="16"/>
      <c r="B32" s="17">
        <f t="shared" si="8"/>
        <v>24</v>
      </c>
      <c r="C32" s="10"/>
      <c r="D32" s="18" t="s">
        <v>63</v>
      </c>
      <c r="E32" s="10"/>
      <c r="F32" s="18" t="s">
        <v>8</v>
      </c>
      <c r="G32" s="18" t="s">
        <v>212</v>
      </c>
      <c r="H32" s="10"/>
      <c r="I32" s="19">
        <v>1312442</v>
      </c>
      <c r="J32" s="19">
        <v>17750</v>
      </c>
      <c r="K32" s="17" t="s">
        <v>14</v>
      </c>
      <c r="L32" s="10"/>
      <c r="M32" s="60">
        <v>71</v>
      </c>
      <c r="N32" s="60">
        <v>80</v>
      </c>
      <c r="O32" s="60">
        <v>80</v>
      </c>
      <c r="P32" s="10"/>
      <c r="Q32" s="60">
        <f t="shared" si="0"/>
        <v>2400</v>
      </c>
      <c r="R32" s="10"/>
      <c r="S32" s="62">
        <f t="shared" si="1"/>
        <v>2480</v>
      </c>
      <c r="T32" s="10"/>
      <c r="U32" s="64">
        <v>6.1</v>
      </c>
      <c r="V32" s="64">
        <v>6.1</v>
      </c>
      <c r="W32" s="10"/>
      <c r="X32" s="43">
        <f t="shared" si="2"/>
        <v>1167186944</v>
      </c>
      <c r="Y32" s="36">
        <f t="shared" si="3"/>
        <v>4.8640896149358223E-2</v>
      </c>
      <c r="Z32" s="10"/>
      <c r="AA32" s="20">
        <v>52.1</v>
      </c>
      <c r="AB32" s="20">
        <v>1.4</v>
      </c>
      <c r="AC32" s="20">
        <v>7</v>
      </c>
      <c r="AD32" s="20">
        <v>31</v>
      </c>
      <c r="AE32" s="20">
        <v>8.5</v>
      </c>
      <c r="AF32" s="66">
        <f t="shared" si="4"/>
        <v>100</v>
      </c>
      <c r="AG32" s="10"/>
      <c r="AH32" s="72"/>
      <c r="AI32" s="73"/>
      <c r="AJ32" s="74"/>
      <c r="AK32" s="75"/>
      <c r="AL32" s="76"/>
      <c r="AN32" s="57">
        <v>18237.295999999998</v>
      </c>
      <c r="AO32" s="35">
        <v>80</v>
      </c>
      <c r="AP32" s="43">
        <f t="shared" si="5"/>
        <v>116718694.39999999</v>
      </c>
      <c r="AR32" s="57">
        <f t="shared" si="6"/>
        <v>18237.295999999998</v>
      </c>
      <c r="AS32" s="35">
        <v>24</v>
      </c>
      <c r="AT32" s="43">
        <f t="shared" si="7"/>
        <v>1050468249.5999999</v>
      </c>
      <c r="AV32" s="43">
        <v>23996000000</v>
      </c>
    </row>
    <row r="33" spans="1:48" ht="24" customHeight="1">
      <c r="A33" s="16"/>
      <c r="B33" s="17">
        <f t="shared" si="8"/>
        <v>25</v>
      </c>
      <c r="C33" s="10"/>
      <c r="D33" s="18" t="s">
        <v>111</v>
      </c>
      <c r="E33" s="10"/>
      <c r="F33" s="18" t="s">
        <v>8</v>
      </c>
      <c r="G33" s="18" t="s">
        <v>212</v>
      </c>
      <c r="H33" s="10"/>
      <c r="I33" s="19">
        <v>429362</v>
      </c>
      <c r="J33" s="19">
        <v>24140</v>
      </c>
      <c r="K33" s="17" t="s">
        <v>14</v>
      </c>
      <c r="L33" s="10"/>
      <c r="M33" s="60">
        <v>22</v>
      </c>
      <c r="N33" s="60">
        <v>26</v>
      </c>
      <c r="O33" s="60">
        <v>26</v>
      </c>
      <c r="P33" s="10"/>
      <c r="Q33" s="60">
        <f t="shared" si="0"/>
        <v>780</v>
      </c>
      <c r="R33" s="10"/>
      <c r="S33" s="62">
        <f t="shared" si="1"/>
        <v>806</v>
      </c>
      <c r="T33" s="10"/>
      <c r="U33" s="64">
        <v>6.1</v>
      </c>
      <c r="V33" s="64">
        <v>6.1</v>
      </c>
      <c r="W33" s="10"/>
      <c r="X33" s="43">
        <f t="shared" si="2"/>
        <v>523151616.00000006</v>
      </c>
      <c r="Y33" s="36">
        <f t="shared" si="3"/>
        <v>4.5678129398410899E-2</v>
      </c>
      <c r="Z33" s="10"/>
      <c r="AA33" s="20">
        <v>18.2</v>
      </c>
      <c r="AB33" s="20">
        <v>40.9</v>
      </c>
      <c r="AC33" s="20">
        <v>4.5</v>
      </c>
      <c r="AD33" s="20">
        <v>27.3</v>
      </c>
      <c r="AE33" s="20">
        <v>9.1</v>
      </c>
      <c r="AF33" s="66">
        <f t="shared" si="4"/>
        <v>99.999999999999986</v>
      </c>
      <c r="AG33" s="10"/>
      <c r="AH33" s="72"/>
      <c r="AI33" s="73"/>
      <c r="AJ33" s="74"/>
      <c r="AK33" s="75"/>
      <c r="AL33" s="76"/>
      <c r="AN33" s="57">
        <v>25151.52</v>
      </c>
      <c r="AO33" s="35">
        <v>80</v>
      </c>
      <c r="AP33" s="43">
        <f t="shared" si="5"/>
        <v>52315161.600000001</v>
      </c>
      <c r="AR33" s="57">
        <f t="shared" si="6"/>
        <v>25151.52</v>
      </c>
      <c r="AS33" s="35">
        <v>24</v>
      </c>
      <c r="AT33" s="43">
        <f t="shared" si="7"/>
        <v>470836454.40000004</v>
      </c>
      <c r="AV33" s="43">
        <v>11453000000</v>
      </c>
    </row>
    <row r="34" spans="1:48" ht="24" customHeight="1">
      <c r="A34" s="16"/>
      <c r="B34" s="17">
        <f t="shared" si="8"/>
        <v>26</v>
      </c>
      <c r="C34" s="10"/>
      <c r="D34" s="18" t="s">
        <v>151</v>
      </c>
      <c r="E34" s="10"/>
      <c r="F34" s="18" t="s">
        <v>8</v>
      </c>
      <c r="G34" s="18" t="s">
        <v>212</v>
      </c>
      <c r="H34" s="10"/>
      <c r="I34" s="19">
        <v>5444218</v>
      </c>
      <c r="J34" s="19">
        <v>16810</v>
      </c>
      <c r="K34" s="17" t="s">
        <v>14</v>
      </c>
      <c r="L34" s="10"/>
      <c r="M34" s="60">
        <v>275</v>
      </c>
      <c r="N34" s="60">
        <v>330</v>
      </c>
      <c r="O34" s="60">
        <v>330</v>
      </c>
      <c r="P34" s="10"/>
      <c r="Q34" s="60">
        <f t="shared" si="0"/>
        <v>9900</v>
      </c>
      <c r="R34" s="10"/>
      <c r="S34" s="62">
        <f t="shared" si="1"/>
        <v>10230</v>
      </c>
      <c r="T34" s="10"/>
      <c r="U34" s="64">
        <v>6.1</v>
      </c>
      <c r="V34" s="64">
        <v>6.1</v>
      </c>
      <c r="W34" s="10"/>
      <c r="X34" s="43">
        <f t="shared" si="2"/>
        <v>4357583472</v>
      </c>
      <c r="Y34" s="36">
        <f t="shared" si="3"/>
        <v>4.8611500005577804E-2</v>
      </c>
      <c r="Z34" s="10"/>
      <c r="AA34" s="20">
        <v>50.2</v>
      </c>
      <c r="AB34" s="20">
        <v>8.6999999999999993</v>
      </c>
      <c r="AC34" s="20">
        <v>7.6</v>
      </c>
      <c r="AD34" s="20">
        <v>29.1</v>
      </c>
      <c r="AE34" s="20">
        <v>4.4000000000000004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16505.998</v>
      </c>
      <c r="AO34" s="35">
        <v>80</v>
      </c>
      <c r="AP34" s="43">
        <f t="shared" si="5"/>
        <v>435758347.19999999</v>
      </c>
      <c r="AR34" s="57">
        <f t="shared" si="6"/>
        <v>16505.998</v>
      </c>
      <c r="AS34" s="35">
        <v>24</v>
      </c>
      <c r="AT34" s="43">
        <f t="shared" si="7"/>
        <v>3921825124.7999997</v>
      </c>
      <c r="AV34" s="43">
        <v>89641000000</v>
      </c>
    </row>
    <row r="35" spans="1:48" ht="24" customHeight="1">
      <c r="A35" s="16"/>
      <c r="B35" s="17">
        <f t="shared" si="8"/>
        <v>27</v>
      </c>
      <c r="C35" s="10"/>
      <c r="D35" s="18" t="s">
        <v>53</v>
      </c>
      <c r="E35" s="10"/>
      <c r="F35" s="18" t="s">
        <v>8</v>
      </c>
      <c r="G35" s="18" t="s">
        <v>212</v>
      </c>
      <c r="H35" s="10"/>
      <c r="I35" s="19">
        <v>10610947</v>
      </c>
      <c r="J35" s="19">
        <v>17570</v>
      </c>
      <c r="K35" s="17" t="s">
        <v>14</v>
      </c>
      <c r="L35" s="10"/>
      <c r="M35" s="60">
        <v>611</v>
      </c>
      <c r="N35" s="60">
        <v>630</v>
      </c>
      <c r="O35" s="60">
        <v>630</v>
      </c>
      <c r="P35" s="10"/>
      <c r="Q35" s="60">
        <f t="shared" si="0"/>
        <v>18900</v>
      </c>
      <c r="R35" s="10"/>
      <c r="S35" s="62">
        <f t="shared" si="1"/>
        <v>19530</v>
      </c>
      <c r="T35" s="10"/>
      <c r="U35" s="64">
        <v>5.9</v>
      </c>
      <c r="V35" s="64">
        <v>5.9</v>
      </c>
      <c r="W35" s="10"/>
      <c r="X35" s="43">
        <f t="shared" si="2"/>
        <v>9305547047.9999981</v>
      </c>
      <c r="Y35" s="36">
        <f t="shared" si="3"/>
        <v>4.7698739289558659E-2</v>
      </c>
      <c r="Z35" s="10"/>
      <c r="AA35" s="20">
        <v>53.7</v>
      </c>
      <c r="AB35" s="20">
        <v>10.3</v>
      </c>
      <c r="AC35" s="20">
        <v>8.6999999999999993</v>
      </c>
      <c r="AD35" s="20">
        <v>21.3</v>
      </c>
      <c r="AE35" s="20">
        <v>6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18463.386999999999</v>
      </c>
      <c r="AO35" s="35">
        <v>80</v>
      </c>
      <c r="AP35" s="43">
        <f t="shared" si="5"/>
        <v>930554704.79999995</v>
      </c>
      <c r="AR35" s="57">
        <f t="shared" si="6"/>
        <v>18463.386999999999</v>
      </c>
      <c r="AS35" s="35">
        <v>24</v>
      </c>
      <c r="AT35" s="43">
        <f t="shared" si="7"/>
        <v>8374992343.1999989</v>
      </c>
      <c r="AV35" s="43">
        <v>195090000000</v>
      </c>
    </row>
    <row r="36" spans="1:48" ht="24" customHeight="1">
      <c r="A36" s="16"/>
      <c r="B36" s="17">
        <f t="shared" si="8"/>
        <v>28</v>
      </c>
      <c r="C36" s="10"/>
      <c r="D36" s="18" t="s">
        <v>25</v>
      </c>
      <c r="E36" s="10"/>
      <c r="F36" s="18" t="s">
        <v>8</v>
      </c>
      <c r="G36" s="18" t="s">
        <v>212</v>
      </c>
      <c r="H36" s="10"/>
      <c r="I36" s="19">
        <v>11358379</v>
      </c>
      <c r="J36" s="19">
        <v>41860</v>
      </c>
      <c r="K36" s="17" t="s">
        <v>14</v>
      </c>
      <c r="L36" s="10"/>
      <c r="M36" s="60">
        <v>637</v>
      </c>
      <c r="N36" s="60">
        <v>657</v>
      </c>
      <c r="O36" s="60">
        <v>657</v>
      </c>
      <c r="P36" s="10"/>
      <c r="Q36" s="60">
        <f t="shared" si="0"/>
        <v>19710</v>
      </c>
      <c r="R36" s="10"/>
      <c r="S36" s="62">
        <f t="shared" si="1"/>
        <v>20367</v>
      </c>
      <c r="T36" s="10"/>
      <c r="U36" s="64">
        <v>5.8</v>
      </c>
      <c r="V36" s="64">
        <v>5.8</v>
      </c>
      <c r="W36" s="10"/>
      <c r="X36" s="43">
        <f t="shared" si="2"/>
        <v>22081559760</v>
      </c>
      <c r="Y36" s="36">
        <f t="shared" si="3"/>
        <v>4.6384277008845579E-2</v>
      </c>
      <c r="Z36" s="10"/>
      <c r="AA36" s="20">
        <v>57.1</v>
      </c>
      <c r="AB36" s="20">
        <v>14.4</v>
      </c>
      <c r="AC36" s="20">
        <v>11.1</v>
      </c>
      <c r="AD36" s="20">
        <v>12.2</v>
      </c>
      <c r="AE36" s="20">
        <v>5.2</v>
      </c>
      <c r="AF36" s="66">
        <f t="shared" si="4"/>
        <v>100</v>
      </c>
      <c r="AG36" s="10"/>
      <c r="AH36" s="72"/>
      <c r="AI36" s="73"/>
      <c r="AJ36" s="74"/>
      <c r="AK36" s="75"/>
      <c r="AL36" s="76"/>
      <c r="AN36" s="57">
        <v>42012.1</v>
      </c>
      <c r="AO36" s="35">
        <v>80</v>
      </c>
      <c r="AP36" s="43">
        <f t="shared" si="5"/>
        <v>2208155976</v>
      </c>
      <c r="AR36" s="57">
        <f t="shared" si="6"/>
        <v>42012.1</v>
      </c>
      <c r="AS36" s="35">
        <v>24</v>
      </c>
      <c r="AT36" s="43">
        <f t="shared" si="7"/>
        <v>19873403784</v>
      </c>
      <c r="AV36" s="43">
        <v>476057000000</v>
      </c>
    </row>
    <row r="37" spans="1:48" ht="24" customHeight="1">
      <c r="A37" s="16"/>
      <c r="B37" s="17">
        <f t="shared" si="8"/>
        <v>29</v>
      </c>
      <c r="C37" s="10"/>
      <c r="D37" s="18" t="s">
        <v>39</v>
      </c>
      <c r="E37" s="10"/>
      <c r="F37" s="18" t="s">
        <v>13</v>
      </c>
      <c r="G37" s="18" t="s">
        <v>222</v>
      </c>
      <c r="H37" s="10"/>
      <c r="I37" s="19">
        <v>36289824</v>
      </c>
      <c r="J37" s="19">
        <v>43660</v>
      </c>
      <c r="K37" s="17" t="s">
        <v>14</v>
      </c>
      <c r="L37" s="10"/>
      <c r="M37" s="60">
        <v>1858</v>
      </c>
      <c r="N37" s="60">
        <v>2118</v>
      </c>
      <c r="O37" s="60">
        <v>2118</v>
      </c>
      <c r="P37" s="10"/>
      <c r="Q37" s="60">
        <f t="shared" si="0"/>
        <v>63540</v>
      </c>
      <c r="R37" s="10"/>
      <c r="S37" s="62">
        <f t="shared" si="1"/>
        <v>65658</v>
      </c>
      <c r="T37" s="10"/>
      <c r="U37" s="64">
        <v>5.8</v>
      </c>
      <c r="V37" s="64">
        <v>5.8</v>
      </c>
      <c r="W37" s="10"/>
      <c r="X37" s="43">
        <f t="shared" si="2"/>
        <v>71639064254.399994</v>
      </c>
      <c r="Y37" s="36">
        <f t="shared" si="3"/>
        <v>4.691490782868369E-2</v>
      </c>
      <c r="Z37" s="10"/>
      <c r="AA37" s="20">
        <v>64.3</v>
      </c>
      <c r="AB37" s="20">
        <v>10.8</v>
      </c>
      <c r="AC37" s="20">
        <v>2.5</v>
      </c>
      <c r="AD37" s="20">
        <v>15.2</v>
      </c>
      <c r="AE37" s="20">
        <v>7.2</v>
      </c>
      <c r="AF37" s="66">
        <f t="shared" si="4"/>
        <v>100</v>
      </c>
      <c r="AG37" s="10"/>
      <c r="AH37" s="72"/>
      <c r="AI37" s="73"/>
      <c r="AJ37" s="74"/>
      <c r="AK37" s="75"/>
      <c r="AL37" s="76"/>
      <c r="AN37" s="57">
        <v>42279.900999999998</v>
      </c>
      <c r="AO37" s="35">
        <v>80</v>
      </c>
      <c r="AP37" s="43">
        <f t="shared" si="5"/>
        <v>7163906425.4399986</v>
      </c>
      <c r="AR37" s="57">
        <f t="shared" si="6"/>
        <v>42279.900999999998</v>
      </c>
      <c r="AS37" s="35">
        <v>24</v>
      </c>
      <c r="AT37" s="43">
        <f t="shared" si="7"/>
        <v>64475157828.959999</v>
      </c>
      <c r="AV37" s="43">
        <v>1527000000000</v>
      </c>
    </row>
    <row r="38" spans="1:48" ht="24" customHeight="1">
      <c r="A38" s="16"/>
      <c r="B38" s="17">
        <f t="shared" si="8"/>
        <v>30</v>
      </c>
      <c r="C38" s="10"/>
      <c r="D38" s="18" t="s">
        <v>17</v>
      </c>
      <c r="E38" s="10"/>
      <c r="F38" s="18" t="s">
        <v>18</v>
      </c>
      <c r="G38" s="18" t="s">
        <v>224</v>
      </c>
      <c r="H38" s="10"/>
      <c r="I38" s="19">
        <v>24125848</v>
      </c>
      <c r="J38" s="19">
        <v>54420</v>
      </c>
      <c r="K38" s="17" t="s">
        <v>14</v>
      </c>
      <c r="L38" s="10"/>
      <c r="M38" s="60">
        <v>1296</v>
      </c>
      <c r="N38" s="60">
        <v>1351</v>
      </c>
      <c r="O38" s="60">
        <v>1351</v>
      </c>
      <c r="P38" s="10"/>
      <c r="Q38" s="60">
        <f t="shared" si="0"/>
        <v>40530</v>
      </c>
      <c r="R38" s="10"/>
      <c r="S38" s="62">
        <f t="shared" si="1"/>
        <v>41881</v>
      </c>
      <c r="T38" s="10"/>
      <c r="U38" s="64">
        <v>5.6</v>
      </c>
      <c r="V38" s="64">
        <v>5.6</v>
      </c>
      <c r="W38" s="10"/>
      <c r="X38" s="43">
        <f t="shared" si="2"/>
        <v>54008798384.800003</v>
      </c>
      <c r="Y38" s="36">
        <f t="shared" si="3"/>
        <v>4.4672289813730358E-2</v>
      </c>
      <c r="Z38" s="10"/>
      <c r="AA38" s="20">
        <v>60.9</v>
      </c>
      <c r="AB38" s="20">
        <v>19.3</v>
      </c>
      <c r="AC38" s="20">
        <v>2.2000000000000002</v>
      </c>
      <c r="AD38" s="20">
        <v>14</v>
      </c>
      <c r="AE38" s="20">
        <v>3.6</v>
      </c>
      <c r="AF38" s="66">
        <f t="shared" si="4"/>
        <v>100</v>
      </c>
      <c r="AG38" s="10"/>
      <c r="AH38" s="72"/>
      <c r="AI38" s="73"/>
      <c r="AJ38" s="74"/>
      <c r="AK38" s="75"/>
      <c r="AL38" s="76"/>
      <c r="AN38" s="57">
        <v>49971.131000000001</v>
      </c>
      <c r="AO38" s="35">
        <v>80</v>
      </c>
      <c r="AP38" s="43">
        <f t="shared" si="5"/>
        <v>5400879838.4800005</v>
      </c>
      <c r="AR38" s="57">
        <f t="shared" si="6"/>
        <v>49971.131000000001</v>
      </c>
      <c r="AS38" s="35">
        <v>24</v>
      </c>
      <c r="AT38" s="43">
        <f t="shared" si="7"/>
        <v>48607918546.32</v>
      </c>
      <c r="AV38" s="43">
        <v>1209000000000</v>
      </c>
    </row>
    <row r="39" spans="1:48" ht="24" customHeight="1">
      <c r="A39" s="16"/>
      <c r="B39" s="17">
        <f t="shared" si="8"/>
        <v>31</v>
      </c>
      <c r="C39" s="10"/>
      <c r="D39" s="18" t="s">
        <v>23</v>
      </c>
      <c r="E39" s="10"/>
      <c r="F39" s="18" t="s">
        <v>13</v>
      </c>
      <c r="G39" s="18" t="s">
        <v>222</v>
      </c>
      <c r="H39" s="10"/>
      <c r="I39" s="19">
        <v>284996</v>
      </c>
      <c r="J39" s="19">
        <v>14830</v>
      </c>
      <c r="K39" s="17" t="s">
        <v>14</v>
      </c>
      <c r="L39" s="10"/>
      <c r="M39" s="60">
        <v>9</v>
      </c>
      <c r="N39" s="60">
        <v>16</v>
      </c>
      <c r="O39" s="60">
        <v>16</v>
      </c>
      <c r="P39" s="10"/>
      <c r="Q39" s="60">
        <f t="shared" si="0"/>
        <v>480</v>
      </c>
      <c r="R39" s="10"/>
      <c r="S39" s="62">
        <f t="shared" si="1"/>
        <v>496</v>
      </c>
      <c r="T39" s="10"/>
      <c r="U39" s="64">
        <v>5.6</v>
      </c>
      <c r="V39" s="64">
        <v>5.6</v>
      </c>
      <c r="W39" s="10"/>
      <c r="X39" s="43">
        <f t="shared" si="2"/>
        <v>216792396.80000001</v>
      </c>
      <c r="Y39" s="36">
        <f t="shared" si="3"/>
        <v>4.4791817520661158E-2</v>
      </c>
      <c r="Z39" s="10"/>
      <c r="AA39" s="20">
        <v>33.299999999999997</v>
      </c>
      <c r="AB39" s="20">
        <v>33.299999999999997</v>
      </c>
      <c r="AC39" s="20">
        <v>0</v>
      </c>
      <c r="AD39" s="20">
        <v>22.2</v>
      </c>
      <c r="AE39" s="20">
        <v>11.2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16936.905999999999</v>
      </c>
      <c r="AO39" s="35">
        <v>80</v>
      </c>
      <c r="AP39" s="43">
        <f t="shared" si="5"/>
        <v>21679239.68</v>
      </c>
      <c r="AR39" s="57">
        <f t="shared" si="6"/>
        <v>16936.905999999999</v>
      </c>
      <c r="AS39" s="35">
        <v>24</v>
      </c>
      <c r="AT39" s="43">
        <f t="shared" si="7"/>
        <v>195113157.12</v>
      </c>
      <c r="AV39" s="43">
        <v>4840000000</v>
      </c>
    </row>
    <row r="40" spans="1:48" ht="24" customHeight="1">
      <c r="A40" s="16"/>
      <c r="B40" s="17">
        <f t="shared" si="8"/>
        <v>32</v>
      </c>
      <c r="C40" s="10"/>
      <c r="D40" s="18" t="s">
        <v>89</v>
      </c>
      <c r="E40" s="10"/>
      <c r="F40" s="18" t="s">
        <v>8</v>
      </c>
      <c r="G40" s="18" t="s">
        <v>212</v>
      </c>
      <c r="H40" s="10"/>
      <c r="I40" s="19">
        <v>59429936</v>
      </c>
      <c r="J40" s="19">
        <v>31590</v>
      </c>
      <c r="K40" s="17" t="s">
        <v>14</v>
      </c>
      <c r="L40" s="10"/>
      <c r="M40" s="60">
        <v>3428</v>
      </c>
      <c r="N40" s="60">
        <v>3333</v>
      </c>
      <c r="O40" s="60">
        <v>3333</v>
      </c>
      <c r="P40" s="10"/>
      <c r="Q40" s="60">
        <f t="shared" si="0"/>
        <v>99990</v>
      </c>
      <c r="R40" s="10"/>
      <c r="S40" s="62">
        <f t="shared" si="1"/>
        <v>103323</v>
      </c>
      <c r="T40" s="10"/>
      <c r="U40" s="64">
        <v>5.6</v>
      </c>
      <c r="V40" s="64">
        <v>5.6</v>
      </c>
      <c r="W40" s="10"/>
      <c r="X40" s="43">
        <f t="shared" si="2"/>
        <v>82488083700</v>
      </c>
      <c r="Y40" s="36">
        <f t="shared" si="3"/>
        <v>4.3970193869936038E-2</v>
      </c>
      <c r="Z40" s="10"/>
      <c r="AA40" s="20">
        <v>42.8</v>
      </c>
      <c r="AB40" s="20">
        <v>25.6</v>
      </c>
      <c r="AC40" s="20">
        <v>7.3</v>
      </c>
      <c r="AD40" s="20">
        <v>17.600000000000001</v>
      </c>
      <c r="AE40" s="20">
        <v>6.7</v>
      </c>
      <c r="AF40" s="66">
        <f t="shared" si="4"/>
        <v>100.00000000000001</v>
      </c>
      <c r="AG40" s="10"/>
      <c r="AH40" s="72"/>
      <c r="AI40" s="73"/>
      <c r="AJ40" s="74"/>
      <c r="AK40" s="75"/>
      <c r="AL40" s="76"/>
      <c r="AN40" s="57">
        <v>30936.125</v>
      </c>
      <c r="AO40" s="35">
        <v>80</v>
      </c>
      <c r="AP40" s="43">
        <f t="shared" si="5"/>
        <v>8248808370</v>
      </c>
      <c r="AR40" s="57">
        <f t="shared" si="6"/>
        <v>30936.125</v>
      </c>
      <c r="AS40" s="35">
        <v>24</v>
      </c>
      <c r="AT40" s="43">
        <f t="shared" si="7"/>
        <v>74239275330</v>
      </c>
      <c r="AV40" s="43">
        <v>1876000000000</v>
      </c>
    </row>
    <row r="41" spans="1:48" ht="24" customHeight="1">
      <c r="A41" s="16"/>
      <c r="B41" s="17">
        <f t="shared" si="8"/>
        <v>33</v>
      </c>
      <c r="C41" s="10"/>
      <c r="D41" s="18" t="s">
        <v>68</v>
      </c>
      <c r="E41" s="10"/>
      <c r="F41" s="18" t="s">
        <v>8</v>
      </c>
      <c r="G41" s="18" t="s">
        <v>212</v>
      </c>
      <c r="H41" s="10"/>
      <c r="I41" s="19">
        <v>64720688</v>
      </c>
      <c r="J41" s="19">
        <v>38950</v>
      </c>
      <c r="K41" s="17" t="s">
        <v>14</v>
      </c>
      <c r="L41" s="10"/>
      <c r="M41" s="60">
        <v>3477</v>
      </c>
      <c r="N41" s="60">
        <v>3585</v>
      </c>
      <c r="O41" s="60">
        <v>3585</v>
      </c>
      <c r="P41" s="10"/>
      <c r="Q41" s="60">
        <f t="shared" ref="Q41:Q57" si="9">N41*$Q$190</f>
        <v>107550</v>
      </c>
      <c r="R41" s="10"/>
      <c r="S41" s="62">
        <f t="shared" ref="S41:S57" si="10">Q41+N41</f>
        <v>111135</v>
      </c>
      <c r="T41" s="10"/>
      <c r="U41" s="64">
        <v>5.5</v>
      </c>
      <c r="V41" s="64">
        <v>5.5</v>
      </c>
      <c r="W41" s="10"/>
      <c r="X41" s="43">
        <f t="shared" ref="X41:X57" si="11">AP41+AT41</f>
        <v>106007652696.00002</v>
      </c>
      <c r="Y41" s="36">
        <f t="shared" ref="Y41:Y57" si="12">X41/AV41</f>
        <v>4.2900709306353708E-2</v>
      </c>
      <c r="Z41" s="10"/>
      <c r="AA41" s="20">
        <v>54.4</v>
      </c>
      <c r="AB41" s="20">
        <v>21.1</v>
      </c>
      <c r="AC41" s="20">
        <v>4.7</v>
      </c>
      <c r="AD41" s="20">
        <v>16.100000000000001</v>
      </c>
      <c r="AE41" s="20">
        <v>3.7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36962.222000000002</v>
      </c>
      <c r="AO41" s="35">
        <v>80</v>
      </c>
      <c r="AP41" s="43">
        <f t="shared" ref="AP41:AP57" si="14">N41*AN41*AO41</f>
        <v>10600765269.6</v>
      </c>
      <c r="AR41" s="57">
        <f t="shared" ref="AR41:AR57" si="15">AN41</f>
        <v>36962.222000000002</v>
      </c>
      <c r="AS41" s="35">
        <v>24</v>
      </c>
      <c r="AT41" s="43">
        <f t="shared" ref="AT41:AT57" si="16">Q41*AR41*AS41</f>
        <v>95406887426.400009</v>
      </c>
      <c r="AV41" s="43">
        <v>2471000000000</v>
      </c>
    </row>
    <row r="42" spans="1:48" ht="24" customHeight="1">
      <c r="A42" s="16"/>
      <c r="B42" s="17">
        <f t="shared" si="8"/>
        <v>34</v>
      </c>
      <c r="C42" s="10"/>
      <c r="D42" s="18" t="s">
        <v>19</v>
      </c>
      <c r="E42" s="10"/>
      <c r="F42" s="18" t="s">
        <v>8</v>
      </c>
      <c r="G42" s="18" t="s">
        <v>212</v>
      </c>
      <c r="H42" s="10"/>
      <c r="I42" s="19">
        <v>8712137</v>
      </c>
      <c r="J42" s="19">
        <v>45230</v>
      </c>
      <c r="K42" s="17" t="s">
        <v>14</v>
      </c>
      <c r="L42" s="10"/>
      <c r="M42" s="60">
        <v>432</v>
      </c>
      <c r="N42" s="60">
        <v>452</v>
      </c>
      <c r="O42" s="60">
        <v>452</v>
      </c>
      <c r="P42" s="10"/>
      <c r="Q42" s="60">
        <f t="shared" si="9"/>
        <v>13560</v>
      </c>
      <c r="R42" s="10"/>
      <c r="S42" s="62">
        <f t="shared" si="10"/>
        <v>14012</v>
      </c>
      <c r="T42" s="10"/>
      <c r="U42" s="64">
        <v>5.2</v>
      </c>
      <c r="V42" s="64">
        <v>5.2</v>
      </c>
      <c r="W42" s="10"/>
      <c r="X42" s="43">
        <f t="shared" si="11"/>
        <v>16357990287.999998</v>
      </c>
      <c r="Y42" s="36">
        <f t="shared" si="12"/>
        <v>4.1388743429109268E-2</v>
      </c>
      <c r="Z42" s="10"/>
      <c r="AA42" s="20">
        <v>43.8</v>
      </c>
      <c r="AB42" s="20">
        <v>22</v>
      </c>
      <c r="AC42" s="20">
        <v>11.1</v>
      </c>
      <c r="AD42" s="20">
        <v>16.899999999999999</v>
      </c>
      <c r="AE42" s="20">
        <v>6.2</v>
      </c>
      <c r="AF42" s="66">
        <f t="shared" si="13"/>
        <v>99.999999999999986</v>
      </c>
      <c r="AG42" s="10"/>
      <c r="AH42" s="72"/>
      <c r="AI42" s="73"/>
      <c r="AJ42" s="74"/>
      <c r="AK42" s="75"/>
      <c r="AL42" s="76"/>
      <c r="AN42" s="57">
        <v>45237.805</v>
      </c>
      <c r="AO42" s="35">
        <v>80</v>
      </c>
      <c r="AP42" s="43">
        <f t="shared" si="14"/>
        <v>1635799028.8</v>
      </c>
      <c r="AR42" s="57">
        <f t="shared" si="15"/>
        <v>45237.805</v>
      </c>
      <c r="AS42" s="35">
        <v>24</v>
      </c>
      <c r="AT42" s="43">
        <f t="shared" si="16"/>
        <v>14722191259.199999</v>
      </c>
      <c r="AV42" s="43">
        <v>395228000000</v>
      </c>
    </row>
    <row r="43" spans="1:48" ht="24" customHeight="1">
      <c r="A43" s="16"/>
      <c r="B43" s="17">
        <f t="shared" si="8"/>
        <v>35</v>
      </c>
      <c r="C43" s="10"/>
      <c r="D43" s="18" t="s">
        <v>52</v>
      </c>
      <c r="E43" s="10"/>
      <c r="F43" s="18" t="s">
        <v>8</v>
      </c>
      <c r="G43" s="18" t="s">
        <v>212</v>
      </c>
      <c r="H43" s="10"/>
      <c r="I43" s="19">
        <v>1170125</v>
      </c>
      <c r="J43" s="19">
        <v>23680</v>
      </c>
      <c r="K43" s="17" t="s">
        <v>14</v>
      </c>
      <c r="L43" s="10"/>
      <c r="M43" s="60">
        <v>46</v>
      </c>
      <c r="N43" s="60">
        <v>60</v>
      </c>
      <c r="O43" s="60">
        <v>60</v>
      </c>
      <c r="P43" s="10"/>
      <c r="Q43" s="60">
        <f t="shared" si="9"/>
        <v>1800</v>
      </c>
      <c r="R43" s="10"/>
      <c r="S43" s="62">
        <f t="shared" si="10"/>
        <v>1860</v>
      </c>
      <c r="T43" s="10"/>
      <c r="U43" s="64">
        <v>5.0999999999999996</v>
      </c>
      <c r="V43" s="64">
        <v>5.0999999999999996</v>
      </c>
      <c r="W43" s="10"/>
      <c r="X43" s="43">
        <f t="shared" si="11"/>
        <v>1152918624</v>
      </c>
      <c r="Y43" s="36">
        <f t="shared" si="12"/>
        <v>5.5187335407591784E-2</v>
      </c>
      <c r="Z43" s="10"/>
      <c r="AA43" s="20">
        <v>34.799999999999997</v>
      </c>
      <c r="AB43" s="20">
        <v>21.7</v>
      </c>
      <c r="AC43" s="20">
        <v>4.3</v>
      </c>
      <c r="AD43" s="20">
        <v>30.4</v>
      </c>
      <c r="AE43" s="20">
        <v>8.8000000000000007</v>
      </c>
      <c r="AF43" s="66">
        <f t="shared" si="13"/>
        <v>99.999999999999986</v>
      </c>
      <c r="AG43" s="10"/>
      <c r="AH43" s="72"/>
      <c r="AI43" s="73"/>
      <c r="AJ43" s="74"/>
      <c r="AK43" s="75"/>
      <c r="AL43" s="76"/>
      <c r="AN43" s="57">
        <v>24019.137999999999</v>
      </c>
      <c r="AO43" s="35">
        <v>80</v>
      </c>
      <c r="AP43" s="43">
        <f t="shared" si="14"/>
        <v>115291862.40000001</v>
      </c>
      <c r="AR43" s="57">
        <f t="shared" si="15"/>
        <v>24019.137999999999</v>
      </c>
      <c r="AS43" s="35">
        <v>24</v>
      </c>
      <c r="AT43" s="43">
        <f t="shared" si="16"/>
        <v>1037626761.5999999</v>
      </c>
      <c r="AV43" s="43">
        <v>20891000000</v>
      </c>
    </row>
    <row r="44" spans="1:48" ht="24" customHeight="1">
      <c r="A44" s="16"/>
      <c r="B44" s="17">
        <f t="shared" si="8"/>
        <v>36</v>
      </c>
      <c r="C44" s="10"/>
      <c r="D44" s="18" t="s">
        <v>67</v>
      </c>
      <c r="E44" s="10"/>
      <c r="F44" s="18" t="s">
        <v>8</v>
      </c>
      <c r="G44" s="18" t="s">
        <v>212</v>
      </c>
      <c r="H44" s="10"/>
      <c r="I44" s="19">
        <v>5503132</v>
      </c>
      <c r="J44" s="19">
        <v>44730</v>
      </c>
      <c r="K44" s="17" t="s">
        <v>14</v>
      </c>
      <c r="L44" s="10"/>
      <c r="M44" s="60">
        <v>252</v>
      </c>
      <c r="N44" s="60">
        <v>260</v>
      </c>
      <c r="O44" s="60">
        <v>260</v>
      </c>
      <c r="P44" s="10"/>
      <c r="Q44" s="60">
        <f t="shared" si="9"/>
        <v>7800</v>
      </c>
      <c r="R44" s="10"/>
      <c r="S44" s="62">
        <f t="shared" si="10"/>
        <v>8060</v>
      </c>
      <c r="T44" s="10"/>
      <c r="U44" s="64">
        <v>4.7</v>
      </c>
      <c r="V44" s="64">
        <v>4.7</v>
      </c>
      <c r="W44" s="10"/>
      <c r="X44" s="43">
        <f t="shared" si="11"/>
        <v>9105707520</v>
      </c>
      <c r="Y44" s="36">
        <f t="shared" si="12"/>
        <v>3.785055293677516E-2</v>
      </c>
      <c r="Z44" s="10"/>
      <c r="AA44" s="20">
        <v>64.7</v>
      </c>
      <c r="AB44" s="20">
        <v>8.6999999999999993</v>
      </c>
      <c r="AC44" s="20">
        <v>9.5</v>
      </c>
      <c r="AD44" s="20">
        <v>10.7</v>
      </c>
      <c r="AE44" s="20">
        <v>6.4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43777.440000000002</v>
      </c>
      <c r="AO44" s="35">
        <v>80</v>
      </c>
      <c r="AP44" s="43">
        <f t="shared" si="14"/>
        <v>910570752</v>
      </c>
      <c r="AR44" s="57">
        <f t="shared" si="15"/>
        <v>43777.440000000002</v>
      </c>
      <c r="AS44" s="35">
        <v>24</v>
      </c>
      <c r="AT44" s="43">
        <f t="shared" si="16"/>
        <v>8195136768</v>
      </c>
      <c r="AV44" s="43">
        <v>240570000000</v>
      </c>
    </row>
    <row r="45" spans="1:48" ht="24" customHeight="1">
      <c r="A45" s="16"/>
      <c r="B45" s="17">
        <f t="shared" si="8"/>
        <v>37</v>
      </c>
      <c r="C45" s="10"/>
      <c r="D45" s="18" t="s">
        <v>88</v>
      </c>
      <c r="E45" s="10"/>
      <c r="F45" s="18" t="s">
        <v>8</v>
      </c>
      <c r="G45" s="18" t="s">
        <v>212</v>
      </c>
      <c r="H45" s="10"/>
      <c r="I45" s="19">
        <v>8191828</v>
      </c>
      <c r="J45" s="19">
        <v>36190</v>
      </c>
      <c r="K45" s="17" t="s">
        <v>14</v>
      </c>
      <c r="L45" s="10"/>
      <c r="M45" s="60">
        <v>335</v>
      </c>
      <c r="N45" s="60">
        <v>345</v>
      </c>
      <c r="O45" s="60">
        <v>345</v>
      </c>
      <c r="P45" s="10"/>
      <c r="Q45" s="60">
        <f t="shared" si="9"/>
        <v>10350</v>
      </c>
      <c r="R45" s="10"/>
      <c r="S45" s="62">
        <f t="shared" si="10"/>
        <v>10695</v>
      </c>
      <c r="T45" s="10"/>
      <c r="U45" s="64">
        <v>4.2</v>
      </c>
      <c r="V45" s="64">
        <v>4.2</v>
      </c>
      <c r="W45" s="10"/>
      <c r="X45" s="43">
        <f t="shared" si="11"/>
        <v>10300768224</v>
      </c>
      <c r="Y45" s="36">
        <f t="shared" si="12"/>
        <v>3.2295770271922646E-2</v>
      </c>
      <c r="Z45" s="10"/>
      <c r="AA45" s="20">
        <v>46.3</v>
      </c>
      <c r="AB45" s="20">
        <v>12.2</v>
      </c>
      <c r="AC45" s="20">
        <v>2.7</v>
      </c>
      <c r="AD45" s="20">
        <v>28.7</v>
      </c>
      <c r="AE45" s="20">
        <v>10.1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37321.624000000003</v>
      </c>
      <c r="AO45" s="35">
        <v>80</v>
      </c>
      <c r="AP45" s="43">
        <f t="shared" si="14"/>
        <v>1030076822.4000001</v>
      </c>
      <c r="AR45" s="57">
        <f t="shared" si="15"/>
        <v>37321.624000000003</v>
      </c>
      <c r="AS45" s="35">
        <v>24</v>
      </c>
      <c r="AT45" s="43">
        <f t="shared" si="16"/>
        <v>9270691401.6000004</v>
      </c>
      <c r="AV45" s="43">
        <v>318951000000</v>
      </c>
    </row>
    <row r="46" spans="1:48" ht="24" customHeight="1">
      <c r="A46" s="16"/>
      <c r="B46" s="17">
        <f t="shared" si="8"/>
        <v>38</v>
      </c>
      <c r="C46" s="10"/>
      <c r="D46" s="18" t="s">
        <v>72</v>
      </c>
      <c r="E46" s="10"/>
      <c r="F46" s="18" t="s">
        <v>8</v>
      </c>
      <c r="G46" s="18" t="s">
        <v>212</v>
      </c>
      <c r="H46" s="10"/>
      <c r="I46" s="19">
        <v>81914672</v>
      </c>
      <c r="J46" s="19">
        <v>43660</v>
      </c>
      <c r="K46" s="17" t="s">
        <v>14</v>
      </c>
      <c r="L46" s="10"/>
      <c r="M46" s="60">
        <v>3206</v>
      </c>
      <c r="N46" s="60">
        <v>3327</v>
      </c>
      <c r="O46" s="60">
        <v>3327</v>
      </c>
      <c r="P46" s="10"/>
      <c r="Q46" s="60">
        <f t="shared" si="9"/>
        <v>99810</v>
      </c>
      <c r="R46" s="10"/>
      <c r="S46" s="62">
        <f t="shared" si="10"/>
        <v>103137</v>
      </c>
      <c r="T46" s="10"/>
      <c r="U46" s="64">
        <v>4.0999999999999996</v>
      </c>
      <c r="V46" s="64">
        <v>4.0999999999999996</v>
      </c>
      <c r="W46" s="10"/>
      <c r="X46" s="43">
        <f t="shared" si="11"/>
        <v>112050485471.99998</v>
      </c>
      <c r="Y46" s="36">
        <f t="shared" si="12"/>
        <v>3.2319147814248626E-2</v>
      </c>
      <c r="Z46" s="10"/>
      <c r="AA46" s="20">
        <v>47.8</v>
      </c>
      <c r="AB46" s="20">
        <v>18.8</v>
      </c>
      <c r="AC46" s="20">
        <v>12.3</v>
      </c>
      <c r="AD46" s="20">
        <v>15.3</v>
      </c>
      <c r="AE46" s="20">
        <v>5.8</v>
      </c>
      <c r="AF46" s="66">
        <f t="shared" si="13"/>
        <v>99.999999999999986</v>
      </c>
      <c r="AG46" s="10"/>
      <c r="AH46" s="72"/>
      <c r="AI46" s="73"/>
      <c r="AJ46" s="74"/>
      <c r="AK46" s="75"/>
      <c r="AL46" s="76"/>
      <c r="AN46" s="57">
        <v>42098.92</v>
      </c>
      <c r="AO46" s="35">
        <v>80</v>
      </c>
      <c r="AP46" s="43">
        <f t="shared" si="14"/>
        <v>11205048547.200001</v>
      </c>
      <c r="AR46" s="57">
        <f t="shared" si="15"/>
        <v>42098.92</v>
      </c>
      <c r="AS46" s="35">
        <v>24</v>
      </c>
      <c r="AT46" s="43">
        <f t="shared" si="16"/>
        <v>100845436924.79999</v>
      </c>
      <c r="AV46" s="43">
        <v>3467000000000</v>
      </c>
    </row>
    <row r="47" spans="1:48" ht="24" customHeight="1">
      <c r="A47" s="16"/>
      <c r="B47" s="17">
        <f t="shared" si="8"/>
        <v>39</v>
      </c>
      <c r="C47" s="10"/>
      <c r="D47" s="18" t="s">
        <v>87</v>
      </c>
      <c r="E47" s="10"/>
      <c r="F47" s="18" t="s">
        <v>8</v>
      </c>
      <c r="G47" s="18" t="s">
        <v>212</v>
      </c>
      <c r="H47" s="10"/>
      <c r="I47" s="19">
        <v>4726078</v>
      </c>
      <c r="J47" s="19">
        <v>52560</v>
      </c>
      <c r="K47" s="17" t="s">
        <v>14</v>
      </c>
      <c r="L47" s="10"/>
      <c r="M47" s="60">
        <v>188</v>
      </c>
      <c r="N47" s="60">
        <v>194</v>
      </c>
      <c r="O47" s="60">
        <v>194</v>
      </c>
      <c r="P47" s="10"/>
      <c r="Q47" s="60">
        <f t="shared" si="9"/>
        <v>5820</v>
      </c>
      <c r="R47" s="10"/>
      <c r="S47" s="62">
        <f t="shared" si="10"/>
        <v>6014</v>
      </c>
      <c r="T47" s="10"/>
      <c r="U47" s="64">
        <v>4.0999999999999996</v>
      </c>
      <c r="V47" s="64">
        <v>4.0999999999999996</v>
      </c>
      <c r="W47" s="10"/>
      <c r="X47" s="43">
        <f t="shared" si="11"/>
        <v>9808187126.3999996</v>
      </c>
      <c r="Y47" s="36">
        <f t="shared" si="12"/>
        <v>3.2637059813724736E-2</v>
      </c>
      <c r="Z47" s="10"/>
      <c r="AA47" s="20">
        <v>62.2</v>
      </c>
      <c r="AB47" s="20">
        <v>11.7</v>
      </c>
      <c r="AC47" s="20">
        <v>5.3</v>
      </c>
      <c r="AD47" s="20">
        <v>18.600000000000001</v>
      </c>
      <c r="AE47" s="20">
        <v>2.2000000000000002</v>
      </c>
      <c r="AF47" s="66">
        <f t="shared" si="13"/>
        <v>100.00000000000001</v>
      </c>
      <c r="AG47" s="10"/>
      <c r="AH47" s="72"/>
      <c r="AI47" s="73"/>
      <c r="AJ47" s="74"/>
      <c r="AK47" s="75"/>
      <c r="AL47" s="76"/>
      <c r="AN47" s="57">
        <v>63197.082000000002</v>
      </c>
      <c r="AO47" s="35">
        <v>80</v>
      </c>
      <c r="AP47" s="43">
        <f t="shared" si="14"/>
        <v>980818712.63999999</v>
      </c>
      <c r="AR47" s="57">
        <f t="shared" si="15"/>
        <v>63197.082000000002</v>
      </c>
      <c r="AS47" s="35">
        <v>24</v>
      </c>
      <c r="AT47" s="43">
        <f t="shared" si="16"/>
        <v>8827368413.7600002</v>
      </c>
      <c r="AV47" s="43">
        <v>300523000000</v>
      </c>
    </row>
    <row r="48" spans="1:48" ht="24" customHeight="1">
      <c r="A48" s="16"/>
      <c r="B48" s="17">
        <f t="shared" si="8"/>
        <v>40</v>
      </c>
      <c r="C48" s="10"/>
      <c r="D48" s="18" t="s">
        <v>91</v>
      </c>
      <c r="E48" s="10"/>
      <c r="F48" s="18" t="s">
        <v>18</v>
      </c>
      <c r="G48" s="18" t="s">
        <v>224</v>
      </c>
      <c r="H48" s="10"/>
      <c r="I48" s="19">
        <v>127748512</v>
      </c>
      <c r="J48" s="19">
        <v>38000</v>
      </c>
      <c r="K48" s="17" t="s">
        <v>14</v>
      </c>
      <c r="L48" s="10"/>
      <c r="M48" s="60">
        <v>4682</v>
      </c>
      <c r="N48" s="60">
        <v>5224</v>
      </c>
      <c r="O48" s="60">
        <v>5224</v>
      </c>
      <c r="P48" s="10"/>
      <c r="Q48" s="60">
        <f t="shared" si="9"/>
        <v>156720</v>
      </c>
      <c r="R48" s="10"/>
      <c r="S48" s="62">
        <f t="shared" si="10"/>
        <v>161944</v>
      </c>
      <c r="T48" s="10"/>
      <c r="U48" s="64">
        <v>4.0999999999999996</v>
      </c>
      <c r="V48" s="64">
        <v>4.0999999999999996</v>
      </c>
      <c r="W48" s="10"/>
      <c r="X48" s="43">
        <f t="shared" si="11"/>
        <v>162129268115.19998</v>
      </c>
      <c r="Y48" s="36">
        <f t="shared" si="12"/>
        <v>3.2906285389730054E-2</v>
      </c>
      <c r="Z48" s="10"/>
      <c r="AA48" s="20">
        <v>32.4</v>
      </c>
      <c r="AB48" s="20">
        <v>17.2</v>
      </c>
      <c r="AC48" s="20">
        <v>15.1</v>
      </c>
      <c r="AD48" s="20">
        <v>35</v>
      </c>
      <c r="AE48" s="20">
        <v>0.3</v>
      </c>
      <c r="AF48" s="66">
        <f t="shared" si="13"/>
        <v>99.999999999999986</v>
      </c>
      <c r="AG48" s="10"/>
      <c r="AH48" s="72"/>
      <c r="AI48" s="73"/>
      <c r="AJ48" s="74"/>
      <c r="AK48" s="75"/>
      <c r="AL48" s="76"/>
      <c r="AN48" s="57">
        <v>38794.330999999998</v>
      </c>
      <c r="AO48" s="35">
        <v>80</v>
      </c>
      <c r="AP48" s="43">
        <f t="shared" si="14"/>
        <v>16212926811.52</v>
      </c>
      <c r="AR48" s="57">
        <f t="shared" si="15"/>
        <v>38794.330999999998</v>
      </c>
      <c r="AS48" s="35">
        <v>24</v>
      </c>
      <c r="AT48" s="43">
        <f t="shared" si="16"/>
        <v>145916341303.67999</v>
      </c>
      <c r="AV48" s="43">
        <v>4927000000000</v>
      </c>
    </row>
    <row r="49" spans="1:48" ht="24" customHeight="1">
      <c r="A49" s="16"/>
      <c r="B49" s="17">
        <f t="shared" si="8"/>
        <v>41</v>
      </c>
      <c r="C49" s="10"/>
      <c r="D49" s="18" t="s">
        <v>157</v>
      </c>
      <c r="E49" s="10"/>
      <c r="F49" s="18" t="s">
        <v>8</v>
      </c>
      <c r="G49" s="18" t="s">
        <v>212</v>
      </c>
      <c r="H49" s="10"/>
      <c r="I49" s="19">
        <v>46347576</v>
      </c>
      <c r="J49" s="19">
        <v>27520</v>
      </c>
      <c r="K49" s="17" t="s">
        <v>14</v>
      </c>
      <c r="L49" s="10"/>
      <c r="M49" s="60">
        <v>1810</v>
      </c>
      <c r="N49" s="60">
        <v>1922</v>
      </c>
      <c r="O49" s="60">
        <v>1922</v>
      </c>
      <c r="P49" s="10"/>
      <c r="Q49" s="60">
        <f t="shared" si="9"/>
        <v>57660</v>
      </c>
      <c r="R49" s="10"/>
      <c r="S49" s="62">
        <f t="shared" si="10"/>
        <v>59582</v>
      </c>
      <c r="T49" s="10"/>
      <c r="U49" s="64">
        <v>4.0999999999999996</v>
      </c>
      <c r="V49" s="64">
        <v>4.0999999999999996</v>
      </c>
      <c r="W49" s="10"/>
      <c r="X49" s="43">
        <f t="shared" si="11"/>
        <v>40755047462.399994</v>
      </c>
      <c r="Y49" s="36">
        <f t="shared" si="12"/>
        <v>3.3080395667532465E-2</v>
      </c>
      <c r="Z49" s="10"/>
      <c r="AA49" s="20">
        <v>46.5</v>
      </c>
      <c r="AB49" s="20">
        <v>21.9</v>
      </c>
      <c r="AC49" s="20">
        <v>3.7</v>
      </c>
      <c r="AD49" s="20">
        <v>21.5</v>
      </c>
      <c r="AE49" s="20">
        <v>6.4</v>
      </c>
      <c r="AF49" s="66">
        <f t="shared" si="13"/>
        <v>100.00000000000001</v>
      </c>
      <c r="AG49" s="10"/>
      <c r="AH49" s="72"/>
      <c r="AI49" s="73"/>
      <c r="AJ49" s="74"/>
      <c r="AK49" s="75"/>
      <c r="AL49" s="76"/>
      <c r="AN49" s="57">
        <v>26505.624</v>
      </c>
      <c r="AO49" s="35">
        <v>80</v>
      </c>
      <c r="AP49" s="43">
        <f t="shared" si="14"/>
        <v>4075504746.2400002</v>
      </c>
      <c r="AR49" s="57">
        <f t="shared" si="15"/>
        <v>26505.624</v>
      </c>
      <c r="AS49" s="35">
        <v>24</v>
      </c>
      <c r="AT49" s="43">
        <f t="shared" si="16"/>
        <v>36679542716.159996</v>
      </c>
      <c r="AV49" s="43">
        <v>1232000000000</v>
      </c>
    </row>
    <row r="50" spans="1:48" ht="24" customHeight="1">
      <c r="A50" s="16"/>
      <c r="B50" s="17">
        <f t="shared" si="8"/>
        <v>42</v>
      </c>
      <c r="C50" s="10"/>
      <c r="D50" s="18" t="s">
        <v>55</v>
      </c>
      <c r="E50" s="10"/>
      <c r="F50" s="18" t="s">
        <v>8</v>
      </c>
      <c r="G50" s="18" t="s">
        <v>212</v>
      </c>
      <c r="H50" s="10"/>
      <c r="I50" s="19">
        <v>5711870</v>
      </c>
      <c r="J50" s="19">
        <v>56730</v>
      </c>
      <c r="K50" s="17" t="s">
        <v>14</v>
      </c>
      <c r="L50" s="10"/>
      <c r="M50" s="60">
        <v>211</v>
      </c>
      <c r="N50" s="60">
        <v>227</v>
      </c>
      <c r="O50" s="60">
        <v>227</v>
      </c>
      <c r="P50" s="10"/>
      <c r="Q50" s="60">
        <f t="shared" si="9"/>
        <v>6810</v>
      </c>
      <c r="R50" s="10"/>
      <c r="S50" s="62">
        <f t="shared" si="10"/>
        <v>7037</v>
      </c>
      <c r="T50" s="10"/>
      <c r="U50" s="64">
        <v>4</v>
      </c>
      <c r="V50" s="64">
        <v>4</v>
      </c>
      <c r="W50" s="10"/>
      <c r="X50" s="43">
        <f t="shared" si="11"/>
        <v>9926982036.7999992</v>
      </c>
      <c r="Y50" s="36">
        <f t="shared" si="12"/>
        <v>3.1703847892793721E-2</v>
      </c>
      <c r="Z50" s="10"/>
      <c r="AA50" s="20">
        <v>48.3</v>
      </c>
      <c r="AB50" s="20">
        <v>16.100000000000001</v>
      </c>
      <c r="AC50" s="20">
        <v>14.7</v>
      </c>
      <c r="AD50" s="20">
        <v>17.100000000000001</v>
      </c>
      <c r="AE50" s="20">
        <v>3.8</v>
      </c>
      <c r="AF50" s="66">
        <f t="shared" si="13"/>
        <v>100.00000000000001</v>
      </c>
      <c r="AG50" s="10"/>
      <c r="AH50" s="72"/>
      <c r="AI50" s="73"/>
      <c r="AJ50" s="74"/>
      <c r="AK50" s="75"/>
      <c r="AL50" s="76"/>
      <c r="AN50" s="57">
        <v>54663.998</v>
      </c>
      <c r="AO50" s="35">
        <v>80</v>
      </c>
      <c r="AP50" s="43">
        <f t="shared" si="14"/>
        <v>992698203.68000007</v>
      </c>
      <c r="AR50" s="57">
        <f t="shared" si="15"/>
        <v>54663.998</v>
      </c>
      <c r="AS50" s="35">
        <v>24</v>
      </c>
      <c r="AT50" s="43">
        <f t="shared" si="16"/>
        <v>8934283833.1199989</v>
      </c>
      <c r="AV50" s="43">
        <v>313116000000</v>
      </c>
    </row>
    <row r="51" spans="1:48" ht="24" customHeight="1">
      <c r="A51" s="16"/>
      <c r="B51" s="17">
        <f t="shared" si="8"/>
        <v>43</v>
      </c>
      <c r="C51" s="10"/>
      <c r="D51" s="18" t="s">
        <v>123</v>
      </c>
      <c r="E51" s="10"/>
      <c r="F51" s="18" t="s">
        <v>8</v>
      </c>
      <c r="G51" s="18" t="s">
        <v>212</v>
      </c>
      <c r="H51" s="10"/>
      <c r="I51" s="19">
        <v>16987330</v>
      </c>
      <c r="J51" s="19">
        <v>46310</v>
      </c>
      <c r="K51" s="17" t="s">
        <v>14</v>
      </c>
      <c r="L51" s="10"/>
      <c r="M51" s="60">
        <v>621</v>
      </c>
      <c r="N51" s="60">
        <v>648</v>
      </c>
      <c r="O51" s="60">
        <v>648</v>
      </c>
      <c r="P51" s="10"/>
      <c r="Q51" s="60">
        <f t="shared" si="9"/>
        <v>19440</v>
      </c>
      <c r="R51" s="10"/>
      <c r="S51" s="62">
        <f t="shared" si="10"/>
        <v>20088</v>
      </c>
      <c r="T51" s="10"/>
      <c r="U51" s="64">
        <v>3.8</v>
      </c>
      <c r="V51" s="64">
        <v>3.8</v>
      </c>
      <c r="W51" s="10"/>
      <c r="X51" s="43">
        <f t="shared" si="11"/>
        <v>23850470995.200001</v>
      </c>
      <c r="Y51" s="36">
        <f t="shared" si="12"/>
        <v>3.0439845155757039E-2</v>
      </c>
      <c r="Z51" s="10"/>
      <c r="AA51" s="20">
        <v>38</v>
      </c>
      <c r="AB51" s="20">
        <v>21.4</v>
      </c>
      <c r="AC51" s="20">
        <v>29.8</v>
      </c>
      <c r="AD51" s="20">
        <v>9.1999999999999993</v>
      </c>
      <c r="AE51" s="20">
        <v>1.6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46007.853000000003</v>
      </c>
      <c r="AO51" s="35">
        <v>80</v>
      </c>
      <c r="AP51" s="43">
        <f t="shared" si="14"/>
        <v>2385047099.5200005</v>
      </c>
      <c r="AR51" s="57">
        <f t="shared" si="15"/>
        <v>46007.853000000003</v>
      </c>
      <c r="AS51" s="35">
        <v>24</v>
      </c>
      <c r="AT51" s="43">
        <f t="shared" si="16"/>
        <v>21465423895.68</v>
      </c>
      <c r="AV51" s="43">
        <v>783528000000</v>
      </c>
    </row>
    <row r="52" spans="1:48" ht="24" customHeight="1">
      <c r="A52" s="16"/>
      <c r="B52" s="17">
        <f t="shared" si="8"/>
        <v>44</v>
      </c>
      <c r="C52" s="10"/>
      <c r="D52" s="18" t="s">
        <v>177</v>
      </c>
      <c r="E52" s="10"/>
      <c r="F52" s="18" t="s">
        <v>8</v>
      </c>
      <c r="G52" s="18" t="s">
        <v>212</v>
      </c>
      <c r="H52" s="10"/>
      <c r="I52" s="19">
        <v>65788572</v>
      </c>
      <c r="J52" s="19">
        <v>42390</v>
      </c>
      <c r="K52" s="17" t="s">
        <v>14</v>
      </c>
      <c r="L52" s="10"/>
      <c r="M52" s="60">
        <v>1804</v>
      </c>
      <c r="N52" s="60">
        <v>2019</v>
      </c>
      <c r="O52" s="60">
        <v>2019</v>
      </c>
      <c r="P52" s="10"/>
      <c r="Q52" s="60">
        <f t="shared" si="9"/>
        <v>60570</v>
      </c>
      <c r="R52" s="10"/>
      <c r="S52" s="62">
        <f t="shared" si="10"/>
        <v>62589</v>
      </c>
      <c r="T52" s="10"/>
      <c r="U52" s="64">
        <v>3.1</v>
      </c>
      <c r="V52" s="64">
        <v>3.1</v>
      </c>
      <c r="W52" s="10"/>
      <c r="X52" s="43">
        <f t="shared" si="11"/>
        <v>66342994538.399994</v>
      </c>
      <c r="Y52" s="36">
        <f t="shared" si="12"/>
        <v>2.4626204357238304E-2</v>
      </c>
      <c r="Z52" s="10"/>
      <c r="AA52" s="20">
        <v>46.2</v>
      </c>
      <c r="AB52" s="20">
        <v>20.5</v>
      </c>
      <c r="AC52" s="20">
        <v>5.5</v>
      </c>
      <c r="AD52" s="20">
        <v>23.7</v>
      </c>
      <c r="AE52" s="20">
        <v>4.0999999999999996</v>
      </c>
      <c r="AF52" s="66">
        <f t="shared" si="13"/>
        <v>100</v>
      </c>
      <c r="AG52" s="10"/>
      <c r="AH52" s="72"/>
      <c r="AI52" s="73"/>
      <c r="AJ52" s="74"/>
      <c r="AK52" s="75"/>
      <c r="AL52" s="76"/>
      <c r="AN52" s="57">
        <v>41074.167000000001</v>
      </c>
      <c r="AO52" s="35">
        <v>80</v>
      </c>
      <c r="AP52" s="43">
        <f t="shared" si="14"/>
        <v>6634299453.8400002</v>
      </c>
      <c r="AR52" s="57">
        <f t="shared" si="15"/>
        <v>41074.167000000001</v>
      </c>
      <c r="AS52" s="35">
        <v>24</v>
      </c>
      <c r="AT52" s="43">
        <f t="shared" si="16"/>
        <v>59708695084.559998</v>
      </c>
      <c r="AV52" s="43">
        <v>2694000000000</v>
      </c>
    </row>
    <row r="53" spans="1:48" ht="24" customHeight="1">
      <c r="A53" s="16"/>
      <c r="B53" s="17">
        <f t="shared" si="8"/>
        <v>45</v>
      </c>
      <c r="C53" s="10"/>
      <c r="D53" s="18" t="s">
        <v>150</v>
      </c>
      <c r="E53" s="10"/>
      <c r="F53" s="18" t="s">
        <v>18</v>
      </c>
      <c r="G53" s="18" t="s">
        <v>224</v>
      </c>
      <c r="H53" s="10"/>
      <c r="I53" s="19">
        <v>5622455</v>
      </c>
      <c r="J53" s="19">
        <v>51880</v>
      </c>
      <c r="K53" s="17" t="s">
        <v>14</v>
      </c>
      <c r="L53" s="10"/>
      <c r="M53" s="60">
        <v>141</v>
      </c>
      <c r="N53" s="60">
        <v>155</v>
      </c>
      <c r="O53" s="60">
        <v>155</v>
      </c>
      <c r="P53" s="10"/>
      <c r="Q53" s="60">
        <f t="shared" si="9"/>
        <v>4650</v>
      </c>
      <c r="R53" s="10"/>
      <c r="S53" s="62">
        <f t="shared" si="10"/>
        <v>4805</v>
      </c>
      <c r="T53" s="10"/>
      <c r="U53" s="64">
        <v>2.8</v>
      </c>
      <c r="V53" s="64">
        <v>2.8</v>
      </c>
      <c r="W53" s="10"/>
      <c r="X53" s="43">
        <f t="shared" si="11"/>
        <v>7033797080</v>
      </c>
      <c r="Y53" s="36">
        <f t="shared" si="12"/>
        <v>2.2114129934479421E-2</v>
      </c>
      <c r="Z53" s="10"/>
      <c r="AA53" s="20">
        <v>7.8</v>
      </c>
      <c r="AB53" s="20">
        <v>44</v>
      </c>
      <c r="AC53" s="20">
        <v>14.2</v>
      </c>
      <c r="AD53" s="20">
        <v>33.299999999999997</v>
      </c>
      <c r="AE53" s="20">
        <v>0.7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56724.17</v>
      </c>
      <c r="AO53" s="35">
        <v>80</v>
      </c>
      <c r="AP53" s="43">
        <f t="shared" si="14"/>
        <v>703379708</v>
      </c>
      <c r="AR53" s="57">
        <f t="shared" si="15"/>
        <v>56724.17</v>
      </c>
      <c r="AS53" s="35">
        <v>24</v>
      </c>
      <c r="AT53" s="43">
        <f t="shared" si="16"/>
        <v>6330417372</v>
      </c>
      <c r="AV53" s="43">
        <v>318068000000</v>
      </c>
    </row>
    <row r="54" spans="1:48" ht="24" customHeight="1">
      <c r="A54" s="16"/>
      <c r="B54" s="17">
        <f t="shared" si="8"/>
        <v>46</v>
      </c>
      <c r="C54" s="10"/>
      <c r="D54" s="18" t="s">
        <v>161</v>
      </c>
      <c r="E54" s="10"/>
      <c r="F54" s="18" t="s">
        <v>8</v>
      </c>
      <c r="G54" s="18" t="s">
        <v>212</v>
      </c>
      <c r="H54" s="10"/>
      <c r="I54" s="19">
        <v>9837533</v>
      </c>
      <c r="J54" s="19">
        <v>54630</v>
      </c>
      <c r="K54" s="17" t="s">
        <v>14</v>
      </c>
      <c r="L54" s="10"/>
      <c r="M54" s="60">
        <v>270</v>
      </c>
      <c r="N54" s="60">
        <v>278</v>
      </c>
      <c r="O54" s="60">
        <v>278</v>
      </c>
      <c r="P54" s="10"/>
      <c r="Q54" s="60">
        <f t="shared" si="9"/>
        <v>8340</v>
      </c>
      <c r="R54" s="10"/>
      <c r="S54" s="62">
        <f t="shared" si="10"/>
        <v>8618</v>
      </c>
      <c r="T54" s="10"/>
      <c r="U54" s="64">
        <v>2.8</v>
      </c>
      <c r="V54" s="64">
        <v>2.8</v>
      </c>
      <c r="W54" s="10"/>
      <c r="X54" s="43">
        <f t="shared" si="11"/>
        <v>11559061412.800001</v>
      </c>
      <c r="Y54" s="36">
        <f t="shared" si="12"/>
        <v>2.2412401138549361E-2</v>
      </c>
      <c r="Z54" s="10"/>
      <c r="AA54" s="20">
        <v>53.7</v>
      </c>
      <c r="AB54" s="20">
        <v>16.3</v>
      </c>
      <c r="AC54" s="20">
        <v>8.1</v>
      </c>
      <c r="AD54" s="20">
        <v>15.6</v>
      </c>
      <c r="AE54" s="20">
        <v>6.3</v>
      </c>
      <c r="AF54" s="66">
        <f t="shared" si="13"/>
        <v>99.999999999999986</v>
      </c>
      <c r="AG54" s="10"/>
      <c r="AH54" s="72"/>
      <c r="AI54" s="73"/>
      <c r="AJ54" s="74"/>
      <c r="AK54" s="75"/>
      <c r="AL54" s="76"/>
      <c r="AN54" s="57">
        <v>51974.197</v>
      </c>
      <c r="AO54" s="35">
        <v>80</v>
      </c>
      <c r="AP54" s="43">
        <f t="shared" si="14"/>
        <v>1155906141.28</v>
      </c>
      <c r="AR54" s="57">
        <f t="shared" si="15"/>
        <v>51974.197</v>
      </c>
      <c r="AS54" s="35">
        <v>24</v>
      </c>
      <c r="AT54" s="43">
        <f t="shared" si="16"/>
        <v>10403155271.52</v>
      </c>
      <c r="AV54" s="43">
        <v>515744000000</v>
      </c>
    </row>
    <row r="55" spans="1:48" ht="24" customHeight="1">
      <c r="A55" s="16"/>
      <c r="B55" s="17">
        <f t="shared" si="8"/>
        <v>47</v>
      </c>
      <c r="C55" s="10"/>
      <c r="D55" s="18" t="s">
        <v>127</v>
      </c>
      <c r="E55" s="10"/>
      <c r="F55" s="18" t="s">
        <v>8</v>
      </c>
      <c r="G55" s="18" t="s">
        <v>212</v>
      </c>
      <c r="H55" s="10"/>
      <c r="I55" s="19">
        <v>5254694</v>
      </c>
      <c r="J55" s="19">
        <v>82330</v>
      </c>
      <c r="K55" s="17" t="s">
        <v>14</v>
      </c>
      <c r="L55" s="10"/>
      <c r="M55" s="60">
        <v>135</v>
      </c>
      <c r="N55" s="60">
        <v>143</v>
      </c>
      <c r="O55" s="60">
        <v>143</v>
      </c>
      <c r="P55" s="10"/>
      <c r="Q55" s="60">
        <f t="shared" si="9"/>
        <v>4290</v>
      </c>
      <c r="R55" s="10"/>
      <c r="S55" s="62">
        <f t="shared" si="10"/>
        <v>4433</v>
      </c>
      <c r="T55" s="10"/>
      <c r="U55" s="64">
        <v>2.7</v>
      </c>
      <c r="V55" s="64">
        <v>2.7</v>
      </c>
      <c r="W55" s="10"/>
      <c r="X55" s="43">
        <f t="shared" si="11"/>
        <v>8060688178.3999996</v>
      </c>
      <c r="Y55" s="36">
        <f t="shared" si="12"/>
        <v>2.185492975948073E-2</v>
      </c>
      <c r="Z55" s="10"/>
      <c r="AA55" s="20">
        <v>49.6</v>
      </c>
      <c r="AB55" s="20">
        <v>17</v>
      </c>
      <c r="AC55" s="20">
        <v>8.9</v>
      </c>
      <c r="AD55" s="20">
        <v>11.9</v>
      </c>
      <c r="AE55" s="20">
        <v>12.6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70460.561000000002</v>
      </c>
      <c r="AO55" s="35">
        <v>80</v>
      </c>
      <c r="AP55" s="43">
        <f t="shared" si="14"/>
        <v>806068817.83999991</v>
      </c>
      <c r="AR55" s="57">
        <f t="shared" si="15"/>
        <v>70460.561000000002</v>
      </c>
      <c r="AS55" s="35">
        <v>24</v>
      </c>
      <c r="AT55" s="43">
        <f t="shared" si="16"/>
        <v>7254619360.5599995</v>
      </c>
      <c r="AV55" s="43">
        <v>368827000000</v>
      </c>
    </row>
    <row r="56" spans="1:48" ht="24" customHeight="1">
      <c r="A56" s="16"/>
      <c r="B56" s="17">
        <f t="shared" si="8"/>
        <v>48</v>
      </c>
      <c r="C56" s="10"/>
      <c r="D56" s="18" t="s">
        <v>162</v>
      </c>
      <c r="E56" s="10"/>
      <c r="F56" s="18" t="s">
        <v>8</v>
      </c>
      <c r="G56" s="18" t="s">
        <v>212</v>
      </c>
      <c r="H56" s="10"/>
      <c r="I56" s="19">
        <v>8401739</v>
      </c>
      <c r="J56" s="19">
        <v>81240</v>
      </c>
      <c r="K56" s="17" t="s">
        <v>14</v>
      </c>
      <c r="L56" s="10"/>
      <c r="M56" s="60">
        <v>216</v>
      </c>
      <c r="N56" s="60">
        <v>223</v>
      </c>
      <c r="O56" s="60">
        <v>223</v>
      </c>
      <c r="P56" s="10"/>
      <c r="Q56" s="60">
        <f t="shared" si="9"/>
        <v>6690</v>
      </c>
      <c r="R56" s="10"/>
      <c r="S56" s="62">
        <f t="shared" si="10"/>
        <v>6913</v>
      </c>
      <c r="T56" s="10"/>
      <c r="U56" s="64">
        <v>2.7</v>
      </c>
      <c r="V56" s="64">
        <v>2.7</v>
      </c>
      <c r="W56" s="10"/>
      <c r="X56" s="43">
        <f t="shared" si="11"/>
        <v>14302719231.200001</v>
      </c>
      <c r="Y56" s="36">
        <f t="shared" si="12"/>
        <v>2.1305716490021734E-2</v>
      </c>
      <c r="Z56" s="10"/>
      <c r="AA56" s="20">
        <v>34.700000000000003</v>
      </c>
      <c r="AB56" s="20">
        <v>22.7</v>
      </c>
      <c r="AC56" s="20">
        <v>15.3</v>
      </c>
      <c r="AD56" s="20">
        <v>23.1</v>
      </c>
      <c r="AE56" s="20">
        <v>4.2</v>
      </c>
      <c r="AF56" s="66">
        <f t="shared" si="13"/>
        <v>100.00000000000001</v>
      </c>
      <c r="AG56" s="10"/>
      <c r="AH56" s="72"/>
      <c r="AI56" s="73"/>
      <c r="AJ56" s="74"/>
      <c r="AK56" s="75"/>
      <c r="AL56" s="76"/>
      <c r="AN56" s="57">
        <v>80172.192999999999</v>
      </c>
      <c r="AO56" s="35">
        <v>80</v>
      </c>
      <c r="AP56" s="43">
        <f t="shared" si="14"/>
        <v>1430271923.1200001</v>
      </c>
      <c r="AR56" s="57">
        <f t="shared" si="15"/>
        <v>80172.192999999999</v>
      </c>
      <c r="AS56" s="35">
        <v>24</v>
      </c>
      <c r="AT56" s="43">
        <f t="shared" si="16"/>
        <v>12872447308.08</v>
      </c>
      <c r="AV56" s="43">
        <v>671309000000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B58" s="110"/>
      <c r="C58" s="111"/>
      <c r="D58" s="109"/>
      <c r="E58" s="111"/>
      <c r="F58" s="109"/>
      <c r="G58" s="109"/>
      <c r="H58" s="111"/>
      <c r="I58" s="112"/>
      <c r="J58" s="112"/>
      <c r="K58" s="110"/>
      <c r="L58" s="111"/>
      <c r="M58" s="113"/>
      <c r="N58" s="113"/>
      <c r="O58" s="113"/>
      <c r="P58" s="111"/>
      <c r="Q58" s="113"/>
      <c r="R58" s="111"/>
      <c r="S58" s="114"/>
      <c r="T58" s="111"/>
      <c r="U58" s="115"/>
      <c r="V58" s="115"/>
      <c r="W58" s="111"/>
      <c r="X58" s="116"/>
      <c r="Y58" s="117"/>
      <c r="Z58" s="111"/>
      <c r="AA58" s="118"/>
      <c r="AB58" s="118"/>
      <c r="AC58" s="118"/>
      <c r="AD58" s="118"/>
      <c r="AE58" s="118"/>
      <c r="AF58" s="119"/>
      <c r="AG58" s="111"/>
      <c r="AH58" s="117"/>
      <c r="AI58" s="120"/>
      <c r="AJ58" s="121"/>
      <c r="AK58" s="122"/>
      <c r="AL58" s="123"/>
      <c r="AM58" s="124"/>
      <c r="AN58" s="125"/>
      <c r="AO58" s="126"/>
      <c r="AP58" s="127"/>
      <c r="AQ58" s="124"/>
      <c r="AR58" s="125"/>
      <c r="AS58" s="126"/>
      <c r="AT58" s="127"/>
      <c r="AU58" s="124"/>
      <c r="AV58" s="127"/>
    </row>
    <row r="59" spans="1:48" ht="24" customHeight="1">
      <c r="A59" s="16"/>
      <c r="B59" s="17">
        <v>1</v>
      </c>
      <c r="C59" s="10"/>
      <c r="D59" s="18" t="s">
        <v>101</v>
      </c>
      <c r="E59" s="10"/>
      <c r="F59" s="18" t="s">
        <v>11</v>
      </c>
      <c r="G59" s="18" t="s">
        <v>11</v>
      </c>
      <c r="H59" s="10"/>
      <c r="I59" s="19">
        <v>2203821</v>
      </c>
      <c r="J59" s="19">
        <v>1210</v>
      </c>
      <c r="K59" s="17" t="s">
        <v>9</v>
      </c>
      <c r="L59" s="10"/>
      <c r="M59" s="60">
        <v>318</v>
      </c>
      <c r="N59" s="60">
        <v>638</v>
      </c>
      <c r="O59" s="60">
        <v>831</v>
      </c>
      <c r="P59" s="10"/>
      <c r="Q59" s="60">
        <f t="shared" ref="Q59:Q90" si="17">N59*$Q$189</f>
        <v>9570</v>
      </c>
      <c r="R59" s="10"/>
      <c r="S59" s="62">
        <f t="shared" ref="S59:S90" si="18">Q59+N59</f>
        <v>10208</v>
      </c>
      <c r="T59" s="10"/>
      <c r="U59" s="64">
        <v>28.9</v>
      </c>
      <c r="V59" s="64">
        <v>42.86</v>
      </c>
      <c r="W59" s="10"/>
      <c r="X59" s="43">
        <v>223650000</v>
      </c>
      <c r="Y59" s="36">
        <v>9.6000000000000002E-2</v>
      </c>
      <c r="Z59" s="10"/>
      <c r="AA59" s="20">
        <v>60</v>
      </c>
      <c r="AB59" s="20">
        <v>4</v>
      </c>
      <c r="AC59" s="20">
        <v>1</v>
      </c>
      <c r="AD59" s="20">
        <v>34</v>
      </c>
      <c r="AE59" s="20">
        <v>1</v>
      </c>
      <c r="AF59" s="66">
        <f t="shared" ref="AF59:AF90" si="19">SUM(AA59:AE59)</f>
        <v>100</v>
      </c>
      <c r="AG59" s="10"/>
      <c r="AH59" s="36">
        <v>-5.8000000000000003E-2</v>
      </c>
      <c r="AI59" s="40">
        <v>5581</v>
      </c>
      <c r="AJ59" s="37">
        <v>0.81</v>
      </c>
      <c r="AK59" s="42" t="s">
        <v>210</v>
      </c>
      <c r="AL59" s="41">
        <v>2424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13" si="23">B59+1</f>
        <v>2</v>
      </c>
      <c r="C60" s="10"/>
      <c r="D60" s="18" t="s">
        <v>64</v>
      </c>
      <c r="E60" s="10"/>
      <c r="F60" s="18" t="s">
        <v>11</v>
      </c>
      <c r="G60" s="18" t="s">
        <v>11</v>
      </c>
      <c r="H60" s="10"/>
      <c r="I60" s="19">
        <v>1343098</v>
      </c>
      <c r="J60" s="19">
        <v>2830</v>
      </c>
      <c r="K60" s="17" t="s">
        <v>9</v>
      </c>
      <c r="L60" s="10"/>
      <c r="M60" s="60">
        <v>203</v>
      </c>
      <c r="N60" s="60">
        <v>361</v>
      </c>
      <c r="O60" s="60">
        <v>386</v>
      </c>
      <c r="P60" s="10"/>
      <c r="Q60" s="60">
        <f t="shared" si="17"/>
        <v>5415</v>
      </c>
      <c r="R60" s="10"/>
      <c r="S60" s="62">
        <f t="shared" si="18"/>
        <v>5776</v>
      </c>
      <c r="T60" s="10"/>
      <c r="U60" s="64">
        <v>26.9</v>
      </c>
      <c r="V60" s="64">
        <v>34.68</v>
      </c>
      <c r="W60" s="10"/>
      <c r="X60" s="43">
        <v>341160000</v>
      </c>
      <c r="Y60" s="36">
        <v>8.8999999999999996E-2</v>
      </c>
      <c r="Z60" s="10"/>
      <c r="AA60" s="20">
        <v>61</v>
      </c>
      <c r="AB60" s="20">
        <v>4</v>
      </c>
      <c r="AC60" s="20">
        <v>1</v>
      </c>
      <c r="AD60" s="20">
        <v>33</v>
      </c>
      <c r="AE60" s="20">
        <v>1</v>
      </c>
      <c r="AF60" s="66">
        <f t="shared" si="19"/>
        <v>100</v>
      </c>
      <c r="AG60" s="10"/>
      <c r="AH60" s="36">
        <v>-0.13100000000000001</v>
      </c>
      <c r="AI60" s="40">
        <v>7433</v>
      </c>
      <c r="AJ60" s="37">
        <v>0.81</v>
      </c>
      <c r="AK60" s="42" t="s">
        <v>210</v>
      </c>
      <c r="AL60" s="41">
        <v>2042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171</v>
      </c>
      <c r="E61" s="10"/>
      <c r="F61" s="18" t="s">
        <v>5</v>
      </c>
      <c r="G61" s="18" t="s">
        <v>226</v>
      </c>
      <c r="H61" s="10"/>
      <c r="I61" s="19">
        <v>11403248</v>
      </c>
      <c r="J61" s="19">
        <v>3690</v>
      </c>
      <c r="K61" s="17" t="s">
        <v>9</v>
      </c>
      <c r="L61" s="10"/>
      <c r="M61" s="60">
        <v>1443</v>
      </c>
      <c r="N61" s="60">
        <v>2595</v>
      </c>
      <c r="O61" s="60">
        <v>3681</v>
      </c>
      <c r="P61" s="10"/>
      <c r="Q61" s="60">
        <f t="shared" si="17"/>
        <v>38925</v>
      </c>
      <c r="R61" s="10"/>
      <c r="S61" s="62">
        <f t="shared" si="18"/>
        <v>41520</v>
      </c>
      <c r="T61" s="10"/>
      <c r="U61" s="64">
        <v>22.8</v>
      </c>
      <c r="V61" s="64">
        <v>32.39</v>
      </c>
      <c r="W61" s="10"/>
      <c r="X61" s="43">
        <v>3160000000</v>
      </c>
      <c r="Y61" s="36">
        <v>7.5999999999999998E-2</v>
      </c>
      <c r="Z61" s="10"/>
      <c r="AA61" s="20">
        <v>51</v>
      </c>
      <c r="AB61" s="20">
        <v>18</v>
      </c>
      <c r="AC61" s="20">
        <v>1</v>
      </c>
      <c r="AD61" s="20">
        <v>29</v>
      </c>
      <c r="AE61" s="20">
        <v>1</v>
      </c>
      <c r="AF61" s="66">
        <f t="shared" si="19"/>
        <v>100</v>
      </c>
      <c r="AG61" s="10"/>
      <c r="AH61" s="36">
        <v>-3.7999999999999999E-2</v>
      </c>
      <c r="AI61" s="40">
        <v>17676</v>
      </c>
      <c r="AJ61" s="37">
        <v>0.72</v>
      </c>
      <c r="AK61" s="42" t="s">
        <v>214</v>
      </c>
      <c r="AL61" s="41">
        <v>1418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131</v>
      </c>
      <c r="E62" s="10"/>
      <c r="F62" s="18" t="s">
        <v>18</v>
      </c>
      <c r="G62" s="18" t="s">
        <v>224</v>
      </c>
      <c r="H62" s="10"/>
      <c r="I62" s="19">
        <v>8084991</v>
      </c>
      <c r="J62" s="19">
        <v>2160</v>
      </c>
      <c r="K62" s="17" t="s">
        <v>9</v>
      </c>
      <c r="L62" s="10"/>
      <c r="M62" s="60">
        <v>158</v>
      </c>
      <c r="N62" s="60">
        <v>1145</v>
      </c>
      <c r="O62" s="60">
        <v>2788</v>
      </c>
      <c r="P62" s="10"/>
      <c r="Q62" s="60">
        <f t="shared" si="17"/>
        <v>17175</v>
      </c>
      <c r="R62" s="10"/>
      <c r="S62" s="62">
        <f t="shared" si="18"/>
        <v>18320</v>
      </c>
      <c r="T62" s="10"/>
      <c r="U62" s="64">
        <v>14.2</v>
      </c>
      <c r="V62" s="64">
        <v>31.06</v>
      </c>
      <c r="W62" s="10"/>
      <c r="X62" s="43">
        <v>896010000</v>
      </c>
      <c r="Y62" s="36">
        <v>4.7E-2</v>
      </c>
      <c r="Z62" s="10"/>
      <c r="AA62" s="20">
        <v>49</v>
      </c>
      <c r="AB62" s="20">
        <v>19</v>
      </c>
      <c r="AC62" s="20">
        <v>1</v>
      </c>
      <c r="AD62" s="20">
        <v>29</v>
      </c>
      <c r="AE62" s="20">
        <v>2</v>
      </c>
      <c r="AF62" s="66">
        <f t="shared" si="19"/>
        <v>100</v>
      </c>
      <c r="AG62" s="10"/>
      <c r="AH62" s="36">
        <v>-4.1000000000000002E-2</v>
      </c>
      <c r="AI62" s="40">
        <v>1249</v>
      </c>
      <c r="AJ62" s="37">
        <v>0.9</v>
      </c>
      <c r="AK62" s="42" t="s">
        <v>213</v>
      </c>
      <c r="AL62" s="41">
        <v>1777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57</v>
      </c>
      <c r="E63" s="10"/>
      <c r="F63" s="18" t="s">
        <v>13</v>
      </c>
      <c r="G63" s="18" t="s">
        <v>222</v>
      </c>
      <c r="H63" s="10"/>
      <c r="I63" s="19">
        <v>10648791</v>
      </c>
      <c r="J63" s="19">
        <v>6390</v>
      </c>
      <c r="K63" s="17" t="s">
        <v>9</v>
      </c>
      <c r="L63" s="10"/>
      <c r="M63" s="60">
        <v>3118</v>
      </c>
      <c r="N63" s="60">
        <v>3684</v>
      </c>
      <c r="O63" s="60">
        <v>3184</v>
      </c>
      <c r="P63" s="10"/>
      <c r="Q63" s="60">
        <f t="shared" si="17"/>
        <v>55260</v>
      </c>
      <c r="R63" s="10"/>
      <c r="S63" s="62">
        <f t="shared" si="18"/>
        <v>58944</v>
      </c>
      <c r="T63" s="10"/>
      <c r="U63" s="64">
        <v>34.6</v>
      </c>
      <c r="V63" s="64">
        <v>30.77</v>
      </c>
      <c r="W63" s="10"/>
      <c r="X63" s="43">
        <v>8320000000</v>
      </c>
      <c r="Y63" s="36">
        <v>0.115</v>
      </c>
      <c r="Z63" s="10"/>
      <c r="AA63" s="20">
        <v>73</v>
      </c>
      <c r="AB63" s="20">
        <v>16</v>
      </c>
      <c r="AC63" s="20">
        <v>1</v>
      </c>
      <c r="AD63" s="20">
        <v>9</v>
      </c>
      <c r="AE63" s="20">
        <v>1</v>
      </c>
      <c r="AF63" s="66">
        <f t="shared" si="19"/>
        <v>100</v>
      </c>
      <c r="AG63" s="10"/>
      <c r="AH63" s="36">
        <v>5.8999999999999997E-2</v>
      </c>
      <c r="AI63" s="40">
        <v>36192</v>
      </c>
      <c r="AJ63" s="37">
        <v>0.81</v>
      </c>
      <c r="AK63" s="42" t="s">
        <v>210</v>
      </c>
      <c r="AL63" s="41">
        <v>1563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59</v>
      </c>
      <c r="E64" s="10"/>
      <c r="F64" s="18" t="s">
        <v>5</v>
      </c>
      <c r="G64" s="18" t="s">
        <v>226</v>
      </c>
      <c r="H64" s="10"/>
      <c r="I64" s="19">
        <v>95688680</v>
      </c>
      <c r="J64" s="19">
        <v>3460</v>
      </c>
      <c r="K64" s="17" t="s">
        <v>9</v>
      </c>
      <c r="L64" s="10"/>
      <c r="M64" s="60">
        <v>8211</v>
      </c>
      <c r="N64" s="60">
        <v>9287</v>
      </c>
      <c r="O64" s="60">
        <v>26925</v>
      </c>
      <c r="P64" s="10"/>
      <c r="Q64" s="60">
        <f t="shared" si="17"/>
        <v>139305</v>
      </c>
      <c r="R64" s="10"/>
      <c r="S64" s="62">
        <f t="shared" si="18"/>
        <v>148592</v>
      </c>
      <c r="T64" s="10"/>
      <c r="U64" s="64">
        <v>9.6999999999999993</v>
      </c>
      <c r="V64" s="64">
        <v>28.43</v>
      </c>
      <c r="W64" s="10"/>
      <c r="X64" s="43">
        <v>10740000000</v>
      </c>
      <c r="Y64" s="36">
        <v>3.2000000000000001E-2</v>
      </c>
      <c r="Z64" s="10"/>
      <c r="AA64" s="20">
        <v>61</v>
      </c>
      <c r="AB64" s="20">
        <v>10</v>
      </c>
      <c r="AC64" s="20">
        <v>1</v>
      </c>
      <c r="AD64" s="20">
        <v>27</v>
      </c>
      <c r="AE64" s="20">
        <v>1</v>
      </c>
      <c r="AF64" s="66">
        <f t="shared" si="19"/>
        <v>100</v>
      </c>
      <c r="AG64" s="10"/>
      <c r="AH64" s="36">
        <v>-4.7E-2</v>
      </c>
      <c r="AI64" s="40">
        <v>8792</v>
      </c>
      <c r="AJ64" s="37">
        <v>0.76</v>
      </c>
      <c r="AK64" s="42" t="s">
        <v>214</v>
      </c>
      <c r="AL64" s="41">
        <v>1580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155</v>
      </c>
      <c r="E65" s="10"/>
      <c r="F65" s="18" t="s">
        <v>11</v>
      </c>
      <c r="G65" s="18" t="s">
        <v>11</v>
      </c>
      <c r="H65" s="10"/>
      <c r="I65" s="19">
        <v>56015472</v>
      </c>
      <c r="J65" s="19">
        <v>5480</v>
      </c>
      <c r="K65" s="17" t="s">
        <v>9</v>
      </c>
      <c r="L65" s="10"/>
      <c r="M65" s="60">
        <v>14071</v>
      </c>
      <c r="N65" s="60">
        <v>14507</v>
      </c>
      <c r="O65" s="60">
        <v>15099</v>
      </c>
      <c r="P65" s="10"/>
      <c r="Q65" s="60">
        <f t="shared" si="17"/>
        <v>217605</v>
      </c>
      <c r="R65" s="10"/>
      <c r="S65" s="62">
        <f t="shared" si="18"/>
        <v>232112</v>
      </c>
      <c r="T65" s="10"/>
      <c r="U65" s="64">
        <v>25.9</v>
      </c>
      <c r="V65" s="64">
        <v>27.79</v>
      </c>
      <c r="W65" s="10"/>
      <c r="X65" s="43">
        <v>25470000000</v>
      </c>
      <c r="Y65" s="36">
        <v>8.5999999999999993E-2</v>
      </c>
      <c r="Z65" s="10"/>
      <c r="AA65" s="20">
        <v>67</v>
      </c>
      <c r="AB65" s="20">
        <v>2</v>
      </c>
      <c r="AC65" s="20">
        <v>1</v>
      </c>
      <c r="AD65" s="20">
        <v>29</v>
      </c>
      <c r="AE65" s="20">
        <v>1</v>
      </c>
      <c r="AF65" s="66">
        <f t="shared" si="19"/>
        <v>100</v>
      </c>
      <c r="AG65" s="10"/>
      <c r="AH65" s="36">
        <v>-4.7E-2</v>
      </c>
      <c r="AI65" s="40">
        <v>17691</v>
      </c>
      <c r="AJ65" s="37">
        <v>0.83</v>
      </c>
      <c r="AK65" s="42" t="s">
        <v>213</v>
      </c>
      <c r="AL65" s="41">
        <v>1509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159</v>
      </c>
      <c r="E66" s="10"/>
      <c r="F66" s="18" t="s">
        <v>5</v>
      </c>
      <c r="G66" s="18" t="s">
        <v>11</v>
      </c>
      <c r="H66" s="10"/>
      <c r="I66" s="19">
        <v>39578828</v>
      </c>
      <c r="J66" s="19">
        <v>2140</v>
      </c>
      <c r="K66" s="17" t="s">
        <v>9</v>
      </c>
      <c r="L66" s="10"/>
      <c r="M66" s="60">
        <v>2311</v>
      </c>
      <c r="N66" s="60">
        <v>10178</v>
      </c>
      <c r="O66" s="60">
        <v>10798</v>
      </c>
      <c r="P66" s="10"/>
      <c r="Q66" s="60">
        <f t="shared" si="17"/>
        <v>152670</v>
      </c>
      <c r="R66" s="10"/>
      <c r="S66" s="62">
        <f t="shared" si="18"/>
        <v>162848</v>
      </c>
      <c r="T66" s="10"/>
      <c r="U66" s="64">
        <v>25.7</v>
      </c>
      <c r="V66" s="64">
        <v>27.41</v>
      </c>
      <c r="W66" s="10"/>
      <c r="X66" s="43">
        <v>8170000000</v>
      </c>
      <c r="Y66" s="36">
        <v>8.5999999999999993E-2</v>
      </c>
      <c r="Z66" s="10"/>
      <c r="AA66" s="20">
        <v>58</v>
      </c>
      <c r="AB66" s="20">
        <v>20</v>
      </c>
      <c r="AC66" s="20">
        <v>1</v>
      </c>
      <c r="AD66" s="20">
        <v>20</v>
      </c>
      <c r="AE66" s="20">
        <v>1</v>
      </c>
      <c r="AF66" s="66">
        <f t="shared" si="19"/>
        <v>100</v>
      </c>
      <c r="AG66" s="10"/>
      <c r="AH66" s="36">
        <v>-0.09</v>
      </c>
      <c r="AI66" s="40">
        <v>3165</v>
      </c>
      <c r="AJ66" s="37">
        <v>0.61</v>
      </c>
      <c r="AK66" s="42" t="s">
        <v>214</v>
      </c>
      <c r="AL66" s="41">
        <v>1749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58</v>
      </c>
      <c r="E67" s="10"/>
      <c r="F67" s="18" t="s">
        <v>13</v>
      </c>
      <c r="G67" s="18" t="s">
        <v>222</v>
      </c>
      <c r="H67" s="10"/>
      <c r="I67" s="19">
        <v>16385068</v>
      </c>
      <c r="J67" s="19">
        <v>5820</v>
      </c>
      <c r="K67" s="17" t="s">
        <v>9</v>
      </c>
      <c r="L67" s="10"/>
      <c r="M67" s="60">
        <v>2894</v>
      </c>
      <c r="N67" s="60">
        <v>3490</v>
      </c>
      <c r="O67" s="60">
        <v>4474</v>
      </c>
      <c r="P67" s="10"/>
      <c r="Q67" s="60">
        <f t="shared" si="17"/>
        <v>52350</v>
      </c>
      <c r="R67" s="10"/>
      <c r="S67" s="62">
        <f t="shared" si="18"/>
        <v>55840</v>
      </c>
      <c r="T67" s="10"/>
      <c r="U67" s="64">
        <v>21.3</v>
      </c>
      <c r="V67" s="64">
        <v>27.21</v>
      </c>
      <c r="W67" s="10"/>
      <c r="X67" s="43">
        <v>7080000000</v>
      </c>
      <c r="Y67" s="36">
        <v>7.0999999999999994E-2</v>
      </c>
      <c r="Z67" s="10"/>
      <c r="AA67" s="20">
        <v>32</v>
      </c>
      <c r="AB67" s="20">
        <v>18</v>
      </c>
      <c r="AC67" s="20">
        <v>2</v>
      </c>
      <c r="AD67" s="20">
        <v>47</v>
      </c>
      <c r="AE67" s="20">
        <v>1</v>
      </c>
      <c r="AF67" s="66">
        <f t="shared" si="19"/>
        <v>100</v>
      </c>
      <c r="AG67" s="10"/>
      <c r="AH67" s="36">
        <v>-9.0999999999999998E-2</v>
      </c>
      <c r="AI67" s="40">
        <v>11751</v>
      </c>
      <c r="AJ67" s="37">
        <v>0.75</v>
      </c>
      <c r="AK67" s="42" t="s">
        <v>213</v>
      </c>
      <c r="AL67" s="41">
        <v>1394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165</v>
      </c>
      <c r="E68" s="10"/>
      <c r="F68" s="18" t="s">
        <v>22</v>
      </c>
      <c r="G68" s="18" t="s">
        <v>224</v>
      </c>
      <c r="H68" s="10"/>
      <c r="I68" s="19">
        <v>68863512</v>
      </c>
      <c r="J68" s="19">
        <v>5640</v>
      </c>
      <c r="K68" s="17" t="s">
        <v>9</v>
      </c>
      <c r="L68" s="10"/>
      <c r="M68" s="60">
        <v>21745</v>
      </c>
      <c r="N68" s="60">
        <v>22491</v>
      </c>
      <c r="O68" s="60">
        <v>19110</v>
      </c>
      <c r="P68" s="10"/>
      <c r="Q68" s="60">
        <f t="shared" si="17"/>
        <v>337365</v>
      </c>
      <c r="R68" s="10"/>
      <c r="S68" s="62">
        <f t="shared" si="18"/>
        <v>359856</v>
      </c>
      <c r="T68" s="10"/>
      <c r="U68" s="64">
        <v>32.700000000000003</v>
      </c>
      <c r="V68" s="64">
        <v>27.14</v>
      </c>
      <c r="W68" s="10"/>
      <c r="X68" s="43">
        <v>44710000000</v>
      </c>
      <c r="Y68" s="36">
        <v>0.109</v>
      </c>
      <c r="Z68" s="10"/>
      <c r="AA68" s="20">
        <v>30</v>
      </c>
      <c r="AB68" s="20">
        <v>50</v>
      </c>
      <c r="AC68" s="20">
        <v>2</v>
      </c>
      <c r="AD68" s="20">
        <v>17</v>
      </c>
      <c r="AE68" s="20">
        <v>1</v>
      </c>
      <c r="AF68" s="66">
        <f t="shared" si="19"/>
        <v>100</v>
      </c>
      <c r="AG68" s="10"/>
      <c r="AH68" s="36">
        <v>1.4999999999999999E-2</v>
      </c>
      <c r="AI68" s="40">
        <v>54220</v>
      </c>
      <c r="AJ68" s="37">
        <v>0.82</v>
      </c>
      <c r="AK68" s="42" t="s">
        <v>213</v>
      </c>
      <c r="AL68" s="41">
        <v>1494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85</v>
      </c>
      <c r="E69" s="10"/>
      <c r="F69" s="18" t="s">
        <v>5</v>
      </c>
      <c r="G69" s="18" t="s">
        <v>226</v>
      </c>
      <c r="H69" s="10"/>
      <c r="I69" s="19">
        <v>80277424</v>
      </c>
      <c r="J69" s="19">
        <v>6530</v>
      </c>
      <c r="K69" s="17" t="s">
        <v>9</v>
      </c>
      <c r="L69" s="10"/>
      <c r="M69" s="60">
        <v>15932</v>
      </c>
      <c r="N69" s="60">
        <v>16426</v>
      </c>
      <c r="O69" s="60">
        <v>21397</v>
      </c>
      <c r="P69" s="10"/>
      <c r="Q69" s="60">
        <f t="shared" si="17"/>
        <v>246390</v>
      </c>
      <c r="R69" s="10"/>
      <c r="S69" s="62">
        <f t="shared" si="18"/>
        <v>262816</v>
      </c>
      <c r="T69" s="10"/>
      <c r="U69" s="64">
        <v>20.5</v>
      </c>
      <c r="V69" s="64">
        <v>26.27</v>
      </c>
      <c r="W69" s="10"/>
      <c r="X69" s="43">
        <v>28500000000</v>
      </c>
      <c r="Y69" s="36">
        <v>6.8000000000000005E-2</v>
      </c>
      <c r="Z69" s="10"/>
      <c r="AA69" s="20">
        <v>51</v>
      </c>
      <c r="AB69" s="20">
        <v>12</v>
      </c>
      <c r="AC69" s="20">
        <v>1</v>
      </c>
      <c r="AD69" s="20">
        <v>35</v>
      </c>
      <c r="AE69" s="20">
        <v>1</v>
      </c>
      <c r="AF69" s="66">
        <f t="shared" si="19"/>
        <v>100</v>
      </c>
      <c r="AG69" s="10"/>
      <c r="AH69" s="36">
        <v>-0.16</v>
      </c>
      <c r="AI69" s="40">
        <v>37840</v>
      </c>
      <c r="AJ69" s="37">
        <v>0.75</v>
      </c>
      <c r="AK69" s="42" t="s">
        <v>213</v>
      </c>
      <c r="AL69" s="41">
        <v>1436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69</v>
      </c>
      <c r="E70" s="10"/>
      <c r="F70" s="18" t="s">
        <v>11</v>
      </c>
      <c r="G70" s="18" t="s">
        <v>11</v>
      </c>
      <c r="H70" s="10"/>
      <c r="I70" s="19">
        <v>1979786</v>
      </c>
      <c r="J70" s="19">
        <v>7210</v>
      </c>
      <c r="K70" s="17" t="s">
        <v>9</v>
      </c>
      <c r="L70" s="10"/>
      <c r="M70" s="60">
        <v>54</v>
      </c>
      <c r="N70" s="60">
        <v>460</v>
      </c>
      <c r="O70" s="60">
        <v>438</v>
      </c>
      <c r="P70" s="10"/>
      <c r="Q70" s="60">
        <f t="shared" si="17"/>
        <v>6900</v>
      </c>
      <c r="R70" s="10"/>
      <c r="S70" s="62">
        <f t="shared" si="18"/>
        <v>7360</v>
      </c>
      <c r="T70" s="10"/>
      <c r="U70" s="64">
        <v>23.2</v>
      </c>
      <c r="V70" s="64">
        <v>26.15</v>
      </c>
      <c r="W70" s="10"/>
      <c r="X70" s="43">
        <v>1080000000</v>
      </c>
      <c r="Y70" s="36">
        <v>7.6999999999999999E-2</v>
      </c>
      <c r="Z70" s="10"/>
      <c r="AA70" s="20">
        <v>55</v>
      </c>
      <c r="AB70" s="20">
        <v>4</v>
      </c>
      <c r="AC70" s="20">
        <v>1</v>
      </c>
      <c r="AD70" s="20">
        <v>39</v>
      </c>
      <c r="AE70" s="20">
        <v>1</v>
      </c>
      <c r="AF70" s="66">
        <f t="shared" si="19"/>
        <v>100</v>
      </c>
      <c r="AG70" s="10"/>
      <c r="AH70" s="36">
        <v>-5.1999999999999998E-2</v>
      </c>
      <c r="AI70" s="40">
        <v>9850</v>
      </c>
      <c r="AJ70" s="37">
        <v>0.76</v>
      </c>
      <c r="AK70" s="42" t="s">
        <v>213</v>
      </c>
      <c r="AL70" s="41">
        <v>1568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129</v>
      </c>
      <c r="E71" s="10"/>
      <c r="F71" s="18" t="s">
        <v>5</v>
      </c>
      <c r="G71" s="18" t="s">
        <v>198</v>
      </c>
      <c r="H71" s="10"/>
      <c r="I71" s="19">
        <v>193203472</v>
      </c>
      <c r="J71" s="19">
        <v>1510</v>
      </c>
      <c r="K71" s="17" t="s">
        <v>9</v>
      </c>
      <c r="L71" s="10"/>
      <c r="M71" s="60">
        <v>4448</v>
      </c>
      <c r="N71" s="60">
        <v>27582</v>
      </c>
      <c r="O71" s="60">
        <v>52708</v>
      </c>
      <c r="P71" s="10"/>
      <c r="Q71" s="60">
        <f t="shared" si="17"/>
        <v>413730</v>
      </c>
      <c r="R71" s="10"/>
      <c r="S71" s="62">
        <f t="shared" si="18"/>
        <v>441312</v>
      </c>
      <c r="T71" s="10"/>
      <c r="U71" s="64">
        <v>14.3</v>
      </c>
      <c r="V71" s="64">
        <v>25.16</v>
      </c>
      <c r="W71" s="10"/>
      <c r="X71" s="43">
        <v>13230000000</v>
      </c>
      <c r="Y71" s="36">
        <v>4.7E-2</v>
      </c>
      <c r="Z71" s="10"/>
      <c r="AA71" s="20">
        <v>21</v>
      </c>
      <c r="AB71" s="20">
        <v>20</v>
      </c>
      <c r="AC71" s="20">
        <v>8</v>
      </c>
      <c r="AD71" s="20">
        <v>50</v>
      </c>
      <c r="AE71" s="20">
        <v>1</v>
      </c>
      <c r="AF71" s="66">
        <f t="shared" si="19"/>
        <v>100</v>
      </c>
      <c r="AG71" s="10"/>
      <c r="AH71" s="36">
        <v>-3.1E-2</v>
      </c>
      <c r="AI71" s="40">
        <v>9499</v>
      </c>
      <c r="AJ71" s="37">
        <v>0.75</v>
      </c>
      <c r="AK71" s="42" t="s">
        <v>213</v>
      </c>
      <c r="AL71" s="41">
        <v>1461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37</v>
      </c>
      <c r="E72" s="10"/>
      <c r="F72" s="18" t="s">
        <v>18</v>
      </c>
      <c r="G72" s="18" t="s">
        <v>224</v>
      </c>
      <c r="H72" s="10"/>
      <c r="I72" s="19">
        <v>15762370</v>
      </c>
      <c r="J72" s="19">
        <v>1140</v>
      </c>
      <c r="K72" s="17" t="s">
        <v>9</v>
      </c>
      <c r="L72" s="10"/>
      <c r="M72" s="60">
        <v>1852</v>
      </c>
      <c r="N72" s="60">
        <v>2803</v>
      </c>
      <c r="O72" s="60">
        <v>3995</v>
      </c>
      <c r="P72" s="10"/>
      <c r="Q72" s="60">
        <f t="shared" si="17"/>
        <v>42045</v>
      </c>
      <c r="R72" s="10"/>
      <c r="S72" s="62">
        <f t="shared" si="18"/>
        <v>44848</v>
      </c>
      <c r="T72" s="10"/>
      <c r="U72" s="64">
        <v>17.8</v>
      </c>
      <c r="V72" s="64">
        <v>25.13</v>
      </c>
      <c r="W72" s="10"/>
      <c r="X72" s="43">
        <v>1180000000</v>
      </c>
      <c r="Y72" s="36">
        <v>5.8999999999999997E-2</v>
      </c>
      <c r="Z72" s="10"/>
      <c r="AA72" s="20">
        <v>29</v>
      </c>
      <c r="AB72" s="20">
        <v>20</v>
      </c>
      <c r="AC72" s="20">
        <v>2</v>
      </c>
      <c r="AD72" s="20">
        <v>48</v>
      </c>
      <c r="AE72" s="20">
        <v>1</v>
      </c>
      <c r="AF72" s="66">
        <f t="shared" si="19"/>
        <v>100</v>
      </c>
      <c r="AG72" s="10"/>
      <c r="AH72" s="36">
        <v>-3.5999999999999997E-2</v>
      </c>
      <c r="AI72" s="40">
        <v>23802</v>
      </c>
      <c r="AJ72" s="37">
        <v>0.78</v>
      </c>
      <c r="AK72" s="42" t="s">
        <v>213</v>
      </c>
      <c r="AL72" s="41">
        <v>1332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ht="24" customHeight="1">
      <c r="A73" s="16"/>
      <c r="B73" s="17">
        <f t="shared" si="23"/>
        <v>15</v>
      </c>
      <c r="C73" s="10"/>
      <c r="D73" s="18" t="s">
        <v>46</v>
      </c>
      <c r="E73" s="10"/>
      <c r="F73" s="18" t="s">
        <v>11</v>
      </c>
      <c r="G73" s="18" t="s">
        <v>11</v>
      </c>
      <c r="H73" s="10"/>
      <c r="I73" s="19">
        <v>5125821</v>
      </c>
      <c r="J73" s="19">
        <v>1710</v>
      </c>
      <c r="K73" s="17" t="s">
        <v>9</v>
      </c>
      <c r="L73" s="10"/>
      <c r="M73" s="60">
        <v>308</v>
      </c>
      <c r="N73" s="60">
        <v>1405</v>
      </c>
      <c r="O73" s="60">
        <v>1210</v>
      </c>
      <c r="P73" s="10"/>
      <c r="Q73" s="60">
        <f t="shared" si="17"/>
        <v>21075</v>
      </c>
      <c r="R73" s="10"/>
      <c r="S73" s="62">
        <f t="shared" si="18"/>
        <v>22480</v>
      </c>
      <c r="T73" s="10"/>
      <c r="U73" s="64">
        <v>27.4</v>
      </c>
      <c r="V73" s="64">
        <v>25.13</v>
      </c>
      <c r="W73" s="10"/>
      <c r="X73" s="43">
        <v>823520000</v>
      </c>
      <c r="Y73" s="36">
        <v>9.0999999999999998E-2</v>
      </c>
      <c r="Z73" s="10"/>
      <c r="AA73" s="20">
        <v>58</v>
      </c>
      <c r="AB73" s="20">
        <v>3</v>
      </c>
      <c r="AC73" s="20">
        <v>1</v>
      </c>
      <c r="AD73" s="20">
        <v>37</v>
      </c>
      <c r="AE73" s="20">
        <v>1</v>
      </c>
      <c r="AF73" s="66">
        <f t="shared" si="19"/>
        <v>100</v>
      </c>
      <c r="AG73" s="10"/>
      <c r="AH73" s="36">
        <v>-5.3999999999999999E-2</v>
      </c>
      <c r="AI73" s="40">
        <v>2483</v>
      </c>
      <c r="AJ73" s="37">
        <v>0.74</v>
      </c>
      <c r="AK73" s="42" t="s">
        <v>214</v>
      </c>
      <c r="AL73" s="41">
        <v>1557</v>
      </c>
      <c r="AN73" s="86"/>
      <c r="AO73" s="87"/>
      <c r="AP73" s="88">
        <f t="shared" si="20"/>
        <v>0</v>
      </c>
      <c r="AR73" s="86">
        <f t="shared" si="21"/>
        <v>0</v>
      </c>
      <c r="AS73" s="87"/>
      <c r="AT73" s="88">
        <f t="shared" si="22"/>
        <v>0</v>
      </c>
      <c r="AV73" s="88">
        <v>0</v>
      </c>
    </row>
    <row r="74" spans="1:48" ht="24" customHeight="1">
      <c r="A74" s="16"/>
      <c r="B74" s="17">
        <f t="shared" si="23"/>
        <v>16</v>
      </c>
      <c r="C74" s="10"/>
      <c r="D74" s="18" t="s">
        <v>36</v>
      </c>
      <c r="E74" s="10"/>
      <c r="F74" s="18" t="s">
        <v>11</v>
      </c>
      <c r="G74" s="18" t="s">
        <v>11</v>
      </c>
      <c r="H74" s="10"/>
      <c r="I74" s="19">
        <v>539560</v>
      </c>
      <c r="J74" s="19">
        <v>2970</v>
      </c>
      <c r="K74" s="17" t="s">
        <v>9</v>
      </c>
      <c r="L74" s="10"/>
      <c r="M74" s="60">
        <v>41</v>
      </c>
      <c r="N74" s="60">
        <v>135</v>
      </c>
      <c r="O74" s="60">
        <v>135</v>
      </c>
      <c r="P74" s="10"/>
      <c r="Q74" s="60">
        <f t="shared" si="17"/>
        <v>2025</v>
      </c>
      <c r="R74" s="10"/>
      <c r="S74" s="62">
        <f t="shared" si="18"/>
        <v>2160</v>
      </c>
      <c r="T74" s="10"/>
      <c r="U74" s="64">
        <v>25</v>
      </c>
      <c r="V74" s="64">
        <v>25</v>
      </c>
      <c r="W74" s="10"/>
      <c r="X74" s="43">
        <f>AP74+AT74</f>
        <v>140541954.52500001</v>
      </c>
      <c r="Y74" s="36">
        <f>X74/AV74</f>
        <v>8.4511097128683113E-2</v>
      </c>
      <c r="Z74" s="10"/>
      <c r="AA74" s="20">
        <v>46.5</v>
      </c>
      <c r="AB74" s="20">
        <v>21.9</v>
      </c>
      <c r="AC74" s="20">
        <v>3.7</v>
      </c>
      <c r="AD74" s="20">
        <v>21.5</v>
      </c>
      <c r="AE74" s="20">
        <v>6.4</v>
      </c>
      <c r="AF74" s="66">
        <f t="shared" si="19"/>
        <v>100.00000000000001</v>
      </c>
      <c r="AG74" s="10"/>
      <c r="AH74" s="72"/>
      <c r="AI74" s="73"/>
      <c r="AJ74" s="74"/>
      <c r="AK74" s="75"/>
      <c r="AL74" s="76"/>
      <c r="AN74" s="57">
        <v>3130.982</v>
      </c>
      <c r="AO74" s="35">
        <v>70</v>
      </c>
      <c r="AP74" s="43">
        <f t="shared" si="20"/>
        <v>29587779.900000002</v>
      </c>
      <c r="AR74" s="57">
        <f t="shared" si="21"/>
        <v>3130.982</v>
      </c>
      <c r="AS74" s="35">
        <v>17.5</v>
      </c>
      <c r="AT74" s="43">
        <f t="shared" si="22"/>
        <v>110954174.625</v>
      </c>
      <c r="AV74" s="43">
        <v>1663000000</v>
      </c>
    </row>
    <row r="75" spans="1:48" ht="24" customHeight="1">
      <c r="A75" s="16"/>
      <c r="B75" s="17">
        <f t="shared" si="23"/>
        <v>17</v>
      </c>
      <c r="C75" s="10"/>
      <c r="D75" s="18" t="s">
        <v>98</v>
      </c>
      <c r="E75" s="10"/>
      <c r="F75" s="18" t="s">
        <v>18</v>
      </c>
      <c r="G75" s="18" t="s">
        <v>224</v>
      </c>
      <c r="H75" s="10"/>
      <c r="I75" s="19">
        <v>6758353</v>
      </c>
      <c r="J75" s="19">
        <v>2150</v>
      </c>
      <c r="K75" s="17" t="s">
        <v>9</v>
      </c>
      <c r="L75" s="10"/>
      <c r="M75" s="60">
        <v>1086</v>
      </c>
      <c r="N75" s="60">
        <v>1120</v>
      </c>
      <c r="O75" s="60">
        <v>1717</v>
      </c>
      <c r="P75" s="10"/>
      <c r="Q75" s="60">
        <f t="shared" si="17"/>
        <v>16800</v>
      </c>
      <c r="R75" s="10"/>
      <c r="S75" s="62">
        <f t="shared" si="18"/>
        <v>17920</v>
      </c>
      <c r="T75" s="10"/>
      <c r="U75" s="64">
        <v>16.600000000000001</v>
      </c>
      <c r="V75" s="64">
        <v>24.96</v>
      </c>
      <c r="W75" s="10"/>
      <c r="X75" s="43">
        <v>870930000</v>
      </c>
      <c r="Y75" s="36">
        <v>5.5E-2</v>
      </c>
      <c r="Z75" s="10"/>
      <c r="AA75" s="20">
        <v>30</v>
      </c>
      <c r="AB75" s="20">
        <v>20</v>
      </c>
      <c r="AC75" s="20">
        <v>2</v>
      </c>
      <c r="AD75" s="20">
        <v>46</v>
      </c>
      <c r="AE75" s="20">
        <v>2</v>
      </c>
      <c r="AF75" s="66">
        <f t="shared" si="19"/>
        <v>100</v>
      </c>
      <c r="AG75" s="10"/>
      <c r="AH75" s="36">
        <v>-7.1999999999999995E-2</v>
      </c>
      <c r="AI75" s="40">
        <v>27374</v>
      </c>
      <c r="AJ75" s="37">
        <v>0.75</v>
      </c>
      <c r="AK75" s="42" t="s">
        <v>213</v>
      </c>
      <c r="AL75" s="41">
        <v>1502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21" t="s">
        <v>10</v>
      </c>
      <c r="E76" s="10"/>
      <c r="F76" s="18" t="s">
        <v>11</v>
      </c>
      <c r="G76" s="18" t="s">
        <v>11</v>
      </c>
      <c r="H76" s="10"/>
      <c r="I76" s="19">
        <v>28813464</v>
      </c>
      <c r="J76" s="19">
        <v>3440</v>
      </c>
      <c r="K76" s="17" t="s">
        <v>9</v>
      </c>
      <c r="L76" s="10"/>
      <c r="M76" s="60">
        <v>2845</v>
      </c>
      <c r="N76" s="60">
        <v>6797</v>
      </c>
      <c r="O76" s="60">
        <v>6769</v>
      </c>
      <c r="P76" s="10"/>
      <c r="Q76" s="60">
        <f t="shared" si="17"/>
        <v>101955</v>
      </c>
      <c r="R76" s="10"/>
      <c r="S76" s="62">
        <f t="shared" si="18"/>
        <v>108752</v>
      </c>
      <c r="T76" s="10"/>
      <c r="U76" s="64">
        <v>23.61</v>
      </c>
      <c r="V76" s="64">
        <v>24.82</v>
      </c>
      <c r="W76" s="10"/>
      <c r="X76" s="43">
        <v>7930000000</v>
      </c>
      <c r="Y76" s="36">
        <v>7.8E-2</v>
      </c>
      <c r="Z76" s="10"/>
      <c r="AA76" s="20">
        <v>51</v>
      </c>
      <c r="AB76" s="20">
        <v>3</v>
      </c>
      <c r="AC76" s="20">
        <v>1</v>
      </c>
      <c r="AD76" s="20">
        <v>44</v>
      </c>
      <c r="AE76" s="20">
        <v>1</v>
      </c>
      <c r="AF76" s="66">
        <f t="shared" si="19"/>
        <v>100</v>
      </c>
      <c r="AG76" s="10"/>
      <c r="AH76" s="36">
        <v>-0.159</v>
      </c>
      <c r="AI76" s="40">
        <v>2708</v>
      </c>
      <c r="AJ76" s="37">
        <v>0.64</v>
      </c>
      <c r="AK76" s="42" t="s">
        <v>214</v>
      </c>
      <c r="AL76" s="41">
        <v>1670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103</v>
      </c>
      <c r="E77" s="10"/>
      <c r="F77" s="18" t="s">
        <v>5</v>
      </c>
      <c r="G77" s="18" t="s">
        <v>226</v>
      </c>
      <c r="H77" s="10"/>
      <c r="I77" s="19">
        <v>6293253</v>
      </c>
      <c r="J77" s="19">
        <v>4730</v>
      </c>
      <c r="K77" s="17" t="s">
        <v>9</v>
      </c>
      <c r="L77" s="10"/>
      <c r="M77" s="60">
        <v>2414</v>
      </c>
      <c r="N77" s="60">
        <v>1645</v>
      </c>
      <c r="O77" s="60">
        <v>1680</v>
      </c>
      <c r="P77" s="10"/>
      <c r="Q77" s="60">
        <f t="shared" si="17"/>
        <v>24675</v>
      </c>
      <c r="R77" s="10"/>
      <c r="S77" s="62">
        <f t="shared" si="18"/>
        <v>26320</v>
      </c>
      <c r="T77" s="10"/>
      <c r="U77" s="64">
        <v>26.1</v>
      </c>
      <c r="V77" s="64">
        <v>24.63</v>
      </c>
      <c r="W77" s="10"/>
      <c r="X77" s="43">
        <v>2280000000</v>
      </c>
      <c r="Y77" s="36">
        <v>8.6999999999999994E-2</v>
      </c>
      <c r="Z77" s="10"/>
      <c r="AA77" s="20">
        <v>69</v>
      </c>
      <c r="AB77" s="20">
        <v>11</v>
      </c>
      <c r="AC77" s="20">
        <v>1</v>
      </c>
      <c r="AD77" s="20">
        <v>18</v>
      </c>
      <c r="AE77" s="20">
        <v>1</v>
      </c>
      <c r="AF77" s="66">
        <f t="shared" si="19"/>
        <v>100</v>
      </c>
      <c r="AG77" s="10"/>
      <c r="AH77" s="36">
        <v>-3.6999999999999998E-2</v>
      </c>
      <c r="AI77" s="40">
        <v>56465</v>
      </c>
      <c r="AJ77" s="37">
        <v>0.83</v>
      </c>
      <c r="AK77" s="42" t="s">
        <v>213</v>
      </c>
      <c r="AL77" s="41">
        <v>1373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184</v>
      </c>
      <c r="E78" s="10"/>
      <c r="F78" s="18" t="s">
        <v>18</v>
      </c>
      <c r="G78" s="18" t="s">
        <v>224</v>
      </c>
      <c r="H78" s="10"/>
      <c r="I78" s="19">
        <v>94569072</v>
      </c>
      <c r="J78" s="19">
        <v>2050</v>
      </c>
      <c r="K78" s="17" t="s">
        <v>9</v>
      </c>
      <c r="L78" s="10"/>
      <c r="M78" s="60">
        <v>8417</v>
      </c>
      <c r="N78" s="60">
        <v>24970</v>
      </c>
      <c r="O78" s="60">
        <v>21599</v>
      </c>
      <c r="P78" s="10"/>
      <c r="Q78" s="60">
        <f t="shared" si="17"/>
        <v>374550</v>
      </c>
      <c r="R78" s="10"/>
      <c r="S78" s="62">
        <f t="shared" si="18"/>
        <v>399520</v>
      </c>
      <c r="T78" s="10"/>
      <c r="U78" s="64">
        <v>26.4</v>
      </c>
      <c r="V78" s="64">
        <v>22.65</v>
      </c>
      <c r="W78" s="10"/>
      <c r="X78" s="43">
        <v>18020000000</v>
      </c>
      <c r="Y78" s="36">
        <v>8.7999999999999995E-2</v>
      </c>
      <c r="Z78" s="10"/>
      <c r="AA78" s="20">
        <v>30</v>
      </c>
      <c r="AB78" s="20">
        <v>20</v>
      </c>
      <c r="AC78" s="20">
        <v>2</v>
      </c>
      <c r="AD78" s="20">
        <v>47</v>
      </c>
      <c r="AE78" s="20">
        <v>1</v>
      </c>
      <c r="AF78" s="66">
        <f t="shared" si="19"/>
        <v>100</v>
      </c>
      <c r="AG78" s="10"/>
      <c r="AH78" s="36">
        <v>-4.2000000000000003E-2</v>
      </c>
      <c r="AI78" s="40">
        <v>53577</v>
      </c>
      <c r="AJ78" s="37">
        <v>0.82</v>
      </c>
      <c r="AK78" s="42" t="s">
        <v>213</v>
      </c>
      <c r="AL78" s="41">
        <v>1157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183</v>
      </c>
      <c r="E79" s="10"/>
      <c r="F79" s="18" t="s">
        <v>13</v>
      </c>
      <c r="G79" s="18" t="s">
        <v>222</v>
      </c>
      <c r="H79" s="10"/>
      <c r="I79" s="19">
        <v>31568180</v>
      </c>
      <c r="J79" s="19">
        <v>11760</v>
      </c>
      <c r="K79" s="17" t="s">
        <v>9</v>
      </c>
      <c r="L79" s="10"/>
      <c r="M79" s="60">
        <v>7028</v>
      </c>
      <c r="N79" s="60">
        <v>10640</v>
      </c>
      <c r="O79" s="60">
        <v>6881</v>
      </c>
      <c r="P79" s="10"/>
      <c r="Q79" s="60">
        <f t="shared" si="17"/>
        <v>159600</v>
      </c>
      <c r="R79" s="10"/>
      <c r="S79" s="62">
        <f t="shared" si="18"/>
        <v>170240</v>
      </c>
      <c r="T79" s="10"/>
      <c r="U79" s="64">
        <v>33.700000000000003</v>
      </c>
      <c r="V79" s="64">
        <v>22.62</v>
      </c>
      <c r="W79" s="10"/>
      <c r="X79" s="43">
        <v>55520000000</v>
      </c>
      <c r="Y79" s="36">
        <v>0.115</v>
      </c>
      <c r="Z79" s="10"/>
      <c r="AA79" s="20">
        <v>31</v>
      </c>
      <c r="AB79" s="20">
        <v>16</v>
      </c>
      <c r="AC79" s="20">
        <v>2</v>
      </c>
      <c r="AD79" s="20">
        <v>49</v>
      </c>
      <c r="AE79" s="20">
        <v>2</v>
      </c>
      <c r="AF79" s="66">
        <f t="shared" si="19"/>
        <v>100</v>
      </c>
      <c r="AG79" s="10"/>
      <c r="AH79" s="36">
        <v>-2.7E-2</v>
      </c>
      <c r="AI79" s="40">
        <v>25341</v>
      </c>
      <c r="AJ79" s="37">
        <v>0.84</v>
      </c>
      <c r="AK79" s="42" t="s">
        <v>213</v>
      </c>
      <c r="AL79" s="41">
        <v>1230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108</v>
      </c>
      <c r="E80" s="10"/>
      <c r="F80" s="18" t="s">
        <v>18</v>
      </c>
      <c r="G80" s="18" t="s">
        <v>224</v>
      </c>
      <c r="H80" s="10"/>
      <c r="I80" s="19">
        <v>31187264</v>
      </c>
      <c r="J80" s="19">
        <v>9850</v>
      </c>
      <c r="K80" s="17" t="s">
        <v>9</v>
      </c>
      <c r="L80" s="10"/>
      <c r="M80" s="60">
        <v>7152</v>
      </c>
      <c r="N80" s="60">
        <v>7374</v>
      </c>
      <c r="O80" s="60">
        <v>6809</v>
      </c>
      <c r="P80" s="10"/>
      <c r="Q80" s="60">
        <f t="shared" si="17"/>
        <v>110610</v>
      </c>
      <c r="R80" s="10"/>
      <c r="S80" s="62">
        <f t="shared" si="18"/>
        <v>117984</v>
      </c>
      <c r="T80" s="10"/>
      <c r="U80" s="64">
        <v>23.6</v>
      </c>
      <c r="V80" s="64">
        <v>22.48</v>
      </c>
      <c r="W80" s="10"/>
      <c r="X80" s="43">
        <v>23330000000</v>
      </c>
      <c r="Y80" s="36">
        <v>7.9000000000000001E-2</v>
      </c>
      <c r="Z80" s="10"/>
      <c r="AA80" s="20">
        <v>50</v>
      </c>
      <c r="AB80" s="20">
        <v>20</v>
      </c>
      <c r="AC80" s="20">
        <v>3</v>
      </c>
      <c r="AD80" s="20">
        <v>25</v>
      </c>
      <c r="AE80" s="20">
        <v>2</v>
      </c>
      <c r="AF80" s="66">
        <f t="shared" si="19"/>
        <v>100</v>
      </c>
      <c r="AG80" s="10"/>
      <c r="AH80" s="36">
        <v>5.5E-2</v>
      </c>
      <c r="AI80" s="40">
        <v>88540</v>
      </c>
      <c r="AJ80" s="37">
        <v>0.77</v>
      </c>
      <c r="AK80" s="42" t="s">
        <v>210</v>
      </c>
      <c r="AL80" s="41">
        <v>1209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32</v>
      </c>
      <c r="E81" s="10"/>
      <c r="F81" s="18" t="s">
        <v>13</v>
      </c>
      <c r="G81" s="18" t="s">
        <v>222</v>
      </c>
      <c r="H81" s="10"/>
      <c r="I81" s="19">
        <v>207652864</v>
      </c>
      <c r="J81" s="19">
        <v>8840</v>
      </c>
      <c r="K81" s="17" t="s">
        <v>9</v>
      </c>
      <c r="L81" s="10"/>
      <c r="M81" s="60">
        <v>38651</v>
      </c>
      <c r="N81" s="60">
        <v>41007</v>
      </c>
      <c r="O81" s="60">
        <v>46009</v>
      </c>
      <c r="P81" s="10"/>
      <c r="Q81" s="60">
        <f t="shared" si="17"/>
        <v>615105</v>
      </c>
      <c r="R81" s="10"/>
      <c r="S81" s="62">
        <f t="shared" si="18"/>
        <v>656112</v>
      </c>
      <c r="T81" s="10"/>
      <c r="U81" s="64">
        <v>19.7</v>
      </c>
      <c r="V81" s="64">
        <v>21.9</v>
      </c>
      <c r="W81" s="10"/>
      <c r="X81" s="43">
        <v>117950000000</v>
      </c>
      <c r="Y81" s="36">
        <v>6.6000000000000003E-2</v>
      </c>
      <c r="Z81" s="10"/>
      <c r="AA81" s="20">
        <v>32</v>
      </c>
      <c r="AB81" s="20">
        <v>38</v>
      </c>
      <c r="AC81" s="20">
        <v>2</v>
      </c>
      <c r="AD81" s="20">
        <v>27</v>
      </c>
      <c r="AE81" s="20">
        <v>1</v>
      </c>
      <c r="AF81" s="66">
        <f t="shared" si="19"/>
        <v>100</v>
      </c>
      <c r="AG81" s="10"/>
      <c r="AH81" s="36">
        <v>-7.1999999999999995E-2</v>
      </c>
      <c r="AI81" s="40">
        <v>45204</v>
      </c>
      <c r="AJ81" s="37">
        <v>0.82</v>
      </c>
      <c r="AK81" s="42" t="s">
        <v>210</v>
      </c>
      <c r="AL81" s="41">
        <v>1140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132</v>
      </c>
      <c r="E82" s="10"/>
      <c r="F82" s="18" t="s">
        <v>13</v>
      </c>
      <c r="G82" s="18" t="s">
        <v>222</v>
      </c>
      <c r="H82" s="10"/>
      <c r="I82" s="19">
        <v>6725308</v>
      </c>
      <c r="J82" s="19">
        <v>4070</v>
      </c>
      <c r="K82" s="17" t="s">
        <v>9</v>
      </c>
      <c r="L82" s="10"/>
      <c r="M82" s="60">
        <v>1202</v>
      </c>
      <c r="N82" s="60">
        <v>1529</v>
      </c>
      <c r="O82" s="60">
        <v>1494</v>
      </c>
      <c r="P82" s="10"/>
      <c r="Q82" s="60">
        <f t="shared" si="17"/>
        <v>22935</v>
      </c>
      <c r="R82" s="10"/>
      <c r="S82" s="62">
        <f t="shared" si="18"/>
        <v>24464</v>
      </c>
      <c r="T82" s="10"/>
      <c r="U82" s="64">
        <v>22.7</v>
      </c>
      <c r="V82" s="64">
        <v>21.9</v>
      </c>
      <c r="W82" s="10"/>
      <c r="X82" s="43">
        <v>2730000000</v>
      </c>
      <c r="Y82" s="36">
        <v>7.5999999999999998E-2</v>
      </c>
      <c r="Z82" s="10"/>
      <c r="AA82" s="20">
        <v>18</v>
      </c>
      <c r="AB82" s="20">
        <v>43</v>
      </c>
      <c r="AC82" s="20">
        <v>1</v>
      </c>
      <c r="AD82" s="20">
        <v>37</v>
      </c>
      <c r="AE82" s="20">
        <v>1</v>
      </c>
      <c r="AF82" s="66">
        <f t="shared" si="19"/>
        <v>100</v>
      </c>
      <c r="AG82" s="10"/>
      <c r="AH82" s="36">
        <v>-0.08</v>
      </c>
      <c r="AI82" s="40">
        <v>27834</v>
      </c>
      <c r="AJ82" s="37">
        <v>0.84</v>
      </c>
      <c r="AK82" s="42" t="s">
        <v>210</v>
      </c>
      <c r="AL82" s="41">
        <v>1167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120</v>
      </c>
      <c r="E83" s="10"/>
      <c r="F83" s="18" t="s">
        <v>22</v>
      </c>
      <c r="G83" s="18" t="s">
        <v>224</v>
      </c>
      <c r="H83" s="10"/>
      <c r="I83" s="19">
        <v>52885224</v>
      </c>
      <c r="J83" s="19">
        <v>1190</v>
      </c>
      <c r="K83" s="17" t="s">
        <v>9</v>
      </c>
      <c r="L83" s="10"/>
      <c r="M83" s="60">
        <v>4887</v>
      </c>
      <c r="N83" s="60">
        <v>10540</v>
      </c>
      <c r="O83" s="60">
        <v>11075</v>
      </c>
      <c r="P83" s="10"/>
      <c r="Q83" s="60">
        <f t="shared" si="17"/>
        <v>158100</v>
      </c>
      <c r="R83" s="10"/>
      <c r="S83" s="62">
        <f t="shared" si="18"/>
        <v>168640</v>
      </c>
      <c r="T83" s="10"/>
      <c r="U83" s="64">
        <v>19.899999999999999</v>
      </c>
      <c r="V83" s="64">
        <v>21.12</v>
      </c>
      <c r="W83" s="10"/>
      <c r="X83" s="43">
        <v>4190000000</v>
      </c>
      <c r="Y83" s="36">
        <v>6.6000000000000003E-2</v>
      </c>
      <c r="Z83" s="10"/>
      <c r="AA83" s="20">
        <v>30</v>
      </c>
      <c r="AB83" s="20">
        <v>21</v>
      </c>
      <c r="AC83" s="20">
        <v>2</v>
      </c>
      <c r="AD83" s="20">
        <v>45</v>
      </c>
      <c r="AE83" s="20">
        <v>2</v>
      </c>
      <c r="AF83" s="66">
        <f t="shared" si="19"/>
        <v>100</v>
      </c>
      <c r="AG83" s="10"/>
      <c r="AH83" s="36">
        <v>-7.0999999999999994E-2</v>
      </c>
      <c r="AI83" s="40">
        <v>12066</v>
      </c>
      <c r="AJ83" s="37">
        <v>0.83</v>
      </c>
      <c r="AK83" s="42" t="s">
        <v>214</v>
      </c>
      <c r="AL83" s="41">
        <v>1158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18" t="s">
        <v>60</v>
      </c>
      <c r="E84" s="10"/>
      <c r="F84" s="18" t="s">
        <v>13</v>
      </c>
      <c r="G84" s="18" t="s">
        <v>222</v>
      </c>
      <c r="H84" s="10"/>
      <c r="I84" s="19">
        <v>6344722</v>
      </c>
      <c r="J84" s="19">
        <v>3920</v>
      </c>
      <c r="K84" s="17" t="s">
        <v>9</v>
      </c>
      <c r="L84" s="10"/>
      <c r="M84" s="60">
        <v>1215</v>
      </c>
      <c r="N84" s="60">
        <v>1411</v>
      </c>
      <c r="O84" s="60">
        <v>1276</v>
      </c>
      <c r="P84" s="10"/>
      <c r="Q84" s="60">
        <f t="shared" si="17"/>
        <v>21165</v>
      </c>
      <c r="R84" s="10"/>
      <c r="S84" s="62">
        <f t="shared" si="18"/>
        <v>22576</v>
      </c>
      <c r="T84" s="10"/>
      <c r="U84" s="64">
        <v>22.2</v>
      </c>
      <c r="V84" s="64">
        <v>21.04</v>
      </c>
      <c r="W84" s="10"/>
      <c r="X84" s="43">
        <v>1770000000</v>
      </c>
      <c r="Y84" s="36">
        <v>7.3999999999999996E-2</v>
      </c>
      <c r="Z84" s="10"/>
      <c r="AA84" s="20">
        <v>30</v>
      </c>
      <c r="AB84" s="20">
        <v>3</v>
      </c>
      <c r="AC84" s="20">
        <v>1</v>
      </c>
      <c r="AD84" s="20">
        <v>65</v>
      </c>
      <c r="AE84" s="20">
        <v>1</v>
      </c>
      <c r="AF84" s="66">
        <f t="shared" si="19"/>
        <v>100</v>
      </c>
      <c r="AG84" s="10"/>
      <c r="AH84" s="36">
        <v>0.10299999999999999</v>
      </c>
      <c r="AI84" s="40">
        <v>15888</v>
      </c>
      <c r="AJ84" s="37">
        <v>0.71</v>
      </c>
      <c r="AK84" s="42" t="s">
        <v>213</v>
      </c>
      <c r="AL84" s="41">
        <v>929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18" t="s">
        <v>118</v>
      </c>
      <c r="E85" s="10"/>
      <c r="F85" s="18" t="s">
        <v>5</v>
      </c>
      <c r="G85" s="18" t="s">
        <v>226</v>
      </c>
      <c r="H85" s="10"/>
      <c r="I85" s="19">
        <v>35276784</v>
      </c>
      <c r="J85" s="19">
        <v>2580</v>
      </c>
      <c r="K85" s="17" t="s">
        <v>9</v>
      </c>
      <c r="L85" s="10"/>
      <c r="M85" s="60">
        <v>3785</v>
      </c>
      <c r="N85" s="60">
        <v>6917</v>
      </c>
      <c r="O85" s="60">
        <v>7320</v>
      </c>
      <c r="P85" s="10"/>
      <c r="Q85" s="60">
        <f t="shared" si="17"/>
        <v>103755</v>
      </c>
      <c r="R85" s="10"/>
      <c r="S85" s="62">
        <f t="shared" si="18"/>
        <v>110672</v>
      </c>
      <c r="T85" s="10"/>
      <c r="U85" s="64">
        <v>19.600000000000001</v>
      </c>
      <c r="V85" s="64">
        <v>20.8</v>
      </c>
      <c r="W85" s="10"/>
      <c r="X85" s="43">
        <v>6640000000</v>
      </c>
      <c r="Y85" s="36">
        <v>6.4000000000000001E-2</v>
      </c>
      <c r="Z85" s="10"/>
      <c r="AA85" s="20">
        <v>63</v>
      </c>
      <c r="AB85" s="20">
        <v>10</v>
      </c>
      <c r="AC85" s="20">
        <v>1</v>
      </c>
      <c r="AD85" s="20">
        <v>25</v>
      </c>
      <c r="AE85" s="20">
        <v>1</v>
      </c>
      <c r="AF85" s="66">
        <f t="shared" si="19"/>
        <v>100</v>
      </c>
      <c r="AG85" s="10"/>
      <c r="AH85" s="36">
        <v>-0.04</v>
      </c>
      <c r="AI85" s="40">
        <v>10748</v>
      </c>
      <c r="AJ85" s="37">
        <v>0.75</v>
      </c>
      <c r="AK85" s="42" t="s">
        <v>223</v>
      </c>
      <c r="AL85" s="41">
        <v>1143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71</v>
      </c>
      <c r="E86" s="10"/>
      <c r="F86" s="18" t="s">
        <v>8</v>
      </c>
      <c r="G86" s="18" t="s">
        <v>212</v>
      </c>
      <c r="H86" s="10"/>
      <c r="I86" s="19">
        <v>3925405</v>
      </c>
      <c r="J86" s="19">
        <v>3810</v>
      </c>
      <c r="K86" s="17" t="s">
        <v>9</v>
      </c>
      <c r="L86" s="10"/>
      <c r="M86" s="60">
        <v>581</v>
      </c>
      <c r="N86" s="60">
        <v>599</v>
      </c>
      <c r="O86" s="60">
        <v>748</v>
      </c>
      <c r="P86" s="10"/>
      <c r="Q86" s="60">
        <f t="shared" si="17"/>
        <v>8985</v>
      </c>
      <c r="R86" s="10"/>
      <c r="S86" s="62">
        <f t="shared" si="18"/>
        <v>9584</v>
      </c>
      <c r="T86" s="10"/>
      <c r="U86" s="64">
        <v>15.3</v>
      </c>
      <c r="V86" s="64">
        <v>20.059999999999999</v>
      </c>
      <c r="W86" s="10"/>
      <c r="X86" s="43">
        <v>768240000</v>
      </c>
      <c r="Y86" s="36">
        <v>5.2999999999999999E-2</v>
      </c>
      <c r="Z86" s="10"/>
      <c r="AA86" s="20">
        <v>59</v>
      </c>
      <c r="AB86" s="20">
        <v>6</v>
      </c>
      <c r="AC86" s="20">
        <v>1</v>
      </c>
      <c r="AD86" s="20">
        <v>33</v>
      </c>
      <c r="AE86" s="20">
        <v>1</v>
      </c>
      <c r="AF86" s="66">
        <f t="shared" si="19"/>
        <v>100</v>
      </c>
      <c r="AG86" s="10"/>
      <c r="AH86" s="36">
        <v>8.2000000000000003E-2</v>
      </c>
      <c r="AI86" s="40">
        <v>28697</v>
      </c>
      <c r="AJ86" s="37">
        <v>0.79</v>
      </c>
      <c r="AK86" s="42" t="s">
        <v>210</v>
      </c>
      <c r="AL86" s="41">
        <v>1064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43</v>
      </c>
      <c r="E87" s="10"/>
      <c r="F87" s="18" t="s">
        <v>18</v>
      </c>
      <c r="G87" s="18" t="s">
        <v>224</v>
      </c>
      <c r="H87" s="10"/>
      <c r="I87" s="19">
        <v>1411415375</v>
      </c>
      <c r="J87" s="19">
        <v>8260</v>
      </c>
      <c r="K87" s="17" t="s">
        <v>9</v>
      </c>
      <c r="L87" s="10"/>
      <c r="M87" s="60">
        <v>58022</v>
      </c>
      <c r="N87" s="60">
        <v>256180</v>
      </c>
      <c r="O87" s="60">
        <v>272069</v>
      </c>
      <c r="P87" s="10"/>
      <c r="Q87" s="60">
        <f t="shared" si="17"/>
        <v>3842700</v>
      </c>
      <c r="R87" s="10"/>
      <c r="S87" s="62">
        <f t="shared" si="18"/>
        <v>4098880</v>
      </c>
      <c r="T87" s="10"/>
      <c r="U87" s="64">
        <v>18.2</v>
      </c>
      <c r="V87" s="64">
        <v>19.38</v>
      </c>
      <c r="W87" s="10"/>
      <c r="X87" s="43">
        <v>691430000000</v>
      </c>
      <c r="Y87" s="36">
        <v>6.2E-2</v>
      </c>
      <c r="Z87" s="10"/>
      <c r="AA87" s="20">
        <v>15</v>
      </c>
      <c r="AB87" s="20">
        <v>17</v>
      </c>
      <c r="AC87" s="20">
        <v>8</v>
      </c>
      <c r="AD87" s="20">
        <v>59</v>
      </c>
      <c r="AE87" s="20">
        <v>1</v>
      </c>
      <c r="AF87" s="66">
        <f t="shared" si="19"/>
        <v>100</v>
      </c>
      <c r="AG87" s="10"/>
      <c r="AH87" s="36">
        <v>-2.9000000000000001E-2</v>
      </c>
      <c r="AI87" s="40">
        <v>17723</v>
      </c>
      <c r="AJ87" s="37">
        <v>0.72</v>
      </c>
      <c r="AK87" s="42" t="s">
        <v>213</v>
      </c>
      <c r="AL87" s="41">
        <v>990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121</v>
      </c>
      <c r="E88" s="10"/>
      <c r="F88" s="18" t="s">
        <v>11</v>
      </c>
      <c r="G88" s="18" t="s">
        <v>11</v>
      </c>
      <c r="H88" s="10"/>
      <c r="I88" s="19">
        <v>2479713</v>
      </c>
      <c r="J88" s="19">
        <v>4620</v>
      </c>
      <c r="K88" s="17" t="s">
        <v>9</v>
      </c>
      <c r="L88" s="10"/>
      <c r="M88" s="60">
        <v>731</v>
      </c>
      <c r="N88" s="60">
        <v>754</v>
      </c>
      <c r="O88" s="60">
        <v>467</v>
      </c>
      <c r="P88" s="10"/>
      <c r="Q88" s="60">
        <f t="shared" si="17"/>
        <v>11310</v>
      </c>
      <c r="R88" s="10"/>
      <c r="S88" s="62">
        <f t="shared" si="18"/>
        <v>12064</v>
      </c>
      <c r="T88" s="10"/>
      <c r="U88" s="64">
        <v>30.4</v>
      </c>
      <c r="V88" s="64">
        <v>19.3</v>
      </c>
      <c r="W88" s="10"/>
      <c r="X88" s="43">
        <v>1140000000</v>
      </c>
      <c r="Y88" s="36">
        <v>0.10100000000000001</v>
      </c>
      <c r="Z88" s="10"/>
      <c r="AA88" s="20">
        <v>60</v>
      </c>
      <c r="AB88" s="20">
        <v>3</v>
      </c>
      <c r="AC88" s="20">
        <v>1</v>
      </c>
      <c r="AD88" s="20">
        <v>35</v>
      </c>
      <c r="AE88" s="20">
        <v>1</v>
      </c>
      <c r="AF88" s="66">
        <f t="shared" si="19"/>
        <v>100</v>
      </c>
      <c r="AG88" s="10"/>
      <c r="AH88" s="36">
        <v>-6.5000000000000002E-2</v>
      </c>
      <c r="AI88" s="40">
        <v>14973</v>
      </c>
      <c r="AJ88" s="37">
        <v>0.73</v>
      </c>
      <c r="AK88" s="42" t="s">
        <v>213</v>
      </c>
      <c r="AL88" s="41">
        <v>1127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29</v>
      </c>
      <c r="E89" s="10"/>
      <c r="F89" s="18" t="s">
        <v>13</v>
      </c>
      <c r="G89" s="18" t="s">
        <v>222</v>
      </c>
      <c r="H89" s="10"/>
      <c r="I89" s="19">
        <v>10887882</v>
      </c>
      <c r="J89" s="19">
        <v>3070</v>
      </c>
      <c r="K89" s="17" t="s">
        <v>9</v>
      </c>
      <c r="L89" s="10"/>
      <c r="M89" s="60">
        <v>1259</v>
      </c>
      <c r="N89" s="60">
        <v>1687</v>
      </c>
      <c r="O89" s="60">
        <v>2120</v>
      </c>
      <c r="P89" s="10"/>
      <c r="Q89" s="60">
        <f t="shared" si="17"/>
        <v>25305</v>
      </c>
      <c r="R89" s="10"/>
      <c r="S89" s="62">
        <f t="shared" si="18"/>
        <v>26992</v>
      </c>
      <c r="T89" s="10"/>
      <c r="U89" s="64">
        <v>15.5</v>
      </c>
      <c r="V89" s="64">
        <v>18.7</v>
      </c>
      <c r="W89" s="10"/>
      <c r="X89" s="43">
        <v>1750000000</v>
      </c>
      <c r="Y89" s="36">
        <v>5.1999999999999998E-2</v>
      </c>
      <c r="Z89" s="10"/>
      <c r="AA89" s="20">
        <v>58</v>
      </c>
      <c r="AB89" s="20">
        <v>5</v>
      </c>
      <c r="AC89" s="20">
        <v>1</v>
      </c>
      <c r="AD89" s="20">
        <v>35</v>
      </c>
      <c r="AE89" s="20">
        <v>1</v>
      </c>
      <c r="AF89" s="66">
        <f t="shared" si="19"/>
        <v>100</v>
      </c>
      <c r="AG89" s="10"/>
      <c r="AH89" s="36">
        <v>-4.8000000000000001E-2</v>
      </c>
      <c r="AI89" s="40">
        <v>15715</v>
      </c>
      <c r="AJ89" s="37">
        <v>0.66</v>
      </c>
      <c r="AK89" s="42" t="s">
        <v>213</v>
      </c>
      <c r="AL89" s="41">
        <v>912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153</v>
      </c>
      <c r="E90" s="10"/>
      <c r="F90" s="18" t="s">
        <v>18</v>
      </c>
      <c r="G90" s="18" t="s">
        <v>224</v>
      </c>
      <c r="H90" s="10"/>
      <c r="I90" s="19">
        <v>599419</v>
      </c>
      <c r="J90" s="19">
        <v>1880</v>
      </c>
      <c r="K90" s="17" t="s">
        <v>9</v>
      </c>
      <c r="L90" s="10"/>
      <c r="M90" s="60">
        <v>11</v>
      </c>
      <c r="N90" s="60">
        <v>104</v>
      </c>
      <c r="O90" s="60">
        <v>116</v>
      </c>
      <c r="P90" s="10"/>
      <c r="Q90" s="60">
        <f t="shared" si="17"/>
        <v>1560</v>
      </c>
      <c r="R90" s="10"/>
      <c r="S90" s="62">
        <f t="shared" si="18"/>
        <v>1664</v>
      </c>
      <c r="T90" s="10"/>
      <c r="U90" s="64">
        <v>17.399999999999999</v>
      </c>
      <c r="V90" s="64">
        <v>18.579999999999998</v>
      </c>
      <c r="W90" s="10"/>
      <c r="X90" s="43">
        <v>71110000</v>
      </c>
      <c r="Y90" s="36">
        <v>5.8000000000000003E-2</v>
      </c>
      <c r="Z90" s="10"/>
      <c r="AA90" s="20">
        <v>29</v>
      </c>
      <c r="AB90" s="20">
        <v>12</v>
      </c>
      <c r="AC90" s="20">
        <v>1</v>
      </c>
      <c r="AD90" s="20">
        <v>57</v>
      </c>
      <c r="AE90" s="20">
        <v>1</v>
      </c>
      <c r="AF90" s="66">
        <f t="shared" si="19"/>
        <v>100</v>
      </c>
      <c r="AG90" s="10"/>
      <c r="AH90" s="36">
        <v>-2.9000000000000001E-2</v>
      </c>
      <c r="AI90" s="40">
        <v>7507</v>
      </c>
      <c r="AJ90" s="37">
        <v>0.8</v>
      </c>
      <c r="AK90" s="42" t="s">
        <v>214</v>
      </c>
      <c r="AL90" s="41">
        <v>1130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26</v>
      </c>
      <c r="E91" s="10"/>
      <c r="F91" s="18" t="s">
        <v>13</v>
      </c>
      <c r="G91" s="18" t="s">
        <v>222</v>
      </c>
      <c r="H91" s="10"/>
      <c r="I91" s="19">
        <v>366954</v>
      </c>
      <c r="J91" s="19">
        <v>4410</v>
      </c>
      <c r="K91" s="17" t="s">
        <v>9</v>
      </c>
      <c r="L91" s="10"/>
      <c r="M91" s="60">
        <v>101</v>
      </c>
      <c r="N91" s="60">
        <v>104</v>
      </c>
      <c r="O91" s="60">
        <v>71</v>
      </c>
      <c r="P91" s="10"/>
      <c r="Q91" s="60">
        <f t="shared" ref="Q91:Q122" si="24">N91*$Q$189</f>
        <v>1560</v>
      </c>
      <c r="R91" s="10"/>
      <c r="S91" s="62">
        <f t="shared" ref="S91:S122" si="25">Q91+N91</f>
        <v>1664</v>
      </c>
      <c r="T91" s="10"/>
      <c r="U91" s="64">
        <v>28.3</v>
      </c>
      <c r="V91" s="64">
        <v>18.309999999999999</v>
      </c>
      <c r="W91" s="10"/>
      <c r="X91" s="43">
        <v>170250000</v>
      </c>
      <c r="Y91" s="36">
        <v>9.4E-2</v>
      </c>
      <c r="Z91" s="10"/>
      <c r="AA91" s="20">
        <v>53</v>
      </c>
      <c r="AB91" s="20">
        <v>20</v>
      </c>
      <c r="AC91" s="20">
        <v>7</v>
      </c>
      <c r="AD91" s="20">
        <v>19</v>
      </c>
      <c r="AE91" s="20">
        <v>1</v>
      </c>
      <c r="AF91" s="66">
        <f t="shared" ref="AF91:AF122" si="26">SUM(AA91:AE91)</f>
        <v>100</v>
      </c>
      <c r="AG91" s="10"/>
      <c r="AH91" s="36">
        <v>2.5999999999999999E-2</v>
      </c>
      <c r="AI91" s="40">
        <v>15286</v>
      </c>
      <c r="AJ91" s="37">
        <v>0.86</v>
      </c>
      <c r="AK91" s="42" t="s">
        <v>210</v>
      </c>
      <c r="AL91" s="41">
        <v>1007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73</v>
      </c>
      <c r="E92" s="10"/>
      <c r="F92" s="18" t="s">
        <v>11</v>
      </c>
      <c r="G92" s="18" t="s">
        <v>11</v>
      </c>
      <c r="H92" s="10"/>
      <c r="I92" s="19">
        <v>28206728</v>
      </c>
      <c r="J92" s="19">
        <v>1380</v>
      </c>
      <c r="K92" s="17" t="s">
        <v>9</v>
      </c>
      <c r="L92" s="10"/>
      <c r="M92" s="60">
        <v>1802</v>
      </c>
      <c r="N92" s="60">
        <v>7018</v>
      </c>
      <c r="O92" s="60">
        <v>5387</v>
      </c>
      <c r="P92" s="10"/>
      <c r="Q92" s="60">
        <f t="shared" si="24"/>
        <v>105270</v>
      </c>
      <c r="R92" s="10"/>
      <c r="S92" s="62">
        <f t="shared" si="25"/>
        <v>112288</v>
      </c>
      <c r="T92" s="10"/>
      <c r="U92" s="64">
        <v>24.9</v>
      </c>
      <c r="V92" s="64">
        <v>18.29</v>
      </c>
      <c r="W92" s="10"/>
      <c r="X92" s="43">
        <v>4550000000</v>
      </c>
      <c r="Y92" s="36">
        <v>8.3000000000000004E-2</v>
      </c>
      <c r="Z92" s="10"/>
      <c r="AA92" s="20">
        <v>48</v>
      </c>
      <c r="AB92" s="20">
        <v>3</v>
      </c>
      <c r="AC92" s="20">
        <v>3</v>
      </c>
      <c r="AD92" s="20">
        <v>45</v>
      </c>
      <c r="AE92" s="20">
        <v>1</v>
      </c>
      <c r="AF92" s="66">
        <f t="shared" si="26"/>
        <v>100</v>
      </c>
      <c r="AG92" s="10"/>
      <c r="AH92" s="36">
        <v>1.0999999999999999E-2</v>
      </c>
      <c r="AI92" s="40">
        <v>7328</v>
      </c>
      <c r="AJ92" s="37">
        <v>0.7</v>
      </c>
      <c r="AK92" s="42" t="s">
        <v>213</v>
      </c>
      <c r="AL92" s="41">
        <v>976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182</v>
      </c>
      <c r="E93" s="10"/>
      <c r="F93" s="18" t="s">
        <v>18</v>
      </c>
      <c r="G93" s="18" t="s">
        <v>224</v>
      </c>
      <c r="H93" s="10"/>
      <c r="I93" s="19">
        <v>270402</v>
      </c>
      <c r="J93" s="19">
        <v>3170</v>
      </c>
      <c r="K93" s="17" t="s">
        <v>9</v>
      </c>
      <c r="L93" s="10"/>
      <c r="M93" s="60">
        <v>9</v>
      </c>
      <c r="N93" s="60">
        <v>43</v>
      </c>
      <c r="O93" s="60">
        <v>51</v>
      </c>
      <c r="P93" s="10"/>
      <c r="Q93" s="60">
        <f t="shared" si="24"/>
        <v>645</v>
      </c>
      <c r="R93" s="10"/>
      <c r="S93" s="62">
        <f t="shared" si="25"/>
        <v>688</v>
      </c>
      <c r="T93" s="10"/>
      <c r="U93" s="64">
        <v>15.9</v>
      </c>
      <c r="V93" s="64">
        <v>18.16</v>
      </c>
      <c r="W93" s="10"/>
      <c r="X93" s="43">
        <v>41660000</v>
      </c>
      <c r="Y93" s="36">
        <v>5.2999999999999999E-2</v>
      </c>
      <c r="Z93" s="10"/>
      <c r="AA93" s="20">
        <v>40</v>
      </c>
      <c r="AB93" s="20">
        <v>13</v>
      </c>
      <c r="AC93" s="20">
        <v>1</v>
      </c>
      <c r="AD93" s="20">
        <v>45</v>
      </c>
      <c r="AE93" s="20">
        <v>1</v>
      </c>
      <c r="AF93" s="66">
        <f t="shared" si="26"/>
        <v>100</v>
      </c>
      <c r="AG93" s="10"/>
      <c r="AH93" s="36">
        <v>-4.0000000000000001E-3</v>
      </c>
      <c r="AI93" s="40">
        <v>5539</v>
      </c>
      <c r="AJ93" s="37">
        <v>0.77</v>
      </c>
      <c r="AK93" s="42" t="s">
        <v>214</v>
      </c>
      <c r="AL93" s="41">
        <v>1111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112</v>
      </c>
      <c r="E94" s="10"/>
      <c r="F94" s="18" t="s">
        <v>11</v>
      </c>
      <c r="G94" s="18" t="s">
        <v>11</v>
      </c>
      <c r="H94" s="10"/>
      <c r="I94" s="19">
        <v>4301018</v>
      </c>
      <c r="J94" s="19">
        <v>1120</v>
      </c>
      <c r="K94" s="17" t="s">
        <v>9</v>
      </c>
      <c r="L94" s="10"/>
      <c r="M94" s="60">
        <v>184</v>
      </c>
      <c r="N94" s="60">
        <v>1064</v>
      </c>
      <c r="O94" s="60">
        <v>672</v>
      </c>
      <c r="P94" s="10"/>
      <c r="Q94" s="60">
        <f t="shared" si="24"/>
        <v>15960</v>
      </c>
      <c r="R94" s="10"/>
      <c r="S94" s="62">
        <f t="shared" si="25"/>
        <v>17024</v>
      </c>
      <c r="T94" s="10"/>
      <c r="U94" s="64">
        <v>24.7</v>
      </c>
      <c r="V94" s="64">
        <v>17.55</v>
      </c>
      <c r="W94" s="10"/>
      <c r="X94" s="43">
        <v>389830000</v>
      </c>
      <c r="Y94" s="36">
        <v>8.2000000000000003E-2</v>
      </c>
      <c r="Z94" s="10"/>
      <c r="AA94" s="20">
        <v>60</v>
      </c>
      <c r="AB94" s="20">
        <v>10</v>
      </c>
      <c r="AC94" s="20">
        <v>2</v>
      </c>
      <c r="AD94" s="20">
        <v>27</v>
      </c>
      <c r="AE94" s="20">
        <v>1</v>
      </c>
      <c r="AF94" s="66">
        <f t="shared" si="26"/>
        <v>100</v>
      </c>
      <c r="AG94" s="10"/>
      <c r="AH94" s="36">
        <v>-5.7000000000000002E-2</v>
      </c>
      <c r="AI94" s="40">
        <v>9677</v>
      </c>
      <c r="AJ94" s="37">
        <v>0.63</v>
      </c>
      <c r="AK94" s="42" t="s">
        <v>214</v>
      </c>
      <c r="AL94" s="41">
        <v>948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160</v>
      </c>
      <c r="E95" s="10"/>
      <c r="F95" s="18" t="s">
        <v>13</v>
      </c>
      <c r="G95" s="18" t="s">
        <v>222</v>
      </c>
      <c r="H95" s="10"/>
      <c r="I95" s="19">
        <v>558368</v>
      </c>
      <c r="J95" s="19">
        <v>7070</v>
      </c>
      <c r="K95" s="17" t="s">
        <v>9</v>
      </c>
      <c r="L95" s="10"/>
      <c r="M95" s="60">
        <v>74</v>
      </c>
      <c r="N95" s="60">
        <v>81</v>
      </c>
      <c r="O95" s="60">
        <v>98</v>
      </c>
      <c r="P95" s="10"/>
      <c r="Q95" s="60">
        <f t="shared" si="24"/>
        <v>1215</v>
      </c>
      <c r="R95" s="10"/>
      <c r="S95" s="62">
        <f t="shared" si="25"/>
        <v>1296</v>
      </c>
      <c r="T95" s="10"/>
      <c r="U95" s="64">
        <v>14.5</v>
      </c>
      <c r="V95" s="64">
        <v>17.149999999999999</v>
      </c>
      <c r="W95" s="10"/>
      <c r="X95" s="43">
        <v>152040000</v>
      </c>
      <c r="Y95" s="36">
        <v>4.8000000000000001E-2</v>
      </c>
      <c r="Z95" s="10"/>
      <c r="AA95" s="20">
        <v>53</v>
      </c>
      <c r="AB95" s="20">
        <v>19</v>
      </c>
      <c r="AC95" s="20">
        <v>6</v>
      </c>
      <c r="AD95" s="20">
        <v>21</v>
      </c>
      <c r="AE95" s="20">
        <v>1</v>
      </c>
      <c r="AF95" s="66">
        <f t="shared" si="26"/>
        <v>100</v>
      </c>
      <c r="AG95" s="10"/>
      <c r="AH95" s="36">
        <v>-2.5000000000000001E-2</v>
      </c>
      <c r="AI95" s="40">
        <v>40903</v>
      </c>
      <c r="AJ95" s="37">
        <v>0.8</v>
      </c>
      <c r="AK95" s="42" t="s">
        <v>213</v>
      </c>
      <c r="AL95" s="41">
        <v>882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140</v>
      </c>
      <c r="E96" s="10"/>
      <c r="F96" s="18" t="s">
        <v>8</v>
      </c>
      <c r="G96" s="18" t="s">
        <v>212</v>
      </c>
      <c r="H96" s="10"/>
      <c r="I96" s="19">
        <v>143964512</v>
      </c>
      <c r="J96" s="19">
        <v>9720</v>
      </c>
      <c r="K96" s="17" t="s">
        <v>9</v>
      </c>
      <c r="L96" s="10"/>
      <c r="M96" s="60">
        <v>20308</v>
      </c>
      <c r="N96" s="60">
        <v>25969</v>
      </c>
      <c r="O96" s="60">
        <v>24864</v>
      </c>
      <c r="P96" s="10"/>
      <c r="Q96" s="60">
        <f t="shared" si="24"/>
        <v>389535</v>
      </c>
      <c r="R96" s="10"/>
      <c r="S96" s="62">
        <f t="shared" si="25"/>
        <v>415504</v>
      </c>
      <c r="T96" s="10"/>
      <c r="U96" s="64">
        <v>18</v>
      </c>
      <c r="V96" s="64">
        <v>17.010000000000002</v>
      </c>
      <c r="W96" s="10"/>
      <c r="X96" s="43">
        <v>75510000000</v>
      </c>
      <c r="Y96" s="36">
        <v>5.8999999999999997E-2</v>
      </c>
      <c r="Z96" s="10"/>
      <c r="AA96" s="20">
        <v>59</v>
      </c>
      <c r="AB96" s="20">
        <v>6</v>
      </c>
      <c r="AC96" s="20">
        <v>2</v>
      </c>
      <c r="AD96" s="20">
        <v>32</v>
      </c>
      <c r="AE96" s="20">
        <v>1</v>
      </c>
      <c r="AF96" s="66">
        <f t="shared" si="26"/>
        <v>100</v>
      </c>
      <c r="AG96" s="10"/>
      <c r="AH96" s="36">
        <v>-0.14399999999999999</v>
      </c>
      <c r="AI96" s="40">
        <v>37519</v>
      </c>
      <c r="AJ96" s="37">
        <v>0.83</v>
      </c>
      <c r="AK96" s="42" t="s">
        <v>213</v>
      </c>
      <c r="AL96" s="41">
        <v>1024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116</v>
      </c>
      <c r="E97" s="10"/>
      <c r="F97" s="18" t="s">
        <v>18</v>
      </c>
      <c r="G97" s="18" t="s">
        <v>224</v>
      </c>
      <c r="H97" s="10"/>
      <c r="I97" s="19">
        <v>3027398</v>
      </c>
      <c r="J97" s="19">
        <v>3550</v>
      </c>
      <c r="K97" s="17" t="s">
        <v>9</v>
      </c>
      <c r="L97" s="10"/>
      <c r="M97" s="60">
        <v>484</v>
      </c>
      <c r="N97" s="60">
        <v>499</v>
      </c>
      <c r="O97" s="60">
        <v>541</v>
      </c>
      <c r="P97" s="10"/>
      <c r="Q97" s="60">
        <f t="shared" si="24"/>
        <v>7485</v>
      </c>
      <c r="R97" s="10"/>
      <c r="S97" s="62">
        <f t="shared" si="25"/>
        <v>7984</v>
      </c>
      <c r="T97" s="10"/>
      <c r="U97" s="64">
        <v>16.5</v>
      </c>
      <c r="V97" s="64">
        <v>16.95</v>
      </c>
      <c r="W97" s="10"/>
      <c r="X97" s="43">
        <v>613090000</v>
      </c>
      <c r="Y97" s="36">
        <v>5.5E-2</v>
      </c>
      <c r="Z97" s="10"/>
      <c r="AA97" s="20">
        <v>50</v>
      </c>
      <c r="AB97" s="20">
        <v>20</v>
      </c>
      <c r="AC97" s="20">
        <v>1</v>
      </c>
      <c r="AD97" s="20">
        <v>27</v>
      </c>
      <c r="AE97" s="20">
        <v>2</v>
      </c>
      <c r="AF97" s="66">
        <f t="shared" si="26"/>
        <v>100</v>
      </c>
      <c r="AG97" s="10"/>
      <c r="AH97" s="36">
        <v>-0.05</v>
      </c>
      <c r="AI97" s="40">
        <v>27797</v>
      </c>
      <c r="AJ97" s="37">
        <v>0.84</v>
      </c>
      <c r="AK97" s="42" t="s">
        <v>213</v>
      </c>
      <c r="AL97" s="41">
        <v>1037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48</v>
      </c>
      <c r="E98" s="10"/>
      <c r="F98" s="18" t="s">
        <v>13</v>
      </c>
      <c r="G98" s="18" t="s">
        <v>222</v>
      </c>
      <c r="H98" s="10"/>
      <c r="I98" s="19">
        <v>4857274</v>
      </c>
      <c r="J98" s="19">
        <v>10840</v>
      </c>
      <c r="K98" s="17" t="s">
        <v>9</v>
      </c>
      <c r="L98" s="10"/>
      <c r="M98" s="60">
        <v>795</v>
      </c>
      <c r="N98" s="60">
        <v>812</v>
      </c>
      <c r="O98" s="60">
        <v>778</v>
      </c>
      <c r="P98" s="10"/>
      <c r="Q98" s="60">
        <f t="shared" si="24"/>
        <v>12180</v>
      </c>
      <c r="R98" s="10"/>
      <c r="S98" s="62">
        <f t="shared" si="25"/>
        <v>12992</v>
      </c>
      <c r="T98" s="10"/>
      <c r="U98" s="64">
        <v>16.7</v>
      </c>
      <c r="V98" s="64">
        <v>16.84</v>
      </c>
      <c r="W98" s="10"/>
      <c r="X98" s="43">
        <v>3180000000</v>
      </c>
      <c r="Y98" s="36">
        <v>5.6000000000000001E-2</v>
      </c>
      <c r="Z98" s="10"/>
      <c r="AA98" s="20">
        <v>22</v>
      </c>
      <c r="AB98" s="20">
        <v>11</v>
      </c>
      <c r="AC98" s="20">
        <v>1</v>
      </c>
      <c r="AD98" s="20">
        <v>65</v>
      </c>
      <c r="AE98" s="20">
        <v>1</v>
      </c>
      <c r="AF98" s="66">
        <f t="shared" si="26"/>
        <v>100</v>
      </c>
      <c r="AG98" s="10"/>
      <c r="AH98" s="36">
        <v>0.104</v>
      </c>
      <c r="AI98" s="40">
        <v>40998</v>
      </c>
      <c r="AJ98" s="37">
        <v>0.75</v>
      </c>
      <c r="AK98" s="42" t="s">
        <v>213</v>
      </c>
      <c r="AL98" s="41">
        <v>794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56</v>
      </c>
      <c r="E99" s="10"/>
      <c r="F99" s="18" t="s">
        <v>13</v>
      </c>
      <c r="G99" s="18" t="s">
        <v>222</v>
      </c>
      <c r="H99" s="10"/>
      <c r="I99" s="19">
        <v>73543</v>
      </c>
      <c r="J99" s="19">
        <v>6750</v>
      </c>
      <c r="K99" s="17" t="s">
        <v>9</v>
      </c>
      <c r="L99" s="10"/>
      <c r="M99" s="60">
        <v>10</v>
      </c>
      <c r="N99" s="60">
        <v>8</v>
      </c>
      <c r="O99" s="60">
        <v>12</v>
      </c>
      <c r="P99" s="10"/>
      <c r="Q99" s="60">
        <f t="shared" si="24"/>
        <v>120</v>
      </c>
      <c r="R99" s="10"/>
      <c r="S99" s="62">
        <f t="shared" si="25"/>
        <v>128</v>
      </c>
      <c r="T99" s="10"/>
      <c r="U99" s="64">
        <v>10.9</v>
      </c>
      <c r="V99" s="64">
        <v>16.809999999999999</v>
      </c>
      <c r="W99" s="10"/>
      <c r="X99" s="43">
        <v>20810000</v>
      </c>
      <c r="Y99" s="36">
        <v>3.5999999999999997E-2</v>
      </c>
      <c r="Z99" s="10"/>
      <c r="AA99" s="20">
        <v>48</v>
      </c>
      <c r="AB99" s="20">
        <v>22</v>
      </c>
      <c r="AC99" s="20">
        <v>3</v>
      </c>
      <c r="AD99" s="20">
        <v>26</v>
      </c>
      <c r="AE99" s="20">
        <v>1</v>
      </c>
      <c r="AF99" s="66">
        <f t="shared" si="26"/>
        <v>100</v>
      </c>
      <c r="AG99" s="10"/>
      <c r="AH99" s="36">
        <v>-7.0000000000000001E-3</v>
      </c>
      <c r="AI99" s="40">
        <v>48674</v>
      </c>
      <c r="AJ99" s="37">
        <v>0.75</v>
      </c>
      <c r="AK99" s="42" t="s">
        <v>213</v>
      </c>
      <c r="AL99" s="41">
        <v>857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61</v>
      </c>
      <c r="E100" s="10"/>
      <c r="F100" s="18" t="s">
        <v>11</v>
      </c>
      <c r="G100" s="18" t="s">
        <v>11</v>
      </c>
      <c r="H100" s="10"/>
      <c r="I100" s="19">
        <v>1221490</v>
      </c>
      <c r="J100" s="19">
        <v>6550</v>
      </c>
      <c r="K100" s="17" t="s">
        <v>9</v>
      </c>
      <c r="L100" s="10"/>
      <c r="M100" s="60">
        <v>41</v>
      </c>
      <c r="N100" s="60">
        <v>300</v>
      </c>
      <c r="O100" s="60">
        <v>217</v>
      </c>
      <c r="P100" s="10"/>
      <c r="Q100" s="60">
        <f t="shared" si="24"/>
        <v>4500</v>
      </c>
      <c r="R100" s="10"/>
      <c r="S100" s="62">
        <f t="shared" si="25"/>
        <v>4800</v>
      </c>
      <c r="T100" s="10"/>
      <c r="U100" s="64">
        <v>24.6</v>
      </c>
      <c r="V100" s="64">
        <v>16.690000000000001</v>
      </c>
      <c r="W100" s="10"/>
      <c r="X100" s="43">
        <v>919590000</v>
      </c>
      <c r="Y100" s="36">
        <v>8.2000000000000003E-2</v>
      </c>
      <c r="Z100" s="10"/>
      <c r="AA100" s="20">
        <v>48</v>
      </c>
      <c r="AB100" s="20">
        <v>3</v>
      </c>
      <c r="AC100" s="20">
        <v>1</v>
      </c>
      <c r="AD100" s="20">
        <v>47</v>
      </c>
      <c r="AE100" s="20">
        <v>1</v>
      </c>
      <c r="AF100" s="66">
        <f t="shared" si="26"/>
        <v>100</v>
      </c>
      <c r="AG100" s="10"/>
      <c r="AH100" s="36">
        <v>-3.0000000000000001E-3</v>
      </c>
      <c r="AI100" s="40">
        <v>11707</v>
      </c>
      <c r="AJ100" s="37">
        <v>0.73</v>
      </c>
      <c r="AK100" s="42" t="s">
        <v>213</v>
      </c>
      <c r="AL100" s="41">
        <v>1094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79</v>
      </c>
      <c r="E101" s="10"/>
      <c r="F101" s="18" t="s">
        <v>13</v>
      </c>
      <c r="G101" s="18" t="s">
        <v>222</v>
      </c>
      <c r="H101" s="10"/>
      <c r="I101" s="19">
        <v>773303</v>
      </c>
      <c r="J101" s="19">
        <v>4250</v>
      </c>
      <c r="K101" s="17" t="s">
        <v>9</v>
      </c>
      <c r="L101" s="10"/>
      <c r="M101" s="60">
        <v>128</v>
      </c>
      <c r="N101" s="60">
        <v>190</v>
      </c>
      <c r="O101" s="60">
        <v>121</v>
      </c>
      <c r="P101" s="10"/>
      <c r="Q101" s="60">
        <f t="shared" si="24"/>
        <v>2850</v>
      </c>
      <c r="R101" s="10"/>
      <c r="S101" s="62">
        <f t="shared" si="25"/>
        <v>3040</v>
      </c>
      <c r="T101" s="10"/>
      <c r="U101" s="64">
        <v>24.6</v>
      </c>
      <c r="V101" s="64">
        <v>16.27</v>
      </c>
      <c r="W101" s="10"/>
      <c r="X101" s="43">
        <v>286260000</v>
      </c>
      <c r="Y101" s="36">
        <v>8.2000000000000003E-2</v>
      </c>
      <c r="Z101" s="10"/>
      <c r="AA101" s="20">
        <v>51</v>
      </c>
      <c r="AB101" s="20">
        <v>19</v>
      </c>
      <c r="AC101" s="20">
        <v>6</v>
      </c>
      <c r="AD101" s="20">
        <v>23</v>
      </c>
      <c r="AE101" s="20">
        <v>1</v>
      </c>
      <c r="AF101" s="66">
        <f t="shared" si="26"/>
        <v>100</v>
      </c>
      <c r="AG101" s="10"/>
      <c r="AH101" s="36">
        <v>-9.2999999999999999E-2</v>
      </c>
      <c r="AI101" s="40">
        <v>2029</v>
      </c>
      <c r="AJ101" s="37">
        <v>0.85</v>
      </c>
      <c r="AK101" s="42" t="s">
        <v>210</v>
      </c>
      <c r="AL101" s="41">
        <v>856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175</v>
      </c>
      <c r="E102" s="10"/>
      <c r="F102" s="18" t="s">
        <v>8</v>
      </c>
      <c r="G102" s="18" t="s">
        <v>212</v>
      </c>
      <c r="H102" s="10"/>
      <c r="I102" s="19">
        <v>44438624</v>
      </c>
      <c r="J102" s="19">
        <v>2310</v>
      </c>
      <c r="K102" s="17" t="s">
        <v>9</v>
      </c>
      <c r="L102" s="10"/>
      <c r="M102" s="60">
        <v>4687</v>
      </c>
      <c r="N102" s="60">
        <v>6089</v>
      </c>
      <c r="O102" s="60">
        <v>7308</v>
      </c>
      <c r="P102" s="10"/>
      <c r="Q102" s="60">
        <f t="shared" si="24"/>
        <v>91335</v>
      </c>
      <c r="R102" s="10"/>
      <c r="S102" s="62">
        <f t="shared" si="25"/>
        <v>97424</v>
      </c>
      <c r="T102" s="10"/>
      <c r="U102" s="64">
        <v>13.7</v>
      </c>
      <c r="V102" s="64">
        <v>16.25</v>
      </c>
      <c r="W102" s="10"/>
      <c r="X102" s="43">
        <v>4430000000</v>
      </c>
      <c r="Y102" s="36">
        <v>4.7E-2</v>
      </c>
      <c r="Z102" s="10"/>
      <c r="AA102" s="20">
        <v>50</v>
      </c>
      <c r="AB102" s="20">
        <v>8</v>
      </c>
      <c r="AC102" s="20">
        <v>2</v>
      </c>
      <c r="AD102" s="20">
        <v>39</v>
      </c>
      <c r="AE102" s="20">
        <v>1</v>
      </c>
      <c r="AF102" s="66">
        <f t="shared" si="26"/>
        <v>100</v>
      </c>
      <c r="AG102" s="10"/>
      <c r="AH102" s="36">
        <v>0.28899999999999998</v>
      </c>
      <c r="AI102" s="40">
        <v>32480</v>
      </c>
      <c r="AJ102" s="37">
        <v>0.86</v>
      </c>
      <c r="AK102" s="42" t="s">
        <v>210</v>
      </c>
      <c r="AL102" s="41">
        <v>1003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83</v>
      </c>
      <c r="E103" s="10"/>
      <c r="F103" s="18" t="s">
        <v>22</v>
      </c>
      <c r="G103" s="18" t="s">
        <v>198</v>
      </c>
      <c r="H103" s="10"/>
      <c r="I103" s="19">
        <v>1324171392</v>
      </c>
      <c r="J103" s="19">
        <v>1680</v>
      </c>
      <c r="K103" s="17" t="s">
        <v>9</v>
      </c>
      <c r="L103" s="10"/>
      <c r="M103" s="60">
        <v>150785</v>
      </c>
      <c r="N103" s="60">
        <v>299091</v>
      </c>
      <c r="O103" s="60">
        <v>219670</v>
      </c>
      <c r="P103" s="10"/>
      <c r="Q103" s="60">
        <f t="shared" si="24"/>
        <v>4486365</v>
      </c>
      <c r="R103" s="10"/>
      <c r="S103" s="62">
        <f t="shared" si="25"/>
        <v>4785456</v>
      </c>
      <c r="T103" s="10"/>
      <c r="U103" s="64">
        <v>22.6</v>
      </c>
      <c r="V103" s="64">
        <v>16.100000000000001</v>
      </c>
      <c r="W103" s="10"/>
      <c r="X103" s="43">
        <v>172020000000</v>
      </c>
      <c r="Y103" s="36">
        <v>7.4999999999999997E-2</v>
      </c>
      <c r="Z103" s="10"/>
      <c r="AA103" s="20">
        <v>25</v>
      </c>
      <c r="AB103" s="20">
        <v>30</v>
      </c>
      <c r="AC103" s="20">
        <v>5</v>
      </c>
      <c r="AD103" s="20">
        <v>39</v>
      </c>
      <c r="AE103" s="20">
        <v>1</v>
      </c>
      <c r="AF103" s="66">
        <f t="shared" si="26"/>
        <v>100</v>
      </c>
      <c r="AG103" s="10"/>
      <c r="AH103" s="36">
        <v>-8.5000000000000006E-2</v>
      </c>
      <c r="AI103" s="40">
        <v>15861</v>
      </c>
      <c r="AJ103" s="37">
        <v>0.78</v>
      </c>
      <c r="AK103" s="42" t="s">
        <v>213</v>
      </c>
      <c r="AL103" s="41">
        <v>820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76</v>
      </c>
      <c r="E104" s="10"/>
      <c r="F104" s="18" t="s">
        <v>13</v>
      </c>
      <c r="G104" s="18" t="s">
        <v>222</v>
      </c>
      <c r="H104" s="10"/>
      <c r="I104" s="19">
        <v>16582469</v>
      </c>
      <c r="J104" s="19">
        <v>3790</v>
      </c>
      <c r="K104" s="17" t="s">
        <v>9</v>
      </c>
      <c r="L104" s="10"/>
      <c r="M104" s="60">
        <v>2058</v>
      </c>
      <c r="N104" s="60">
        <v>2758</v>
      </c>
      <c r="O104" s="60">
        <v>2635</v>
      </c>
      <c r="P104" s="10"/>
      <c r="Q104" s="60">
        <f t="shared" si="24"/>
        <v>41370</v>
      </c>
      <c r="R104" s="10"/>
      <c r="S104" s="62">
        <f t="shared" si="25"/>
        <v>44128</v>
      </c>
      <c r="T104" s="10"/>
      <c r="U104" s="64">
        <v>16.600000000000001</v>
      </c>
      <c r="V104" s="64">
        <v>15.92</v>
      </c>
      <c r="W104" s="10"/>
      <c r="X104" s="43">
        <v>3800000000</v>
      </c>
      <c r="Y104" s="36">
        <v>5.5E-2</v>
      </c>
      <c r="Z104" s="10"/>
      <c r="AA104" s="20">
        <v>38</v>
      </c>
      <c r="AB104" s="20">
        <v>14</v>
      </c>
      <c r="AC104" s="20">
        <v>2</v>
      </c>
      <c r="AD104" s="20">
        <v>45</v>
      </c>
      <c r="AE104" s="20">
        <v>1</v>
      </c>
      <c r="AF104" s="66">
        <f t="shared" si="26"/>
        <v>100</v>
      </c>
      <c r="AG104" s="10"/>
      <c r="AH104" s="36">
        <v>2.5999999999999999E-2</v>
      </c>
      <c r="AI104" s="40">
        <v>19600</v>
      </c>
      <c r="AJ104" s="37">
        <v>0.82</v>
      </c>
      <c r="AK104" s="42" t="s">
        <v>210</v>
      </c>
      <c r="AL104" s="41">
        <v>863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93</v>
      </c>
      <c r="E105" s="10"/>
      <c r="F105" s="18" t="s">
        <v>8</v>
      </c>
      <c r="G105" s="18" t="s">
        <v>212</v>
      </c>
      <c r="H105" s="10"/>
      <c r="I105" s="19">
        <v>17987736</v>
      </c>
      <c r="J105" s="19">
        <v>8710</v>
      </c>
      <c r="K105" s="17" t="s">
        <v>9</v>
      </c>
      <c r="L105" s="10"/>
      <c r="M105" s="60">
        <v>2625</v>
      </c>
      <c r="N105" s="60">
        <v>3158</v>
      </c>
      <c r="O105" s="60">
        <v>2780</v>
      </c>
      <c r="P105" s="10"/>
      <c r="Q105" s="60">
        <f t="shared" si="24"/>
        <v>47370</v>
      </c>
      <c r="R105" s="10"/>
      <c r="S105" s="62">
        <f t="shared" si="25"/>
        <v>50528</v>
      </c>
      <c r="T105" s="10"/>
      <c r="U105" s="64">
        <v>17.600000000000001</v>
      </c>
      <c r="V105" s="64">
        <v>15.73</v>
      </c>
      <c r="W105" s="10"/>
      <c r="X105" s="43">
        <v>8100000000</v>
      </c>
      <c r="Y105" s="36">
        <v>5.8999999999999997E-2</v>
      </c>
      <c r="Z105" s="10"/>
      <c r="AA105" s="20">
        <v>61</v>
      </c>
      <c r="AB105" s="20">
        <v>5</v>
      </c>
      <c r="AC105" s="20">
        <v>1</v>
      </c>
      <c r="AD105" s="20">
        <v>32</v>
      </c>
      <c r="AE105" s="20">
        <v>1</v>
      </c>
      <c r="AF105" s="66">
        <f t="shared" si="26"/>
        <v>100</v>
      </c>
      <c r="AG105" s="10"/>
      <c r="AH105" s="36">
        <v>-0.17499999999999999</v>
      </c>
      <c r="AI105" s="40">
        <v>24367</v>
      </c>
      <c r="AJ105" s="37">
        <v>0.82</v>
      </c>
      <c r="AK105" s="42" t="s">
        <v>213</v>
      </c>
      <c r="AL105" s="41">
        <v>969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114</v>
      </c>
      <c r="E106" s="10"/>
      <c r="F106" s="18" t="s">
        <v>13</v>
      </c>
      <c r="G106" s="18" t="s">
        <v>222</v>
      </c>
      <c r="H106" s="10"/>
      <c r="I106" s="19">
        <v>127540424</v>
      </c>
      <c r="J106" s="19">
        <v>9040</v>
      </c>
      <c r="K106" s="17" t="s">
        <v>9</v>
      </c>
      <c r="L106" s="10"/>
      <c r="M106" s="60">
        <v>16039</v>
      </c>
      <c r="N106" s="60">
        <v>16725</v>
      </c>
      <c r="O106" s="60">
        <v>19676</v>
      </c>
      <c r="P106" s="10"/>
      <c r="Q106" s="60">
        <f t="shared" si="24"/>
        <v>250875</v>
      </c>
      <c r="R106" s="10"/>
      <c r="S106" s="62">
        <f t="shared" si="25"/>
        <v>267600</v>
      </c>
      <c r="T106" s="10"/>
      <c r="U106" s="64">
        <v>13.1</v>
      </c>
      <c r="V106" s="64">
        <v>15.73</v>
      </c>
      <c r="W106" s="10"/>
      <c r="X106" s="43">
        <v>46990000000</v>
      </c>
      <c r="Y106" s="36">
        <v>4.3999999999999997E-2</v>
      </c>
      <c r="Z106" s="10"/>
      <c r="AA106" s="20">
        <v>38</v>
      </c>
      <c r="AB106" s="20">
        <v>10</v>
      </c>
      <c r="AC106" s="20">
        <v>2</v>
      </c>
      <c r="AD106" s="20">
        <v>48</v>
      </c>
      <c r="AE106" s="20">
        <v>2</v>
      </c>
      <c r="AF106" s="66">
        <f t="shared" si="26"/>
        <v>100</v>
      </c>
      <c r="AG106" s="10"/>
      <c r="AH106" s="36">
        <v>-1.4E-2</v>
      </c>
      <c r="AI106" s="40">
        <v>31524</v>
      </c>
      <c r="AJ106" s="37">
        <v>0.78</v>
      </c>
      <c r="AK106" s="42" t="s">
        <v>213</v>
      </c>
      <c r="AL106" s="41">
        <v>847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115</v>
      </c>
      <c r="E107" s="10"/>
      <c r="F107" s="18" t="s">
        <v>18</v>
      </c>
      <c r="G107" s="18" t="s">
        <v>224</v>
      </c>
      <c r="H107" s="10"/>
      <c r="I107" s="19">
        <v>104937</v>
      </c>
      <c r="J107" s="19">
        <v>3680</v>
      </c>
      <c r="K107" s="17" t="s">
        <v>9</v>
      </c>
      <c r="L107" s="10"/>
      <c r="M107" s="60">
        <v>2</v>
      </c>
      <c r="N107" s="60">
        <v>2</v>
      </c>
      <c r="O107" s="60">
        <v>16</v>
      </c>
      <c r="P107" s="10"/>
      <c r="Q107" s="60">
        <f t="shared" si="24"/>
        <v>30</v>
      </c>
      <c r="R107" s="10"/>
      <c r="S107" s="62">
        <f t="shared" si="25"/>
        <v>32</v>
      </c>
      <c r="T107" s="10"/>
      <c r="U107" s="64">
        <v>1.9</v>
      </c>
      <c r="V107" s="64">
        <v>15.66</v>
      </c>
      <c r="W107" s="10"/>
      <c r="X107" s="43">
        <v>2090000</v>
      </c>
      <c r="Y107" s="36">
        <v>6.0000000000000001E-3</v>
      </c>
      <c r="Z107" s="10"/>
      <c r="AA107" s="20">
        <v>74</v>
      </c>
      <c r="AB107" s="20">
        <v>14</v>
      </c>
      <c r="AC107" s="20">
        <v>2</v>
      </c>
      <c r="AD107" s="20">
        <v>9</v>
      </c>
      <c r="AE107" s="20">
        <v>1</v>
      </c>
      <c r="AF107" s="66">
        <f t="shared" si="26"/>
        <v>100</v>
      </c>
      <c r="AG107" s="10"/>
      <c r="AH107" s="36">
        <v>-3.0000000000000001E-3</v>
      </c>
      <c r="AI107" s="40">
        <v>5406</v>
      </c>
      <c r="AJ107" s="37">
        <v>0.82</v>
      </c>
      <c r="AK107" s="42" t="s">
        <v>214</v>
      </c>
      <c r="AL107" s="41">
        <v>933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38</v>
      </c>
      <c r="E108" s="10"/>
      <c r="F108" s="18" t="s">
        <v>11</v>
      </c>
      <c r="G108" s="18" t="s">
        <v>11</v>
      </c>
      <c r="H108" s="10"/>
      <c r="I108" s="19">
        <v>23439188</v>
      </c>
      <c r="J108" s="19">
        <v>1200</v>
      </c>
      <c r="K108" s="17" t="s">
        <v>9</v>
      </c>
      <c r="L108" s="10"/>
      <c r="M108" s="60">
        <v>1879</v>
      </c>
      <c r="N108" s="60">
        <v>7066</v>
      </c>
      <c r="O108" s="60">
        <v>4120</v>
      </c>
      <c r="P108" s="10"/>
      <c r="Q108" s="60">
        <f t="shared" si="24"/>
        <v>105990</v>
      </c>
      <c r="R108" s="10"/>
      <c r="S108" s="62">
        <f t="shared" si="25"/>
        <v>113056</v>
      </c>
      <c r="T108" s="10"/>
      <c r="U108" s="64">
        <v>30.1</v>
      </c>
      <c r="V108" s="64">
        <v>15.27</v>
      </c>
      <c r="W108" s="10"/>
      <c r="X108" s="43">
        <v>3270000000</v>
      </c>
      <c r="Y108" s="36">
        <v>0.1</v>
      </c>
      <c r="Z108" s="10"/>
      <c r="AA108" s="20">
        <v>64</v>
      </c>
      <c r="AB108" s="20">
        <v>20</v>
      </c>
      <c r="AC108" s="20">
        <v>1</v>
      </c>
      <c r="AD108" s="20">
        <v>14</v>
      </c>
      <c r="AE108" s="20">
        <v>1</v>
      </c>
      <c r="AF108" s="66">
        <f t="shared" si="26"/>
        <v>100</v>
      </c>
      <c r="AG108" s="10"/>
      <c r="AH108" s="36">
        <v>-8.3000000000000004E-2</v>
      </c>
      <c r="AI108" s="40">
        <v>3235</v>
      </c>
      <c r="AJ108" s="37">
        <v>0.64</v>
      </c>
      <c r="AK108" s="42" t="s">
        <v>214</v>
      </c>
      <c r="AL108" s="41">
        <v>878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49</v>
      </c>
      <c r="E109" s="10"/>
      <c r="F109" s="18" t="s">
        <v>11</v>
      </c>
      <c r="G109" s="18" t="s">
        <v>11</v>
      </c>
      <c r="H109" s="10"/>
      <c r="I109" s="19">
        <v>23695920</v>
      </c>
      <c r="J109" s="19">
        <v>1520</v>
      </c>
      <c r="K109" s="17" t="s">
        <v>9</v>
      </c>
      <c r="L109" s="10"/>
      <c r="M109" s="60">
        <v>991</v>
      </c>
      <c r="N109" s="60">
        <v>5582</v>
      </c>
      <c r="O109" s="60">
        <v>3670</v>
      </c>
      <c r="P109" s="10"/>
      <c r="Q109" s="60">
        <f t="shared" si="24"/>
        <v>83730</v>
      </c>
      <c r="R109" s="10"/>
      <c r="S109" s="62">
        <f t="shared" si="25"/>
        <v>89312</v>
      </c>
      <c r="T109" s="10"/>
      <c r="U109" s="64">
        <v>23.6</v>
      </c>
      <c r="V109" s="64">
        <v>15</v>
      </c>
      <c r="W109" s="10"/>
      <c r="X109" s="43">
        <v>2770000000</v>
      </c>
      <c r="Y109" s="36">
        <v>7.8E-2</v>
      </c>
      <c r="Z109" s="10"/>
      <c r="AA109" s="20">
        <v>51</v>
      </c>
      <c r="AB109" s="20">
        <v>10</v>
      </c>
      <c r="AC109" s="20">
        <v>1</v>
      </c>
      <c r="AD109" s="20">
        <v>37</v>
      </c>
      <c r="AE109" s="20">
        <v>1</v>
      </c>
      <c r="AF109" s="66">
        <f t="shared" si="26"/>
        <v>100</v>
      </c>
      <c r="AG109" s="10"/>
      <c r="AH109" s="36">
        <v>-0.05</v>
      </c>
      <c r="AI109" s="40">
        <v>3821</v>
      </c>
      <c r="AJ109" s="37">
        <v>0.63</v>
      </c>
      <c r="AK109" s="42" t="s">
        <v>213</v>
      </c>
      <c r="AL109" s="41">
        <v>865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44</v>
      </c>
      <c r="E110" s="10"/>
      <c r="F110" s="18" t="s">
        <v>13</v>
      </c>
      <c r="G110" s="18" t="s">
        <v>222</v>
      </c>
      <c r="H110" s="10"/>
      <c r="I110" s="19">
        <v>48653420</v>
      </c>
      <c r="J110" s="19">
        <v>6320</v>
      </c>
      <c r="K110" s="17" t="s">
        <v>9</v>
      </c>
      <c r="L110" s="10"/>
      <c r="M110" s="60">
        <v>7158</v>
      </c>
      <c r="N110" s="60">
        <v>8987</v>
      </c>
      <c r="O110" s="60">
        <v>7447</v>
      </c>
      <c r="P110" s="10"/>
      <c r="Q110" s="60">
        <f t="shared" si="24"/>
        <v>134805</v>
      </c>
      <c r="R110" s="10"/>
      <c r="S110" s="62">
        <f t="shared" si="25"/>
        <v>143792</v>
      </c>
      <c r="T110" s="10"/>
      <c r="U110" s="64">
        <v>18.5</v>
      </c>
      <c r="V110" s="64">
        <v>14.88</v>
      </c>
      <c r="W110" s="10"/>
      <c r="X110" s="43">
        <v>17370000000</v>
      </c>
      <c r="Y110" s="36">
        <v>6.0999999999999999E-2</v>
      </c>
      <c r="Z110" s="10"/>
      <c r="AA110" s="20">
        <v>15</v>
      </c>
      <c r="AB110" s="20">
        <v>40</v>
      </c>
      <c r="AC110" s="20">
        <v>3</v>
      </c>
      <c r="AD110" s="20">
        <v>41</v>
      </c>
      <c r="AE110" s="20">
        <v>1</v>
      </c>
      <c r="AF110" s="66">
        <f t="shared" si="26"/>
        <v>100</v>
      </c>
      <c r="AG110" s="10"/>
      <c r="AH110" s="36">
        <v>2.8000000000000001E-2</v>
      </c>
      <c r="AI110" s="40">
        <v>27702</v>
      </c>
      <c r="AJ110" s="37">
        <v>0.76</v>
      </c>
      <c r="AK110" s="42" t="s">
        <v>210</v>
      </c>
      <c r="AL110" s="41">
        <v>753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15</v>
      </c>
      <c r="E111" s="10"/>
      <c r="F111" s="18" t="s">
        <v>13</v>
      </c>
      <c r="G111" s="18" t="s">
        <v>222</v>
      </c>
      <c r="H111" s="10"/>
      <c r="I111" s="19">
        <v>43847432</v>
      </c>
      <c r="J111" s="19">
        <v>11960</v>
      </c>
      <c r="K111" s="17" t="s">
        <v>9</v>
      </c>
      <c r="L111" s="10"/>
      <c r="M111" s="60">
        <v>5530</v>
      </c>
      <c r="N111" s="60">
        <v>6119</v>
      </c>
      <c r="O111" s="60">
        <v>6508</v>
      </c>
      <c r="P111" s="10"/>
      <c r="Q111" s="60">
        <f t="shared" si="24"/>
        <v>91785</v>
      </c>
      <c r="R111" s="10"/>
      <c r="S111" s="62">
        <f t="shared" si="25"/>
        <v>97904</v>
      </c>
      <c r="T111" s="10"/>
      <c r="U111" s="64">
        <v>14</v>
      </c>
      <c r="V111" s="64">
        <v>14.85</v>
      </c>
      <c r="W111" s="10"/>
      <c r="X111" s="43">
        <v>25750000000</v>
      </c>
      <c r="Y111" s="36">
        <v>4.5999999999999999E-2</v>
      </c>
      <c r="Z111" s="10"/>
      <c r="AA111" s="20">
        <v>52</v>
      </c>
      <c r="AB111" s="20">
        <v>18</v>
      </c>
      <c r="AC111" s="20">
        <v>2</v>
      </c>
      <c r="AD111" s="20">
        <v>27</v>
      </c>
      <c r="AE111" s="20">
        <v>1</v>
      </c>
      <c r="AF111" s="66">
        <f t="shared" si="26"/>
        <v>100</v>
      </c>
      <c r="AG111" s="10"/>
      <c r="AH111" s="36">
        <v>-7.6999999999999999E-2</v>
      </c>
      <c r="AI111" s="40">
        <v>49338</v>
      </c>
      <c r="AJ111" s="37">
        <v>0.73</v>
      </c>
      <c r="AK111" s="42" t="s">
        <v>213</v>
      </c>
      <c r="AL111" s="41">
        <v>795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97</v>
      </c>
      <c r="E112" s="10"/>
      <c r="F112" s="18" t="s">
        <v>8</v>
      </c>
      <c r="G112" s="18" t="s">
        <v>212</v>
      </c>
      <c r="H112" s="10"/>
      <c r="I112" s="19">
        <v>5955734</v>
      </c>
      <c r="J112" s="19">
        <v>1100</v>
      </c>
      <c r="K112" s="17" t="s">
        <v>9</v>
      </c>
      <c r="L112" s="10"/>
      <c r="M112" s="60">
        <v>812</v>
      </c>
      <c r="N112" s="60">
        <v>916</v>
      </c>
      <c r="O112" s="60">
        <v>901</v>
      </c>
      <c r="P112" s="10"/>
      <c r="Q112" s="60">
        <f t="shared" si="24"/>
        <v>13740</v>
      </c>
      <c r="R112" s="10"/>
      <c r="S112" s="62">
        <f t="shared" si="25"/>
        <v>14656</v>
      </c>
      <c r="T112" s="10"/>
      <c r="U112" s="64">
        <v>15.4</v>
      </c>
      <c r="V112" s="64">
        <v>14.38</v>
      </c>
      <c r="W112" s="10"/>
      <c r="X112" s="43">
        <v>341320000</v>
      </c>
      <c r="Y112" s="36">
        <v>0.05</v>
      </c>
      <c r="Z112" s="10"/>
      <c r="AA112" s="20">
        <v>52</v>
      </c>
      <c r="AB112" s="20">
        <v>11</v>
      </c>
      <c r="AC112" s="20">
        <v>1</v>
      </c>
      <c r="AD112" s="20">
        <v>34</v>
      </c>
      <c r="AE112" s="20">
        <v>2</v>
      </c>
      <c r="AF112" s="66">
        <f t="shared" si="26"/>
        <v>100</v>
      </c>
      <c r="AG112" s="10"/>
      <c r="AH112" s="36">
        <v>-0.17599999999999999</v>
      </c>
      <c r="AI112" s="40">
        <v>17272</v>
      </c>
      <c r="AJ112" s="37">
        <v>0.84</v>
      </c>
      <c r="AK112" s="42" t="s">
        <v>213</v>
      </c>
      <c r="AL112" s="41">
        <v>844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142</v>
      </c>
      <c r="E113" s="10"/>
      <c r="F113" s="18" t="s">
        <v>13</v>
      </c>
      <c r="G113" s="18" t="s">
        <v>222</v>
      </c>
      <c r="H113" s="10"/>
      <c r="I113" s="19">
        <v>178015</v>
      </c>
      <c r="J113" s="19">
        <v>7670</v>
      </c>
      <c r="K113" s="17" t="s">
        <v>9</v>
      </c>
      <c r="L113" s="10"/>
      <c r="M113" s="60">
        <v>15</v>
      </c>
      <c r="N113" s="60">
        <v>63</v>
      </c>
      <c r="O113" s="60">
        <v>25</v>
      </c>
      <c r="P113" s="10"/>
      <c r="Q113" s="60">
        <f t="shared" si="24"/>
        <v>945</v>
      </c>
      <c r="R113" s="10"/>
      <c r="S113" s="62">
        <f t="shared" si="25"/>
        <v>1008</v>
      </c>
      <c r="T113" s="10"/>
      <c r="U113" s="64">
        <v>35.4</v>
      </c>
      <c r="V113" s="64">
        <v>14.13</v>
      </c>
      <c r="W113" s="10"/>
      <c r="X113" s="43">
        <v>192470000</v>
      </c>
      <c r="Y113" s="36">
        <v>0.11799999999999999</v>
      </c>
      <c r="Z113" s="10"/>
      <c r="AA113" s="20">
        <v>58</v>
      </c>
      <c r="AB113" s="20">
        <v>15</v>
      </c>
      <c r="AC113" s="20">
        <v>4</v>
      </c>
      <c r="AD113" s="20">
        <v>22</v>
      </c>
      <c r="AE113" s="20">
        <v>1</v>
      </c>
      <c r="AF113" s="66">
        <f t="shared" si="26"/>
        <v>100</v>
      </c>
      <c r="AG113" s="10"/>
      <c r="AH113" s="36">
        <v>1.9E-2</v>
      </c>
      <c r="AI113" s="40">
        <v>20044</v>
      </c>
      <c r="AJ113" s="37">
        <v>0.8</v>
      </c>
      <c r="AK113" s="42" t="s">
        <v>213</v>
      </c>
      <c r="AL113" s="41">
        <v>700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133</v>
      </c>
      <c r="E114" s="10"/>
      <c r="F114" s="18" t="s">
        <v>13</v>
      </c>
      <c r="G114" s="18" t="s">
        <v>222</v>
      </c>
      <c r="H114" s="10"/>
      <c r="I114" s="19">
        <v>31773840</v>
      </c>
      <c r="J114" s="19">
        <v>5950</v>
      </c>
      <c r="K114" s="17" t="s">
        <v>9</v>
      </c>
      <c r="L114" s="10"/>
      <c r="M114" s="60">
        <v>2696</v>
      </c>
      <c r="N114" s="60">
        <v>4286</v>
      </c>
      <c r="O114" s="60">
        <v>4555</v>
      </c>
      <c r="P114" s="10"/>
      <c r="Q114" s="60">
        <f t="shared" si="24"/>
        <v>64290</v>
      </c>
      <c r="R114" s="10"/>
      <c r="S114" s="62">
        <f t="shared" si="25"/>
        <v>68576</v>
      </c>
      <c r="T114" s="10"/>
      <c r="U114" s="64">
        <v>13.5</v>
      </c>
      <c r="V114" s="64">
        <v>13.95</v>
      </c>
      <c r="W114" s="10"/>
      <c r="X114" s="43">
        <v>8600000000</v>
      </c>
      <c r="Y114" s="36">
        <v>4.4999999999999998E-2</v>
      </c>
      <c r="Z114" s="10"/>
      <c r="AA114" s="20">
        <v>40</v>
      </c>
      <c r="AB114" s="20">
        <v>7</v>
      </c>
      <c r="AC114" s="20">
        <v>3</v>
      </c>
      <c r="AD114" s="20">
        <v>49</v>
      </c>
      <c r="AE114" s="20">
        <v>1</v>
      </c>
      <c r="AF114" s="66">
        <f t="shared" si="26"/>
        <v>100</v>
      </c>
      <c r="AG114" s="10"/>
      <c r="AH114" s="36">
        <v>-0.127</v>
      </c>
      <c r="AI114" s="40">
        <v>17640</v>
      </c>
      <c r="AJ114" s="37">
        <v>0.71</v>
      </c>
      <c r="AK114" s="42" t="s">
        <v>213</v>
      </c>
      <c r="AL114" s="41">
        <v>697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84</v>
      </c>
      <c r="E115" s="10"/>
      <c r="F115" s="18" t="s">
        <v>22</v>
      </c>
      <c r="G115" s="18" t="s">
        <v>224</v>
      </c>
      <c r="H115" s="10"/>
      <c r="I115" s="19">
        <v>261115456</v>
      </c>
      <c r="J115" s="19">
        <v>3400</v>
      </c>
      <c r="K115" s="17" t="s">
        <v>9</v>
      </c>
      <c r="L115" s="10"/>
      <c r="M115" s="60">
        <v>31282</v>
      </c>
      <c r="N115" s="60">
        <v>31726</v>
      </c>
      <c r="O115" s="60">
        <v>35692</v>
      </c>
      <c r="P115" s="10"/>
      <c r="Q115" s="60">
        <f t="shared" si="24"/>
        <v>475890</v>
      </c>
      <c r="R115" s="10"/>
      <c r="S115" s="62">
        <f t="shared" si="25"/>
        <v>507616</v>
      </c>
      <c r="T115" s="10"/>
      <c r="U115" s="64">
        <v>12.2</v>
      </c>
      <c r="V115" s="64">
        <v>13.94</v>
      </c>
      <c r="W115" s="10"/>
      <c r="X115" s="43">
        <v>37650000000</v>
      </c>
      <c r="Y115" s="36">
        <v>0.04</v>
      </c>
      <c r="Z115" s="10"/>
      <c r="AA115" s="20">
        <v>35</v>
      </c>
      <c r="AB115" s="20">
        <v>20</v>
      </c>
      <c r="AC115" s="20">
        <v>5</v>
      </c>
      <c r="AD115" s="20">
        <v>39</v>
      </c>
      <c r="AE115" s="20">
        <v>1</v>
      </c>
      <c r="AF115" s="66">
        <f t="shared" si="26"/>
        <v>100</v>
      </c>
      <c r="AG115" s="10"/>
      <c r="AH115" s="36">
        <v>-7.5999999999999998E-2</v>
      </c>
      <c r="AI115" s="40">
        <v>49173</v>
      </c>
      <c r="AJ115" s="37">
        <v>0.76</v>
      </c>
      <c r="AK115" s="42" t="s">
        <v>213</v>
      </c>
      <c r="AL115" s="41">
        <v>832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80</v>
      </c>
      <c r="E116" s="10"/>
      <c r="F116" s="18" t="s">
        <v>13</v>
      </c>
      <c r="G116" s="18" t="s">
        <v>222</v>
      </c>
      <c r="H116" s="10"/>
      <c r="I116" s="19">
        <v>9112867</v>
      </c>
      <c r="J116" s="19">
        <v>2150</v>
      </c>
      <c r="K116" s="17" t="s">
        <v>9</v>
      </c>
      <c r="L116" s="10"/>
      <c r="M116" s="60">
        <v>1407</v>
      </c>
      <c r="N116" s="60">
        <v>1525</v>
      </c>
      <c r="O116" s="60">
        <v>1276</v>
      </c>
      <c r="P116" s="10"/>
      <c r="Q116" s="60">
        <f t="shared" si="24"/>
        <v>22875</v>
      </c>
      <c r="R116" s="10"/>
      <c r="S116" s="62">
        <f t="shared" si="25"/>
        <v>24400</v>
      </c>
      <c r="T116" s="10"/>
      <c r="U116" s="64">
        <v>16.7</v>
      </c>
      <c r="V116" s="64">
        <v>13.76</v>
      </c>
      <c r="W116" s="10"/>
      <c r="X116" s="43">
        <v>1200000000</v>
      </c>
      <c r="Y116" s="36">
        <v>5.6000000000000001E-2</v>
      </c>
      <c r="Z116" s="10"/>
      <c r="AA116" s="20">
        <v>31</v>
      </c>
      <c r="AB116" s="20">
        <v>9</v>
      </c>
      <c r="AC116" s="20">
        <v>2</v>
      </c>
      <c r="AD116" s="20">
        <v>56</v>
      </c>
      <c r="AE116" s="20">
        <v>2</v>
      </c>
      <c r="AF116" s="66">
        <f t="shared" si="26"/>
        <v>100</v>
      </c>
      <c r="AG116" s="10"/>
      <c r="AH116" s="36">
        <v>-1.2E-2</v>
      </c>
      <c r="AI116" s="40">
        <v>18595</v>
      </c>
      <c r="AJ116" s="37">
        <v>0.72</v>
      </c>
      <c r="AK116" s="42" t="s">
        <v>214</v>
      </c>
      <c r="AL116" s="41">
        <v>698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31</v>
      </c>
      <c r="E117" s="10"/>
      <c r="F117" s="18" t="s">
        <v>11</v>
      </c>
      <c r="G117" s="18" t="s">
        <v>11</v>
      </c>
      <c r="H117" s="10"/>
      <c r="I117" s="19">
        <v>2250260</v>
      </c>
      <c r="J117" s="19">
        <v>6610</v>
      </c>
      <c r="K117" s="17" t="s">
        <v>9</v>
      </c>
      <c r="L117" s="10"/>
      <c r="M117" s="60">
        <v>450</v>
      </c>
      <c r="N117" s="60">
        <v>535</v>
      </c>
      <c r="O117" s="60">
        <v>299</v>
      </c>
      <c r="P117" s="10"/>
      <c r="Q117" s="60">
        <f t="shared" si="24"/>
        <v>8025</v>
      </c>
      <c r="R117" s="10"/>
      <c r="S117" s="62">
        <f t="shared" si="25"/>
        <v>8560</v>
      </c>
      <c r="T117" s="10"/>
      <c r="U117" s="64">
        <v>23.8</v>
      </c>
      <c r="V117" s="64">
        <v>13.33</v>
      </c>
      <c r="W117" s="10"/>
      <c r="X117" s="43">
        <v>1240000000</v>
      </c>
      <c r="Y117" s="36">
        <v>7.9000000000000001E-2</v>
      </c>
      <c r="Z117" s="10"/>
      <c r="AA117" s="20">
        <v>62</v>
      </c>
      <c r="AB117" s="20">
        <v>3</v>
      </c>
      <c r="AC117" s="20">
        <v>1</v>
      </c>
      <c r="AD117" s="20">
        <v>33</v>
      </c>
      <c r="AE117" s="20">
        <v>1</v>
      </c>
      <c r="AF117" s="66">
        <f t="shared" si="26"/>
        <v>100</v>
      </c>
      <c r="AG117" s="10"/>
      <c r="AH117" s="36">
        <v>-5.0999999999999997E-2</v>
      </c>
      <c r="AI117" s="40">
        <v>29031</v>
      </c>
      <c r="AJ117" s="37">
        <v>0.72</v>
      </c>
      <c r="AK117" s="42" t="s">
        <v>214</v>
      </c>
      <c r="AL117" s="41">
        <v>787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113</v>
      </c>
      <c r="E118" s="10"/>
      <c r="F118" s="18" t="s">
        <v>11</v>
      </c>
      <c r="G118" s="18" t="s">
        <v>11</v>
      </c>
      <c r="H118" s="10"/>
      <c r="I118" s="19">
        <v>1262132</v>
      </c>
      <c r="J118" s="19">
        <v>9760</v>
      </c>
      <c r="K118" s="17" t="s">
        <v>9</v>
      </c>
      <c r="L118" s="10"/>
      <c r="M118" s="60">
        <v>144</v>
      </c>
      <c r="N118" s="60">
        <v>173</v>
      </c>
      <c r="O118" s="60">
        <v>168</v>
      </c>
      <c r="P118" s="10"/>
      <c r="Q118" s="60">
        <f t="shared" si="24"/>
        <v>2595</v>
      </c>
      <c r="R118" s="10"/>
      <c r="S118" s="62">
        <f t="shared" si="25"/>
        <v>2768</v>
      </c>
      <c r="T118" s="10"/>
      <c r="U118" s="64">
        <v>13.7</v>
      </c>
      <c r="V118" s="64">
        <v>13.22</v>
      </c>
      <c r="W118" s="10"/>
      <c r="X118" s="43">
        <v>556910000</v>
      </c>
      <c r="Y118" s="36">
        <v>4.5999999999999999E-2</v>
      </c>
      <c r="Z118" s="10"/>
      <c r="AA118" s="20">
        <v>40</v>
      </c>
      <c r="AB118" s="20">
        <v>28</v>
      </c>
      <c r="AC118" s="20">
        <v>3</v>
      </c>
      <c r="AD118" s="20">
        <v>28</v>
      </c>
      <c r="AE118" s="20">
        <v>1</v>
      </c>
      <c r="AF118" s="66">
        <f t="shared" si="26"/>
        <v>100</v>
      </c>
      <c r="AG118" s="10"/>
      <c r="AH118" s="36">
        <v>4.3999999999999997E-2</v>
      </c>
      <c r="AI118" s="40">
        <v>40224</v>
      </c>
      <c r="AJ118" s="37">
        <v>0.8</v>
      </c>
      <c r="AK118" s="42" t="s">
        <v>223</v>
      </c>
      <c r="AL118" s="41">
        <v>727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130</v>
      </c>
      <c r="E119" s="10"/>
      <c r="F119" s="18" t="s">
        <v>13</v>
      </c>
      <c r="G119" s="18" t="s">
        <v>222</v>
      </c>
      <c r="H119" s="10"/>
      <c r="I119" s="19">
        <v>4034119</v>
      </c>
      <c r="J119" s="19">
        <v>12140</v>
      </c>
      <c r="K119" s="17" t="s">
        <v>9</v>
      </c>
      <c r="L119" s="10"/>
      <c r="M119" s="60">
        <v>440</v>
      </c>
      <c r="N119" s="60">
        <v>575</v>
      </c>
      <c r="O119" s="60">
        <v>506</v>
      </c>
      <c r="P119" s="10"/>
      <c r="Q119" s="60">
        <f t="shared" si="24"/>
        <v>8625</v>
      </c>
      <c r="R119" s="10"/>
      <c r="S119" s="62">
        <f t="shared" si="25"/>
        <v>9200</v>
      </c>
      <c r="T119" s="10"/>
      <c r="U119" s="64">
        <v>14.3</v>
      </c>
      <c r="V119" s="64">
        <v>13.11</v>
      </c>
      <c r="W119" s="10"/>
      <c r="X119" s="43">
        <v>2750000000</v>
      </c>
      <c r="Y119" s="36">
        <v>4.7E-2</v>
      </c>
      <c r="Z119" s="10"/>
      <c r="AA119" s="20">
        <v>41</v>
      </c>
      <c r="AB119" s="20">
        <v>5</v>
      </c>
      <c r="AC119" s="20">
        <v>5</v>
      </c>
      <c r="AD119" s="20">
        <v>47</v>
      </c>
      <c r="AE119" s="20">
        <v>2</v>
      </c>
      <c r="AF119" s="66">
        <f t="shared" si="26"/>
        <v>100</v>
      </c>
      <c r="AG119" s="10"/>
      <c r="AH119" s="36">
        <v>-9.7000000000000003E-2</v>
      </c>
      <c r="AI119" s="40">
        <v>31942</v>
      </c>
      <c r="AJ119" s="37">
        <v>0.77</v>
      </c>
      <c r="AK119" s="42" t="s">
        <v>210</v>
      </c>
      <c r="AL119" s="41">
        <v>659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158</v>
      </c>
      <c r="E120" s="10"/>
      <c r="F120" s="18" t="s">
        <v>22</v>
      </c>
      <c r="G120" s="18" t="s">
        <v>198</v>
      </c>
      <c r="H120" s="10"/>
      <c r="I120" s="19">
        <v>20798492</v>
      </c>
      <c r="J120" s="19">
        <v>3780</v>
      </c>
      <c r="K120" s="17" t="s">
        <v>9</v>
      </c>
      <c r="L120" s="10"/>
      <c r="M120" s="60">
        <v>3003</v>
      </c>
      <c r="N120" s="60">
        <v>3096</v>
      </c>
      <c r="O120" s="60">
        <v>2811</v>
      </c>
      <c r="P120" s="10"/>
      <c r="Q120" s="60">
        <f t="shared" si="24"/>
        <v>46440</v>
      </c>
      <c r="R120" s="10"/>
      <c r="S120" s="62">
        <f t="shared" si="25"/>
        <v>49536</v>
      </c>
      <c r="T120" s="10"/>
      <c r="U120" s="64">
        <v>14.9</v>
      </c>
      <c r="V120" s="64">
        <v>13.09</v>
      </c>
      <c r="W120" s="10"/>
      <c r="X120" s="43">
        <v>3970000000</v>
      </c>
      <c r="Y120" s="36">
        <v>4.9000000000000002E-2</v>
      </c>
      <c r="Z120" s="10"/>
      <c r="AA120" s="20">
        <v>38</v>
      </c>
      <c r="AB120" s="20">
        <v>20</v>
      </c>
      <c r="AC120" s="20">
        <v>3</v>
      </c>
      <c r="AD120" s="20">
        <v>38</v>
      </c>
      <c r="AE120" s="20">
        <v>1</v>
      </c>
      <c r="AF120" s="66">
        <f t="shared" si="26"/>
        <v>100</v>
      </c>
      <c r="AG120" s="10"/>
      <c r="AH120" s="36">
        <v>-4.8000000000000001E-2</v>
      </c>
      <c r="AI120" s="40">
        <v>32673</v>
      </c>
      <c r="AJ120" s="37">
        <v>0.63</v>
      </c>
      <c r="AK120" s="42" t="s">
        <v>213</v>
      </c>
      <c r="AL120" s="41">
        <v>598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181</v>
      </c>
      <c r="E121" s="10"/>
      <c r="F121" s="18" t="s">
        <v>8</v>
      </c>
      <c r="G121" s="18" t="s">
        <v>212</v>
      </c>
      <c r="H121" s="10"/>
      <c r="I121" s="19">
        <v>31446796</v>
      </c>
      <c r="J121" s="19">
        <v>2220</v>
      </c>
      <c r="K121" s="17" t="s">
        <v>9</v>
      </c>
      <c r="L121" s="10"/>
      <c r="M121" s="60">
        <v>2496</v>
      </c>
      <c r="N121" s="60">
        <v>3617</v>
      </c>
      <c r="O121" s="60">
        <v>4015</v>
      </c>
      <c r="P121" s="10"/>
      <c r="Q121" s="60">
        <f t="shared" si="24"/>
        <v>54255</v>
      </c>
      <c r="R121" s="10"/>
      <c r="S121" s="62">
        <f t="shared" si="25"/>
        <v>57872</v>
      </c>
      <c r="T121" s="10"/>
      <c r="U121" s="64">
        <v>11.5</v>
      </c>
      <c r="V121" s="64">
        <v>12.63</v>
      </c>
      <c r="W121" s="10"/>
      <c r="X121" s="43">
        <v>2550000000</v>
      </c>
      <c r="Y121" s="36">
        <v>3.7999999999999999E-2</v>
      </c>
      <c r="Z121" s="10"/>
      <c r="AA121" s="20">
        <v>55</v>
      </c>
      <c r="AB121" s="20">
        <v>4</v>
      </c>
      <c r="AC121" s="20">
        <v>1</v>
      </c>
      <c r="AD121" s="20">
        <v>39</v>
      </c>
      <c r="AE121" s="20">
        <v>1</v>
      </c>
      <c r="AF121" s="66">
        <f t="shared" si="26"/>
        <v>100</v>
      </c>
      <c r="AG121" s="10"/>
      <c r="AH121" s="36">
        <v>-6.0999999999999999E-2</v>
      </c>
      <c r="AI121" s="40">
        <v>0</v>
      </c>
      <c r="AJ121" s="37">
        <v>0.84</v>
      </c>
      <c r="AK121" s="42" t="s">
        <v>210</v>
      </c>
      <c r="AL121" s="41">
        <v>760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138</v>
      </c>
      <c r="E122" s="10"/>
      <c r="F122" s="18" t="s">
        <v>8</v>
      </c>
      <c r="G122" s="18" t="s">
        <v>212</v>
      </c>
      <c r="H122" s="10"/>
      <c r="I122" s="19">
        <v>4059608</v>
      </c>
      <c r="J122" s="19">
        <v>2120</v>
      </c>
      <c r="K122" s="17" t="s">
        <v>9</v>
      </c>
      <c r="L122" s="10"/>
      <c r="M122" s="60">
        <v>346</v>
      </c>
      <c r="N122" s="60">
        <v>394</v>
      </c>
      <c r="O122" s="60">
        <v>465</v>
      </c>
      <c r="P122" s="10"/>
      <c r="Q122" s="60">
        <f t="shared" si="24"/>
        <v>5910</v>
      </c>
      <c r="R122" s="10"/>
      <c r="S122" s="62">
        <f t="shared" si="25"/>
        <v>6304</v>
      </c>
      <c r="T122" s="10"/>
      <c r="U122" s="64">
        <v>9.6999999999999993</v>
      </c>
      <c r="V122" s="64">
        <v>12.43</v>
      </c>
      <c r="W122" s="10"/>
      <c r="X122" s="43">
        <v>250640000</v>
      </c>
      <c r="Y122" s="36">
        <v>3.6999999999999998E-2</v>
      </c>
      <c r="Z122" s="10"/>
      <c r="AA122" s="20">
        <v>50</v>
      </c>
      <c r="AB122" s="20">
        <v>10</v>
      </c>
      <c r="AC122" s="20">
        <v>2</v>
      </c>
      <c r="AD122" s="20">
        <v>36</v>
      </c>
      <c r="AE122" s="20">
        <v>2</v>
      </c>
      <c r="AF122" s="66">
        <f t="shared" si="26"/>
        <v>100</v>
      </c>
      <c r="AG122" s="10"/>
      <c r="AH122" s="36">
        <v>-6.0999999999999999E-2</v>
      </c>
      <c r="AI122" s="40">
        <v>22028</v>
      </c>
      <c r="AJ122" s="37">
        <v>0.81</v>
      </c>
      <c r="AK122" s="42" t="s">
        <v>210</v>
      </c>
      <c r="AL122" s="41">
        <v>736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145</v>
      </c>
      <c r="E123" s="10"/>
      <c r="F123" s="18" t="s">
        <v>11</v>
      </c>
      <c r="G123" s="18" t="s">
        <v>11</v>
      </c>
      <c r="H123" s="10"/>
      <c r="I123" s="19">
        <v>199910</v>
      </c>
      <c r="J123" s="19">
        <v>1730</v>
      </c>
      <c r="K123" s="17" t="s">
        <v>9</v>
      </c>
      <c r="L123" s="10"/>
      <c r="M123" s="60">
        <v>23</v>
      </c>
      <c r="N123" s="60">
        <v>55</v>
      </c>
      <c r="O123" s="60">
        <v>24</v>
      </c>
      <c r="P123" s="10"/>
      <c r="Q123" s="60">
        <f t="shared" ref="Q123:Q157" si="31">N123*$Q$189</f>
        <v>825</v>
      </c>
      <c r="R123" s="10"/>
      <c r="S123" s="62">
        <f t="shared" ref="S123:S157" si="32">Q123+N123</f>
        <v>880</v>
      </c>
      <c r="T123" s="10"/>
      <c r="U123" s="64">
        <v>27.5</v>
      </c>
      <c r="V123" s="64">
        <v>11.95</v>
      </c>
      <c r="W123" s="10"/>
      <c r="X123" s="43">
        <v>32410000</v>
      </c>
      <c r="Y123" s="36">
        <v>9.0999999999999998E-2</v>
      </c>
      <c r="Z123" s="10"/>
      <c r="AA123" s="20">
        <v>52</v>
      </c>
      <c r="AB123" s="20">
        <v>10</v>
      </c>
      <c r="AC123" s="20">
        <v>2</v>
      </c>
      <c r="AD123" s="20">
        <v>35</v>
      </c>
      <c r="AE123" s="20">
        <v>1</v>
      </c>
      <c r="AF123" s="66">
        <f t="shared" ref="AF123:AF154" si="33">SUM(AA123:AE123)</f>
        <v>100</v>
      </c>
      <c r="AG123" s="10"/>
      <c r="AH123" s="36">
        <v>-0.08</v>
      </c>
      <c r="AI123" s="40">
        <v>17033</v>
      </c>
      <c r="AJ123" s="37">
        <v>0.68</v>
      </c>
      <c r="AK123" s="42" t="s">
        <v>213</v>
      </c>
      <c r="AL123" s="41">
        <v>673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94</v>
      </c>
      <c r="E124" s="10"/>
      <c r="F124" s="18" t="s">
        <v>11</v>
      </c>
      <c r="G124" s="18" t="s">
        <v>11</v>
      </c>
      <c r="H124" s="10"/>
      <c r="I124" s="19">
        <v>48461568</v>
      </c>
      <c r="J124" s="19">
        <v>1380</v>
      </c>
      <c r="K124" s="17" t="s">
        <v>9</v>
      </c>
      <c r="L124" s="10"/>
      <c r="M124" s="60">
        <v>2965</v>
      </c>
      <c r="N124" s="60">
        <v>13463</v>
      </c>
      <c r="O124" s="60">
        <v>5416</v>
      </c>
      <c r="P124" s="10"/>
      <c r="Q124" s="60">
        <f t="shared" si="31"/>
        <v>201945</v>
      </c>
      <c r="R124" s="10"/>
      <c r="S124" s="62">
        <f t="shared" si="32"/>
        <v>215408</v>
      </c>
      <c r="T124" s="10"/>
      <c r="U124" s="64">
        <v>27.8</v>
      </c>
      <c r="V124" s="64">
        <v>11.47</v>
      </c>
      <c r="W124" s="10"/>
      <c r="X124" s="43">
        <v>6550000000</v>
      </c>
      <c r="Y124" s="36">
        <v>9.1999999999999998E-2</v>
      </c>
      <c r="Z124" s="10"/>
      <c r="AA124" s="20">
        <v>49</v>
      </c>
      <c r="AB124" s="20">
        <v>6</v>
      </c>
      <c r="AC124" s="20">
        <v>6</v>
      </c>
      <c r="AD124" s="20">
        <v>38</v>
      </c>
      <c r="AE124" s="20">
        <v>1</v>
      </c>
      <c r="AF124" s="66">
        <f t="shared" si="33"/>
        <v>100</v>
      </c>
      <c r="AG124" s="10"/>
      <c r="AH124" s="36">
        <v>-6.7000000000000004E-2</v>
      </c>
      <c r="AI124" s="40">
        <v>4536</v>
      </c>
      <c r="AJ124" s="37">
        <v>0.67</v>
      </c>
      <c r="AK124" s="42" t="s">
        <v>213</v>
      </c>
      <c r="AL124" s="41">
        <v>636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139</v>
      </c>
      <c r="E125" s="10"/>
      <c r="F125" s="18" t="s">
        <v>8</v>
      </c>
      <c r="G125" s="18" t="s">
        <v>212</v>
      </c>
      <c r="H125" s="10"/>
      <c r="I125" s="19">
        <v>19778084</v>
      </c>
      <c r="J125" s="19">
        <v>9470</v>
      </c>
      <c r="K125" s="17" t="s">
        <v>9</v>
      </c>
      <c r="L125" s="10"/>
      <c r="M125" s="60">
        <v>1913</v>
      </c>
      <c r="N125" s="60">
        <v>2044</v>
      </c>
      <c r="O125" s="60">
        <v>2208</v>
      </c>
      <c r="P125" s="10"/>
      <c r="Q125" s="60">
        <f t="shared" si="31"/>
        <v>30660</v>
      </c>
      <c r="R125" s="10"/>
      <c r="S125" s="62">
        <f t="shared" si="32"/>
        <v>32704</v>
      </c>
      <c r="T125" s="10"/>
      <c r="U125" s="64">
        <v>10.3</v>
      </c>
      <c r="V125" s="64">
        <v>11.28</v>
      </c>
      <c r="W125" s="10"/>
      <c r="X125" s="43">
        <v>6500000000</v>
      </c>
      <c r="Y125" s="36">
        <v>3.4000000000000002E-2</v>
      </c>
      <c r="Z125" s="10"/>
      <c r="AA125" s="20">
        <v>48</v>
      </c>
      <c r="AB125" s="20">
        <v>6</v>
      </c>
      <c r="AC125" s="20">
        <v>5</v>
      </c>
      <c r="AD125" s="20">
        <v>39</v>
      </c>
      <c r="AE125" s="20">
        <v>2</v>
      </c>
      <c r="AF125" s="66">
        <f t="shared" si="33"/>
        <v>100</v>
      </c>
      <c r="AG125" s="10"/>
      <c r="AH125" s="36">
        <v>-2.1000000000000001E-2</v>
      </c>
      <c r="AI125" s="40">
        <v>35467</v>
      </c>
      <c r="AJ125" s="37">
        <v>0.69</v>
      </c>
      <c r="AK125" s="42" t="s">
        <v>213</v>
      </c>
      <c r="AL125" s="41">
        <v>723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169</v>
      </c>
      <c r="E126" s="10"/>
      <c r="F126" s="18" t="s">
        <v>18</v>
      </c>
      <c r="G126" s="18" t="s">
        <v>224</v>
      </c>
      <c r="H126" s="10"/>
      <c r="I126" s="19">
        <v>107122</v>
      </c>
      <c r="J126" s="19">
        <v>4020</v>
      </c>
      <c r="K126" s="17" t="s">
        <v>9</v>
      </c>
      <c r="L126" s="10"/>
      <c r="M126" s="60">
        <v>18</v>
      </c>
      <c r="N126" s="60">
        <v>18</v>
      </c>
      <c r="O126" s="60">
        <v>12</v>
      </c>
      <c r="P126" s="10"/>
      <c r="Q126" s="60">
        <f t="shared" si="31"/>
        <v>270</v>
      </c>
      <c r="R126" s="10"/>
      <c r="S126" s="62">
        <f t="shared" si="32"/>
        <v>288</v>
      </c>
      <c r="T126" s="10"/>
      <c r="U126" s="64">
        <v>16.8</v>
      </c>
      <c r="V126" s="64">
        <v>11.15</v>
      </c>
      <c r="W126" s="10"/>
      <c r="X126" s="43">
        <v>22410000</v>
      </c>
      <c r="Y126" s="36">
        <v>5.6000000000000001E-2</v>
      </c>
      <c r="Z126" s="10"/>
      <c r="AA126" s="20">
        <v>43</v>
      </c>
      <c r="AB126" s="20">
        <v>15</v>
      </c>
      <c r="AC126" s="20">
        <v>2</v>
      </c>
      <c r="AD126" s="20">
        <v>39</v>
      </c>
      <c r="AE126" s="20">
        <v>1</v>
      </c>
      <c r="AF126" s="66">
        <f t="shared" si="33"/>
        <v>100</v>
      </c>
      <c r="AG126" s="10"/>
      <c r="AH126" s="36">
        <v>-1.6E-2</v>
      </c>
      <c r="AI126" s="40">
        <v>7612</v>
      </c>
      <c r="AJ126" s="37">
        <v>0.69</v>
      </c>
      <c r="AK126" s="42" t="s">
        <v>213</v>
      </c>
      <c r="AL126" s="41">
        <v>658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172</v>
      </c>
      <c r="E127" s="10"/>
      <c r="F127" s="18" t="s">
        <v>8</v>
      </c>
      <c r="G127" s="18" t="s">
        <v>212</v>
      </c>
      <c r="H127" s="10"/>
      <c r="I127" s="19">
        <v>79512424</v>
      </c>
      <c r="J127" s="19">
        <v>11180</v>
      </c>
      <c r="K127" s="17" t="s">
        <v>9</v>
      </c>
      <c r="L127" s="10"/>
      <c r="M127" s="60">
        <v>7300</v>
      </c>
      <c r="N127" s="60">
        <v>9782</v>
      </c>
      <c r="O127" s="60">
        <v>8727</v>
      </c>
      <c r="P127" s="10"/>
      <c r="Q127" s="60">
        <f t="shared" si="31"/>
        <v>146730</v>
      </c>
      <c r="R127" s="10"/>
      <c r="S127" s="62">
        <f t="shared" si="32"/>
        <v>156512</v>
      </c>
      <c r="T127" s="10"/>
      <c r="U127" s="64">
        <v>12.3</v>
      </c>
      <c r="V127" s="64">
        <v>10.96</v>
      </c>
      <c r="W127" s="10"/>
      <c r="X127" s="43">
        <v>35330000000</v>
      </c>
      <c r="Y127" s="36">
        <v>4.1000000000000002E-2</v>
      </c>
      <c r="Z127" s="10"/>
      <c r="AA127" s="20">
        <v>60</v>
      </c>
      <c r="AB127" s="20">
        <v>8</v>
      </c>
      <c r="AC127" s="20">
        <v>2</v>
      </c>
      <c r="AD127" s="20">
        <v>29</v>
      </c>
      <c r="AE127" s="20">
        <v>1</v>
      </c>
      <c r="AF127" s="66">
        <f t="shared" si="33"/>
        <v>100</v>
      </c>
      <c r="AG127" s="10"/>
      <c r="AH127" s="36">
        <v>3.1E-2</v>
      </c>
      <c r="AI127" s="40">
        <v>26525</v>
      </c>
      <c r="AJ127" s="37">
        <v>0.73</v>
      </c>
      <c r="AK127" s="42" t="s">
        <v>213</v>
      </c>
      <c r="AL127" s="41">
        <v>600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284</v>
      </c>
      <c r="E128" s="10"/>
      <c r="F128" s="18" t="s">
        <v>18</v>
      </c>
      <c r="G128" s="18" t="s">
        <v>224</v>
      </c>
      <c r="H128" s="10"/>
      <c r="I128" s="19">
        <v>103320224</v>
      </c>
      <c r="J128" s="19">
        <v>3580</v>
      </c>
      <c r="K128" s="17" t="s">
        <v>9</v>
      </c>
      <c r="L128" s="10"/>
      <c r="M128" s="60">
        <v>10012</v>
      </c>
      <c r="N128" s="60">
        <v>12690</v>
      </c>
      <c r="O128" s="60">
        <v>11089</v>
      </c>
      <c r="P128" s="10"/>
      <c r="Q128" s="60">
        <f t="shared" si="31"/>
        <v>190350</v>
      </c>
      <c r="R128" s="10"/>
      <c r="S128" s="62">
        <f t="shared" si="32"/>
        <v>203040</v>
      </c>
      <c r="T128" s="10"/>
      <c r="U128" s="64">
        <v>12.3</v>
      </c>
      <c r="V128" s="64">
        <v>10.83</v>
      </c>
      <c r="W128" s="10"/>
      <c r="X128" s="43">
        <v>12450000000</v>
      </c>
      <c r="Y128" s="36">
        <v>4.1000000000000002E-2</v>
      </c>
      <c r="Z128" s="10"/>
      <c r="AA128" s="20">
        <v>48</v>
      </c>
      <c r="AB128" s="20">
        <v>21</v>
      </c>
      <c r="AC128" s="20">
        <v>3</v>
      </c>
      <c r="AD128" s="20">
        <v>26</v>
      </c>
      <c r="AE128" s="20">
        <v>2</v>
      </c>
      <c r="AF128" s="66">
        <f t="shared" si="33"/>
        <v>100</v>
      </c>
      <c r="AG128" s="10"/>
      <c r="AH128" s="36">
        <v>1.4999999999999999E-2</v>
      </c>
      <c r="AI128" s="40">
        <v>8954</v>
      </c>
      <c r="AJ128" s="37">
        <v>0.77</v>
      </c>
      <c r="AK128" s="42" t="s">
        <v>213</v>
      </c>
      <c r="AL128" s="41">
        <v>635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75</v>
      </c>
      <c r="E129" s="10"/>
      <c r="F129" s="18" t="s">
        <v>13</v>
      </c>
      <c r="G129" s="18" t="s">
        <v>222</v>
      </c>
      <c r="H129" s="10"/>
      <c r="I129" s="19">
        <v>107317</v>
      </c>
      <c r="J129" s="19">
        <v>8830</v>
      </c>
      <c r="K129" s="17" t="s">
        <v>9</v>
      </c>
      <c r="L129" s="10"/>
      <c r="M129" s="60">
        <v>10</v>
      </c>
      <c r="N129" s="60">
        <v>10</v>
      </c>
      <c r="O129" s="60">
        <v>12</v>
      </c>
      <c r="P129" s="10"/>
      <c r="Q129" s="60">
        <f t="shared" si="31"/>
        <v>150</v>
      </c>
      <c r="R129" s="10"/>
      <c r="S129" s="62">
        <f t="shared" si="32"/>
        <v>160</v>
      </c>
      <c r="T129" s="10"/>
      <c r="U129" s="64">
        <v>9.3000000000000007</v>
      </c>
      <c r="V129" s="64">
        <v>10.65</v>
      </c>
      <c r="W129" s="10"/>
      <c r="X129" s="43">
        <v>32890000</v>
      </c>
      <c r="Y129" s="36">
        <v>3.1E-2</v>
      </c>
      <c r="Z129" s="10"/>
      <c r="AA129" s="20">
        <v>47</v>
      </c>
      <c r="AB129" s="20">
        <v>13</v>
      </c>
      <c r="AC129" s="20">
        <v>9</v>
      </c>
      <c r="AD129" s="20">
        <v>30</v>
      </c>
      <c r="AE129" s="20">
        <v>1</v>
      </c>
      <c r="AF129" s="66">
        <f t="shared" si="33"/>
        <v>100</v>
      </c>
      <c r="AG129" s="10"/>
      <c r="AH129" s="36">
        <v>4.4999999999999998E-2</v>
      </c>
      <c r="AI129" s="40">
        <v>25407</v>
      </c>
      <c r="AJ129" s="37">
        <v>0.75</v>
      </c>
      <c r="AK129" s="42" t="s">
        <v>210</v>
      </c>
      <c r="AL129" s="41">
        <v>507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92</v>
      </c>
      <c r="E130" s="10"/>
      <c r="F130" s="18" t="s">
        <v>5</v>
      </c>
      <c r="G130" s="18" t="s">
        <v>226</v>
      </c>
      <c r="H130" s="10"/>
      <c r="I130" s="19">
        <v>9455802</v>
      </c>
      <c r="J130" s="19">
        <v>3920</v>
      </c>
      <c r="K130" s="17" t="s">
        <v>9</v>
      </c>
      <c r="L130" s="10"/>
      <c r="M130" s="60">
        <v>750</v>
      </c>
      <c r="N130" s="60">
        <v>2306</v>
      </c>
      <c r="O130" s="60">
        <v>1076</v>
      </c>
      <c r="P130" s="10"/>
      <c r="Q130" s="60">
        <f t="shared" si="31"/>
        <v>34590</v>
      </c>
      <c r="R130" s="10"/>
      <c r="S130" s="62">
        <f t="shared" si="32"/>
        <v>36896</v>
      </c>
      <c r="T130" s="10"/>
      <c r="U130" s="64">
        <v>24.4</v>
      </c>
      <c r="V130" s="64">
        <v>10.53</v>
      </c>
      <c r="W130" s="10"/>
      <c r="X130" s="43">
        <v>3130000000</v>
      </c>
      <c r="Y130" s="36">
        <v>8.1000000000000003E-2</v>
      </c>
      <c r="Z130" s="10"/>
      <c r="AA130" s="20">
        <v>58</v>
      </c>
      <c r="AB130" s="20">
        <v>7</v>
      </c>
      <c r="AC130" s="20">
        <v>1</v>
      </c>
      <c r="AD130" s="20">
        <v>33</v>
      </c>
      <c r="AE130" s="20">
        <v>1</v>
      </c>
      <c r="AF130" s="66">
        <f t="shared" si="33"/>
        <v>100</v>
      </c>
      <c r="AG130" s="10"/>
      <c r="AH130" s="36">
        <v>-3.5000000000000003E-2</v>
      </c>
      <c r="AI130" s="40">
        <v>15889</v>
      </c>
      <c r="AJ130" s="37">
        <v>0.68</v>
      </c>
      <c r="AK130" s="42" t="s">
        <v>213</v>
      </c>
      <c r="AL130" s="41">
        <v>656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24</v>
      </c>
      <c r="E131" s="10"/>
      <c r="F131" s="18" t="s">
        <v>8</v>
      </c>
      <c r="G131" s="18" t="s">
        <v>212</v>
      </c>
      <c r="H131" s="10"/>
      <c r="I131" s="19">
        <v>9480042</v>
      </c>
      <c r="J131" s="19">
        <v>5600</v>
      </c>
      <c r="K131" s="17" t="s">
        <v>9</v>
      </c>
      <c r="L131" s="10"/>
      <c r="M131" s="60">
        <v>588</v>
      </c>
      <c r="N131" s="60">
        <v>841</v>
      </c>
      <c r="O131" s="60">
        <v>995</v>
      </c>
      <c r="P131" s="10"/>
      <c r="Q131" s="60">
        <f t="shared" si="31"/>
        <v>12615</v>
      </c>
      <c r="R131" s="10"/>
      <c r="S131" s="62">
        <f t="shared" si="32"/>
        <v>13456</v>
      </c>
      <c r="T131" s="10"/>
      <c r="U131" s="64">
        <v>8.9</v>
      </c>
      <c r="V131" s="64">
        <v>10.46</v>
      </c>
      <c r="W131" s="10"/>
      <c r="X131" s="43">
        <v>1410000000</v>
      </c>
      <c r="Y131" s="36">
        <v>2.9000000000000001E-2</v>
      </c>
      <c r="Z131" s="10"/>
      <c r="AA131" s="20">
        <v>52</v>
      </c>
      <c r="AB131" s="20">
        <v>4</v>
      </c>
      <c r="AC131" s="20">
        <v>2</v>
      </c>
      <c r="AD131" s="20">
        <v>41</v>
      </c>
      <c r="AE131" s="20">
        <v>1</v>
      </c>
      <c r="AF131" s="66">
        <f t="shared" si="33"/>
        <v>100</v>
      </c>
      <c r="AG131" s="10"/>
      <c r="AH131" s="36">
        <v>-0.191</v>
      </c>
      <c r="AI131" s="40">
        <v>44222</v>
      </c>
      <c r="AJ131" s="37">
        <v>0.78</v>
      </c>
      <c r="AK131" s="42" t="s">
        <v>213</v>
      </c>
      <c r="AL131" s="41">
        <v>653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95</v>
      </c>
      <c r="E132" s="10"/>
      <c r="F132" s="18" t="s">
        <v>18</v>
      </c>
      <c r="G132" s="18" t="s">
        <v>224</v>
      </c>
      <c r="H132" s="10"/>
      <c r="I132" s="19">
        <v>114395</v>
      </c>
      <c r="J132" s="19">
        <v>2380</v>
      </c>
      <c r="K132" s="17" t="s">
        <v>9</v>
      </c>
      <c r="L132" s="10"/>
      <c r="M132" s="60">
        <v>5</v>
      </c>
      <c r="N132" s="60">
        <v>5</v>
      </c>
      <c r="O132" s="60">
        <v>12</v>
      </c>
      <c r="P132" s="10"/>
      <c r="Q132" s="60">
        <f t="shared" si="31"/>
        <v>75</v>
      </c>
      <c r="R132" s="10"/>
      <c r="S132" s="62">
        <f t="shared" si="32"/>
        <v>80</v>
      </c>
      <c r="T132" s="10"/>
      <c r="U132" s="64">
        <v>4.4000000000000004</v>
      </c>
      <c r="V132" s="64">
        <v>10.4</v>
      </c>
      <c r="W132" s="10"/>
      <c r="X132" s="43">
        <v>2590000</v>
      </c>
      <c r="Y132" s="36">
        <v>1.4999999999999999E-2</v>
      </c>
      <c r="Z132" s="10"/>
      <c r="AA132" s="20">
        <v>53</v>
      </c>
      <c r="AB132" s="20">
        <v>32</v>
      </c>
      <c r="AC132" s="20">
        <v>2</v>
      </c>
      <c r="AD132" s="20">
        <v>11</v>
      </c>
      <c r="AE132" s="20">
        <v>2</v>
      </c>
      <c r="AF132" s="66">
        <f t="shared" si="33"/>
        <v>100</v>
      </c>
      <c r="AG132" s="10"/>
      <c r="AH132" s="36">
        <v>-5.1999999999999998E-2</v>
      </c>
      <c r="AI132" s="40">
        <v>3240</v>
      </c>
      <c r="AJ132" s="37">
        <v>0.81</v>
      </c>
      <c r="AK132" s="42" t="s">
        <v>210</v>
      </c>
      <c r="AL132" s="41">
        <v>666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33</v>
      </c>
      <c r="E133" s="10"/>
      <c r="F133" s="18" t="s">
        <v>8</v>
      </c>
      <c r="G133" s="18" t="s">
        <v>212</v>
      </c>
      <c r="H133" s="10"/>
      <c r="I133" s="19">
        <v>7131494</v>
      </c>
      <c r="J133" s="19">
        <v>7470</v>
      </c>
      <c r="K133" s="17" t="s">
        <v>9</v>
      </c>
      <c r="L133" s="10"/>
      <c r="M133" s="60">
        <v>708</v>
      </c>
      <c r="N133" s="60">
        <v>730</v>
      </c>
      <c r="O133" s="60">
        <v>730</v>
      </c>
      <c r="P133" s="10"/>
      <c r="Q133" s="60">
        <f t="shared" si="31"/>
        <v>10950</v>
      </c>
      <c r="R133" s="10"/>
      <c r="S133" s="62">
        <f t="shared" si="32"/>
        <v>11680</v>
      </c>
      <c r="T133" s="10"/>
      <c r="U133" s="64">
        <v>10.199999999999999</v>
      </c>
      <c r="V133" s="64">
        <v>10.28</v>
      </c>
      <c r="W133" s="10"/>
      <c r="X133" s="43">
        <v>1810000000</v>
      </c>
      <c r="Y133" s="36">
        <v>3.4000000000000002E-2</v>
      </c>
      <c r="Z133" s="10"/>
      <c r="AA133" s="20">
        <v>58</v>
      </c>
      <c r="AB133" s="20">
        <v>5</v>
      </c>
      <c r="AC133" s="20">
        <v>3</v>
      </c>
      <c r="AD133" s="20">
        <v>33</v>
      </c>
      <c r="AE133" s="20">
        <v>1</v>
      </c>
      <c r="AF133" s="66">
        <f t="shared" si="33"/>
        <v>100</v>
      </c>
      <c r="AG133" s="10"/>
      <c r="AH133" s="36">
        <v>-3.6999999999999998E-2</v>
      </c>
      <c r="AI133" s="40">
        <v>56534</v>
      </c>
      <c r="AJ133" s="37">
        <v>0.7</v>
      </c>
      <c r="AK133" s="42" t="s">
        <v>213</v>
      </c>
      <c r="AL133" s="41">
        <v>707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18" t="s">
        <v>90</v>
      </c>
      <c r="E134" s="10"/>
      <c r="F134" s="18" t="s">
        <v>13</v>
      </c>
      <c r="G134" s="18" t="s">
        <v>222</v>
      </c>
      <c r="H134" s="10"/>
      <c r="I134" s="19">
        <v>2881355</v>
      </c>
      <c r="J134" s="19">
        <v>4660</v>
      </c>
      <c r="K134" s="17" t="s">
        <v>9</v>
      </c>
      <c r="L134" s="10"/>
      <c r="M134" s="60">
        <v>379</v>
      </c>
      <c r="N134" s="60">
        <v>391</v>
      </c>
      <c r="O134" s="60">
        <v>282</v>
      </c>
      <c r="P134" s="10"/>
      <c r="Q134" s="60">
        <f t="shared" si="31"/>
        <v>5865</v>
      </c>
      <c r="R134" s="10"/>
      <c r="S134" s="62">
        <f t="shared" si="32"/>
        <v>6256</v>
      </c>
      <c r="T134" s="10"/>
      <c r="U134" s="64">
        <v>13.6</v>
      </c>
      <c r="V134" s="64">
        <v>10.15</v>
      </c>
      <c r="W134" s="10"/>
      <c r="X134" s="43">
        <v>634940000</v>
      </c>
      <c r="Y134" s="36">
        <v>4.4999999999999998E-2</v>
      </c>
      <c r="Z134" s="10"/>
      <c r="AA134" s="20">
        <v>50</v>
      </c>
      <c r="AB134" s="20">
        <v>18</v>
      </c>
      <c r="AC134" s="20">
        <v>7</v>
      </c>
      <c r="AD134" s="20">
        <v>24</v>
      </c>
      <c r="AE134" s="20">
        <v>1</v>
      </c>
      <c r="AF134" s="66">
        <f t="shared" si="33"/>
        <v>100</v>
      </c>
      <c r="AG134" s="10"/>
      <c r="AH134" s="36">
        <v>-3.0000000000000001E-3</v>
      </c>
      <c r="AI134" s="40">
        <v>18787</v>
      </c>
      <c r="AJ134" s="37">
        <v>0.75</v>
      </c>
      <c r="AK134" s="42" t="s">
        <v>210</v>
      </c>
      <c r="AL134" s="41">
        <v>505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51</v>
      </c>
      <c r="E135" s="10"/>
      <c r="F135" s="18" t="s">
        <v>13</v>
      </c>
      <c r="G135" s="18" t="s">
        <v>222</v>
      </c>
      <c r="H135" s="10"/>
      <c r="I135" s="19">
        <v>11475982</v>
      </c>
      <c r="J135" s="19">
        <v>6570</v>
      </c>
      <c r="K135" s="17" t="s">
        <v>9</v>
      </c>
      <c r="L135" s="10"/>
      <c r="M135" s="60">
        <v>750</v>
      </c>
      <c r="N135" s="60">
        <v>975</v>
      </c>
      <c r="O135" s="60">
        <v>1124</v>
      </c>
      <c r="P135" s="10"/>
      <c r="Q135" s="60">
        <f t="shared" si="31"/>
        <v>14625</v>
      </c>
      <c r="R135" s="10"/>
      <c r="S135" s="62">
        <f t="shared" si="32"/>
        <v>15600</v>
      </c>
      <c r="T135" s="10"/>
      <c r="U135" s="64">
        <v>8.5</v>
      </c>
      <c r="V135" s="64">
        <v>9.86</v>
      </c>
      <c r="W135" s="10"/>
      <c r="X135" s="43">
        <v>2580000000</v>
      </c>
      <c r="Y135" s="36">
        <v>2.8000000000000001E-2</v>
      </c>
      <c r="Z135" s="10"/>
      <c r="AA135" s="20">
        <v>30</v>
      </c>
      <c r="AB135" s="20">
        <v>12</v>
      </c>
      <c r="AC135" s="20">
        <v>16</v>
      </c>
      <c r="AD135" s="20">
        <v>38</v>
      </c>
      <c r="AE135" s="20">
        <v>4</v>
      </c>
      <c r="AF135" s="66">
        <f t="shared" si="33"/>
        <v>100</v>
      </c>
      <c r="AG135" s="10"/>
      <c r="AH135" s="36">
        <v>4.9000000000000002E-2</v>
      </c>
      <c r="AI135" s="40">
        <v>5519</v>
      </c>
      <c r="AJ135" s="37">
        <v>0.69</v>
      </c>
      <c r="AK135" s="42" t="s">
        <v>213</v>
      </c>
      <c r="AL135" s="41">
        <v>432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18" t="s">
        <v>126</v>
      </c>
      <c r="E136" s="10"/>
      <c r="F136" s="18" t="s">
        <v>11</v>
      </c>
      <c r="G136" s="18" t="s">
        <v>11</v>
      </c>
      <c r="H136" s="10"/>
      <c r="I136" s="19">
        <v>185989632</v>
      </c>
      <c r="J136" s="19">
        <v>2450</v>
      </c>
      <c r="K136" s="17" t="s">
        <v>9</v>
      </c>
      <c r="L136" s="10"/>
      <c r="M136" s="60">
        <v>5053</v>
      </c>
      <c r="N136" s="60">
        <v>39802</v>
      </c>
      <c r="O136" s="60">
        <v>19710</v>
      </c>
      <c r="P136" s="10"/>
      <c r="Q136" s="60">
        <f t="shared" si="31"/>
        <v>597030</v>
      </c>
      <c r="R136" s="10"/>
      <c r="S136" s="62">
        <f t="shared" si="32"/>
        <v>636832</v>
      </c>
      <c r="T136" s="10"/>
      <c r="U136" s="64">
        <v>21.4</v>
      </c>
      <c r="V136" s="64">
        <v>9.86</v>
      </c>
      <c r="W136" s="10"/>
      <c r="X136" s="43">
        <v>28790000000</v>
      </c>
      <c r="Y136" s="36">
        <v>7.0999999999999994E-2</v>
      </c>
      <c r="Z136" s="10"/>
      <c r="AA136" s="20">
        <v>52</v>
      </c>
      <c r="AB136" s="20">
        <v>8</v>
      </c>
      <c r="AC136" s="20">
        <v>2</v>
      </c>
      <c r="AD136" s="20">
        <v>37</v>
      </c>
      <c r="AE136" s="20">
        <v>1</v>
      </c>
      <c r="AF136" s="66">
        <f t="shared" si="33"/>
        <v>100</v>
      </c>
      <c r="AG136" s="10"/>
      <c r="AH136" s="36">
        <v>8.0000000000000002E-3</v>
      </c>
      <c r="AI136" s="40">
        <v>6309</v>
      </c>
      <c r="AJ136" s="37">
        <v>0.45</v>
      </c>
      <c r="AK136" s="42" t="s">
        <v>214</v>
      </c>
      <c r="AL136" s="41">
        <v>631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18" t="s">
        <v>163</v>
      </c>
      <c r="E137" s="10"/>
      <c r="F137" s="18" t="s">
        <v>5</v>
      </c>
      <c r="G137" s="18" t="s">
        <v>226</v>
      </c>
      <c r="H137" s="10"/>
      <c r="I137" s="19">
        <v>18430452</v>
      </c>
      <c r="J137" s="19">
        <v>1840</v>
      </c>
      <c r="K137" s="17" t="s">
        <v>9</v>
      </c>
      <c r="L137" s="10"/>
      <c r="M137" s="60">
        <v>714</v>
      </c>
      <c r="N137" s="60">
        <v>4890</v>
      </c>
      <c r="O137" s="60">
        <v>1726</v>
      </c>
      <c r="P137" s="10"/>
      <c r="Q137" s="60">
        <f t="shared" si="31"/>
        <v>73350</v>
      </c>
      <c r="R137" s="10"/>
      <c r="S137" s="62">
        <f t="shared" si="32"/>
        <v>78240</v>
      </c>
      <c r="T137" s="10"/>
      <c r="U137" s="64">
        <v>26.5</v>
      </c>
      <c r="V137" s="64">
        <v>9.6</v>
      </c>
      <c r="W137" s="10"/>
      <c r="X137" s="43">
        <v>2280000000</v>
      </c>
      <c r="Y137" s="36">
        <v>4.4999999999999998E-2</v>
      </c>
      <c r="Z137" s="10"/>
      <c r="AA137" s="20">
        <v>57</v>
      </c>
      <c r="AB137" s="20">
        <v>4</v>
      </c>
      <c r="AC137" s="20">
        <v>1</v>
      </c>
      <c r="AD137" s="20">
        <v>37</v>
      </c>
      <c r="AE137" s="20">
        <v>1</v>
      </c>
      <c r="AF137" s="66">
        <f t="shared" si="33"/>
        <v>100</v>
      </c>
      <c r="AG137" s="10"/>
      <c r="AH137" s="36">
        <v>4.8000000000000001E-2</v>
      </c>
      <c r="AI137" s="40">
        <v>13003</v>
      </c>
      <c r="AJ137" s="37">
        <v>0.66</v>
      </c>
      <c r="AK137" s="42" t="s">
        <v>214</v>
      </c>
      <c r="AL137" s="41">
        <v>497</v>
      </c>
      <c r="AN137" s="86"/>
      <c r="AO137" s="87"/>
      <c r="AP137" s="88">
        <f t="shared" si="34"/>
        <v>0</v>
      </c>
      <c r="AR137" s="86">
        <f t="shared" si="35"/>
        <v>0</v>
      </c>
      <c r="AS137" s="87"/>
      <c r="AT137" s="88">
        <f t="shared" si="36"/>
        <v>0</v>
      </c>
      <c r="AV137" s="88">
        <v>0</v>
      </c>
    </row>
    <row r="138" spans="1:48" ht="24" customHeight="1">
      <c r="A138" s="16"/>
      <c r="B138" s="17">
        <f t="shared" si="30"/>
        <v>80</v>
      </c>
      <c r="C138" s="10"/>
      <c r="D138" s="18" t="s">
        <v>66</v>
      </c>
      <c r="E138" s="10"/>
      <c r="F138" s="18" t="s">
        <v>18</v>
      </c>
      <c r="G138" s="18" t="s">
        <v>224</v>
      </c>
      <c r="H138" s="10"/>
      <c r="I138" s="19">
        <v>898760</v>
      </c>
      <c r="J138" s="19">
        <v>4840</v>
      </c>
      <c r="K138" s="17" t="s">
        <v>9</v>
      </c>
      <c r="L138" s="10"/>
      <c r="M138" s="60">
        <v>60</v>
      </c>
      <c r="N138" s="60">
        <v>86</v>
      </c>
      <c r="O138" s="60">
        <v>85</v>
      </c>
      <c r="P138" s="10"/>
      <c r="Q138" s="60">
        <f t="shared" si="31"/>
        <v>1290</v>
      </c>
      <c r="R138" s="10"/>
      <c r="S138" s="62">
        <f t="shared" si="32"/>
        <v>1376</v>
      </c>
      <c r="T138" s="10"/>
      <c r="U138" s="64">
        <v>9.6</v>
      </c>
      <c r="V138" s="64">
        <v>9.3699999999999992</v>
      </c>
      <c r="W138" s="10"/>
      <c r="X138" s="43">
        <v>148620000</v>
      </c>
      <c r="Y138" s="36">
        <v>3.2000000000000001E-2</v>
      </c>
      <c r="Z138" s="10"/>
      <c r="AA138" s="20">
        <v>62</v>
      </c>
      <c r="AB138" s="20">
        <v>12</v>
      </c>
      <c r="AC138" s="20">
        <v>2</v>
      </c>
      <c r="AD138" s="20">
        <v>23</v>
      </c>
      <c r="AE138" s="20">
        <v>1</v>
      </c>
      <c r="AF138" s="66">
        <f t="shared" si="33"/>
        <v>100</v>
      </c>
      <c r="AG138" s="10"/>
      <c r="AH138" s="36">
        <v>-2.1999999999999999E-2</v>
      </c>
      <c r="AI138" s="40">
        <v>12324</v>
      </c>
      <c r="AJ138" s="37">
        <v>0.73</v>
      </c>
      <c r="AK138" s="42" t="s">
        <v>214</v>
      </c>
      <c r="AL138" s="41">
        <v>587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117</v>
      </c>
      <c r="E139" s="10"/>
      <c r="F139" s="18" t="s">
        <v>8</v>
      </c>
      <c r="G139" s="18" t="s">
        <v>212</v>
      </c>
      <c r="H139" s="10"/>
      <c r="I139" s="19">
        <v>628615</v>
      </c>
      <c r="J139" s="19">
        <v>6970</v>
      </c>
      <c r="K139" s="17" t="s">
        <v>9</v>
      </c>
      <c r="L139" s="10"/>
      <c r="M139" s="60">
        <v>65</v>
      </c>
      <c r="N139" s="60">
        <v>67</v>
      </c>
      <c r="O139" s="60">
        <v>57</v>
      </c>
      <c r="P139" s="10"/>
      <c r="Q139" s="60">
        <f t="shared" si="31"/>
        <v>1005</v>
      </c>
      <c r="R139" s="10"/>
      <c r="S139" s="62">
        <f t="shared" si="32"/>
        <v>1072</v>
      </c>
      <c r="T139" s="10"/>
      <c r="U139" s="64">
        <v>10.7</v>
      </c>
      <c r="V139" s="64">
        <v>9.15</v>
      </c>
      <c r="W139" s="10"/>
      <c r="X139" s="43">
        <v>156590000</v>
      </c>
      <c r="Y139" s="36">
        <v>3.5999999999999997E-2</v>
      </c>
      <c r="Z139" s="10"/>
      <c r="AA139" s="20">
        <v>40</v>
      </c>
      <c r="AB139" s="20">
        <v>10</v>
      </c>
      <c r="AC139" s="20">
        <v>4</v>
      </c>
      <c r="AD139" s="20">
        <v>45</v>
      </c>
      <c r="AE139" s="20">
        <v>1</v>
      </c>
      <c r="AF139" s="66">
        <f t="shared" si="33"/>
        <v>100</v>
      </c>
      <c r="AG139" s="10"/>
      <c r="AH139" s="36">
        <v>-0.03</v>
      </c>
      <c r="AI139" s="40">
        <v>33601</v>
      </c>
      <c r="AJ139" s="37">
        <v>0.68</v>
      </c>
      <c r="AK139" s="42" t="s">
        <v>213</v>
      </c>
      <c r="AL139" s="41">
        <v>636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143</v>
      </c>
      <c r="E140" s="10"/>
      <c r="F140" s="18" t="s">
        <v>18</v>
      </c>
      <c r="G140" s="18" t="s">
        <v>224</v>
      </c>
      <c r="H140" s="10"/>
      <c r="I140" s="19">
        <v>195125</v>
      </c>
      <c r="J140" s="19">
        <v>4100</v>
      </c>
      <c r="K140" s="17" t="s">
        <v>9</v>
      </c>
      <c r="L140" s="10"/>
      <c r="M140" s="60">
        <v>17</v>
      </c>
      <c r="N140" s="60">
        <v>22</v>
      </c>
      <c r="O140" s="60">
        <v>18</v>
      </c>
      <c r="P140" s="10"/>
      <c r="Q140" s="60">
        <f t="shared" si="31"/>
        <v>330</v>
      </c>
      <c r="R140" s="10"/>
      <c r="S140" s="62">
        <f t="shared" si="32"/>
        <v>352</v>
      </c>
      <c r="T140" s="10"/>
      <c r="U140" s="64">
        <v>11.3</v>
      </c>
      <c r="V140" s="64">
        <v>9.1</v>
      </c>
      <c r="W140" s="10"/>
      <c r="X140" s="43">
        <v>29490000</v>
      </c>
      <c r="Y140" s="36">
        <v>3.6999999999999998E-2</v>
      </c>
      <c r="Z140" s="10"/>
      <c r="AA140" s="20">
        <v>50</v>
      </c>
      <c r="AB140" s="20">
        <v>12</v>
      </c>
      <c r="AC140" s="20">
        <v>2</v>
      </c>
      <c r="AD140" s="20">
        <v>35</v>
      </c>
      <c r="AE140" s="20">
        <v>1</v>
      </c>
      <c r="AF140" s="66">
        <f t="shared" si="33"/>
        <v>100</v>
      </c>
      <c r="AG140" s="10"/>
      <c r="AH140" s="36">
        <v>-1.7999999999999999E-2</v>
      </c>
      <c r="AI140" s="40">
        <v>12933</v>
      </c>
      <c r="AJ140" s="37">
        <v>0.71</v>
      </c>
      <c r="AK140" s="42" t="s">
        <v>214</v>
      </c>
      <c r="AL140" s="41">
        <v>551</v>
      </c>
      <c r="AN140" s="86"/>
      <c r="AO140" s="87"/>
      <c r="AP140" s="88">
        <f t="shared" si="34"/>
        <v>0</v>
      </c>
      <c r="AR140" s="86">
        <f t="shared" si="35"/>
        <v>0</v>
      </c>
      <c r="AS140" s="87"/>
      <c r="AT140" s="88">
        <f t="shared" si="36"/>
        <v>0</v>
      </c>
      <c r="AV140" s="88">
        <v>0</v>
      </c>
    </row>
    <row r="141" spans="1:48" ht="24" customHeight="1">
      <c r="A141" s="16"/>
      <c r="B141" s="17">
        <f t="shared" si="30"/>
        <v>83</v>
      </c>
      <c r="C141" s="10"/>
      <c r="D141" s="18" t="s">
        <v>167</v>
      </c>
      <c r="E141" s="10"/>
      <c r="F141" s="18" t="s">
        <v>22</v>
      </c>
      <c r="G141" s="18" t="s">
        <v>224</v>
      </c>
      <c r="H141" s="10"/>
      <c r="I141" s="19">
        <v>1268671</v>
      </c>
      <c r="J141" s="19">
        <v>2180</v>
      </c>
      <c r="K141" s="17" t="s">
        <v>9</v>
      </c>
      <c r="L141" s="10"/>
      <c r="M141" s="60">
        <v>71</v>
      </c>
      <c r="N141" s="60">
        <v>161</v>
      </c>
      <c r="O141" s="60">
        <v>115</v>
      </c>
      <c r="P141" s="10"/>
      <c r="Q141" s="60">
        <f t="shared" si="31"/>
        <v>2415</v>
      </c>
      <c r="R141" s="10"/>
      <c r="S141" s="62">
        <f t="shared" si="32"/>
        <v>2576</v>
      </c>
      <c r="T141" s="10"/>
      <c r="U141" s="64">
        <v>12.7</v>
      </c>
      <c r="V141" s="64">
        <v>9.09</v>
      </c>
      <c r="W141" s="10"/>
      <c r="X141" s="43">
        <v>106380000</v>
      </c>
      <c r="Y141" s="36">
        <v>4.2000000000000003E-2</v>
      </c>
      <c r="Z141" s="10"/>
      <c r="AA141" s="20">
        <v>41</v>
      </c>
      <c r="AB141" s="20">
        <v>28</v>
      </c>
      <c r="AC141" s="20">
        <v>1</v>
      </c>
      <c r="AD141" s="20">
        <v>29</v>
      </c>
      <c r="AE141" s="20">
        <v>1</v>
      </c>
      <c r="AF141" s="66">
        <f t="shared" si="33"/>
        <v>100</v>
      </c>
      <c r="AG141" s="10"/>
      <c r="AH141" s="36">
        <v>2.7E-2</v>
      </c>
      <c r="AI141" s="40">
        <v>11555</v>
      </c>
      <c r="AJ141" s="37">
        <v>0.68</v>
      </c>
      <c r="AK141" s="42" t="s">
        <v>213</v>
      </c>
      <c r="AL141" s="41">
        <v>571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18" t="s">
        <v>7</v>
      </c>
      <c r="E142" s="10"/>
      <c r="F142" s="18" t="s">
        <v>8</v>
      </c>
      <c r="G142" s="18" t="s">
        <v>212</v>
      </c>
      <c r="H142" s="10"/>
      <c r="I142" s="19">
        <v>2926348</v>
      </c>
      <c r="J142" s="19">
        <v>4250</v>
      </c>
      <c r="K142" s="17" t="s">
        <v>9</v>
      </c>
      <c r="L142" s="10"/>
      <c r="M142" s="60">
        <v>269</v>
      </c>
      <c r="N142" s="60">
        <v>399</v>
      </c>
      <c r="O142" s="60">
        <v>251</v>
      </c>
      <c r="P142" s="10"/>
      <c r="Q142" s="60">
        <f t="shared" si="31"/>
        <v>5985</v>
      </c>
      <c r="R142" s="10"/>
      <c r="S142" s="62">
        <f t="shared" si="32"/>
        <v>6384</v>
      </c>
      <c r="T142" s="10"/>
      <c r="U142" s="64">
        <v>13.6</v>
      </c>
      <c r="V142" s="64">
        <v>9.0399999999999991</v>
      </c>
      <c r="W142" s="10"/>
      <c r="X142" s="43">
        <v>548170000</v>
      </c>
      <c r="Y142" s="36">
        <v>4.5999999999999999E-2</v>
      </c>
      <c r="Z142" s="10"/>
      <c r="AA142" s="20">
        <v>38</v>
      </c>
      <c r="AB142" s="20">
        <v>10</v>
      </c>
      <c r="AC142" s="20">
        <v>4</v>
      </c>
      <c r="AD142" s="20">
        <v>46</v>
      </c>
      <c r="AE142" s="20">
        <v>2</v>
      </c>
      <c r="AF142" s="66">
        <f t="shared" si="33"/>
        <v>100</v>
      </c>
      <c r="AG142" s="10"/>
      <c r="AH142" s="36">
        <v>-1.6E-2</v>
      </c>
      <c r="AI142" s="40">
        <v>19243</v>
      </c>
      <c r="AJ142" s="37">
        <v>0.73</v>
      </c>
      <c r="AK142" s="42" t="s">
        <v>213</v>
      </c>
      <c r="AL142" s="41">
        <v>645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50</v>
      </c>
      <c r="E143" s="10"/>
      <c r="F143" s="18" t="s">
        <v>8</v>
      </c>
      <c r="G143" s="18" t="s">
        <v>212</v>
      </c>
      <c r="H143" s="10"/>
      <c r="I143" s="19">
        <v>4213265</v>
      </c>
      <c r="J143" s="19">
        <v>12110</v>
      </c>
      <c r="K143" s="17" t="s">
        <v>9</v>
      </c>
      <c r="L143" s="10"/>
      <c r="M143" s="60">
        <v>307</v>
      </c>
      <c r="N143" s="60">
        <v>340</v>
      </c>
      <c r="O143" s="60">
        <v>388</v>
      </c>
      <c r="P143" s="10"/>
      <c r="Q143" s="60">
        <f t="shared" si="31"/>
        <v>5100</v>
      </c>
      <c r="R143" s="10"/>
      <c r="S143" s="62">
        <f t="shared" si="32"/>
        <v>5440</v>
      </c>
      <c r="T143" s="10"/>
      <c r="U143" s="64">
        <v>8.1</v>
      </c>
      <c r="V143" s="64">
        <v>9.0399999999999991</v>
      </c>
      <c r="W143" s="10"/>
      <c r="X143" s="43">
        <v>1400000000</v>
      </c>
      <c r="Y143" s="36">
        <v>2.7E-2</v>
      </c>
      <c r="Z143" s="10"/>
      <c r="AA143" s="20">
        <v>48</v>
      </c>
      <c r="AB143" s="20">
        <v>12</v>
      </c>
      <c r="AC143" s="20">
        <v>10</v>
      </c>
      <c r="AD143" s="20">
        <v>29</v>
      </c>
      <c r="AE143" s="20">
        <v>1</v>
      </c>
      <c r="AF143" s="66">
        <f t="shared" si="33"/>
        <v>100</v>
      </c>
      <c r="AG143" s="10"/>
      <c r="AH143" s="36">
        <v>-7.3999999999999996E-2</v>
      </c>
      <c r="AI143" s="40">
        <v>47376</v>
      </c>
      <c r="AJ143" s="37">
        <v>0.66</v>
      </c>
      <c r="AK143" s="42" t="s">
        <v>210</v>
      </c>
      <c r="AL143" s="41">
        <v>702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148</v>
      </c>
      <c r="E144" s="10"/>
      <c r="F144" s="18" t="s">
        <v>8</v>
      </c>
      <c r="G144" s="18" t="s">
        <v>212</v>
      </c>
      <c r="H144" s="10"/>
      <c r="I144" s="19">
        <v>8820083</v>
      </c>
      <c r="J144" s="19">
        <v>5280</v>
      </c>
      <c r="K144" s="17" t="s">
        <v>9</v>
      </c>
      <c r="L144" s="10"/>
      <c r="M144" s="60">
        <v>607</v>
      </c>
      <c r="N144" s="60">
        <v>649</v>
      </c>
      <c r="O144" s="60">
        <v>797</v>
      </c>
      <c r="P144" s="10"/>
      <c r="Q144" s="60">
        <f t="shared" si="31"/>
        <v>9735</v>
      </c>
      <c r="R144" s="10"/>
      <c r="S144" s="62">
        <f t="shared" si="32"/>
        <v>10384</v>
      </c>
      <c r="T144" s="10"/>
      <c r="U144" s="64">
        <v>7.4</v>
      </c>
      <c r="V144" s="64">
        <v>8.94</v>
      </c>
      <c r="W144" s="10"/>
      <c r="X144" s="43">
        <v>1170000000</v>
      </c>
      <c r="Y144" s="36">
        <v>3.1E-2</v>
      </c>
      <c r="Z144" s="10"/>
      <c r="AA144" s="20">
        <v>49</v>
      </c>
      <c r="AB144" s="20">
        <v>10</v>
      </c>
      <c r="AC144" s="20">
        <v>12</v>
      </c>
      <c r="AD144" s="20">
        <v>28</v>
      </c>
      <c r="AE144" s="20">
        <v>1</v>
      </c>
      <c r="AF144" s="66">
        <f t="shared" si="33"/>
        <v>100</v>
      </c>
      <c r="AG144" s="10"/>
      <c r="AH144" s="36">
        <v>-6.0999999999999999E-2</v>
      </c>
      <c r="AI144" s="40">
        <v>25877</v>
      </c>
      <c r="AJ144" s="37">
        <v>0.65</v>
      </c>
      <c r="AK144" s="42" t="s">
        <v>210</v>
      </c>
      <c r="AL144" s="41">
        <v>584</v>
      </c>
      <c r="AN144" s="86"/>
      <c r="AO144" s="87"/>
      <c r="AP144" s="88">
        <f t="shared" si="34"/>
        <v>0</v>
      </c>
      <c r="AR144" s="86">
        <f t="shared" si="35"/>
        <v>0</v>
      </c>
      <c r="AS144" s="87"/>
      <c r="AT144" s="88">
        <f t="shared" si="36"/>
        <v>0</v>
      </c>
      <c r="AV144" s="88">
        <v>0</v>
      </c>
    </row>
    <row r="145" spans="1:48" ht="24" customHeight="1">
      <c r="A145" s="16"/>
      <c r="B145" s="17">
        <f t="shared" si="30"/>
        <v>87</v>
      </c>
      <c r="C145" s="10"/>
      <c r="D145" s="18" t="s">
        <v>86</v>
      </c>
      <c r="E145" s="10"/>
      <c r="F145" s="18" t="s">
        <v>5</v>
      </c>
      <c r="G145" s="18" t="s">
        <v>226</v>
      </c>
      <c r="H145" s="10"/>
      <c r="I145" s="19">
        <v>37202572</v>
      </c>
      <c r="J145" s="19">
        <v>5430</v>
      </c>
      <c r="K145" s="17" t="s">
        <v>9</v>
      </c>
      <c r="L145" s="10"/>
      <c r="M145" s="60">
        <v>4134</v>
      </c>
      <c r="N145" s="60">
        <v>7686</v>
      </c>
      <c r="O145" s="60">
        <v>3733</v>
      </c>
      <c r="P145" s="10"/>
      <c r="Q145" s="60">
        <f t="shared" si="31"/>
        <v>115290</v>
      </c>
      <c r="R145" s="10"/>
      <c r="S145" s="62">
        <f t="shared" si="32"/>
        <v>122976</v>
      </c>
      <c r="T145" s="10"/>
      <c r="U145" s="64">
        <v>20.7</v>
      </c>
      <c r="V145" s="64">
        <v>8.85</v>
      </c>
      <c r="W145" s="10"/>
      <c r="X145" s="43">
        <v>11720000000</v>
      </c>
      <c r="Y145" s="36">
        <v>6.9000000000000006E-2</v>
      </c>
      <c r="Z145" s="10"/>
      <c r="AA145" s="20">
        <v>61</v>
      </c>
      <c r="AB145" s="20">
        <v>8</v>
      </c>
      <c r="AC145" s="20">
        <v>1</v>
      </c>
      <c r="AD145" s="20">
        <v>29</v>
      </c>
      <c r="AE145" s="20">
        <v>1</v>
      </c>
      <c r="AF145" s="66">
        <f t="shared" si="33"/>
        <v>100</v>
      </c>
      <c r="AG145" s="10"/>
      <c r="AH145" s="36">
        <v>-0.185</v>
      </c>
      <c r="AI145" s="40">
        <v>15525</v>
      </c>
      <c r="AJ145" s="37">
        <v>0.66</v>
      </c>
      <c r="AK145" s="42" t="s">
        <v>214</v>
      </c>
      <c r="AL145" s="41">
        <v>573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48" ht="24" customHeight="1">
      <c r="A146" s="16"/>
      <c r="B146" s="17">
        <f t="shared" si="30"/>
        <v>88</v>
      </c>
      <c r="C146" s="10"/>
      <c r="D146" s="18" t="s">
        <v>16</v>
      </c>
      <c r="E146" s="10"/>
      <c r="F146" s="18" t="s">
        <v>8</v>
      </c>
      <c r="G146" s="18" t="s">
        <v>212</v>
      </c>
      <c r="H146" s="10"/>
      <c r="I146" s="19">
        <v>2924816</v>
      </c>
      <c r="J146" s="19">
        <v>3760</v>
      </c>
      <c r="K146" s="17" t="s">
        <v>9</v>
      </c>
      <c r="L146" s="10"/>
      <c r="M146" s="60">
        <v>267</v>
      </c>
      <c r="N146" s="60">
        <v>499</v>
      </c>
      <c r="O146" s="60">
        <v>248</v>
      </c>
      <c r="P146" s="10"/>
      <c r="Q146" s="60">
        <f t="shared" si="31"/>
        <v>7485</v>
      </c>
      <c r="R146" s="10"/>
      <c r="S146" s="62">
        <f t="shared" si="32"/>
        <v>7984</v>
      </c>
      <c r="T146" s="10"/>
      <c r="U146" s="64">
        <v>17.100000000000001</v>
      </c>
      <c r="V146" s="64">
        <v>8.18</v>
      </c>
      <c r="W146" s="10"/>
      <c r="X146" s="43">
        <v>598260000</v>
      </c>
      <c r="Y146" s="36">
        <v>5.7000000000000002E-2</v>
      </c>
      <c r="Z146" s="10"/>
      <c r="AA146" s="20">
        <v>48</v>
      </c>
      <c r="AB146" s="20">
        <v>11</v>
      </c>
      <c r="AC146" s="20">
        <v>1</v>
      </c>
      <c r="AD146" s="20">
        <v>39</v>
      </c>
      <c r="AE146" s="20">
        <v>1</v>
      </c>
      <c r="AF146" s="66">
        <f t="shared" si="33"/>
        <v>100</v>
      </c>
      <c r="AG146" s="10"/>
      <c r="AH146" s="36">
        <v>1.4E-2</v>
      </c>
      <c r="AI146" s="40">
        <v>0</v>
      </c>
      <c r="AJ146" s="37">
        <v>0.77</v>
      </c>
      <c r="AK146" s="42" t="s">
        <v>210</v>
      </c>
      <c r="AL146" s="41">
        <v>479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48" ht="24" customHeight="1">
      <c r="A147" s="16"/>
      <c r="B147" s="17">
        <f t="shared" si="30"/>
        <v>89</v>
      </c>
      <c r="C147" s="10"/>
      <c r="D147" s="18" t="s">
        <v>30</v>
      </c>
      <c r="E147" s="10"/>
      <c r="F147" s="18" t="s">
        <v>8</v>
      </c>
      <c r="G147" s="18" t="s">
        <v>212</v>
      </c>
      <c r="H147" s="10"/>
      <c r="I147" s="19">
        <v>3516816</v>
      </c>
      <c r="J147" s="19">
        <v>4880</v>
      </c>
      <c r="K147" s="17" t="s">
        <v>9</v>
      </c>
      <c r="L147" s="10"/>
      <c r="M147" s="60">
        <v>318</v>
      </c>
      <c r="N147" s="60">
        <v>552</v>
      </c>
      <c r="O147" s="60">
        <v>276</v>
      </c>
      <c r="P147" s="10"/>
      <c r="Q147" s="60">
        <f t="shared" si="31"/>
        <v>8280</v>
      </c>
      <c r="R147" s="10"/>
      <c r="S147" s="62">
        <f t="shared" si="32"/>
        <v>8832</v>
      </c>
      <c r="T147" s="10"/>
      <c r="U147" s="64">
        <v>15.7</v>
      </c>
      <c r="V147" s="64">
        <v>7.99</v>
      </c>
      <c r="W147" s="10"/>
      <c r="X147" s="43">
        <v>882580000</v>
      </c>
      <c r="Y147" s="36">
        <v>5.1999999999999998E-2</v>
      </c>
      <c r="Z147" s="10"/>
      <c r="AA147" s="20">
        <v>51</v>
      </c>
      <c r="AB147" s="20">
        <v>14</v>
      </c>
      <c r="AC147" s="20">
        <v>3</v>
      </c>
      <c r="AD147" s="20">
        <v>31</v>
      </c>
      <c r="AE147" s="20">
        <v>1</v>
      </c>
      <c r="AF147" s="66">
        <f t="shared" si="33"/>
        <v>100</v>
      </c>
      <c r="AG147" s="10"/>
      <c r="AH147" s="36">
        <v>4.1000000000000002E-2</v>
      </c>
      <c r="AI147" s="40">
        <v>27816</v>
      </c>
      <c r="AJ147" s="37">
        <v>0.65</v>
      </c>
      <c r="AK147" s="42" t="s">
        <v>210</v>
      </c>
      <c r="AL147" s="41">
        <v>555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48" ht="24" customHeight="1">
      <c r="A148" s="16"/>
      <c r="B148" s="17">
        <f t="shared" si="30"/>
        <v>90</v>
      </c>
      <c r="C148" s="10"/>
      <c r="D148" s="18" t="s">
        <v>225</v>
      </c>
      <c r="E148" s="10"/>
      <c r="F148" s="18" t="s">
        <v>11</v>
      </c>
      <c r="G148" s="18" t="s">
        <v>11</v>
      </c>
      <c r="H148" s="10"/>
      <c r="I148" s="19">
        <v>539560</v>
      </c>
      <c r="J148" s="19"/>
      <c r="K148" s="17" t="s">
        <v>9</v>
      </c>
      <c r="L148" s="10"/>
      <c r="M148" s="60">
        <v>41</v>
      </c>
      <c r="N148" s="60">
        <v>135</v>
      </c>
      <c r="O148" s="60">
        <v>43</v>
      </c>
      <c r="P148" s="10"/>
      <c r="Q148" s="60">
        <f t="shared" si="31"/>
        <v>2025</v>
      </c>
      <c r="R148" s="10"/>
      <c r="S148" s="62">
        <f t="shared" si="32"/>
        <v>2160</v>
      </c>
      <c r="T148" s="10"/>
      <c r="U148" s="64">
        <v>25</v>
      </c>
      <c r="V148" s="64">
        <v>7.86</v>
      </c>
      <c r="W148" s="10"/>
      <c r="X148" s="43">
        <v>138350000</v>
      </c>
      <c r="Y148" s="36">
        <v>8.3000000000000004E-2</v>
      </c>
      <c r="Z148" s="10"/>
      <c r="AA148" s="20">
        <v>38</v>
      </c>
      <c r="AB148" s="20">
        <v>6</v>
      </c>
      <c r="AC148" s="20">
        <v>2</v>
      </c>
      <c r="AD148" s="20">
        <v>53</v>
      </c>
      <c r="AE148" s="20">
        <v>1</v>
      </c>
      <c r="AF148" s="66">
        <f t="shared" si="33"/>
        <v>100</v>
      </c>
      <c r="AG148" s="10"/>
      <c r="AH148" s="36">
        <v>-1E-3</v>
      </c>
      <c r="AI148" s="40">
        <v>12039</v>
      </c>
      <c r="AJ148" s="37">
        <v>0.67</v>
      </c>
      <c r="AK148" s="42" t="s">
        <v>213</v>
      </c>
      <c r="AL148" s="41">
        <v>417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48" ht="24" customHeight="1">
      <c r="A149" s="16"/>
      <c r="B149" s="17">
        <f t="shared" si="30"/>
        <v>91</v>
      </c>
      <c r="C149" s="10"/>
      <c r="D149" s="18" t="s">
        <v>21</v>
      </c>
      <c r="E149" s="10"/>
      <c r="F149" s="18" t="s">
        <v>22</v>
      </c>
      <c r="G149" s="18" t="s">
        <v>198</v>
      </c>
      <c r="H149" s="10"/>
      <c r="I149" s="19">
        <v>162951552</v>
      </c>
      <c r="J149" s="19">
        <v>1330</v>
      </c>
      <c r="K149" s="17" t="s">
        <v>9</v>
      </c>
      <c r="L149" s="10"/>
      <c r="M149" s="60">
        <v>2376</v>
      </c>
      <c r="N149" s="60">
        <v>24954</v>
      </c>
      <c r="O149" s="60">
        <v>11825</v>
      </c>
      <c r="P149" s="10"/>
      <c r="Q149" s="60">
        <f t="shared" si="31"/>
        <v>374310</v>
      </c>
      <c r="R149" s="10"/>
      <c r="S149" s="62">
        <f t="shared" si="32"/>
        <v>399264</v>
      </c>
      <c r="T149" s="10"/>
      <c r="U149" s="64">
        <v>15.3</v>
      </c>
      <c r="V149" s="64">
        <v>7.61</v>
      </c>
      <c r="W149" s="10"/>
      <c r="X149" s="43">
        <v>11270000000</v>
      </c>
      <c r="Y149" s="36">
        <v>5.0999999999999997E-2</v>
      </c>
      <c r="Z149" s="10"/>
      <c r="AA149" s="20">
        <v>18</v>
      </c>
      <c r="AB149" s="20">
        <v>33</v>
      </c>
      <c r="AC149" s="20">
        <v>12</v>
      </c>
      <c r="AD149" s="20">
        <v>32</v>
      </c>
      <c r="AE149" s="20">
        <v>5</v>
      </c>
      <c r="AF149" s="66">
        <f t="shared" si="33"/>
        <v>100</v>
      </c>
      <c r="AG149" s="10"/>
      <c r="AH149" s="36">
        <v>-4.3999999999999997E-2</v>
      </c>
      <c r="AI149" s="40">
        <v>1767</v>
      </c>
      <c r="AJ149" s="37">
        <v>0.67</v>
      </c>
      <c r="AK149" s="42" t="s">
        <v>223</v>
      </c>
      <c r="AL149" s="41">
        <v>417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48" ht="24" customHeight="1">
      <c r="A150" s="16"/>
      <c r="B150" s="17">
        <f t="shared" si="30"/>
        <v>92</v>
      </c>
      <c r="C150" s="10"/>
      <c r="D150" s="26" t="s">
        <v>166</v>
      </c>
      <c r="E150" s="10"/>
      <c r="F150" s="18" t="s">
        <v>8</v>
      </c>
      <c r="G150" s="18" t="s">
        <v>212</v>
      </c>
      <c r="H150" s="10"/>
      <c r="I150" s="19">
        <v>2081206</v>
      </c>
      <c r="J150" s="19">
        <v>5100</v>
      </c>
      <c r="K150" s="17" t="s">
        <v>9</v>
      </c>
      <c r="L150" s="10"/>
      <c r="M150" s="60">
        <v>148</v>
      </c>
      <c r="N150" s="60">
        <v>134</v>
      </c>
      <c r="O150" s="60">
        <v>164</v>
      </c>
      <c r="P150" s="10"/>
      <c r="Q150" s="60">
        <f t="shared" si="31"/>
        <v>2010</v>
      </c>
      <c r="R150" s="10"/>
      <c r="S150" s="62">
        <f t="shared" si="32"/>
        <v>2144</v>
      </c>
      <c r="T150" s="10"/>
      <c r="U150" s="64">
        <v>6.4</v>
      </c>
      <c r="V150" s="64">
        <v>7.55</v>
      </c>
      <c r="W150" s="10"/>
      <c r="X150" s="43">
        <v>228480000</v>
      </c>
      <c r="Y150" s="36">
        <v>2.1000000000000001E-2</v>
      </c>
      <c r="Z150" s="10"/>
      <c r="AA150" s="20">
        <v>60</v>
      </c>
      <c r="AB150" s="20">
        <v>8</v>
      </c>
      <c r="AC150" s="20">
        <v>2</v>
      </c>
      <c r="AD150" s="20">
        <v>29</v>
      </c>
      <c r="AE150" s="20">
        <v>1</v>
      </c>
      <c r="AF150" s="66">
        <f t="shared" si="33"/>
        <v>100</v>
      </c>
      <c r="AG150" s="10"/>
      <c r="AH150" s="36">
        <v>5.8000000000000003E-2</v>
      </c>
      <c r="AI150" s="40">
        <v>21284</v>
      </c>
      <c r="AJ150" s="37">
        <v>0.73</v>
      </c>
      <c r="AK150" s="42" t="s">
        <v>213</v>
      </c>
      <c r="AL150" s="41">
        <v>568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48" ht="24" customHeight="1">
      <c r="A151" s="16"/>
      <c r="B151" s="17">
        <f t="shared" si="30"/>
        <v>93</v>
      </c>
      <c r="C151" s="10"/>
      <c r="D151" s="18" t="s">
        <v>28</v>
      </c>
      <c r="E151" s="10"/>
      <c r="F151" s="18" t="s">
        <v>22</v>
      </c>
      <c r="G151" s="18" t="s">
        <v>198</v>
      </c>
      <c r="H151" s="10"/>
      <c r="I151" s="19">
        <v>797765</v>
      </c>
      <c r="J151" s="19">
        <v>2510</v>
      </c>
      <c r="K151" s="17" t="s">
        <v>9</v>
      </c>
      <c r="L151" s="10"/>
      <c r="M151" s="60">
        <v>125</v>
      </c>
      <c r="N151" s="60">
        <v>139</v>
      </c>
      <c r="O151" s="60">
        <v>71</v>
      </c>
      <c r="P151" s="10"/>
      <c r="Q151" s="60">
        <f t="shared" si="31"/>
        <v>2085</v>
      </c>
      <c r="R151" s="10"/>
      <c r="S151" s="62">
        <f t="shared" si="32"/>
        <v>2224</v>
      </c>
      <c r="T151" s="10"/>
      <c r="U151" s="64">
        <v>17.399999999999999</v>
      </c>
      <c r="V151" s="64">
        <v>7.51</v>
      </c>
      <c r="W151" s="10"/>
      <c r="X151" s="43">
        <v>128590000</v>
      </c>
      <c r="Y151" s="36">
        <v>5.8000000000000003E-2</v>
      </c>
      <c r="Z151" s="10"/>
      <c r="AA151" s="20">
        <v>30</v>
      </c>
      <c r="AB151" s="20">
        <v>30</v>
      </c>
      <c r="AC151" s="20">
        <v>4</v>
      </c>
      <c r="AD151" s="20">
        <v>35</v>
      </c>
      <c r="AE151" s="20">
        <v>1</v>
      </c>
      <c r="AF151" s="66">
        <f t="shared" si="33"/>
        <v>100</v>
      </c>
      <c r="AG151" s="10"/>
      <c r="AH151" s="36">
        <v>-5.8999999999999997E-2</v>
      </c>
      <c r="AI151" s="40">
        <v>10903</v>
      </c>
      <c r="AJ151" s="37">
        <v>0.79</v>
      </c>
      <c r="AK151" s="42" t="s">
        <v>213</v>
      </c>
      <c r="AL151" s="41">
        <v>456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48" ht="24" customHeight="1">
      <c r="A152" s="16"/>
      <c r="B152" s="17">
        <f t="shared" si="30"/>
        <v>94</v>
      </c>
      <c r="C152" s="10"/>
      <c r="D152" s="18" t="s">
        <v>109</v>
      </c>
      <c r="E152" s="10"/>
      <c r="F152" s="18" t="s">
        <v>22</v>
      </c>
      <c r="G152" s="18" t="s">
        <v>198</v>
      </c>
      <c r="H152" s="10"/>
      <c r="I152" s="19">
        <v>427756</v>
      </c>
      <c r="J152" s="19">
        <v>7430</v>
      </c>
      <c r="K152" s="17" t="s">
        <v>9</v>
      </c>
      <c r="L152" s="10"/>
      <c r="M152" s="60">
        <v>4</v>
      </c>
      <c r="N152" s="60">
        <v>4</v>
      </c>
      <c r="O152" s="60">
        <v>32</v>
      </c>
      <c r="P152" s="10"/>
      <c r="Q152" s="60">
        <f t="shared" si="31"/>
        <v>60</v>
      </c>
      <c r="R152" s="10"/>
      <c r="S152" s="62">
        <f t="shared" si="32"/>
        <v>64</v>
      </c>
      <c r="T152" s="10"/>
      <c r="U152" s="64">
        <v>0.9</v>
      </c>
      <c r="V152" s="64">
        <v>7.25</v>
      </c>
      <c r="W152" s="10"/>
      <c r="X152" s="43">
        <v>13720000</v>
      </c>
      <c r="Y152" s="36">
        <v>3.0000000000000001E-3</v>
      </c>
      <c r="Z152" s="10"/>
      <c r="AA152" s="20">
        <v>30</v>
      </c>
      <c r="AB152" s="20">
        <v>31</v>
      </c>
      <c r="AC152" s="20">
        <v>12</v>
      </c>
      <c r="AD152" s="20">
        <v>26</v>
      </c>
      <c r="AE152" s="20">
        <v>1</v>
      </c>
      <c r="AF152" s="66">
        <f t="shared" si="33"/>
        <v>100</v>
      </c>
      <c r="AG152" s="10"/>
      <c r="AH152" s="36">
        <v>-0.04</v>
      </c>
      <c r="AI152" s="40">
        <v>21737</v>
      </c>
      <c r="AJ152" s="37">
        <v>0.74</v>
      </c>
      <c r="AK152" s="42" t="s">
        <v>213</v>
      </c>
      <c r="AL152" s="41">
        <v>429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48" ht="24" customHeight="1">
      <c r="A153" s="16"/>
      <c r="B153" s="17">
        <f t="shared" si="30"/>
        <v>95</v>
      </c>
      <c r="C153" s="10"/>
      <c r="D153" s="18" t="s">
        <v>164</v>
      </c>
      <c r="E153" s="10"/>
      <c r="F153" s="18" t="s">
        <v>8</v>
      </c>
      <c r="G153" s="18" t="s">
        <v>212</v>
      </c>
      <c r="H153" s="10"/>
      <c r="I153" s="19">
        <v>8734951</v>
      </c>
      <c r="J153" s="19">
        <v>1110</v>
      </c>
      <c r="K153" s="17" t="s">
        <v>9</v>
      </c>
      <c r="L153" s="10"/>
      <c r="M153" s="60">
        <v>427</v>
      </c>
      <c r="N153" s="60">
        <v>1577</v>
      </c>
      <c r="O153" s="60">
        <v>648</v>
      </c>
      <c r="P153" s="10"/>
      <c r="Q153" s="60">
        <f t="shared" si="31"/>
        <v>23655</v>
      </c>
      <c r="R153" s="10"/>
      <c r="S153" s="62">
        <f t="shared" si="32"/>
        <v>25232</v>
      </c>
      <c r="T153" s="10"/>
      <c r="U153" s="64">
        <v>18.100000000000001</v>
      </c>
      <c r="V153" s="64">
        <v>7.18</v>
      </c>
      <c r="W153" s="10"/>
      <c r="X153" s="43">
        <v>417360000</v>
      </c>
      <c r="Y153" s="36">
        <v>0.06</v>
      </c>
      <c r="Z153" s="10"/>
      <c r="AA153" s="20">
        <v>69</v>
      </c>
      <c r="AB153" s="20">
        <v>9</v>
      </c>
      <c r="AC153" s="20">
        <v>1</v>
      </c>
      <c r="AD153" s="20">
        <v>20</v>
      </c>
      <c r="AE153" s="20">
        <v>1</v>
      </c>
      <c r="AF153" s="66">
        <f t="shared" si="33"/>
        <v>100</v>
      </c>
      <c r="AG153" s="10"/>
      <c r="AH153" s="36">
        <v>0.104</v>
      </c>
      <c r="AI153" s="40">
        <v>5037</v>
      </c>
      <c r="AJ153" s="37">
        <v>0.82</v>
      </c>
      <c r="AK153" s="42" t="s">
        <v>213</v>
      </c>
      <c r="AL153" s="41">
        <v>468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48" ht="24" customHeight="1">
      <c r="A154" s="16"/>
      <c r="B154" s="17">
        <f t="shared" si="30"/>
        <v>96</v>
      </c>
      <c r="C154" s="10"/>
      <c r="D154" s="18" t="s">
        <v>100</v>
      </c>
      <c r="E154" s="10"/>
      <c r="F154" s="18" t="s">
        <v>5</v>
      </c>
      <c r="G154" s="18" t="s">
        <v>226</v>
      </c>
      <c r="H154" s="10"/>
      <c r="I154" s="19">
        <v>6006668</v>
      </c>
      <c r="J154" s="19">
        <v>7680</v>
      </c>
      <c r="K154" s="17" t="s">
        <v>9</v>
      </c>
      <c r="L154" s="10"/>
      <c r="M154" s="60">
        <v>576</v>
      </c>
      <c r="N154" s="60">
        <v>1090</v>
      </c>
      <c r="O154" s="60">
        <v>559</v>
      </c>
      <c r="P154" s="10"/>
      <c r="Q154" s="60">
        <f t="shared" si="31"/>
        <v>16350</v>
      </c>
      <c r="R154" s="10"/>
      <c r="S154" s="62">
        <f t="shared" si="32"/>
        <v>17440</v>
      </c>
      <c r="T154" s="10"/>
      <c r="U154" s="64">
        <v>18.100000000000001</v>
      </c>
      <c r="V154" s="64">
        <v>6.68</v>
      </c>
      <c r="W154" s="10"/>
      <c r="X154" s="43">
        <v>3110000000</v>
      </c>
      <c r="Y154" s="36">
        <v>0.06</v>
      </c>
      <c r="Z154" s="10"/>
      <c r="AA154" s="20">
        <v>70</v>
      </c>
      <c r="AB154" s="20">
        <v>13</v>
      </c>
      <c r="AC154" s="20">
        <v>1</v>
      </c>
      <c r="AD154" s="20">
        <v>15</v>
      </c>
      <c r="AE154" s="20">
        <v>1</v>
      </c>
      <c r="AF154" s="66">
        <f t="shared" si="33"/>
        <v>100</v>
      </c>
      <c r="AG154" s="10"/>
      <c r="AH154" s="36">
        <v>-3.4000000000000002E-2</v>
      </c>
      <c r="AI154" s="40">
        <v>31072</v>
      </c>
      <c r="AJ154" s="37">
        <v>0.81</v>
      </c>
      <c r="AK154" s="42" t="s">
        <v>223</v>
      </c>
      <c r="AL154" s="41">
        <v>419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48" ht="24" customHeight="1">
      <c r="A155" s="16"/>
      <c r="B155" s="17">
        <f t="shared" si="30"/>
        <v>97</v>
      </c>
      <c r="C155" s="10"/>
      <c r="D155" s="18" t="s">
        <v>173</v>
      </c>
      <c r="E155" s="10"/>
      <c r="F155" s="18" t="s">
        <v>8</v>
      </c>
      <c r="G155" s="18" t="s">
        <v>212</v>
      </c>
      <c r="H155" s="10"/>
      <c r="I155" s="19">
        <v>5662544</v>
      </c>
      <c r="J155" s="19">
        <v>6670</v>
      </c>
      <c r="K155" s="17" t="s">
        <v>9</v>
      </c>
      <c r="L155" s="10"/>
      <c r="M155" s="60">
        <v>543</v>
      </c>
      <c r="N155" s="60">
        <v>823</v>
      </c>
      <c r="O155" s="60">
        <v>326</v>
      </c>
      <c r="P155" s="10"/>
      <c r="Q155" s="60">
        <f t="shared" si="31"/>
        <v>12345</v>
      </c>
      <c r="R155" s="10"/>
      <c r="S155" s="62">
        <f t="shared" si="32"/>
        <v>13168</v>
      </c>
      <c r="T155" s="10"/>
      <c r="U155" s="64">
        <v>14.5</v>
      </c>
      <c r="V155" s="64">
        <v>6.62</v>
      </c>
      <c r="W155" s="10"/>
      <c r="X155" s="43">
        <v>1750000000</v>
      </c>
      <c r="Y155" s="36">
        <v>4.8000000000000001E-2</v>
      </c>
      <c r="Z155" s="10"/>
      <c r="AA155" s="20">
        <v>51</v>
      </c>
      <c r="AB155" s="20">
        <v>10</v>
      </c>
      <c r="AC155" s="20">
        <v>1</v>
      </c>
      <c r="AD155" s="20">
        <v>37</v>
      </c>
      <c r="AE155" s="20">
        <v>1</v>
      </c>
      <c r="AF155" s="66">
        <f t="shared" ref="AF155:AF157" si="37">SUM(AA155:AE155)</f>
        <v>100</v>
      </c>
      <c r="AG155" s="10"/>
      <c r="AH155" s="36">
        <v>-1.9E-2</v>
      </c>
      <c r="AI155" s="40">
        <v>14973</v>
      </c>
      <c r="AJ155" s="37">
        <v>0.86</v>
      </c>
      <c r="AK155" s="42" t="s">
        <v>210</v>
      </c>
      <c r="AL155" s="41">
        <v>466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0"/>
        <v>98</v>
      </c>
      <c r="C156" s="10"/>
      <c r="D156" s="18" t="s">
        <v>20</v>
      </c>
      <c r="E156" s="10"/>
      <c r="F156" s="18" t="s">
        <v>8</v>
      </c>
      <c r="G156" s="18" t="s">
        <v>212</v>
      </c>
      <c r="H156" s="10"/>
      <c r="I156" s="19">
        <v>9725376</v>
      </c>
      <c r="J156" s="19">
        <v>4760</v>
      </c>
      <c r="K156" s="17" t="s">
        <v>9</v>
      </c>
      <c r="L156" s="10"/>
      <c r="M156" s="60">
        <v>759</v>
      </c>
      <c r="N156" s="60">
        <v>845</v>
      </c>
      <c r="O156" s="60">
        <v>639</v>
      </c>
      <c r="P156" s="10"/>
      <c r="Q156" s="60">
        <f t="shared" si="31"/>
        <v>12675</v>
      </c>
      <c r="R156" s="10"/>
      <c r="S156" s="62">
        <f t="shared" si="32"/>
        <v>13520</v>
      </c>
      <c r="T156" s="10"/>
      <c r="U156" s="64">
        <v>8.6999999999999993</v>
      </c>
      <c r="V156" s="64">
        <v>6.32</v>
      </c>
      <c r="W156" s="10"/>
      <c r="X156" s="43">
        <v>1090000000</v>
      </c>
      <c r="Y156" s="36">
        <v>2.9000000000000001E-2</v>
      </c>
      <c r="Z156" s="10"/>
      <c r="AA156" s="20">
        <v>40</v>
      </c>
      <c r="AB156" s="20">
        <v>23</v>
      </c>
      <c r="AC156" s="20">
        <v>7</v>
      </c>
      <c r="AD156" s="20">
        <v>28</v>
      </c>
      <c r="AE156" s="20">
        <v>2</v>
      </c>
      <c r="AF156" s="66">
        <f t="shared" si="37"/>
        <v>100</v>
      </c>
      <c r="AG156" s="10"/>
      <c r="AH156" s="36">
        <v>-5.1999999999999998E-2</v>
      </c>
      <c r="AI156" s="40">
        <v>13681</v>
      </c>
      <c r="AJ156" s="37">
        <v>0.8</v>
      </c>
      <c r="AK156" s="42" t="s">
        <v>213</v>
      </c>
      <c r="AL156" s="41">
        <v>416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185</v>
      </c>
      <c r="E157" s="10"/>
      <c r="F157" s="18" t="s">
        <v>5</v>
      </c>
      <c r="G157" s="18" t="s">
        <v>226</v>
      </c>
      <c r="H157" s="10"/>
      <c r="I157" s="19">
        <v>4790705</v>
      </c>
      <c r="J157" s="19">
        <v>3230</v>
      </c>
      <c r="K157" s="17" t="s">
        <v>9</v>
      </c>
      <c r="L157" s="10"/>
      <c r="M157" s="60">
        <v>159</v>
      </c>
      <c r="N157" s="60">
        <v>252</v>
      </c>
      <c r="O157" s="60">
        <v>0</v>
      </c>
      <c r="P157" s="10"/>
      <c r="Q157" s="60">
        <f t="shared" si="31"/>
        <v>3780</v>
      </c>
      <c r="R157" s="10"/>
      <c r="S157" s="62">
        <f t="shared" si="32"/>
        <v>4032</v>
      </c>
      <c r="T157" s="10"/>
      <c r="U157" s="64">
        <v>5.3</v>
      </c>
      <c r="V157" s="64">
        <v>0</v>
      </c>
      <c r="W157" s="10"/>
      <c r="X157" s="43">
        <v>247150000</v>
      </c>
      <c r="Y157" s="36">
        <v>1.7999999999999999E-2</v>
      </c>
      <c r="Z157" s="10"/>
      <c r="AA157" s="20">
        <v>55</v>
      </c>
      <c r="AB157" s="20">
        <v>2</v>
      </c>
      <c r="AC157" s="20">
        <v>1</v>
      </c>
      <c r="AD157" s="20">
        <v>33</v>
      </c>
      <c r="AE157" s="20">
        <v>9</v>
      </c>
      <c r="AF157" s="66">
        <f t="shared" si="37"/>
        <v>100</v>
      </c>
      <c r="AG157" s="10"/>
      <c r="AH157" s="36">
        <v>-5.3999999999999999E-2</v>
      </c>
      <c r="AI157" s="40">
        <v>5602</v>
      </c>
      <c r="AJ157" s="37">
        <v>0.65</v>
      </c>
      <c r="AK157" s="42" t="s">
        <v>214</v>
      </c>
      <c r="AL157" s="41">
        <v>0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11"/>
      <c r="D158" s="109"/>
      <c r="E158" s="111"/>
      <c r="F158" s="109"/>
      <c r="G158" s="109"/>
      <c r="H158" s="111"/>
      <c r="I158" s="112"/>
      <c r="J158" s="112"/>
      <c r="K158" s="110"/>
      <c r="L158" s="111"/>
      <c r="M158" s="113"/>
      <c r="N158" s="113"/>
      <c r="O158" s="113"/>
      <c r="P158" s="111"/>
      <c r="Q158" s="113"/>
      <c r="R158" s="111"/>
      <c r="S158" s="114"/>
      <c r="T158" s="111"/>
      <c r="U158" s="115"/>
      <c r="V158" s="115"/>
      <c r="W158" s="111"/>
      <c r="X158" s="116"/>
      <c r="Y158" s="117"/>
      <c r="Z158" s="111"/>
      <c r="AA158" s="118"/>
      <c r="AB158" s="118"/>
      <c r="AC158" s="118"/>
      <c r="AD158" s="118"/>
      <c r="AE158" s="118"/>
      <c r="AF158" s="119"/>
      <c r="AG158" s="111"/>
      <c r="AH158" s="117"/>
      <c r="AI158" s="120"/>
      <c r="AJ158" s="121"/>
      <c r="AK158" s="122"/>
      <c r="AL158" s="123"/>
      <c r="AM158" s="124"/>
      <c r="AN158" s="125"/>
      <c r="AO158" s="126"/>
      <c r="AP158" s="127"/>
      <c r="AQ158" s="124"/>
      <c r="AR158" s="125"/>
      <c r="AS158" s="126"/>
      <c r="AT158" s="127"/>
      <c r="AU158" s="124"/>
      <c r="AV158" s="127"/>
    </row>
    <row r="159" spans="1:48" ht="24" customHeight="1">
      <c r="A159" s="16"/>
      <c r="B159" s="17">
        <v>1</v>
      </c>
      <c r="C159" s="10"/>
      <c r="D159" s="18" t="s">
        <v>40</v>
      </c>
      <c r="E159" s="10"/>
      <c r="F159" s="18" t="s">
        <v>11</v>
      </c>
      <c r="G159" s="18" t="s">
        <v>11</v>
      </c>
      <c r="H159" s="10"/>
      <c r="I159" s="19">
        <v>4594621</v>
      </c>
      <c r="J159" s="19">
        <v>370</v>
      </c>
      <c r="K159" s="17" t="s">
        <v>6</v>
      </c>
      <c r="L159" s="10"/>
      <c r="M159" s="60">
        <v>193</v>
      </c>
      <c r="N159" s="60">
        <v>1546</v>
      </c>
      <c r="O159" s="60">
        <v>3470</v>
      </c>
      <c r="P159" s="10"/>
      <c r="Q159" s="60">
        <f>N159*$Q$189</f>
        <v>23190</v>
      </c>
      <c r="R159" s="10"/>
      <c r="S159" s="62">
        <f t="shared" ref="S159:S186" si="40">Q159+N159</f>
        <v>24736</v>
      </c>
      <c r="T159" s="10"/>
      <c r="U159" s="64">
        <v>33.6</v>
      </c>
      <c r="V159" s="64">
        <v>76.459999999999994</v>
      </c>
      <c r="W159" s="10"/>
      <c r="X159" s="43">
        <v>196400000</v>
      </c>
      <c r="Y159" s="36">
        <v>0.112</v>
      </c>
      <c r="Z159" s="10"/>
      <c r="AA159" s="20">
        <v>39</v>
      </c>
      <c r="AB159" s="20">
        <v>2</v>
      </c>
      <c r="AC159" s="20">
        <v>1</v>
      </c>
      <c r="AD159" s="20">
        <v>57</v>
      </c>
      <c r="AE159" s="20">
        <v>1</v>
      </c>
      <c r="AF159" s="66">
        <f t="shared" ref="AF159:AF186" si="41">SUM(AA159:AE159)</f>
        <v>100</v>
      </c>
      <c r="AG159" s="10"/>
      <c r="AH159" s="36">
        <v>-3.7999999999999999E-2</v>
      </c>
      <c r="AI159" s="40">
        <v>816</v>
      </c>
      <c r="AJ159" s="37">
        <v>0.68</v>
      </c>
      <c r="AK159" s="42" t="s">
        <v>213</v>
      </c>
      <c r="AL159" s="41">
        <v>4713</v>
      </c>
      <c r="AN159" s="86"/>
      <c r="AO159" s="87"/>
      <c r="AP159" s="88">
        <f t="shared" ref="AP159:AP186" si="42">N159*AN159*AO159</f>
        <v>0</v>
      </c>
      <c r="AR159" s="86">
        <f t="shared" ref="AR159:AR186" si="43">AN159</f>
        <v>0</v>
      </c>
      <c r="AS159" s="87"/>
      <c r="AT159" s="88">
        <f t="shared" ref="AT159:AT186" si="44">Q159*AR159*AS159</f>
        <v>0</v>
      </c>
      <c r="AV159" s="88">
        <v>0</v>
      </c>
    </row>
    <row r="160" spans="1:48" ht="24" customHeight="1">
      <c r="A160" s="16"/>
      <c r="B160" s="17">
        <f t="shared" ref="B160:B186" si="45">B159+1</f>
        <v>2</v>
      </c>
      <c r="C160" s="10"/>
      <c r="D160" s="18" t="s">
        <v>154</v>
      </c>
      <c r="E160" s="10"/>
      <c r="F160" s="18" t="s">
        <v>5</v>
      </c>
      <c r="G160" s="18" t="s">
        <v>11</v>
      </c>
      <c r="H160" s="10"/>
      <c r="I160" s="19">
        <v>14317996</v>
      </c>
      <c r="J160" s="19">
        <v>0</v>
      </c>
      <c r="K160" s="17" t="s">
        <v>6</v>
      </c>
      <c r="L160" s="10"/>
      <c r="M160" s="60">
        <v>165</v>
      </c>
      <c r="N160" s="60">
        <v>3884</v>
      </c>
      <c r="O160" s="60">
        <v>5101</v>
      </c>
      <c r="P160" s="10"/>
      <c r="Q160" s="60">
        <f>N160*$Q$189</f>
        <v>58260</v>
      </c>
      <c r="R160" s="10"/>
      <c r="S160" s="62">
        <f t="shared" si="40"/>
        <v>62144</v>
      </c>
      <c r="T160" s="10"/>
      <c r="U160" s="64">
        <v>27.1</v>
      </c>
      <c r="V160" s="64">
        <v>31.2</v>
      </c>
      <c r="W160" s="10"/>
      <c r="X160" s="43">
        <v>609910000</v>
      </c>
      <c r="Y160" s="36">
        <v>0.09</v>
      </c>
      <c r="Z160" s="10"/>
      <c r="AA160" s="20">
        <v>49</v>
      </c>
      <c r="AB160" s="20">
        <v>5</v>
      </c>
      <c r="AC160" s="20">
        <v>5</v>
      </c>
      <c r="AD160" s="20">
        <v>40</v>
      </c>
      <c r="AE160" s="20">
        <v>1</v>
      </c>
      <c r="AF160" s="66">
        <f t="shared" si="41"/>
        <v>100</v>
      </c>
      <c r="AG160" s="10"/>
      <c r="AH160" s="36">
        <v>-7.6999999999999999E-2</v>
      </c>
      <c r="AI160" s="40">
        <v>415</v>
      </c>
      <c r="AJ160" s="37">
        <v>0.63</v>
      </c>
      <c r="AK160" s="42" t="s">
        <v>213</v>
      </c>
      <c r="AL160" s="41">
        <v>1732</v>
      </c>
      <c r="AN160" s="86"/>
      <c r="AO160" s="87"/>
      <c r="AP160" s="88">
        <f t="shared" si="42"/>
        <v>0</v>
      </c>
      <c r="AR160" s="86">
        <f t="shared" si="43"/>
        <v>0</v>
      </c>
      <c r="AS160" s="87"/>
      <c r="AT160" s="88">
        <f t="shared" si="44"/>
        <v>0</v>
      </c>
      <c r="AV160" s="88">
        <v>0</v>
      </c>
    </row>
    <row r="161" spans="1:48" ht="24" customHeight="1">
      <c r="A161" s="16"/>
      <c r="B161" s="17">
        <f t="shared" si="45"/>
        <v>3</v>
      </c>
      <c r="C161" s="10"/>
      <c r="D161" s="18" t="s">
        <v>27</v>
      </c>
      <c r="E161" s="10"/>
      <c r="F161" s="18" t="s">
        <v>11</v>
      </c>
      <c r="G161" s="18" t="s">
        <v>11</v>
      </c>
      <c r="H161" s="10"/>
      <c r="I161" s="19">
        <v>10872298</v>
      </c>
      <c r="J161" s="19">
        <v>820</v>
      </c>
      <c r="K161" s="17" t="s">
        <v>6</v>
      </c>
      <c r="L161" s="10"/>
      <c r="M161" s="60">
        <v>637</v>
      </c>
      <c r="N161" s="60">
        <v>2986</v>
      </c>
      <c r="O161" s="60">
        <v>3098</v>
      </c>
      <c r="P161" s="10"/>
      <c r="Q161" s="60">
        <f>N161*$Q$189</f>
        <v>44790</v>
      </c>
      <c r="R161" s="10"/>
      <c r="S161" s="62">
        <f t="shared" si="40"/>
        <v>47776</v>
      </c>
      <c r="T161" s="10"/>
      <c r="U161" s="64">
        <v>27.5</v>
      </c>
      <c r="V161" s="64">
        <v>27.55</v>
      </c>
      <c r="W161" s="10"/>
      <c r="X161" s="43">
        <v>782890000</v>
      </c>
      <c r="Y161" s="36">
        <v>9.0999999999999998E-2</v>
      </c>
      <c r="Z161" s="10"/>
      <c r="AA161" s="20">
        <v>39</v>
      </c>
      <c r="AB161" s="20">
        <v>3</v>
      </c>
      <c r="AC161" s="20">
        <v>2</v>
      </c>
      <c r="AD161" s="20">
        <v>54</v>
      </c>
      <c r="AE161" s="20">
        <v>2</v>
      </c>
      <c r="AF161" s="66">
        <f t="shared" si="41"/>
        <v>100</v>
      </c>
      <c r="AG161" s="10"/>
      <c r="AH161" s="36">
        <v>-8.3000000000000004E-2</v>
      </c>
      <c r="AI161" s="40">
        <v>4321</v>
      </c>
      <c r="AJ161" s="37">
        <v>0.57999999999999996</v>
      </c>
      <c r="AK161" s="42" t="s">
        <v>214</v>
      </c>
      <c r="AL161" s="41">
        <v>1546</v>
      </c>
      <c r="AN161" s="86"/>
      <c r="AO161" s="87"/>
      <c r="AP161" s="88">
        <f t="shared" si="42"/>
        <v>0</v>
      </c>
      <c r="AR161" s="86">
        <f t="shared" si="43"/>
        <v>0</v>
      </c>
      <c r="AS161" s="87"/>
      <c r="AT161" s="88">
        <f t="shared" si="44"/>
        <v>0</v>
      </c>
      <c r="AV161" s="88">
        <v>0</v>
      </c>
    </row>
    <row r="162" spans="1:48" ht="24" customHeight="1">
      <c r="A162" s="16"/>
      <c r="B162" s="17">
        <f t="shared" si="45"/>
        <v>4</v>
      </c>
      <c r="C162" s="10"/>
      <c r="D162" s="18" t="s">
        <v>4</v>
      </c>
      <c r="E162" s="10"/>
      <c r="F162" s="18" t="s">
        <v>5</v>
      </c>
      <c r="G162" s="18" t="s">
        <v>198</v>
      </c>
      <c r="H162" s="10"/>
      <c r="I162" s="19">
        <v>34656032</v>
      </c>
      <c r="J162" s="19">
        <v>580</v>
      </c>
      <c r="K162" s="17" t="s">
        <v>6</v>
      </c>
      <c r="L162" s="10"/>
      <c r="M162" s="60">
        <v>1565</v>
      </c>
      <c r="N162" s="60">
        <v>5230</v>
      </c>
      <c r="O162" s="60">
        <v>8507</v>
      </c>
      <c r="P162" s="10"/>
      <c r="Q162" s="60">
        <f>N162*$Q$189</f>
        <v>78450</v>
      </c>
      <c r="R162" s="10"/>
      <c r="S162" s="62">
        <f t="shared" si="40"/>
        <v>83680</v>
      </c>
      <c r="T162" s="10"/>
      <c r="U162" s="64">
        <v>15.1</v>
      </c>
      <c r="V162" s="64">
        <v>26.77</v>
      </c>
      <c r="W162" s="10"/>
      <c r="X162" s="43">
        <v>955710000</v>
      </c>
      <c r="Y162" s="36">
        <v>0.05</v>
      </c>
      <c r="Z162" s="10"/>
      <c r="AA162" s="20">
        <v>52</v>
      </c>
      <c r="AB162" s="20">
        <v>10</v>
      </c>
      <c r="AC162" s="20">
        <v>1</v>
      </c>
      <c r="AD162" s="20">
        <v>36</v>
      </c>
      <c r="AE162" s="20">
        <v>1</v>
      </c>
      <c r="AF162" s="66">
        <f t="shared" si="41"/>
        <v>100</v>
      </c>
      <c r="AG162" s="10"/>
      <c r="AH162" s="36">
        <v>-4.8000000000000001E-2</v>
      </c>
      <c r="AI162" s="40">
        <v>1891</v>
      </c>
      <c r="AJ162" s="37">
        <v>0.8</v>
      </c>
      <c r="AK162" s="42" t="s">
        <v>210</v>
      </c>
      <c r="AL162" s="41">
        <v>1636</v>
      </c>
      <c r="AN162" s="86"/>
      <c r="AO162" s="87"/>
      <c r="AP162" s="88">
        <f t="shared" si="42"/>
        <v>0</v>
      </c>
      <c r="AR162" s="86">
        <f t="shared" si="43"/>
        <v>0</v>
      </c>
      <c r="AS162" s="87"/>
      <c r="AT162" s="88">
        <f t="shared" si="44"/>
        <v>0</v>
      </c>
      <c r="AV162" s="88">
        <v>0</v>
      </c>
    </row>
    <row r="163" spans="1:48" ht="24" customHeight="1">
      <c r="A163" s="16"/>
      <c r="B163" s="17">
        <f t="shared" si="45"/>
        <v>5</v>
      </c>
      <c r="C163" s="10"/>
      <c r="D163" s="18" t="s">
        <v>54</v>
      </c>
      <c r="E163" s="10"/>
      <c r="F163" s="18" t="s">
        <v>11</v>
      </c>
      <c r="G163" s="18" t="s">
        <v>11</v>
      </c>
      <c r="H163" s="10"/>
      <c r="I163" s="19">
        <v>78736152</v>
      </c>
      <c r="J163" s="19">
        <v>420</v>
      </c>
      <c r="K163" s="17" t="s">
        <v>6</v>
      </c>
      <c r="L163" s="10"/>
      <c r="M163" s="60">
        <v>385</v>
      </c>
      <c r="N163" s="60">
        <v>26529</v>
      </c>
      <c r="O163" s="60">
        <v>20521</v>
      </c>
      <c r="P163" s="10"/>
      <c r="Q163" s="60">
        <f>N163*$Q$189</f>
        <v>397935</v>
      </c>
      <c r="R163" s="10"/>
      <c r="S163" s="62">
        <f t="shared" si="40"/>
        <v>424464</v>
      </c>
      <c r="T163" s="10"/>
      <c r="U163" s="64">
        <v>33.700000000000003</v>
      </c>
      <c r="V163" s="64">
        <v>26.06</v>
      </c>
      <c r="W163" s="10"/>
      <c r="X163" s="43">
        <v>4160000000</v>
      </c>
      <c r="Y163" s="36">
        <v>0.112</v>
      </c>
      <c r="Z163" s="10"/>
      <c r="AA163" s="20">
        <v>53</v>
      </c>
      <c r="AB163" s="20">
        <v>3</v>
      </c>
      <c r="AC163" s="20">
        <v>1</v>
      </c>
      <c r="AD163" s="20">
        <v>42</v>
      </c>
      <c r="AE163" s="20">
        <v>1</v>
      </c>
      <c r="AF163" s="66">
        <f t="shared" si="41"/>
        <v>100</v>
      </c>
      <c r="AG163" s="10"/>
      <c r="AH163" s="36">
        <v>-7.6999999999999999E-2</v>
      </c>
      <c r="AI163" s="40">
        <v>518</v>
      </c>
      <c r="AJ163" s="37">
        <v>0.62</v>
      </c>
      <c r="AK163" s="42" t="s">
        <v>213</v>
      </c>
      <c r="AL163" s="41">
        <v>1728</v>
      </c>
      <c r="AN163" s="86"/>
      <c r="AO163" s="87"/>
      <c r="AP163" s="88">
        <f t="shared" si="42"/>
        <v>0</v>
      </c>
      <c r="AR163" s="86">
        <f t="shared" si="43"/>
        <v>0</v>
      </c>
      <c r="AS163" s="87"/>
      <c r="AT163" s="88">
        <f t="shared" si="44"/>
        <v>0</v>
      </c>
      <c r="AV163" s="88">
        <v>0</v>
      </c>
    </row>
    <row r="164" spans="1:48" ht="24" customHeight="1">
      <c r="A164" s="16"/>
      <c r="B164" s="17">
        <f t="shared" si="45"/>
        <v>6</v>
      </c>
      <c r="C164" s="10"/>
      <c r="D164" s="18" t="s">
        <v>62</v>
      </c>
      <c r="E164" s="10"/>
      <c r="F164" s="18" t="s">
        <v>11</v>
      </c>
      <c r="G164" s="18" t="s">
        <v>11</v>
      </c>
      <c r="H164" s="10"/>
      <c r="I164" s="19">
        <v>4954645</v>
      </c>
      <c r="J164" s="19">
        <v>520</v>
      </c>
      <c r="K164" s="17" t="s">
        <v>6</v>
      </c>
      <c r="L164" s="10"/>
      <c r="M164" s="60">
        <v>130</v>
      </c>
      <c r="N164" s="60">
        <v>1255</v>
      </c>
      <c r="O164" s="60">
        <v>1255</v>
      </c>
      <c r="P164" s="10"/>
      <c r="Q164" s="60">
        <f>N164*$Q$188</f>
        <v>12550</v>
      </c>
      <c r="R164" s="10"/>
      <c r="S164" s="62">
        <f t="shared" si="40"/>
        <v>13805</v>
      </c>
      <c r="T164" s="10"/>
      <c r="U164" s="64">
        <v>25.3</v>
      </c>
      <c r="V164" s="64">
        <v>25.3</v>
      </c>
      <c r="W164" s="10"/>
      <c r="X164" s="43">
        <f>AP164+AT164</f>
        <v>183289838.39999998</v>
      </c>
      <c r="Y164" s="36">
        <f>X164/AV164</f>
        <v>7.0279846012269928E-2</v>
      </c>
      <c r="Z164" s="10"/>
      <c r="AA164" s="20">
        <v>36.200000000000003</v>
      </c>
      <c r="AB164" s="20">
        <v>1.5</v>
      </c>
      <c r="AC164" s="20">
        <v>9.1999999999999993</v>
      </c>
      <c r="AD164" s="20">
        <v>25.4</v>
      </c>
      <c r="AE164" s="20">
        <v>27.7</v>
      </c>
      <c r="AF164" s="66">
        <f t="shared" si="41"/>
        <v>100.00000000000001</v>
      </c>
      <c r="AG164" s="10"/>
      <c r="AH164" s="72"/>
      <c r="AI164" s="73"/>
      <c r="AJ164" s="74"/>
      <c r="AK164" s="75"/>
      <c r="AL164" s="76"/>
      <c r="AN164" s="57">
        <v>811.37599999999998</v>
      </c>
      <c r="AO164" s="35">
        <v>60</v>
      </c>
      <c r="AP164" s="43">
        <f t="shared" si="42"/>
        <v>61096612.799999997</v>
      </c>
      <c r="AR164" s="57">
        <f t="shared" si="43"/>
        <v>811.37599999999998</v>
      </c>
      <c r="AS164" s="35">
        <v>12</v>
      </c>
      <c r="AT164" s="43">
        <f t="shared" si="44"/>
        <v>122193225.59999999</v>
      </c>
      <c r="AV164" s="43">
        <v>2608000000</v>
      </c>
    </row>
    <row r="165" spans="1:48" s="25" customFormat="1" ht="24" customHeight="1">
      <c r="A165" s="224"/>
      <c r="B165" s="14">
        <f t="shared" si="45"/>
        <v>7</v>
      </c>
      <c r="C165" s="24"/>
      <c r="D165" s="22" t="s">
        <v>122</v>
      </c>
      <c r="E165" s="24"/>
      <c r="F165" s="22" t="s">
        <v>22</v>
      </c>
      <c r="G165" s="22" t="s">
        <v>198</v>
      </c>
      <c r="H165" s="24"/>
      <c r="I165" s="23">
        <v>28982772</v>
      </c>
      <c r="J165" s="23">
        <v>730</v>
      </c>
      <c r="K165" s="14" t="s">
        <v>6</v>
      </c>
      <c r="L165" s="24"/>
      <c r="M165" s="61">
        <v>2006</v>
      </c>
      <c r="N165" s="61">
        <v>4622</v>
      </c>
      <c r="O165" s="61">
        <v>6765</v>
      </c>
      <c r="P165" s="24"/>
      <c r="Q165" s="61">
        <f t="shared" ref="Q165:Q186" si="46">N165*$Q$189</f>
        <v>69330</v>
      </c>
      <c r="R165" s="24"/>
      <c r="S165" s="63">
        <f t="shared" si="40"/>
        <v>73952</v>
      </c>
      <c r="T165" s="24"/>
      <c r="U165" s="223">
        <v>15.9</v>
      </c>
      <c r="V165" s="223">
        <v>22.88</v>
      </c>
      <c r="W165" s="24"/>
      <c r="X165" s="49">
        <v>1120000000</v>
      </c>
      <c r="Y165" s="50">
        <v>5.2999999999999999E-2</v>
      </c>
      <c r="Z165" s="24"/>
      <c r="AA165" s="13">
        <v>20</v>
      </c>
      <c r="AB165" s="13">
        <v>20</v>
      </c>
      <c r="AC165" s="13">
        <v>6</v>
      </c>
      <c r="AD165" s="13">
        <v>53</v>
      </c>
      <c r="AE165" s="13">
        <v>1</v>
      </c>
      <c r="AF165" s="67">
        <f t="shared" si="41"/>
        <v>100</v>
      </c>
      <c r="AG165" s="24"/>
      <c r="AH165" s="50">
        <v>-6.0000000000000001E-3</v>
      </c>
      <c r="AI165" s="51">
        <v>8071</v>
      </c>
      <c r="AJ165" s="52">
        <v>0.72</v>
      </c>
      <c r="AK165" s="53" t="s">
        <v>213</v>
      </c>
      <c r="AL165" s="54">
        <v>1084</v>
      </c>
      <c r="AN165" s="90"/>
      <c r="AO165" s="91"/>
      <c r="AP165" s="92">
        <f t="shared" si="42"/>
        <v>0</v>
      </c>
      <c r="AR165" s="90">
        <f t="shared" si="43"/>
        <v>0</v>
      </c>
      <c r="AS165" s="91"/>
      <c r="AT165" s="92">
        <f t="shared" si="44"/>
        <v>0</v>
      </c>
      <c r="AV165" s="92">
        <v>0</v>
      </c>
    </row>
    <row r="166" spans="1:48" ht="24" customHeight="1">
      <c r="A166" s="16"/>
      <c r="B166" s="17">
        <f t="shared" si="45"/>
        <v>8</v>
      </c>
      <c r="C166" s="10"/>
      <c r="D166" s="18" t="s">
        <v>78</v>
      </c>
      <c r="E166" s="10"/>
      <c r="F166" s="18" t="s">
        <v>11</v>
      </c>
      <c r="G166" s="18" t="s">
        <v>11</v>
      </c>
      <c r="H166" s="10"/>
      <c r="I166" s="19">
        <v>1815698</v>
      </c>
      <c r="J166" s="19">
        <v>620</v>
      </c>
      <c r="K166" s="17" t="s">
        <v>6</v>
      </c>
      <c r="L166" s="10"/>
      <c r="M166" s="60">
        <v>122</v>
      </c>
      <c r="N166" s="60">
        <v>565</v>
      </c>
      <c r="O166" s="60">
        <v>390</v>
      </c>
      <c r="P166" s="10"/>
      <c r="Q166" s="60">
        <f t="shared" si="46"/>
        <v>8475</v>
      </c>
      <c r="R166" s="10"/>
      <c r="S166" s="62">
        <f t="shared" si="40"/>
        <v>9040</v>
      </c>
      <c r="T166" s="10"/>
      <c r="U166" s="64">
        <v>31.1</v>
      </c>
      <c r="V166" s="64">
        <v>21.5</v>
      </c>
      <c r="W166" s="10"/>
      <c r="X166" s="43">
        <v>121900000</v>
      </c>
      <c r="Y166" s="36">
        <v>0.10299999999999999</v>
      </c>
      <c r="Z166" s="10"/>
      <c r="AA166" s="20">
        <v>50</v>
      </c>
      <c r="AB166" s="20">
        <v>10</v>
      </c>
      <c r="AC166" s="20">
        <v>1</v>
      </c>
      <c r="AD166" s="20">
        <v>38</v>
      </c>
      <c r="AE166" s="20">
        <v>1</v>
      </c>
      <c r="AF166" s="66">
        <f t="shared" si="41"/>
        <v>100</v>
      </c>
      <c r="AG166" s="10"/>
      <c r="AH166" s="36">
        <v>-5.7000000000000002E-2</v>
      </c>
      <c r="AI166" s="40">
        <v>3428</v>
      </c>
      <c r="AJ166" s="37">
        <v>0.72</v>
      </c>
      <c r="AK166" s="42" t="s">
        <v>214</v>
      </c>
      <c r="AL166" s="41">
        <v>1202</v>
      </c>
      <c r="AN166" s="86"/>
      <c r="AO166" s="87"/>
      <c r="AP166" s="88">
        <f t="shared" si="42"/>
        <v>0</v>
      </c>
      <c r="AR166" s="86">
        <f t="shared" si="43"/>
        <v>0</v>
      </c>
      <c r="AS166" s="87"/>
      <c r="AT166" s="88">
        <f t="shared" si="44"/>
        <v>0</v>
      </c>
      <c r="AV166" s="88">
        <v>0</v>
      </c>
    </row>
    <row r="167" spans="1:48" ht="24" customHeight="1">
      <c r="A167" s="16"/>
      <c r="B167" s="17">
        <f t="shared" si="45"/>
        <v>9</v>
      </c>
      <c r="C167" s="10"/>
      <c r="D167" s="18" t="s">
        <v>141</v>
      </c>
      <c r="E167" s="10"/>
      <c r="F167" s="18" t="s">
        <v>11</v>
      </c>
      <c r="G167" s="18" t="s">
        <v>11</v>
      </c>
      <c r="H167" s="10"/>
      <c r="I167" s="19">
        <v>11917508</v>
      </c>
      <c r="J167" s="19">
        <v>700</v>
      </c>
      <c r="K167" s="17" t="s">
        <v>6</v>
      </c>
      <c r="L167" s="10"/>
      <c r="M167" s="60">
        <v>593</v>
      </c>
      <c r="N167" s="60">
        <v>3535</v>
      </c>
      <c r="O167" s="60">
        <v>2623</v>
      </c>
      <c r="P167" s="10"/>
      <c r="Q167" s="60">
        <f t="shared" si="46"/>
        <v>53025</v>
      </c>
      <c r="R167" s="10"/>
      <c r="S167" s="62">
        <f t="shared" si="40"/>
        <v>56560</v>
      </c>
      <c r="T167" s="10"/>
      <c r="U167" s="64">
        <v>29.7</v>
      </c>
      <c r="V167" s="64">
        <v>21.48</v>
      </c>
      <c r="W167" s="10"/>
      <c r="X167" s="43">
        <v>835930000</v>
      </c>
      <c r="Y167" s="36">
        <v>9.9000000000000005E-2</v>
      </c>
      <c r="Z167" s="10"/>
      <c r="AA167" s="20">
        <v>21</v>
      </c>
      <c r="AB167" s="20">
        <v>20</v>
      </c>
      <c r="AC167" s="20">
        <v>10</v>
      </c>
      <c r="AD167" s="20">
        <v>48</v>
      </c>
      <c r="AE167" s="20">
        <v>1</v>
      </c>
      <c r="AF167" s="66">
        <f t="shared" si="41"/>
        <v>100</v>
      </c>
      <c r="AG167" s="10"/>
      <c r="AH167" s="36">
        <v>-5.6000000000000001E-2</v>
      </c>
      <c r="AI167" s="40">
        <v>1512</v>
      </c>
      <c r="AJ167" s="37">
        <v>0.62</v>
      </c>
      <c r="AK167" s="42" t="s">
        <v>213</v>
      </c>
      <c r="AL167" s="41">
        <v>1138</v>
      </c>
      <c r="AN167" s="86"/>
      <c r="AO167" s="87"/>
      <c r="AP167" s="88">
        <f t="shared" si="42"/>
        <v>0</v>
      </c>
      <c r="AR167" s="86">
        <f t="shared" si="43"/>
        <v>0</v>
      </c>
      <c r="AS167" s="87"/>
      <c r="AT167" s="88">
        <f t="shared" si="44"/>
        <v>0</v>
      </c>
      <c r="AV167" s="88">
        <v>0</v>
      </c>
    </row>
    <row r="168" spans="1:48" ht="24" customHeight="1">
      <c r="A168" s="16"/>
      <c r="B168" s="17">
        <f t="shared" si="45"/>
        <v>10</v>
      </c>
      <c r="C168" s="10"/>
      <c r="D168" s="18" t="s">
        <v>35</v>
      </c>
      <c r="E168" s="10"/>
      <c r="F168" s="18" t="s">
        <v>11</v>
      </c>
      <c r="G168" s="18" t="s">
        <v>11</v>
      </c>
      <c r="H168" s="10"/>
      <c r="I168" s="19">
        <v>10524117</v>
      </c>
      <c r="J168" s="19">
        <v>280</v>
      </c>
      <c r="K168" s="17" t="s">
        <v>6</v>
      </c>
      <c r="L168" s="10"/>
      <c r="M168" s="60">
        <v>112</v>
      </c>
      <c r="N168" s="60">
        <v>3651</v>
      </c>
      <c r="O168" s="60">
        <v>2228</v>
      </c>
      <c r="P168" s="10"/>
      <c r="Q168" s="60">
        <f t="shared" si="46"/>
        <v>54765</v>
      </c>
      <c r="R168" s="10"/>
      <c r="S168" s="62">
        <f t="shared" si="40"/>
        <v>58416</v>
      </c>
      <c r="T168" s="10"/>
      <c r="U168" s="64">
        <v>34.700000000000003</v>
      </c>
      <c r="V168" s="64">
        <v>21.12</v>
      </c>
      <c r="W168" s="10"/>
      <c r="X168" s="43">
        <v>341340000</v>
      </c>
      <c r="Y168" s="36">
        <v>0.115</v>
      </c>
      <c r="Z168" s="10"/>
      <c r="AA168" s="20">
        <v>43</v>
      </c>
      <c r="AB168" s="20">
        <v>3</v>
      </c>
      <c r="AC168" s="20">
        <v>2</v>
      </c>
      <c r="AD168" s="20">
        <v>51</v>
      </c>
      <c r="AE168" s="20">
        <v>1</v>
      </c>
      <c r="AF168" s="66">
        <f t="shared" si="41"/>
        <v>100</v>
      </c>
      <c r="AG168" s="10"/>
      <c r="AH168" s="36">
        <v>-4.4999999999999998E-2</v>
      </c>
      <c r="AI168" s="40">
        <v>1057</v>
      </c>
      <c r="AJ168" s="37">
        <v>0.65</v>
      </c>
      <c r="AK168" s="42" t="s">
        <v>214</v>
      </c>
      <c r="AL168" s="41">
        <v>1176</v>
      </c>
      <c r="AN168" s="86"/>
      <c r="AO168" s="87"/>
      <c r="AP168" s="88">
        <f t="shared" si="42"/>
        <v>0</v>
      </c>
      <c r="AR168" s="86">
        <f t="shared" si="43"/>
        <v>0</v>
      </c>
      <c r="AS168" s="87"/>
      <c r="AT168" s="88">
        <f t="shared" si="44"/>
        <v>0</v>
      </c>
      <c r="AV168" s="88">
        <v>0</v>
      </c>
    </row>
    <row r="169" spans="1:48" ht="24" customHeight="1">
      <c r="A169" s="16"/>
      <c r="B169" s="17">
        <f t="shared" si="45"/>
        <v>11</v>
      </c>
      <c r="C169" s="10"/>
      <c r="D169" s="18" t="s">
        <v>186</v>
      </c>
      <c r="E169" s="10"/>
      <c r="F169" s="18" t="s">
        <v>11</v>
      </c>
      <c r="G169" s="18" t="s">
        <v>11</v>
      </c>
      <c r="H169" s="10"/>
      <c r="I169" s="19">
        <v>16150362</v>
      </c>
      <c r="J169" s="19">
        <v>940</v>
      </c>
      <c r="K169" s="17" t="s">
        <v>6</v>
      </c>
      <c r="L169" s="10"/>
      <c r="M169" s="60">
        <v>1721</v>
      </c>
      <c r="N169" s="60">
        <v>5601</v>
      </c>
      <c r="O169" s="60">
        <v>2731</v>
      </c>
      <c r="P169" s="10"/>
      <c r="Q169" s="60">
        <f t="shared" si="46"/>
        <v>84015</v>
      </c>
      <c r="R169" s="10"/>
      <c r="S169" s="62">
        <f t="shared" si="40"/>
        <v>89616</v>
      </c>
      <c r="T169" s="10"/>
      <c r="U169" s="64">
        <v>34.700000000000003</v>
      </c>
      <c r="V169" s="64">
        <v>18.91</v>
      </c>
      <c r="W169" s="10"/>
      <c r="X169" s="43">
        <v>2370000000</v>
      </c>
      <c r="Y169" s="36">
        <v>0.115</v>
      </c>
      <c r="Z169" s="10"/>
      <c r="AA169" s="20">
        <v>55</v>
      </c>
      <c r="AB169" s="20">
        <v>7</v>
      </c>
      <c r="AC169" s="20">
        <v>3</v>
      </c>
      <c r="AD169" s="20">
        <v>32</v>
      </c>
      <c r="AE169" s="20">
        <v>3</v>
      </c>
      <c r="AF169" s="66">
        <f t="shared" si="41"/>
        <v>100</v>
      </c>
      <c r="AG169" s="10"/>
      <c r="AH169" s="36">
        <v>-6.7000000000000004E-2</v>
      </c>
      <c r="AI169" s="40">
        <v>7421</v>
      </c>
      <c r="AJ169" s="37">
        <v>0.77</v>
      </c>
      <c r="AK169" s="42" t="s">
        <v>210</v>
      </c>
      <c r="AL169" s="41">
        <v>1044</v>
      </c>
      <c r="AN169" s="86"/>
      <c r="AO169" s="87"/>
      <c r="AP169" s="88">
        <f t="shared" si="42"/>
        <v>0</v>
      </c>
      <c r="AR169" s="86">
        <f t="shared" si="43"/>
        <v>0</v>
      </c>
      <c r="AS169" s="87"/>
      <c r="AT169" s="88">
        <f t="shared" si="44"/>
        <v>0</v>
      </c>
      <c r="AV169" s="88">
        <v>0</v>
      </c>
    </row>
    <row r="170" spans="1:48" ht="24" customHeight="1">
      <c r="A170" s="16"/>
      <c r="B170" s="17">
        <f t="shared" si="45"/>
        <v>12</v>
      </c>
      <c r="C170" s="10"/>
      <c r="D170" s="18" t="s">
        <v>156</v>
      </c>
      <c r="E170" s="10"/>
      <c r="F170" s="18" t="s">
        <v>11</v>
      </c>
      <c r="G170" s="18" t="s">
        <v>11</v>
      </c>
      <c r="H170" s="10"/>
      <c r="I170" s="19">
        <v>12230730</v>
      </c>
      <c r="J170" s="19">
        <v>820</v>
      </c>
      <c r="K170" s="17" t="s">
        <v>6</v>
      </c>
      <c r="L170" s="10"/>
      <c r="M170" s="60">
        <v>130</v>
      </c>
      <c r="N170" s="60">
        <v>3661</v>
      </c>
      <c r="O170" s="60">
        <v>1745</v>
      </c>
      <c r="P170" s="10"/>
      <c r="Q170" s="60">
        <f t="shared" si="46"/>
        <v>54915</v>
      </c>
      <c r="R170" s="10"/>
      <c r="S170" s="62">
        <f t="shared" si="40"/>
        <v>58576</v>
      </c>
      <c r="T170" s="10"/>
      <c r="U170" s="64">
        <v>29.9</v>
      </c>
      <c r="V170" s="64">
        <v>18.010000000000002</v>
      </c>
      <c r="W170" s="10"/>
      <c r="X170" s="43">
        <v>289040000</v>
      </c>
      <c r="Y170" s="36">
        <v>0.1</v>
      </c>
      <c r="Z170" s="10"/>
      <c r="AA170" s="20">
        <v>40</v>
      </c>
      <c r="AB170" s="20">
        <v>7</v>
      </c>
      <c r="AC170" s="20">
        <v>3</v>
      </c>
      <c r="AD170" s="20">
        <v>49</v>
      </c>
      <c r="AE170" s="20">
        <v>1</v>
      </c>
      <c r="AF170" s="66">
        <f t="shared" si="41"/>
        <v>100</v>
      </c>
      <c r="AG170" s="10"/>
      <c r="AH170" s="36">
        <v>0.01</v>
      </c>
      <c r="AI170" s="40">
        <v>569</v>
      </c>
      <c r="AJ170" s="37">
        <v>0.59</v>
      </c>
      <c r="AK170" s="42" t="s">
        <v>213</v>
      </c>
      <c r="AL170" s="41">
        <v>1072</v>
      </c>
      <c r="AN170" s="86"/>
      <c r="AO170" s="87"/>
      <c r="AP170" s="88">
        <f t="shared" si="42"/>
        <v>0</v>
      </c>
      <c r="AR170" s="86">
        <f t="shared" si="43"/>
        <v>0</v>
      </c>
      <c r="AS170" s="87"/>
      <c r="AT170" s="88">
        <f t="shared" si="44"/>
        <v>0</v>
      </c>
      <c r="AV170" s="88">
        <v>0</v>
      </c>
    </row>
    <row r="171" spans="1:48" ht="24" customHeight="1">
      <c r="A171" s="16"/>
      <c r="B171" s="17">
        <f t="shared" si="45"/>
        <v>13</v>
      </c>
      <c r="C171" s="10"/>
      <c r="D171" s="18" t="s">
        <v>41</v>
      </c>
      <c r="E171" s="10"/>
      <c r="F171" s="18" t="s">
        <v>11</v>
      </c>
      <c r="G171" s="18" t="s">
        <v>11</v>
      </c>
      <c r="H171" s="10"/>
      <c r="I171" s="19">
        <v>14452543</v>
      </c>
      <c r="J171" s="19">
        <v>720</v>
      </c>
      <c r="K171" s="17" t="s">
        <v>6</v>
      </c>
      <c r="L171" s="10"/>
      <c r="M171" s="60">
        <v>1122</v>
      </c>
      <c r="N171" s="60">
        <v>3990</v>
      </c>
      <c r="O171" s="60">
        <v>2565</v>
      </c>
      <c r="P171" s="10"/>
      <c r="Q171" s="60">
        <f t="shared" si="46"/>
        <v>59850</v>
      </c>
      <c r="R171" s="10"/>
      <c r="S171" s="62">
        <f t="shared" si="40"/>
        <v>63840</v>
      </c>
      <c r="T171" s="10"/>
      <c r="U171" s="64">
        <v>27.6</v>
      </c>
      <c r="V171" s="64">
        <v>17.47</v>
      </c>
      <c r="W171" s="10"/>
      <c r="X171" s="43">
        <v>926300000</v>
      </c>
      <c r="Y171" s="36">
        <v>9.1999999999999998E-2</v>
      </c>
      <c r="Z171" s="10"/>
      <c r="AA171" s="20">
        <v>45</v>
      </c>
      <c r="AB171" s="20">
        <v>5</v>
      </c>
      <c r="AC171" s="20">
        <v>1</v>
      </c>
      <c r="AD171" s="20">
        <v>48</v>
      </c>
      <c r="AE171" s="20">
        <v>1</v>
      </c>
      <c r="AF171" s="66">
        <f t="shared" si="41"/>
        <v>100</v>
      </c>
      <c r="AG171" s="10"/>
      <c r="AH171" s="36">
        <v>-5.5E-2</v>
      </c>
      <c r="AI171" s="40">
        <v>7777</v>
      </c>
      <c r="AJ171" s="37">
        <v>0.49</v>
      </c>
      <c r="AK171" s="42" t="s">
        <v>214</v>
      </c>
      <c r="AL171" s="41">
        <v>1076</v>
      </c>
      <c r="AN171" s="86"/>
      <c r="AO171" s="87"/>
      <c r="AP171" s="88">
        <f t="shared" si="42"/>
        <v>0</v>
      </c>
      <c r="AR171" s="86">
        <f t="shared" si="43"/>
        <v>0</v>
      </c>
      <c r="AS171" s="87"/>
      <c r="AT171" s="88">
        <f t="shared" si="44"/>
        <v>0</v>
      </c>
      <c r="AV171" s="88">
        <v>0</v>
      </c>
    </row>
    <row r="172" spans="1:48" ht="24" customHeight="1">
      <c r="A172" s="16"/>
      <c r="B172" s="17">
        <f t="shared" si="45"/>
        <v>14</v>
      </c>
      <c r="C172" s="10"/>
      <c r="D172" s="18" t="s">
        <v>119</v>
      </c>
      <c r="E172" s="10"/>
      <c r="F172" s="18" t="s">
        <v>11</v>
      </c>
      <c r="G172" s="18" t="s">
        <v>11</v>
      </c>
      <c r="H172" s="10"/>
      <c r="I172" s="19">
        <v>28829476</v>
      </c>
      <c r="J172" s="19">
        <v>480</v>
      </c>
      <c r="K172" s="17" t="s">
        <v>6</v>
      </c>
      <c r="L172" s="10"/>
      <c r="M172" s="60">
        <v>1379</v>
      </c>
      <c r="N172" s="60">
        <v>8665</v>
      </c>
      <c r="O172" s="60">
        <v>5054</v>
      </c>
      <c r="P172" s="10"/>
      <c r="Q172" s="60">
        <f t="shared" si="46"/>
        <v>129975</v>
      </c>
      <c r="R172" s="10"/>
      <c r="S172" s="62">
        <f t="shared" si="40"/>
        <v>138640</v>
      </c>
      <c r="T172" s="10"/>
      <c r="U172" s="64">
        <v>30.1</v>
      </c>
      <c r="V172" s="64">
        <v>17.420000000000002</v>
      </c>
      <c r="W172" s="10"/>
      <c r="X172" s="43">
        <v>1100000000</v>
      </c>
      <c r="Y172" s="36">
        <v>0.1</v>
      </c>
      <c r="Z172" s="10"/>
      <c r="AA172" s="20">
        <v>30</v>
      </c>
      <c r="AB172" s="20">
        <v>9</v>
      </c>
      <c r="AC172" s="20">
        <v>6</v>
      </c>
      <c r="AD172" s="20">
        <v>54</v>
      </c>
      <c r="AE172" s="20">
        <v>1</v>
      </c>
      <c r="AF172" s="66">
        <f t="shared" si="41"/>
        <v>100</v>
      </c>
      <c r="AG172" s="10"/>
      <c r="AH172" s="36">
        <v>-5.6000000000000001E-2</v>
      </c>
      <c r="AI172" s="40">
        <v>2424</v>
      </c>
      <c r="AJ172" s="37">
        <v>0.73</v>
      </c>
      <c r="AK172" s="42" t="s">
        <v>213</v>
      </c>
      <c r="AL172" s="41">
        <v>970</v>
      </c>
      <c r="AN172" s="86"/>
      <c r="AO172" s="87"/>
      <c r="AP172" s="88">
        <f t="shared" si="42"/>
        <v>0</v>
      </c>
      <c r="AR172" s="86">
        <f t="shared" si="43"/>
        <v>0</v>
      </c>
      <c r="AS172" s="87"/>
      <c r="AT172" s="88">
        <f t="shared" si="44"/>
        <v>0</v>
      </c>
      <c r="AV172" s="88">
        <v>0</v>
      </c>
    </row>
    <row r="173" spans="1:48" ht="24" customHeight="1">
      <c r="A173" s="16"/>
      <c r="B173" s="17">
        <f t="shared" si="45"/>
        <v>15</v>
      </c>
      <c r="C173" s="10"/>
      <c r="D173" s="18" t="s">
        <v>77</v>
      </c>
      <c r="E173" s="10"/>
      <c r="F173" s="18" t="s">
        <v>11</v>
      </c>
      <c r="G173" s="18" t="s">
        <v>11</v>
      </c>
      <c r="H173" s="10"/>
      <c r="I173" s="19">
        <v>12395924</v>
      </c>
      <c r="J173" s="19">
        <v>490</v>
      </c>
      <c r="K173" s="17" t="s">
        <v>6</v>
      </c>
      <c r="L173" s="10"/>
      <c r="M173" s="60">
        <v>458</v>
      </c>
      <c r="N173" s="60">
        <v>3490</v>
      </c>
      <c r="O173" s="60">
        <v>1985</v>
      </c>
      <c r="P173" s="10"/>
      <c r="Q173" s="60">
        <f t="shared" si="46"/>
        <v>52350</v>
      </c>
      <c r="R173" s="10"/>
      <c r="S173" s="62">
        <f t="shared" si="40"/>
        <v>55840</v>
      </c>
      <c r="T173" s="10"/>
      <c r="U173" s="64">
        <v>28.2</v>
      </c>
      <c r="V173" s="64">
        <v>17.22</v>
      </c>
      <c r="W173" s="10"/>
      <c r="X173" s="43">
        <v>813910000</v>
      </c>
      <c r="Y173" s="36">
        <v>9.4E-2</v>
      </c>
      <c r="Z173" s="10"/>
      <c r="AA173" s="20">
        <v>50</v>
      </c>
      <c r="AB173" s="20">
        <v>9</v>
      </c>
      <c r="AC173" s="20">
        <v>1</v>
      </c>
      <c r="AD173" s="20">
        <v>39</v>
      </c>
      <c r="AE173" s="20">
        <v>1</v>
      </c>
      <c r="AF173" s="66">
        <f t="shared" si="41"/>
        <v>100</v>
      </c>
      <c r="AG173" s="10"/>
      <c r="AH173" s="36">
        <v>-5.5E-2</v>
      </c>
      <c r="AI173" s="40">
        <v>2095</v>
      </c>
      <c r="AJ173" s="37">
        <v>0.55000000000000004</v>
      </c>
      <c r="AK173" s="42" t="s">
        <v>214</v>
      </c>
      <c r="AL173" s="41">
        <v>956</v>
      </c>
      <c r="AN173" s="86"/>
      <c r="AO173" s="87"/>
      <c r="AP173" s="88">
        <f t="shared" si="42"/>
        <v>0</v>
      </c>
      <c r="AR173" s="86">
        <f t="shared" si="43"/>
        <v>0</v>
      </c>
      <c r="AS173" s="87"/>
      <c r="AT173" s="88">
        <f t="shared" si="44"/>
        <v>0</v>
      </c>
      <c r="AV173" s="88">
        <v>0</v>
      </c>
    </row>
    <row r="174" spans="1:48" ht="24" customHeight="1">
      <c r="A174" s="16"/>
      <c r="B174" s="17">
        <f t="shared" si="45"/>
        <v>16</v>
      </c>
      <c r="C174" s="10"/>
      <c r="D174" s="18" t="s">
        <v>34</v>
      </c>
      <c r="E174" s="10"/>
      <c r="F174" s="18" t="s">
        <v>11</v>
      </c>
      <c r="G174" s="18" t="s">
        <v>11</v>
      </c>
      <c r="H174" s="10"/>
      <c r="I174" s="19">
        <v>18646432</v>
      </c>
      <c r="J174" s="19">
        <v>640</v>
      </c>
      <c r="K174" s="17" t="s">
        <v>6</v>
      </c>
      <c r="L174" s="10"/>
      <c r="M174" s="60">
        <v>878</v>
      </c>
      <c r="N174" s="60">
        <v>5686</v>
      </c>
      <c r="O174" s="60">
        <v>3464</v>
      </c>
      <c r="P174" s="10"/>
      <c r="Q174" s="60">
        <f t="shared" si="46"/>
        <v>85290</v>
      </c>
      <c r="R174" s="10"/>
      <c r="S174" s="62">
        <f t="shared" si="40"/>
        <v>90976</v>
      </c>
      <c r="T174" s="10"/>
      <c r="U174" s="64">
        <v>30.5</v>
      </c>
      <c r="V174" s="64">
        <v>16.93</v>
      </c>
      <c r="W174" s="10"/>
      <c r="X174" s="43">
        <v>1100000000</v>
      </c>
      <c r="Y174" s="36">
        <v>0.10100000000000001</v>
      </c>
      <c r="Z174" s="10"/>
      <c r="AA174" s="20">
        <v>51</v>
      </c>
      <c r="AB174" s="20">
        <v>5</v>
      </c>
      <c r="AC174" s="20">
        <v>2</v>
      </c>
      <c r="AD174" s="20">
        <v>41</v>
      </c>
      <c r="AE174" s="20">
        <v>1</v>
      </c>
      <c r="AF174" s="66">
        <f t="shared" si="41"/>
        <v>100</v>
      </c>
      <c r="AG174" s="10"/>
      <c r="AH174" s="36">
        <v>-8.9999999999999993E-3</v>
      </c>
      <c r="AI174" s="40">
        <v>11296</v>
      </c>
      <c r="AJ174" s="37">
        <v>0.54</v>
      </c>
      <c r="AK174" s="42" t="s">
        <v>214</v>
      </c>
      <c r="AL174" s="41">
        <v>969</v>
      </c>
      <c r="AN174" s="86"/>
      <c r="AO174" s="87"/>
      <c r="AP174" s="88">
        <f t="shared" si="42"/>
        <v>0</v>
      </c>
      <c r="AR174" s="86">
        <f t="shared" si="43"/>
        <v>0</v>
      </c>
      <c r="AS174" s="87"/>
      <c r="AT174" s="88">
        <f t="shared" si="44"/>
        <v>0</v>
      </c>
      <c r="AV174" s="88">
        <v>0</v>
      </c>
    </row>
    <row r="175" spans="1:48" ht="24" customHeight="1">
      <c r="A175" s="16"/>
      <c r="B175" s="17">
        <f t="shared" si="45"/>
        <v>17</v>
      </c>
      <c r="C175" s="10"/>
      <c r="D175" s="18" t="s">
        <v>110</v>
      </c>
      <c r="E175" s="10"/>
      <c r="F175" s="18" t="s">
        <v>11</v>
      </c>
      <c r="G175" s="18" t="s">
        <v>11</v>
      </c>
      <c r="H175" s="10"/>
      <c r="I175" s="19">
        <v>17994836</v>
      </c>
      <c r="J175" s="19">
        <v>750</v>
      </c>
      <c r="K175" s="17" t="s">
        <v>6</v>
      </c>
      <c r="L175" s="10"/>
      <c r="M175" s="60">
        <v>541</v>
      </c>
      <c r="N175" s="60">
        <v>4159</v>
      </c>
      <c r="O175" s="60">
        <v>3090</v>
      </c>
      <c r="P175" s="10"/>
      <c r="Q175" s="60">
        <f t="shared" si="46"/>
        <v>62385</v>
      </c>
      <c r="R175" s="10"/>
      <c r="S175" s="62">
        <f t="shared" si="40"/>
        <v>66544</v>
      </c>
      <c r="T175" s="10"/>
      <c r="U175" s="64">
        <v>23.1</v>
      </c>
      <c r="V175" s="64">
        <v>15.82</v>
      </c>
      <c r="W175" s="10"/>
      <c r="X175" s="43">
        <v>1080000000</v>
      </c>
      <c r="Y175" s="36">
        <v>7.6999999999999999E-2</v>
      </c>
      <c r="Z175" s="10"/>
      <c r="AA175" s="20">
        <v>50</v>
      </c>
      <c r="AB175" s="20">
        <v>8</v>
      </c>
      <c r="AC175" s="20">
        <v>1</v>
      </c>
      <c r="AD175" s="20">
        <v>39</v>
      </c>
      <c r="AE175" s="20">
        <v>2</v>
      </c>
      <c r="AF175" s="66">
        <f t="shared" si="41"/>
        <v>100</v>
      </c>
      <c r="AG175" s="10"/>
      <c r="AH175" s="36">
        <v>3.6999999999999998E-2</v>
      </c>
      <c r="AI175" s="40">
        <v>1914</v>
      </c>
      <c r="AJ175" s="37">
        <v>0.42</v>
      </c>
      <c r="AK175" s="42" t="s">
        <v>214</v>
      </c>
      <c r="AL175" s="41">
        <v>1026</v>
      </c>
      <c r="AN175" s="86"/>
      <c r="AO175" s="87"/>
      <c r="AP175" s="88">
        <f t="shared" si="42"/>
        <v>0</v>
      </c>
      <c r="AR175" s="86">
        <f t="shared" si="43"/>
        <v>0</v>
      </c>
      <c r="AS175" s="87"/>
      <c r="AT175" s="88">
        <f t="shared" si="44"/>
        <v>0</v>
      </c>
      <c r="AV175" s="88">
        <v>0</v>
      </c>
    </row>
    <row r="176" spans="1:48" ht="24" customHeight="1">
      <c r="A176" s="16"/>
      <c r="B176" s="17">
        <f t="shared" si="45"/>
        <v>18</v>
      </c>
      <c r="C176" s="10"/>
      <c r="D176" s="18" t="s">
        <v>45</v>
      </c>
      <c r="E176" s="10"/>
      <c r="F176" s="18" t="s">
        <v>11</v>
      </c>
      <c r="G176" s="18" t="s">
        <v>11</v>
      </c>
      <c r="H176" s="10"/>
      <c r="I176" s="19">
        <v>795601</v>
      </c>
      <c r="J176" s="19">
        <v>760</v>
      </c>
      <c r="K176" s="17" t="s">
        <v>6</v>
      </c>
      <c r="L176" s="10"/>
      <c r="M176" s="60">
        <v>23</v>
      </c>
      <c r="N176" s="60">
        <v>211</v>
      </c>
      <c r="O176" s="60">
        <v>112</v>
      </c>
      <c r="P176" s="10"/>
      <c r="Q176" s="60">
        <f t="shared" si="46"/>
        <v>3165</v>
      </c>
      <c r="R176" s="10"/>
      <c r="S176" s="62">
        <f t="shared" si="40"/>
        <v>3376</v>
      </c>
      <c r="T176" s="10"/>
      <c r="U176" s="64">
        <v>26.5</v>
      </c>
      <c r="V176" s="64">
        <v>15.79</v>
      </c>
      <c r="W176" s="10"/>
      <c r="X176" s="43">
        <v>90320000</v>
      </c>
      <c r="Y176" s="36">
        <v>8.7999999999999995E-2</v>
      </c>
      <c r="Z176" s="10"/>
      <c r="AA176" s="20">
        <v>70</v>
      </c>
      <c r="AB176" s="20">
        <v>8</v>
      </c>
      <c r="AC176" s="20">
        <v>3</v>
      </c>
      <c r="AD176" s="20">
        <v>18</v>
      </c>
      <c r="AE176" s="20">
        <v>1</v>
      </c>
      <c r="AF176" s="66">
        <f t="shared" si="41"/>
        <v>100</v>
      </c>
      <c r="AG176" s="10"/>
      <c r="AH176" s="36">
        <v>-2.5999999999999999E-2</v>
      </c>
      <c r="AI176" s="40">
        <v>4386</v>
      </c>
      <c r="AJ176" s="37">
        <v>0.62</v>
      </c>
      <c r="AK176" s="42" t="s">
        <v>213</v>
      </c>
      <c r="AL176" s="41">
        <v>812</v>
      </c>
      <c r="AN176" s="86"/>
      <c r="AO176" s="87"/>
      <c r="AP176" s="88">
        <f t="shared" si="42"/>
        <v>0</v>
      </c>
      <c r="AR176" s="86">
        <f t="shared" si="43"/>
        <v>0</v>
      </c>
      <c r="AS176" s="87"/>
      <c r="AT176" s="88">
        <f t="shared" si="44"/>
        <v>0</v>
      </c>
      <c r="AV176" s="88">
        <v>0</v>
      </c>
    </row>
    <row r="177" spans="1:48" ht="24" customHeight="1">
      <c r="A177" s="16"/>
      <c r="B177" s="17">
        <f t="shared" si="45"/>
        <v>19</v>
      </c>
      <c r="C177" s="10"/>
      <c r="D177" s="18" t="s">
        <v>168</v>
      </c>
      <c r="E177" s="10"/>
      <c r="F177" s="18" t="s">
        <v>11</v>
      </c>
      <c r="G177" s="18" t="s">
        <v>11</v>
      </c>
      <c r="H177" s="10"/>
      <c r="I177" s="19">
        <v>7606374</v>
      </c>
      <c r="J177" s="19">
        <v>540</v>
      </c>
      <c r="K177" s="17" t="s">
        <v>6</v>
      </c>
      <c r="L177" s="10"/>
      <c r="M177" s="60">
        <v>514</v>
      </c>
      <c r="N177" s="60">
        <v>2224</v>
      </c>
      <c r="O177" s="60">
        <v>1130</v>
      </c>
      <c r="P177" s="10"/>
      <c r="Q177" s="60">
        <f t="shared" si="46"/>
        <v>33360</v>
      </c>
      <c r="R177" s="10"/>
      <c r="S177" s="62">
        <f t="shared" si="40"/>
        <v>35584</v>
      </c>
      <c r="T177" s="10"/>
      <c r="U177" s="64">
        <v>29.2</v>
      </c>
      <c r="V177" s="64">
        <v>15.36</v>
      </c>
      <c r="W177" s="10"/>
      <c r="X177" s="43">
        <v>433370000</v>
      </c>
      <c r="Y177" s="36">
        <v>9.7000000000000003E-2</v>
      </c>
      <c r="Z177" s="10"/>
      <c r="AA177" s="20">
        <v>48</v>
      </c>
      <c r="AB177" s="20">
        <v>7</v>
      </c>
      <c r="AC177" s="20">
        <v>2</v>
      </c>
      <c r="AD177" s="20">
        <v>42</v>
      </c>
      <c r="AE177" s="20">
        <v>1</v>
      </c>
      <c r="AF177" s="66">
        <f t="shared" si="41"/>
        <v>100</v>
      </c>
      <c r="AG177" s="10"/>
      <c r="AH177" s="36">
        <v>-7.0000000000000007E-2</v>
      </c>
      <c r="AI177" s="40">
        <v>843</v>
      </c>
      <c r="AJ177" s="37">
        <v>0.71</v>
      </c>
      <c r="AK177" s="42" t="s">
        <v>214</v>
      </c>
      <c r="AL177" s="41">
        <v>829</v>
      </c>
      <c r="AN177" s="86"/>
      <c r="AO177" s="87"/>
      <c r="AP177" s="88">
        <f t="shared" si="42"/>
        <v>0</v>
      </c>
      <c r="AR177" s="86">
        <f t="shared" si="43"/>
        <v>0</v>
      </c>
      <c r="AS177" s="87"/>
      <c r="AT177" s="88">
        <f t="shared" si="44"/>
        <v>0</v>
      </c>
      <c r="AV177" s="88">
        <v>0</v>
      </c>
    </row>
    <row r="178" spans="1:48" ht="24" customHeight="1">
      <c r="A178" s="16"/>
      <c r="B178" s="17">
        <f t="shared" si="45"/>
        <v>20</v>
      </c>
      <c r="C178" s="10"/>
      <c r="D178" s="18" t="s">
        <v>174</v>
      </c>
      <c r="E178" s="10"/>
      <c r="F178" s="18" t="s">
        <v>11</v>
      </c>
      <c r="G178" s="18" t="s">
        <v>11</v>
      </c>
      <c r="H178" s="10"/>
      <c r="I178" s="19">
        <v>41487964</v>
      </c>
      <c r="J178" s="19">
        <v>660</v>
      </c>
      <c r="K178" s="17" t="s">
        <v>6</v>
      </c>
      <c r="L178" s="10"/>
      <c r="M178" s="60">
        <v>3503</v>
      </c>
      <c r="N178" s="60">
        <v>12036</v>
      </c>
      <c r="O178" s="60">
        <v>5769</v>
      </c>
      <c r="P178" s="10"/>
      <c r="Q178" s="60">
        <f t="shared" si="46"/>
        <v>180540</v>
      </c>
      <c r="R178" s="10"/>
      <c r="S178" s="62">
        <f t="shared" si="40"/>
        <v>192576</v>
      </c>
      <c r="T178" s="10"/>
      <c r="U178" s="64">
        <v>29</v>
      </c>
      <c r="V178" s="64">
        <v>15.15</v>
      </c>
      <c r="W178" s="10"/>
      <c r="X178" s="43">
        <v>2330000000</v>
      </c>
      <c r="Y178" s="36">
        <v>9.6000000000000002E-2</v>
      </c>
      <c r="Z178" s="10"/>
      <c r="AA178" s="20">
        <v>50</v>
      </c>
      <c r="AB178" s="20">
        <v>8</v>
      </c>
      <c r="AC178" s="20">
        <v>13</v>
      </c>
      <c r="AD178" s="20">
        <v>28</v>
      </c>
      <c r="AE178" s="20">
        <v>1</v>
      </c>
      <c r="AF178" s="66">
        <f t="shared" si="41"/>
        <v>100</v>
      </c>
      <c r="AG178" s="10"/>
      <c r="AH178" s="36">
        <v>-0.10199999999999999</v>
      </c>
      <c r="AI178" s="40">
        <v>3844</v>
      </c>
      <c r="AJ178" s="37">
        <v>0.61</v>
      </c>
      <c r="AK178" s="42" t="s">
        <v>213</v>
      </c>
      <c r="AL178" s="41">
        <v>869</v>
      </c>
      <c r="AN178" s="86"/>
      <c r="AO178" s="87"/>
      <c r="AP178" s="88">
        <f t="shared" si="42"/>
        <v>0</v>
      </c>
      <c r="AR178" s="86">
        <f t="shared" si="43"/>
        <v>0</v>
      </c>
      <c r="AS178" s="87"/>
      <c r="AT178" s="88">
        <f t="shared" si="44"/>
        <v>0</v>
      </c>
      <c r="AV178" s="88">
        <v>0</v>
      </c>
    </row>
    <row r="179" spans="1:48" ht="24" customHeight="1">
      <c r="A179" s="16"/>
      <c r="B179" s="17">
        <f t="shared" si="45"/>
        <v>21</v>
      </c>
      <c r="C179" s="10"/>
      <c r="D179" s="18" t="s">
        <v>70</v>
      </c>
      <c r="E179" s="10"/>
      <c r="F179" s="18" t="s">
        <v>11</v>
      </c>
      <c r="G179" s="18" t="s">
        <v>11</v>
      </c>
      <c r="H179" s="10"/>
      <c r="I179" s="19">
        <v>2038501</v>
      </c>
      <c r="J179" s="19">
        <v>440</v>
      </c>
      <c r="K179" s="17" t="s">
        <v>6</v>
      </c>
      <c r="L179" s="10"/>
      <c r="M179" s="60">
        <v>139</v>
      </c>
      <c r="N179" s="60">
        <v>605</v>
      </c>
      <c r="O179" s="60">
        <v>282</v>
      </c>
      <c r="P179" s="10"/>
      <c r="Q179" s="60">
        <f t="shared" si="46"/>
        <v>9075</v>
      </c>
      <c r="R179" s="10"/>
      <c r="S179" s="62">
        <f t="shared" si="40"/>
        <v>9680</v>
      </c>
      <c r="T179" s="10"/>
      <c r="U179" s="64">
        <v>29.7</v>
      </c>
      <c r="V179" s="64">
        <v>13.55</v>
      </c>
      <c r="W179" s="10"/>
      <c r="X179" s="43">
        <v>142330000</v>
      </c>
      <c r="Y179" s="36">
        <v>9.9000000000000005E-2</v>
      </c>
      <c r="Z179" s="10"/>
      <c r="AA179" s="20">
        <v>50</v>
      </c>
      <c r="AB179" s="20">
        <v>8</v>
      </c>
      <c r="AC179" s="20">
        <v>2</v>
      </c>
      <c r="AD179" s="20">
        <v>39</v>
      </c>
      <c r="AE179" s="20">
        <v>1</v>
      </c>
      <c r="AF179" s="66">
        <f t="shared" si="41"/>
        <v>100</v>
      </c>
      <c r="AG179" s="10"/>
      <c r="AH179" s="36">
        <v>-0.04</v>
      </c>
      <c r="AI179" s="40">
        <v>4168</v>
      </c>
      <c r="AJ179" s="37">
        <v>0.6</v>
      </c>
      <c r="AK179" s="42" t="s">
        <v>214</v>
      </c>
      <c r="AL179" s="41">
        <v>713</v>
      </c>
      <c r="AN179" s="86"/>
      <c r="AO179" s="87"/>
      <c r="AP179" s="88">
        <f t="shared" si="42"/>
        <v>0</v>
      </c>
      <c r="AR179" s="86">
        <f t="shared" si="43"/>
        <v>0</v>
      </c>
      <c r="AS179" s="87"/>
      <c r="AT179" s="88">
        <f t="shared" si="44"/>
        <v>0</v>
      </c>
      <c r="AV179" s="88">
        <v>0</v>
      </c>
    </row>
    <row r="180" spans="1:48" ht="24" customHeight="1">
      <c r="A180" s="16"/>
      <c r="B180" s="17">
        <f t="shared" si="45"/>
        <v>22</v>
      </c>
      <c r="C180" s="10"/>
      <c r="D180" s="18" t="s">
        <v>106</v>
      </c>
      <c r="E180" s="10"/>
      <c r="F180" s="18" t="s">
        <v>11</v>
      </c>
      <c r="G180" s="18" t="s">
        <v>11</v>
      </c>
      <c r="H180" s="10"/>
      <c r="I180" s="19">
        <v>24894552</v>
      </c>
      <c r="J180" s="19">
        <v>400</v>
      </c>
      <c r="K180" s="17" t="s">
        <v>6</v>
      </c>
      <c r="L180" s="10"/>
      <c r="M180" s="60">
        <v>340</v>
      </c>
      <c r="N180" s="60">
        <v>7108</v>
      </c>
      <c r="O180" s="60">
        <v>3416</v>
      </c>
      <c r="P180" s="10"/>
      <c r="Q180" s="60">
        <f t="shared" si="46"/>
        <v>106620</v>
      </c>
      <c r="R180" s="10"/>
      <c r="S180" s="62">
        <f t="shared" si="40"/>
        <v>113728</v>
      </c>
      <c r="T180" s="10"/>
      <c r="U180" s="64">
        <v>28.6</v>
      </c>
      <c r="V180" s="64">
        <v>13.46</v>
      </c>
      <c r="W180" s="10"/>
      <c r="X180" s="43">
        <v>949480000</v>
      </c>
      <c r="Y180" s="36">
        <v>9.5000000000000001E-2</v>
      </c>
      <c r="Z180" s="10"/>
      <c r="AA180" s="20">
        <v>48</v>
      </c>
      <c r="AB180" s="20">
        <v>5</v>
      </c>
      <c r="AC180" s="20">
        <v>4</v>
      </c>
      <c r="AD180" s="20">
        <v>39</v>
      </c>
      <c r="AE180" s="20">
        <v>4</v>
      </c>
      <c r="AF180" s="66">
        <f t="shared" si="41"/>
        <v>100</v>
      </c>
      <c r="AG180" s="10"/>
      <c r="AH180" s="36">
        <v>-3.1E-2</v>
      </c>
      <c r="AI180" s="40">
        <v>952</v>
      </c>
      <c r="AJ180" s="37">
        <v>0.69</v>
      </c>
      <c r="AK180" s="42" t="s">
        <v>213</v>
      </c>
      <c r="AL180" s="41">
        <v>786</v>
      </c>
      <c r="AN180" s="86"/>
      <c r="AO180" s="87"/>
      <c r="AP180" s="88">
        <f t="shared" si="42"/>
        <v>0</v>
      </c>
      <c r="AR180" s="86">
        <f t="shared" si="43"/>
        <v>0</v>
      </c>
      <c r="AS180" s="87"/>
      <c r="AT180" s="88">
        <f t="shared" si="44"/>
        <v>0</v>
      </c>
      <c r="AV180" s="88">
        <v>0</v>
      </c>
    </row>
    <row r="181" spans="1:48" ht="24" customHeight="1">
      <c r="A181" s="16"/>
      <c r="B181" s="17">
        <f t="shared" si="45"/>
        <v>23</v>
      </c>
      <c r="C181" s="10"/>
      <c r="D181" s="18" t="s">
        <v>107</v>
      </c>
      <c r="E181" s="10"/>
      <c r="F181" s="18" t="s">
        <v>11</v>
      </c>
      <c r="G181" s="18" t="s">
        <v>11</v>
      </c>
      <c r="H181" s="10"/>
      <c r="I181" s="19">
        <v>18091576</v>
      </c>
      <c r="J181" s="19">
        <v>320</v>
      </c>
      <c r="K181" s="17" t="s">
        <v>6</v>
      </c>
      <c r="L181" s="10"/>
      <c r="M181" s="60">
        <v>1122</v>
      </c>
      <c r="N181" s="60">
        <v>5601</v>
      </c>
      <c r="O181" s="60">
        <v>2217</v>
      </c>
      <c r="P181" s="10"/>
      <c r="Q181" s="60">
        <f t="shared" si="46"/>
        <v>84015</v>
      </c>
      <c r="R181" s="10"/>
      <c r="S181" s="62">
        <f t="shared" si="40"/>
        <v>89616</v>
      </c>
      <c r="T181" s="10"/>
      <c r="U181" s="64">
        <v>31</v>
      </c>
      <c r="V181" s="64">
        <v>13.23</v>
      </c>
      <c r="W181" s="10"/>
      <c r="X181" s="43">
        <v>559270000</v>
      </c>
      <c r="Y181" s="36">
        <v>0.10299999999999999</v>
      </c>
      <c r="Z181" s="10"/>
      <c r="AA181" s="20">
        <v>49</v>
      </c>
      <c r="AB181" s="20">
        <v>5</v>
      </c>
      <c r="AC181" s="20">
        <v>4</v>
      </c>
      <c r="AD181" s="20">
        <v>41</v>
      </c>
      <c r="AE181" s="20">
        <v>1</v>
      </c>
      <c r="AF181" s="66">
        <f t="shared" si="41"/>
        <v>100</v>
      </c>
      <c r="AG181" s="10"/>
      <c r="AH181" s="36">
        <v>-4.7E-2</v>
      </c>
      <c r="AI181" s="40">
        <v>2673</v>
      </c>
      <c r="AJ181" s="37">
        <v>0.62</v>
      </c>
      <c r="AK181" s="42" t="s">
        <v>213</v>
      </c>
      <c r="AL181" s="41">
        <v>726</v>
      </c>
      <c r="AN181" s="86"/>
      <c r="AO181" s="87"/>
      <c r="AP181" s="88">
        <f t="shared" si="42"/>
        <v>0</v>
      </c>
      <c r="AR181" s="86">
        <f t="shared" si="43"/>
        <v>0</v>
      </c>
      <c r="AS181" s="87"/>
      <c r="AT181" s="88">
        <f t="shared" si="44"/>
        <v>0</v>
      </c>
      <c r="AV181" s="88">
        <v>0</v>
      </c>
    </row>
    <row r="182" spans="1:48" ht="24" customHeight="1">
      <c r="A182" s="16"/>
      <c r="B182" s="17">
        <f t="shared" si="45"/>
        <v>24</v>
      </c>
      <c r="C182" s="10"/>
      <c r="D182" s="18" t="s">
        <v>147</v>
      </c>
      <c r="E182" s="10"/>
      <c r="F182" s="18" t="s">
        <v>11</v>
      </c>
      <c r="G182" s="18" t="s">
        <v>11</v>
      </c>
      <c r="H182" s="10"/>
      <c r="I182" s="19">
        <v>15411614</v>
      </c>
      <c r="J182" s="19">
        <v>950</v>
      </c>
      <c r="K182" s="17" t="s">
        <v>6</v>
      </c>
      <c r="L182" s="10"/>
      <c r="M182" s="60">
        <v>604</v>
      </c>
      <c r="N182" s="60">
        <v>3609</v>
      </c>
      <c r="O182" s="60">
        <v>1775</v>
      </c>
      <c r="P182" s="10"/>
      <c r="Q182" s="60">
        <f t="shared" si="46"/>
        <v>54135</v>
      </c>
      <c r="R182" s="10"/>
      <c r="S182" s="62">
        <f t="shared" si="40"/>
        <v>57744</v>
      </c>
      <c r="T182" s="10"/>
      <c r="U182" s="64">
        <v>23.4</v>
      </c>
      <c r="V182" s="64">
        <v>12.36</v>
      </c>
      <c r="W182" s="10"/>
      <c r="X182" s="43">
        <v>1480000000</v>
      </c>
      <c r="Y182" s="36">
        <v>7.8E-2</v>
      </c>
      <c r="Z182" s="10"/>
      <c r="AA182" s="20">
        <v>58</v>
      </c>
      <c r="AB182" s="20">
        <v>10</v>
      </c>
      <c r="AC182" s="20">
        <v>1</v>
      </c>
      <c r="AD182" s="20">
        <v>30</v>
      </c>
      <c r="AE182" s="20">
        <v>1</v>
      </c>
      <c r="AF182" s="66">
        <f t="shared" si="41"/>
        <v>100</v>
      </c>
      <c r="AG182" s="10"/>
      <c r="AH182" s="36">
        <v>-8.9999999999999993E-3</v>
      </c>
      <c r="AI182" s="40">
        <v>3037</v>
      </c>
      <c r="AJ182" s="37">
        <v>0.6</v>
      </c>
      <c r="AK182" s="42" t="s">
        <v>213</v>
      </c>
      <c r="AL182" s="41">
        <v>669</v>
      </c>
      <c r="AN182" s="86"/>
      <c r="AO182" s="87"/>
      <c r="AP182" s="88">
        <f t="shared" si="42"/>
        <v>0</v>
      </c>
      <c r="AR182" s="86">
        <f t="shared" si="43"/>
        <v>0</v>
      </c>
      <c r="AS182" s="87"/>
      <c r="AT182" s="88">
        <f t="shared" si="44"/>
        <v>0</v>
      </c>
      <c r="AV182" s="88">
        <v>0</v>
      </c>
    </row>
    <row r="183" spans="1:48" ht="24" customHeight="1">
      <c r="A183" s="16"/>
      <c r="B183" s="17">
        <f t="shared" si="45"/>
        <v>25</v>
      </c>
      <c r="C183" s="10"/>
      <c r="D183" s="18" t="s">
        <v>125</v>
      </c>
      <c r="E183" s="10"/>
      <c r="F183" s="18" t="s">
        <v>11</v>
      </c>
      <c r="G183" s="18" t="s">
        <v>11</v>
      </c>
      <c r="H183" s="10"/>
      <c r="I183" s="19">
        <v>20672988</v>
      </c>
      <c r="J183" s="19">
        <v>370</v>
      </c>
      <c r="K183" s="17" t="s">
        <v>6</v>
      </c>
      <c r="L183" s="10"/>
      <c r="M183" s="60">
        <v>978</v>
      </c>
      <c r="N183" s="60">
        <v>5414</v>
      </c>
      <c r="O183" s="60">
        <v>2514</v>
      </c>
      <c r="P183" s="10"/>
      <c r="Q183" s="60">
        <f t="shared" si="46"/>
        <v>81210</v>
      </c>
      <c r="R183" s="10"/>
      <c r="S183" s="62">
        <f t="shared" si="40"/>
        <v>86624</v>
      </c>
      <c r="T183" s="10"/>
      <c r="U183" s="64">
        <v>26.2</v>
      </c>
      <c r="V183" s="64">
        <v>12.21</v>
      </c>
      <c r="W183" s="10"/>
      <c r="X183" s="43">
        <v>655550000</v>
      </c>
      <c r="Y183" s="36">
        <v>8.6999999999999994E-2</v>
      </c>
      <c r="Z183" s="10"/>
      <c r="AA183" s="20">
        <v>58</v>
      </c>
      <c r="AB183" s="20">
        <v>11</v>
      </c>
      <c r="AC183" s="20">
        <v>1</v>
      </c>
      <c r="AD183" s="20">
        <v>28</v>
      </c>
      <c r="AE183" s="20">
        <v>2</v>
      </c>
      <c r="AF183" s="66">
        <f t="shared" si="41"/>
        <v>100</v>
      </c>
      <c r="AG183" s="10"/>
      <c r="AH183" s="36">
        <v>-5.0000000000000001E-3</v>
      </c>
      <c r="AI183" s="40">
        <v>2111</v>
      </c>
      <c r="AJ183" s="37">
        <v>0.5</v>
      </c>
      <c r="AK183" s="42" t="s">
        <v>214</v>
      </c>
      <c r="AL183" s="41">
        <v>776</v>
      </c>
      <c r="AN183" s="86"/>
      <c r="AO183" s="87"/>
      <c r="AP183" s="88">
        <f t="shared" si="42"/>
        <v>0</v>
      </c>
      <c r="AR183" s="86">
        <f t="shared" si="43"/>
        <v>0</v>
      </c>
      <c r="AS183" s="87"/>
      <c r="AT183" s="88">
        <f t="shared" si="44"/>
        <v>0</v>
      </c>
      <c r="AV183" s="88">
        <v>0</v>
      </c>
    </row>
    <row r="184" spans="1:48" ht="24" customHeight="1">
      <c r="A184" s="16"/>
      <c r="B184" s="17">
        <f t="shared" si="45"/>
        <v>26</v>
      </c>
      <c r="C184" s="10"/>
      <c r="D184" s="18" t="s">
        <v>102</v>
      </c>
      <c r="E184" s="10"/>
      <c r="F184" s="18" t="s">
        <v>11</v>
      </c>
      <c r="G184" s="18" t="s">
        <v>11</v>
      </c>
      <c r="H184" s="10"/>
      <c r="I184" s="19">
        <v>4613823</v>
      </c>
      <c r="J184" s="19">
        <v>370</v>
      </c>
      <c r="K184" s="17" t="s">
        <v>6</v>
      </c>
      <c r="L184" s="10"/>
      <c r="M184" s="60">
        <v>175</v>
      </c>
      <c r="N184" s="60">
        <v>1657</v>
      </c>
      <c r="O184" s="60">
        <v>502</v>
      </c>
      <c r="P184" s="10"/>
      <c r="Q184" s="60">
        <f t="shared" si="46"/>
        <v>24855</v>
      </c>
      <c r="R184" s="10"/>
      <c r="S184" s="62">
        <f t="shared" si="40"/>
        <v>26512</v>
      </c>
      <c r="T184" s="10"/>
      <c r="U184" s="64">
        <v>35.9</v>
      </c>
      <c r="V184" s="64">
        <v>10.86</v>
      </c>
      <c r="W184" s="10"/>
      <c r="X184" s="43">
        <v>391420000</v>
      </c>
      <c r="Y184" s="36">
        <v>0.11899999999999999</v>
      </c>
      <c r="Z184" s="10"/>
      <c r="AA184" s="20">
        <v>55</v>
      </c>
      <c r="AB184" s="20">
        <v>10</v>
      </c>
      <c r="AC184" s="20">
        <v>1</v>
      </c>
      <c r="AD184" s="20">
        <v>33</v>
      </c>
      <c r="AE184" s="20">
        <v>1</v>
      </c>
      <c r="AF184" s="66">
        <f t="shared" si="41"/>
        <v>100</v>
      </c>
      <c r="AG184" s="10"/>
      <c r="AH184" s="36">
        <v>-8.7999999999999995E-2</v>
      </c>
      <c r="AI184" s="40">
        <v>23518</v>
      </c>
      <c r="AJ184" s="37">
        <v>0.61</v>
      </c>
      <c r="AK184" s="42" t="s">
        <v>213</v>
      </c>
      <c r="AL184" s="41">
        <v>626</v>
      </c>
      <c r="AN184" s="86"/>
      <c r="AO184" s="87"/>
      <c r="AP184" s="88">
        <f t="shared" si="42"/>
        <v>0</v>
      </c>
      <c r="AR184" s="86">
        <f t="shared" si="43"/>
        <v>0</v>
      </c>
      <c r="AS184" s="87"/>
      <c r="AT184" s="88">
        <f t="shared" si="44"/>
        <v>0</v>
      </c>
      <c r="AV184" s="88">
        <v>0</v>
      </c>
    </row>
    <row r="185" spans="1:48" ht="24" customHeight="1">
      <c r="A185" s="16"/>
      <c r="B185" s="17">
        <f t="shared" si="45"/>
        <v>27</v>
      </c>
      <c r="C185" s="10"/>
      <c r="D185" s="18" t="s">
        <v>178</v>
      </c>
      <c r="E185" s="10"/>
      <c r="F185" s="18" t="s">
        <v>11</v>
      </c>
      <c r="G185" s="18" t="s">
        <v>11</v>
      </c>
      <c r="H185" s="10"/>
      <c r="I185" s="19">
        <v>55572200</v>
      </c>
      <c r="J185" s="19">
        <v>900</v>
      </c>
      <c r="K185" s="17" t="s">
        <v>6</v>
      </c>
      <c r="L185" s="10"/>
      <c r="M185" s="60">
        <v>3256</v>
      </c>
      <c r="N185" s="60">
        <v>16252</v>
      </c>
      <c r="O185" s="60">
        <v>5496</v>
      </c>
      <c r="P185" s="10"/>
      <c r="Q185" s="60">
        <f t="shared" si="46"/>
        <v>243780</v>
      </c>
      <c r="R185" s="10"/>
      <c r="S185" s="62">
        <f t="shared" si="40"/>
        <v>260032</v>
      </c>
      <c r="T185" s="10"/>
      <c r="U185" s="64">
        <v>29.2</v>
      </c>
      <c r="V185" s="64">
        <v>10.46</v>
      </c>
      <c r="W185" s="10"/>
      <c r="X185" s="43">
        <v>4990000000</v>
      </c>
      <c r="Y185" s="36">
        <v>0.1</v>
      </c>
      <c r="Z185" s="10"/>
      <c r="AA185" s="20">
        <v>49</v>
      </c>
      <c r="AB185" s="20">
        <v>5</v>
      </c>
      <c r="AC185" s="20">
        <v>5</v>
      </c>
      <c r="AD185" s="20">
        <v>40</v>
      </c>
      <c r="AE185" s="20">
        <v>1</v>
      </c>
      <c r="AF185" s="66">
        <f t="shared" si="41"/>
        <v>100</v>
      </c>
      <c r="AG185" s="10"/>
      <c r="AH185" s="36">
        <v>-3.5999999999999997E-2</v>
      </c>
      <c r="AI185" s="40">
        <v>3893</v>
      </c>
      <c r="AJ185" s="37">
        <v>0.56999999999999995</v>
      </c>
      <c r="AK185" s="42" t="s">
        <v>214</v>
      </c>
      <c r="AL185" s="41">
        <v>605</v>
      </c>
      <c r="AN185" s="86"/>
      <c r="AO185" s="87"/>
      <c r="AP185" s="88">
        <f t="shared" si="42"/>
        <v>0</v>
      </c>
      <c r="AR185" s="86">
        <f t="shared" si="43"/>
        <v>0</v>
      </c>
      <c r="AS185" s="87"/>
      <c r="AT185" s="88">
        <f t="shared" si="44"/>
        <v>0</v>
      </c>
      <c r="AV185" s="88">
        <v>0</v>
      </c>
    </row>
    <row r="186" spans="1:48" ht="24" customHeight="1">
      <c r="A186" s="16"/>
      <c r="B186" s="17">
        <f t="shared" si="45"/>
        <v>28</v>
      </c>
      <c r="C186" s="10"/>
      <c r="D186" s="18" t="s">
        <v>65</v>
      </c>
      <c r="E186" s="10"/>
      <c r="F186" s="18" t="s">
        <v>11</v>
      </c>
      <c r="G186" s="18" t="s">
        <v>11</v>
      </c>
      <c r="H186" s="10"/>
      <c r="I186" s="19">
        <v>102403200</v>
      </c>
      <c r="J186" s="19">
        <v>660</v>
      </c>
      <c r="K186" s="17" t="s">
        <v>6</v>
      </c>
      <c r="L186" s="10"/>
      <c r="M186" s="60">
        <v>4352</v>
      </c>
      <c r="N186" s="60">
        <v>27326</v>
      </c>
      <c r="O186" s="60">
        <v>9639</v>
      </c>
      <c r="P186" s="10"/>
      <c r="Q186" s="60">
        <f t="shared" si="46"/>
        <v>409890</v>
      </c>
      <c r="R186" s="10"/>
      <c r="S186" s="62">
        <f t="shared" si="40"/>
        <v>437216</v>
      </c>
      <c r="T186" s="10"/>
      <c r="U186" s="64">
        <v>26.7</v>
      </c>
      <c r="V186" s="64">
        <v>9.6</v>
      </c>
      <c r="W186" s="10"/>
      <c r="X186" s="43">
        <v>6480000000</v>
      </c>
      <c r="Y186" s="36">
        <v>8.8999999999999996E-2</v>
      </c>
      <c r="Z186" s="10"/>
      <c r="AA186" s="20">
        <v>48</v>
      </c>
      <c r="AB186" s="20">
        <v>5</v>
      </c>
      <c r="AC186" s="20">
        <v>3</v>
      </c>
      <c r="AD186" s="20">
        <v>43</v>
      </c>
      <c r="AE186" s="20">
        <v>1</v>
      </c>
      <c r="AF186" s="66">
        <f t="shared" si="41"/>
        <v>100</v>
      </c>
      <c r="AG186" s="10"/>
      <c r="AH186" s="36">
        <v>-0.1</v>
      </c>
      <c r="AI186" s="40">
        <v>692</v>
      </c>
      <c r="AJ186" s="37">
        <v>0.6</v>
      </c>
      <c r="AK186" s="42" t="s">
        <v>214</v>
      </c>
      <c r="AL186" s="41">
        <v>550</v>
      </c>
      <c r="AN186" s="86"/>
      <c r="AO186" s="87"/>
      <c r="AP186" s="88">
        <f t="shared" si="42"/>
        <v>0</v>
      </c>
      <c r="AR186" s="86">
        <f t="shared" si="43"/>
        <v>0</v>
      </c>
      <c r="AS186" s="87"/>
      <c r="AT186" s="88">
        <f t="shared" si="44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94"/>
      <c r="AB189" s="94"/>
      <c r="AC189" s="94"/>
      <c r="AD189" s="94"/>
      <c r="AE189" s="94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94"/>
      <c r="AD193" s="94"/>
      <c r="AE193" s="94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94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94"/>
      <c r="AB196" s="94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94"/>
      <c r="AB204" s="94"/>
      <c r="AC204" s="94"/>
      <c r="AD204" s="94"/>
      <c r="AE204" s="94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I6" s="131" t="s">
        <v>263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180</v>
      </c>
      <c r="E11" s="10"/>
      <c r="F11" s="18" t="s">
        <v>13</v>
      </c>
      <c r="G11" s="18" t="s">
        <v>222</v>
      </c>
      <c r="H11" s="10"/>
      <c r="I11" s="19">
        <v>3444006</v>
      </c>
      <c r="J11" s="19">
        <v>15230</v>
      </c>
      <c r="K11" s="17" t="s">
        <v>14</v>
      </c>
      <c r="L11" s="10"/>
      <c r="M11" s="60">
        <v>446</v>
      </c>
      <c r="N11" s="60">
        <v>460</v>
      </c>
      <c r="O11" s="60">
        <v>460</v>
      </c>
      <c r="P11" s="10"/>
      <c r="Q11" s="60">
        <f t="shared" ref="Q11:Q17" si="0">N11*$Q$201</f>
        <v>13800</v>
      </c>
      <c r="R11" s="10"/>
      <c r="S11" s="62">
        <f t="shared" ref="S11:S17" si="1">Q11+N11</f>
        <v>14260</v>
      </c>
      <c r="T11" s="10"/>
      <c r="U11" s="64">
        <v>13.4</v>
      </c>
      <c r="V11" s="64">
        <v>13.4</v>
      </c>
      <c r="W11" s="10"/>
      <c r="X11" s="43">
        <f t="shared" ref="X11:X17" si="2">AP11+AT11</f>
        <v>5662468992</v>
      </c>
      <c r="Y11" s="36">
        <f t="shared" ref="Y11:Y17" si="3">X11/AV11</f>
        <v>0.1074717011843304</v>
      </c>
      <c r="Z11" s="10"/>
      <c r="AA11" s="20">
        <v>30.7</v>
      </c>
      <c r="AB11" s="20">
        <v>45.7</v>
      </c>
      <c r="AC11" s="20">
        <v>7</v>
      </c>
      <c r="AD11" s="20">
        <v>16.600000000000001</v>
      </c>
      <c r="AE11" s="20">
        <v>0</v>
      </c>
      <c r="AF11" s="66">
        <f t="shared" ref="AF11:AF17" si="4">SUM(AA11:AE11)</f>
        <v>100</v>
      </c>
      <c r="AG11" s="10"/>
      <c r="AH11" s="72"/>
      <c r="AI11" s="73"/>
      <c r="AJ11" s="74"/>
      <c r="AK11" s="75"/>
      <c r="AL11" s="76"/>
      <c r="AN11" s="57">
        <v>15387.144</v>
      </c>
      <c r="AO11" s="35">
        <v>80</v>
      </c>
      <c r="AP11" s="43">
        <f t="shared" ref="AP11:AP17" si="5">N11*AN11*AO11</f>
        <v>566246899.20000005</v>
      </c>
      <c r="AR11" s="57">
        <f t="shared" ref="AR11:AR17" si="6">AN11</f>
        <v>15387.144</v>
      </c>
      <c r="AS11" s="35">
        <v>24</v>
      </c>
      <c r="AT11" s="43">
        <f t="shared" ref="AT11:AT17" si="7">Q11*AR11*AS11</f>
        <v>5096222092.8000002</v>
      </c>
      <c r="AV11" s="43">
        <v>52688000000</v>
      </c>
    </row>
    <row r="12" spans="1:48" ht="24" customHeight="1">
      <c r="A12" s="16"/>
      <c r="B12" s="17">
        <f>B11+1</f>
        <v>2</v>
      </c>
      <c r="C12" s="10"/>
      <c r="D12" s="18" t="s">
        <v>42</v>
      </c>
      <c r="E12" s="10"/>
      <c r="F12" s="18" t="s">
        <v>13</v>
      </c>
      <c r="G12" s="18" t="s">
        <v>222</v>
      </c>
      <c r="H12" s="10"/>
      <c r="I12" s="19">
        <v>17909754</v>
      </c>
      <c r="J12" s="19">
        <v>13530</v>
      </c>
      <c r="K12" s="17" t="s">
        <v>14</v>
      </c>
      <c r="L12" s="10"/>
      <c r="M12" s="60">
        <v>1675</v>
      </c>
      <c r="N12" s="60">
        <v>2245</v>
      </c>
      <c r="O12" s="60">
        <v>2245</v>
      </c>
      <c r="P12" s="10"/>
      <c r="Q12" s="60">
        <f t="shared" si="0"/>
        <v>67350</v>
      </c>
      <c r="R12" s="10"/>
      <c r="S12" s="62">
        <f t="shared" si="1"/>
        <v>69595</v>
      </c>
      <c r="T12" s="10"/>
      <c r="U12" s="64">
        <v>12.5</v>
      </c>
      <c r="V12" s="64">
        <v>12.5</v>
      </c>
      <c r="W12" s="10"/>
      <c r="X12" s="43">
        <f t="shared" si="2"/>
        <v>24691566047.999996</v>
      </c>
      <c r="Y12" s="36">
        <f t="shared" si="3"/>
        <v>9.8632124502676347E-2</v>
      </c>
      <c r="Z12" s="10"/>
      <c r="AA12" s="20">
        <v>42</v>
      </c>
      <c r="AB12" s="20">
        <v>8.6999999999999993</v>
      </c>
      <c r="AC12" s="20">
        <v>5.7</v>
      </c>
      <c r="AD12" s="20">
        <v>36</v>
      </c>
      <c r="AE12" s="20">
        <v>7.6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13748.088</v>
      </c>
      <c r="AO12" s="35">
        <v>80</v>
      </c>
      <c r="AP12" s="43">
        <f t="shared" si="5"/>
        <v>2469156604.7999997</v>
      </c>
      <c r="AR12" s="57">
        <f t="shared" si="6"/>
        <v>13748.088</v>
      </c>
      <c r="AS12" s="35">
        <v>24</v>
      </c>
      <c r="AT12" s="43">
        <f t="shared" si="7"/>
        <v>22222409443.199997</v>
      </c>
      <c r="AV12" s="43">
        <v>250340000000</v>
      </c>
    </row>
    <row r="13" spans="1:48" ht="24" customHeight="1">
      <c r="A13" s="16"/>
      <c r="B13" s="17">
        <f>B12+1</f>
        <v>3</v>
      </c>
      <c r="C13" s="10"/>
      <c r="D13" s="18" t="s">
        <v>179</v>
      </c>
      <c r="E13" s="10"/>
      <c r="F13" s="18" t="s">
        <v>13</v>
      </c>
      <c r="G13" s="18" t="s">
        <v>222</v>
      </c>
      <c r="H13" s="10"/>
      <c r="I13" s="19">
        <v>322179616</v>
      </c>
      <c r="J13" s="19">
        <v>56180</v>
      </c>
      <c r="K13" s="17" t="s">
        <v>14</v>
      </c>
      <c r="L13" s="10"/>
      <c r="M13" s="60">
        <v>35092</v>
      </c>
      <c r="N13" s="60">
        <v>39888</v>
      </c>
      <c r="O13" s="60">
        <v>39888</v>
      </c>
      <c r="P13" s="10"/>
      <c r="Q13" s="60">
        <f t="shared" si="0"/>
        <v>1196640</v>
      </c>
      <c r="R13" s="10"/>
      <c r="S13" s="62">
        <f t="shared" si="1"/>
        <v>1236528</v>
      </c>
      <c r="T13" s="10"/>
      <c r="U13" s="64">
        <v>12.4</v>
      </c>
      <c r="V13" s="64">
        <v>12.4</v>
      </c>
      <c r="W13" s="10"/>
      <c r="X13" s="43">
        <f t="shared" si="2"/>
        <v>1847746247500.8</v>
      </c>
      <c r="Y13" s="36">
        <f t="shared" si="3"/>
        <v>9.8772985914406378E-2</v>
      </c>
      <c r="Z13" s="10"/>
      <c r="AA13" s="20">
        <v>63.9</v>
      </c>
      <c r="AB13" s="20">
        <v>14.2</v>
      </c>
      <c r="AC13" s="20">
        <v>2.2999999999999998</v>
      </c>
      <c r="AD13" s="20">
        <v>15.3</v>
      </c>
      <c r="AE13" s="20">
        <v>4.3</v>
      </c>
      <c r="AF13" s="66">
        <f t="shared" si="4"/>
        <v>99.999999999999986</v>
      </c>
      <c r="AG13" s="10"/>
      <c r="AH13" s="72"/>
      <c r="AI13" s="73"/>
      <c r="AJ13" s="74"/>
      <c r="AK13" s="75"/>
      <c r="AL13" s="76"/>
      <c r="AN13" s="57">
        <v>57904.201999999997</v>
      </c>
      <c r="AO13" s="35">
        <v>80</v>
      </c>
      <c r="AP13" s="43">
        <f t="shared" si="5"/>
        <v>184774624750.07999</v>
      </c>
      <c r="AR13" s="57">
        <f t="shared" si="6"/>
        <v>57904.201999999997</v>
      </c>
      <c r="AS13" s="35">
        <v>24</v>
      </c>
      <c r="AT13" s="43">
        <f t="shared" si="7"/>
        <v>1662971622750.72</v>
      </c>
      <c r="AV13" s="43">
        <v>18707000000000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170</v>
      </c>
      <c r="E14" s="10"/>
      <c r="F14" s="18" t="s">
        <v>13</v>
      </c>
      <c r="G14" s="18" t="s">
        <v>222</v>
      </c>
      <c r="H14" s="10"/>
      <c r="I14" s="19">
        <v>1364962</v>
      </c>
      <c r="J14" s="19">
        <v>15680</v>
      </c>
      <c r="K14" s="17" t="s">
        <v>14</v>
      </c>
      <c r="L14" s="10"/>
      <c r="M14" s="60">
        <v>135</v>
      </c>
      <c r="N14" s="60">
        <v>165</v>
      </c>
      <c r="O14" s="60">
        <v>165</v>
      </c>
      <c r="P14" s="10"/>
      <c r="Q14" s="60">
        <f t="shared" si="0"/>
        <v>4950</v>
      </c>
      <c r="R14" s="10"/>
      <c r="S14" s="62">
        <f t="shared" si="1"/>
        <v>5115</v>
      </c>
      <c r="T14" s="10"/>
      <c r="U14" s="64">
        <v>12.1</v>
      </c>
      <c r="V14" s="64">
        <v>12.1</v>
      </c>
      <c r="W14" s="10"/>
      <c r="X14" s="43">
        <f t="shared" si="2"/>
        <v>2135357004</v>
      </c>
      <c r="Y14" s="36">
        <f t="shared" si="3"/>
        <v>9.5820372627327802E-2</v>
      </c>
      <c r="Z14" s="10"/>
      <c r="AA14" s="20">
        <v>57.8</v>
      </c>
      <c r="AB14" s="20">
        <v>2.2000000000000002</v>
      </c>
      <c r="AC14" s="20">
        <v>0.7</v>
      </c>
      <c r="AD14" s="20">
        <v>31.1</v>
      </c>
      <c r="AE14" s="20">
        <v>8.1999999999999993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16176.947</v>
      </c>
      <c r="AO14" s="35">
        <v>80</v>
      </c>
      <c r="AP14" s="43">
        <f t="shared" si="5"/>
        <v>213535700.39999998</v>
      </c>
      <c r="AR14" s="57">
        <f t="shared" si="6"/>
        <v>16176.947</v>
      </c>
      <c r="AS14" s="35">
        <v>24</v>
      </c>
      <c r="AT14" s="43">
        <f t="shared" si="7"/>
        <v>1921821303.6000001</v>
      </c>
      <c r="AV14" s="43">
        <v>22285000000</v>
      </c>
    </row>
    <row r="15" spans="1:48" ht="24" customHeight="1">
      <c r="A15" s="16"/>
      <c r="B15" s="17">
        <f t="shared" si="8"/>
        <v>5</v>
      </c>
      <c r="C15" s="10"/>
      <c r="D15" s="18" t="s">
        <v>12</v>
      </c>
      <c r="E15" s="10"/>
      <c r="F15" s="18" t="s">
        <v>13</v>
      </c>
      <c r="G15" s="18" t="s">
        <v>222</v>
      </c>
      <c r="H15" s="10"/>
      <c r="I15" s="19">
        <v>100963</v>
      </c>
      <c r="J15" s="19">
        <v>13400</v>
      </c>
      <c r="K15" s="17" t="s">
        <v>14</v>
      </c>
      <c r="L15" s="10"/>
      <c r="M15" s="60">
        <v>8</v>
      </c>
      <c r="N15" s="60">
        <v>8</v>
      </c>
      <c r="O15" s="60">
        <v>8</v>
      </c>
      <c r="P15" s="10"/>
      <c r="Q15" s="60">
        <f t="shared" si="0"/>
        <v>240</v>
      </c>
      <c r="R15" s="10"/>
      <c r="S15" s="62">
        <f t="shared" si="1"/>
        <v>248</v>
      </c>
      <c r="T15" s="10"/>
      <c r="U15" s="64">
        <v>7.9</v>
      </c>
      <c r="V15" s="64">
        <v>7.9</v>
      </c>
      <c r="W15" s="10"/>
      <c r="X15" s="43">
        <f t="shared" si="2"/>
        <v>97265094.400000006</v>
      </c>
      <c r="Y15" s="36">
        <f t="shared" si="3"/>
        <v>6.76862173973556E-2</v>
      </c>
      <c r="Z15" s="10"/>
      <c r="AA15" s="20">
        <v>62.5</v>
      </c>
      <c r="AB15" s="20">
        <v>0</v>
      </c>
      <c r="AC15" s="20">
        <v>12.5</v>
      </c>
      <c r="AD15" s="20">
        <v>25</v>
      </c>
      <c r="AE15" s="20">
        <v>0</v>
      </c>
      <c r="AF15" s="66">
        <f t="shared" si="4"/>
        <v>100</v>
      </c>
      <c r="AG15" s="10"/>
      <c r="AH15" s="72"/>
      <c r="AI15" s="73"/>
      <c r="AJ15" s="74"/>
      <c r="AK15" s="75"/>
      <c r="AL15" s="76"/>
      <c r="AN15" s="57">
        <v>15197.671</v>
      </c>
      <c r="AO15" s="35">
        <v>80</v>
      </c>
      <c r="AP15" s="43">
        <f t="shared" si="5"/>
        <v>9726509.4399999995</v>
      </c>
      <c r="AR15" s="57">
        <f t="shared" si="6"/>
        <v>15197.671</v>
      </c>
      <c r="AS15" s="35">
        <v>24</v>
      </c>
      <c r="AT15" s="43">
        <f t="shared" si="7"/>
        <v>87538584.960000008</v>
      </c>
      <c r="AV15" s="43">
        <v>1437000000</v>
      </c>
    </row>
    <row r="16" spans="1:48" ht="24" customHeight="1">
      <c r="A16" s="16"/>
      <c r="B16" s="17">
        <f t="shared" si="8"/>
        <v>6</v>
      </c>
      <c r="C16" s="10"/>
      <c r="D16" s="18" t="s">
        <v>39</v>
      </c>
      <c r="E16" s="10"/>
      <c r="F16" s="18" t="s">
        <v>13</v>
      </c>
      <c r="G16" s="18" t="s">
        <v>222</v>
      </c>
      <c r="H16" s="10"/>
      <c r="I16" s="19">
        <v>36289824</v>
      </c>
      <c r="J16" s="19">
        <v>43660</v>
      </c>
      <c r="K16" s="17" t="s">
        <v>14</v>
      </c>
      <c r="L16" s="10"/>
      <c r="M16" s="60">
        <v>1858</v>
      </c>
      <c r="N16" s="60">
        <v>2118</v>
      </c>
      <c r="O16" s="60">
        <v>2118</v>
      </c>
      <c r="P16" s="10"/>
      <c r="Q16" s="60">
        <f t="shared" si="0"/>
        <v>63540</v>
      </c>
      <c r="R16" s="10"/>
      <c r="S16" s="62">
        <f t="shared" si="1"/>
        <v>65658</v>
      </c>
      <c r="T16" s="10"/>
      <c r="U16" s="64">
        <v>5.8</v>
      </c>
      <c r="V16" s="64">
        <v>5.8</v>
      </c>
      <c r="W16" s="10"/>
      <c r="X16" s="43">
        <f t="shared" si="2"/>
        <v>71639064254.399994</v>
      </c>
      <c r="Y16" s="36">
        <f t="shared" si="3"/>
        <v>4.691490782868369E-2</v>
      </c>
      <c r="Z16" s="10"/>
      <c r="AA16" s="20">
        <v>64.3</v>
      </c>
      <c r="AB16" s="20">
        <v>10.8</v>
      </c>
      <c r="AC16" s="20">
        <v>2.5</v>
      </c>
      <c r="AD16" s="20">
        <v>15.2</v>
      </c>
      <c r="AE16" s="20">
        <v>7.2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42279.900999999998</v>
      </c>
      <c r="AO16" s="35">
        <v>80</v>
      </c>
      <c r="AP16" s="43">
        <f t="shared" si="5"/>
        <v>7163906425.4399986</v>
      </c>
      <c r="AR16" s="57">
        <f t="shared" si="6"/>
        <v>42279.900999999998</v>
      </c>
      <c r="AS16" s="35">
        <v>24</v>
      </c>
      <c r="AT16" s="43">
        <f t="shared" si="7"/>
        <v>64475157828.959999</v>
      </c>
      <c r="AV16" s="43">
        <v>1527000000000</v>
      </c>
    </row>
    <row r="17" spans="1:48" ht="24" customHeight="1">
      <c r="A17" s="16"/>
      <c r="B17" s="17">
        <f t="shared" si="8"/>
        <v>7</v>
      </c>
      <c r="C17" s="10"/>
      <c r="D17" s="18" t="s">
        <v>23</v>
      </c>
      <c r="E17" s="10"/>
      <c r="F17" s="18" t="s">
        <v>13</v>
      </c>
      <c r="G17" s="18" t="s">
        <v>222</v>
      </c>
      <c r="H17" s="10"/>
      <c r="I17" s="19">
        <v>284996</v>
      </c>
      <c r="J17" s="19">
        <v>14830</v>
      </c>
      <c r="K17" s="17" t="s">
        <v>14</v>
      </c>
      <c r="L17" s="10"/>
      <c r="M17" s="60">
        <v>9</v>
      </c>
      <c r="N17" s="60">
        <v>16</v>
      </c>
      <c r="O17" s="60">
        <v>16</v>
      </c>
      <c r="P17" s="10"/>
      <c r="Q17" s="60">
        <f t="shared" si="0"/>
        <v>480</v>
      </c>
      <c r="R17" s="10"/>
      <c r="S17" s="62">
        <f t="shared" si="1"/>
        <v>496</v>
      </c>
      <c r="T17" s="10"/>
      <c r="U17" s="64">
        <v>5.6</v>
      </c>
      <c r="V17" s="64">
        <v>5.6</v>
      </c>
      <c r="W17" s="10"/>
      <c r="X17" s="43">
        <f t="shared" si="2"/>
        <v>216792396.80000001</v>
      </c>
      <c r="Y17" s="36">
        <f t="shared" si="3"/>
        <v>4.4791817520661158E-2</v>
      </c>
      <c r="Z17" s="10"/>
      <c r="AA17" s="20">
        <v>33.299999999999997</v>
      </c>
      <c r="AB17" s="20">
        <v>33.299999999999997</v>
      </c>
      <c r="AC17" s="20">
        <v>0</v>
      </c>
      <c r="AD17" s="20">
        <v>22.2</v>
      </c>
      <c r="AE17" s="20">
        <v>11.2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16936.905999999999</v>
      </c>
      <c r="AO17" s="35">
        <v>80</v>
      </c>
      <c r="AP17" s="43">
        <f t="shared" si="5"/>
        <v>21679239.68</v>
      </c>
      <c r="AR17" s="57">
        <f t="shared" si="6"/>
        <v>16936.905999999999</v>
      </c>
      <c r="AS17" s="35">
        <v>24</v>
      </c>
      <c r="AT17" s="43">
        <f t="shared" si="7"/>
        <v>195113157.12</v>
      </c>
      <c r="AV17" s="43">
        <v>4840000000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96</v>
      </c>
      <c r="E21" s="10"/>
      <c r="F21" s="18" t="s">
        <v>5</v>
      </c>
      <c r="G21" s="18" t="s">
        <v>226</v>
      </c>
      <c r="H21" s="10"/>
      <c r="I21" s="19">
        <v>4052584</v>
      </c>
      <c r="J21" s="19">
        <v>41680</v>
      </c>
      <c r="K21" s="17" t="s">
        <v>14</v>
      </c>
      <c r="L21" s="10"/>
      <c r="M21" s="60">
        <v>424</v>
      </c>
      <c r="N21" s="60">
        <v>715</v>
      </c>
      <c r="O21" s="60">
        <v>715</v>
      </c>
      <c r="P21" s="10"/>
      <c r="Q21" s="60">
        <f>N21*$Q$201</f>
        <v>21450</v>
      </c>
      <c r="R21" s="10"/>
      <c r="S21" s="62">
        <f>Q21+N21</f>
        <v>22165</v>
      </c>
      <c r="T21" s="10"/>
      <c r="U21" s="64">
        <v>17.600000000000001</v>
      </c>
      <c r="V21" s="64">
        <v>17.600000000000001</v>
      </c>
      <c r="W21" s="10"/>
      <c r="X21" s="43">
        <f>AP21+AT21</f>
        <v>15817609808</v>
      </c>
      <c r="Y21" s="36">
        <f>X21/AV21</f>
        <v>0.14455867124840066</v>
      </c>
      <c r="Z21" s="10"/>
      <c r="AA21" s="20">
        <v>51</v>
      </c>
      <c r="AB21" s="20">
        <v>12</v>
      </c>
      <c r="AC21" s="20">
        <v>1</v>
      </c>
      <c r="AD21" s="20">
        <v>35</v>
      </c>
      <c r="AE21" s="20">
        <v>1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27653.164000000001</v>
      </c>
      <c r="AO21" s="35">
        <v>80</v>
      </c>
      <c r="AP21" s="43">
        <f>N21*AN21*AO21</f>
        <v>1581760980.8000002</v>
      </c>
      <c r="AR21" s="57">
        <f>AN21</f>
        <v>27653.164000000001</v>
      </c>
      <c r="AS21" s="35">
        <v>24</v>
      </c>
      <c r="AT21" s="43">
        <f>Q21*AR21*AS21</f>
        <v>14235848827.200001</v>
      </c>
      <c r="AV21" s="43">
        <v>109420000000</v>
      </c>
    </row>
    <row r="22" spans="1:48" ht="24" customHeight="1">
      <c r="A22" s="16"/>
      <c r="B22" s="17">
        <f t="shared" si="8"/>
        <v>4</v>
      </c>
      <c r="C22" s="10"/>
      <c r="D22" s="18" t="s">
        <v>128</v>
      </c>
      <c r="E22" s="10"/>
      <c r="F22" s="18" t="s">
        <v>5</v>
      </c>
      <c r="G22" s="18" t="s">
        <v>226</v>
      </c>
      <c r="H22" s="10"/>
      <c r="I22" s="19">
        <v>4424762</v>
      </c>
      <c r="J22" s="19">
        <v>18080</v>
      </c>
      <c r="K22" s="17" t="s">
        <v>14</v>
      </c>
      <c r="L22" s="10"/>
      <c r="M22" s="60">
        <v>692</v>
      </c>
      <c r="N22" s="60">
        <v>713</v>
      </c>
      <c r="O22" s="60">
        <v>713</v>
      </c>
      <c r="P22" s="10"/>
      <c r="Q22" s="60">
        <f>N22*$Q$201</f>
        <v>21390</v>
      </c>
      <c r="R22" s="10"/>
      <c r="S22" s="62">
        <f>Q22+N22</f>
        <v>22103</v>
      </c>
      <c r="T22" s="10"/>
      <c r="U22" s="64">
        <v>16.100000000000001</v>
      </c>
      <c r="V22" s="64">
        <v>16.100000000000001</v>
      </c>
      <c r="W22" s="10"/>
      <c r="X22" s="43">
        <f>AP22+AT22</f>
        <v>8397227448.8000011</v>
      </c>
      <c r="Y22" s="36">
        <f>X22/AV22</f>
        <v>0.12734455723753055</v>
      </c>
      <c r="Z22" s="10"/>
      <c r="AA22" s="20">
        <v>64.7</v>
      </c>
      <c r="AB22" s="20">
        <v>3.9</v>
      </c>
      <c r="AC22" s="20">
        <v>0.7</v>
      </c>
      <c r="AD22" s="20">
        <v>22.5</v>
      </c>
      <c r="AE22" s="20">
        <v>8.1999999999999993</v>
      </c>
      <c r="AF22" s="66">
        <f>SUM(AA22:AE22)</f>
        <v>100.00000000000001</v>
      </c>
      <c r="AG22" s="10"/>
      <c r="AH22" s="72"/>
      <c r="AI22" s="73"/>
      <c r="AJ22" s="74"/>
      <c r="AK22" s="75"/>
      <c r="AL22" s="76"/>
      <c r="AN22" s="57">
        <v>14721.647000000001</v>
      </c>
      <c r="AO22" s="35">
        <v>80</v>
      </c>
      <c r="AP22" s="43">
        <f>N22*AN22*AO22</f>
        <v>839722744.88000011</v>
      </c>
      <c r="AR22" s="57">
        <f>AN22</f>
        <v>14721.647000000001</v>
      </c>
      <c r="AS22" s="35">
        <v>24</v>
      </c>
      <c r="AT22" s="43">
        <f>Q22*AR22*AS22</f>
        <v>7557504703.920001</v>
      </c>
      <c r="AV22" s="43">
        <v>65941000000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134</v>
      </c>
      <c r="E25" s="10"/>
      <c r="F25" s="18" t="s">
        <v>8</v>
      </c>
      <c r="G25" s="18" t="s">
        <v>212</v>
      </c>
      <c r="H25" s="10"/>
      <c r="I25" s="19">
        <v>38224408</v>
      </c>
      <c r="J25" s="19">
        <v>12680</v>
      </c>
      <c r="K25" s="17" t="s">
        <v>14</v>
      </c>
      <c r="L25" s="10"/>
      <c r="M25" s="60">
        <v>3026</v>
      </c>
      <c r="N25" s="60">
        <v>3698</v>
      </c>
      <c r="O25" s="60">
        <v>3698</v>
      </c>
      <c r="P25" s="10"/>
      <c r="Q25" s="60">
        <f t="shared" ref="Q25:Q54" si="9">N25*$Q$201</f>
        <v>110940</v>
      </c>
      <c r="R25" s="10"/>
      <c r="S25" s="62">
        <f t="shared" ref="S25:S54" si="10">Q25+N25</f>
        <v>114638</v>
      </c>
      <c r="T25" s="10"/>
      <c r="U25" s="64">
        <v>9.6999999999999993</v>
      </c>
      <c r="V25" s="64">
        <v>9.6999999999999993</v>
      </c>
      <c r="W25" s="10"/>
      <c r="X25" s="43">
        <f t="shared" ref="X25:X54" si="11">AP25+AT25</f>
        <v>36777571480</v>
      </c>
      <c r="Y25" s="36">
        <f t="shared" ref="Y25:Y54" si="12">X25/AV25</f>
        <v>7.7913961629394859E-2</v>
      </c>
      <c r="Z25" s="10"/>
      <c r="AA25" s="20">
        <v>46.8</v>
      </c>
      <c r="AB25" s="20">
        <v>11.2</v>
      </c>
      <c r="AC25" s="20">
        <v>9</v>
      </c>
      <c r="AD25" s="20">
        <v>28.7</v>
      </c>
      <c r="AE25" s="20">
        <v>4.3</v>
      </c>
      <c r="AF25" s="66">
        <f t="shared" ref="AF25:AF54" si="13">SUM(AA25:AE25)</f>
        <v>100</v>
      </c>
      <c r="AG25" s="10"/>
      <c r="AH25" s="72"/>
      <c r="AI25" s="73"/>
      <c r="AJ25" s="74"/>
      <c r="AK25" s="75"/>
      <c r="AL25" s="76"/>
      <c r="AN25" s="57">
        <v>12431.575000000001</v>
      </c>
      <c r="AO25" s="35">
        <v>80</v>
      </c>
      <c r="AP25" s="43">
        <f t="shared" ref="AP25:AP54" si="14">N25*AN25*AO25</f>
        <v>3677757148</v>
      </c>
      <c r="AR25" s="57">
        <f t="shared" ref="AR25:AR54" si="15">AN25</f>
        <v>12431.575000000001</v>
      </c>
      <c r="AS25" s="35">
        <v>24</v>
      </c>
      <c r="AT25" s="43">
        <f t="shared" ref="AT25:AT54" si="16">Q25*AR25*AS25</f>
        <v>33099814332</v>
      </c>
      <c r="AV25" s="43">
        <v>472028000000</v>
      </c>
    </row>
    <row r="26" spans="1:48" ht="24" customHeight="1">
      <c r="A26" s="16"/>
      <c r="B26" s="17">
        <f t="shared" si="8"/>
        <v>2</v>
      </c>
      <c r="C26" s="10"/>
      <c r="D26" s="18" t="s">
        <v>99</v>
      </c>
      <c r="E26" s="10"/>
      <c r="F26" s="18" t="s">
        <v>8</v>
      </c>
      <c r="G26" s="18" t="s">
        <v>212</v>
      </c>
      <c r="H26" s="10"/>
      <c r="I26" s="19">
        <v>1970530</v>
      </c>
      <c r="J26" s="19">
        <v>14630</v>
      </c>
      <c r="K26" s="17" t="s">
        <v>14</v>
      </c>
      <c r="L26" s="10"/>
      <c r="M26" s="60">
        <v>158</v>
      </c>
      <c r="N26" s="60">
        <v>184</v>
      </c>
      <c r="O26" s="60">
        <v>184</v>
      </c>
      <c r="P26" s="10"/>
      <c r="Q26" s="60">
        <f t="shared" si="9"/>
        <v>5520</v>
      </c>
      <c r="R26" s="10"/>
      <c r="S26" s="62">
        <f t="shared" si="10"/>
        <v>5704</v>
      </c>
      <c r="T26" s="10"/>
      <c r="U26" s="64">
        <v>9.3000000000000007</v>
      </c>
      <c r="V26" s="64">
        <v>9.3000000000000007</v>
      </c>
      <c r="W26" s="10"/>
      <c r="X26" s="43">
        <f t="shared" si="11"/>
        <v>2083382688.0000002</v>
      </c>
      <c r="Y26" s="36">
        <f t="shared" si="12"/>
        <v>7.5120166149852174E-2</v>
      </c>
      <c r="Z26" s="10"/>
      <c r="AA26" s="20">
        <v>44.9</v>
      </c>
      <c r="AB26" s="20">
        <v>12</v>
      </c>
      <c r="AC26" s="20">
        <v>4.4000000000000004</v>
      </c>
      <c r="AD26" s="20">
        <v>34.799999999999997</v>
      </c>
      <c r="AE26" s="20">
        <v>3.9</v>
      </c>
      <c r="AF26" s="66">
        <f t="shared" si="13"/>
        <v>100</v>
      </c>
      <c r="AG26" s="10"/>
      <c r="AH26" s="72"/>
      <c r="AI26" s="73"/>
      <c r="AJ26" s="74"/>
      <c r="AK26" s="75"/>
      <c r="AL26" s="76"/>
      <c r="AN26" s="57">
        <v>14153.415000000001</v>
      </c>
      <c r="AO26" s="35">
        <v>80</v>
      </c>
      <c r="AP26" s="43">
        <f t="shared" si="14"/>
        <v>208338268.80000001</v>
      </c>
      <c r="AR26" s="57">
        <f t="shared" si="15"/>
        <v>14153.415000000001</v>
      </c>
      <c r="AS26" s="35">
        <v>24</v>
      </c>
      <c r="AT26" s="43">
        <f t="shared" si="16"/>
        <v>1875044419.2000003</v>
      </c>
      <c r="AV26" s="43">
        <v>27734000000</v>
      </c>
    </row>
    <row r="27" spans="1:48" ht="24" customHeight="1">
      <c r="A27" s="16"/>
      <c r="B27" s="17">
        <f t="shared" si="8"/>
        <v>3</v>
      </c>
      <c r="C27" s="10"/>
      <c r="D27" s="18" t="s">
        <v>74</v>
      </c>
      <c r="E27" s="10"/>
      <c r="F27" s="18" t="s">
        <v>8</v>
      </c>
      <c r="G27" s="18" t="s">
        <v>212</v>
      </c>
      <c r="H27" s="10"/>
      <c r="I27" s="19">
        <v>11183716</v>
      </c>
      <c r="J27" s="19">
        <v>18960</v>
      </c>
      <c r="K27" s="17" t="s">
        <v>14</v>
      </c>
      <c r="L27" s="10"/>
      <c r="M27" s="60">
        <v>824</v>
      </c>
      <c r="N27" s="60">
        <v>1026</v>
      </c>
      <c r="O27" s="60">
        <v>1026</v>
      </c>
      <c r="P27" s="10"/>
      <c r="Q27" s="60">
        <f t="shared" si="9"/>
        <v>30780</v>
      </c>
      <c r="R27" s="10"/>
      <c r="S27" s="62">
        <f t="shared" si="10"/>
        <v>31806</v>
      </c>
      <c r="T27" s="10"/>
      <c r="U27" s="64">
        <v>9.1999999999999993</v>
      </c>
      <c r="V27" s="64">
        <v>9.1999999999999993</v>
      </c>
      <c r="W27" s="10"/>
      <c r="X27" s="43">
        <f t="shared" si="11"/>
        <v>14869990368</v>
      </c>
      <c r="Y27" s="36">
        <f t="shared" si="12"/>
        <v>7.6169644650705345E-2</v>
      </c>
      <c r="Z27" s="10"/>
      <c r="AA27" s="20">
        <v>40.299999999999997</v>
      </c>
      <c r="AB27" s="20">
        <v>32.4</v>
      </c>
      <c r="AC27" s="20">
        <v>2.2000000000000002</v>
      </c>
      <c r="AD27" s="20">
        <v>18.100000000000001</v>
      </c>
      <c r="AE27" s="20">
        <v>7</v>
      </c>
      <c r="AF27" s="66">
        <f t="shared" si="13"/>
        <v>100</v>
      </c>
      <c r="AG27" s="10"/>
      <c r="AH27" s="72"/>
      <c r="AI27" s="73"/>
      <c r="AJ27" s="74"/>
      <c r="AK27" s="75"/>
      <c r="AL27" s="76"/>
      <c r="AN27" s="57">
        <v>18116.46</v>
      </c>
      <c r="AO27" s="35">
        <v>80</v>
      </c>
      <c r="AP27" s="43">
        <f t="shared" si="14"/>
        <v>1486999036.8000002</v>
      </c>
      <c r="AR27" s="57">
        <f t="shared" si="15"/>
        <v>18116.46</v>
      </c>
      <c r="AS27" s="35">
        <v>24</v>
      </c>
      <c r="AT27" s="43">
        <f t="shared" si="16"/>
        <v>13382991331.199999</v>
      </c>
      <c r="AV27" s="43">
        <v>195222000000</v>
      </c>
    </row>
    <row r="28" spans="1:48" ht="24" customHeight="1">
      <c r="A28" s="16"/>
      <c r="B28" s="17">
        <f t="shared" si="8"/>
        <v>4</v>
      </c>
      <c r="C28" s="10"/>
      <c r="D28" s="18" t="s">
        <v>104</v>
      </c>
      <c r="E28" s="10"/>
      <c r="F28" s="18" t="s">
        <v>8</v>
      </c>
      <c r="G28" s="18" t="s">
        <v>212</v>
      </c>
      <c r="H28" s="10"/>
      <c r="I28" s="19">
        <v>2908249</v>
      </c>
      <c r="J28" s="19">
        <v>14770</v>
      </c>
      <c r="K28" s="17" t="s">
        <v>14</v>
      </c>
      <c r="L28" s="10"/>
      <c r="M28" s="60">
        <v>192</v>
      </c>
      <c r="N28" s="60">
        <v>234</v>
      </c>
      <c r="O28" s="60">
        <v>234</v>
      </c>
      <c r="P28" s="10"/>
      <c r="Q28" s="60">
        <f t="shared" si="9"/>
        <v>7020</v>
      </c>
      <c r="R28" s="10"/>
      <c r="S28" s="62">
        <f t="shared" si="10"/>
        <v>7254</v>
      </c>
      <c r="T28" s="10"/>
      <c r="U28" s="64">
        <v>8</v>
      </c>
      <c r="V28" s="64">
        <v>8</v>
      </c>
      <c r="W28" s="10"/>
      <c r="X28" s="43">
        <f t="shared" si="11"/>
        <v>2807902655.9999995</v>
      </c>
      <c r="Y28" s="36">
        <f t="shared" si="12"/>
        <v>6.5266669517921053E-2</v>
      </c>
      <c r="Z28" s="10"/>
      <c r="AA28" s="20">
        <v>46.4</v>
      </c>
      <c r="AB28" s="20">
        <v>5.7</v>
      </c>
      <c r="AC28" s="20">
        <v>8.9</v>
      </c>
      <c r="AD28" s="20">
        <v>38</v>
      </c>
      <c r="AE28" s="20">
        <v>1</v>
      </c>
      <c r="AF28" s="66">
        <f t="shared" si="13"/>
        <v>100</v>
      </c>
      <c r="AG28" s="10"/>
      <c r="AH28" s="72"/>
      <c r="AI28" s="73"/>
      <c r="AJ28" s="74"/>
      <c r="AK28" s="75"/>
      <c r="AL28" s="76"/>
      <c r="AN28" s="57">
        <v>14999.48</v>
      </c>
      <c r="AO28" s="35">
        <v>80</v>
      </c>
      <c r="AP28" s="43">
        <f t="shared" si="14"/>
        <v>280790265.59999996</v>
      </c>
      <c r="AR28" s="57">
        <f t="shared" si="15"/>
        <v>14999.48</v>
      </c>
      <c r="AS28" s="35">
        <v>24</v>
      </c>
      <c r="AT28" s="43">
        <f t="shared" si="16"/>
        <v>2527112390.3999996</v>
      </c>
      <c r="AV28" s="43">
        <v>43022000000</v>
      </c>
    </row>
    <row r="29" spans="1:48" ht="24" customHeight="1">
      <c r="A29" s="16"/>
      <c r="B29" s="17">
        <f t="shared" si="8"/>
        <v>5</v>
      </c>
      <c r="C29" s="10"/>
      <c r="D29" s="18" t="s">
        <v>81</v>
      </c>
      <c r="E29" s="10"/>
      <c r="F29" s="18" t="s">
        <v>8</v>
      </c>
      <c r="G29" s="18" t="s">
        <v>212</v>
      </c>
      <c r="H29" s="10"/>
      <c r="I29" s="19">
        <v>9753281</v>
      </c>
      <c r="J29" s="19">
        <v>12570</v>
      </c>
      <c r="K29" s="17" t="s">
        <v>14</v>
      </c>
      <c r="L29" s="10"/>
      <c r="M29" s="60">
        <v>607</v>
      </c>
      <c r="N29" s="60">
        <v>756</v>
      </c>
      <c r="O29" s="60">
        <v>756</v>
      </c>
      <c r="P29" s="10"/>
      <c r="Q29" s="60">
        <f t="shared" si="9"/>
        <v>22680</v>
      </c>
      <c r="R29" s="10"/>
      <c r="S29" s="62">
        <f t="shared" si="10"/>
        <v>23436</v>
      </c>
      <c r="T29" s="10"/>
      <c r="U29" s="64">
        <v>7.8</v>
      </c>
      <c r="V29" s="64">
        <v>7.8</v>
      </c>
      <c r="W29" s="10"/>
      <c r="X29" s="43">
        <f t="shared" si="11"/>
        <v>7857789004.7999992</v>
      </c>
      <c r="Y29" s="36">
        <f t="shared" si="12"/>
        <v>6.1626334278118061E-2</v>
      </c>
      <c r="Z29" s="10"/>
      <c r="AA29" s="20">
        <v>44.3</v>
      </c>
      <c r="AB29" s="20">
        <v>10.5</v>
      </c>
      <c r="AC29" s="20">
        <v>12</v>
      </c>
      <c r="AD29" s="20">
        <v>25</v>
      </c>
      <c r="AE29" s="20">
        <v>8.1999999999999993</v>
      </c>
      <c r="AF29" s="66">
        <f t="shared" si="13"/>
        <v>100</v>
      </c>
      <c r="AG29" s="10"/>
      <c r="AH29" s="72"/>
      <c r="AI29" s="73"/>
      <c r="AJ29" s="74"/>
      <c r="AK29" s="75"/>
      <c r="AL29" s="76"/>
      <c r="AN29" s="57">
        <v>12992.376</v>
      </c>
      <c r="AO29" s="35">
        <v>80</v>
      </c>
      <c r="AP29" s="43">
        <f t="shared" si="14"/>
        <v>785778900.48000002</v>
      </c>
      <c r="AR29" s="57">
        <f t="shared" si="15"/>
        <v>12992.376</v>
      </c>
      <c r="AS29" s="35">
        <v>24</v>
      </c>
      <c r="AT29" s="43">
        <f t="shared" si="16"/>
        <v>7072010104.3199997</v>
      </c>
      <c r="AV29" s="43">
        <v>127507000000</v>
      </c>
    </row>
    <row r="30" spans="1:48" ht="24" customHeight="1">
      <c r="A30" s="16"/>
      <c r="B30" s="17">
        <f t="shared" si="8"/>
        <v>6</v>
      </c>
      <c r="C30" s="10"/>
      <c r="D30" s="18" t="s">
        <v>135</v>
      </c>
      <c r="E30" s="10"/>
      <c r="F30" s="18" t="s">
        <v>8</v>
      </c>
      <c r="G30" s="18" t="s">
        <v>212</v>
      </c>
      <c r="H30" s="10"/>
      <c r="I30" s="19">
        <v>10371627</v>
      </c>
      <c r="J30" s="19">
        <v>19850</v>
      </c>
      <c r="K30" s="17" t="s">
        <v>14</v>
      </c>
      <c r="L30" s="10"/>
      <c r="M30" s="60">
        <v>563</v>
      </c>
      <c r="N30" s="60">
        <v>768</v>
      </c>
      <c r="O30" s="60">
        <v>768</v>
      </c>
      <c r="P30" s="10"/>
      <c r="Q30" s="60">
        <f t="shared" si="9"/>
        <v>23040</v>
      </c>
      <c r="R30" s="10"/>
      <c r="S30" s="62">
        <f t="shared" si="10"/>
        <v>23808</v>
      </c>
      <c r="T30" s="10"/>
      <c r="U30" s="64">
        <v>7.4</v>
      </c>
      <c r="V30" s="64">
        <v>7.4</v>
      </c>
      <c r="W30" s="10"/>
      <c r="X30" s="43">
        <f t="shared" si="11"/>
        <v>12274729574.400002</v>
      </c>
      <c r="Y30" s="36">
        <f t="shared" si="12"/>
        <v>5.9503454303248896E-2</v>
      </c>
      <c r="Z30" s="10"/>
      <c r="AA30" s="20">
        <v>47.6</v>
      </c>
      <c r="AB30" s="20">
        <v>18.3</v>
      </c>
      <c r="AC30" s="20">
        <v>5.9</v>
      </c>
      <c r="AD30" s="20">
        <v>21.8</v>
      </c>
      <c r="AE30" s="20">
        <v>6.4</v>
      </c>
      <c r="AF30" s="66">
        <f t="shared" si="13"/>
        <v>100.00000000000001</v>
      </c>
      <c r="AG30" s="10"/>
      <c r="AH30" s="72"/>
      <c r="AI30" s="73"/>
      <c r="AJ30" s="74"/>
      <c r="AK30" s="75"/>
      <c r="AL30" s="76"/>
      <c r="AN30" s="57">
        <v>19978.401000000002</v>
      </c>
      <c r="AO30" s="35">
        <v>80</v>
      </c>
      <c r="AP30" s="43">
        <f t="shared" si="14"/>
        <v>1227472957.4400001</v>
      </c>
      <c r="AR30" s="57">
        <f t="shared" si="15"/>
        <v>19978.401000000002</v>
      </c>
      <c r="AS30" s="35">
        <v>24</v>
      </c>
      <c r="AT30" s="43">
        <f t="shared" si="16"/>
        <v>11047256616.960001</v>
      </c>
      <c r="AV30" s="43">
        <v>206286000000</v>
      </c>
    </row>
    <row r="31" spans="1:48" ht="24" customHeight="1">
      <c r="A31" s="16"/>
      <c r="B31" s="17">
        <f t="shared" si="8"/>
        <v>7</v>
      </c>
      <c r="C31" s="10"/>
      <c r="D31" s="18" t="s">
        <v>105</v>
      </c>
      <c r="E31" s="10"/>
      <c r="F31" s="18" t="s">
        <v>8</v>
      </c>
      <c r="G31" s="18" t="s">
        <v>212</v>
      </c>
      <c r="H31" s="10"/>
      <c r="I31" s="19">
        <v>575747</v>
      </c>
      <c r="J31" s="19">
        <v>76660</v>
      </c>
      <c r="K31" s="17" t="s">
        <v>14</v>
      </c>
      <c r="L31" s="10"/>
      <c r="M31" s="60">
        <v>32</v>
      </c>
      <c r="N31" s="60">
        <v>36</v>
      </c>
      <c r="O31" s="60">
        <v>36</v>
      </c>
      <c r="P31" s="10"/>
      <c r="Q31" s="60">
        <f t="shared" si="9"/>
        <v>1080</v>
      </c>
      <c r="R31" s="10"/>
      <c r="S31" s="62">
        <f t="shared" si="10"/>
        <v>1116</v>
      </c>
      <c r="T31" s="10"/>
      <c r="U31" s="64">
        <v>6.9</v>
      </c>
      <c r="V31" s="64">
        <v>6.9</v>
      </c>
      <c r="W31" s="10"/>
      <c r="X31" s="43">
        <f t="shared" si="11"/>
        <v>3003217660.8000002</v>
      </c>
      <c r="Y31" s="36">
        <f t="shared" si="12"/>
        <v>4.9483739941671753E-2</v>
      </c>
      <c r="Z31" s="10"/>
      <c r="AA31" s="20">
        <v>62.5</v>
      </c>
      <c r="AB31" s="20">
        <v>9.4</v>
      </c>
      <c r="AC31" s="20">
        <v>3.1</v>
      </c>
      <c r="AD31" s="20">
        <v>25</v>
      </c>
      <c r="AE31" s="20">
        <v>0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104278.391</v>
      </c>
      <c r="AO31" s="35">
        <v>80</v>
      </c>
      <c r="AP31" s="43">
        <f t="shared" si="14"/>
        <v>300321766.08000004</v>
      </c>
      <c r="AR31" s="57">
        <f t="shared" si="15"/>
        <v>104278.391</v>
      </c>
      <c r="AS31" s="35">
        <v>24</v>
      </c>
      <c r="AT31" s="43">
        <f t="shared" si="16"/>
        <v>2702895894.7200003</v>
      </c>
      <c r="AV31" s="43">
        <v>60691000000</v>
      </c>
    </row>
    <row r="32" spans="1:48" ht="24" customHeight="1">
      <c r="A32" s="16"/>
      <c r="B32" s="17">
        <f t="shared" si="8"/>
        <v>8</v>
      </c>
      <c r="C32" s="10"/>
      <c r="D32" s="18" t="s">
        <v>82</v>
      </c>
      <c r="E32" s="10"/>
      <c r="F32" s="18" t="s">
        <v>8</v>
      </c>
      <c r="G32" s="18" t="s">
        <v>212</v>
      </c>
      <c r="H32" s="10"/>
      <c r="I32" s="19">
        <v>332474</v>
      </c>
      <c r="J32" s="19">
        <v>56990</v>
      </c>
      <c r="K32" s="17" t="s">
        <v>14</v>
      </c>
      <c r="L32" s="10"/>
      <c r="M32" s="60">
        <v>18</v>
      </c>
      <c r="N32" s="60">
        <v>22</v>
      </c>
      <c r="O32" s="60">
        <v>22</v>
      </c>
      <c r="P32" s="10"/>
      <c r="Q32" s="60">
        <f t="shared" si="9"/>
        <v>660</v>
      </c>
      <c r="R32" s="10"/>
      <c r="S32" s="62">
        <f t="shared" si="10"/>
        <v>682</v>
      </c>
      <c r="T32" s="10"/>
      <c r="U32" s="64">
        <v>6.6</v>
      </c>
      <c r="V32" s="64">
        <v>6.6</v>
      </c>
      <c r="W32" s="10"/>
      <c r="X32" s="43">
        <f t="shared" si="11"/>
        <v>1086939902.4000001</v>
      </c>
      <c r="Y32" s="36">
        <f t="shared" si="12"/>
        <v>5.2468618575014489E-2</v>
      </c>
      <c r="Z32" s="10"/>
      <c r="AA32" s="20">
        <v>72.2</v>
      </c>
      <c r="AB32" s="20">
        <v>11.1</v>
      </c>
      <c r="AC32" s="20">
        <v>0</v>
      </c>
      <c r="AD32" s="20">
        <v>11.1</v>
      </c>
      <c r="AE32" s="20">
        <v>5.6</v>
      </c>
      <c r="AF32" s="66">
        <f t="shared" si="13"/>
        <v>99.999999999999986</v>
      </c>
      <c r="AG32" s="10"/>
      <c r="AH32" s="72"/>
      <c r="AI32" s="73"/>
      <c r="AJ32" s="74"/>
      <c r="AK32" s="75"/>
      <c r="AL32" s="76"/>
      <c r="AN32" s="57">
        <v>61757.949000000001</v>
      </c>
      <c r="AO32" s="35">
        <v>80</v>
      </c>
      <c r="AP32" s="43">
        <f t="shared" si="14"/>
        <v>108693990.24000001</v>
      </c>
      <c r="AR32" s="57">
        <f t="shared" si="15"/>
        <v>61757.949000000001</v>
      </c>
      <c r="AS32" s="35">
        <v>24</v>
      </c>
      <c r="AT32" s="43">
        <f t="shared" si="16"/>
        <v>978245912.16000009</v>
      </c>
      <c r="AV32" s="43">
        <v>20716000000</v>
      </c>
    </row>
    <row r="33" spans="1:48" ht="24" customHeight="1">
      <c r="A33" s="16"/>
      <c r="B33" s="17">
        <f t="shared" si="8"/>
        <v>9</v>
      </c>
      <c r="C33" s="10"/>
      <c r="D33" s="18" t="s">
        <v>152</v>
      </c>
      <c r="E33" s="10"/>
      <c r="F33" s="18" t="s">
        <v>8</v>
      </c>
      <c r="G33" s="18" t="s">
        <v>212</v>
      </c>
      <c r="H33" s="10"/>
      <c r="I33" s="19">
        <v>2077862</v>
      </c>
      <c r="J33" s="19">
        <v>21660</v>
      </c>
      <c r="K33" s="17" t="s">
        <v>14</v>
      </c>
      <c r="L33" s="10"/>
      <c r="M33" s="60">
        <v>130</v>
      </c>
      <c r="N33" s="60">
        <v>134</v>
      </c>
      <c r="O33" s="60">
        <v>134</v>
      </c>
      <c r="P33" s="10"/>
      <c r="Q33" s="60">
        <f t="shared" si="9"/>
        <v>4020</v>
      </c>
      <c r="R33" s="10"/>
      <c r="S33" s="62">
        <f t="shared" si="10"/>
        <v>4154</v>
      </c>
      <c r="T33" s="10"/>
      <c r="U33" s="64">
        <v>6.4</v>
      </c>
      <c r="V33" s="64">
        <v>6.4</v>
      </c>
      <c r="W33" s="10"/>
      <c r="X33" s="43">
        <f t="shared" si="11"/>
        <v>2317940683.1999998</v>
      </c>
      <c r="Y33" s="36">
        <f t="shared" si="12"/>
        <v>5.1911239881752211E-2</v>
      </c>
      <c r="Z33" s="10"/>
      <c r="AA33" s="20">
        <v>46.9</v>
      </c>
      <c r="AB33" s="20">
        <v>19.2</v>
      </c>
      <c r="AC33" s="20">
        <v>10</v>
      </c>
      <c r="AD33" s="20">
        <v>16.899999999999999</v>
      </c>
      <c r="AE33" s="20">
        <v>7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21622.580999999998</v>
      </c>
      <c r="AO33" s="35">
        <v>80</v>
      </c>
      <c r="AP33" s="43">
        <f t="shared" si="14"/>
        <v>231794068.31999999</v>
      </c>
      <c r="AR33" s="57">
        <f t="shared" si="15"/>
        <v>21622.580999999998</v>
      </c>
      <c r="AS33" s="35">
        <v>24</v>
      </c>
      <c r="AT33" s="43">
        <f t="shared" si="16"/>
        <v>2086146614.8799996</v>
      </c>
      <c r="AV33" s="43">
        <v>44652000000</v>
      </c>
    </row>
    <row r="34" spans="1:48" ht="24" customHeight="1">
      <c r="A34" s="16"/>
      <c r="B34" s="17">
        <f t="shared" si="8"/>
        <v>10</v>
      </c>
      <c r="C34" s="10"/>
      <c r="D34" s="18" t="s">
        <v>63</v>
      </c>
      <c r="E34" s="10"/>
      <c r="F34" s="18" t="s">
        <v>8</v>
      </c>
      <c r="G34" s="18" t="s">
        <v>212</v>
      </c>
      <c r="H34" s="10"/>
      <c r="I34" s="19">
        <v>1312442</v>
      </c>
      <c r="J34" s="19">
        <v>17750</v>
      </c>
      <c r="K34" s="17" t="s">
        <v>14</v>
      </c>
      <c r="L34" s="10"/>
      <c r="M34" s="60">
        <v>71</v>
      </c>
      <c r="N34" s="60">
        <v>80</v>
      </c>
      <c r="O34" s="60">
        <v>80</v>
      </c>
      <c r="P34" s="10"/>
      <c r="Q34" s="60">
        <f t="shared" si="9"/>
        <v>2400</v>
      </c>
      <c r="R34" s="10"/>
      <c r="S34" s="62">
        <f t="shared" si="10"/>
        <v>2480</v>
      </c>
      <c r="T34" s="10"/>
      <c r="U34" s="64">
        <v>6.1</v>
      </c>
      <c r="V34" s="64">
        <v>6.1</v>
      </c>
      <c r="W34" s="10"/>
      <c r="X34" s="43">
        <f t="shared" si="11"/>
        <v>1167186944</v>
      </c>
      <c r="Y34" s="36">
        <f t="shared" si="12"/>
        <v>4.8640896149358223E-2</v>
      </c>
      <c r="Z34" s="10"/>
      <c r="AA34" s="20">
        <v>52.1</v>
      </c>
      <c r="AB34" s="20">
        <v>1.4</v>
      </c>
      <c r="AC34" s="20">
        <v>7</v>
      </c>
      <c r="AD34" s="20">
        <v>31</v>
      </c>
      <c r="AE34" s="20">
        <v>8.5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18237.295999999998</v>
      </c>
      <c r="AO34" s="35">
        <v>80</v>
      </c>
      <c r="AP34" s="43">
        <f t="shared" si="14"/>
        <v>116718694.39999999</v>
      </c>
      <c r="AR34" s="57">
        <f t="shared" si="15"/>
        <v>18237.295999999998</v>
      </c>
      <c r="AS34" s="35">
        <v>24</v>
      </c>
      <c r="AT34" s="43">
        <f t="shared" si="16"/>
        <v>1050468249.5999999</v>
      </c>
      <c r="AV34" s="43">
        <v>23996000000</v>
      </c>
    </row>
    <row r="35" spans="1:48" ht="24" customHeight="1">
      <c r="A35" s="16"/>
      <c r="B35" s="17">
        <f t="shared" si="8"/>
        <v>11</v>
      </c>
      <c r="C35" s="10"/>
      <c r="D35" s="18" t="s">
        <v>111</v>
      </c>
      <c r="E35" s="10"/>
      <c r="F35" s="18" t="s">
        <v>8</v>
      </c>
      <c r="G35" s="18" t="s">
        <v>212</v>
      </c>
      <c r="H35" s="10"/>
      <c r="I35" s="19">
        <v>429362</v>
      </c>
      <c r="J35" s="19">
        <v>24140</v>
      </c>
      <c r="K35" s="17" t="s">
        <v>14</v>
      </c>
      <c r="L35" s="10"/>
      <c r="M35" s="60">
        <v>22</v>
      </c>
      <c r="N35" s="60">
        <v>26</v>
      </c>
      <c r="O35" s="60">
        <v>26</v>
      </c>
      <c r="P35" s="10"/>
      <c r="Q35" s="60">
        <f t="shared" si="9"/>
        <v>780</v>
      </c>
      <c r="R35" s="10"/>
      <c r="S35" s="62">
        <f t="shared" si="10"/>
        <v>806</v>
      </c>
      <c r="T35" s="10"/>
      <c r="U35" s="64">
        <v>6.1</v>
      </c>
      <c r="V35" s="64">
        <v>6.1</v>
      </c>
      <c r="W35" s="10"/>
      <c r="X35" s="43">
        <f t="shared" si="11"/>
        <v>523151616.00000006</v>
      </c>
      <c r="Y35" s="36">
        <f t="shared" si="12"/>
        <v>4.5678129398410899E-2</v>
      </c>
      <c r="Z35" s="10"/>
      <c r="AA35" s="20">
        <v>18.2</v>
      </c>
      <c r="AB35" s="20">
        <v>40.9</v>
      </c>
      <c r="AC35" s="20">
        <v>4.5</v>
      </c>
      <c r="AD35" s="20">
        <v>27.3</v>
      </c>
      <c r="AE35" s="20">
        <v>9.1</v>
      </c>
      <c r="AF35" s="66">
        <f t="shared" si="13"/>
        <v>99.999999999999986</v>
      </c>
      <c r="AG35" s="10"/>
      <c r="AH35" s="72"/>
      <c r="AI35" s="73"/>
      <c r="AJ35" s="74"/>
      <c r="AK35" s="75"/>
      <c r="AL35" s="76"/>
      <c r="AN35" s="57">
        <v>25151.52</v>
      </c>
      <c r="AO35" s="35">
        <v>80</v>
      </c>
      <c r="AP35" s="43">
        <f t="shared" si="14"/>
        <v>52315161.600000001</v>
      </c>
      <c r="AR35" s="57">
        <f t="shared" si="15"/>
        <v>25151.52</v>
      </c>
      <c r="AS35" s="35">
        <v>24</v>
      </c>
      <c r="AT35" s="43">
        <f t="shared" si="16"/>
        <v>470836454.40000004</v>
      </c>
      <c r="AV35" s="43">
        <v>11453000000</v>
      </c>
    </row>
    <row r="36" spans="1:48" ht="24" customHeight="1">
      <c r="A36" s="16"/>
      <c r="B36" s="17">
        <f t="shared" si="8"/>
        <v>12</v>
      </c>
      <c r="C36" s="10"/>
      <c r="D36" s="18" t="s">
        <v>151</v>
      </c>
      <c r="E36" s="10"/>
      <c r="F36" s="18" t="s">
        <v>8</v>
      </c>
      <c r="G36" s="18" t="s">
        <v>212</v>
      </c>
      <c r="H36" s="10"/>
      <c r="I36" s="19">
        <v>5444218</v>
      </c>
      <c r="J36" s="19">
        <v>16810</v>
      </c>
      <c r="K36" s="17" t="s">
        <v>14</v>
      </c>
      <c r="L36" s="10"/>
      <c r="M36" s="60">
        <v>275</v>
      </c>
      <c r="N36" s="60">
        <v>330</v>
      </c>
      <c r="O36" s="60">
        <v>330</v>
      </c>
      <c r="P36" s="10"/>
      <c r="Q36" s="60">
        <f t="shared" si="9"/>
        <v>9900</v>
      </c>
      <c r="R36" s="10"/>
      <c r="S36" s="62">
        <f t="shared" si="10"/>
        <v>10230</v>
      </c>
      <c r="T36" s="10"/>
      <c r="U36" s="64">
        <v>6.1</v>
      </c>
      <c r="V36" s="64">
        <v>6.1</v>
      </c>
      <c r="W36" s="10"/>
      <c r="X36" s="43">
        <f t="shared" si="11"/>
        <v>4357583472</v>
      </c>
      <c r="Y36" s="36">
        <f t="shared" si="12"/>
        <v>4.8611500005577804E-2</v>
      </c>
      <c r="Z36" s="10"/>
      <c r="AA36" s="20">
        <v>50.2</v>
      </c>
      <c r="AB36" s="20">
        <v>8.6999999999999993</v>
      </c>
      <c r="AC36" s="20">
        <v>7.6</v>
      </c>
      <c r="AD36" s="20">
        <v>29.1</v>
      </c>
      <c r="AE36" s="20">
        <v>4.4000000000000004</v>
      </c>
      <c r="AF36" s="66">
        <f t="shared" si="13"/>
        <v>100</v>
      </c>
      <c r="AG36" s="10"/>
      <c r="AH36" s="72"/>
      <c r="AI36" s="73"/>
      <c r="AJ36" s="74"/>
      <c r="AK36" s="75"/>
      <c r="AL36" s="76"/>
      <c r="AN36" s="57">
        <v>16505.998</v>
      </c>
      <c r="AO36" s="35">
        <v>80</v>
      </c>
      <c r="AP36" s="43">
        <f t="shared" si="14"/>
        <v>435758347.19999999</v>
      </c>
      <c r="AR36" s="57">
        <f t="shared" si="15"/>
        <v>16505.998</v>
      </c>
      <c r="AS36" s="35">
        <v>24</v>
      </c>
      <c r="AT36" s="43">
        <f t="shared" si="16"/>
        <v>3921825124.7999997</v>
      </c>
      <c r="AV36" s="43">
        <v>89641000000</v>
      </c>
    </row>
    <row r="37" spans="1:48" ht="24" customHeight="1">
      <c r="A37" s="16"/>
      <c r="B37" s="17">
        <f t="shared" si="8"/>
        <v>13</v>
      </c>
      <c r="C37" s="10"/>
      <c r="D37" s="18" t="s">
        <v>53</v>
      </c>
      <c r="E37" s="10"/>
      <c r="F37" s="18" t="s">
        <v>8</v>
      </c>
      <c r="G37" s="18" t="s">
        <v>212</v>
      </c>
      <c r="H37" s="10"/>
      <c r="I37" s="19">
        <v>10610947</v>
      </c>
      <c r="J37" s="19">
        <v>17570</v>
      </c>
      <c r="K37" s="17" t="s">
        <v>14</v>
      </c>
      <c r="L37" s="10"/>
      <c r="M37" s="60">
        <v>611</v>
      </c>
      <c r="N37" s="60">
        <v>630</v>
      </c>
      <c r="O37" s="60">
        <v>630</v>
      </c>
      <c r="P37" s="10"/>
      <c r="Q37" s="60">
        <f t="shared" si="9"/>
        <v>18900</v>
      </c>
      <c r="R37" s="10"/>
      <c r="S37" s="62">
        <f t="shared" si="10"/>
        <v>19530</v>
      </c>
      <c r="T37" s="10"/>
      <c r="U37" s="64">
        <v>5.9</v>
      </c>
      <c r="V37" s="64">
        <v>5.9</v>
      </c>
      <c r="W37" s="10"/>
      <c r="X37" s="43">
        <f t="shared" si="11"/>
        <v>9305547047.9999981</v>
      </c>
      <c r="Y37" s="36">
        <f t="shared" si="12"/>
        <v>4.7698739289558659E-2</v>
      </c>
      <c r="Z37" s="10"/>
      <c r="AA37" s="20">
        <v>53.7</v>
      </c>
      <c r="AB37" s="20">
        <v>10.3</v>
      </c>
      <c r="AC37" s="20">
        <v>8.6999999999999993</v>
      </c>
      <c r="AD37" s="20">
        <v>21.3</v>
      </c>
      <c r="AE37" s="20">
        <v>6</v>
      </c>
      <c r="AF37" s="66">
        <f t="shared" si="13"/>
        <v>100</v>
      </c>
      <c r="AG37" s="10"/>
      <c r="AH37" s="72"/>
      <c r="AI37" s="73"/>
      <c r="AJ37" s="74"/>
      <c r="AK37" s="75"/>
      <c r="AL37" s="76"/>
      <c r="AN37" s="57">
        <v>18463.386999999999</v>
      </c>
      <c r="AO37" s="35">
        <v>80</v>
      </c>
      <c r="AP37" s="43">
        <f t="shared" si="14"/>
        <v>930554704.79999995</v>
      </c>
      <c r="AR37" s="57">
        <f t="shared" si="15"/>
        <v>18463.386999999999</v>
      </c>
      <c r="AS37" s="35">
        <v>24</v>
      </c>
      <c r="AT37" s="43">
        <f t="shared" si="16"/>
        <v>8374992343.1999989</v>
      </c>
      <c r="AV37" s="43">
        <v>195090000000</v>
      </c>
    </row>
    <row r="38" spans="1:48" ht="24" customHeight="1">
      <c r="A38" s="16"/>
      <c r="B38" s="17">
        <f t="shared" si="8"/>
        <v>14</v>
      </c>
      <c r="C38" s="10"/>
      <c r="D38" s="18" t="s">
        <v>25</v>
      </c>
      <c r="E38" s="10"/>
      <c r="F38" s="18" t="s">
        <v>8</v>
      </c>
      <c r="G38" s="18" t="s">
        <v>212</v>
      </c>
      <c r="H38" s="10"/>
      <c r="I38" s="19">
        <v>11358379</v>
      </c>
      <c r="J38" s="19">
        <v>41860</v>
      </c>
      <c r="K38" s="17" t="s">
        <v>14</v>
      </c>
      <c r="L38" s="10"/>
      <c r="M38" s="60">
        <v>637</v>
      </c>
      <c r="N38" s="60">
        <v>657</v>
      </c>
      <c r="O38" s="60">
        <v>657</v>
      </c>
      <c r="P38" s="10"/>
      <c r="Q38" s="60">
        <f t="shared" si="9"/>
        <v>19710</v>
      </c>
      <c r="R38" s="10"/>
      <c r="S38" s="62">
        <f t="shared" si="10"/>
        <v>20367</v>
      </c>
      <c r="T38" s="10"/>
      <c r="U38" s="64">
        <v>5.8</v>
      </c>
      <c r="V38" s="64">
        <v>5.8</v>
      </c>
      <c r="W38" s="10"/>
      <c r="X38" s="43">
        <f t="shared" si="11"/>
        <v>22081559760</v>
      </c>
      <c r="Y38" s="36">
        <f t="shared" si="12"/>
        <v>4.6384277008845579E-2</v>
      </c>
      <c r="Z38" s="10"/>
      <c r="AA38" s="20">
        <v>57.1</v>
      </c>
      <c r="AB38" s="20">
        <v>14.4</v>
      </c>
      <c r="AC38" s="20">
        <v>11.1</v>
      </c>
      <c r="AD38" s="20">
        <v>12.2</v>
      </c>
      <c r="AE38" s="20">
        <v>5.2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42012.1</v>
      </c>
      <c r="AO38" s="35">
        <v>80</v>
      </c>
      <c r="AP38" s="43">
        <f t="shared" si="14"/>
        <v>2208155976</v>
      </c>
      <c r="AR38" s="57">
        <f t="shared" si="15"/>
        <v>42012.1</v>
      </c>
      <c r="AS38" s="35">
        <v>24</v>
      </c>
      <c r="AT38" s="43">
        <f t="shared" si="16"/>
        <v>19873403784</v>
      </c>
      <c r="AV38" s="43">
        <v>476057000000</v>
      </c>
    </row>
    <row r="39" spans="1:48" ht="24" customHeight="1">
      <c r="A39" s="16"/>
      <c r="B39" s="17">
        <f t="shared" si="8"/>
        <v>15</v>
      </c>
      <c r="C39" s="10"/>
      <c r="D39" s="18" t="s">
        <v>89</v>
      </c>
      <c r="E39" s="10"/>
      <c r="F39" s="18" t="s">
        <v>8</v>
      </c>
      <c r="G39" s="18" t="s">
        <v>212</v>
      </c>
      <c r="H39" s="10"/>
      <c r="I39" s="19">
        <v>59429936</v>
      </c>
      <c r="J39" s="19">
        <v>31590</v>
      </c>
      <c r="K39" s="17" t="s">
        <v>14</v>
      </c>
      <c r="L39" s="10"/>
      <c r="M39" s="60">
        <v>3428</v>
      </c>
      <c r="N39" s="60">
        <v>3333</v>
      </c>
      <c r="O39" s="60">
        <v>3333</v>
      </c>
      <c r="P39" s="10"/>
      <c r="Q39" s="60">
        <f t="shared" si="9"/>
        <v>99990</v>
      </c>
      <c r="R39" s="10"/>
      <c r="S39" s="62">
        <f t="shared" si="10"/>
        <v>103323</v>
      </c>
      <c r="T39" s="10"/>
      <c r="U39" s="64">
        <v>5.6</v>
      </c>
      <c r="V39" s="64">
        <v>5.6</v>
      </c>
      <c r="W39" s="10"/>
      <c r="X39" s="43">
        <f t="shared" si="11"/>
        <v>82488083700</v>
      </c>
      <c r="Y39" s="36">
        <f t="shared" si="12"/>
        <v>4.3970193869936038E-2</v>
      </c>
      <c r="Z39" s="10"/>
      <c r="AA39" s="20">
        <v>42.8</v>
      </c>
      <c r="AB39" s="20">
        <v>25.6</v>
      </c>
      <c r="AC39" s="20">
        <v>7.3</v>
      </c>
      <c r="AD39" s="20">
        <v>17.600000000000001</v>
      </c>
      <c r="AE39" s="20">
        <v>6.7</v>
      </c>
      <c r="AF39" s="66">
        <f t="shared" si="13"/>
        <v>100.00000000000001</v>
      </c>
      <c r="AG39" s="10"/>
      <c r="AH39" s="72"/>
      <c r="AI39" s="73"/>
      <c r="AJ39" s="74"/>
      <c r="AK39" s="75"/>
      <c r="AL39" s="76"/>
      <c r="AN39" s="57">
        <v>30936.125</v>
      </c>
      <c r="AO39" s="35">
        <v>80</v>
      </c>
      <c r="AP39" s="43">
        <f t="shared" si="14"/>
        <v>8248808370</v>
      </c>
      <c r="AR39" s="57">
        <f t="shared" si="15"/>
        <v>30936.125</v>
      </c>
      <c r="AS39" s="35">
        <v>24</v>
      </c>
      <c r="AT39" s="43">
        <f t="shared" si="16"/>
        <v>74239275330</v>
      </c>
      <c r="AV39" s="43">
        <v>1876000000000</v>
      </c>
    </row>
    <row r="40" spans="1:48" ht="24" customHeight="1">
      <c r="A40" s="16"/>
      <c r="B40" s="17">
        <f t="shared" si="8"/>
        <v>16</v>
      </c>
      <c r="C40" s="10"/>
      <c r="D40" s="18" t="s">
        <v>68</v>
      </c>
      <c r="E40" s="10"/>
      <c r="F40" s="18" t="s">
        <v>8</v>
      </c>
      <c r="G40" s="18" t="s">
        <v>212</v>
      </c>
      <c r="H40" s="10"/>
      <c r="I40" s="19">
        <v>64720688</v>
      </c>
      <c r="J40" s="19">
        <v>38950</v>
      </c>
      <c r="K40" s="17" t="s">
        <v>14</v>
      </c>
      <c r="L40" s="10"/>
      <c r="M40" s="60">
        <v>3477</v>
      </c>
      <c r="N40" s="60">
        <v>3585</v>
      </c>
      <c r="O40" s="60">
        <v>3585</v>
      </c>
      <c r="P40" s="10"/>
      <c r="Q40" s="60">
        <f t="shared" si="9"/>
        <v>107550</v>
      </c>
      <c r="R40" s="10"/>
      <c r="S40" s="62">
        <f t="shared" si="10"/>
        <v>111135</v>
      </c>
      <c r="T40" s="10"/>
      <c r="U40" s="64">
        <v>5.5</v>
      </c>
      <c r="V40" s="64">
        <v>5.5</v>
      </c>
      <c r="W40" s="10"/>
      <c r="X40" s="43">
        <f t="shared" si="11"/>
        <v>106007652696.00002</v>
      </c>
      <c r="Y40" s="36">
        <f t="shared" si="12"/>
        <v>4.2900709306353708E-2</v>
      </c>
      <c r="Z40" s="10"/>
      <c r="AA40" s="20">
        <v>54.4</v>
      </c>
      <c r="AB40" s="20">
        <v>21.1</v>
      </c>
      <c r="AC40" s="20">
        <v>4.7</v>
      </c>
      <c r="AD40" s="20">
        <v>16.100000000000001</v>
      </c>
      <c r="AE40" s="20">
        <v>3.7</v>
      </c>
      <c r="AF40" s="66">
        <f t="shared" si="13"/>
        <v>100.00000000000001</v>
      </c>
      <c r="AG40" s="10"/>
      <c r="AH40" s="72"/>
      <c r="AI40" s="73"/>
      <c r="AJ40" s="74"/>
      <c r="AK40" s="75"/>
      <c r="AL40" s="76"/>
      <c r="AN40" s="57">
        <v>36962.222000000002</v>
      </c>
      <c r="AO40" s="35">
        <v>80</v>
      </c>
      <c r="AP40" s="43">
        <f t="shared" si="14"/>
        <v>10600765269.6</v>
      </c>
      <c r="AR40" s="57">
        <f t="shared" si="15"/>
        <v>36962.222000000002</v>
      </c>
      <c r="AS40" s="35">
        <v>24</v>
      </c>
      <c r="AT40" s="43">
        <f t="shared" si="16"/>
        <v>95406887426.400009</v>
      </c>
      <c r="AV40" s="43">
        <v>2471000000000</v>
      </c>
    </row>
    <row r="41" spans="1:48" ht="24" customHeight="1">
      <c r="A41" s="16"/>
      <c r="B41" s="17">
        <f t="shared" si="8"/>
        <v>17</v>
      </c>
      <c r="C41" s="10"/>
      <c r="D41" s="18" t="s">
        <v>19</v>
      </c>
      <c r="E41" s="10"/>
      <c r="F41" s="18" t="s">
        <v>8</v>
      </c>
      <c r="G41" s="18" t="s">
        <v>212</v>
      </c>
      <c r="H41" s="10"/>
      <c r="I41" s="19">
        <v>8712137</v>
      </c>
      <c r="J41" s="19">
        <v>45230</v>
      </c>
      <c r="K41" s="17" t="s">
        <v>14</v>
      </c>
      <c r="L41" s="10"/>
      <c r="M41" s="60">
        <v>432</v>
      </c>
      <c r="N41" s="60">
        <v>452</v>
      </c>
      <c r="O41" s="60">
        <v>452</v>
      </c>
      <c r="P41" s="10"/>
      <c r="Q41" s="60">
        <f t="shared" si="9"/>
        <v>13560</v>
      </c>
      <c r="R41" s="10"/>
      <c r="S41" s="62">
        <f t="shared" si="10"/>
        <v>14012</v>
      </c>
      <c r="T41" s="10"/>
      <c r="U41" s="64">
        <v>5.2</v>
      </c>
      <c r="V41" s="64">
        <v>5.2</v>
      </c>
      <c r="W41" s="10"/>
      <c r="X41" s="43">
        <f t="shared" si="11"/>
        <v>16357990287.999998</v>
      </c>
      <c r="Y41" s="36">
        <f t="shared" si="12"/>
        <v>4.1388743429109268E-2</v>
      </c>
      <c r="Z41" s="10"/>
      <c r="AA41" s="20">
        <v>43.8</v>
      </c>
      <c r="AB41" s="20">
        <v>22</v>
      </c>
      <c r="AC41" s="20">
        <v>11.1</v>
      </c>
      <c r="AD41" s="20">
        <v>16.899999999999999</v>
      </c>
      <c r="AE41" s="20">
        <v>6.2</v>
      </c>
      <c r="AF41" s="66">
        <f t="shared" si="13"/>
        <v>99.999999999999986</v>
      </c>
      <c r="AG41" s="10"/>
      <c r="AH41" s="72"/>
      <c r="AI41" s="73"/>
      <c r="AJ41" s="74"/>
      <c r="AK41" s="75"/>
      <c r="AL41" s="76"/>
      <c r="AN41" s="57">
        <v>45237.805</v>
      </c>
      <c r="AO41" s="35">
        <v>80</v>
      </c>
      <c r="AP41" s="43">
        <f t="shared" si="14"/>
        <v>1635799028.8</v>
      </c>
      <c r="AR41" s="57">
        <f t="shared" si="15"/>
        <v>45237.805</v>
      </c>
      <c r="AS41" s="35">
        <v>24</v>
      </c>
      <c r="AT41" s="43">
        <f t="shared" si="16"/>
        <v>14722191259.199999</v>
      </c>
      <c r="AV41" s="43">
        <v>395228000000</v>
      </c>
    </row>
    <row r="42" spans="1:48" ht="24" customHeight="1">
      <c r="A42" s="16"/>
      <c r="B42" s="17">
        <f t="shared" si="8"/>
        <v>18</v>
      </c>
      <c r="C42" s="10"/>
      <c r="D42" s="18" t="s">
        <v>52</v>
      </c>
      <c r="E42" s="10"/>
      <c r="F42" s="18" t="s">
        <v>8</v>
      </c>
      <c r="G42" s="18" t="s">
        <v>212</v>
      </c>
      <c r="H42" s="10"/>
      <c r="I42" s="19">
        <v>1170125</v>
      </c>
      <c r="J42" s="19">
        <v>23680</v>
      </c>
      <c r="K42" s="17" t="s">
        <v>14</v>
      </c>
      <c r="L42" s="10"/>
      <c r="M42" s="60">
        <v>46</v>
      </c>
      <c r="N42" s="60">
        <v>60</v>
      </c>
      <c r="O42" s="60">
        <v>60</v>
      </c>
      <c r="P42" s="10"/>
      <c r="Q42" s="60">
        <f t="shared" si="9"/>
        <v>1800</v>
      </c>
      <c r="R42" s="10"/>
      <c r="S42" s="62">
        <f t="shared" si="10"/>
        <v>1860</v>
      </c>
      <c r="T42" s="10"/>
      <c r="U42" s="64">
        <v>5.0999999999999996</v>
      </c>
      <c r="V42" s="64">
        <v>5.0999999999999996</v>
      </c>
      <c r="W42" s="10"/>
      <c r="X42" s="43">
        <f t="shared" si="11"/>
        <v>1152918624</v>
      </c>
      <c r="Y42" s="36">
        <f t="shared" si="12"/>
        <v>5.5187335407591784E-2</v>
      </c>
      <c r="Z42" s="10"/>
      <c r="AA42" s="20">
        <v>34.799999999999997</v>
      </c>
      <c r="AB42" s="20">
        <v>21.7</v>
      </c>
      <c r="AC42" s="20">
        <v>4.3</v>
      </c>
      <c r="AD42" s="20">
        <v>30.4</v>
      </c>
      <c r="AE42" s="20">
        <v>8.8000000000000007</v>
      </c>
      <c r="AF42" s="66">
        <f t="shared" si="13"/>
        <v>99.999999999999986</v>
      </c>
      <c r="AG42" s="10"/>
      <c r="AH42" s="72"/>
      <c r="AI42" s="73"/>
      <c r="AJ42" s="74"/>
      <c r="AK42" s="75"/>
      <c r="AL42" s="76"/>
      <c r="AN42" s="57">
        <v>24019.137999999999</v>
      </c>
      <c r="AO42" s="35">
        <v>80</v>
      </c>
      <c r="AP42" s="43">
        <f t="shared" si="14"/>
        <v>115291862.40000001</v>
      </c>
      <c r="AR42" s="57">
        <f t="shared" si="15"/>
        <v>24019.137999999999</v>
      </c>
      <c r="AS42" s="35">
        <v>24</v>
      </c>
      <c r="AT42" s="43">
        <f t="shared" si="16"/>
        <v>1037626761.5999999</v>
      </c>
      <c r="AV42" s="43">
        <v>20891000000</v>
      </c>
    </row>
    <row r="43" spans="1:48" ht="24" customHeight="1">
      <c r="A43" s="16"/>
      <c r="B43" s="17">
        <f t="shared" si="8"/>
        <v>19</v>
      </c>
      <c r="C43" s="10"/>
      <c r="D43" s="18" t="s">
        <v>67</v>
      </c>
      <c r="E43" s="10"/>
      <c r="F43" s="18" t="s">
        <v>8</v>
      </c>
      <c r="G43" s="18" t="s">
        <v>212</v>
      </c>
      <c r="H43" s="10"/>
      <c r="I43" s="19">
        <v>5503132</v>
      </c>
      <c r="J43" s="19">
        <v>44730</v>
      </c>
      <c r="K43" s="17" t="s">
        <v>14</v>
      </c>
      <c r="L43" s="10"/>
      <c r="M43" s="60">
        <v>252</v>
      </c>
      <c r="N43" s="60">
        <v>260</v>
      </c>
      <c r="O43" s="60">
        <v>260</v>
      </c>
      <c r="P43" s="10"/>
      <c r="Q43" s="60">
        <f t="shared" si="9"/>
        <v>7800</v>
      </c>
      <c r="R43" s="10"/>
      <c r="S43" s="62">
        <f t="shared" si="10"/>
        <v>8060</v>
      </c>
      <c r="T43" s="10"/>
      <c r="U43" s="64">
        <v>4.7</v>
      </c>
      <c r="V43" s="64">
        <v>4.7</v>
      </c>
      <c r="W43" s="10"/>
      <c r="X43" s="43">
        <f t="shared" si="11"/>
        <v>9105707520</v>
      </c>
      <c r="Y43" s="36">
        <f t="shared" si="12"/>
        <v>3.785055293677516E-2</v>
      </c>
      <c r="Z43" s="10"/>
      <c r="AA43" s="20">
        <v>64.7</v>
      </c>
      <c r="AB43" s="20">
        <v>8.6999999999999993</v>
      </c>
      <c r="AC43" s="20">
        <v>9.5</v>
      </c>
      <c r="AD43" s="20">
        <v>10.7</v>
      </c>
      <c r="AE43" s="20">
        <v>6.4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43777.440000000002</v>
      </c>
      <c r="AO43" s="35">
        <v>80</v>
      </c>
      <c r="AP43" s="43">
        <f t="shared" si="14"/>
        <v>910570752</v>
      </c>
      <c r="AR43" s="57">
        <f t="shared" si="15"/>
        <v>43777.440000000002</v>
      </c>
      <c r="AS43" s="35">
        <v>24</v>
      </c>
      <c r="AT43" s="43">
        <f t="shared" si="16"/>
        <v>8195136768</v>
      </c>
      <c r="AV43" s="43">
        <v>240570000000</v>
      </c>
    </row>
    <row r="44" spans="1:48" ht="24" customHeight="1">
      <c r="A44" s="16"/>
      <c r="B44" s="17">
        <f t="shared" si="8"/>
        <v>20</v>
      </c>
      <c r="C44" s="10"/>
      <c r="D44" s="18" t="s">
        <v>88</v>
      </c>
      <c r="E44" s="10"/>
      <c r="F44" s="18" t="s">
        <v>8</v>
      </c>
      <c r="G44" s="18" t="s">
        <v>212</v>
      </c>
      <c r="H44" s="10"/>
      <c r="I44" s="19">
        <v>8191828</v>
      </c>
      <c r="J44" s="19">
        <v>36190</v>
      </c>
      <c r="K44" s="17" t="s">
        <v>14</v>
      </c>
      <c r="L44" s="10"/>
      <c r="M44" s="60">
        <v>335</v>
      </c>
      <c r="N44" s="60">
        <v>345</v>
      </c>
      <c r="O44" s="60">
        <v>345</v>
      </c>
      <c r="P44" s="10"/>
      <c r="Q44" s="60">
        <f t="shared" si="9"/>
        <v>10350</v>
      </c>
      <c r="R44" s="10"/>
      <c r="S44" s="62">
        <f t="shared" si="10"/>
        <v>10695</v>
      </c>
      <c r="T44" s="10"/>
      <c r="U44" s="64">
        <v>4.2</v>
      </c>
      <c r="V44" s="64">
        <v>4.2</v>
      </c>
      <c r="W44" s="10"/>
      <c r="X44" s="43">
        <f t="shared" si="11"/>
        <v>10300768224</v>
      </c>
      <c r="Y44" s="36">
        <f t="shared" si="12"/>
        <v>3.2295770271922646E-2</v>
      </c>
      <c r="Z44" s="10"/>
      <c r="AA44" s="20">
        <v>46.3</v>
      </c>
      <c r="AB44" s="20">
        <v>12.2</v>
      </c>
      <c r="AC44" s="20">
        <v>2.7</v>
      </c>
      <c r="AD44" s="20">
        <v>28.7</v>
      </c>
      <c r="AE44" s="20">
        <v>10.1</v>
      </c>
      <c r="AF44" s="66">
        <f t="shared" si="13"/>
        <v>100</v>
      </c>
      <c r="AG44" s="10"/>
      <c r="AH44" s="72"/>
      <c r="AI44" s="73"/>
      <c r="AJ44" s="74"/>
      <c r="AK44" s="75"/>
      <c r="AL44" s="76"/>
      <c r="AN44" s="57">
        <v>37321.624000000003</v>
      </c>
      <c r="AO44" s="35">
        <v>80</v>
      </c>
      <c r="AP44" s="43">
        <f t="shared" si="14"/>
        <v>1030076822.4000001</v>
      </c>
      <c r="AR44" s="57">
        <f t="shared" si="15"/>
        <v>37321.624000000003</v>
      </c>
      <c r="AS44" s="35">
        <v>24</v>
      </c>
      <c r="AT44" s="43">
        <f t="shared" si="16"/>
        <v>9270691401.6000004</v>
      </c>
      <c r="AV44" s="43">
        <v>318951000000</v>
      </c>
    </row>
    <row r="45" spans="1:48" ht="24" customHeight="1">
      <c r="A45" s="16"/>
      <c r="B45" s="17">
        <f t="shared" si="8"/>
        <v>21</v>
      </c>
      <c r="C45" s="10"/>
      <c r="D45" s="18" t="s">
        <v>72</v>
      </c>
      <c r="E45" s="10"/>
      <c r="F45" s="18" t="s">
        <v>8</v>
      </c>
      <c r="G45" s="18" t="s">
        <v>212</v>
      </c>
      <c r="H45" s="10"/>
      <c r="I45" s="19">
        <v>81914672</v>
      </c>
      <c r="J45" s="19">
        <v>43660</v>
      </c>
      <c r="K45" s="17" t="s">
        <v>14</v>
      </c>
      <c r="L45" s="10"/>
      <c r="M45" s="60">
        <v>3206</v>
      </c>
      <c r="N45" s="60">
        <v>3327</v>
      </c>
      <c r="O45" s="60">
        <v>3327</v>
      </c>
      <c r="P45" s="10"/>
      <c r="Q45" s="60">
        <f t="shared" si="9"/>
        <v>99810</v>
      </c>
      <c r="R45" s="10"/>
      <c r="S45" s="62">
        <f t="shared" si="10"/>
        <v>103137</v>
      </c>
      <c r="T45" s="10"/>
      <c r="U45" s="64">
        <v>4.0999999999999996</v>
      </c>
      <c r="V45" s="64">
        <v>4.0999999999999996</v>
      </c>
      <c r="W45" s="10"/>
      <c r="X45" s="43">
        <f t="shared" si="11"/>
        <v>112050485471.99998</v>
      </c>
      <c r="Y45" s="36">
        <f t="shared" si="12"/>
        <v>3.2319147814248626E-2</v>
      </c>
      <c r="Z45" s="10"/>
      <c r="AA45" s="20">
        <v>47.8</v>
      </c>
      <c r="AB45" s="20">
        <v>18.8</v>
      </c>
      <c r="AC45" s="20">
        <v>12.3</v>
      </c>
      <c r="AD45" s="20">
        <v>15.3</v>
      </c>
      <c r="AE45" s="20">
        <v>5.8</v>
      </c>
      <c r="AF45" s="66">
        <f t="shared" si="13"/>
        <v>99.999999999999986</v>
      </c>
      <c r="AG45" s="10"/>
      <c r="AH45" s="72"/>
      <c r="AI45" s="73"/>
      <c r="AJ45" s="74"/>
      <c r="AK45" s="75"/>
      <c r="AL45" s="76"/>
      <c r="AN45" s="57">
        <v>42098.92</v>
      </c>
      <c r="AO45" s="35">
        <v>80</v>
      </c>
      <c r="AP45" s="43">
        <f t="shared" si="14"/>
        <v>11205048547.200001</v>
      </c>
      <c r="AR45" s="57">
        <f t="shared" si="15"/>
        <v>42098.92</v>
      </c>
      <c r="AS45" s="35">
        <v>24</v>
      </c>
      <c r="AT45" s="43">
        <f t="shared" si="16"/>
        <v>100845436924.79999</v>
      </c>
      <c r="AV45" s="43">
        <v>3467000000000</v>
      </c>
    </row>
    <row r="46" spans="1:48" ht="24" customHeight="1">
      <c r="A46" s="16"/>
      <c r="B46" s="17">
        <f t="shared" si="8"/>
        <v>22</v>
      </c>
      <c r="C46" s="10"/>
      <c r="D46" s="18" t="s">
        <v>87</v>
      </c>
      <c r="E46" s="10"/>
      <c r="F46" s="18" t="s">
        <v>8</v>
      </c>
      <c r="G46" s="18" t="s">
        <v>212</v>
      </c>
      <c r="H46" s="10"/>
      <c r="I46" s="19">
        <v>4726078</v>
      </c>
      <c r="J46" s="19">
        <v>52560</v>
      </c>
      <c r="K46" s="17" t="s">
        <v>14</v>
      </c>
      <c r="L46" s="10"/>
      <c r="M46" s="60">
        <v>188</v>
      </c>
      <c r="N46" s="60">
        <v>194</v>
      </c>
      <c r="O46" s="60">
        <v>194</v>
      </c>
      <c r="P46" s="10"/>
      <c r="Q46" s="60">
        <f t="shared" si="9"/>
        <v>5820</v>
      </c>
      <c r="R46" s="10"/>
      <c r="S46" s="62">
        <f t="shared" si="10"/>
        <v>6014</v>
      </c>
      <c r="T46" s="10"/>
      <c r="U46" s="64">
        <v>4.0999999999999996</v>
      </c>
      <c r="V46" s="64">
        <v>4.0999999999999996</v>
      </c>
      <c r="W46" s="10"/>
      <c r="X46" s="43">
        <f t="shared" si="11"/>
        <v>9808187126.3999996</v>
      </c>
      <c r="Y46" s="36">
        <f t="shared" si="12"/>
        <v>3.2637059813724736E-2</v>
      </c>
      <c r="Z46" s="10"/>
      <c r="AA46" s="20">
        <v>62.2</v>
      </c>
      <c r="AB46" s="20">
        <v>11.7</v>
      </c>
      <c r="AC46" s="20">
        <v>5.3</v>
      </c>
      <c r="AD46" s="20">
        <v>18.600000000000001</v>
      </c>
      <c r="AE46" s="20">
        <v>2.2000000000000002</v>
      </c>
      <c r="AF46" s="66">
        <f t="shared" si="13"/>
        <v>100.00000000000001</v>
      </c>
      <c r="AG46" s="10"/>
      <c r="AH46" s="72"/>
      <c r="AI46" s="73"/>
      <c r="AJ46" s="74"/>
      <c r="AK46" s="75"/>
      <c r="AL46" s="76"/>
      <c r="AN46" s="57">
        <v>63197.082000000002</v>
      </c>
      <c r="AO46" s="35">
        <v>80</v>
      </c>
      <c r="AP46" s="43">
        <f t="shared" si="14"/>
        <v>980818712.63999999</v>
      </c>
      <c r="AR46" s="57">
        <f t="shared" si="15"/>
        <v>63197.082000000002</v>
      </c>
      <c r="AS46" s="35">
        <v>24</v>
      </c>
      <c r="AT46" s="43">
        <f t="shared" si="16"/>
        <v>8827368413.7600002</v>
      </c>
      <c r="AV46" s="43">
        <v>300523000000</v>
      </c>
    </row>
    <row r="47" spans="1:48" ht="24" customHeight="1">
      <c r="A47" s="16"/>
      <c r="B47" s="17">
        <f t="shared" si="8"/>
        <v>23</v>
      </c>
      <c r="C47" s="10"/>
      <c r="D47" s="18" t="s">
        <v>157</v>
      </c>
      <c r="E47" s="10"/>
      <c r="F47" s="18" t="s">
        <v>8</v>
      </c>
      <c r="G47" s="18" t="s">
        <v>212</v>
      </c>
      <c r="H47" s="10"/>
      <c r="I47" s="19">
        <v>46347576</v>
      </c>
      <c r="J47" s="19">
        <v>27520</v>
      </c>
      <c r="K47" s="17" t="s">
        <v>14</v>
      </c>
      <c r="L47" s="10"/>
      <c r="M47" s="60">
        <v>1810</v>
      </c>
      <c r="N47" s="60">
        <v>1922</v>
      </c>
      <c r="O47" s="60">
        <v>1922</v>
      </c>
      <c r="P47" s="10"/>
      <c r="Q47" s="60">
        <f t="shared" si="9"/>
        <v>57660</v>
      </c>
      <c r="R47" s="10"/>
      <c r="S47" s="62">
        <f t="shared" si="10"/>
        <v>59582</v>
      </c>
      <c r="T47" s="10"/>
      <c r="U47" s="64">
        <v>4.0999999999999996</v>
      </c>
      <c r="V47" s="64">
        <v>4.0999999999999996</v>
      </c>
      <c r="W47" s="10"/>
      <c r="X47" s="43">
        <f t="shared" si="11"/>
        <v>40755047462.399994</v>
      </c>
      <c r="Y47" s="36">
        <f t="shared" si="12"/>
        <v>3.3080395667532465E-2</v>
      </c>
      <c r="Z47" s="10"/>
      <c r="AA47" s="20">
        <v>46.5</v>
      </c>
      <c r="AB47" s="20">
        <v>21.9</v>
      </c>
      <c r="AC47" s="20">
        <v>3.7</v>
      </c>
      <c r="AD47" s="20">
        <v>21.5</v>
      </c>
      <c r="AE47" s="20">
        <v>6.4</v>
      </c>
      <c r="AF47" s="66">
        <f t="shared" si="13"/>
        <v>100.00000000000001</v>
      </c>
      <c r="AG47" s="10"/>
      <c r="AH47" s="72"/>
      <c r="AI47" s="73"/>
      <c r="AJ47" s="74"/>
      <c r="AK47" s="75"/>
      <c r="AL47" s="76"/>
      <c r="AN47" s="57">
        <v>26505.624</v>
      </c>
      <c r="AO47" s="35">
        <v>80</v>
      </c>
      <c r="AP47" s="43">
        <f t="shared" si="14"/>
        <v>4075504746.2400002</v>
      </c>
      <c r="AR47" s="57">
        <f t="shared" si="15"/>
        <v>26505.624</v>
      </c>
      <c r="AS47" s="35">
        <v>24</v>
      </c>
      <c r="AT47" s="43">
        <f t="shared" si="16"/>
        <v>36679542716.159996</v>
      </c>
      <c r="AV47" s="43">
        <v>1232000000000</v>
      </c>
    </row>
    <row r="48" spans="1:48" ht="24" customHeight="1">
      <c r="A48" s="16"/>
      <c r="B48" s="17">
        <f t="shared" si="8"/>
        <v>24</v>
      </c>
      <c r="C48" s="10"/>
      <c r="D48" s="18" t="s">
        <v>55</v>
      </c>
      <c r="E48" s="10"/>
      <c r="F48" s="18" t="s">
        <v>8</v>
      </c>
      <c r="G48" s="18" t="s">
        <v>212</v>
      </c>
      <c r="H48" s="10"/>
      <c r="I48" s="19">
        <v>5711870</v>
      </c>
      <c r="J48" s="19">
        <v>56730</v>
      </c>
      <c r="K48" s="17" t="s">
        <v>14</v>
      </c>
      <c r="L48" s="10"/>
      <c r="M48" s="60">
        <v>211</v>
      </c>
      <c r="N48" s="60">
        <v>227</v>
      </c>
      <c r="O48" s="60">
        <v>227</v>
      </c>
      <c r="P48" s="10"/>
      <c r="Q48" s="60">
        <f t="shared" si="9"/>
        <v>6810</v>
      </c>
      <c r="R48" s="10"/>
      <c r="S48" s="62">
        <f t="shared" si="10"/>
        <v>7037</v>
      </c>
      <c r="T48" s="10"/>
      <c r="U48" s="64">
        <v>4</v>
      </c>
      <c r="V48" s="64">
        <v>4</v>
      </c>
      <c r="W48" s="10"/>
      <c r="X48" s="43">
        <f t="shared" si="11"/>
        <v>9926982036.7999992</v>
      </c>
      <c r="Y48" s="36">
        <f t="shared" si="12"/>
        <v>3.1703847892793721E-2</v>
      </c>
      <c r="Z48" s="10"/>
      <c r="AA48" s="20">
        <v>48.3</v>
      </c>
      <c r="AB48" s="20">
        <v>16.100000000000001</v>
      </c>
      <c r="AC48" s="20">
        <v>14.7</v>
      </c>
      <c r="AD48" s="20">
        <v>17.100000000000001</v>
      </c>
      <c r="AE48" s="20">
        <v>3.8</v>
      </c>
      <c r="AF48" s="66">
        <f t="shared" si="13"/>
        <v>100.00000000000001</v>
      </c>
      <c r="AG48" s="10"/>
      <c r="AH48" s="72"/>
      <c r="AI48" s="73"/>
      <c r="AJ48" s="74"/>
      <c r="AK48" s="75"/>
      <c r="AL48" s="76"/>
      <c r="AN48" s="57">
        <v>54663.998</v>
      </c>
      <c r="AO48" s="35">
        <v>80</v>
      </c>
      <c r="AP48" s="43">
        <f t="shared" si="14"/>
        <v>992698203.68000007</v>
      </c>
      <c r="AR48" s="57">
        <f t="shared" si="15"/>
        <v>54663.998</v>
      </c>
      <c r="AS48" s="35">
        <v>24</v>
      </c>
      <c r="AT48" s="43">
        <f t="shared" si="16"/>
        <v>8934283833.1199989</v>
      </c>
      <c r="AV48" s="43">
        <v>313116000000</v>
      </c>
    </row>
    <row r="49" spans="1:48" ht="24" customHeight="1">
      <c r="A49" s="16"/>
      <c r="B49" s="17">
        <f t="shared" si="8"/>
        <v>25</v>
      </c>
      <c r="C49" s="10"/>
      <c r="D49" s="18" t="s">
        <v>123</v>
      </c>
      <c r="E49" s="10"/>
      <c r="F49" s="18" t="s">
        <v>8</v>
      </c>
      <c r="G49" s="18" t="s">
        <v>212</v>
      </c>
      <c r="H49" s="10"/>
      <c r="I49" s="19">
        <v>16987330</v>
      </c>
      <c r="J49" s="19">
        <v>46310</v>
      </c>
      <c r="K49" s="17" t="s">
        <v>14</v>
      </c>
      <c r="L49" s="10"/>
      <c r="M49" s="60">
        <v>621</v>
      </c>
      <c r="N49" s="60">
        <v>648</v>
      </c>
      <c r="O49" s="60">
        <v>648</v>
      </c>
      <c r="P49" s="10"/>
      <c r="Q49" s="60">
        <f t="shared" si="9"/>
        <v>19440</v>
      </c>
      <c r="R49" s="10"/>
      <c r="S49" s="62">
        <f t="shared" si="10"/>
        <v>20088</v>
      </c>
      <c r="T49" s="10"/>
      <c r="U49" s="64">
        <v>3.8</v>
      </c>
      <c r="V49" s="64">
        <v>3.8</v>
      </c>
      <c r="W49" s="10"/>
      <c r="X49" s="43">
        <f t="shared" si="11"/>
        <v>23850470995.200001</v>
      </c>
      <c r="Y49" s="36">
        <f t="shared" si="12"/>
        <v>3.0439845155757039E-2</v>
      </c>
      <c r="Z49" s="10"/>
      <c r="AA49" s="20">
        <v>38</v>
      </c>
      <c r="AB49" s="20">
        <v>21.4</v>
      </c>
      <c r="AC49" s="20">
        <v>29.8</v>
      </c>
      <c r="AD49" s="20">
        <v>9.1999999999999993</v>
      </c>
      <c r="AE49" s="20">
        <v>1.6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46007.853000000003</v>
      </c>
      <c r="AO49" s="35">
        <v>80</v>
      </c>
      <c r="AP49" s="43">
        <f t="shared" si="14"/>
        <v>2385047099.5200005</v>
      </c>
      <c r="AR49" s="57">
        <f t="shared" si="15"/>
        <v>46007.853000000003</v>
      </c>
      <c r="AS49" s="35">
        <v>24</v>
      </c>
      <c r="AT49" s="43">
        <f t="shared" si="16"/>
        <v>21465423895.68</v>
      </c>
      <c r="AV49" s="43">
        <v>783528000000</v>
      </c>
    </row>
    <row r="50" spans="1:48" ht="24" customHeight="1">
      <c r="A50" s="16"/>
      <c r="B50" s="17">
        <f t="shared" si="8"/>
        <v>26</v>
      </c>
      <c r="C50" s="10"/>
      <c r="D50" s="18" t="s">
        <v>177</v>
      </c>
      <c r="E50" s="10"/>
      <c r="F50" s="18" t="s">
        <v>8</v>
      </c>
      <c r="G50" s="18" t="s">
        <v>212</v>
      </c>
      <c r="H50" s="10"/>
      <c r="I50" s="19">
        <v>65788572</v>
      </c>
      <c r="J50" s="19">
        <v>42390</v>
      </c>
      <c r="K50" s="17" t="s">
        <v>14</v>
      </c>
      <c r="L50" s="10"/>
      <c r="M50" s="60">
        <v>1804</v>
      </c>
      <c r="N50" s="60">
        <v>2019</v>
      </c>
      <c r="O50" s="60">
        <v>2019</v>
      </c>
      <c r="P50" s="10"/>
      <c r="Q50" s="60">
        <f t="shared" si="9"/>
        <v>60570</v>
      </c>
      <c r="R50" s="10"/>
      <c r="S50" s="62">
        <f t="shared" si="10"/>
        <v>62589</v>
      </c>
      <c r="T50" s="10"/>
      <c r="U50" s="64">
        <v>3.1</v>
      </c>
      <c r="V50" s="64">
        <v>3.1</v>
      </c>
      <c r="W50" s="10"/>
      <c r="X50" s="43">
        <f t="shared" si="11"/>
        <v>66342994538.399994</v>
      </c>
      <c r="Y50" s="36">
        <f t="shared" si="12"/>
        <v>2.4626204357238304E-2</v>
      </c>
      <c r="Z50" s="10"/>
      <c r="AA50" s="20">
        <v>46.2</v>
      </c>
      <c r="AB50" s="20">
        <v>20.5</v>
      </c>
      <c r="AC50" s="20">
        <v>5.5</v>
      </c>
      <c r="AD50" s="20">
        <v>23.7</v>
      </c>
      <c r="AE50" s="20">
        <v>4.0999999999999996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41074.167000000001</v>
      </c>
      <c r="AO50" s="35">
        <v>80</v>
      </c>
      <c r="AP50" s="43">
        <f t="shared" si="14"/>
        <v>6634299453.8400002</v>
      </c>
      <c r="AR50" s="57">
        <f t="shared" si="15"/>
        <v>41074.167000000001</v>
      </c>
      <c r="AS50" s="35">
        <v>24</v>
      </c>
      <c r="AT50" s="43">
        <f t="shared" si="16"/>
        <v>59708695084.559998</v>
      </c>
      <c r="AV50" s="43">
        <v>2694000000000</v>
      </c>
    </row>
    <row r="51" spans="1:48" ht="24" customHeight="1">
      <c r="A51" s="16"/>
      <c r="B51" s="17">
        <f t="shared" si="8"/>
        <v>27</v>
      </c>
      <c r="C51" s="10"/>
      <c r="D51" s="18" t="s">
        <v>161</v>
      </c>
      <c r="E51" s="10"/>
      <c r="F51" s="18" t="s">
        <v>8</v>
      </c>
      <c r="G51" s="18" t="s">
        <v>212</v>
      </c>
      <c r="H51" s="10"/>
      <c r="I51" s="19">
        <v>9837533</v>
      </c>
      <c r="J51" s="19">
        <v>54630</v>
      </c>
      <c r="K51" s="17" t="s">
        <v>14</v>
      </c>
      <c r="L51" s="10"/>
      <c r="M51" s="60">
        <v>270</v>
      </c>
      <c r="N51" s="60">
        <v>278</v>
      </c>
      <c r="O51" s="60">
        <v>278</v>
      </c>
      <c r="P51" s="10"/>
      <c r="Q51" s="60">
        <f t="shared" si="9"/>
        <v>8340</v>
      </c>
      <c r="R51" s="10"/>
      <c r="S51" s="62">
        <f t="shared" si="10"/>
        <v>8618</v>
      </c>
      <c r="T51" s="10"/>
      <c r="U51" s="64">
        <v>2.8</v>
      </c>
      <c r="V51" s="64">
        <v>2.8</v>
      </c>
      <c r="W51" s="10"/>
      <c r="X51" s="43">
        <f t="shared" si="11"/>
        <v>11559061412.800001</v>
      </c>
      <c r="Y51" s="36">
        <f t="shared" si="12"/>
        <v>2.2412401138549361E-2</v>
      </c>
      <c r="Z51" s="10"/>
      <c r="AA51" s="20">
        <v>53.7</v>
      </c>
      <c r="AB51" s="20">
        <v>16.3</v>
      </c>
      <c r="AC51" s="20">
        <v>8.1</v>
      </c>
      <c r="AD51" s="20">
        <v>15.6</v>
      </c>
      <c r="AE51" s="20">
        <v>6.3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51974.197</v>
      </c>
      <c r="AO51" s="35">
        <v>80</v>
      </c>
      <c r="AP51" s="43">
        <f t="shared" si="14"/>
        <v>1155906141.28</v>
      </c>
      <c r="AR51" s="57">
        <f t="shared" si="15"/>
        <v>51974.197</v>
      </c>
      <c r="AS51" s="35">
        <v>24</v>
      </c>
      <c r="AT51" s="43">
        <f t="shared" si="16"/>
        <v>10403155271.52</v>
      </c>
      <c r="AV51" s="43">
        <v>515744000000</v>
      </c>
    </row>
    <row r="52" spans="1:48" ht="24" customHeight="1">
      <c r="A52" s="16"/>
      <c r="B52" s="17">
        <f t="shared" si="8"/>
        <v>28</v>
      </c>
      <c r="C52" s="10"/>
      <c r="D52" s="18" t="s">
        <v>127</v>
      </c>
      <c r="E52" s="10"/>
      <c r="F52" s="18" t="s">
        <v>8</v>
      </c>
      <c r="G52" s="18" t="s">
        <v>212</v>
      </c>
      <c r="H52" s="10"/>
      <c r="I52" s="19">
        <v>5254694</v>
      </c>
      <c r="J52" s="19">
        <v>82330</v>
      </c>
      <c r="K52" s="17" t="s">
        <v>14</v>
      </c>
      <c r="L52" s="10"/>
      <c r="M52" s="60">
        <v>135</v>
      </c>
      <c r="N52" s="60">
        <v>143</v>
      </c>
      <c r="O52" s="60">
        <v>143</v>
      </c>
      <c r="P52" s="10"/>
      <c r="Q52" s="60">
        <f t="shared" si="9"/>
        <v>4290</v>
      </c>
      <c r="R52" s="10"/>
      <c r="S52" s="62">
        <f t="shared" si="10"/>
        <v>4433</v>
      </c>
      <c r="T52" s="10"/>
      <c r="U52" s="64">
        <v>2.7</v>
      </c>
      <c r="V52" s="64">
        <v>2.7</v>
      </c>
      <c r="W52" s="10"/>
      <c r="X52" s="43">
        <f t="shared" si="11"/>
        <v>8060688178.3999996</v>
      </c>
      <c r="Y52" s="36">
        <f t="shared" si="12"/>
        <v>2.185492975948073E-2</v>
      </c>
      <c r="Z52" s="10"/>
      <c r="AA52" s="20">
        <v>49.6</v>
      </c>
      <c r="AB52" s="20">
        <v>17</v>
      </c>
      <c r="AC52" s="20">
        <v>8.9</v>
      </c>
      <c r="AD52" s="20">
        <v>11.9</v>
      </c>
      <c r="AE52" s="20">
        <v>12.6</v>
      </c>
      <c r="AF52" s="66">
        <f t="shared" si="13"/>
        <v>100</v>
      </c>
      <c r="AG52" s="10"/>
      <c r="AH52" s="72"/>
      <c r="AI52" s="73"/>
      <c r="AJ52" s="74"/>
      <c r="AK52" s="75"/>
      <c r="AL52" s="76"/>
      <c r="AN52" s="57">
        <v>70460.561000000002</v>
      </c>
      <c r="AO52" s="35">
        <v>80</v>
      </c>
      <c r="AP52" s="43">
        <f t="shared" si="14"/>
        <v>806068817.83999991</v>
      </c>
      <c r="AR52" s="57">
        <f t="shared" si="15"/>
        <v>70460.561000000002</v>
      </c>
      <c r="AS52" s="35">
        <v>24</v>
      </c>
      <c r="AT52" s="43">
        <f t="shared" si="16"/>
        <v>7254619360.5599995</v>
      </c>
      <c r="AV52" s="43">
        <v>368827000000</v>
      </c>
    </row>
    <row r="53" spans="1:48" ht="24" customHeight="1">
      <c r="A53" s="16"/>
      <c r="B53" s="17">
        <f t="shared" si="8"/>
        <v>29</v>
      </c>
      <c r="C53" s="10"/>
      <c r="D53" s="18" t="s">
        <v>162</v>
      </c>
      <c r="E53" s="10"/>
      <c r="F53" s="18" t="s">
        <v>8</v>
      </c>
      <c r="G53" s="18" t="s">
        <v>212</v>
      </c>
      <c r="H53" s="10"/>
      <c r="I53" s="19">
        <v>8401739</v>
      </c>
      <c r="J53" s="19">
        <v>81240</v>
      </c>
      <c r="K53" s="17" t="s">
        <v>14</v>
      </c>
      <c r="L53" s="10"/>
      <c r="M53" s="60">
        <v>216</v>
      </c>
      <c r="N53" s="60">
        <v>223</v>
      </c>
      <c r="O53" s="60">
        <v>223</v>
      </c>
      <c r="P53" s="10"/>
      <c r="Q53" s="60">
        <f t="shared" si="9"/>
        <v>6690</v>
      </c>
      <c r="R53" s="10"/>
      <c r="S53" s="62">
        <f t="shared" si="10"/>
        <v>6913</v>
      </c>
      <c r="T53" s="10"/>
      <c r="U53" s="64">
        <v>2.7</v>
      </c>
      <c r="V53" s="64">
        <v>2.7</v>
      </c>
      <c r="W53" s="10"/>
      <c r="X53" s="43">
        <f t="shared" si="11"/>
        <v>14302719231.200001</v>
      </c>
      <c r="Y53" s="36">
        <f t="shared" si="12"/>
        <v>2.1305716490021734E-2</v>
      </c>
      <c r="Z53" s="10"/>
      <c r="AA53" s="20">
        <v>34.700000000000003</v>
      </c>
      <c r="AB53" s="20">
        <v>22.7</v>
      </c>
      <c r="AC53" s="20">
        <v>15.3</v>
      </c>
      <c r="AD53" s="20">
        <v>23.1</v>
      </c>
      <c r="AE53" s="20">
        <v>4.2</v>
      </c>
      <c r="AF53" s="66">
        <f t="shared" si="13"/>
        <v>100.00000000000001</v>
      </c>
      <c r="AG53" s="10"/>
      <c r="AH53" s="72"/>
      <c r="AI53" s="73"/>
      <c r="AJ53" s="74"/>
      <c r="AK53" s="75"/>
      <c r="AL53" s="76"/>
      <c r="AN53" s="57">
        <v>80172.192999999999</v>
      </c>
      <c r="AO53" s="35">
        <v>80</v>
      </c>
      <c r="AP53" s="43">
        <f t="shared" si="14"/>
        <v>1430271923.1200001</v>
      </c>
      <c r="AR53" s="57">
        <f t="shared" si="15"/>
        <v>80172.192999999999</v>
      </c>
      <c r="AS53" s="35">
        <v>24</v>
      </c>
      <c r="AT53" s="43">
        <f t="shared" si="16"/>
        <v>12872447308.08</v>
      </c>
      <c r="AV53" s="43">
        <v>671309000000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47</v>
      </c>
      <c r="E56" s="10"/>
      <c r="F56" s="18" t="s">
        <v>18</v>
      </c>
      <c r="G56" s="18" t="s">
        <v>224</v>
      </c>
      <c r="H56" s="10"/>
      <c r="I56" s="19">
        <v>17379</v>
      </c>
      <c r="J56" s="19">
        <v>0</v>
      </c>
      <c r="K56" s="17" t="s">
        <v>14</v>
      </c>
      <c r="L56" s="10"/>
      <c r="M56" s="60">
        <v>5</v>
      </c>
      <c r="N56" s="60">
        <v>3</v>
      </c>
      <c r="O56" s="60">
        <v>3</v>
      </c>
      <c r="P56" s="10"/>
      <c r="Q56" s="60">
        <f t="shared" ref="Q56:Q61" si="17">N56*$Q$201</f>
        <v>90</v>
      </c>
      <c r="R56" s="10"/>
      <c r="S56" s="62">
        <f t="shared" ref="S56:S61" si="18">Q56+N56</f>
        <v>93</v>
      </c>
      <c r="T56" s="10"/>
      <c r="U56" s="64">
        <v>17.3</v>
      </c>
      <c r="V56" s="64">
        <v>17.3</v>
      </c>
      <c r="W56" s="10"/>
      <c r="X56" s="43">
        <f t="shared" ref="X56:X61" si="19">AP56+AT56</f>
        <v>189973300.80000001</v>
      </c>
      <c r="Y56" s="36">
        <f t="shared" ref="Y56:Y61" si="20">X56/AV56</f>
        <v>2.8814394175640832E-2</v>
      </c>
      <c r="Z56" s="10"/>
      <c r="AA56" s="20">
        <v>20</v>
      </c>
      <c r="AB56" s="20">
        <v>80</v>
      </c>
      <c r="AC56" s="20">
        <v>0</v>
      </c>
      <c r="AD56" s="20">
        <v>0</v>
      </c>
      <c r="AE56" s="20">
        <v>0</v>
      </c>
      <c r="AF56" s="66">
        <f t="shared" ref="AF56:AF61" si="21">SUM(AA56:AE56)</f>
        <v>100</v>
      </c>
      <c r="AG56" s="10"/>
      <c r="AH56" s="72"/>
      <c r="AI56" s="73"/>
      <c r="AJ56" s="74"/>
      <c r="AK56" s="75"/>
      <c r="AL56" s="76"/>
      <c r="AN56" s="57">
        <v>79155.542000000001</v>
      </c>
      <c r="AO56" s="35">
        <v>80</v>
      </c>
      <c r="AP56" s="43">
        <f t="shared" ref="AP56:AP61" si="22">N56*AN56*AO56</f>
        <v>18997330.079999998</v>
      </c>
      <c r="AR56" s="57">
        <f t="shared" ref="AR56:AR61" si="23">AN56</f>
        <v>79155.542000000001</v>
      </c>
      <c r="AS56" s="35">
        <v>24</v>
      </c>
      <c r="AT56" s="43">
        <f t="shared" ref="AT56:AT61" si="24">Q56*AR56*AS56</f>
        <v>170975970.72</v>
      </c>
      <c r="AV56" s="43">
        <v>6593000000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124</v>
      </c>
      <c r="E58" s="10"/>
      <c r="F58" s="18" t="s">
        <v>18</v>
      </c>
      <c r="G58" s="18" t="s">
        <v>224</v>
      </c>
      <c r="H58" s="10"/>
      <c r="I58" s="19">
        <v>4660833</v>
      </c>
      <c r="J58" s="19">
        <v>39070</v>
      </c>
      <c r="K58" s="17" t="s">
        <v>14</v>
      </c>
      <c r="L58" s="10"/>
      <c r="M58" s="60">
        <v>327</v>
      </c>
      <c r="N58" s="60">
        <v>364</v>
      </c>
      <c r="O58" s="60">
        <v>364</v>
      </c>
      <c r="P58" s="10"/>
      <c r="Q58" s="60">
        <f t="shared" si="17"/>
        <v>10920</v>
      </c>
      <c r="R58" s="10"/>
      <c r="S58" s="62">
        <f t="shared" si="18"/>
        <v>11284</v>
      </c>
      <c r="T58" s="10"/>
      <c r="U58" s="64">
        <v>7.8</v>
      </c>
      <c r="V58" s="64">
        <v>7.8</v>
      </c>
      <c r="W58" s="10"/>
      <c r="X58" s="43">
        <f t="shared" si="19"/>
        <v>11655819302.4</v>
      </c>
      <c r="Y58" s="36">
        <f t="shared" si="20"/>
        <v>6.2047224453032672E-2</v>
      </c>
      <c r="Z58" s="10"/>
      <c r="AA58" s="20">
        <v>68.5</v>
      </c>
      <c r="AB58" s="20">
        <v>15.9</v>
      </c>
      <c r="AC58" s="20">
        <v>1.5</v>
      </c>
      <c r="AD58" s="20">
        <v>7.6</v>
      </c>
      <c r="AE58" s="20">
        <v>6.5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40026.851999999999</v>
      </c>
      <c r="AO58" s="35">
        <v>80</v>
      </c>
      <c r="AP58" s="43">
        <f t="shared" si="22"/>
        <v>1165581930.24</v>
      </c>
      <c r="AR58" s="57">
        <f t="shared" si="23"/>
        <v>40026.851999999999</v>
      </c>
      <c r="AS58" s="35">
        <v>24</v>
      </c>
      <c r="AT58" s="43">
        <f t="shared" si="24"/>
        <v>10490237372.16</v>
      </c>
      <c r="AV58" s="43">
        <v>187854000000</v>
      </c>
    </row>
    <row r="59" spans="1:48" ht="24" customHeight="1">
      <c r="A59" s="16"/>
      <c r="B59" s="17">
        <f t="shared" si="8"/>
        <v>4</v>
      </c>
      <c r="C59" s="10"/>
      <c r="D59" s="18" t="s">
        <v>17</v>
      </c>
      <c r="E59" s="10"/>
      <c r="F59" s="18" t="s">
        <v>18</v>
      </c>
      <c r="G59" s="18" t="s">
        <v>224</v>
      </c>
      <c r="H59" s="10"/>
      <c r="I59" s="19">
        <v>24125848</v>
      </c>
      <c r="J59" s="19">
        <v>54420</v>
      </c>
      <c r="K59" s="17" t="s">
        <v>14</v>
      </c>
      <c r="L59" s="10"/>
      <c r="M59" s="60">
        <v>1296</v>
      </c>
      <c r="N59" s="60">
        <v>1351</v>
      </c>
      <c r="O59" s="60">
        <v>1351</v>
      </c>
      <c r="P59" s="10"/>
      <c r="Q59" s="60">
        <f t="shared" si="17"/>
        <v>40530</v>
      </c>
      <c r="R59" s="10"/>
      <c r="S59" s="62">
        <f t="shared" si="18"/>
        <v>41881</v>
      </c>
      <c r="T59" s="10"/>
      <c r="U59" s="64">
        <v>5.6</v>
      </c>
      <c r="V59" s="64">
        <v>5.6</v>
      </c>
      <c r="W59" s="10"/>
      <c r="X59" s="43">
        <f t="shared" si="19"/>
        <v>54008798384.800003</v>
      </c>
      <c r="Y59" s="36">
        <f t="shared" si="20"/>
        <v>4.4672289813730358E-2</v>
      </c>
      <c r="Z59" s="10"/>
      <c r="AA59" s="20">
        <v>60.9</v>
      </c>
      <c r="AB59" s="20">
        <v>19.3</v>
      </c>
      <c r="AC59" s="20">
        <v>2.2000000000000002</v>
      </c>
      <c r="AD59" s="20">
        <v>14</v>
      </c>
      <c r="AE59" s="20">
        <v>3.6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49971.131000000001</v>
      </c>
      <c r="AO59" s="35">
        <v>80</v>
      </c>
      <c r="AP59" s="43">
        <f t="shared" si="22"/>
        <v>5400879838.4800005</v>
      </c>
      <c r="AR59" s="57">
        <f t="shared" si="23"/>
        <v>49971.131000000001</v>
      </c>
      <c r="AS59" s="35">
        <v>24</v>
      </c>
      <c r="AT59" s="43">
        <f t="shared" si="24"/>
        <v>48607918546.32</v>
      </c>
      <c r="AV59" s="43">
        <v>1209000000000</v>
      </c>
    </row>
    <row r="60" spans="1:48" ht="24" customHeight="1">
      <c r="A60" s="16"/>
      <c r="B60" s="17">
        <f t="shared" si="8"/>
        <v>5</v>
      </c>
      <c r="C60" s="10"/>
      <c r="D60" s="18" t="s">
        <v>91</v>
      </c>
      <c r="E60" s="10"/>
      <c r="F60" s="18" t="s">
        <v>18</v>
      </c>
      <c r="G60" s="18" t="s">
        <v>224</v>
      </c>
      <c r="H60" s="10"/>
      <c r="I60" s="19">
        <v>127748512</v>
      </c>
      <c r="J60" s="19">
        <v>38000</v>
      </c>
      <c r="K60" s="17" t="s">
        <v>14</v>
      </c>
      <c r="L60" s="10"/>
      <c r="M60" s="60">
        <v>4682</v>
      </c>
      <c r="N60" s="60">
        <v>5224</v>
      </c>
      <c r="O60" s="60">
        <v>5224</v>
      </c>
      <c r="P60" s="10"/>
      <c r="Q60" s="60">
        <f t="shared" si="17"/>
        <v>156720</v>
      </c>
      <c r="R60" s="10"/>
      <c r="S60" s="62">
        <f t="shared" si="18"/>
        <v>161944</v>
      </c>
      <c r="T60" s="10"/>
      <c r="U60" s="64">
        <v>4.0999999999999996</v>
      </c>
      <c r="V60" s="64">
        <v>4.0999999999999996</v>
      </c>
      <c r="W60" s="10"/>
      <c r="X60" s="43">
        <f t="shared" si="19"/>
        <v>162129268115.19998</v>
      </c>
      <c r="Y60" s="36">
        <f t="shared" si="20"/>
        <v>3.2906285389730054E-2</v>
      </c>
      <c r="Z60" s="10"/>
      <c r="AA60" s="20">
        <v>32.4</v>
      </c>
      <c r="AB60" s="20">
        <v>17.2</v>
      </c>
      <c r="AC60" s="20">
        <v>15.1</v>
      </c>
      <c r="AD60" s="20">
        <v>35</v>
      </c>
      <c r="AE60" s="20">
        <v>0.3</v>
      </c>
      <c r="AF60" s="66">
        <f t="shared" si="21"/>
        <v>99.999999999999986</v>
      </c>
      <c r="AG60" s="10"/>
      <c r="AH60" s="72"/>
      <c r="AI60" s="73"/>
      <c r="AJ60" s="74"/>
      <c r="AK60" s="75"/>
      <c r="AL60" s="76"/>
      <c r="AN60" s="57">
        <v>38794.330999999998</v>
      </c>
      <c r="AO60" s="35">
        <v>80</v>
      </c>
      <c r="AP60" s="43">
        <f t="shared" si="22"/>
        <v>16212926811.52</v>
      </c>
      <c r="AR60" s="57">
        <f t="shared" si="23"/>
        <v>38794.330999999998</v>
      </c>
      <c r="AS60" s="35">
        <v>24</v>
      </c>
      <c r="AT60" s="43">
        <f t="shared" si="24"/>
        <v>145916341303.67999</v>
      </c>
      <c r="AV60" s="43">
        <v>4927000000000</v>
      </c>
    </row>
    <row r="61" spans="1:48" ht="24" customHeight="1">
      <c r="A61" s="16"/>
      <c r="B61" s="17">
        <f t="shared" si="8"/>
        <v>6</v>
      </c>
      <c r="C61" s="10"/>
      <c r="D61" s="18" t="s">
        <v>150</v>
      </c>
      <c r="E61" s="10"/>
      <c r="F61" s="18" t="s">
        <v>18</v>
      </c>
      <c r="G61" s="18" t="s">
        <v>224</v>
      </c>
      <c r="H61" s="10"/>
      <c r="I61" s="19">
        <v>5622455</v>
      </c>
      <c r="J61" s="19">
        <v>51880</v>
      </c>
      <c r="K61" s="17" t="s">
        <v>14</v>
      </c>
      <c r="L61" s="10"/>
      <c r="M61" s="60">
        <v>141</v>
      </c>
      <c r="N61" s="60">
        <v>155</v>
      </c>
      <c r="O61" s="60">
        <v>155</v>
      </c>
      <c r="P61" s="10"/>
      <c r="Q61" s="60">
        <f t="shared" si="17"/>
        <v>4650</v>
      </c>
      <c r="R61" s="10"/>
      <c r="S61" s="62">
        <f t="shared" si="18"/>
        <v>4805</v>
      </c>
      <c r="T61" s="10"/>
      <c r="U61" s="64">
        <v>2.8</v>
      </c>
      <c r="V61" s="64">
        <v>2.8</v>
      </c>
      <c r="W61" s="10"/>
      <c r="X61" s="43">
        <f t="shared" si="19"/>
        <v>7033797080</v>
      </c>
      <c r="Y61" s="36">
        <f t="shared" si="20"/>
        <v>2.2114129934479421E-2</v>
      </c>
      <c r="Z61" s="10"/>
      <c r="AA61" s="20">
        <v>7.8</v>
      </c>
      <c r="AB61" s="20">
        <v>44</v>
      </c>
      <c r="AC61" s="20">
        <v>14.2</v>
      </c>
      <c r="AD61" s="20">
        <v>33.299999999999997</v>
      </c>
      <c r="AE61" s="20">
        <v>0.7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56724.17</v>
      </c>
      <c r="AO61" s="35">
        <v>80</v>
      </c>
      <c r="AP61" s="43">
        <f t="shared" si="22"/>
        <v>703379708</v>
      </c>
      <c r="AR61" s="57">
        <f t="shared" si="23"/>
        <v>56724.17</v>
      </c>
      <c r="AS61" s="35">
        <v>24</v>
      </c>
      <c r="AT61" s="43">
        <f t="shared" si="24"/>
        <v>6330417372</v>
      </c>
      <c r="AV61" s="43">
        <v>318068000000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121</v>
      </c>
      <c r="E63" s="10"/>
      <c r="F63" s="18" t="s">
        <v>11</v>
      </c>
      <c r="G63" s="18" t="s">
        <v>11</v>
      </c>
      <c r="H63" s="10"/>
      <c r="I63" s="19">
        <v>2479713</v>
      </c>
      <c r="J63" s="19">
        <v>4620</v>
      </c>
      <c r="K63" s="17" t="s">
        <v>9</v>
      </c>
      <c r="L63" s="10"/>
      <c r="M63" s="60">
        <v>731</v>
      </c>
      <c r="N63" s="60">
        <v>754</v>
      </c>
      <c r="O63" s="60">
        <v>467</v>
      </c>
      <c r="P63" s="10"/>
      <c r="Q63" s="60">
        <f t="shared" ref="Q63:Q81" si="25">N63*$Q$200</f>
        <v>11310</v>
      </c>
      <c r="R63" s="10"/>
      <c r="S63" s="62">
        <f t="shared" ref="S63:S81" si="26">Q63+N63</f>
        <v>12064</v>
      </c>
      <c r="T63" s="10"/>
      <c r="U63" s="64">
        <v>30.4</v>
      </c>
      <c r="V63" s="64">
        <v>19.3</v>
      </c>
      <c r="W63" s="10"/>
      <c r="X63" s="43">
        <v>1140000000</v>
      </c>
      <c r="Y63" s="36">
        <v>0.10100000000000001</v>
      </c>
      <c r="Z63" s="10"/>
      <c r="AA63" s="20">
        <v>60</v>
      </c>
      <c r="AB63" s="20">
        <v>3</v>
      </c>
      <c r="AC63" s="20">
        <v>1</v>
      </c>
      <c r="AD63" s="20">
        <v>35</v>
      </c>
      <c r="AE63" s="20">
        <v>1</v>
      </c>
      <c r="AF63" s="66">
        <f t="shared" ref="AF63:AF81" si="27">SUM(AA63:AE63)</f>
        <v>100</v>
      </c>
      <c r="AG63" s="10"/>
      <c r="AH63" s="36">
        <v>-6.5000000000000002E-2</v>
      </c>
      <c r="AI63" s="40">
        <v>14973</v>
      </c>
      <c r="AJ63" s="37">
        <v>0.73</v>
      </c>
      <c r="AK63" s="42" t="s">
        <v>213</v>
      </c>
      <c r="AL63" s="41">
        <v>1127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30" si="31">B63+1</f>
        <v>2</v>
      </c>
      <c r="C64" s="10"/>
      <c r="D64" s="18" t="s">
        <v>38</v>
      </c>
      <c r="E64" s="10"/>
      <c r="F64" s="18" t="s">
        <v>11</v>
      </c>
      <c r="G64" s="18" t="s">
        <v>11</v>
      </c>
      <c r="H64" s="10"/>
      <c r="I64" s="19">
        <v>23439188</v>
      </c>
      <c r="J64" s="19">
        <v>1200</v>
      </c>
      <c r="K64" s="17" t="s">
        <v>9</v>
      </c>
      <c r="L64" s="10"/>
      <c r="M64" s="60">
        <v>1879</v>
      </c>
      <c r="N64" s="60">
        <v>7066</v>
      </c>
      <c r="O64" s="60">
        <v>4120</v>
      </c>
      <c r="P64" s="10"/>
      <c r="Q64" s="60">
        <f t="shared" si="25"/>
        <v>105990</v>
      </c>
      <c r="R64" s="10"/>
      <c r="S64" s="62">
        <f t="shared" si="26"/>
        <v>113056</v>
      </c>
      <c r="T64" s="10"/>
      <c r="U64" s="64">
        <v>30.1</v>
      </c>
      <c r="V64" s="64">
        <v>15.27</v>
      </c>
      <c r="W64" s="10"/>
      <c r="X64" s="43">
        <v>3270000000</v>
      </c>
      <c r="Y64" s="36">
        <v>0.1</v>
      </c>
      <c r="Z64" s="10"/>
      <c r="AA64" s="20">
        <v>64</v>
      </c>
      <c r="AB64" s="20">
        <v>20</v>
      </c>
      <c r="AC64" s="20">
        <v>1</v>
      </c>
      <c r="AD64" s="20">
        <v>14</v>
      </c>
      <c r="AE64" s="20">
        <v>1</v>
      </c>
      <c r="AF64" s="66">
        <f t="shared" si="27"/>
        <v>100</v>
      </c>
      <c r="AG64" s="10"/>
      <c r="AH64" s="36">
        <v>-8.3000000000000004E-2</v>
      </c>
      <c r="AI64" s="40">
        <v>3235</v>
      </c>
      <c r="AJ64" s="37">
        <v>0.64</v>
      </c>
      <c r="AK64" s="42" t="s">
        <v>214</v>
      </c>
      <c r="AL64" s="41">
        <v>878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18" t="s">
        <v>101</v>
      </c>
      <c r="E65" s="10"/>
      <c r="F65" s="18" t="s">
        <v>11</v>
      </c>
      <c r="G65" s="18" t="s">
        <v>11</v>
      </c>
      <c r="H65" s="10"/>
      <c r="I65" s="19">
        <v>2203821</v>
      </c>
      <c r="J65" s="19">
        <v>1210</v>
      </c>
      <c r="K65" s="17" t="s">
        <v>9</v>
      </c>
      <c r="L65" s="10"/>
      <c r="M65" s="60">
        <v>318</v>
      </c>
      <c r="N65" s="60">
        <v>638</v>
      </c>
      <c r="O65" s="60">
        <v>831</v>
      </c>
      <c r="P65" s="10"/>
      <c r="Q65" s="60">
        <f t="shared" si="25"/>
        <v>9570</v>
      </c>
      <c r="R65" s="10"/>
      <c r="S65" s="62">
        <f t="shared" si="26"/>
        <v>10208</v>
      </c>
      <c r="T65" s="10"/>
      <c r="U65" s="64">
        <v>28.9</v>
      </c>
      <c r="V65" s="64">
        <v>42.86</v>
      </c>
      <c r="W65" s="10"/>
      <c r="X65" s="43">
        <v>223650000</v>
      </c>
      <c r="Y65" s="36">
        <v>9.6000000000000002E-2</v>
      </c>
      <c r="Z65" s="10"/>
      <c r="AA65" s="20">
        <v>60</v>
      </c>
      <c r="AB65" s="20">
        <v>4</v>
      </c>
      <c r="AC65" s="20">
        <v>1</v>
      </c>
      <c r="AD65" s="20">
        <v>34</v>
      </c>
      <c r="AE65" s="20">
        <v>1</v>
      </c>
      <c r="AF65" s="66">
        <f t="shared" si="27"/>
        <v>100</v>
      </c>
      <c r="AG65" s="10"/>
      <c r="AH65" s="36">
        <v>-5.8000000000000003E-2</v>
      </c>
      <c r="AI65" s="40">
        <v>5581</v>
      </c>
      <c r="AJ65" s="37">
        <v>0.81</v>
      </c>
      <c r="AK65" s="42" t="s">
        <v>210</v>
      </c>
      <c r="AL65" s="41">
        <v>2424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94</v>
      </c>
      <c r="E66" s="10"/>
      <c r="F66" s="18" t="s">
        <v>11</v>
      </c>
      <c r="G66" s="18" t="s">
        <v>11</v>
      </c>
      <c r="H66" s="10"/>
      <c r="I66" s="19">
        <v>48461568</v>
      </c>
      <c r="J66" s="19">
        <v>1380</v>
      </c>
      <c r="K66" s="17" t="s">
        <v>9</v>
      </c>
      <c r="L66" s="10"/>
      <c r="M66" s="60">
        <v>2965</v>
      </c>
      <c r="N66" s="60">
        <v>13463</v>
      </c>
      <c r="O66" s="60">
        <v>5416</v>
      </c>
      <c r="P66" s="10"/>
      <c r="Q66" s="60">
        <f t="shared" si="25"/>
        <v>201945</v>
      </c>
      <c r="R66" s="10"/>
      <c r="S66" s="62">
        <f t="shared" si="26"/>
        <v>215408</v>
      </c>
      <c r="T66" s="10"/>
      <c r="U66" s="64">
        <v>27.8</v>
      </c>
      <c r="V66" s="64">
        <v>11.47</v>
      </c>
      <c r="W66" s="10"/>
      <c r="X66" s="43">
        <v>6550000000</v>
      </c>
      <c r="Y66" s="36">
        <v>9.1999999999999998E-2</v>
      </c>
      <c r="Z66" s="10"/>
      <c r="AA66" s="20">
        <v>49</v>
      </c>
      <c r="AB66" s="20">
        <v>6</v>
      </c>
      <c r="AC66" s="20">
        <v>6</v>
      </c>
      <c r="AD66" s="20">
        <v>38</v>
      </c>
      <c r="AE66" s="20">
        <v>1</v>
      </c>
      <c r="AF66" s="66">
        <f t="shared" si="27"/>
        <v>100</v>
      </c>
      <c r="AG66" s="10"/>
      <c r="AH66" s="36">
        <v>-6.7000000000000004E-2</v>
      </c>
      <c r="AI66" s="40">
        <v>4536</v>
      </c>
      <c r="AJ66" s="37">
        <v>0.67</v>
      </c>
      <c r="AK66" s="42" t="s">
        <v>213</v>
      </c>
      <c r="AL66" s="41">
        <v>636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145</v>
      </c>
      <c r="E67" s="10"/>
      <c r="F67" s="18" t="s">
        <v>11</v>
      </c>
      <c r="G67" s="18" t="s">
        <v>11</v>
      </c>
      <c r="H67" s="10"/>
      <c r="I67" s="19">
        <v>199910</v>
      </c>
      <c r="J67" s="19">
        <v>1730</v>
      </c>
      <c r="K67" s="17" t="s">
        <v>9</v>
      </c>
      <c r="L67" s="10"/>
      <c r="M67" s="60">
        <v>23</v>
      </c>
      <c r="N67" s="60">
        <v>55</v>
      </c>
      <c r="O67" s="60">
        <v>24</v>
      </c>
      <c r="P67" s="10"/>
      <c r="Q67" s="60">
        <f t="shared" si="25"/>
        <v>825</v>
      </c>
      <c r="R67" s="10"/>
      <c r="S67" s="62">
        <f t="shared" si="26"/>
        <v>880</v>
      </c>
      <c r="T67" s="10"/>
      <c r="U67" s="64">
        <v>27.5</v>
      </c>
      <c r="V67" s="64">
        <v>11.95</v>
      </c>
      <c r="W67" s="10"/>
      <c r="X67" s="43">
        <v>32410000</v>
      </c>
      <c r="Y67" s="36">
        <v>9.0999999999999998E-2</v>
      </c>
      <c r="Z67" s="10"/>
      <c r="AA67" s="20">
        <v>52</v>
      </c>
      <c r="AB67" s="20">
        <v>10</v>
      </c>
      <c r="AC67" s="20">
        <v>2</v>
      </c>
      <c r="AD67" s="20">
        <v>35</v>
      </c>
      <c r="AE67" s="20">
        <v>1</v>
      </c>
      <c r="AF67" s="66">
        <f t="shared" si="27"/>
        <v>100</v>
      </c>
      <c r="AG67" s="10"/>
      <c r="AH67" s="36">
        <v>-0.08</v>
      </c>
      <c r="AI67" s="40">
        <v>17033</v>
      </c>
      <c r="AJ67" s="37">
        <v>0.68</v>
      </c>
      <c r="AK67" s="42" t="s">
        <v>213</v>
      </c>
      <c r="AL67" s="41">
        <v>673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18" t="s">
        <v>46</v>
      </c>
      <c r="E68" s="10"/>
      <c r="F68" s="18" t="s">
        <v>11</v>
      </c>
      <c r="G68" s="18" t="s">
        <v>11</v>
      </c>
      <c r="H68" s="10"/>
      <c r="I68" s="19">
        <v>5125821</v>
      </c>
      <c r="J68" s="19">
        <v>1710</v>
      </c>
      <c r="K68" s="17" t="s">
        <v>9</v>
      </c>
      <c r="L68" s="10"/>
      <c r="M68" s="60">
        <v>308</v>
      </c>
      <c r="N68" s="60">
        <v>1405</v>
      </c>
      <c r="O68" s="60">
        <v>1210</v>
      </c>
      <c r="P68" s="10"/>
      <c r="Q68" s="60">
        <f t="shared" si="25"/>
        <v>21075</v>
      </c>
      <c r="R68" s="10"/>
      <c r="S68" s="62">
        <f t="shared" si="26"/>
        <v>22480</v>
      </c>
      <c r="T68" s="10"/>
      <c r="U68" s="64">
        <v>27.4</v>
      </c>
      <c r="V68" s="64">
        <v>25.13</v>
      </c>
      <c r="W68" s="10"/>
      <c r="X68" s="43">
        <v>823520000</v>
      </c>
      <c r="Y68" s="36">
        <v>9.0999999999999998E-2</v>
      </c>
      <c r="Z68" s="10"/>
      <c r="AA68" s="20">
        <v>58</v>
      </c>
      <c r="AB68" s="20">
        <v>3</v>
      </c>
      <c r="AC68" s="20">
        <v>1</v>
      </c>
      <c r="AD68" s="20">
        <v>37</v>
      </c>
      <c r="AE68" s="20">
        <v>1</v>
      </c>
      <c r="AF68" s="66">
        <f t="shared" si="27"/>
        <v>100</v>
      </c>
      <c r="AG68" s="10"/>
      <c r="AH68" s="36">
        <v>-5.3999999999999999E-2</v>
      </c>
      <c r="AI68" s="40">
        <v>2483</v>
      </c>
      <c r="AJ68" s="37">
        <v>0.74</v>
      </c>
      <c r="AK68" s="42" t="s">
        <v>214</v>
      </c>
      <c r="AL68" s="41">
        <v>1557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64</v>
      </c>
      <c r="E69" s="10"/>
      <c r="F69" s="18" t="s">
        <v>11</v>
      </c>
      <c r="G69" s="18" t="s">
        <v>11</v>
      </c>
      <c r="H69" s="10"/>
      <c r="I69" s="19">
        <v>1343098</v>
      </c>
      <c r="J69" s="19">
        <v>2830</v>
      </c>
      <c r="K69" s="17" t="s">
        <v>9</v>
      </c>
      <c r="L69" s="10"/>
      <c r="M69" s="60">
        <v>203</v>
      </c>
      <c r="N69" s="60">
        <v>361</v>
      </c>
      <c r="O69" s="60">
        <v>386</v>
      </c>
      <c r="P69" s="10"/>
      <c r="Q69" s="60">
        <f t="shared" si="25"/>
        <v>5415</v>
      </c>
      <c r="R69" s="10"/>
      <c r="S69" s="62">
        <f t="shared" si="26"/>
        <v>5776</v>
      </c>
      <c r="T69" s="10"/>
      <c r="U69" s="64">
        <v>26.9</v>
      </c>
      <c r="V69" s="64">
        <v>34.68</v>
      </c>
      <c r="W69" s="10"/>
      <c r="X69" s="43">
        <v>341160000</v>
      </c>
      <c r="Y69" s="36">
        <v>8.8999999999999996E-2</v>
      </c>
      <c r="Z69" s="10"/>
      <c r="AA69" s="20">
        <v>61</v>
      </c>
      <c r="AB69" s="20">
        <v>4</v>
      </c>
      <c r="AC69" s="20">
        <v>1</v>
      </c>
      <c r="AD69" s="20">
        <v>33</v>
      </c>
      <c r="AE69" s="20">
        <v>1</v>
      </c>
      <c r="AF69" s="66">
        <f t="shared" si="27"/>
        <v>100</v>
      </c>
      <c r="AG69" s="10"/>
      <c r="AH69" s="36">
        <v>-0.13100000000000001</v>
      </c>
      <c r="AI69" s="40">
        <v>7433</v>
      </c>
      <c r="AJ69" s="37">
        <v>0.81</v>
      </c>
      <c r="AK69" s="42" t="s">
        <v>210</v>
      </c>
      <c r="AL69" s="41">
        <v>2042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155</v>
      </c>
      <c r="E70" s="10"/>
      <c r="F70" s="18" t="s">
        <v>11</v>
      </c>
      <c r="G70" s="18" t="s">
        <v>11</v>
      </c>
      <c r="H70" s="10"/>
      <c r="I70" s="19">
        <v>56015472</v>
      </c>
      <c r="J70" s="19">
        <v>5480</v>
      </c>
      <c r="K70" s="17" t="s">
        <v>9</v>
      </c>
      <c r="L70" s="10"/>
      <c r="M70" s="60">
        <v>14071</v>
      </c>
      <c r="N70" s="60">
        <v>14507</v>
      </c>
      <c r="O70" s="60">
        <v>15099</v>
      </c>
      <c r="P70" s="10"/>
      <c r="Q70" s="60">
        <f t="shared" si="25"/>
        <v>217605</v>
      </c>
      <c r="R70" s="10"/>
      <c r="S70" s="62">
        <f t="shared" si="26"/>
        <v>232112</v>
      </c>
      <c r="T70" s="10"/>
      <c r="U70" s="64">
        <v>25.9</v>
      </c>
      <c r="V70" s="64">
        <v>27.79</v>
      </c>
      <c r="W70" s="10"/>
      <c r="X70" s="43">
        <v>25470000000</v>
      </c>
      <c r="Y70" s="36">
        <v>8.5999999999999993E-2</v>
      </c>
      <c r="Z70" s="10"/>
      <c r="AA70" s="20">
        <v>67</v>
      </c>
      <c r="AB70" s="20">
        <v>2</v>
      </c>
      <c r="AC70" s="20">
        <v>1</v>
      </c>
      <c r="AD70" s="20">
        <v>29</v>
      </c>
      <c r="AE70" s="20">
        <v>1</v>
      </c>
      <c r="AF70" s="66">
        <f t="shared" si="27"/>
        <v>100</v>
      </c>
      <c r="AG70" s="10"/>
      <c r="AH70" s="36">
        <v>-4.7E-2</v>
      </c>
      <c r="AI70" s="40">
        <v>17691</v>
      </c>
      <c r="AJ70" s="37">
        <v>0.83</v>
      </c>
      <c r="AK70" s="42" t="s">
        <v>213</v>
      </c>
      <c r="AL70" s="41">
        <v>1509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36</v>
      </c>
      <c r="E71" s="10"/>
      <c r="F71" s="18" t="s">
        <v>11</v>
      </c>
      <c r="G71" s="18" t="s">
        <v>11</v>
      </c>
      <c r="H71" s="10"/>
      <c r="I71" s="19">
        <v>539560</v>
      </c>
      <c r="J71" s="19">
        <v>2970</v>
      </c>
      <c r="K71" s="17" t="s">
        <v>9</v>
      </c>
      <c r="L71" s="10"/>
      <c r="M71" s="60">
        <v>41</v>
      </c>
      <c r="N71" s="60">
        <v>135</v>
      </c>
      <c r="O71" s="60">
        <v>135</v>
      </c>
      <c r="P71" s="10"/>
      <c r="Q71" s="60">
        <f t="shared" si="25"/>
        <v>2025</v>
      </c>
      <c r="R71" s="10"/>
      <c r="S71" s="62">
        <f t="shared" si="26"/>
        <v>2160</v>
      </c>
      <c r="T71" s="10"/>
      <c r="U71" s="64">
        <v>25</v>
      </c>
      <c r="V71" s="64">
        <v>25</v>
      </c>
      <c r="W71" s="10"/>
      <c r="X71" s="43">
        <f>AP71+AT71</f>
        <v>140541954.52500001</v>
      </c>
      <c r="Y71" s="36">
        <f>X71/AV71</f>
        <v>8.4511097128683113E-2</v>
      </c>
      <c r="Z71" s="10"/>
      <c r="AA71" s="20">
        <v>46.5</v>
      </c>
      <c r="AB71" s="20">
        <v>21.9</v>
      </c>
      <c r="AC71" s="20">
        <v>3.7</v>
      </c>
      <c r="AD71" s="20">
        <v>21.5</v>
      </c>
      <c r="AE71" s="20">
        <v>6.4</v>
      </c>
      <c r="AF71" s="66">
        <f t="shared" si="27"/>
        <v>100.00000000000001</v>
      </c>
      <c r="AG71" s="10"/>
      <c r="AH71" s="72"/>
      <c r="AI71" s="73"/>
      <c r="AJ71" s="74"/>
      <c r="AK71" s="75"/>
      <c r="AL71" s="76"/>
      <c r="AN71" s="57">
        <v>3130.982</v>
      </c>
      <c r="AO71" s="35">
        <v>70</v>
      </c>
      <c r="AP71" s="43">
        <f t="shared" si="28"/>
        <v>29587779.900000002</v>
      </c>
      <c r="AR71" s="57">
        <f t="shared" si="29"/>
        <v>3130.982</v>
      </c>
      <c r="AS71" s="35">
        <v>17.5</v>
      </c>
      <c r="AT71" s="43">
        <f t="shared" si="30"/>
        <v>110954174.625</v>
      </c>
      <c r="AV71" s="43">
        <v>1663000000</v>
      </c>
    </row>
    <row r="72" spans="1:48" ht="24" customHeight="1">
      <c r="A72" s="16"/>
      <c r="B72" s="17">
        <f t="shared" si="31"/>
        <v>10</v>
      </c>
      <c r="C72" s="10"/>
      <c r="D72" s="18" t="s">
        <v>225</v>
      </c>
      <c r="E72" s="10"/>
      <c r="F72" s="18" t="s">
        <v>11</v>
      </c>
      <c r="G72" s="18" t="s">
        <v>11</v>
      </c>
      <c r="H72" s="10"/>
      <c r="I72" s="19">
        <v>539560</v>
      </c>
      <c r="J72" s="19"/>
      <c r="K72" s="17" t="s">
        <v>9</v>
      </c>
      <c r="L72" s="10"/>
      <c r="M72" s="60">
        <v>41</v>
      </c>
      <c r="N72" s="60">
        <v>135</v>
      </c>
      <c r="O72" s="60">
        <v>43</v>
      </c>
      <c r="P72" s="10"/>
      <c r="Q72" s="60">
        <f t="shared" si="25"/>
        <v>2025</v>
      </c>
      <c r="R72" s="10"/>
      <c r="S72" s="62">
        <f t="shared" si="26"/>
        <v>2160</v>
      </c>
      <c r="T72" s="10"/>
      <c r="U72" s="64">
        <v>25</v>
      </c>
      <c r="V72" s="64">
        <v>7.86</v>
      </c>
      <c r="W72" s="10"/>
      <c r="X72" s="43">
        <v>138350000</v>
      </c>
      <c r="Y72" s="36">
        <v>8.3000000000000004E-2</v>
      </c>
      <c r="Z72" s="10"/>
      <c r="AA72" s="20">
        <v>38</v>
      </c>
      <c r="AB72" s="20">
        <v>6</v>
      </c>
      <c r="AC72" s="20">
        <v>2</v>
      </c>
      <c r="AD72" s="20">
        <v>53</v>
      </c>
      <c r="AE72" s="20">
        <v>1</v>
      </c>
      <c r="AF72" s="66">
        <f t="shared" si="27"/>
        <v>100</v>
      </c>
      <c r="AG72" s="10"/>
      <c r="AH72" s="36">
        <v>-1E-3</v>
      </c>
      <c r="AI72" s="40">
        <v>12039</v>
      </c>
      <c r="AJ72" s="37">
        <v>0.67</v>
      </c>
      <c r="AK72" s="42" t="s">
        <v>213</v>
      </c>
      <c r="AL72" s="41">
        <v>417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73</v>
      </c>
      <c r="E73" s="10"/>
      <c r="F73" s="18" t="s">
        <v>11</v>
      </c>
      <c r="G73" s="18" t="s">
        <v>11</v>
      </c>
      <c r="H73" s="10"/>
      <c r="I73" s="19">
        <v>28206728</v>
      </c>
      <c r="J73" s="19">
        <v>1380</v>
      </c>
      <c r="K73" s="17" t="s">
        <v>9</v>
      </c>
      <c r="L73" s="10"/>
      <c r="M73" s="60">
        <v>1802</v>
      </c>
      <c r="N73" s="60">
        <v>7018</v>
      </c>
      <c r="O73" s="60">
        <v>5387</v>
      </c>
      <c r="P73" s="10"/>
      <c r="Q73" s="60">
        <f t="shared" si="25"/>
        <v>105270</v>
      </c>
      <c r="R73" s="10"/>
      <c r="S73" s="62">
        <f t="shared" si="26"/>
        <v>112288</v>
      </c>
      <c r="T73" s="10"/>
      <c r="U73" s="64">
        <v>24.9</v>
      </c>
      <c r="V73" s="64">
        <v>18.29</v>
      </c>
      <c r="W73" s="10"/>
      <c r="X73" s="43">
        <v>4550000000</v>
      </c>
      <c r="Y73" s="36">
        <v>8.3000000000000004E-2</v>
      </c>
      <c r="Z73" s="10"/>
      <c r="AA73" s="20">
        <v>48</v>
      </c>
      <c r="AB73" s="20">
        <v>3</v>
      </c>
      <c r="AC73" s="20">
        <v>3</v>
      </c>
      <c r="AD73" s="20">
        <v>45</v>
      </c>
      <c r="AE73" s="20">
        <v>1</v>
      </c>
      <c r="AF73" s="66">
        <f t="shared" si="27"/>
        <v>100</v>
      </c>
      <c r="AG73" s="10"/>
      <c r="AH73" s="36">
        <v>1.0999999999999999E-2</v>
      </c>
      <c r="AI73" s="40">
        <v>7328</v>
      </c>
      <c r="AJ73" s="37">
        <v>0.7</v>
      </c>
      <c r="AK73" s="42" t="s">
        <v>213</v>
      </c>
      <c r="AL73" s="41">
        <v>976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112</v>
      </c>
      <c r="E74" s="10"/>
      <c r="F74" s="18" t="s">
        <v>11</v>
      </c>
      <c r="G74" s="18" t="s">
        <v>11</v>
      </c>
      <c r="H74" s="10"/>
      <c r="I74" s="19">
        <v>4301018</v>
      </c>
      <c r="J74" s="19">
        <v>1120</v>
      </c>
      <c r="K74" s="17" t="s">
        <v>9</v>
      </c>
      <c r="L74" s="10"/>
      <c r="M74" s="60">
        <v>184</v>
      </c>
      <c r="N74" s="60">
        <v>1064</v>
      </c>
      <c r="O74" s="60">
        <v>672</v>
      </c>
      <c r="P74" s="10"/>
      <c r="Q74" s="60">
        <f t="shared" si="25"/>
        <v>15960</v>
      </c>
      <c r="R74" s="10"/>
      <c r="S74" s="62">
        <f t="shared" si="26"/>
        <v>17024</v>
      </c>
      <c r="T74" s="10"/>
      <c r="U74" s="64">
        <v>24.7</v>
      </c>
      <c r="V74" s="64">
        <v>17.55</v>
      </c>
      <c r="W74" s="10"/>
      <c r="X74" s="43">
        <v>389830000</v>
      </c>
      <c r="Y74" s="36">
        <v>8.2000000000000003E-2</v>
      </c>
      <c r="Z74" s="10"/>
      <c r="AA74" s="20">
        <v>60</v>
      </c>
      <c r="AB74" s="20">
        <v>10</v>
      </c>
      <c r="AC74" s="20">
        <v>2</v>
      </c>
      <c r="AD74" s="20">
        <v>27</v>
      </c>
      <c r="AE74" s="20">
        <v>1</v>
      </c>
      <c r="AF74" s="66">
        <f t="shared" si="27"/>
        <v>100</v>
      </c>
      <c r="AG74" s="10"/>
      <c r="AH74" s="36">
        <v>-5.7000000000000002E-2</v>
      </c>
      <c r="AI74" s="40">
        <v>9677</v>
      </c>
      <c r="AJ74" s="37">
        <v>0.63</v>
      </c>
      <c r="AK74" s="42" t="s">
        <v>214</v>
      </c>
      <c r="AL74" s="41">
        <v>948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61</v>
      </c>
      <c r="E75" s="10"/>
      <c r="F75" s="18" t="s">
        <v>11</v>
      </c>
      <c r="G75" s="18" t="s">
        <v>11</v>
      </c>
      <c r="H75" s="10"/>
      <c r="I75" s="19">
        <v>1221490</v>
      </c>
      <c r="J75" s="19">
        <v>6550</v>
      </c>
      <c r="K75" s="17" t="s">
        <v>9</v>
      </c>
      <c r="L75" s="10"/>
      <c r="M75" s="60">
        <v>41</v>
      </c>
      <c r="N75" s="60">
        <v>300</v>
      </c>
      <c r="O75" s="60">
        <v>217</v>
      </c>
      <c r="P75" s="10"/>
      <c r="Q75" s="60">
        <f t="shared" si="25"/>
        <v>4500</v>
      </c>
      <c r="R75" s="10"/>
      <c r="S75" s="62">
        <f t="shared" si="26"/>
        <v>4800</v>
      </c>
      <c r="T75" s="10"/>
      <c r="U75" s="64">
        <v>24.6</v>
      </c>
      <c r="V75" s="64">
        <v>16.690000000000001</v>
      </c>
      <c r="W75" s="10"/>
      <c r="X75" s="43">
        <v>919590000</v>
      </c>
      <c r="Y75" s="36">
        <v>8.2000000000000003E-2</v>
      </c>
      <c r="Z75" s="10"/>
      <c r="AA75" s="20">
        <v>48</v>
      </c>
      <c r="AB75" s="20">
        <v>3</v>
      </c>
      <c r="AC75" s="20">
        <v>1</v>
      </c>
      <c r="AD75" s="20">
        <v>47</v>
      </c>
      <c r="AE75" s="20">
        <v>1</v>
      </c>
      <c r="AF75" s="66">
        <f t="shared" si="27"/>
        <v>100</v>
      </c>
      <c r="AG75" s="10"/>
      <c r="AH75" s="36">
        <v>-3.0000000000000001E-3</v>
      </c>
      <c r="AI75" s="40">
        <v>11707</v>
      </c>
      <c r="AJ75" s="37">
        <v>0.73</v>
      </c>
      <c r="AK75" s="42" t="s">
        <v>213</v>
      </c>
      <c r="AL75" s="41">
        <v>1094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31</v>
      </c>
      <c r="E76" s="10"/>
      <c r="F76" s="18" t="s">
        <v>11</v>
      </c>
      <c r="G76" s="18" t="s">
        <v>11</v>
      </c>
      <c r="H76" s="10"/>
      <c r="I76" s="19">
        <v>2250260</v>
      </c>
      <c r="J76" s="19">
        <v>6610</v>
      </c>
      <c r="K76" s="17" t="s">
        <v>9</v>
      </c>
      <c r="L76" s="10"/>
      <c r="M76" s="60">
        <v>450</v>
      </c>
      <c r="N76" s="60">
        <v>535</v>
      </c>
      <c r="O76" s="60">
        <v>299</v>
      </c>
      <c r="P76" s="10"/>
      <c r="Q76" s="60">
        <f t="shared" si="25"/>
        <v>8025</v>
      </c>
      <c r="R76" s="10"/>
      <c r="S76" s="62">
        <f t="shared" si="26"/>
        <v>8560</v>
      </c>
      <c r="T76" s="10"/>
      <c r="U76" s="64">
        <v>23.8</v>
      </c>
      <c r="V76" s="64">
        <v>13.33</v>
      </c>
      <c r="W76" s="10"/>
      <c r="X76" s="43">
        <v>1240000000</v>
      </c>
      <c r="Y76" s="36">
        <v>7.9000000000000001E-2</v>
      </c>
      <c r="Z76" s="10"/>
      <c r="AA76" s="20">
        <v>62</v>
      </c>
      <c r="AB76" s="20">
        <v>3</v>
      </c>
      <c r="AC76" s="20">
        <v>1</v>
      </c>
      <c r="AD76" s="20">
        <v>33</v>
      </c>
      <c r="AE76" s="20">
        <v>1</v>
      </c>
      <c r="AF76" s="66">
        <f t="shared" si="27"/>
        <v>100</v>
      </c>
      <c r="AG76" s="10"/>
      <c r="AH76" s="36">
        <v>-5.0999999999999997E-2</v>
      </c>
      <c r="AI76" s="40">
        <v>29031</v>
      </c>
      <c r="AJ76" s="37">
        <v>0.72</v>
      </c>
      <c r="AK76" s="42" t="s">
        <v>214</v>
      </c>
      <c r="AL76" s="41">
        <v>787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21" t="s">
        <v>10</v>
      </c>
      <c r="E77" s="10"/>
      <c r="F77" s="18" t="s">
        <v>11</v>
      </c>
      <c r="G77" s="18" t="s">
        <v>11</v>
      </c>
      <c r="H77" s="10"/>
      <c r="I77" s="19">
        <v>28813464</v>
      </c>
      <c r="J77" s="19">
        <v>3440</v>
      </c>
      <c r="K77" s="17" t="s">
        <v>9</v>
      </c>
      <c r="L77" s="10"/>
      <c r="M77" s="60">
        <v>2845</v>
      </c>
      <c r="N77" s="60">
        <v>6797</v>
      </c>
      <c r="O77" s="60">
        <v>6769</v>
      </c>
      <c r="P77" s="10"/>
      <c r="Q77" s="60">
        <f t="shared" si="25"/>
        <v>101955</v>
      </c>
      <c r="R77" s="10"/>
      <c r="S77" s="62">
        <f t="shared" si="26"/>
        <v>108752</v>
      </c>
      <c r="T77" s="10"/>
      <c r="U77" s="64">
        <v>23.61</v>
      </c>
      <c r="V77" s="64">
        <v>24.82</v>
      </c>
      <c r="W77" s="10"/>
      <c r="X77" s="43">
        <v>7930000000</v>
      </c>
      <c r="Y77" s="36">
        <v>7.8E-2</v>
      </c>
      <c r="Z77" s="10"/>
      <c r="AA77" s="20">
        <v>51</v>
      </c>
      <c r="AB77" s="20">
        <v>3</v>
      </c>
      <c r="AC77" s="20">
        <v>1</v>
      </c>
      <c r="AD77" s="20">
        <v>44</v>
      </c>
      <c r="AE77" s="20">
        <v>1</v>
      </c>
      <c r="AF77" s="66">
        <f t="shared" si="27"/>
        <v>100</v>
      </c>
      <c r="AG77" s="10"/>
      <c r="AH77" s="36">
        <v>-0.159</v>
      </c>
      <c r="AI77" s="40">
        <v>2708</v>
      </c>
      <c r="AJ77" s="37">
        <v>0.64</v>
      </c>
      <c r="AK77" s="42" t="s">
        <v>214</v>
      </c>
      <c r="AL77" s="41">
        <v>1670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49</v>
      </c>
      <c r="E78" s="10"/>
      <c r="F78" s="18" t="s">
        <v>11</v>
      </c>
      <c r="G78" s="18" t="s">
        <v>11</v>
      </c>
      <c r="H78" s="10"/>
      <c r="I78" s="19">
        <v>23695920</v>
      </c>
      <c r="J78" s="19">
        <v>1520</v>
      </c>
      <c r="K78" s="17" t="s">
        <v>9</v>
      </c>
      <c r="L78" s="10"/>
      <c r="M78" s="60">
        <v>991</v>
      </c>
      <c r="N78" s="60">
        <v>5582</v>
      </c>
      <c r="O78" s="60">
        <v>3670</v>
      </c>
      <c r="P78" s="10"/>
      <c r="Q78" s="60">
        <f t="shared" si="25"/>
        <v>83730</v>
      </c>
      <c r="R78" s="10"/>
      <c r="S78" s="62">
        <f t="shared" si="26"/>
        <v>89312</v>
      </c>
      <c r="T78" s="10"/>
      <c r="U78" s="64">
        <v>23.6</v>
      </c>
      <c r="V78" s="64">
        <v>15</v>
      </c>
      <c r="W78" s="10"/>
      <c r="X78" s="43">
        <v>2770000000</v>
      </c>
      <c r="Y78" s="36">
        <v>7.8E-2</v>
      </c>
      <c r="Z78" s="10"/>
      <c r="AA78" s="20">
        <v>51</v>
      </c>
      <c r="AB78" s="20">
        <v>10</v>
      </c>
      <c r="AC78" s="20">
        <v>1</v>
      </c>
      <c r="AD78" s="20">
        <v>37</v>
      </c>
      <c r="AE78" s="20">
        <v>1</v>
      </c>
      <c r="AF78" s="66">
        <f t="shared" si="27"/>
        <v>100</v>
      </c>
      <c r="AG78" s="10"/>
      <c r="AH78" s="36">
        <v>-0.05</v>
      </c>
      <c r="AI78" s="40">
        <v>3821</v>
      </c>
      <c r="AJ78" s="37">
        <v>0.63</v>
      </c>
      <c r="AK78" s="42" t="s">
        <v>213</v>
      </c>
      <c r="AL78" s="41">
        <v>865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69</v>
      </c>
      <c r="E79" s="10"/>
      <c r="F79" s="18" t="s">
        <v>11</v>
      </c>
      <c r="G79" s="18" t="s">
        <v>11</v>
      </c>
      <c r="H79" s="10"/>
      <c r="I79" s="19">
        <v>1979786</v>
      </c>
      <c r="J79" s="19">
        <v>7210</v>
      </c>
      <c r="K79" s="17" t="s">
        <v>9</v>
      </c>
      <c r="L79" s="10"/>
      <c r="M79" s="60">
        <v>54</v>
      </c>
      <c r="N79" s="60">
        <v>460</v>
      </c>
      <c r="O79" s="60">
        <v>438</v>
      </c>
      <c r="P79" s="10"/>
      <c r="Q79" s="60">
        <f t="shared" si="25"/>
        <v>6900</v>
      </c>
      <c r="R79" s="10"/>
      <c r="S79" s="62">
        <f t="shared" si="26"/>
        <v>7360</v>
      </c>
      <c r="T79" s="10"/>
      <c r="U79" s="64">
        <v>23.2</v>
      </c>
      <c r="V79" s="64">
        <v>26.15</v>
      </c>
      <c r="W79" s="10"/>
      <c r="X79" s="43">
        <v>1080000000</v>
      </c>
      <c r="Y79" s="36">
        <v>7.6999999999999999E-2</v>
      </c>
      <c r="Z79" s="10"/>
      <c r="AA79" s="20">
        <v>55</v>
      </c>
      <c r="AB79" s="20">
        <v>4</v>
      </c>
      <c r="AC79" s="20">
        <v>1</v>
      </c>
      <c r="AD79" s="20">
        <v>39</v>
      </c>
      <c r="AE79" s="20">
        <v>1</v>
      </c>
      <c r="AF79" s="66">
        <f t="shared" si="27"/>
        <v>100</v>
      </c>
      <c r="AG79" s="10"/>
      <c r="AH79" s="36">
        <v>-5.1999999999999998E-2</v>
      </c>
      <c r="AI79" s="40">
        <v>9850</v>
      </c>
      <c r="AJ79" s="37">
        <v>0.76</v>
      </c>
      <c r="AK79" s="42" t="s">
        <v>213</v>
      </c>
      <c r="AL79" s="41">
        <v>1568</v>
      </c>
      <c r="AN79" s="86"/>
      <c r="AO79" s="87"/>
      <c r="AP79" s="88">
        <f t="shared" si="28"/>
        <v>0</v>
      </c>
      <c r="AR79" s="86">
        <f t="shared" si="29"/>
        <v>0</v>
      </c>
      <c r="AS79" s="87"/>
      <c r="AT79" s="88">
        <f t="shared" si="30"/>
        <v>0</v>
      </c>
      <c r="AV79" s="88">
        <v>0</v>
      </c>
    </row>
    <row r="80" spans="1:48" ht="24" customHeight="1">
      <c r="A80" s="16"/>
      <c r="B80" s="17">
        <f t="shared" si="31"/>
        <v>18</v>
      </c>
      <c r="C80" s="10"/>
      <c r="D80" s="18" t="s">
        <v>126</v>
      </c>
      <c r="E80" s="10"/>
      <c r="F80" s="18" t="s">
        <v>11</v>
      </c>
      <c r="G80" s="18" t="s">
        <v>11</v>
      </c>
      <c r="H80" s="10"/>
      <c r="I80" s="19">
        <v>185989632</v>
      </c>
      <c r="J80" s="19">
        <v>2450</v>
      </c>
      <c r="K80" s="17" t="s">
        <v>9</v>
      </c>
      <c r="L80" s="10"/>
      <c r="M80" s="60">
        <v>5053</v>
      </c>
      <c r="N80" s="60">
        <v>39802</v>
      </c>
      <c r="O80" s="60">
        <v>19710</v>
      </c>
      <c r="P80" s="10"/>
      <c r="Q80" s="60">
        <f t="shared" si="25"/>
        <v>597030</v>
      </c>
      <c r="R80" s="10"/>
      <c r="S80" s="62">
        <f t="shared" si="26"/>
        <v>636832</v>
      </c>
      <c r="T80" s="10"/>
      <c r="U80" s="64">
        <v>21.4</v>
      </c>
      <c r="V80" s="64">
        <v>9.86</v>
      </c>
      <c r="W80" s="10"/>
      <c r="X80" s="43">
        <v>28790000000</v>
      </c>
      <c r="Y80" s="36">
        <v>7.0999999999999994E-2</v>
      </c>
      <c r="Z80" s="10"/>
      <c r="AA80" s="20">
        <v>52</v>
      </c>
      <c r="AB80" s="20">
        <v>8</v>
      </c>
      <c r="AC80" s="20">
        <v>2</v>
      </c>
      <c r="AD80" s="20">
        <v>37</v>
      </c>
      <c r="AE80" s="20">
        <v>1</v>
      </c>
      <c r="AF80" s="66">
        <f t="shared" si="27"/>
        <v>100</v>
      </c>
      <c r="AG80" s="10"/>
      <c r="AH80" s="36">
        <v>8.0000000000000002E-3</v>
      </c>
      <c r="AI80" s="40">
        <v>6309</v>
      </c>
      <c r="AJ80" s="37">
        <v>0.45</v>
      </c>
      <c r="AK80" s="42" t="s">
        <v>214</v>
      </c>
      <c r="AL80" s="41">
        <v>631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48" ht="24" customHeight="1">
      <c r="A81" s="16"/>
      <c r="B81" s="17">
        <f t="shared" si="31"/>
        <v>19</v>
      </c>
      <c r="C81" s="10"/>
      <c r="D81" s="18" t="s">
        <v>113</v>
      </c>
      <c r="E81" s="10"/>
      <c r="F81" s="18" t="s">
        <v>11</v>
      </c>
      <c r="G81" s="18" t="s">
        <v>11</v>
      </c>
      <c r="H81" s="10"/>
      <c r="I81" s="19">
        <v>1262132</v>
      </c>
      <c r="J81" s="19">
        <v>9760</v>
      </c>
      <c r="K81" s="17" t="s">
        <v>9</v>
      </c>
      <c r="L81" s="10"/>
      <c r="M81" s="60">
        <v>144</v>
      </c>
      <c r="N81" s="60">
        <v>173</v>
      </c>
      <c r="O81" s="60">
        <v>168</v>
      </c>
      <c r="P81" s="10"/>
      <c r="Q81" s="60">
        <f t="shared" si="25"/>
        <v>2595</v>
      </c>
      <c r="R81" s="10"/>
      <c r="S81" s="62">
        <f t="shared" si="26"/>
        <v>2768</v>
      </c>
      <c r="T81" s="10"/>
      <c r="U81" s="64">
        <v>13.7</v>
      </c>
      <c r="V81" s="64">
        <v>13.22</v>
      </c>
      <c r="W81" s="10"/>
      <c r="X81" s="43">
        <v>556910000</v>
      </c>
      <c r="Y81" s="36">
        <v>4.5999999999999999E-2</v>
      </c>
      <c r="Z81" s="10"/>
      <c r="AA81" s="20">
        <v>40</v>
      </c>
      <c r="AB81" s="20">
        <v>28</v>
      </c>
      <c r="AC81" s="20">
        <v>3</v>
      </c>
      <c r="AD81" s="20">
        <v>28</v>
      </c>
      <c r="AE81" s="20">
        <v>1</v>
      </c>
      <c r="AF81" s="66">
        <f t="shared" si="27"/>
        <v>100</v>
      </c>
      <c r="AG81" s="10"/>
      <c r="AH81" s="36">
        <v>4.3999999999999997E-2</v>
      </c>
      <c r="AI81" s="40">
        <v>40224</v>
      </c>
      <c r="AJ81" s="37">
        <v>0.8</v>
      </c>
      <c r="AK81" s="42" t="s">
        <v>223</v>
      </c>
      <c r="AL81" s="41">
        <v>727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48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48" ht="24" customHeight="1">
      <c r="A83" s="16"/>
      <c r="B83" s="17">
        <v>1</v>
      </c>
      <c r="C83" s="10"/>
      <c r="D83" s="18" t="s">
        <v>142</v>
      </c>
      <c r="E83" s="10"/>
      <c r="F83" s="18" t="s">
        <v>13</v>
      </c>
      <c r="G83" s="18" t="s">
        <v>222</v>
      </c>
      <c r="H83" s="10"/>
      <c r="I83" s="19">
        <v>178015</v>
      </c>
      <c r="J83" s="19">
        <v>7670</v>
      </c>
      <c r="K83" s="17" t="s">
        <v>9</v>
      </c>
      <c r="L83" s="10"/>
      <c r="M83" s="60">
        <v>15</v>
      </c>
      <c r="N83" s="60">
        <v>63</v>
      </c>
      <c r="O83" s="60">
        <v>25</v>
      </c>
      <c r="P83" s="10"/>
      <c r="Q83" s="60">
        <f t="shared" ref="Q83:Q105" si="32">N83*$Q$200</f>
        <v>945</v>
      </c>
      <c r="R83" s="10"/>
      <c r="S83" s="62">
        <f t="shared" ref="S83:S105" si="33">Q83+N83</f>
        <v>1008</v>
      </c>
      <c r="T83" s="10"/>
      <c r="U83" s="64">
        <v>35.4</v>
      </c>
      <c r="V83" s="64">
        <v>14.13</v>
      </c>
      <c r="W83" s="10"/>
      <c r="X83" s="43">
        <v>192470000</v>
      </c>
      <c r="Y83" s="36">
        <v>0.11799999999999999</v>
      </c>
      <c r="Z83" s="10"/>
      <c r="AA83" s="20">
        <v>58</v>
      </c>
      <c r="AB83" s="20">
        <v>15</v>
      </c>
      <c r="AC83" s="20">
        <v>4</v>
      </c>
      <c r="AD83" s="20">
        <v>22</v>
      </c>
      <c r="AE83" s="20">
        <v>1</v>
      </c>
      <c r="AF83" s="66">
        <f t="shared" ref="AF83:AF105" si="34">SUM(AA83:AE83)</f>
        <v>100</v>
      </c>
      <c r="AG83" s="10"/>
      <c r="AH83" s="36">
        <v>1.9E-2</v>
      </c>
      <c r="AI83" s="40">
        <v>20044</v>
      </c>
      <c r="AJ83" s="37">
        <v>0.8</v>
      </c>
      <c r="AK83" s="42" t="s">
        <v>213</v>
      </c>
      <c r="AL83" s="41">
        <v>700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48" ht="24" customHeight="1">
      <c r="A84" s="16"/>
      <c r="B84" s="17">
        <f t="shared" si="31"/>
        <v>2</v>
      </c>
      <c r="C84" s="10"/>
      <c r="D84" s="18" t="s">
        <v>57</v>
      </c>
      <c r="E84" s="10"/>
      <c r="F84" s="18" t="s">
        <v>13</v>
      </c>
      <c r="G84" s="18" t="s">
        <v>222</v>
      </c>
      <c r="H84" s="10"/>
      <c r="I84" s="19">
        <v>10648791</v>
      </c>
      <c r="J84" s="19">
        <v>6390</v>
      </c>
      <c r="K84" s="17" t="s">
        <v>9</v>
      </c>
      <c r="L84" s="10"/>
      <c r="M84" s="60">
        <v>3118</v>
      </c>
      <c r="N84" s="60">
        <v>3684</v>
      </c>
      <c r="O84" s="60">
        <v>3184</v>
      </c>
      <c r="P84" s="10"/>
      <c r="Q84" s="60">
        <f t="shared" si="32"/>
        <v>55260</v>
      </c>
      <c r="R84" s="10"/>
      <c r="S84" s="62">
        <f t="shared" si="33"/>
        <v>58944</v>
      </c>
      <c r="T84" s="10"/>
      <c r="U84" s="64">
        <v>34.6</v>
      </c>
      <c r="V84" s="64">
        <v>30.77</v>
      </c>
      <c r="W84" s="10"/>
      <c r="X84" s="43">
        <v>8320000000</v>
      </c>
      <c r="Y84" s="36">
        <v>0.115</v>
      </c>
      <c r="Z84" s="10"/>
      <c r="AA84" s="20">
        <v>73</v>
      </c>
      <c r="AB84" s="20">
        <v>16</v>
      </c>
      <c r="AC84" s="20">
        <v>1</v>
      </c>
      <c r="AD84" s="20">
        <v>9</v>
      </c>
      <c r="AE84" s="20">
        <v>1</v>
      </c>
      <c r="AF84" s="66">
        <f t="shared" si="34"/>
        <v>100</v>
      </c>
      <c r="AG84" s="10"/>
      <c r="AH84" s="36">
        <v>5.8999999999999997E-2</v>
      </c>
      <c r="AI84" s="40">
        <v>36192</v>
      </c>
      <c r="AJ84" s="37">
        <v>0.81</v>
      </c>
      <c r="AK84" s="42" t="s">
        <v>210</v>
      </c>
      <c r="AL84" s="41">
        <v>1563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48" ht="24" customHeight="1">
      <c r="A85" s="16"/>
      <c r="B85" s="17">
        <f t="shared" si="31"/>
        <v>3</v>
      </c>
      <c r="C85" s="10"/>
      <c r="D85" s="18" t="s">
        <v>183</v>
      </c>
      <c r="E85" s="10"/>
      <c r="F85" s="18" t="s">
        <v>13</v>
      </c>
      <c r="G85" s="18" t="s">
        <v>222</v>
      </c>
      <c r="H85" s="10"/>
      <c r="I85" s="19">
        <v>31568180</v>
      </c>
      <c r="J85" s="19">
        <v>11760</v>
      </c>
      <c r="K85" s="17" t="s">
        <v>9</v>
      </c>
      <c r="L85" s="10"/>
      <c r="M85" s="60">
        <v>7028</v>
      </c>
      <c r="N85" s="60">
        <v>10640</v>
      </c>
      <c r="O85" s="60">
        <v>6881</v>
      </c>
      <c r="P85" s="10"/>
      <c r="Q85" s="60">
        <f t="shared" si="32"/>
        <v>159600</v>
      </c>
      <c r="R85" s="10"/>
      <c r="S85" s="62">
        <f t="shared" si="33"/>
        <v>170240</v>
      </c>
      <c r="T85" s="10"/>
      <c r="U85" s="64">
        <v>33.700000000000003</v>
      </c>
      <c r="V85" s="64">
        <v>22.62</v>
      </c>
      <c r="W85" s="10"/>
      <c r="X85" s="43">
        <v>55520000000</v>
      </c>
      <c r="Y85" s="36">
        <v>0.115</v>
      </c>
      <c r="Z85" s="10"/>
      <c r="AA85" s="20">
        <v>31</v>
      </c>
      <c r="AB85" s="20">
        <v>16</v>
      </c>
      <c r="AC85" s="20">
        <v>2</v>
      </c>
      <c r="AD85" s="20">
        <v>49</v>
      </c>
      <c r="AE85" s="20">
        <v>2</v>
      </c>
      <c r="AF85" s="66">
        <f t="shared" si="34"/>
        <v>100</v>
      </c>
      <c r="AG85" s="10"/>
      <c r="AH85" s="36">
        <v>-2.7E-2</v>
      </c>
      <c r="AI85" s="40">
        <v>25341</v>
      </c>
      <c r="AJ85" s="37">
        <v>0.84</v>
      </c>
      <c r="AK85" s="42" t="s">
        <v>213</v>
      </c>
      <c r="AL85" s="41">
        <v>1230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48" ht="24" customHeight="1">
      <c r="A86" s="16"/>
      <c r="B86" s="17">
        <f t="shared" si="31"/>
        <v>4</v>
      </c>
      <c r="C86" s="10"/>
      <c r="D86" s="18" t="s">
        <v>26</v>
      </c>
      <c r="E86" s="10"/>
      <c r="F86" s="18" t="s">
        <v>13</v>
      </c>
      <c r="G86" s="18" t="s">
        <v>222</v>
      </c>
      <c r="H86" s="10"/>
      <c r="I86" s="19">
        <v>366954</v>
      </c>
      <c r="J86" s="19">
        <v>4410</v>
      </c>
      <c r="K86" s="17" t="s">
        <v>9</v>
      </c>
      <c r="L86" s="10"/>
      <c r="M86" s="60">
        <v>101</v>
      </c>
      <c r="N86" s="60">
        <v>104</v>
      </c>
      <c r="O86" s="60">
        <v>71</v>
      </c>
      <c r="P86" s="10"/>
      <c r="Q86" s="60">
        <f t="shared" si="32"/>
        <v>1560</v>
      </c>
      <c r="R86" s="10"/>
      <c r="S86" s="62">
        <f t="shared" si="33"/>
        <v>1664</v>
      </c>
      <c r="T86" s="10"/>
      <c r="U86" s="64">
        <v>28.3</v>
      </c>
      <c r="V86" s="64">
        <v>18.309999999999999</v>
      </c>
      <c r="W86" s="10"/>
      <c r="X86" s="43">
        <v>170250000</v>
      </c>
      <c r="Y86" s="36">
        <v>9.4E-2</v>
      </c>
      <c r="Z86" s="10"/>
      <c r="AA86" s="20">
        <v>53</v>
      </c>
      <c r="AB86" s="20">
        <v>20</v>
      </c>
      <c r="AC86" s="20">
        <v>7</v>
      </c>
      <c r="AD86" s="20">
        <v>19</v>
      </c>
      <c r="AE86" s="20">
        <v>1</v>
      </c>
      <c r="AF86" s="66">
        <f t="shared" si="34"/>
        <v>100</v>
      </c>
      <c r="AG86" s="10"/>
      <c r="AH86" s="36">
        <v>2.5999999999999999E-2</v>
      </c>
      <c r="AI86" s="40">
        <v>15286</v>
      </c>
      <c r="AJ86" s="37">
        <v>0.86</v>
      </c>
      <c r="AK86" s="42" t="s">
        <v>210</v>
      </c>
      <c r="AL86" s="41">
        <v>1007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48" ht="24" customHeight="1">
      <c r="A87" s="16"/>
      <c r="B87" s="17">
        <f t="shared" si="31"/>
        <v>5</v>
      </c>
      <c r="C87" s="10"/>
      <c r="D87" s="18" t="s">
        <v>79</v>
      </c>
      <c r="E87" s="10"/>
      <c r="F87" s="18" t="s">
        <v>13</v>
      </c>
      <c r="G87" s="18" t="s">
        <v>222</v>
      </c>
      <c r="H87" s="10"/>
      <c r="I87" s="19">
        <v>773303</v>
      </c>
      <c r="J87" s="19">
        <v>4250</v>
      </c>
      <c r="K87" s="17" t="s">
        <v>9</v>
      </c>
      <c r="L87" s="10"/>
      <c r="M87" s="60">
        <v>128</v>
      </c>
      <c r="N87" s="60">
        <v>190</v>
      </c>
      <c r="O87" s="60">
        <v>121</v>
      </c>
      <c r="P87" s="10"/>
      <c r="Q87" s="60">
        <f t="shared" si="32"/>
        <v>2850</v>
      </c>
      <c r="R87" s="10"/>
      <c r="S87" s="62">
        <f t="shared" si="33"/>
        <v>3040</v>
      </c>
      <c r="T87" s="10"/>
      <c r="U87" s="64">
        <v>24.6</v>
      </c>
      <c r="V87" s="64">
        <v>16.27</v>
      </c>
      <c r="W87" s="10"/>
      <c r="X87" s="43">
        <v>286260000</v>
      </c>
      <c r="Y87" s="36">
        <v>8.2000000000000003E-2</v>
      </c>
      <c r="Z87" s="10"/>
      <c r="AA87" s="20">
        <v>51</v>
      </c>
      <c r="AB87" s="20">
        <v>19</v>
      </c>
      <c r="AC87" s="20">
        <v>6</v>
      </c>
      <c r="AD87" s="20">
        <v>23</v>
      </c>
      <c r="AE87" s="20">
        <v>1</v>
      </c>
      <c r="AF87" s="66">
        <f t="shared" si="34"/>
        <v>100</v>
      </c>
      <c r="AG87" s="10"/>
      <c r="AH87" s="36">
        <v>-9.2999999999999999E-2</v>
      </c>
      <c r="AI87" s="40">
        <v>2029</v>
      </c>
      <c r="AJ87" s="37">
        <v>0.85</v>
      </c>
      <c r="AK87" s="42" t="s">
        <v>210</v>
      </c>
      <c r="AL87" s="41">
        <v>856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48" ht="24" customHeight="1">
      <c r="A88" s="16"/>
      <c r="B88" s="17">
        <f t="shared" si="31"/>
        <v>6</v>
      </c>
      <c r="C88" s="10"/>
      <c r="D88" s="18" t="s">
        <v>132</v>
      </c>
      <c r="E88" s="10"/>
      <c r="F88" s="18" t="s">
        <v>13</v>
      </c>
      <c r="G88" s="18" t="s">
        <v>222</v>
      </c>
      <c r="H88" s="10"/>
      <c r="I88" s="19">
        <v>6725308</v>
      </c>
      <c r="J88" s="19">
        <v>4070</v>
      </c>
      <c r="K88" s="17" t="s">
        <v>9</v>
      </c>
      <c r="L88" s="10"/>
      <c r="M88" s="60">
        <v>1202</v>
      </c>
      <c r="N88" s="60">
        <v>1529</v>
      </c>
      <c r="O88" s="60">
        <v>1494</v>
      </c>
      <c r="P88" s="10"/>
      <c r="Q88" s="60">
        <f t="shared" si="32"/>
        <v>22935</v>
      </c>
      <c r="R88" s="10"/>
      <c r="S88" s="62">
        <f t="shared" si="33"/>
        <v>24464</v>
      </c>
      <c r="T88" s="10"/>
      <c r="U88" s="64">
        <v>22.7</v>
      </c>
      <c r="V88" s="64">
        <v>21.9</v>
      </c>
      <c r="W88" s="10"/>
      <c r="X88" s="43">
        <v>2730000000</v>
      </c>
      <c r="Y88" s="36">
        <v>7.5999999999999998E-2</v>
      </c>
      <c r="Z88" s="10"/>
      <c r="AA88" s="20">
        <v>18</v>
      </c>
      <c r="AB88" s="20">
        <v>43</v>
      </c>
      <c r="AC88" s="20">
        <v>1</v>
      </c>
      <c r="AD88" s="20">
        <v>37</v>
      </c>
      <c r="AE88" s="20">
        <v>1</v>
      </c>
      <c r="AF88" s="66">
        <f t="shared" si="34"/>
        <v>100</v>
      </c>
      <c r="AG88" s="10"/>
      <c r="AH88" s="36">
        <v>-0.08</v>
      </c>
      <c r="AI88" s="40">
        <v>27834</v>
      </c>
      <c r="AJ88" s="37">
        <v>0.84</v>
      </c>
      <c r="AK88" s="42" t="s">
        <v>210</v>
      </c>
      <c r="AL88" s="41">
        <v>1167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48" ht="24" customHeight="1">
      <c r="A89" s="16"/>
      <c r="B89" s="17">
        <f t="shared" si="31"/>
        <v>7</v>
      </c>
      <c r="C89" s="10"/>
      <c r="D89" s="18" t="s">
        <v>60</v>
      </c>
      <c r="E89" s="10"/>
      <c r="F89" s="18" t="s">
        <v>13</v>
      </c>
      <c r="G89" s="18" t="s">
        <v>222</v>
      </c>
      <c r="H89" s="10"/>
      <c r="I89" s="19">
        <v>6344722</v>
      </c>
      <c r="J89" s="19">
        <v>3920</v>
      </c>
      <c r="K89" s="17" t="s">
        <v>9</v>
      </c>
      <c r="L89" s="10"/>
      <c r="M89" s="60">
        <v>1215</v>
      </c>
      <c r="N89" s="60">
        <v>1411</v>
      </c>
      <c r="O89" s="60">
        <v>1276</v>
      </c>
      <c r="P89" s="10"/>
      <c r="Q89" s="60">
        <f t="shared" si="32"/>
        <v>21165</v>
      </c>
      <c r="R89" s="10"/>
      <c r="S89" s="62">
        <f t="shared" si="33"/>
        <v>22576</v>
      </c>
      <c r="T89" s="10"/>
      <c r="U89" s="64">
        <v>22.2</v>
      </c>
      <c r="V89" s="64">
        <v>21.04</v>
      </c>
      <c r="W89" s="10"/>
      <c r="X89" s="43">
        <v>1770000000</v>
      </c>
      <c r="Y89" s="36">
        <v>7.3999999999999996E-2</v>
      </c>
      <c r="Z89" s="10"/>
      <c r="AA89" s="20">
        <v>30</v>
      </c>
      <c r="AB89" s="20">
        <v>3</v>
      </c>
      <c r="AC89" s="20">
        <v>1</v>
      </c>
      <c r="AD89" s="20">
        <v>65</v>
      </c>
      <c r="AE89" s="20">
        <v>1</v>
      </c>
      <c r="AF89" s="66">
        <f t="shared" si="34"/>
        <v>100</v>
      </c>
      <c r="AG89" s="10"/>
      <c r="AH89" s="36">
        <v>0.10299999999999999</v>
      </c>
      <c r="AI89" s="40">
        <v>15888</v>
      </c>
      <c r="AJ89" s="37">
        <v>0.71</v>
      </c>
      <c r="AK89" s="42" t="s">
        <v>213</v>
      </c>
      <c r="AL89" s="41">
        <v>929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48" ht="24" customHeight="1">
      <c r="A90" s="16"/>
      <c r="B90" s="17">
        <f t="shared" si="31"/>
        <v>8</v>
      </c>
      <c r="C90" s="10"/>
      <c r="D90" s="18" t="s">
        <v>58</v>
      </c>
      <c r="E90" s="10"/>
      <c r="F90" s="18" t="s">
        <v>13</v>
      </c>
      <c r="G90" s="18" t="s">
        <v>222</v>
      </c>
      <c r="H90" s="10"/>
      <c r="I90" s="19">
        <v>16385068</v>
      </c>
      <c r="J90" s="19">
        <v>5820</v>
      </c>
      <c r="K90" s="17" t="s">
        <v>9</v>
      </c>
      <c r="L90" s="10"/>
      <c r="M90" s="60">
        <v>2894</v>
      </c>
      <c r="N90" s="60">
        <v>3490</v>
      </c>
      <c r="O90" s="60">
        <v>4474</v>
      </c>
      <c r="P90" s="10"/>
      <c r="Q90" s="60">
        <f t="shared" si="32"/>
        <v>52350</v>
      </c>
      <c r="R90" s="10"/>
      <c r="S90" s="62">
        <f t="shared" si="33"/>
        <v>55840</v>
      </c>
      <c r="T90" s="10"/>
      <c r="U90" s="64">
        <v>21.3</v>
      </c>
      <c r="V90" s="64">
        <v>27.21</v>
      </c>
      <c r="W90" s="10"/>
      <c r="X90" s="43">
        <v>7080000000</v>
      </c>
      <c r="Y90" s="36">
        <v>7.0999999999999994E-2</v>
      </c>
      <c r="Z90" s="10"/>
      <c r="AA90" s="20">
        <v>32</v>
      </c>
      <c r="AB90" s="20">
        <v>18</v>
      </c>
      <c r="AC90" s="20">
        <v>2</v>
      </c>
      <c r="AD90" s="20">
        <v>47</v>
      </c>
      <c r="AE90" s="20">
        <v>1</v>
      </c>
      <c r="AF90" s="66">
        <f t="shared" si="34"/>
        <v>100</v>
      </c>
      <c r="AG90" s="10"/>
      <c r="AH90" s="36">
        <v>-9.0999999999999998E-2</v>
      </c>
      <c r="AI90" s="40">
        <v>11751</v>
      </c>
      <c r="AJ90" s="37">
        <v>0.75</v>
      </c>
      <c r="AK90" s="42" t="s">
        <v>213</v>
      </c>
      <c r="AL90" s="41">
        <v>1394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48" ht="24" customHeight="1">
      <c r="A91" s="16"/>
      <c r="B91" s="17">
        <f t="shared" si="31"/>
        <v>9</v>
      </c>
      <c r="C91" s="10"/>
      <c r="D91" s="18" t="s">
        <v>32</v>
      </c>
      <c r="E91" s="10"/>
      <c r="F91" s="18" t="s">
        <v>13</v>
      </c>
      <c r="G91" s="18" t="s">
        <v>222</v>
      </c>
      <c r="H91" s="10"/>
      <c r="I91" s="19">
        <v>207652864</v>
      </c>
      <c r="J91" s="19">
        <v>8840</v>
      </c>
      <c r="K91" s="17" t="s">
        <v>9</v>
      </c>
      <c r="L91" s="10"/>
      <c r="M91" s="60">
        <v>38651</v>
      </c>
      <c r="N91" s="60">
        <v>41007</v>
      </c>
      <c r="O91" s="60">
        <v>46009</v>
      </c>
      <c r="P91" s="10"/>
      <c r="Q91" s="60">
        <f t="shared" si="32"/>
        <v>615105</v>
      </c>
      <c r="R91" s="10"/>
      <c r="S91" s="62">
        <f t="shared" si="33"/>
        <v>656112</v>
      </c>
      <c r="T91" s="10"/>
      <c r="U91" s="64">
        <v>19.7</v>
      </c>
      <c r="V91" s="64">
        <v>21.9</v>
      </c>
      <c r="W91" s="10"/>
      <c r="X91" s="43">
        <v>117950000000</v>
      </c>
      <c r="Y91" s="36">
        <v>6.6000000000000003E-2</v>
      </c>
      <c r="Z91" s="10"/>
      <c r="AA91" s="20">
        <v>32</v>
      </c>
      <c r="AB91" s="20">
        <v>38</v>
      </c>
      <c r="AC91" s="20">
        <v>2</v>
      </c>
      <c r="AD91" s="20">
        <v>27</v>
      </c>
      <c r="AE91" s="20">
        <v>1</v>
      </c>
      <c r="AF91" s="66">
        <f t="shared" si="34"/>
        <v>100</v>
      </c>
      <c r="AG91" s="10"/>
      <c r="AH91" s="36">
        <v>-7.1999999999999995E-2</v>
      </c>
      <c r="AI91" s="40">
        <v>45204</v>
      </c>
      <c r="AJ91" s="37">
        <v>0.82</v>
      </c>
      <c r="AK91" s="42" t="s">
        <v>210</v>
      </c>
      <c r="AL91" s="41">
        <v>1140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48" ht="24" customHeight="1">
      <c r="A92" s="16"/>
      <c r="B92" s="17">
        <f t="shared" si="31"/>
        <v>10</v>
      </c>
      <c r="C92" s="10"/>
      <c r="D92" s="18" t="s">
        <v>44</v>
      </c>
      <c r="E92" s="10"/>
      <c r="F92" s="18" t="s">
        <v>13</v>
      </c>
      <c r="G92" s="18" t="s">
        <v>222</v>
      </c>
      <c r="H92" s="10"/>
      <c r="I92" s="19">
        <v>48653420</v>
      </c>
      <c r="J92" s="19">
        <v>6320</v>
      </c>
      <c r="K92" s="17" t="s">
        <v>9</v>
      </c>
      <c r="L92" s="10"/>
      <c r="M92" s="60">
        <v>7158</v>
      </c>
      <c r="N92" s="60">
        <v>8987</v>
      </c>
      <c r="O92" s="60">
        <v>7447</v>
      </c>
      <c r="P92" s="10"/>
      <c r="Q92" s="60">
        <f t="shared" si="32"/>
        <v>134805</v>
      </c>
      <c r="R92" s="10"/>
      <c r="S92" s="62">
        <f t="shared" si="33"/>
        <v>143792</v>
      </c>
      <c r="T92" s="10"/>
      <c r="U92" s="64">
        <v>18.5</v>
      </c>
      <c r="V92" s="64">
        <v>14.88</v>
      </c>
      <c r="W92" s="10"/>
      <c r="X92" s="43">
        <v>17370000000</v>
      </c>
      <c r="Y92" s="36">
        <v>6.0999999999999999E-2</v>
      </c>
      <c r="Z92" s="10"/>
      <c r="AA92" s="20">
        <v>15</v>
      </c>
      <c r="AB92" s="20">
        <v>40</v>
      </c>
      <c r="AC92" s="20">
        <v>3</v>
      </c>
      <c r="AD92" s="20">
        <v>41</v>
      </c>
      <c r="AE92" s="20">
        <v>1</v>
      </c>
      <c r="AF92" s="66">
        <f t="shared" si="34"/>
        <v>100</v>
      </c>
      <c r="AG92" s="10"/>
      <c r="AH92" s="36">
        <v>2.8000000000000001E-2</v>
      </c>
      <c r="AI92" s="40">
        <v>27702</v>
      </c>
      <c r="AJ92" s="37">
        <v>0.76</v>
      </c>
      <c r="AK92" s="42" t="s">
        <v>210</v>
      </c>
      <c r="AL92" s="41">
        <v>753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48" ht="24" customHeight="1">
      <c r="A93" s="16"/>
      <c r="B93" s="17">
        <f t="shared" si="31"/>
        <v>11</v>
      </c>
      <c r="C93" s="10"/>
      <c r="D93" s="18" t="s">
        <v>48</v>
      </c>
      <c r="E93" s="10"/>
      <c r="F93" s="18" t="s">
        <v>13</v>
      </c>
      <c r="G93" s="18" t="s">
        <v>222</v>
      </c>
      <c r="H93" s="10"/>
      <c r="I93" s="19">
        <v>4857274</v>
      </c>
      <c r="J93" s="19">
        <v>10840</v>
      </c>
      <c r="K93" s="17" t="s">
        <v>9</v>
      </c>
      <c r="L93" s="10"/>
      <c r="M93" s="60">
        <v>795</v>
      </c>
      <c r="N93" s="60">
        <v>812</v>
      </c>
      <c r="O93" s="60">
        <v>778</v>
      </c>
      <c r="P93" s="10"/>
      <c r="Q93" s="60">
        <f t="shared" si="32"/>
        <v>12180</v>
      </c>
      <c r="R93" s="10"/>
      <c r="S93" s="62">
        <f t="shared" si="33"/>
        <v>12992</v>
      </c>
      <c r="T93" s="10"/>
      <c r="U93" s="64">
        <v>16.7</v>
      </c>
      <c r="V93" s="64">
        <v>16.84</v>
      </c>
      <c r="W93" s="10"/>
      <c r="X93" s="43">
        <v>3180000000</v>
      </c>
      <c r="Y93" s="36">
        <v>5.6000000000000001E-2</v>
      </c>
      <c r="Z93" s="10"/>
      <c r="AA93" s="20">
        <v>22</v>
      </c>
      <c r="AB93" s="20">
        <v>11</v>
      </c>
      <c r="AC93" s="20">
        <v>1</v>
      </c>
      <c r="AD93" s="20">
        <v>65</v>
      </c>
      <c r="AE93" s="20">
        <v>1</v>
      </c>
      <c r="AF93" s="66">
        <f t="shared" si="34"/>
        <v>100</v>
      </c>
      <c r="AG93" s="10"/>
      <c r="AH93" s="36">
        <v>0.104</v>
      </c>
      <c r="AI93" s="40">
        <v>40998</v>
      </c>
      <c r="AJ93" s="37">
        <v>0.75</v>
      </c>
      <c r="AK93" s="42" t="s">
        <v>213</v>
      </c>
      <c r="AL93" s="41">
        <v>794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</row>
    <row r="94" spans="1:48" ht="24" customHeight="1">
      <c r="A94" s="16"/>
      <c r="B94" s="17">
        <f t="shared" si="31"/>
        <v>12</v>
      </c>
      <c r="C94" s="10"/>
      <c r="D94" s="18" t="s">
        <v>80</v>
      </c>
      <c r="E94" s="10"/>
      <c r="F94" s="18" t="s">
        <v>13</v>
      </c>
      <c r="G94" s="18" t="s">
        <v>222</v>
      </c>
      <c r="H94" s="10"/>
      <c r="I94" s="19">
        <v>9112867</v>
      </c>
      <c r="J94" s="19">
        <v>2150</v>
      </c>
      <c r="K94" s="17" t="s">
        <v>9</v>
      </c>
      <c r="L94" s="10"/>
      <c r="M94" s="60">
        <v>1407</v>
      </c>
      <c r="N94" s="60">
        <v>1525</v>
      </c>
      <c r="O94" s="60">
        <v>1276</v>
      </c>
      <c r="P94" s="10"/>
      <c r="Q94" s="60">
        <f t="shared" si="32"/>
        <v>22875</v>
      </c>
      <c r="R94" s="10"/>
      <c r="S94" s="62">
        <f t="shared" si="33"/>
        <v>24400</v>
      </c>
      <c r="T94" s="10"/>
      <c r="U94" s="64">
        <v>16.7</v>
      </c>
      <c r="V94" s="64">
        <v>13.76</v>
      </c>
      <c r="W94" s="10"/>
      <c r="X94" s="43">
        <v>1200000000</v>
      </c>
      <c r="Y94" s="36">
        <v>5.6000000000000001E-2</v>
      </c>
      <c r="Z94" s="10"/>
      <c r="AA94" s="20">
        <v>31</v>
      </c>
      <c r="AB94" s="20">
        <v>9</v>
      </c>
      <c r="AC94" s="20">
        <v>2</v>
      </c>
      <c r="AD94" s="20">
        <v>56</v>
      </c>
      <c r="AE94" s="20">
        <v>2</v>
      </c>
      <c r="AF94" s="66">
        <f t="shared" si="34"/>
        <v>100</v>
      </c>
      <c r="AG94" s="10"/>
      <c r="AH94" s="36">
        <v>-1.2E-2</v>
      </c>
      <c r="AI94" s="40">
        <v>18595</v>
      </c>
      <c r="AJ94" s="37">
        <v>0.72</v>
      </c>
      <c r="AK94" s="42" t="s">
        <v>214</v>
      </c>
      <c r="AL94" s="41">
        <v>698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48" ht="24" customHeight="1">
      <c r="A95" s="16"/>
      <c r="B95" s="17">
        <f t="shared" si="31"/>
        <v>13</v>
      </c>
      <c r="C95" s="10"/>
      <c r="D95" s="18" t="s">
        <v>76</v>
      </c>
      <c r="E95" s="10"/>
      <c r="F95" s="18" t="s">
        <v>13</v>
      </c>
      <c r="G95" s="18" t="s">
        <v>222</v>
      </c>
      <c r="H95" s="10"/>
      <c r="I95" s="19">
        <v>16582469</v>
      </c>
      <c r="J95" s="19">
        <v>3790</v>
      </c>
      <c r="K95" s="17" t="s">
        <v>9</v>
      </c>
      <c r="L95" s="10"/>
      <c r="M95" s="60">
        <v>2058</v>
      </c>
      <c r="N95" s="60">
        <v>2758</v>
      </c>
      <c r="O95" s="60">
        <v>2635</v>
      </c>
      <c r="P95" s="10"/>
      <c r="Q95" s="60">
        <f t="shared" si="32"/>
        <v>41370</v>
      </c>
      <c r="R95" s="10"/>
      <c r="S95" s="62">
        <f t="shared" si="33"/>
        <v>44128</v>
      </c>
      <c r="T95" s="10"/>
      <c r="U95" s="64">
        <v>16.600000000000001</v>
      </c>
      <c r="V95" s="64">
        <v>15.92</v>
      </c>
      <c r="W95" s="10"/>
      <c r="X95" s="43">
        <v>3800000000</v>
      </c>
      <c r="Y95" s="36">
        <v>5.5E-2</v>
      </c>
      <c r="Z95" s="10"/>
      <c r="AA95" s="20">
        <v>38</v>
      </c>
      <c r="AB95" s="20">
        <v>14</v>
      </c>
      <c r="AC95" s="20">
        <v>2</v>
      </c>
      <c r="AD95" s="20">
        <v>45</v>
      </c>
      <c r="AE95" s="20">
        <v>1</v>
      </c>
      <c r="AF95" s="66">
        <f t="shared" si="34"/>
        <v>100</v>
      </c>
      <c r="AG95" s="10"/>
      <c r="AH95" s="36">
        <v>2.5999999999999999E-2</v>
      </c>
      <c r="AI95" s="40">
        <v>19600</v>
      </c>
      <c r="AJ95" s="37">
        <v>0.82</v>
      </c>
      <c r="AK95" s="42" t="s">
        <v>210</v>
      </c>
      <c r="AL95" s="41">
        <v>863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48" ht="24" customHeight="1">
      <c r="A96" s="16"/>
      <c r="B96" s="17">
        <f t="shared" si="31"/>
        <v>14</v>
      </c>
      <c r="C96" s="10"/>
      <c r="D96" s="18" t="s">
        <v>29</v>
      </c>
      <c r="E96" s="10"/>
      <c r="F96" s="18" t="s">
        <v>13</v>
      </c>
      <c r="G96" s="18" t="s">
        <v>222</v>
      </c>
      <c r="H96" s="10"/>
      <c r="I96" s="19">
        <v>10887882</v>
      </c>
      <c r="J96" s="19">
        <v>3070</v>
      </c>
      <c r="K96" s="17" t="s">
        <v>9</v>
      </c>
      <c r="L96" s="10"/>
      <c r="M96" s="60">
        <v>1259</v>
      </c>
      <c r="N96" s="60">
        <v>1687</v>
      </c>
      <c r="O96" s="60">
        <v>2120</v>
      </c>
      <c r="P96" s="10"/>
      <c r="Q96" s="60">
        <f t="shared" si="32"/>
        <v>25305</v>
      </c>
      <c r="R96" s="10"/>
      <c r="S96" s="62">
        <f t="shared" si="33"/>
        <v>26992</v>
      </c>
      <c r="T96" s="10"/>
      <c r="U96" s="64">
        <v>15.5</v>
      </c>
      <c r="V96" s="64">
        <v>18.7</v>
      </c>
      <c r="W96" s="10"/>
      <c r="X96" s="43">
        <v>1750000000</v>
      </c>
      <c r="Y96" s="36">
        <v>5.1999999999999998E-2</v>
      </c>
      <c r="Z96" s="10"/>
      <c r="AA96" s="20">
        <v>58</v>
      </c>
      <c r="AB96" s="20">
        <v>5</v>
      </c>
      <c r="AC96" s="20">
        <v>1</v>
      </c>
      <c r="AD96" s="20">
        <v>35</v>
      </c>
      <c r="AE96" s="20">
        <v>1</v>
      </c>
      <c r="AF96" s="66">
        <f t="shared" si="34"/>
        <v>100</v>
      </c>
      <c r="AG96" s="10"/>
      <c r="AH96" s="36">
        <v>-4.8000000000000001E-2</v>
      </c>
      <c r="AI96" s="40">
        <v>15715</v>
      </c>
      <c r="AJ96" s="37">
        <v>0.66</v>
      </c>
      <c r="AK96" s="42" t="s">
        <v>213</v>
      </c>
      <c r="AL96" s="41">
        <v>912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49" ht="24" customHeight="1">
      <c r="A97" s="16"/>
      <c r="B97" s="17">
        <f t="shared" si="31"/>
        <v>15</v>
      </c>
      <c r="C97" s="10"/>
      <c r="D97" s="18" t="s">
        <v>160</v>
      </c>
      <c r="E97" s="10"/>
      <c r="F97" s="18" t="s">
        <v>13</v>
      </c>
      <c r="G97" s="18" t="s">
        <v>222</v>
      </c>
      <c r="H97" s="10"/>
      <c r="I97" s="19">
        <v>558368</v>
      </c>
      <c r="J97" s="19">
        <v>7070</v>
      </c>
      <c r="K97" s="17" t="s">
        <v>9</v>
      </c>
      <c r="L97" s="10"/>
      <c r="M97" s="60">
        <v>74</v>
      </c>
      <c r="N97" s="60">
        <v>81</v>
      </c>
      <c r="O97" s="60">
        <v>98</v>
      </c>
      <c r="P97" s="10"/>
      <c r="Q97" s="60">
        <f t="shared" si="32"/>
        <v>1215</v>
      </c>
      <c r="R97" s="10"/>
      <c r="S97" s="62">
        <f t="shared" si="33"/>
        <v>1296</v>
      </c>
      <c r="T97" s="10"/>
      <c r="U97" s="64">
        <v>14.5</v>
      </c>
      <c r="V97" s="64">
        <v>17.149999999999999</v>
      </c>
      <c r="W97" s="10"/>
      <c r="X97" s="43">
        <v>152040000</v>
      </c>
      <c r="Y97" s="36">
        <v>4.8000000000000001E-2</v>
      </c>
      <c r="Z97" s="10"/>
      <c r="AA97" s="20">
        <v>53</v>
      </c>
      <c r="AB97" s="20">
        <v>19</v>
      </c>
      <c r="AC97" s="20">
        <v>6</v>
      </c>
      <c r="AD97" s="20">
        <v>21</v>
      </c>
      <c r="AE97" s="20">
        <v>1</v>
      </c>
      <c r="AF97" s="66">
        <f t="shared" si="34"/>
        <v>100</v>
      </c>
      <c r="AG97" s="10"/>
      <c r="AH97" s="36">
        <v>-2.5000000000000001E-2</v>
      </c>
      <c r="AI97" s="40">
        <v>40903</v>
      </c>
      <c r="AJ97" s="37">
        <v>0.8</v>
      </c>
      <c r="AK97" s="42" t="s">
        <v>213</v>
      </c>
      <c r="AL97" s="41">
        <v>882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49" ht="24" customHeight="1">
      <c r="A98" s="16"/>
      <c r="B98" s="17">
        <f t="shared" si="31"/>
        <v>16</v>
      </c>
      <c r="C98" s="10"/>
      <c r="D98" s="18" t="s">
        <v>130</v>
      </c>
      <c r="E98" s="10"/>
      <c r="F98" s="18" t="s">
        <v>13</v>
      </c>
      <c r="G98" s="18" t="s">
        <v>222</v>
      </c>
      <c r="H98" s="10"/>
      <c r="I98" s="19">
        <v>4034119</v>
      </c>
      <c r="J98" s="19">
        <v>12140</v>
      </c>
      <c r="K98" s="17" t="s">
        <v>9</v>
      </c>
      <c r="L98" s="10"/>
      <c r="M98" s="60">
        <v>440</v>
      </c>
      <c r="N98" s="60">
        <v>575</v>
      </c>
      <c r="O98" s="60">
        <v>506</v>
      </c>
      <c r="P98" s="10"/>
      <c r="Q98" s="60">
        <f t="shared" si="32"/>
        <v>8625</v>
      </c>
      <c r="R98" s="10"/>
      <c r="S98" s="62">
        <f t="shared" si="33"/>
        <v>9200</v>
      </c>
      <c r="T98" s="10"/>
      <c r="U98" s="64">
        <v>14.3</v>
      </c>
      <c r="V98" s="64">
        <v>13.11</v>
      </c>
      <c r="W98" s="10"/>
      <c r="X98" s="43">
        <v>2750000000</v>
      </c>
      <c r="Y98" s="36">
        <v>4.7E-2</v>
      </c>
      <c r="Z98" s="10"/>
      <c r="AA98" s="20">
        <v>41</v>
      </c>
      <c r="AB98" s="20">
        <v>5</v>
      </c>
      <c r="AC98" s="20">
        <v>5</v>
      </c>
      <c r="AD98" s="20">
        <v>47</v>
      </c>
      <c r="AE98" s="20">
        <v>2</v>
      </c>
      <c r="AF98" s="66">
        <f t="shared" si="34"/>
        <v>100</v>
      </c>
      <c r="AG98" s="10"/>
      <c r="AH98" s="36">
        <v>-9.7000000000000003E-2</v>
      </c>
      <c r="AI98" s="40">
        <v>31942</v>
      </c>
      <c r="AJ98" s="37">
        <v>0.77</v>
      </c>
      <c r="AK98" s="42" t="s">
        <v>210</v>
      </c>
      <c r="AL98" s="41">
        <v>659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49" ht="24" customHeight="1">
      <c r="A99" s="16"/>
      <c r="B99" s="17">
        <f t="shared" si="31"/>
        <v>17</v>
      </c>
      <c r="C99" s="10"/>
      <c r="D99" s="18" t="s">
        <v>15</v>
      </c>
      <c r="E99" s="10"/>
      <c r="F99" s="18" t="s">
        <v>13</v>
      </c>
      <c r="G99" s="18" t="s">
        <v>222</v>
      </c>
      <c r="H99" s="10"/>
      <c r="I99" s="19">
        <v>43847432</v>
      </c>
      <c r="J99" s="19">
        <v>11960</v>
      </c>
      <c r="K99" s="17" t="s">
        <v>9</v>
      </c>
      <c r="L99" s="10"/>
      <c r="M99" s="60">
        <v>5530</v>
      </c>
      <c r="N99" s="60">
        <v>6119</v>
      </c>
      <c r="O99" s="60">
        <v>6508</v>
      </c>
      <c r="P99" s="10"/>
      <c r="Q99" s="60">
        <f t="shared" si="32"/>
        <v>91785</v>
      </c>
      <c r="R99" s="10"/>
      <c r="S99" s="62">
        <f t="shared" si="33"/>
        <v>97904</v>
      </c>
      <c r="T99" s="10"/>
      <c r="U99" s="64">
        <v>14</v>
      </c>
      <c r="V99" s="64">
        <v>14.85</v>
      </c>
      <c r="W99" s="10"/>
      <c r="X99" s="43">
        <v>25750000000</v>
      </c>
      <c r="Y99" s="36">
        <v>4.5999999999999999E-2</v>
      </c>
      <c r="Z99" s="10"/>
      <c r="AA99" s="20">
        <v>52</v>
      </c>
      <c r="AB99" s="20">
        <v>18</v>
      </c>
      <c r="AC99" s="20">
        <v>2</v>
      </c>
      <c r="AD99" s="20">
        <v>27</v>
      </c>
      <c r="AE99" s="20">
        <v>1</v>
      </c>
      <c r="AF99" s="66">
        <f t="shared" si="34"/>
        <v>100</v>
      </c>
      <c r="AG99" s="10"/>
      <c r="AH99" s="36">
        <v>-7.6999999999999999E-2</v>
      </c>
      <c r="AI99" s="40">
        <v>49338</v>
      </c>
      <c r="AJ99" s="37">
        <v>0.73</v>
      </c>
      <c r="AK99" s="42" t="s">
        <v>213</v>
      </c>
      <c r="AL99" s="41">
        <v>795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49" ht="24" customHeight="1">
      <c r="A100" s="16"/>
      <c r="B100" s="17">
        <f t="shared" si="31"/>
        <v>18</v>
      </c>
      <c r="C100" s="10"/>
      <c r="D100" s="18" t="s">
        <v>90</v>
      </c>
      <c r="E100" s="10"/>
      <c r="F100" s="18" t="s">
        <v>13</v>
      </c>
      <c r="G100" s="18" t="s">
        <v>222</v>
      </c>
      <c r="H100" s="10"/>
      <c r="I100" s="19">
        <v>2881355</v>
      </c>
      <c r="J100" s="19">
        <v>4660</v>
      </c>
      <c r="K100" s="17" t="s">
        <v>9</v>
      </c>
      <c r="L100" s="10"/>
      <c r="M100" s="60">
        <v>379</v>
      </c>
      <c r="N100" s="60">
        <v>391</v>
      </c>
      <c r="O100" s="60">
        <v>282</v>
      </c>
      <c r="P100" s="10"/>
      <c r="Q100" s="60">
        <f t="shared" si="32"/>
        <v>5865</v>
      </c>
      <c r="R100" s="10"/>
      <c r="S100" s="62">
        <f t="shared" si="33"/>
        <v>6256</v>
      </c>
      <c r="T100" s="10"/>
      <c r="U100" s="64">
        <v>13.6</v>
      </c>
      <c r="V100" s="64">
        <v>10.15</v>
      </c>
      <c r="W100" s="10"/>
      <c r="X100" s="43">
        <v>634940000</v>
      </c>
      <c r="Y100" s="36">
        <v>4.4999999999999998E-2</v>
      </c>
      <c r="Z100" s="10"/>
      <c r="AA100" s="20">
        <v>50</v>
      </c>
      <c r="AB100" s="20">
        <v>18</v>
      </c>
      <c r="AC100" s="20">
        <v>7</v>
      </c>
      <c r="AD100" s="20">
        <v>24</v>
      </c>
      <c r="AE100" s="20">
        <v>1</v>
      </c>
      <c r="AF100" s="66">
        <f t="shared" si="34"/>
        <v>100</v>
      </c>
      <c r="AG100" s="10"/>
      <c r="AH100" s="36">
        <v>-3.0000000000000001E-3</v>
      </c>
      <c r="AI100" s="40">
        <v>18787</v>
      </c>
      <c r="AJ100" s="37">
        <v>0.75</v>
      </c>
      <c r="AK100" s="42" t="s">
        <v>210</v>
      </c>
      <c r="AL100" s="41">
        <v>505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49" ht="24" customHeight="1">
      <c r="A101" s="16"/>
      <c r="B101" s="17">
        <f t="shared" si="31"/>
        <v>19</v>
      </c>
      <c r="C101" s="10"/>
      <c r="D101" s="18" t="s">
        <v>133</v>
      </c>
      <c r="E101" s="10"/>
      <c r="F101" s="18" t="s">
        <v>13</v>
      </c>
      <c r="G101" s="18" t="s">
        <v>222</v>
      </c>
      <c r="H101" s="10"/>
      <c r="I101" s="19">
        <v>31773840</v>
      </c>
      <c r="J101" s="19">
        <v>5950</v>
      </c>
      <c r="K101" s="17" t="s">
        <v>9</v>
      </c>
      <c r="L101" s="10"/>
      <c r="M101" s="60">
        <v>2696</v>
      </c>
      <c r="N101" s="60">
        <v>4286</v>
      </c>
      <c r="O101" s="60">
        <v>4555</v>
      </c>
      <c r="P101" s="10"/>
      <c r="Q101" s="60">
        <f t="shared" si="32"/>
        <v>64290</v>
      </c>
      <c r="R101" s="10"/>
      <c r="S101" s="62">
        <f t="shared" si="33"/>
        <v>68576</v>
      </c>
      <c r="T101" s="10"/>
      <c r="U101" s="64">
        <v>13.5</v>
      </c>
      <c r="V101" s="64">
        <v>13.95</v>
      </c>
      <c r="W101" s="10"/>
      <c r="X101" s="43">
        <v>8600000000</v>
      </c>
      <c r="Y101" s="36">
        <v>4.4999999999999998E-2</v>
      </c>
      <c r="Z101" s="10"/>
      <c r="AA101" s="20">
        <v>40</v>
      </c>
      <c r="AB101" s="20">
        <v>7</v>
      </c>
      <c r="AC101" s="20">
        <v>3</v>
      </c>
      <c r="AD101" s="20">
        <v>49</v>
      </c>
      <c r="AE101" s="20">
        <v>1</v>
      </c>
      <c r="AF101" s="66">
        <f t="shared" si="34"/>
        <v>100</v>
      </c>
      <c r="AG101" s="10"/>
      <c r="AH101" s="36">
        <v>-0.127</v>
      </c>
      <c r="AI101" s="40">
        <v>17640</v>
      </c>
      <c r="AJ101" s="37">
        <v>0.71</v>
      </c>
      <c r="AK101" s="42" t="s">
        <v>213</v>
      </c>
      <c r="AL101" s="41">
        <v>697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49" ht="24" customHeight="1">
      <c r="A102" s="16"/>
      <c r="B102" s="17">
        <f t="shared" si="31"/>
        <v>20</v>
      </c>
      <c r="C102" s="10"/>
      <c r="D102" s="18" t="s">
        <v>114</v>
      </c>
      <c r="E102" s="10"/>
      <c r="F102" s="18" t="s">
        <v>13</v>
      </c>
      <c r="G102" s="18" t="s">
        <v>222</v>
      </c>
      <c r="H102" s="10"/>
      <c r="I102" s="19">
        <v>127540424</v>
      </c>
      <c r="J102" s="19">
        <v>9040</v>
      </c>
      <c r="K102" s="17" t="s">
        <v>9</v>
      </c>
      <c r="L102" s="10"/>
      <c r="M102" s="60">
        <v>16039</v>
      </c>
      <c r="N102" s="60">
        <v>16725</v>
      </c>
      <c r="O102" s="60">
        <v>19676</v>
      </c>
      <c r="P102" s="10"/>
      <c r="Q102" s="60">
        <f t="shared" si="32"/>
        <v>250875</v>
      </c>
      <c r="R102" s="10"/>
      <c r="S102" s="62">
        <f t="shared" si="33"/>
        <v>267600</v>
      </c>
      <c r="T102" s="10"/>
      <c r="U102" s="64">
        <v>13.1</v>
      </c>
      <c r="V102" s="64">
        <v>15.73</v>
      </c>
      <c r="W102" s="10"/>
      <c r="X102" s="43">
        <v>46990000000</v>
      </c>
      <c r="Y102" s="36">
        <v>4.3999999999999997E-2</v>
      </c>
      <c r="Z102" s="10"/>
      <c r="AA102" s="20">
        <v>38</v>
      </c>
      <c r="AB102" s="20">
        <v>10</v>
      </c>
      <c r="AC102" s="20">
        <v>2</v>
      </c>
      <c r="AD102" s="20">
        <v>48</v>
      </c>
      <c r="AE102" s="20">
        <v>2</v>
      </c>
      <c r="AF102" s="66">
        <f t="shared" si="34"/>
        <v>100</v>
      </c>
      <c r="AG102" s="10"/>
      <c r="AH102" s="36">
        <v>-1.4E-2</v>
      </c>
      <c r="AI102" s="40">
        <v>31524</v>
      </c>
      <c r="AJ102" s="37">
        <v>0.78</v>
      </c>
      <c r="AK102" s="42" t="s">
        <v>213</v>
      </c>
      <c r="AL102" s="41">
        <v>847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49" ht="24" customHeight="1">
      <c r="A103" s="16"/>
      <c r="B103" s="17">
        <f t="shared" si="31"/>
        <v>21</v>
      </c>
      <c r="C103" s="10"/>
      <c r="D103" s="18" t="s">
        <v>56</v>
      </c>
      <c r="E103" s="10"/>
      <c r="F103" s="18" t="s">
        <v>13</v>
      </c>
      <c r="G103" s="18" t="s">
        <v>222</v>
      </c>
      <c r="H103" s="10"/>
      <c r="I103" s="19">
        <v>73543</v>
      </c>
      <c r="J103" s="19">
        <v>6750</v>
      </c>
      <c r="K103" s="17" t="s">
        <v>9</v>
      </c>
      <c r="L103" s="10"/>
      <c r="M103" s="60">
        <v>10</v>
      </c>
      <c r="N103" s="60">
        <v>8</v>
      </c>
      <c r="O103" s="60">
        <v>12</v>
      </c>
      <c r="P103" s="10"/>
      <c r="Q103" s="60">
        <f t="shared" si="32"/>
        <v>120</v>
      </c>
      <c r="R103" s="10"/>
      <c r="S103" s="62">
        <f t="shared" si="33"/>
        <v>128</v>
      </c>
      <c r="T103" s="10"/>
      <c r="U103" s="64">
        <v>10.9</v>
      </c>
      <c r="V103" s="64">
        <v>16.809999999999999</v>
      </c>
      <c r="W103" s="10"/>
      <c r="X103" s="43">
        <v>20810000</v>
      </c>
      <c r="Y103" s="36">
        <v>3.5999999999999997E-2</v>
      </c>
      <c r="Z103" s="10"/>
      <c r="AA103" s="20">
        <v>48</v>
      </c>
      <c r="AB103" s="20">
        <v>22</v>
      </c>
      <c r="AC103" s="20">
        <v>3</v>
      </c>
      <c r="AD103" s="20">
        <v>26</v>
      </c>
      <c r="AE103" s="20">
        <v>1</v>
      </c>
      <c r="AF103" s="66">
        <f t="shared" si="34"/>
        <v>100</v>
      </c>
      <c r="AG103" s="10"/>
      <c r="AH103" s="36">
        <v>-7.0000000000000001E-3</v>
      </c>
      <c r="AI103" s="40">
        <v>48674</v>
      </c>
      <c r="AJ103" s="37">
        <v>0.75</v>
      </c>
      <c r="AK103" s="42" t="s">
        <v>213</v>
      </c>
      <c r="AL103" s="41">
        <v>857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49" ht="24" customHeight="1">
      <c r="A104" s="16"/>
      <c r="B104" s="17">
        <f t="shared" si="31"/>
        <v>22</v>
      </c>
      <c r="C104" s="10"/>
      <c r="D104" s="18" t="s">
        <v>75</v>
      </c>
      <c r="E104" s="10"/>
      <c r="F104" s="18" t="s">
        <v>13</v>
      </c>
      <c r="G104" s="18" t="s">
        <v>222</v>
      </c>
      <c r="H104" s="10"/>
      <c r="I104" s="19">
        <v>107317</v>
      </c>
      <c r="J104" s="19">
        <v>8830</v>
      </c>
      <c r="K104" s="17" t="s">
        <v>9</v>
      </c>
      <c r="L104" s="10"/>
      <c r="M104" s="60">
        <v>10</v>
      </c>
      <c r="N104" s="60">
        <v>10</v>
      </c>
      <c r="O104" s="60">
        <v>12</v>
      </c>
      <c r="P104" s="10"/>
      <c r="Q104" s="60">
        <f t="shared" si="32"/>
        <v>150</v>
      </c>
      <c r="R104" s="10"/>
      <c r="S104" s="62">
        <f t="shared" si="33"/>
        <v>160</v>
      </c>
      <c r="T104" s="10"/>
      <c r="U104" s="64">
        <v>9.3000000000000007</v>
      </c>
      <c r="V104" s="64">
        <v>10.65</v>
      </c>
      <c r="W104" s="10"/>
      <c r="X104" s="43">
        <v>32890000</v>
      </c>
      <c r="Y104" s="36">
        <v>3.1E-2</v>
      </c>
      <c r="Z104" s="10"/>
      <c r="AA104" s="20">
        <v>47</v>
      </c>
      <c r="AB104" s="20">
        <v>13</v>
      </c>
      <c r="AC104" s="20">
        <v>9</v>
      </c>
      <c r="AD104" s="20">
        <v>30</v>
      </c>
      <c r="AE104" s="20">
        <v>1</v>
      </c>
      <c r="AF104" s="66">
        <f t="shared" si="34"/>
        <v>100</v>
      </c>
      <c r="AG104" s="10"/>
      <c r="AH104" s="36">
        <v>4.4999999999999998E-2</v>
      </c>
      <c r="AI104" s="40">
        <v>25407</v>
      </c>
      <c r="AJ104" s="37">
        <v>0.75</v>
      </c>
      <c r="AK104" s="42" t="s">
        <v>210</v>
      </c>
      <c r="AL104" s="41">
        <v>507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49" ht="24" customHeight="1">
      <c r="A105" s="16"/>
      <c r="B105" s="17">
        <f t="shared" si="31"/>
        <v>23</v>
      </c>
      <c r="C105" s="10"/>
      <c r="D105" s="18" t="s">
        <v>51</v>
      </c>
      <c r="E105" s="10"/>
      <c r="F105" s="18" t="s">
        <v>13</v>
      </c>
      <c r="G105" s="18" t="s">
        <v>222</v>
      </c>
      <c r="H105" s="10"/>
      <c r="I105" s="19">
        <v>11475982</v>
      </c>
      <c r="J105" s="19">
        <v>6570</v>
      </c>
      <c r="K105" s="17" t="s">
        <v>9</v>
      </c>
      <c r="L105" s="10"/>
      <c r="M105" s="60">
        <v>750</v>
      </c>
      <c r="N105" s="60">
        <v>975</v>
      </c>
      <c r="O105" s="60">
        <v>1124</v>
      </c>
      <c r="P105" s="10"/>
      <c r="Q105" s="60">
        <f t="shared" si="32"/>
        <v>14625</v>
      </c>
      <c r="R105" s="10"/>
      <c r="S105" s="62">
        <f t="shared" si="33"/>
        <v>15600</v>
      </c>
      <c r="T105" s="10"/>
      <c r="U105" s="64">
        <v>8.5</v>
      </c>
      <c r="V105" s="64">
        <v>9.86</v>
      </c>
      <c r="W105" s="10"/>
      <c r="X105" s="43">
        <v>2580000000</v>
      </c>
      <c r="Y105" s="36">
        <v>2.8000000000000001E-2</v>
      </c>
      <c r="Z105" s="10"/>
      <c r="AA105" s="20">
        <v>30</v>
      </c>
      <c r="AB105" s="20">
        <v>12</v>
      </c>
      <c r="AC105" s="20">
        <v>16</v>
      </c>
      <c r="AD105" s="20">
        <v>38</v>
      </c>
      <c r="AE105" s="20">
        <v>4</v>
      </c>
      <c r="AF105" s="66">
        <f t="shared" si="34"/>
        <v>100</v>
      </c>
      <c r="AG105" s="10"/>
      <c r="AH105" s="36">
        <v>4.9000000000000002E-2</v>
      </c>
      <c r="AI105" s="40">
        <v>5519</v>
      </c>
      <c r="AJ105" s="37">
        <v>0.69</v>
      </c>
      <c r="AK105" s="42" t="s">
        <v>213</v>
      </c>
      <c r="AL105" s="41">
        <v>432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49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49" ht="24" customHeight="1">
      <c r="A107" s="16"/>
      <c r="B107" s="17">
        <v>1</v>
      </c>
      <c r="C107" s="10"/>
      <c r="D107" s="18" t="s">
        <v>163</v>
      </c>
      <c r="E107" s="10"/>
      <c r="F107" s="18" t="s">
        <v>5</v>
      </c>
      <c r="G107" s="18" t="s">
        <v>226</v>
      </c>
      <c r="H107" s="10"/>
      <c r="I107" s="19">
        <v>18430452</v>
      </c>
      <c r="J107" s="19">
        <v>1840</v>
      </c>
      <c r="K107" s="17" t="s">
        <v>9</v>
      </c>
      <c r="L107" s="10"/>
      <c r="M107" s="60">
        <v>714</v>
      </c>
      <c r="N107" s="60">
        <v>4890</v>
      </c>
      <c r="O107" s="60">
        <v>1726</v>
      </c>
      <c r="P107" s="10"/>
      <c r="Q107" s="60">
        <f t="shared" ref="Q107:Q118" si="38">N107*$Q$200</f>
        <v>73350</v>
      </c>
      <c r="R107" s="10"/>
      <c r="S107" s="62">
        <f t="shared" ref="S107:S118" si="39">Q107+N107</f>
        <v>78240</v>
      </c>
      <c r="T107" s="10"/>
      <c r="U107" s="64">
        <v>26.5</v>
      </c>
      <c r="V107" s="64">
        <v>9.6</v>
      </c>
      <c r="W107" s="10"/>
      <c r="X107" s="43">
        <v>2280000000</v>
      </c>
      <c r="Y107" s="36">
        <v>4.4999999999999998E-2</v>
      </c>
      <c r="Z107" s="10"/>
      <c r="AA107" s="20">
        <v>57</v>
      </c>
      <c r="AB107" s="20">
        <v>4</v>
      </c>
      <c r="AC107" s="20">
        <v>1</v>
      </c>
      <c r="AD107" s="20">
        <v>37</v>
      </c>
      <c r="AE107" s="20">
        <v>1</v>
      </c>
      <c r="AF107" s="66">
        <f t="shared" ref="AF107:AF118" si="40">SUM(AA107:AE107)</f>
        <v>100</v>
      </c>
      <c r="AG107" s="10"/>
      <c r="AH107" s="36">
        <v>4.8000000000000001E-2</v>
      </c>
      <c r="AI107" s="40">
        <v>13003</v>
      </c>
      <c r="AJ107" s="37">
        <v>0.66</v>
      </c>
      <c r="AK107" s="42" t="s">
        <v>214</v>
      </c>
      <c r="AL107" s="41">
        <v>497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49" ht="24" customHeight="1">
      <c r="A108" s="16"/>
      <c r="B108" s="17">
        <f t="shared" si="31"/>
        <v>2</v>
      </c>
      <c r="C108" s="10"/>
      <c r="D108" s="18" t="s">
        <v>103</v>
      </c>
      <c r="E108" s="10"/>
      <c r="F108" s="18" t="s">
        <v>5</v>
      </c>
      <c r="G108" s="18" t="s">
        <v>226</v>
      </c>
      <c r="H108" s="10"/>
      <c r="I108" s="19">
        <v>6293253</v>
      </c>
      <c r="J108" s="19">
        <v>4730</v>
      </c>
      <c r="K108" s="17" t="s">
        <v>9</v>
      </c>
      <c r="L108" s="10"/>
      <c r="M108" s="60">
        <v>2414</v>
      </c>
      <c r="N108" s="60">
        <v>1645</v>
      </c>
      <c r="O108" s="60">
        <v>1680</v>
      </c>
      <c r="P108" s="10"/>
      <c r="Q108" s="60">
        <f t="shared" si="38"/>
        <v>24675</v>
      </c>
      <c r="R108" s="10"/>
      <c r="S108" s="62">
        <f t="shared" si="39"/>
        <v>26320</v>
      </c>
      <c r="T108" s="10"/>
      <c r="U108" s="64">
        <v>26.1</v>
      </c>
      <c r="V108" s="64">
        <v>24.63</v>
      </c>
      <c r="W108" s="10"/>
      <c r="X108" s="43">
        <v>2280000000</v>
      </c>
      <c r="Y108" s="36">
        <v>8.6999999999999994E-2</v>
      </c>
      <c r="Z108" s="10"/>
      <c r="AA108" s="20">
        <v>69</v>
      </c>
      <c r="AB108" s="20">
        <v>11</v>
      </c>
      <c r="AC108" s="20">
        <v>1</v>
      </c>
      <c r="AD108" s="20">
        <v>18</v>
      </c>
      <c r="AE108" s="20">
        <v>1</v>
      </c>
      <c r="AF108" s="66">
        <f t="shared" si="40"/>
        <v>100</v>
      </c>
      <c r="AG108" s="10"/>
      <c r="AH108" s="36">
        <v>-3.6999999999999998E-2</v>
      </c>
      <c r="AI108" s="40">
        <v>56465</v>
      </c>
      <c r="AJ108" s="37">
        <v>0.83</v>
      </c>
      <c r="AK108" s="42" t="s">
        <v>213</v>
      </c>
      <c r="AL108" s="41">
        <v>1373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49" ht="24" customHeight="1">
      <c r="A109" s="16"/>
      <c r="B109" s="17">
        <f t="shared" si="31"/>
        <v>3</v>
      </c>
      <c r="C109" s="10"/>
      <c r="D109" s="18" t="s">
        <v>159</v>
      </c>
      <c r="E109" s="10"/>
      <c r="F109" s="18" t="s">
        <v>5</v>
      </c>
      <c r="G109" s="18" t="s">
        <v>11</v>
      </c>
      <c r="H109" s="10"/>
      <c r="I109" s="19">
        <v>39578828</v>
      </c>
      <c r="J109" s="19">
        <v>2140</v>
      </c>
      <c r="K109" s="17" t="s">
        <v>9</v>
      </c>
      <c r="L109" s="10"/>
      <c r="M109" s="60">
        <v>2311</v>
      </c>
      <c r="N109" s="60">
        <v>10178</v>
      </c>
      <c r="O109" s="60">
        <v>10798</v>
      </c>
      <c r="P109" s="10"/>
      <c r="Q109" s="60">
        <f t="shared" si="38"/>
        <v>152670</v>
      </c>
      <c r="R109" s="10"/>
      <c r="S109" s="62">
        <f t="shared" si="39"/>
        <v>162848</v>
      </c>
      <c r="T109" s="10"/>
      <c r="U109" s="64">
        <v>25.7</v>
      </c>
      <c r="V109" s="64">
        <v>27.41</v>
      </c>
      <c r="W109" s="10"/>
      <c r="X109" s="43">
        <v>8170000000</v>
      </c>
      <c r="Y109" s="36">
        <v>8.5999999999999993E-2</v>
      </c>
      <c r="Z109" s="10"/>
      <c r="AA109" s="20">
        <v>58</v>
      </c>
      <c r="AB109" s="20">
        <v>20</v>
      </c>
      <c r="AC109" s="20">
        <v>1</v>
      </c>
      <c r="AD109" s="20">
        <v>20</v>
      </c>
      <c r="AE109" s="20">
        <v>1</v>
      </c>
      <c r="AF109" s="66">
        <f t="shared" si="40"/>
        <v>100</v>
      </c>
      <c r="AG109" s="10"/>
      <c r="AH109" s="36">
        <v>-0.09</v>
      </c>
      <c r="AI109" s="40">
        <v>3165</v>
      </c>
      <c r="AJ109" s="37">
        <v>0.61</v>
      </c>
      <c r="AK109" s="42" t="s">
        <v>214</v>
      </c>
      <c r="AL109" s="41">
        <v>1749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49" s="25" customFormat="1" ht="24" customHeight="1">
      <c r="A110" s="27"/>
      <c r="B110" s="17">
        <f t="shared" si="31"/>
        <v>4</v>
      </c>
      <c r="C110" s="24"/>
      <c r="D110" s="18" t="s">
        <v>92</v>
      </c>
      <c r="E110" s="10"/>
      <c r="F110" s="18" t="s">
        <v>5</v>
      </c>
      <c r="G110" s="18" t="s">
        <v>226</v>
      </c>
      <c r="H110" s="10"/>
      <c r="I110" s="19">
        <v>9455802</v>
      </c>
      <c r="J110" s="19">
        <v>3920</v>
      </c>
      <c r="K110" s="17" t="s">
        <v>9</v>
      </c>
      <c r="L110" s="10"/>
      <c r="M110" s="60">
        <v>750</v>
      </c>
      <c r="N110" s="60">
        <v>2306</v>
      </c>
      <c r="O110" s="60">
        <v>1076</v>
      </c>
      <c r="P110" s="10"/>
      <c r="Q110" s="60">
        <f t="shared" si="38"/>
        <v>34590</v>
      </c>
      <c r="R110" s="10"/>
      <c r="S110" s="62">
        <f t="shared" si="39"/>
        <v>36896</v>
      </c>
      <c r="T110" s="10"/>
      <c r="U110" s="64">
        <v>24.4</v>
      </c>
      <c r="V110" s="64">
        <v>10.53</v>
      </c>
      <c r="W110" s="10"/>
      <c r="X110" s="43">
        <v>3130000000</v>
      </c>
      <c r="Y110" s="36">
        <v>8.1000000000000003E-2</v>
      </c>
      <c r="Z110" s="10"/>
      <c r="AA110" s="20">
        <v>58</v>
      </c>
      <c r="AB110" s="20">
        <v>7</v>
      </c>
      <c r="AC110" s="20">
        <v>1</v>
      </c>
      <c r="AD110" s="20">
        <v>33</v>
      </c>
      <c r="AE110" s="20">
        <v>1</v>
      </c>
      <c r="AF110" s="66">
        <f t="shared" si="40"/>
        <v>100</v>
      </c>
      <c r="AG110" s="10"/>
      <c r="AH110" s="36">
        <v>-3.5000000000000003E-2</v>
      </c>
      <c r="AI110" s="40">
        <v>15889</v>
      </c>
      <c r="AJ110" s="37">
        <v>0.68</v>
      </c>
      <c r="AK110" s="42" t="s">
        <v>213</v>
      </c>
      <c r="AL110" s="41">
        <v>656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</row>
    <row r="111" spans="1:49" ht="24" customHeight="1">
      <c r="A111" s="16"/>
      <c r="B111" s="17">
        <f t="shared" si="31"/>
        <v>5</v>
      </c>
      <c r="C111" s="10"/>
      <c r="D111" s="18" t="s">
        <v>171</v>
      </c>
      <c r="E111" s="10"/>
      <c r="F111" s="18" t="s">
        <v>5</v>
      </c>
      <c r="G111" s="18" t="s">
        <v>226</v>
      </c>
      <c r="H111" s="10"/>
      <c r="I111" s="19">
        <v>11403248</v>
      </c>
      <c r="J111" s="19">
        <v>3690</v>
      </c>
      <c r="K111" s="17" t="s">
        <v>9</v>
      </c>
      <c r="L111" s="10"/>
      <c r="M111" s="60">
        <v>1443</v>
      </c>
      <c r="N111" s="60">
        <v>2595</v>
      </c>
      <c r="O111" s="60">
        <v>3681</v>
      </c>
      <c r="P111" s="10"/>
      <c r="Q111" s="60">
        <f t="shared" si="38"/>
        <v>38925</v>
      </c>
      <c r="R111" s="10"/>
      <c r="S111" s="62">
        <f t="shared" si="39"/>
        <v>41520</v>
      </c>
      <c r="T111" s="10"/>
      <c r="U111" s="64">
        <v>22.8</v>
      </c>
      <c r="V111" s="64">
        <v>32.39</v>
      </c>
      <c r="W111" s="10"/>
      <c r="X111" s="43">
        <v>3160000000</v>
      </c>
      <c r="Y111" s="36">
        <v>7.5999999999999998E-2</v>
      </c>
      <c r="Z111" s="10"/>
      <c r="AA111" s="20">
        <v>51</v>
      </c>
      <c r="AB111" s="20">
        <v>18</v>
      </c>
      <c r="AC111" s="20">
        <v>1</v>
      </c>
      <c r="AD111" s="20">
        <v>29</v>
      </c>
      <c r="AE111" s="20">
        <v>1</v>
      </c>
      <c r="AF111" s="66">
        <f t="shared" si="40"/>
        <v>100</v>
      </c>
      <c r="AG111" s="10"/>
      <c r="AH111" s="36">
        <v>-3.7999999999999999E-2</v>
      </c>
      <c r="AI111" s="40">
        <v>17676</v>
      </c>
      <c r="AJ111" s="37">
        <v>0.72</v>
      </c>
      <c r="AK111" s="42" t="s">
        <v>214</v>
      </c>
      <c r="AL111" s="41">
        <v>1418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49" ht="24" customHeight="1">
      <c r="A112" s="16"/>
      <c r="B112" s="17">
        <f t="shared" si="31"/>
        <v>6</v>
      </c>
      <c r="C112" s="10"/>
      <c r="D112" s="18" t="s">
        <v>86</v>
      </c>
      <c r="E112" s="10"/>
      <c r="F112" s="18" t="s">
        <v>5</v>
      </c>
      <c r="G112" s="18" t="s">
        <v>226</v>
      </c>
      <c r="H112" s="10"/>
      <c r="I112" s="19">
        <v>37202572</v>
      </c>
      <c r="J112" s="19">
        <v>5430</v>
      </c>
      <c r="K112" s="17" t="s">
        <v>9</v>
      </c>
      <c r="L112" s="10"/>
      <c r="M112" s="60">
        <v>4134</v>
      </c>
      <c r="N112" s="60">
        <v>7686</v>
      </c>
      <c r="O112" s="60">
        <v>3733</v>
      </c>
      <c r="P112" s="10"/>
      <c r="Q112" s="60">
        <f t="shared" si="38"/>
        <v>115290</v>
      </c>
      <c r="R112" s="10"/>
      <c r="S112" s="62">
        <f t="shared" si="39"/>
        <v>122976</v>
      </c>
      <c r="T112" s="10"/>
      <c r="U112" s="64">
        <v>20.7</v>
      </c>
      <c r="V112" s="64">
        <v>8.85</v>
      </c>
      <c r="W112" s="10"/>
      <c r="X112" s="43">
        <v>11720000000</v>
      </c>
      <c r="Y112" s="36">
        <v>6.9000000000000006E-2</v>
      </c>
      <c r="Z112" s="10"/>
      <c r="AA112" s="20">
        <v>61</v>
      </c>
      <c r="AB112" s="20">
        <v>8</v>
      </c>
      <c r="AC112" s="20">
        <v>1</v>
      </c>
      <c r="AD112" s="20">
        <v>29</v>
      </c>
      <c r="AE112" s="20">
        <v>1</v>
      </c>
      <c r="AF112" s="66">
        <f t="shared" si="40"/>
        <v>100</v>
      </c>
      <c r="AG112" s="10"/>
      <c r="AH112" s="36">
        <v>-0.185</v>
      </c>
      <c r="AI112" s="40">
        <v>15525</v>
      </c>
      <c r="AJ112" s="37">
        <v>0.66</v>
      </c>
      <c r="AK112" s="42" t="s">
        <v>214</v>
      </c>
      <c r="AL112" s="41">
        <v>573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85</v>
      </c>
      <c r="E113" s="10"/>
      <c r="F113" s="18" t="s">
        <v>5</v>
      </c>
      <c r="G113" s="18" t="s">
        <v>226</v>
      </c>
      <c r="H113" s="10"/>
      <c r="I113" s="19">
        <v>80277424</v>
      </c>
      <c r="J113" s="19">
        <v>6530</v>
      </c>
      <c r="K113" s="17" t="s">
        <v>9</v>
      </c>
      <c r="L113" s="10"/>
      <c r="M113" s="60">
        <v>15932</v>
      </c>
      <c r="N113" s="60">
        <v>16426</v>
      </c>
      <c r="O113" s="60">
        <v>21397</v>
      </c>
      <c r="P113" s="10"/>
      <c r="Q113" s="60">
        <f t="shared" si="38"/>
        <v>246390</v>
      </c>
      <c r="R113" s="10"/>
      <c r="S113" s="62">
        <f t="shared" si="39"/>
        <v>262816</v>
      </c>
      <c r="T113" s="10"/>
      <c r="U113" s="64">
        <v>20.5</v>
      </c>
      <c r="V113" s="64">
        <v>26.27</v>
      </c>
      <c r="W113" s="10"/>
      <c r="X113" s="43">
        <v>28500000000</v>
      </c>
      <c r="Y113" s="36">
        <v>6.8000000000000005E-2</v>
      </c>
      <c r="Z113" s="10"/>
      <c r="AA113" s="20">
        <v>51</v>
      </c>
      <c r="AB113" s="20">
        <v>12</v>
      </c>
      <c r="AC113" s="20">
        <v>1</v>
      </c>
      <c r="AD113" s="20">
        <v>35</v>
      </c>
      <c r="AE113" s="20">
        <v>1</v>
      </c>
      <c r="AF113" s="66">
        <f t="shared" si="40"/>
        <v>100</v>
      </c>
      <c r="AG113" s="10"/>
      <c r="AH113" s="36">
        <v>-0.16</v>
      </c>
      <c r="AI113" s="40">
        <v>37840</v>
      </c>
      <c r="AJ113" s="37">
        <v>0.75</v>
      </c>
      <c r="AK113" s="42" t="s">
        <v>213</v>
      </c>
      <c r="AL113" s="41">
        <v>1436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118</v>
      </c>
      <c r="E114" s="10"/>
      <c r="F114" s="18" t="s">
        <v>5</v>
      </c>
      <c r="G114" s="18" t="s">
        <v>226</v>
      </c>
      <c r="H114" s="10"/>
      <c r="I114" s="19">
        <v>35276784</v>
      </c>
      <c r="J114" s="19">
        <v>2580</v>
      </c>
      <c r="K114" s="17" t="s">
        <v>9</v>
      </c>
      <c r="L114" s="10"/>
      <c r="M114" s="60">
        <v>3785</v>
      </c>
      <c r="N114" s="60">
        <v>6917</v>
      </c>
      <c r="O114" s="60">
        <v>7320</v>
      </c>
      <c r="P114" s="10"/>
      <c r="Q114" s="60">
        <f t="shared" si="38"/>
        <v>103755</v>
      </c>
      <c r="R114" s="10"/>
      <c r="S114" s="62">
        <f t="shared" si="39"/>
        <v>110672</v>
      </c>
      <c r="T114" s="10"/>
      <c r="U114" s="64">
        <v>19.600000000000001</v>
      </c>
      <c r="V114" s="64">
        <v>20.8</v>
      </c>
      <c r="W114" s="10"/>
      <c r="X114" s="43">
        <v>6640000000</v>
      </c>
      <c r="Y114" s="36">
        <v>6.4000000000000001E-2</v>
      </c>
      <c r="Z114" s="10"/>
      <c r="AA114" s="20">
        <v>63</v>
      </c>
      <c r="AB114" s="20">
        <v>10</v>
      </c>
      <c r="AC114" s="20">
        <v>1</v>
      </c>
      <c r="AD114" s="20">
        <v>25</v>
      </c>
      <c r="AE114" s="20">
        <v>1</v>
      </c>
      <c r="AF114" s="66">
        <f t="shared" si="40"/>
        <v>100</v>
      </c>
      <c r="AG114" s="10"/>
      <c r="AH114" s="36">
        <v>-0.04</v>
      </c>
      <c r="AI114" s="40">
        <v>10748</v>
      </c>
      <c r="AJ114" s="37">
        <v>0.75</v>
      </c>
      <c r="AK114" s="42" t="s">
        <v>223</v>
      </c>
      <c r="AL114" s="41">
        <v>1143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100</v>
      </c>
      <c r="E115" s="10"/>
      <c r="F115" s="18" t="s">
        <v>5</v>
      </c>
      <c r="G115" s="18" t="s">
        <v>226</v>
      </c>
      <c r="H115" s="10"/>
      <c r="I115" s="19">
        <v>6006668</v>
      </c>
      <c r="J115" s="19">
        <v>7680</v>
      </c>
      <c r="K115" s="17" t="s">
        <v>9</v>
      </c>
      <c r="L115" s="10"/>
      <c r="M115" s="60">
        <v>576</v>
      </c>
      <c r="N115" s="60">
        <v>1090</v>
      </c>
      <c r="O115" s="60">
        <v>559</v>
      </c>
      <c r="P115" s="10"/>
      <c r="Q115" s="60">
        <f t="shared" si="38"/>
        <v>16350</v>
      </c>
      <c r="R115" s="10"/>
      <c r="S115" s="62">
        <f t="shared" si="39"/>
        <v>17440</v>
      </c>
      <c r="T115" s="10"/>
      <c r="U115" s="64">
        <v>18.100000000000001</v>
      </c>
      <c r="V115" s="64">
        <v>6.68</v>
      </c>
      <c r="W115" s="10"/>
      <c r="X115" s="43">
        <v>3110000000</v>
      </c>
      <c r="Y115" s="36">
        <v>0.06</v>
      </c>
      <c r="Z115" s="10"/>
      <c r="AA115" s="20">
        <v>70</v>
      </c>
      <c r="AB115" s="20">
        <v>13</v>
      </c>
      <c r="AC115" s="20">
        <v>1</v>
      </c>
      <c r="AD115" s="20">
        <v>15</v>
      </c>
      <c r="AE115" s="20">
        <v>1</v>
      </c>
      <c r="AF115" s="66">
        <f t="shared" si="40"/>
        <v>100</v>
      </c>
      <c r="AG115" s="10"/>
      <c r="AH115" s="36">
        <v>-3.4000000000000002E-2</v>
      </c>
      <c r="AI115" s="40">
        <v>31072</v>
      </c>
      <c r="AJ115" s="37">
        <v>0.81</v>
      </c>
      <c r="AK115" s="42" t="s">
        <v>223</v>
      </c>
      <c r="AL115" s="41">
        <v>419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129</v>
      </c>
      <c r="E116" s="10"/>
      <c r="F116" s="18" t="s">
        <v>5</v>
      </c>
      <c r="G116" s="18" t="s">
        <v>198</v>
      </c>
      <c r="H116" s="10"/>
      <c r="I116" s="19">
        <v>193203472</v>
      </c>
      <c r="J116" s="19">
        <v>1510</v>
      </c>
      <c r="K116" s="17" t="s">
        <v>9</v>
      </c>
      <c r="L116" s="10"/>
      <c r="M116" s="60">
        <v>4448</v>
      </c>
      <c r="N116" s="60">
        <v>27582</v>
      </c>
      <c r="O116" s="60">
        <v>52708</v>
      </c>
      <c r="P116" s="10"/>
      <c r="Q116" s="60">
        <f t="shared" si="38"/>
        <v>413730</v>
      </c>
      <c r="R116" s="10"/>
      <c r="S116" s="62">
        <f t="shared" si="39"/>
        <v>441312</v>
      </c>
      <c r="T116" s="10"/>
      <c r="U116" s="64">
        <v>14.3</v>
      </c>
      <c r="V116" s="64">
        <v>25.16</v>
      </c>
      <c r="W116" s="10"/>
      <c r="X116" s="43">
        <v>13230000000</v>
      </c>
      <c r="Y116" s="36">
        <v>4.7E-2</v>
      </c>
      <c r="Z116" s="10"/>
      <c r="AA116" s="20">
        <v>21</v>
      </c>
      <c r="AB116" s="20">
        <v>20</v>
      </c>
      <c r="AC116" s="20">
        <v>8</v>
      </c>
      <c r="AD116" s="20">
        <v>50</v>
      </c>
      <c r="AE116" s="20">
        <v>1</v>
      </c>
      <c r="AF116" s="66">
        <f t="shared" si="40"/>
        <v>100</v>
      </c>
      <c r="AG116" s="10"/>
      <c r="AH116" s="36">
        <v>-3.1E-2</v>
      </c>
      <c r="AI116" s="40">
        <v>9499</v>
      </c>
      <c r="AJ116" s="37">
        <v>0.75</v>
      </c>
      <c r="AK116" s="42" t="s">
        <v>213</v>
      </c>
      <c r="AL116" s="41">
        <v>1461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59</v>
      </c>
      <c r="E117" s="10"/>
      <c r="F117" s="18" t="s">
        <v>5</v>
      </c>
      <c r="G117" s="18" t="s">
        <v>226</v>
      </c>
      <c r="H117" s="10"/>
      <c r="I117" s="19">
        <v>95688680</v>
      </c>
      <c r="J117" s="19">
        <v>3460</v>
      </c>
      <c r="K117" s="17" t="s">
        <v>9</v>
      </c>
      <c r="L117" s="10"/>
      <c r="M117" s="60">
        <v>8211</v>
      </c>
      <c r="N117" s="60">
        <v>9287</v>
      </c>
      <c r="O117" s="60">
        <v>26925</v>
      </c>
      <c r="P117" s="10"/>
      <c r="Q117" s="60">
        <f t="shared" si="38"/>
        <v>139305</v>
      </c>
      <c r="R117" s="10"/>
      <c r="S117" s="62">
        <f t="shared" si="39"/>
        <v>148592</v>
      </c>
      <c r="T117" s="10"/>
      <c r="U117" s="64">
        <v>9.6999999999999993</v>
      </c>
      <c r="V117" s="64">
        <v>28.43</v>
      </c>
      <c r="W117" s="10"/>
      <c r="X117" s="43">
        <v>10740000000</v>
      </c>
      <c r="Y117" s="36">
        <v>3.2000000000000001E-2</v>
      </c>
      <c r="Z117" s="10"/>
      <c r="AA117" s="20">
        <v>61</v>
      </c>
      <c r="AB117" s="20">
        <v>10</v>
      </c>
      <c r="AC117" s="20">
        <v>1</v>
      </c>
      <c r="AD117" s="20">
        <v>27</v>
      </c>
      <c r="AE117" s="20">
        <v>1</v>
      </c>
      <c r="AF117" s="66">
        <f t="shared" si="40"/>
        <v>100</v>
      </c>
      <c r="AG117" s="10"/>
      <c r="AH117" s="36">
        <v>-4.7E-2</v>
      </c>
      <c r="AI117" s="40">
        <v>8792</v>
      </c>
      <c r="AJ117" s="37">
        <v>0.76</v>
      </c>
      <c r="AK117" s="42" t="s">
        <v>214</v>
      </c>
      <c r="AL117" s="41">
        <v>1580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48" ht="24" customHeight="1">
      <c r="A120" s="16"/>
      <c r="B120" s="17">
        <v>1</v>
      </c>
      <c r="C120" s="10"/>
      <c r="D120" s="18" t="s">
        <v>164</v>
      </c>
      <c r="E120" s="10"/>
      <c r="F120" s="18" t="s">
        <v>8</v>
      </c>
      <c r="G120" s="18" t="s">
        <v>212</v>
      </c>
      <c r="H120" s="10"/>
      <c r="I120" s="19">
        <v>8734951</v>
      </c>
      <c r="J120" s="19">
        <v>1110</v>
      </c>
      <c r="K120" s="17" t="s">
        <v>9</v>
      </c>
      <c r="L120" s="10"/>
      <c r="M120" s="60">
        <v>427</v>
      </c>
      <c r="N120" s="60">
        <v>1577</v>
      </c>
      <c r="O120" s="60">
        <v>648</v>
      </c>
      <c r="P120" s="10"/>
      <c r="Q120" s="60">
        <f t="shared" ref="Q120:Q140" si="44">N120*$Q$200</f>
        <v>23655</v>
      </c>
      <c r="R120" s="10"/>
      <c r="S120" s="62">
        <f t="shared" ref="S120:S140" si="45">Q120+N120</f>
        <v>25232</v>
      </c>
      <c r="T120" s="10"/>
      <c r="U120" s="64">
        <v>18.100000000000001</v>
      </c>
      <c r="V120" s="64">
        <v>7.18</v>
      </c>
      <c r="W120" s="10"/>
      <c r="X120" s="43">
        <v>417360000</v>
      </c>
      <c r="Y120" s="36">
        <v>0.06</v>
      </c>
      <c r="Z120" s="10"/>
      <c r="AA120" s="20">
        <v>69</v>
      </c>
      <c r="AB120" s="20">
        <v>9</v>
      </c>
      <c r="AC120" s="20">
        <v>1</v>
      </c>
      <c r="AD120" s="20">
        <v>20</v>
      </c>
      <c r="AE120" s="20">
        <v>1</v>
      </c>
      <c r="AF120" s="66">
        <f t="shared" ref="AF120:AF140" si="46">SUM(AA120:AE120)</f>
        <v>100</v>
      </c>
      <c r="AG120" s="10"/>
      <c r="AH120" s="36">
        <v>0.104</v>
      </c>
      <c r="AI120" s="40">
        <v>5037</v>
      </c>
      <c r="AJ120" s="37">
        <v>0.82</v>
      </c>
      <c r="AK120" s="42" t="s">
        <v>213</v>
      </c>
      <c r="AL120" s="41">
        <v>468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si="31"/>
        <v>2</v>
      </c>
      <c r="C121" s="10"/>
      <c r="D121" s="18" t="s">
        <v>140</v>
      </c>
      <c r="E121" s="10"/>
      <c r="F121" s="18" t="s">
        <v>8</v>
      </c>
      <c r="G121" s="18" t="s">
        <v>212</v>
      </c>
      <c r="H121" s="10"/>
      <c r="I121" s="19">
        <v>143964512</v>
      </c>
      <c r="J121" s="19">
        <v>9720</v>
      </c>
      <c r="K121" s="17" t="s">
        <v>9</v>
      </c>
      <c r="L121" s="10"/>
      <c r="M121" s="60">
        <v>20308</v>
      </c>
      <c r="N121" s="60">
        <v>25969</v>
      </c>
      <c r="O121" s="60">
        <v>24864</v>
      </c>
      <c r="P121" s="10"/>
      <c r="Q121" s="60">
        <f t="shared" si="44"/>
        <v>389535</v>
      </c>
      <c r="R121" s="10"/>
      <c r="S121" s="62">
        <f t="shared" si="45"/>
        <v>415504</v>
      </c>
      <c r="T121" s="10"/>
      <c r="U121" s="64">
        <v>18</v>
      </c>
      <c r="V121" s="64">
        <v>17.010000000000002</v>
      </c>
      <c r="W121" s="10"/>
      <c r="X121" s="43">
        <v>75510000000</v>
      </c>
      <c r="Y121" s="36">
        <v>5.8999999999999997E-2</v>
      </c>
      <c r="Z121" s="10"/>
      <c r="AA121" s="20">
        <v>59</v>
      </c>
      <c r="AB121" s="20">
        <v>6</v>
      </c>
      <c r="AC121" s="20">
        <v>2</v>
      </c>
      <c r="AD121" s="20">
        <v>32</v>
      </c>
      <c r="AE121" s="20">
        <v>1</v>
      </c>
      <c r="AF121" s="66">
        <f t="shared" si="46"/>
        <v>100</v>
      </c>
      <c r="AG121" s="10"/>
      <c r="AH121" s="36">
        <v>-0.14399999999999999</v>
      </c>
      <c r="AI121" s="40">
        <v>37519</v>
      </c>
      <c r="AJ121" s="37">
        <v>0.83</v>
      </c>
      <c r="AK121" s="42" t="s">
        <v>213</v>
      </c>
      <c r="AL121" s="41">
        <v>1024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31"/>
        <v>3</v>
      </c>
      <c r="C122" s="10"/>
      <c r="D122" s="18" t="s">
        <v>93</v>
      </c>
      <c r="E122" s="10"/>
      <c r="F122" s="18" t="s">
        <v>8</v>
      </c>
      <c r="G122" s="18" t="s">
        <v>212</v>
      </c>
      <c r="H122" s="10"/>
      <c r="I122" s="19">
        <v>17987736</v>
      </c>
      <c r="J122" s="19">
        <v>8710</v>
      </c>
      <c r="K122" s="17" t="s">
        <v>9</v>
      </c>
      <c r="L122" s="10"/>
      <c r="M122" s="60">
        <v>2625</v>
      </c>
      <c r="N122" s="60">
        <v>3158</v>
      </c>
      <c r="O122" s="60">
        <v>2780</v>
      </c>
      <c r="P122" s="10"/>
      <c r="Q122" s="60">
        <f t="shared" si="44"/>
        <v>47370</v>
      </c>
      <c r="R122" s="10"/>
      <c r="S122" s="62">
        <f t="shared" si="45"/>
        <v>50528</v>
      </c>
      <c r="T122" s="10"/>
      <c r="U122" s="64">
        <v>17.600000000000001</v>
      </c>
      <c r="V122" s="64">
        <v>15.73</v>
      </c>
      <c r="W122" s="10"/>
      <c r="X122" s="43">
        <v>8100000000</v>
      </c>
      <c r="Y122" s="36">
        <v>5.8999999999999997E-2</v>
      </c>
      <c r="Z122" s="10"/>
      <c r="AA122" s="20">
        <v>61</v>
      </c>
      <c r="AB122" s="20">
        <v>5</v>
      </c>
      <c r="AC122" s="20">
        <v>1</v>
      </c>
      <c r="AD122" s="20">
        <v>32</v>
      </c>
      <c r="AE122" s="20">
        <v>1</v>
      </c>
      <c r="AF122" s="66">
        <f t="shared" si="46"/>
        <v>100</v>
      </c>
      <c r="AG122" s="10"/>
      <c r="AH122" s="36">
        <v>-0.17499999999999999</v>
      </c>
      <c r="AI122" s="40">
        <v>24367</v>
      </c>
      <c r="AJ122" s="37">
        <v>0.82</v>
      </c>
      <c r="AK122" s="42" t="s">
        <v>213</v>
      </c>
      <c r="AL122" s="41">
        <v>969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31"/>
        <v>4</v>
      </c>
      <c r="C123" s="10"/>
      <c r="D123" s="18" t="s">
        <v>16</v>
      </c>
      <c r="E123" s="10"/>
      <c r="F123" s="18" t="s">
        <v>8</v>
      </c>
      <c r="G123" s="18" t="s">
        <v>212</v>
      </c>
      <c r="H123" s="10"/>
      <c r="I123" s="19">
        <v>2924816</v>
      </c>
      <c r="J123" s="19">
        <v>3760</v>
      </c>
      <c r="K123" s="17" t="s">
        <v>9</v>
      </c>
      <c r="L123" s="10"/>
      <c r="M123" s="60">
        <v>267</v>
      </c>
      <c r="N123" s="60">
        <v>499</v>
      </c>
      <c r="O123" s="60">
        <v>248</v>
      </c>
      <c r="P123" s="10"/>
      <c r="Q123" s="60">
        <f t="shared" si="44"/>
        <v>7485</v>
      </c>
      <c r="R123" s="10"/>
      <c r="S123" s="62">
        <f t="shared" si="45"/>
        <v>7984</v>
      </c>
      <c r="T123" s="10"/>
      <c r="U123" s="64">
        <v>17.100000000000001</v>
      </c>
      <c r="V123" s="64">
        <v>8.18</v>
      </c>
      <c r="W123" s="10"/>
      <c r="X123" s="43">
        <v>598260000</v>
      </c>
      <c r="Y123" s="36">
        <v>5.7000000000000002E-2</v>
      </c>
      <c r="Z123" s="10"/>
      <c r="AA123" s="20">
        <v>48</v>
      </c>
      <c r="AB123" s="20">
        <v>11</v>
      </c>
      <c r="AC123" s="20">
        <v>1</v>
      </c>
      <c r="AD123" s="20">
        <v>39</v>
      </c>
      <c r="AE123" s="20">
        <v>1</v>
      </c>
      <c r="AF123" s="66">
        <f t="shared" si="46"/>
        <v>100</v>
      </c>
      <c r="AG123" s="10"/>
      <c r="AH123" s="36">
        <v>1.4E-2</v>
      </c>
      <c r="AI123" s="40">
        <v>0</v>
      </c>
      <c r="AJ123" s="37">
        <v>0.77</v>
      </c>
      <c r="AK123" s="42" t="s">
        <v>210</v>
      </c>
      <c r="AL123" s="41">
        <v>479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31"/>
        <v>5</v>
      </c>
      <c r="C124" s="10"/>
      <c r="D124" s="18" t="s">
        <v>30</v>
      </c>
      <c r="E124" s="10"/>
      <c r="F124" s="18" t="s">
        <v>8</v>
      </c>
      <c r="G124" s="18" t="s">
        <v>212</v>
      </c>
      <c r="H124" s="10"/>
      <c r="I124" s="19">
        <v>3516816</v>
      </c>
      <c r="J124" s="19">
        <v>4880</v>
      </c>
      <c r="K124" s="17" t="s">
        <v>9</v>
      </c>
      <c r="L124" s="10"/>
      <c r="M124" s="60">
        <v>318</v>
      </c>
      <c r="N124" s="60">
        <v>552</v>
      </c>
      <c r="O124" s="60">
        <v>276</v>
      </c>
      <c r="P124" s="10"/>
      <c r="Q124" s="60">
        <f t="shared" si="44"/>
        <v>8280</v>
      </c>
      <c r="R124" s="10"/>
      <c r="S124" s="62">
        <f t="shared" si="45"/>
        <v>8832</v>
      </c>
      <c r="T124" s="10"/>
      <c r="U124" s="64">
        <v>15.7</v>
      </c>
      <c r="V124" s="64">
        <v>7.99</v>
      </c>
      <c r="W124" s="10"/>
      <c r="X124" s="43">
        <v>882580000</v>
      </c>
      <c r="Y124" s="36">
        <v>5.1999999999999998E-2</v>
      </c>
      <c r="Z124" s="10"/>
      <c r="AA124" s="20">
        <v>51</v>
      </c>
      <c r="AB124" s="20">
        <v>14</v>
      </c>
      <c r="AC124" s="20">
        <v>3</v>
      </c>
      <c r="AD124" s="20">
        <v>31</v>
      </c>
      <c r="AE124" s="20">
        <v>1</v>
      </c>
      <c r="AF124" s="66">
        <f t="shared" si="46"/>
        <v>100</v>
      </c>
      <c r="AG124" s="10"/>
      <c r="AH124" s="36">
        <v>4.1000000000000002E-2</v>
      </c>
      <c r="AI124" s="40">
        <v>27816</v>
      </c>
      <c r="AJ124" s="37">
        <v>0.65</v>
      </c>
      <c r="AK124" s="42" t="s">
        <v>210</v>
      </c>
      <c r="AL124" s="41">
        <v>555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31"/>
        <v>6</v>
      </c>
      <c r="C125" s="10"/>
      <c r="D125" s="18" t="s">
        <v>97</v>
      </c>
      <c r="E125" s="10"/>
      <c r="F125" s="18" t="s">
        <v>8</v>
      </c>
      <c r="G125" s="18" t="s">
        <v>212</v>
      </c>
      <c r="H125" s="10"/>
      <c r="I125" s="19">
        <v>5955734</v>
      </c>
      <c r="J125" s="19">
        <v>1100</v>
      </c>
      <c r="K125" s="17" t="s">
        <v>9</v>
      </c>
      <c r="L125" s="10"/>
      <c r="M125" s="60">
        <v>812</v>
      </c>
      <c r="N125" s="60">
        <v>916</v>
      </c>
      <c r="O125" s="60">
        <v>901</v>
      </c>
      <c r="P125" s="10"/>
      <c r="Q125" s="60">
        <f t="shared" si="44"/>
        <v>13740</v>
      </c>
      <c r="R125" s="10"/>
      <c r="S125" s="62">
        <f t="shared" si="45"/>
        <v>14656</v>
      </c>
      <c r="T125" s="10"/>
      <c r="U125" s="64">
        <v>15.4</v>
      </c>
      <c r="V125" s="64">
        <v>14.38</v>
      </c>
      <c r="W125" s="10"/>
      <c r="X125" s="43">
        <v>341320000</v>
      </c>
      <c r="Y125" s="36">
        <v>0.05</v>
      </c>
      <c r="Z125" s="10"/>
      <c r="AA125" s="20">
        <v>52</v>
      </c>
      <c r="AB125" s="20">
        <v>11</v>
      </c>
      <c r="AC125" s="20">
        <v>1</v>
      </c>
      <c r="AD125" s="20">
        <v>34</v>
      </c>
      <c r="AE125" s="20">
        <v>2</v>
      </c>
      <c r="AF125" s="66">
        <f t="shared" si="46"/>
        <v>100</v>
      </c>
      <c r="AG125" s="10"/>
      <c r="AH125" s="36">
        <v>-0.17599999999999999</v>
      </c>
      <c r="AI125" s="40">
        <v>17272</v>
      </c>
      <c r="AJ125" s="37">
        <v>0.84</v>
      </c>
      <c r="AK125" s="42" t="s">
        <v>213</v>
      </c>
      <c r="AL125" s="41">
        <v>844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31"/>
        <v>7</v>
      </c>
      <c r="C126" s="10"/>
      <c r="D126" s="18" t="s">
        <v>71</v>
      </c>
      <c r="E126" s="10"/>
      <c r="F126" s="18" t="s">
        <v>8</v>
      </c>
      <c r="G126" s="18" t="s">
        <v>212</v>
      </c>
      <c r="H126" s="10"/>
      <c r="I126" s="19">
        <v>3925405</v>
      </c>
      <c r="J126" s="19">
        <v>3810</v>
      </c>
      <c r="K126" s="17" t="s">
        <v>9</v>
      </c>
      <c r="L126" s="10"/>
      <c r="M126" s="60">
        <v>581</v>
      </c>
      <c r="N126" s="60">
        <v>599</v>
      </c>
      <c r="O126" s="60">
        <v>748</v>
      </c>
      <c r="P126" s="10"/>
      <c r="Q126" s="60">
        <f t="shared" si="44"/>
        <v>8985</v>
      </c>
      <c r="R126" s="10"/>
      <c r="S126" s="62">
        <f t="shared" si="45"/>
        <v>9584</v>
      </c>
      <c r="T126" s="10"/>
      <c r="U126" s="64">
        <v>15.3</v>
      </c>
      <c r="V126" s="64">
        <v>20.059999999999999</v>
      </c>
      <c r="W126" s="10"/>
      <c r="X126" s="43">
        <v>768240000</v>
      </c>
      <c r="Y126" s="36">
        <v>5.2999999999999999E-2</v>
      </c>
      <c r="Z126" s="10"/>
      <c r="AA126" s="20">
        <v>59</v>
      </c>
      <c r="AB126" s="20">
        <v>6</v>
      </c>
      <c r="AC126" s="20">
        <v>1</v>
      </c>
      <c r="AD126" s="20">
        <v>33</v>
      </c>
      <c r="AE126" s="20">
        <v>1</v>
      </c>
      <c r="AF126" s="66">
        <f t="shared" si="46"/>
        <v>100</v>
      </c>
      <c r="AG126" s="10"/>
      <c r="AH126" s="36">
        <v>8.2000000000000003E-2</v>
      </c>
      <c r="AI126" s="40">
        <v>28697</v>
      </c>
      <c r="AJ126" s="37">
        <v>0.79</v>
      </c>
      <c r="AK126" s="42" t="s">
        <v>210</v>
      </c>
      <c r="AL126" s="41">
        <v>1064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31"/>
        <v>8</v>
      </c>
      <c r="C127" s="10"/>
      <c r="D127" s="18" t="s">
        <v>173</v>
      </c>
      <c r="E127" s="10"/>
      <c r="F127" s="18" t="s">
        <v>8</v>
      </c>
      <c r="G127" s="18" t="s">
        <v>212</v>
      </c>
      <c r="H127" s="10"/>
      <c r="I127" s="19">
        <v>5662544</v>
      </c>
      <c r="J127" s="19">
        <v>6670</v>
      </c>
      <c r="K127" s="17" t="s">
        <v>9</v>
      </c>
      <c r="L127" s="10"/>
      <c r="M127" s="60">
        <v>543</v>
      </c>
      <c r="N127" s="60">
        <v>823</v>
      </c>
      <c r="O127" s="60">
        <v>326</v>
      </c>
      <c r="P127" s="10"/>
      <c r="Q127" s="60">
        <f t="shared" si="44"/>
        <v>12345</v>
      </c>
      <c r="R127" s="10"/>
      <c r="S127" s="62">
        <f t="shared" si="45"/>
        <v>13168</v>
      </c>
      <c r="T127" s="10"/>
      <c r="U127" s="64">
        <v>14.5</v>
      </c>
      <c r="V127" s="64">
        <v>6.62</v>
      </c>
      <c r="W127" s="10"/>
      <c r="X127" s="43">
        <v>1750000000</v>
      </c>
      <c r="Y127" s="36">
        <v>4.8000000000000001E-2</v>
      </c>
      <c r="Z127" s="10"/>
      <c r="AA127" s="20">
        <v>51</v>
      </c>
      <c r="AB127" s="20">
        <v>10</v>
      </c>
      <c r="AC127" s="20">
        <v>1</v>
      </c>
      <c r="AD127" s="20">
        <v>37</v>
      </c>
      <c r="AE127" s="20">
        <v>1</v>
      </c>
      <c r="AF127" s="66">
        <f t="shared" si="46"/>
        <v>100</v>
      </c>
      <c r="AG127" s="10"/>
      <c r="AH127" s="36">
        <v>-1.9E-2</v>
      </c>
      <c r="AI127" s="40">
        <v>14973</v>
      </c>
      <c r="AJ127" s="37">
        <v>0.86</v>
      </c>
      <c r="AK127" s="42" t="s">
        <v>210</v>
      </c>
      <c r="AL127" s="41">
        <v>466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31"/>
        <v>9</v>
      </c>
      <c r="C128" s="10"/>
      <c r="D128" s="18" t="s">
        <v>175</v>
      </c>
      <c r="E128" s="10"/>
      <c r="F128" s="18" t="s">
        <v>8</v>
      </c>
      <c r="G128" s="18" t="s">
        <v>212</v>
      </c>
      <c r="H128" s="10"/>
      <c r="I128" s="19">
        <v>44438624</v>
      </c>
      <c r="J128" s="19">
        <v>2310</v>
      </c>
      <c r="K128" s="17" t="s">
        <v>9</v>
      </c>
      <c r="L128" s="10"/>
      <c r="M128" s="60">
        <v>4687</v>
      </c>
      <c r="N128" s="60">
        <v>6089</v>
      </c>
      <c r="O128" s="60">
        <v>7308</v>
      </c>
      <c r="P128" s="10"/>
      <c r="Q128" s="60">
        <f t="shared" si="44"/>
        <v>91335</v>
      </c>
      <c r="R128" s="10"/>
      <c r="S128" s="62">
        <f t="shared" si="45"/>
        <v>97424</v>
      </c>
      <c r="T128" s="10"/>
      <c r="U128" s="64">
        <v>13.7</v>
      </c>
      <c r="V128" s="64">
        <v>16.25</v>
      </c>
      <c r="W128" s="10"/>
      <c r="X128" s="43">
        <v>4430000000</v>
      </c>
      <c r="Y128" s="36">
        <v>4.7E-2</v>
      </c>
      <c r="Z128" s="10"/>
      <c r="AA128" s="20">
        <v>50</v>
      </c>
      <c r="AB128" s="20">
        <v>8</v>
      </c>
      <c r="AC128" s="20">
        <v>2</v>
      </c>
      <c r="AD128" s="20">
        <v>39</v>
      </c>
      <c r="AE128" s="20">
        <v>1</v>
      </c>
      <c r="AF128" s="66">
        <f t="shared" si="46"/>
        <v>100</v>
      </c>
      <c r="AG128" s="10"/>
      <c r="AH128" s="36">
        <v>0.28899999999999998</v>
      </c>
      <c r="AI128" s="40">
        <v>32480</v>
      </c>
      <c r="AJ128" s="37">
        <v>0.86</v>
      </c>
      <c r="AK128" s="42" t="s">
        <v>210</v>
      </c>
      <c r="AL128" s="41">
        <v>1003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31"/>
        <v>10</v>
      </c>
      <c r="C129" s="10"/>
      <c r="D129" s="18" t="s">
        <v>7</v>
      </c>
      <c r="E129" s="10"/>
      <c r="F129" s="18" t="s">
        <v>8</v>
      </c>
      <c r="G129" s="18" t="s">
        <v>212</v>
      </c>
      <c r="H129" s="10"/>
      <c r="I129" s="19">
        <v>2926348</v>
      </c>
      <c r="J129" s="19">
        <v>4250</v>
      </c>
      <c r="K129" s="17" t="s">
        <v>9</v>
      </c>
      <c r="L129" s="10"/>
      <c r="M129" s="60">
        <v>269</v>
      </c>
      <c r="N129" s="60">
        <v>399</v>
      </c>
      <c r="O129" s="60">
        <v>251</v>
      </c>
      <c r="P129" s="10"/>
      <c r="Q129" s="60">
        <f t="shared" si="44"/>
        <v>5985</v>
      </c>
      <c r="R129" s="10"/>
      <c r="S129" s="62">
        <f t="shared" si="45"/>
        <v>6384</v>
      </c>
      <c r="T129" s="10"/>
      <c r="U129" s="64">
        <v>13.6</v>
      </c>
      <c r="V129" s="64">
        <v>9.0399999999999991</v>
      </c>
      <c r="W129" s="10"/>
      <c r="X129" s="43">
        <v>548170000</v>
      </c>
      <c r="Y129" s="36">
        <v>4.5999999999999999E-2</v>
      </c>
      <c r="Z129" s="10"/>
      <c r="AA129" s="20">
        <v>38</v>
      </c>
      <c r="AB129" s="20">
        <v>10</v>
      </c>
      <c r="AC129" s="20">
        <v>4</v>
      </c>
      <c r="AD129" s="20">
        <v>46</v>
      </c>
      <c r="AE129" s="20">
        <v>2</v>
      </c>
      <c r="AF129" s="66">
        <f t="shared" si="46"/>
        <v>100</v>
      </c>
      <c r="AG129" s="10"/>
      <c r="AH129" s="36">
        <v>-1.6E-2</v>
      </c>
      <c r="AI129" s="40">
        <v>19243</v>
      </c>
      <c r="AJ129" s="37">
        <v>0.73</v>
      </c>
      <c r="AK129" s="42" t="s">
        <v>213</v>
      </c>
      <c r="AL129" s="41">
        <v>645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31"/>
        <v>11</v>
      </c>
      <c r="C130" s="10"/>
      <c r="D130" s="18" t="s">
        <v>172</v>
      </c>
      <c r="E130" s="10"/>
      <c r="F130" s="18" t="s">
        <v>8</v>
      </c>
      <c r="G130" s="18" t="s">
        <v>212</v>
      </c>
      <c r="H130" s="10"/>
      <c r="I130" s="19">
        <v>79512424</v>
      </c>
      <c r="J130" s="19">
        <v>11180</v>
      </c>
      <c r="K130" s="17" t="s">
        <v>9</v>
      </c>
      <c r="L130" s="10"/>
      <c r="M130" s="60">
        <v>7300</v>
      </c>
      <c r="N130" s="60">
        <v>9782</v>
      </c>
      <c r="O130" s="60">
        <v>8727</v>
      </c>
      <c r="P130" s="10"/>
      <c r="Q130" s="60">
        <f t="shared" si="44"/>
        <v>146730</v>
      </c>
      <c r="R130" s="10"/>
      <c r="S130" s="62">
        <f t="shared" si="45"/>
        <v>156512</v>
      </c>
      <c r="T130" s="10"/>
      <c r="U130" s="64">
        <v>12.3</v>
      </c>
      <c r="V130" s="64">
        <v>10.96</v>
      </c>
      <c r="W130" s="10"/>
      <c r="X130" s="43">
        <v>35330000000</v>
      </c>
      <c r="Y130" s="36">
        <v>4.1000000000000002E-2</v>
      </c>
      <c r="Z130" s="10"/>
      <c r="AA130" s="20">
        <v>60</v>
      </c>
      <c r="AB130" s="20">
        <v>8</v>
      </c>
      <c r="AC130" s="20">
        <v>2</v>
      </c>
      <c r="AD130" s="20">
        <v>29</v>
      </c>
      <c r="AE130" s="20">
        <v>1</v>
      </c>
      <c r="AF130" s="66">
        <f t="shared" si="46"/>
        <v>100</v>
      </c>
      <c r="AG130" s="10"/>
      <c r="AH130" s="36">
        <v>3.1E-2</v>
      </c>
      <c r="AI130" s="40">
        <v>26525</v>
      </c>
      <c r="AJ130" s="37">
        <v>0.73</v>
      </c>
      <c r="AK130" s="42" t="s">
        <v>213</v>
      </c>
      <c r="AL130" s="41">
        <v>600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ref="B131:B165" si="50">B130+1</f>
        <v>12</v>
      </c>
      <c r="C131" s="10"/>
      <c r="D131" s="18" t="s">
        <v>181</v>
      </c>
      <c r="E131" s="10"/>
      <c r="F131" s="18" t="s">
        <v>8</v>
      </c>
      <c r="G131" s="18" t="s">
        <v>212</v>
      </c>
      <c r="H131" s="10"/>
      <c r="I131" s="19">
        <v>31446796</v>
      </c>
      <c r="J131" s="19">
        <v>2220</v>
      </c>
      <c r="K131" s="17" t="s">
        <v>9</v>
      </c>
      <c r="L131" s="10"/>
      <c r="M131" s="60">
        <v>2496</v>
      </c>
      <c r="N131" s="60">
        <v>3617</v>
      </c>
      <c r="O131" s="60">
        <v>4015</v>
      </c>
      <c r="P131" s="10"/>
      <c r="Q131" s="60">
        <f t="shared" si="44"/>
        <v>54255</v>
      </c>
      <c r="R131" s="10"/>
      <c r="S131" s="62">
        <f t="shared" si="45"/>
        <v>57872</v>
      </c>
      <c r="T131" s="10"/>
      <c r="U131" s="64">
        <v>11.5</v>
      </c>
      <c r="V131" s="64">
        <v>12.63</v>
      </c>
      <c r="W131" s="10"/>
      <c r="X131" s="43">
        <v>2550000000</v>
      </c>
      <c r="Y131" s="36">
        <v>3.7999999999999999E-2</v>
      </c>
      <c r="Z131" s="10"/>
      <c r="AA131" s="20">
        <v>55</v>
      </c>
      <c r="AB131" s="20">
        <v>4</v>
      </c>
      <c r="AC131" s="20">
        <v>1</v>
      </c>
      <c r="AD131" s="20">
        <v>39</v>
      </c>
      <c r="AE131" s="20">
        <v>1</v>
      </c>
      <c r="AF131" s="66">
        <f t="shared" si="46"/>
        <v>100</v>
      </c>
      <c r="AG131" s="10"/>
      <c r="AH131" s="36">
        <v>-6.0999999999999999E-2</v>
      </c>
      <c r="AI131" s="40">
        <v>0</v>
      </c>
      <c r="AJ131" s="37">
        <v>0.84</v>
      </c>
      <c r="AK131" s="42" t="s">
        <v>210</v>
      </c>
      <c r="AL131" s="41">
        <v>760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117</v>
      </c>
      <c r="E132" s="10"/>
      <c r="F132" s="18" t="s">
        <v>8</v>
      </c>
      <c r="G132" s="18" t="s">
        <v>212</v>
      </c>
      <c r="H132" s="10"/>
      <c r="I132" s="19">
        <v>628615</v>
      </c>
      <c r="J132" s="19">
        <v>6970</v>
      </c>
      <c r="K132" s="17" t="s">
        <v>9</v>
      </c>
      <c r="L132" s="10"/>
      <c r="M132" s="60">
        <v>65</v>
      </c>
      <c r="N132" s="60">
        <v>67</v>
      </c>
      <c r="O132" s="60">
        <v>57</v>
      </c>
      <c r="P132" s="10"/>
      <c r="Q132" s="60">
        <f t="shared" si="44"/>
        <v>1005</v>
      </c>
      <c r="R132" s="10"/>
      <c r="S132" s="62">
        <f t="shared" si="45"/>
        <v>1072</v>
      </c>
      <c r="T132" s="10"/>
      <c r="U132" s="64">
        <v>10.7</v>
      </c>
      <c r="V132" s="64">
        <v>9.15</v>
      </c>
      <c r="W132" s="10"/>
      <c r="X132" s="43">
        <v>156590000</v>
      </c>
      <c r="Y132" s="36">
        <v>3.5999999999999997E-2</v>
      </c>
      <c r="Z132" s="10"/>
      <c r="AA132" s="20">
        <v>40</v>
      </c>
      <c r="AB132" s="20">
        <v>10</v>
      </c>
      <c r="AC132" s="20">
        <v>4</v>
      </c>
      <c r="AD132" s="20">
        <v>45</v>
      </c>
      <c r="AE132" s="20">
        <v>1</v>
      </c>
      <c r="AF132" s="66">
        <f t="shared" si="46"/>
        <v>100</v>
      </c>
      <c r="AG132" s="10"/>
      <c r="AH132" s="36">
        <v>-0.03</v>
      </c>
      <c r="AI132" s="40">
        <v>33601</v>
      </c>
      <c r="AJ132" s="37">
        <v>0.68</v>
      </c>
      <c r="AK132" s="42" t="s">
        <v>213</v>
      </c>
      <c r="AL132" s="41">
        <v>636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139</v>
      </c>
      <c r="E133" s="10"/>
      <c r="F133" s="18" t="s">
        <v>8</v>
      </c>
      <c r="G133" s="18" t="s">
        <v>212</v>
      </c>
      <c r="H133" s="10"/>
      <c r="I133" s="19">
        <v>19778084</v>
      </c>
      <c r="J133" s="19">
        <v>9470</v>
      </c>
      <c r="K133" s="17" t="s">
        <v>9</v>
      </c>
      <c r="L133" s="10"/>
      <c r="M133" s="60">
        <v>1913</v>
      </c>
      <c r="N133" s="60">
        <v>2044</v>
      </c>
      <c r="O133" s="60">
        <v>2208</v>
      </c>
      <c r="P133" s="10"/>
      <c r="Q133" s="60">
        <f t="shared" si="44"/>
        <v>30660</v>
      </c>
      <c r="R133" s="10"/>
      <c r="S133" s="62">
        <f t="shared" si="45"/>
        <v>32704</v>
      </c>
      <c r="T133" s="10"/>
      <c r="U133" s="64">
        <v>10.3</v>
      </c>
      <c r="V133" s="64">
        <v>11.28</v>
      </c>
      <c r="W133" s="10"/>
      <c r="X133" s="43">
        <v>6500000000</v>
      </c>
      <c r="Y133" s="36">
        <v>3.4000000000000002E-2</v>
      </c>
      <c r="Z133" s="10"/>
      <c r="AA133" s="20">
        <v>48</v>
      </c>
      <c r="AB133" s="20">
        <v>6</v>
      </c>
      <c r="AC133" s="20">
        <v>5</v>
      </c>
      <c r="AD133" s="20">
        <v>39</v>
      </c>
      <c r="AE133" s="20">
        <v>2</v>
      </c>
      <c r="AF133" s="66">
        <f t="shared" si="46"/>
        <v>100</v>
      </c>
      <c r="AG133" s="10"/>
      <c r="AH133" s="36">
        <v>-2.1000000000000001E-2</v>
      </c>
      <c r="AI133" s="40">
        <v>35467</v>
      </c>
      <c r="AJ133" s="37">
        <v>0.69</v>
      </c>
      <c r="AK133" s="42" t="s">
        <v>213</v>
      </c>
      <c r="AL133" s="41">
        <v>723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33</v>
      </c>
      <c r="E134" s="10"/>
      <c r="F134" s="18" t="s">
        <v>8</v>
      </c>
      <c r="G134" s="18" t="s">
        <v>212</v>
      </c>
      <c r="H134" s="10"/>
      <c r="I134" s="19">
        <v>7131494</v>
      </c>
      <c r="J134" s="19">
        <v>7470</v>
      </c>
      <c r="K134" s="17" t="s">
        <v>9</v>
      </c>
      <c r="L134" s="10"/>
      <c r="M134" s="60">
        <v>708</v>
      </c>
      <c r="N134" s="60">
        <v>730</v>
      </c>
      <c r="O134" s="60">
        <v>730</v>
      </c>
      <c r="P134" s="10"/>
      <c r="Q134" s="60">
        <f t="shared" si="44"/>
        <v>10950</v>
      </c>
      <c r="R134" s="10"/>
      <c r="S134" s="62">
        <f t="shared" si="45"/>
        <v>11680</v>
      </c>
      <c r="T134" s="10"/>
      <c r="U134" s="64">
        <v>10.199999999999999</v>
      </c>
      <c r="V134" s="64">
        <v>10.28</v>
      </c>
      <c r="W134" s="10"/>
      <c r="X134" s="43">
        <v>1810000000</v>
      </c>
      <c r="Y134" s="36">
        <v>3.4000000000000002E-2</v>
      </c>
      <c r="Z134" s="10"/>
      <c r="AA134" s="20">
        <v>58</v>
      </c>
      <c r="AB134" s="20">
        <v>5</v>
      </c>
      <c r="AC134" s="20">
        <v>3</v>
      </c>
      <c r="AD134" s="20">
        <v>33</v>
      </c>
      <c r="AE134" s="20">
        <v>1</v>
      </c>
      <c r="AF134" s="66">
        <f t="shared" si="46"/>
        <v>100</v>
      </c>
      <c r="AG134" s="10"/>
      <c r="AH134" s="36">
        <v>-3.6999999999999998E-2</v>
      </c>
      <c r="AI134" s="40">
        <v>56534</v>
      </c>
      <c r="AJ134" s="37">
        <v>0.7</v>
      </c>
      <c r="AK134" s="42" t="s">
        <v>213</v>
      </c>
      <c r="AL134" s="41">
        <v>707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138</v>
      </c>
      <c r="E135" s="10"/>
      <c r="F135" s="18" t="s">
        <v>8</v>
      </c>
      <c r="G135" s="18" t="s">
        <v>212</v>
      </c>
      <c r="H135" s="10"/>
      <c r="I135" s="19">
        <v>4059608</v>
      </c>
      <c r="J135" s="19">
        <v>2120</v>
      </c>
      <c r="K135" s="17" t="s">
        <v>9</v>
      </c>
      <c r="L135" s="10"/>
      <c r="M135" s="60">
        <v>346</v>
      </c>
      <c r="N135" s="60">
        <v>394</v>
      </c>
      <c r="O135" s="60">
        <v>465</v>
      </c>
      <c r="P135" s="10"/>
      <c r="Q135" s="60">
        <f t="shared" si="44"/>
        <v>5910</v>
      </c>
      <c r="R135" s="10"/>
      <c r="S135" s="62">
        <f t="shared" si="45"/>
        <v>6304</v>
      </c>
      <c r="T135" s="10"/>
      <c r="U135" s="64">
        <v>9.6999999999999993</v>
      </c>
      <c r="V135" s="64">
        <v>12.43</v>
      </c>
      <c r="W135" s="10"/>
      <c r="X135" s="43">
        <v>250640000</v>
      </c>
      <c r="Y135" s="36">
        <v>3.6999999999999998E-2</v>
      </c>
      <c r="Z135" s="10"/>
      <c r="AA135" s="20">
        <v>50</v>
      </c>
      <c r="AB135" s="20">
        <v>10</v>
      </c>
      <c r="AC135" s="20">
        <v>2</v>
      </c>
      <c r="AD135" s="20">
        <v>36</v>
      </c>
      <c r="AE135" s="20">
        <v>2</v>
      </c>
      <c r="AF135" s="66">
        <f t="shared" si="46"/>
        <v>100</v>
      </c>
      <c r="AG135" s="10"/>
      <c r="AH135" s="36">
        <v>-6.0999999999999999E-2</v>
      </c>
      <c r="AI135" s="40">
        <v>22028</v>
      </c>
      <c r="AJ135" s="37">
        <v>0.81</v>
      </c>
      <c r="AK135" s="42" t="s">
        <v>210</v>
      </c>
      <c r="AL135" s="41">
        <v>736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24</v>
      </c>
      <c r="E136" s="10"/>
      <c r="F136" s="18" t="s">
        <v>8</v>
      </c>
      <c r="G136" s="18" t="s">
        <v>212</v>
      </c>
      <c r="H136" s="10"/>
      <c r="I136" s="19">
        <v>9480042</v>
      </c>
      <c r="J136" s="19">
        <v>5600</v>
      </c>
      <c r="K136" s="17" t="s">
        <v>9</v>
      </c>
      <c r="L136" s="10"/>
      <c r="M136" s="60">
        <v>588</v>
      </c>
      <c r="N136" s="60">
        <v>841</v>
      </c>
      <c r="O136" s="60">
        <v>995</v>
      </c>
      <c r="P136" s="10"/>
      <c r="Q136" s="60">
        <f t="shared" si="44"/>
        <v>12615</v>
      </c>
      <c r="R136" s="10"/>
      <c r="S136" s="62">
        <f t="shared" si="45"/>
        <v>13456</v>
      </c>
      <c r="T136" s="10"/>
      <c r="U136" s="64">
        <v>8.9</v>
      </c>
      <c r="V136" s="64">
        <v>10.46</v>
      </c>
      <c r="W136" s="10"/>
      <c r="X136" s="43">
        <v>1410000000</v>
      </c>
      <c r="Y136" s="36">
        <v>2.9000000000000001E-2</v>
      </c>
      <c r="Z136" s="10"/>
      <c r="AA136" s="20">
        <v>52</v>
      </c>
      <c r="AB136" s="20">
        <v>4</v>
      </c>
      <c r="AC136" s="20">
        <v>2</v>
      </c>
      <c r="AD136" s="20">
        <v>41</v>
      </c>
      <c r="AE136" s="20">
        <v>1</v>
      </c>
      <c r="AF136" s="66">
        <f t="shared" si="46"/>
        <v>100</v>
      </c>
      <c r="AG136" s="10"/>
      <c r="AH136" s="36">
        <v>-0.191</v>
      </c>
      <c r="AI136" s="40">
        <v>44222</v>
      </c>
      <c r="AJ136" s="37">
        <v>0.78</v>
      </c>
      <c r="AK136" s="42" t="s">
        <v>213</v>
      </c>
      <c r="AL136" s="41">
        <v>653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20</v>
      </c>
      <c r="E137" s="10"/>
      <c r="F137" s="18" t="s">
        <v>8</v>
      </c>
      <c r="G137" s="18" t="s">
        <v>212</v>
      </c>
      <c r="H137" s="10"/>
      <c r="I137" s="19">
        <v>9725376</v>
      </c>
      <c r="J137" s="19">
        <v>4760</v>
      </c>
      <c r="K137" s="17" t="s">
        <v>9</v>
      </c>
      <c r="L137" s="10"/>
      <c r="M137" s="60">
        <v>759</v>
      </c>
      <c r="N137" s="60">
        <v>845</v>
      </c>
      <c r="O137" s="60">
        <v>639</v>
      </c>
      <c r="P137" s="10"/>
      <c r="Q137" s="60">
        <f t="shared" si="44"/>
        <v>12675</v>
      </c>
      <c r="R137" s="10"/>
      <c r="S137" s="62">
        <f t="shared" si="45"/>
        <v>13520</v>
      </c>
      <c r="T137" s="10"/>
      <c r="U137" s="64">
        <v>8.6999999999999993</v>
      </c>
      <c r="V137" s="64">
        <v>6.32</v>
      </c>
      <c r="W137" s="10"/>
      <c r="X137" s="43">
        <v>1090000000</v>
      </c>
      <c r="Y137" s="36">
        <v>2.9000000000000001E-2</v>
      </c>
      <c r="Z137" s="10"/>
      <c r="AA137" s="20">
        <v>40</v>
      </c>
      <c r="AB137" s="20">
        <v>23</v>
      </c>
      <c r="AC137" s="20">
        <v>7</v>
      </c>
      <c r="AD137" s="20">
        <v>28</v>
      </c>
      <c r="AE137" s="20">
        <v>2</v>
      </c>
      <c r="AF137" s="66">
        <f t="shared" si="46"/>
        <v>100</v>
      </c>
      <c r="AG137" s="10"/>
      <c r="AH137" s="36">
        <v>-5.1999999999999998E-2</v>
      </c>
      <c r="AI137" s="40">
        <v>13681</v>
      </c>
      <c r="AJ137" s="37">
        <v>0.8</v>
      </c>
      <c r="AK137" s="42" t="s">
        <v>213</v>
      </c>
      <c r="AL137" s="41">
        <v>416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50</v>
      </c>
      <c r="E138" s="10"/>
      <c r="F138" s="18" t="s">
        <v>8</v>
      </c>
      <c r="G138" s="18" t="s">
        <v>212</v>
      </c>
      <c r="H138" s="10"/>
      <c r="I138" s="19">
        <v>4213265</v>
      </c>
      <c r="J138" s="19">
        <v>12110</v>
      </c>
      <c r="K138" s="17" t="s">
        <v>9</v>
      </c>
      <c r="L138" s="10"/>
      <c r="M138" s="60">
        <v>307</v>
      </c>
      <c r="N138" s="60">
        <v>340</v>
      </c>
      <c r="O138" s="60">
        <v>388</v>
      </c>
      <c r="P138" s="10"/>
      <c r="Q138" s="60">
        <f t="shared" si="44"/>
        <v>5100</v>
      </c>
      <c r="R138" s="10"/>
      <c r="S138" s="62">
        <f t="shared" si="45"/>
        <v>5440</v>
      </c>
      <c r="T138" s="10"/>
      <c r="U138" s="64">
        <v>8.1</v>
      </c>
      <c r="V138" s="64">
        <v>9.0399999999999991</v>
      </c>
      <c r="W138" s="10"/>
      <c r="X138" s="43">
        <v>1400000000</v>
      </c>
      <c r="Y138" s="36">
        <v>2.7E-2</v>
      </c>
      <c r="Z138" s="10"/>
      <c r="AA138" s="20">
        <v>48</v>
      </c>
      <c r="AB138" s="20">
        <v>12</v>
      </c>
      <c r="AC138" s="20">
        <v>10</v>
      </c>
      <c r="AD138" s="20">
        <v>29</v>
      </c>
      <c r="AE138" s="20">
        <v>1</v>
      </c>
      <c r="AF138" s="66">
        <f t="shared" si="46"/>
        <v>100</v>
      </c>
      <c r="AG138" s="10"/>
      <c r="AH138" s="36">
        <v>-7.3999999999999996E-2</v>
      </c>
      <c r="AI138" s="40">
        <v>47376</v>
      </c>
      <c r="AJ138" s="37">
        <v>0.66</v>
      </c>
      <c r="AK138" s="42" t="s">
        <v>210</v>
      </c>
      <c r="AL138" s="41">
        <v>702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18" t="s">
        <v>148</v>
      </c>
      <c r="E139" s="10"/>
      <c r="F139" s="18" t="s">
        <v>8</v>
      </c>
      <c r="G139" s="18" t="s">
        <v>212</v>
      </c>
      <c r="H139" s="10"/>
      <c r="I139" s="19">
        <v>8820083</v>
      </c>
      <c r="J139" s="19">
        <v>5280</v>
      </c>
      <c r="K139" s="17" t="s">
        <v>9</v>
      </c>
      <c r="L139" s="10"/>
      <c r="M139" s="60">
        <v>607</v>
      </c>
      <c r="N139" s="60">
        <v>649</v>
      </c>
      <c r="O139" s="60">
        <v>797</v>
      </c>
      <c r="P139" s="10"/>
      <c r="Q139" s="60">
        <f t="shared" si="44"/>
        <v>9735</v>
      </c>
      <c r="R139" s="10"/>
      <c r="S139" s="62">
        <f t="shared" si="45"/>
        <v>10384</v>
      </c>
      <c r="T139" s="10"/>
      <c r="U139" s="64">
        <v>7.4</v>
      </c>
      <c r="V139" s="64">
        <v>8.94</v>
      </c>
      <c r="W139" s="10"/>
      <c r="X139" s="43">
        <v>1170000000</v>
      </c>
      <c r="Y139" s="36">
        <v>3.1E-2</v>
      </c>
      <c r="Z139" s="10"/>
      <c r="AA139" s="20">
        <v>49</v>
      </c>
      <c r="AB139" s="20">
        <v>10</v>
      </c>
      <c r="AC139" s="20">
        <v>12</v>
      </c>
      <c r="AD139" s="20">
        <v>28</v>
      </c>
      <c r="AE139" s="20">
        <v>1</v>
      </c>
      <c r="AF139" s="66">
        <f t="shared" si="46"/>
        <v>100</v>
      </c>
      <c r="AG139" s="10"/>
      <c r="AH139" s="36">
        <v>-6.0999999999999999E-2</v>
      </c>
      <c r="AI139" s="40">
        <v>25877</v>
      </c>
      <c r="AJ139" s="37">
        <v>0.65</v>
      </c>
      <c r="AK139" s="42" t="s">
        <v>210</v>
      </c>
      <c r="AL139" s="41">
        <v>584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26" t="s">
        <v>166</v>
      </c>
      <c r="E140" s="10"/>
      <c r="F140" s="18" t="s">
        <v>8</v>
      </c>
      <c r="G140" s="18" t="s">
        <v>212</v>
      </c>
      <c r="H140" s="10"/>
      <c r="I140" s="19">
        <v>2081206</v>
      </c>
      <c r="J140" s="19">
        <v>5100</v>
      </c>
      <c r="K140" s="17" t="s">
        <v>9</v>
      </c>
      <c r="L140" s="10"/>
      <c r="M140" s="60">
        <v>148</v>
      </c>
      <c r="N140" s="60">
        <v>134</v>
      </c>
      <c r="O140" s="60">
        <v>164</v>
      </c>
      <c r="P140" s="10"/>
      <c r="Q140" s="60">
        <f t="shared" si="44"/>
        <v>2010</v>
      </c>
      <c r="R140" s="10"/>
      <c r="S140" s="62">
        <f t="shared" si="45"/>
        <v>2144</v>
      </c>
      <c r="T140" s="10"/>
      <c r="U140" s="64">
        <v>6.4</v>
      </c>
      <c r="V140" s="64">
        <v>7.55</v>
      </c>
      <c r="W140" s="10"/>
      <c r="X140" s="43">
        <v>228480000</v>
      </c>
      <c r="Y140" s="36">
        <v>2.1000000000000001E-2</v>
      </c>
      <c r="Z140" s="10"/>
      <c r="AA140" s="20">
        <v>60</v>
      </c>
      <c r="AB140" s="20">
        <v>8</v>
      </c>
      <c r="AC140" s="20">
        <v>2</v>
      </c>
      <c r="AD140" s="20">
        <v>29</v>
      </c>
      <c r="AE140" s="20">
        <v>1</v>
      </c>
      <c r="AF140" s="66">
        <f t="shared" si="46"/>
        <v>100</v>
      </c>
      <c r="AG140" s="10"/>
      <c r="AH140" s="36">
        <v>5.8000000000000003E-2</v>
      </c>
      <c r="AI140" s="40">
        <v>21284</v>
      </c>
      <c r="AJ140" s="37">
        <v>0.73</v>
      </c>
      <c r="AK140" s="42" t="s">
        <v>213</v>
      </c>
      <c r="AL140" s="41">
        <v>568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165</v>
      </c>
      <c r="E142" s="10"/>
      <c r="F142" s="18" t="s">
        <v>22</v>
      </c>
      <c r="G142" s="18" t="s">
        <v>224</v>
      </c>
      <c r="H142" s="10"/>
      <c r="I142" s="19">
        <v>68863512</v>
      </c>
      <c r="J142" s="19">
        <v>5640</v>
      </c>
      <c r="K142" s="17" t="s">
        <v>9</v>
      </c>
      <c r="L142" s="10"/>
      <c r="M142" s="60">
        <v>21745</v>
      </c>
      <c r="N142" s="60">
        <v>22491</v>
      </c>
      <c r="O142" s="60">
        <v>19110</v>
      </c>
      <c r="P142" s="10"/>
      <c r="Q142" s="60">
        <f t="shared" ref="Q142:Q150" si="51">N142*$Q$200</f>
        <v>337365</v>
      </c>
      <c r="R142" s="10"/>
      <c r="S142" s="62">
        <f t="shared" ref="S142:S150" si="52">Q142+N142</f>
        <v>359856</v>
      </c>
      <c r="T142" s="10"/>
      <c r="U142" s="64">
        <v>32.700000000000003</v>
      </c>
      <c r="V142" s="64">
        <v>27.14</v>
      </c>
      <c r="W142" s="10"/>
      <c r="X142" s="43">
        <v>44710000000</v>
      </c>
      <c r="Y142" s="36">
        <v>0.109</v>
      </c>
      <c r="Z142" s="10"/>
      <c r="AA142" s="20">
        <v>30</v>
      </c>
      <c r="AB142" s="20">
        <v>50</v>
      </c>
      <c r="AC142" s="20">
        <v>2</v>
      </c>
      <c r="AD142" s="20">
        <v>17</v>
      </c>
      <c r="AE142" s="20">
        <v>1</v>
      </c>
      <c r="AF142" s="66">
        <f t="shared" ref="AF142:AF150" si="53">SUM(AA142:AE142)</f>
        <v>100</v>
      </c>
      <c r="AG142" s="10"/>
      <c r="AH142" s="36">
        <v>1.4999999999999999E-2</v>
      </c>
      <c r="AI142" s="40">
        <v>54220</v>
      </c>
      <c r="AJ142" s="37">
        <v>0.82</v>
      </c>
      <c r="AK142" s="42" t="s">
        <v>213</v>
      </c>
      <c r="AL142" s="41">
        <v>1494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83</v>
      </c>
      <c r="E143" s="10"/>
      <c r="F143" s="18" t="s">
        <v>22</v>
      </c>
      <c r="G143" s="18" t="s">
        <v>198</v>
      </c>
      <c r="H143" s="10"/>
      <c r="I143" s="19">
        <v>1324171392</v>
      </c>
      <c r="J143" s="19">
        <v>1680</v>
      </c>
      <c r="K143" s="17" t="s">
        <v>9</v>
      </c>
      <c r="L143" s="10"/>
      <c r="M143" s="60">
        <v>150785</v>
      </c>
      <c r="N143" s="60">
        <v>299091</v>
      </c>
      <c r="O143" s="60">
        <v>219670</v>
      </c>
      <c r="P143" s="10"/>
      <c r="Q143" s="60">
        <f t="shared" si="51"/>
        <v>4486365</v>
      </c>
      <c r="R143" s="10"/>
      <c r="S143" s="62">
        <f t="shared" si="52"/>
        <v>4785456</v>
      </c>
      <c r="T143" s="10"/>
      <c r="U143" s="64">
        <v>22.6</v>
      </c>
      <c r="V143" s="64">
        <v>16.100000000000001</v>
      </c>
      <c r="W143" s="10"/>
      <c r="X143" s="43">
        <v>172020000000</v>
      </c>
      <c r="Y143" s="36">
        <v>7.4999999999999997E-2</v>
      </c>
      <c r="Z143" s="10"/>
      <c r="AA143" s="20">
        <v>25</v>
      </c>
      <c r="AB143" s="20">
        <v>30</v>
      </c>
      <c r="AC143" s="20">
        <v>5</v>
      </c>
      <c r="AD143" s="20">
        <v>39</v>
      </c>
      <c r="AE143" s="20">
        <v>1</v>
      </c>
      <c r="AF143" s="66">
        <f t="shared" si="53"/>
        <v>100</v>
      </c>
      <c r="AG143" s="10"/>
      <c r="AH143" s="36">
        <v>-8.5000000000000006E-2</v>
      </c>
      <c r="AI143" s="40">
        <v>15861</v>
      </c>
      <c r="AJ143" s="37">
        <v>0.78</v>
      </c>
      <c r="AK143" s="42" t="s">
        <v>213</v>
      </c>
      <c r="AL143" s="41">
        <v>820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120</v>
      </c>
      <c r="E144" s="10"/>
      <c r="F144" s="18" t="s">
        <v>22</v>
      </c>
      <c r="G144" s="18" t="s">
        <v>224</v>
      </c>
      <c r="H144" s="10"/>
      <c r="I144" s="19">
        <v>52885224</v>
      </c>
      <c r="J144" s="19">
        <v>1190</v>
      </c>
      <c r="K144" s="17" t="s">
        <v>9</v>
      </c>
      <c r="L144" s="10"/>
      <c r="M144" s="60">
        <v>4887</v>
      </c>
      <c r="N144" s="60">
        <v>10540</v>
      </c>
      <c r="O144" s="60">
        <v>11075</v>
      </c>
      <c r="P144" s="10"/>
      <c r="Q144" s="60">
        <f t="shared" si="51"/>
        <v>158100</v>
      </c>
      <c r="R144" s="10"/>
      <c r="S144" s="62">
        <f t="shared" si="52"/>
        <v>168640</v>
      </c>
      <c r="T144" s="10"/>
      <c r="U144" s="64">
        <v>19.899999999999999</v>
      </c>
      <c r="V144" s="64">
        <v>21.12</v>
      </c>
      <c r="W144" s="10"/>
      <c r="X144" s="43">
        <v>4190000000</v>
      </c>
      <c r="Y144" s="36">
        <v>6.6000000000000003E-2</v>
      </c>
      <c r="Z144" s="10"/>
      <c r="AA144" s="20">
        <v>30</v>
      </c>
      <c r="AB144" s="20">
        <v>21</v>
      </c>
      <c r="AC144" s="20">
        <v>2</v>
      </c>
      <c r="AD144" s="20">
        <v>45</v>
      </c>
      <c r="AE144" s="20">
        <v>2</v>
      </c>
      <c r="AF144" s="66">
        <f t="shared" si="53"/>
        <v>100</v>
      </c>
      <c r="AG144" s="10"/>
      <c r="AH144" s="36">
        <v>-7.0999999999999994E-2</v>
      </c>
      <c r="AI144" s="40">
        <v>12066</v>
      </c>
      <c r="AJ144" s="37">
        <v>0.83</v>
      </c>
      <c r="AK144" s="42" t="s">
        <v>214</v>
      </c>
      <c r="AL144" s="41">
        <v>1158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28</v>
      </c>
      <c r="E145" s="10"/>
      <c r="F145" s="18" t="s">
        <v>22</v>
      </c>
      <c r="G145" s="18" t="s">
        <v>198</v>
      </c>
      <c r="H145" s="10"/>
      <c r="I145" s="19">
        <v>797765</v>
      </c>
      <c r="J145" s="19">
        <v>2510</v>
      </c>
      <c r="K145" s="17" t="s">
        <v>9</v>
      </c>
      <c r="L145" s="10"/>
      <c r="M145" s="60">
        <v>125</v>
      </c>
      <c r="N145" s="60">
        <v>139</v>
      </c>
      <c r="O145" s="60">
        <v>71</v>
      </c>
      <c r="P145" s="10"/>
      <c r="Q145" s="60">
        <f t="shared" si="51"/>
        <v>2085</v>
      </c>
      <c r="R145" s="10"/>
      <c r="S145" s="62">
        <f t="shared" si="52"/>
        <v>2224</v>
      </c>
      <c r="T145" s="10"/>
      <c r="U145" s="64">
        <v>17.399999999999999</v>
      </c>
      <c r="V145" s="64">
        <v>7.51</v>
      </c>
      <c r="W145" s="10"/>
      <c r="X145" s="43">
        <v>128590000</v>
      </c>
      <c r="Y145" s="36">
        <v>5.8000000000000003E-2</v>
      </c>
      <c r="Z145" s="10"/>
      <c r="AA145" s="20">
        <v>30</v>
      </c>
      <c r="AB145" s="20">
        <v>30</v>
      </c>
      <c r="AC145" s="20">
        <v>4</v>
      </c>
      <c r="AD145" s="20">
        <v>35</v>
      </c>
      <c r="AE145" s="20">
        <v>1</v>
      </c>
      <c r="AF145" s="66">
        <f t="shared" si="53"/>
        <v>100</v>
      </c>
      <c r="AG145" s="10"/>
      <c r="AH145" s="36">
        <v>-5.8999999999999997E-2</v>
      </c>
      <c r="AI145" s="40">
        <v>10903</v>
      </c>
      <c r="AJ145" s="37">
        <v>0.79</v>
      </c>
      <c r="AK145" s="42" t="s">
        <v>213</v>
      </c>
      <c r="AL145" s="41">
        <v>456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21</v>
      </c>
      <c r="E146" s="10"/>
      <c r="F146" s="18" t="s">
        <v>22</v>
      </c>
      <c r="G146" s="18" t="s">
        <v>198</v>
      </c>
      <c r="H146" s="10"/>
      <c r="I146" s="19">
        <v>162951552</v>
      </c>
      <c r="J146" s="19">
        <v>1330</v>
      </c>
      <c r="K146" s="17" t="s">
        <v>9</v>
      </c>
      <c r="L146" s="10"/>
      <c r="M146" s="60">
        <v>2376</v>
      </c>
      <c r="N146" s="60">
        <v>24954</v>
      </c>
      <c r="O146" s="60">
        <v>11825</v>
      </c>
      <c r="P146" s="10"/>
      <c r="Q146" s="60">
        <f t="shared" si="51"/>
        <v>374310</v>
      </c>
      <c r="R146" s="10"/>
      <c r="S146" s="62">
        <f t="shared" si="52"/>
        <v>399264</v>
      </c>
      <c r="T146" s="10"/>
      <c r="U146" s="64">
        <v>15.3</v>
      </c>
      <c r="V146" s="64">
        <v>7.61</v>
      </c>
      <c r="W146" s="10"/>
      <c r="X146" s="43">
        <v>11270000000</v>
      </c>
      <c r="Y146" s="36">
        <v>5.0999999999999997E-2</v>
      </c>
      <c r="Z146" s="10"/>
      <c r="AA146" s="20">
        <v>18</v>
      </c>
      <c r="AB146" s="20">
        <v>33</v>
      </c>
      <c r="AC146" s="20">
        <v>12</v>
      </c>
      <c r="AD146" s="20">
        <v>32</v>
      </c>
      <c r="AE146" s="20">
        <v>5</v>
      </c>
      <c r="AF146" s="66">
        <f t="shared" si="53"/>
        <v>100</v>
      </c>
      <c r="AG146" s="10"/>
      <c r="AH146" s="36">
        <v>-4.3999999999999997E-2</v>
      </c>
      <c r="AI146" s="40">
        <v>1767</v>
      </c>
      <c r="AJ146" s="37">
        <v>0.67</v>
      </c>
      <c r="AK146" s="42" t="s">
        <v>223</v>
      </c>
      <c r="AL146" s="41">
        <v>417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158</v>
      </c>
      <c r="E147" s="10"/>
      <c r="F147" s="18" t="s">
        <v>22</v>
      </c>
      <c r="G147" s="18" t="s">
        <v>198</v>
      </c>
      <c r="H147" s="10"/>
      <c r="I147" s="19">
        <v>20798492</v>
      </c>
      <c r="J147" s="19">
        <v>3780</v>
      </c>
      <c r="K147" s="17" t="s">
        <v>9</v>
      </c>
      <c r="L147" s="10"/>
      <c r="M147" s="60">
        <v>3003</v>
      </c>
      <c r="N147" s="60">
        <v>3096</v>
      </c>
      <c r="O147" s="60">
        <v>2811</v>
      </c>
      <c r="P147" s="10"/>
      <c r="Q147" s="60">
        <f t="shared" si="51"/>
        <v>46440</v>
      </c>
      <c r="R147" s="10"/>
      <c r="S147" s="62">
        <f t="shared" si="52"/>
        <v>49536</v>
      </c>
      <c r="T147" s="10"/>
      <c r="U147" s="64">
        <v>14.9</v>
      </c>
      <c r="V147" s="64">
        <v>13.09</v>
      </c>
      <c r="W147" s="10"/>
      <c r="X147" s="43">
        <v>3970000000</v>
      </c>
      <c r="Y147" s="36">
        <v>4.9000000000000002E-2</v>
      </c>
      <c r="Z147" s="10"/>
      <c r="AA147" s="20">
        <v>38</v>
      </c>
      <c r="AB147" s="20">
        <v>20</v>
      </c>
      <c r="AC147" s="20">
        <v>3</v>
      </c>
      <c r="AD147" s="20">
        <v>38</v>
      </c>
      <c r="AE147" s="20">
        <v>1</v>
      </c>
      <c r="AF147" s="66">
        <f t="shared" si="53"/>
        <v>100</v>
      </c>
      <c r="AG147" s="10"/>
      <c r="AH147" s="36">
        <v>-4.8000000000000001E-2</v>
      </c>
      <c r="AI147" s="40">
        <v>32673</v>
      </c>
      <c r="AJ147" s="37">
        <v>0.63</v>
      </c>
      <c r="AK147" s="42" t="s">
        <v>213</v>
      </c>
      <c r="AL147" s="41">
        <v>598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167</v>
      </c>
      <c r="E148" s="10"/>
      <c r="F148" s="18" t="s">
        <v>22</v>
      </c>
      <c r="G148" s="18" t="s">
        <v>224</v>
      </c>
      <c r="H148" s="10"/>
      <c r="I148" s="19">
        <v>1268671</v>
      </c>
      <c r="J148" s="19">
        <v>2180</v>
      </c>
      <c r="K148" s="17" t="s">
        <v>9</v>
      </c>
      <c r="L148" s="10"/>
      <c r="M148" s="60">
        <v>71</v>
      </c>
      <c r="N148" s="60">
        <v>161</v>
      </c>
      <c r="O148" s="60">
        <v>115</v>
      </c>
      <c r="P148" s="10"/>
      <c r="Q148" s="60">
        <f t="shared" si="51"/>
        <v>2415</v>
      </c>
      <c r="R148" s="10"/>
      <c r="S148" s="62">
        <f t="shared" si="52"/>
        <v>2576</v>
      </c>
      <c r="T148" s="10"/>
      <c r="U148" s="64">
        <v>12.7</v>
      </c>
      <c r="V148" s="64">
        <v>9.09</v>
      </c>
      <c r="W148" s="10"/>
      <c r="X148" s="43">
        <v>106380000</v>
      </c>
      <c r="Y148" s="36">
        <v>4.2000000000000003E-2</v>
      </c>
      <c r="Z148" s="10"/>
      <c r="AA148" s="20">
        <v>41</v>
      </c>
      <c r="AB148" s="20">
        <v>28</v>
      </c>
      <c r="AC148" s="20">
        <v>1</v>
      </c>
      <c r="AD148" s="20">
        <v>29</v>
      </c>
      <c r="AE148" s="20">
        <v>1</v>
      </c>
      <c r="AF148" s="66">
        <f t="shared" si="53"/>
        <v>100</v>
      </c>
      <c r="AG148" s="10"/>
      <c r="AH148" s="36">
        <v>2.7E-2</v>
      </c>
      <c r="AI148" s="40">
        <v>11555</v>
      </c>
      <c r="AJ148" s="37">
        <v>0.68</v>
      </c>
      <c r="AK148" s="42" t="s">
        <v>213</v>
      </c>
      <c r="AL148" s="41">
        <v>571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84</v>
      </c>
      <c r="E149" s="10"/>
      <c r="F149" s="18" t="s">
        <v>22</v>
      </c>
      <c r="G149" s="18" t="s">
        <v>224</v>
      </c>
      <c r="H149" s="10"/>
      <c r="I149" s="19">
        <v>261115456</v>
      </c>
      <c r="J149" s="19">
        <v>3400</v>
      </c>
      <c r="K149" s="17" t="s">
        <v>9</v>
      </c>
      <c r="L149" s="10"/>
      <c r="M149" s="60">
        <v>31282</v>
      </c>
      <c r="N149" s="60">
        <v>31726</v>
      </c>
      <c r="O149" s="60">
        <v>35692</v>
      </c>
      <c r="P149" s="10"/>
      <c r="Q149" s="60">
        <f t="shared" si="51"/>
        <v>475890</v>
      </c>
      <c r="R149" s="10"/>
      <c r="S149" s="62">
        <f t="shared" si="52"/>
        <v>507616</v>
      </c>
      <c r="T149" s="10"/>
      <c r="U149" s="64">
        <v>12.2</v>
      </c>
      <c r="V149" s="64">
        <v>13.94</v>
      </c>
      <c r="W149" s="10"/>
      <c r="X149" s="43">
        <v>37650000000</v>
      </c>
      <c r="Y149" s="36">
        <v>0.04</v>
      </c>
      <c r="Z149" s="10"/>
      <c r="AA149" s="20">
        <v>35</v>
      </c>
      <c r="AB149" s="20">
        <v>20</v>
      </c>
      <c r="AC149" s="20">
        <v>5</v>
      </c>
      <c r="AD149" s="20">
        <v>39</v>
      </c>
      <c r="AE149" s="20">
        <v>1</v>
      </c>
      <c r="AF149" s="66">
        <f t="shared" si="53"/>
        <v>100</v>
      </c>
      <c r="AG149" s="10"/>
      <c r="AH149" s="36">
        <v>-7.5999999999999998E-2</v>
      </c>
      <c r="AI149" s="40">
        <v>49173</v>
      </c>
      <c r="AJ149" s="37">
        <v>0.76</v>
      </c>
      <c r="AK149" s="42" t="s">
        <v>213</v>
      </c>
      <c r="AL149" s="41">
        <v>832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184</v>
      </c>
      <c r="E152" s="10"/>
      <c r="F152" s="18" t="s">
        <v>18</v>
      </c>
      <c r="G152" s="18" t="s">
        <v>224</v>
      </c>
      <c r="H152" s="10"/>
      <c r="I152" s="19">
        <v>94569072</v>
      </c>
      <c r="J152" s="19">
        <v>2050</v>
      </c>
      <c r="K152" s="17" t="s">
        <v>9</v>
      </c>
      <c r="L152" s="10"/>
      <c r="M152" s="60">
        <v>8417</v>
      </c>
      <c r="N152" s="60">
        <v>24970</v>
      </c>
      <c r="O152" s="60">
        <v>21599</v>
      </c>
      <c r="P152" s="10"/>
      <c r="Q152" s="60">
        <f t="shared" ref="Q152:Q166" si="57">N152*$Q$200</f>
        <v>374550</v>
      </c>
      <c r="R152" s="10"/>
      <c r="S152" s="62">
        <f t="shared" ref="S152:S166" si="58">Q152+N152</f>
        <v>399520</v>
      </c>
      <c r="T152" s="10"/>
      <c r="U152" s="64">
        <v>26.4</v>
      </c>
      <c r="V152" s="64">
        <v>22.65</v>
      </c>
      <c r="W152" s="10"/>
      <c r="X152" s="43">
        <v>18020000000</v>
      </c>
      <c r="Y152" s="36">
        <v>8.7999999999999995E-2</v>
      </c>
      <c r="Z152" s="10"/>
      <c r="AA152" s="20">
        <v>30</v>
      </c>
      <c r="AB152" s="20">
        <v>20</v>
      </c>
      <c r="AC152" s="20">
        <v>2</v>
      </c>
      <c r="AD152" s="20">
        <v>47</v>
      </c>
      <c r="AE152" s="20">
        <v>1</v>
      </c>
      <c r="AF152" s="66">
        <f t="shared" ref="AF152:AF166" si="59">SUM(AA152:AE152)</f>
        <v>100</v>
      </c>
      <c r="AG152" s="10"/>
      <c r="AH152" s="36">
        <v>-4.2000000000000003E-2</v>
      </c>
      <c r="AI152" s="40">
        <v>53577</v>
      </c>
      <c r="AJ152" s="37">
        <v>0.82</v>
      </c>
      <c r="AK152" s="42" t="s">
        <v>213</v>
      </c>
      <c r="AL152" s="41">
        <v>1157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108</v>
      </c>
      <c r="E153" s="10"/>
      <c r="F153" s="18" t="s">
        <v>18</v>
      </c>
      <c r="G153" s="18" t="s">
        <v>224</v>
      </c>
      <c r="H153" s="10"/>
      <c r="I153" s="19">
        <v>31187264</v>
      </c>
      <c r="J153" s="19">
        <v>9850</v>
      </c>
      <c r="K153" s="17" t="s">
        <v>9</v>
      </c>
      <c r="L153" s="10"/>
      <c r="M153" s="60">
        <v>7152</v>
      </c>
      <c r="N153" s="60">
        <v>7374</v>
      </c>
      <c r="O153" s="60">
        <v>6809</v>
      </c>
      <c r="P153" s="10"/>
      <c r="Q153" s="60">
        <f t="shared" si="57"/>
        <v>110610</v>
      </c>
      <c r="R153" s="10"/>
      <c r="S153" s="62">
        <f t="shared" si="58"/>
        <v>117984</v>
      </c>
      <c r="T153" s="10"/>
      <c r="U153" s="64">
        <v>23.6</v>
      </c>
      <c r="V153" s="64">
        <v>22.48</v>
      </c>
      <c r="W153" s="10"/>
      <c r="X153" s="43">
        <v>23330000000</v>
      </c>
      <c r="Y153" s="36">
        <v>7.9000000000000001E-2</v>
      </c>
      <c r="Z153" s="10"/>
      <c r="AA153" s="20">
        <v>50</v>
      </c>
      <c r="AB153" s="20">
        <v>20</v>
      </c>
      <c r="AC153" s="20">
        <v>3</v>
      </c>
      <c r="AD153" s="20">
        <v>25</v>
      </c>
      <c r="AE153" s="20">
        <v>2</v>
      </c>
      <c r="AF153" s="66">
        <f t="shared" si="59"/>
        <v>100</v>
      </c>
      <c r="AG153" s="10"/>
      <c r="AH153" s="36">
        <v>5.5E-2</v>
      </c>
      <c r="AI153" s="40">
        <v>88540</v>
      </c>
      <c r="AJ153" s="37">
        <v>0.77</v>
      </c>
      <c r="AK153" s="42" t="s">
        <v>210</v>
      </c>
      <c r="AL153" s="41">
        <v>1209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ht="24" customHeight="1">
      <c r="A154" s="16"/>
      <c r="B154" s="17">
        <f t="shared" si="50"/>
        <v>3</v>
      </c>
      <c r="C154" s="10"/>
      <c r="D154" s="18" t="s">
        <v>43</v>
      </c>
      <c r="E154" s="10"/>
      <c r="F154" s="18" t="s">
        <v>18</v>
      </c>
      <c r="G154" s="18" t="s">
        <v>224</v>
      </c>
      <c r="H154" s="10"/>
      <c r="I154" s="19">
        <v>1411415375</v>
      </c>
      <c r="J154" s="19">
        <v>8260</v>
      </c>
      <c r="K154" s="17" t="s">
        <v>9</v>
      </c>
      <c r="L154" s="10"/>
      <c r="M154" s="60">
        <v>58022</v>
      </c>
      <c r="N154" s="60">
        <v>256180</v>
      </c>
      <c r="O154" s="60">
        <v>272069</v>
      </c>
      <c r="P154" s="10"/>
      <c r="Q154" s="60">
        <f t="shared" si="57"/>
        <v>3842700</v>
      </c>
      <c r="R154" s="10"/>
      <c r="S154" s="62">
        <f t="shared" si="58"/>
        <v>4098880</v>
      </c>
      <c r="T154" s="10"/>
      <c r="U154" s="64">
        <v>18.2</v>
      </c>
      <c r="V154" s="64">
        <v>19.38</v>
      </c>
      <c r="W154" s="10"/>
      <c r="X154" s="43">
        <v>691430000000</v>
      </c>
      <c r="Y154" s="36">
        <v>6.2E-2</v>
      </c>
      <c r="Z154" s="10"/>
      <c r="AA154" s="20">
        <v>15</v>
      </c>
      <c r="AB154" s="20">
        <v>17</v>
      </c>
      <c r="AC154" s="20">
        <v>8</v>
      </c>
      <c r="AD154" s="20">
        <v>59</v>
      </c>
      <c r="AE154" s="20">
        <v>1</v>
      </c>
      <c r="AF154" s="66">
        <f t="shared" si="59"/>
        <v>100</v>
      </c>
      <c r="AG154" s="10"/>
      <c r="AH154" s="36">
        <v>-2.9000000000000001E-2</v>
      </c>
      <c r="AI154" s="40">
        <v>17723</v>
      </c>
      <c r="AJ154" s="37">
        <v>0.72</v>
      </c>
      <c r="AK154" s="42" t="s">
        <v>213</v>
      </c>
      <c r="AL154" s="41">
        <v>990</v>
      </c>
      <c r="AN154" s="86"/>
      <c r="AO154" s="87"/>
      <c r="AP154" s="88">
        <f t="shared" si="60"/>
        <v>0</v>
      </c>
      <c r="AR154" s="86">
        <f t="shared" si="61"/>
        <v>0</v>
      </c>
      <c r="AS154" s="87"/>
      <c r="AT154" s="88">
        <f t="shared" si="62"/>
        <v>0</v>
      </c>
      <c r="AV154" s="88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37</v>
      </c>
      <c r="E155" s="10"/>
      <c r="F155" s="18" t="s">
        <v>18</v>
      </c>
      <c r="G155" s="18" t="s">
        <v>224</v>
      </c>
      <c r="H155" s="10"/>
      <c r="I155" s="19">
        <v>15762370</v>
      </c>
      <c r="J155" s="19">
        <v>1140</v>
      </c>
      <c r="K155" s="17" t="s">
        <v>9</v>
      </c>
      <c r="L155" s="10"/>
      <c r="M155" s="60">
        <v>1852</v>
      </c>
      <c r="N155" s="60">
        <v>2803</v>
      </c>
      <c r="O155" s="60">
        <v>3995</v>
      </c>
      <c r="P155" s="10"/>
      <c r="Q155" s="60">
        <f t="shared" si="57"/>
        <v>42045</v>
      </c>
      <c r="R155" s="10"/>
      <c r="S155" s="62">
        <f t="shared" si="58"/>
        <v>44848</v>
      </c>
      <c r="T155" s="10"/>
      <c r="U155" s="64">
        <v>17.8</v>
      </c>
      <c r="V155" s="64">
        <v>25.13</v>
      </c>
      <c r="W155" s="10"/>
      <c r="X155" s="43">
        <v>1180000000</v>
      </c>
      <c r="Y155" s="36">
        <v>5.8999999999999997E-2</v>
      </c>
      <c r="Z155" s="10"/>
      <c r="AA155" s="20">
        <v>29</v>
      </c>
      <c r="AB155" s="20">
        <v>20</v>
      </c>
      <c r="AC155" s="20">
        <v>2</v>
      </c>
      <c r="AD155" s="20">
        <v>48</v>
      </c>
      <c r="AE155" s="20">
        <v>1</v>
      </c>
      <c r="AF155" s="66">
        <f t="shared" si="59"/>
        <v>100</v>
      </c>
      <c r="AG155" s="10"/>
      <c r="AH155" s="36">
        <v>-3.5999999999999997E-2</v>
      </c>
      <c r="AI155" s="40">
        <v>23802</v>
      </c>
      <c r="AJ155" s="37">
        <v>0.78</v>
      </c>
      <c r="AK155" s="42" t="s">
        <v>213</v>
      </c>
      <c r="AL155" s="41">
        <v>1332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153</v>
      </c>
      <c r="E156" s="10"/>
      <c r="F156" s="18" t="s">
        <v>18</v>
      </c>
      <c r="G156" s="18" t="s">
        <v>224</v>
      </c>
      <c r="H156" s="10"/>
      <c r="I156" s="19">
        <v>599419</v>
      </c>
      <c r="J156" s="19">
        <v>1880</v>
      </c>
      <c r="K156" s="17" t="s">
        <v>9</v>
      </c>
      <c r="L156" s="10"/>
      <c r="M156" s="60">
        <v>11</v>
      </c>
      <c r="N156" s="60">
        <v>104</v>
      </c>
      <c r="O156" s="60">
        <v>116</v>
      </c>
      <c r="P156" s="10"/>
      <c r="Q156" s="60">
        <f t="shared" si="57"/>
        <v>1560</v>
      </c>
      <c r="R156" s="10"/>
      <c r="S156" s="62">
        <f t="shared" si="58"/>
        <v>1664</v>
      </c>
      <c r="T156" s="10"/>
      <c r="U156" s="64">
        <v>17.399999999999999</v>
      </c>
      <c r="V156" s="64">
        <v>18.579999999999998</v>
      </c>
      <c r="W156" s="10"/>
      <c r="X156" s="43">
        <v>71110000</v>
      </c>
      <c r="Y156" s="36">
        <v>5.8000000000000003E-2</v>
      </c>
      <c r="Z156" s="10"/>
      <c r="AA156" s="20">
        <v>29</v>
      </c>
      <c r="AB156" s="20">
        <v>12</v>
      </c>
      <c r="AC156" s="20">
        <v>1</v>
      </c>
      <c r="AD156" s="20">
        <v>57</v>
      </c>
      <c r="AE156" s="20">
        <v>1</v>
      </c>
      <c r="AF156" s="66">
        <f t="shared" si="59"/>
        <v>100</v>
      </c>
      <c r="AG156" s="10"/>
      <c r="AH156" s="36">
        <v>-2.9000000000000001E-2</v>
      </c>
      <c r="AI156" s="40">
        <v>7507</v>
      </c>
      <c r="AJ156" s="37">
        <v>0.8</v>
      </c>
      <c r="AK156" s="42" t="s">
        <v>214</v>
      </c>
      <c r="AL156" s="41">
        <v>1130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169</v>
      </c>
      <c r="E157" s="10"/>
      <c r="F157" s="18" t="s">
        <v>18</v>
      </c>
      <c r="G157" s="18" t="s">
        <v>224</v>
      </c>
      <c r="H157" s="10"/>
      <c r="I157" s="19">
        <v>107122</v>
      </c>
      <c r="J157" s="19">
        <v>4020</v>
      </c>
      <c r="K157" s="17" t="s">
        <v>9</v>
      </c>
      <c r="L157" s="10"/>
      <c r="M157" s="60">
        <v>18</v>
      </c>
      <c r="N157" s="60">
        <v>18</v>
      </c>
      <c r="O157" s="60">
        <v>12</v>
      </c>
      <c r="P157" s="10"/>
      <c r="Q157" s="60">
        <f t="shared" si="57"/>
        <v>270</v>
      </c>
      <c r="R157" s="10"/>
      <c r="S157" s="62">
        <f t="shared" si="58"/>
        <v>288</v>
      </c>
      <c r="T157" s="10"/>
      <c r="U157" s="64">
        <v>16.8</v>
      </c>
      <c r="V157" s="64">
        <v>11.15</v>
      </c>
      <c r="W157" s="10"/>
      <c r="X157" s="43">
        <v>22410000</v>
      </c>
      <c r="Y157" s="36">
        <v>5.6000000000000001E-2</v>
      </c>
      <c r="Z157" s="10"/>
      <c r="AA157" s="20">
        <v>43</v>
      </c>
      <c r="AB157" s="20">
        <v>15</v>
      </c>
      <c r="AC157" s="20">
        <v>2</v>
      </c>
      <c r="AD157" s="20">
        <v>39</v>
      </c>
      <c r="AE157" s="20">
        <v>1</v>
      </c>
      <c r="AF157" s="66">
        <f t="shared" si="59"/>
        <v>100</v>
      </c>
      <c r="AG157" s="10"/>
      <c r="AH157" s="36">
        <v>-1.6E-2</v>
      </c>
      <c r="AI157" s="40">
        <v>7612</v>
      </c>
      <c r="AJ157" s="37">
        <v>0.69</v>
      </c>
      <c r="AK157" s="42" t="s">
        <v>213</v>
      </c>
      <c r="AL157" s="41">
        <v>658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98</v>
      </c>
      <c r="E158" s="10"/>
      <c r="F158" s="18" t="s">
        <v>18</v>
      </c>
      <c r="G158" s="18" t="s">
        <v>224</v>
      </c>
      <c r="H158" s="10"/>
      <c r="I158" s="19">
        <v>6758353</v>
      </c>
      <c r="J158" s="19">
        <v>2150</v>
      </c>
      <c r="K158" s="17" t="s">
        <v>9</v>
      </c>
      <c r="L158" s="10"/>
      <c r="M158" s="60">
        <v>1086</v>
      </c>
      <c r="N158" s="60">
        <v>1120</v>
      </c>
      <c r="O158" s="60">
        <v>1717</v>
      </c>
      <c r="P158" s="10"/>
      <c r="Q158" s="60">
        <f t="shared" si="57"/>
        <v>16800</v>
      </c>
      <c r="R158" s="10"/>
      <c r="S158" s="62">
        <f t="shared" si="58"/>
        <v>17920</v>
      </c>
      <c r="T158" s="10"/>
      <c r="U158" s="64">
        <v>16.600000000000001</v>
      </c>
      <c r="V158" s="64">
        <v>24.96</v>
      </c>
      <c r="W158" s="10"/>
      <c r="X158" s="43">
        <v>870930000</v>
      </c>
      <c r="Y158" s="36">
        <v>5.5E-2</v>
      </c>
      <c r="Z158" s="10"/>
      <c r="AA158" s="20">
        <v>30</v>
      </c>
      <c r="AB158" s="20">
        <v>20</v>
      </c>
      <c r="AC158" s="20">
        <v>2</v>
      </c>
      <c r="AD158" s="20">
        <v>46</v>
      </c>
      <c r="AE158" s="20">
        <v>2</v>
      </c>
      <c r="AF158" s="66">
        <f t="shared" si="59"/>
        <v>100</v>
      </c>
      <c r="AG158" s="10"/>
      <c r="AH158" s="36">
        <v>-7.1999999999999995E-2</v>
      </c>
      <c r="AI158" s="40">
        <v>27374</v>
      </c>
      <c r="AJ158" s="37">
        <v>0.75</v>
      </c>
      <c r="AK158" s="42" t="s">
        <v>213</v>
      </c>
      <c r="AL158" s="41">
        <v>1502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116</v>
      </c>
      <c r="E159" s="10"/>
      <c r="F159" s="18" t="s">
        <v>18</v>
      </c>
      <c r="G159" s="18" t="s">
        <v>224</v>
      </c>
      <c r="H159" s="10"/>
      <c r="I159" s="19">
        <v>3027398</v>
      </c>
      <c r="J159" s="19">
        <v>3550</v>
      </c>
      <c r="K159" s="17" t="s">
        <v>9</v>
      </c>
      <c r="L159" s="10"/>
      <c r="M159" s="60">
        <v>484</v>
      </c>
      <c r="N159" s="60">
        <v>499</v>
      </c>
      <c r="O159" s="60">
        <v>541</v>
      </c>
      <c r="P159" s="10"/>
      <c r="Q159" s="60">
        <f t="shared" si="57"/>
        <v>7485</v>
      </c>
      <c r="R159" s="10"/>
      <c r="S159" s="62">
        <f t="shared" si="58"/>
        <v>7984</v>
      </c>
      <c r="T159" s="10"/>
      <c r="U159" s="64">
        <v>16.5</v>
      </c>
      <c r="V159" s="64">
        <v>16.95</v>
      </c>
      <c r="W159" s="10"/>
      <c r="X159" s="43">
        <v>613090000</v>
      </c>
      <c r="Y159" s="36">
        <v>5.5E-2</v>
      </c>
      <c r="Z159" s="10"/>
      <c r="AA159" s="20">
        <v>50</v>
      </c>
      <c r="AB159" s="20">
        <v>20</v>
      </c>
      <c r="AC159" s="20">
        <v>1</v>
      </c>
      <c r="AD159" s="20">
        <v>27</v>
      </c>
      <c r="AE159" s="20">
        <v>2</v>
      </c>
      <c r="AF159" s="66">
        <f t="shared" si="59"/>
        <v>100</v>
      </c>
      <c r="AG159" s="10"/>
      <c r="AH159" s="36">
        <v>-0.05</v>
      </c>
      <c r="AI159" s="40">
        <v>27797</v>
      </c>
      <c r="AJ159" s="37">
        <v>0.84</v>
      </c>
      <c r="AK159" s="42" t="s">
        <v>213</v>
      </c>
      <c r="AL159" s="41">
        <v>1037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182</v>
      </c>
      <c r="E160" s="10"/>
      <c r="F160" s="18" t="s">
        <v>18</v>
      </c>
      <c r="G160" s="18" t="s">
        <v>224</v>
      </c>
      <c r="H160" s="10"/>
      <c r="I160" s="19">
        <v>270402</v>
      </c>
      <c r="J160" s="19">
        <v>3170</v>
      </c>
      <c r="K160" s="17" t="s">
        <v>9</v>
      </c>
      <c r="L160" s="10"/>
      <c r="M160" s="60">
        <v>9</v>
      </c>
      <c r="N160" s="60">
        <v>43</v>
      </c>
      <c r="O160" s="60">
        <v>51</v>
      </c>
      <c r="P160" s="10"/>
      <c r="Q160" s="60">
        <f t="shared" si="57"/>
        <v>645</v>
      </c>
      <c r="R160" s="10"/>
      <c r="S160" s="62">
        <f t="shared" si="58"/>
        <v>688</v>
      </c>
      <c r="T160" s="10"/>
      <c r="U160" s="64">
        <v>15.9</v>
      </c>
      <c r="V160" s="64">
        <v>18.16</v>
      </c>
      <c r="W160" s="10"/>
      <c r="X160" s="43">
        <v>41660000</v>
      </c>
      <c r="Y160" s="36">
        <v>5.2999999999999999E-2</v>
      </c>
      <c r="Z160" s="10"/>
      <c r="AA160" s="20">
        <v>40</v>
      </c>
      <c r="AB160" s="20">
        <v>13</v>
      </c>
      <c r="AC160" s="20">
        <v>1</v>
      </c>
      <c r="AD160" s="20">
        <v>45</v>
      </c>
      <c r="AE160" s="20">
        <v>1</v>
      </c>
      <c r="AF160" s="66">
        <f t="shared" si="59"/>
        <v>100</v>
      </c>
      <c r="AG160" s="10"/>
      <c r="AH160" s="36">
        <v>-4.0000000000000001E-3</v>
      </c>
      <c r="AI160" s="40">
        <v>5539</v>
      </c>
      <c r="AJ160" s="37">
        <v>0.77</v>
      </c>
      <c r="AK160" s="42" t="s">
        <v>214</v>
      </c>
      <c r="AL160" s="41">
        <v>1111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131</v>
      </c>
      <c r="E161" s="10"/>
      <c r="F161" s="18" t="s">
        <v>18</v>
      </c>
      <c r="G161" s="18" t="s">
        <v>224</v>
      </c>
      <c r="H161" s="10"/>
      <c r="I161" s="19">
        <v>8084991</v>
      </c>
      <c r="J161" s="19">
        <v>2160</v>
      </c>
      <c r="K161" s="17" t="s">
        <v>9</v>
      </c>
      <c r="L161" s="10"/>
      <c r="M161" s="60">
        <v>158</v>
      </c>
      <c r="N161" s="60">
        <v>1145</v>
      </c>
      <c r="O161" s="60">
        <v>2788</v>
      </c>
      <c r="P161" s="10"/>
      <c r="Q161" s="60">
        <f t="shared" si="57"/>
        <v>17175</v>
      </c>
      <c r="R161" s="10"/>
      <c r="S161" s="62">
        <f t="shared" si="58"/>
        <v>18320</v>
      </c>
      <c r="T161" s="10"/>
      <c r="U161" s="64">
        <v>14.2</v>
      </c>
      <c r="V161" s="64">
        <v>31.06</v>
      </c>
      <c r="W161" s="10"/>
      <c r="X161" s="43">
        <v>896010000</v>
      </c>
      <c r="Y161" s="36">
        <v>4.7E-2</v>
      </c>
      <c r="Z161" s="10"/>
      <c r="AA161" s="20">
        <v>49</v>
      </c>
      <c r="AB161" s="20">
        <v>19</v>
      </c>
      <c r="AC161" s="20">
        <v>1</v>
      </c>
      <c r="AD161" s="20">
        <v>29</v>
      </c>
      <c r="AE161" s="20">
        <v>2</v>
      </c>
      <c r="AF161" s="66">
        <f t="shared" si="59"/>
        <v>100</v>
      </c>
      <c r="AG161" s="10"/>
      <c r="AH161" s="36">
        <v>-4.1000000000000002E-2</v>
      </c>
      <c r="AI161" s="40">
        <v>1249</v>
      </c>
      <c r="AJ161" s="37">
        <v>0.9</v>
      </c>
      <c r="AK161" s="42" t="s">
        <v>213</v>
      </c>
      <c r="AL161" s="41">
        <v>1777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284</v>
      </c>
      <c r="E162" s="10"/>
      <c r="F162" s="18" t="s">
        <v>18</v>
      </c>
      <c r="G162" s="18" t="s">
        <v>224</v>
      </c>
      <c r="H162" s="10"/>
      <c r="I162" s="19">
        <v>103320224</v>
      </c>
      <c r="J162" s="19">
        <v>3580</v>
      </c>
      <c r="K162" s="17" t="s">
        <v>9</v>
      </c>
      <c r="L162" s="10"/>
      <c r="M162" s="60">
        <v>10012</v>
      </c>
      <c r="N162" s="60">
        <v>12690</v>
      </c>
      <c r="O162" s="60">
        <v>11089</v>
      </c>
      <c r="P162" s="10"/>
      <c r="Q162" s="60">
        <f t="shared" si="57"/>
        <v>190350</v>
      </c>
      <c r="R162" s="10"/>
      <c r="S162" s="62">
        <f t="shared" si="58"/>
        <v>203040</v>
      </c>
      <c r="T162" s="10"/>
      <c r="U162" s="64">
        <v>12.3</v>
      </c>
      <c r="V162" s="64">
        <v>10.83</v>
      </c>
      <c r="W162" s="10"/>
      <c r="X162" s="43">
        <v>12450000000</v>
      </c>
      <c r="Y162" s="36">
        <v>4.1000000000000002E-2</v>
      </c>
      <c r="Z162" s="10"/>
      <c r="AA162" s="20">
        <v>48</v>
      </c>
      <c r="AB162" s="20">
        <v>21</v>
      </c>
      <c r="AC162" s="20">
        <v>3</v>
      </c>
      <c r="AD162" s="20">
        <v>26</v>
      </c>
      <c r="AE162" s="20">
        <v>2</v>
      </c>
      <c r="AF162" s="66">
        <f t="shared" si="59"/>
        <v>100</v>
      </c>
      <c r="AG162" s="10"/>
      <c r="AH162" s="36">
        <v>1.4999999999999999E-2</v>
      </c>
      <c r="AI162" s="40">
        <v>8954</v>
      </c>
      <c r="AJ162" s="37">
        <v>0.77</v>
      </c>
      <c r="AK162" s="42" t="s">
        <v>213</v>
      </c>
      <c r="AL162" s="41">
        <v>635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143</v>
      </c>
      <c r="E163" s="10"/>
      <c r="F163" s="18" t="s">
        <v>18</v>
      </c>
      <c r="G163" s="18" t="s">
        <v>224</v>
      </c>
      <c r="H163" s="10"/>
      <c r="I163" s="19">
        <v>195125</v>
      </c>
      <c r="J163" s="19">
        <v>4100</v>
      </c>
      <c r="K163" s="17" t="s">
        <v>9</v>
      </c>
      <c r="L163" s="10"/>
      <c r="M163" s="60">
        <v>17</v>
      </c>
      <c r="N163" s="60">
        <v>22</v>
      </c>
      <c r="O163" s="60">
        <v>18</v>
      </c>
      <c r="P163" s="10"/>
      <c r="Q163" s="60">
        <f t="shared" si="57"/>
        <v>330</v>
      </c>
      <c r="R163" s="10"/>
      <c r="S163" s="62">
        <f t="shared" si="58"/>
        <v>352</v>
      </c>
      <c r="T163" s="10"/>
      <c r="U163" s="64">
        <v>11.3</v>
      </c>
      <c r="V163" s="64">
        <v>9.1</v>
      </c>
      <c r="W163" s="10"/>
      <c r="X163" s="43">
        <v>29490000</v>
      </c>
      <c r="Y163" s="36">
        <v>3.6999999999999998E-2</v>
      </c>
      <c r="Z163" s="10"/>
      <c r="AA163" s="20">
        <v>50</v>
      </c>
      <c r="AB163" s="20">
        <v>12</v>
      </c>
      <c r="AC163" s="20">
        <v>2</v>
      </c>
      <c r="AD163" s="20">
        <v>35</v>
      </c>
      <c r="AE163" s="20">
        <v>1</v>
      </c>
      <c r="AF163" s="66">
        <f t="shared" si="59"/>
        <v>100</v>
      </c>
      <c r="AG163" s="10"/>
      <c r="AH163" s="36">
        <v>-1.7999999999999999E-2</v>
      </c>
      <c r="AI163" s="40">
        <v>12933</v>
      </c>
      <c r="AJ163" s="37">
        <v>0.71</v>
      </c>
      <c r="AK163" s="42" t="s">
        <v>214</v>
      </c>
      <c r="AL163" s="41">
        <v>551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66</v>
      </c>
      <c r="E164" s="10"/>
      <c r="F164" s="18" t="s">
        <v>18</v>
      </c>
      <c r="G164" s="18" t="s">
        <v>224</v>
      </c>
      <c r="H164" s="10"/>
      <c r="I164" s="19">
        <v>898760</v>
      </c>
      <c r="J164" s="19">
        <v>4840</v>
      </c>
      <c r="K164" s="17" t="s">
        <v>9</v>
      </c>
      <c r="L164" s="10"/>
      <c r="M164" s="60">
        <v>60</v>
      </c>
      <c r="N164" s="60">
        <v>86</v>
      </c>
      <c r="O164" s="60">
        <v>85</v>
      </c>
      <c r="P164" s="10"/>
      <c r="Q164" s="60">
        <f t="shared" si="57"/>
        <v>1290</v>
      </c>
      <c r="R164" s="10"/>
      <c r="S164" s="62">
        <f t="shared" si="58"/>
        <v>1376</v>
      </c>
      <c r="T164" s="10"/>
      <c r="U164" s="64">
        <v>9.6</v>
      </c>
      <c r="V164" s="64">
        <v>9.3699999999999992</v>
      </c>
      <c r="W164" s="10"/>
      <c r="X164" s="43">
        <v>148620000</v>
      </c>
      <c r="Y164" s="36">
        <v>3.2000000000000001E-2</v>
      </c>
      <c r="Z164" s="10"/>
      <c r="AA164" s="20">
        <v>62</v>
      </c>
      <c r="AB164" s="20">
        <v>12</v>
      </c>
      <c r="AC164" s="20">
        <v>2</v>
      </c>
      <c r="AD164" s="20">
        <v>23</v>
      </c>
      <c r="AE164" s="20">
        <v>1</v>
      </c>
      <c r="AF164" s="66">
        <f t="shared" si="59"/>
        <v>100</v>
      </c>
      <c r="AG164" s="10"/>
      <c r="AH164" s="36">
        <v>-2.1999999999999999E-2</v>
      </c>
      <c r="AI164" s="40">
        <v>12324</v>
      </c>
      <c r="AJ164" s="37">
        <v>0.73</v>
      </c>
      <c r="AK164" s="42" t="s">
        <v>214</v>
      </c>
      <c r="AL164" s="41">
        <v>587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115</v>
      </c>
      <c r="E166" s="10"/>
      <c r="F166" s="18" t="s">
        <v>18</v>
      </c>
      <c r="G166" s="18" t="s">
        <v>224</v>
      </c>
      <c r="H166" s="10"/>
      <c r="I166" s="19">
        <v>104937</v>
      </c>
      <c r="J166" s="19">
        <v>3680</v>
      </c>
      <c r="K166" s="17" t="s">
        <v>9</v>
      </c>
      <c r="L166" s="10"/>
      <c r="M166" s="60">
        <v>2</v>
      </c>
      <c r="N166" s="60">
        <v>2</v>
      </c>
      <c r="O166" s="60">
        <v>16</v>
      </c>
      <c r="P166" s="10"/>
      <c r="Q166" s="60">
        <f t="shared" si="57"/>
        <v>30</v>
      </c>
      <c r="R166" s="10"/>
      <c r="S166" s="62">
        <f t="shared" si="58"/>
        <v>32</v>
      </c>
      <c r="T166" s="10"/>
      <c r="U166" s="64">
        <v>1.9</v>
      </c>
      <c r="V166" s="64">
        <v>15.66</v>
      </c>
      <c r="W166" s="10"/>
      <c r="X166" s="43">
        <v>2090000</v>
      </c>
      <c r="Y166" s="36">
        <v>6.0000000000000001E-3</v>
      </c>
      <c r="Z166" s="10"/>
      <c r="AA166" s="20">
        <v>74</v>
      </c>
      <c r="AB166" s="20">
        <v>14</v>
      </c>
      <c r="AC166" s="20">
        <v>2</v>
      </c>
      <c r="AD166" s="20">
        <v>9</v>
      </c>
      <c r="AE166" s="20">
        <v>1</v>
      </c>
      <c r="AF166" s="66">
        <f t="shared" si="59"/>
        <v>100</v>
      </c>
      <c r="AG166" s="10"/>
      <c r="AH166" s="36">
        <v>-3.0000000000000001E-3</v>
      </c>
      <c r="AI166" s="40">
        <v>5406</v>
      </c>
      <c r="AJ166" s="37">
        <v>0.82</v>
      </c>
      <c r="AK166" s="42" t="s">
        <v>214</v>
      </c>
      <c r="AL166" s="41">
        <v>933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102</v>
      </c>
      <c r="E168" s="10"/>
      <c r="F168" s="18" t="s">
        <v>11</v>
      </c>
      <c r="G168" s="18" t="s">
        <v>11</v>
      </c>
      <c r="H168" s="10"/>
      <c r="I168" s="19">
        <v>4613823</v>
      </c>
      <c r="J168" s="19">
        <v>370</v>
      </c>
      <c r="K168" s="17" t="s">
        <v>6</v>
      </c>
      <c r="L168" s="10"/>
      <c r="M168" s="60">
        <v>175</v>
      </c>
      <c r="N168" s="60">
        <v>1657</v>
      </c>
      <c r="O168" s="60">
        <v>502</v>
      </c>
      <c r="P168" s="10"/>
      <c r="Q168" s="60">
        <f t="shared" ref="Q168:Q189" si="63">N168*$Q$200</f>
        <v>24855</v>
      </c>
      <c r="R168" s="10"/>
      <c r="S168" s="62">
        <f t="shared" ref="S168:S192" si="64">Q168+N168</f>
        <v>26512</v>
      </c>
      <c r="T168" s="10"/>
      <c r="U168" s="64">
        <v>35.9</v>
      </c>
      <c r="V168" s="64">
        <v>10.86</v>
      </c>
      <c r="W168" s="10"/>
      <c r="X168" s="43">
        <v>391420000</v>
      </c>
      <c r="Y168" s="36">
        <v>0.11899999999999999</v>
      </c>
      <c r="Z168" s="10"/>
      <c r="AA168" s="20">
        <v>55</v>
      </c>
      <c r="AB168" s="20">
        <v>10</v>
      </c>
      <c r="AC168" s="20">
        <v>1</v>
      </c>
      <c r="AD168" s="20">
        <v>33</v>
      </c>
      <c r="AE168" s="20">
        <v>1</v>
      </c>
      <c r="AF168" s="66">
        <f t="shared" ref="AF168:AF192" si="65">SUM(AA168:AE168)</f>
        <v>100</v>
      </c>
      <c r="AG168" s="10"/>
      <c r="AH168" s="36">
        <v>-8.7999999999999995E-2</v>
      </c>
      <c r="AI168" s="40">
        <v>23518</v>
      </c>
      <c r="AJ168" s="37">
        <v>0.61</v>
      </c>
      <c r="AK168" s="42" t="s">
        <v>213</v>
      </c>
      <c r="AL168" s="41">
        <v>626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35</v>
      </c>
      <c r="E169" s="10"/>
      <c r="F169" s="18" t="s">
        <v>11</v>
      </c>
      <c r="G169" s="18" t="s">
        <v>11</v>
      </c>
      <c r="H169" s="10"/>
      <c r="I169" s="19">
        <v>10524117</v>
      </c>
      <c r="J169" s="19">
        <v>280</v>
      </c>
      <c r="K169" s="17" t="s">
        <v>6</v>
      </c>
      <c r="L169" s="10"/>
      <c r="M169" s="60">
        <v>112</v>
      </c>
      <c r="N169" s="60">
        <v>3651</v>
      </c>
      <c r="O169" s="60">
        <v>2228</v>
      </c>
      <c r="P169" s="10"/>
      <c r="Q169" s="60">
        <f t="shared" si="63"/>
        <v>54765</v>
      </c>
      <c r="R169" s="10"/>
      <c r="S169" s="62">
        <f t="shared" si="64"/>
        <v>58416</v>
      </c>
      <c r="T169" s="10"/>
      <c r="U169" s="64">
        <v>34.700000000000003</v>
      </c>
      <c r="V169" s="64">
        <v>21.12</v>
      </c>
      <c r="W169" s="10"/>
      <c r="X169" s="43">
        <v>341340000</v>
      </c>
      <c r="Y169" s="36">
        <v>0.115</v>
      </c>
      <c r="Z169" s="10"/>
      <c r="AA169" s="20">
        <v>43</v>
      </c>
      <c r="AB169" s="20">
        <v>3</v>
      </c>
      <c r="AC169" s="20">
        <v>2</v>
      </c>
      <c r="AD169" s="20">
        <v>51</v>
      </c>
      <c r="AE169" s="20">
        <v>1</v>
      </c>
      <c r="AF169" s="66">
        <f t="shared" si="65"/>
        <v>100</v>
      </c>
      <c r="AG169" s="10"/>
      <c r="AH169" s="36">
        <v>-4.4999999999999998E-2</v>
      </c>
      <c r="AI169" s="40">
        <v>1057</v>
      </c>
      <c r="AJ169" s="37">
        <v>0.65</v>
      </c>
      <c r="AK169" s="42" t="s">
        <v>214</v>
      </c>
      <c r="AL169" s="41">
        <v>1176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186</v>
      </c>
      <c r="E170" s="10"/>
      <c r="F170" s="18" t="s">
        <v>11</v>
      </c>
      <c r="G170" s="18" t="s">
        <v>11</v>
      </c>
      <c r="H170" s="10"/>
      <c r="I170" s="19">
        <v>16150362</v>
      </c>
      <c r="J170" s="19">
        <v>940</v>
      </c>
      <c r="K170" s="17" t="s">
        <v>6</v>
      </c>
      <c r="L170" s="10"/>
      <c r="M170" s="60">
        <v>1721</v>
      </c>
      <c r="N170" s="60">
        <v>5601</v>
      </c>
      <c r="O170" s="60">
        <v>2731</v>
      </c>
      <c r="P170" s="10"/>
      <c r="Q170" s="60">
        <f t="shared" si="63"/>
        <v>84015</v>
      </c>
      <c r="R170" s="10"/>
      <c r="S170" s="62">
        <f t="shared" si="64"/>
        <v>89616</v>
      </c>
      <c r="T170" s="10"/>
      <c r="U170" s="64">
        <v>34.700000000000003</v>
      </c>
      <c r="V170" s="64">
        <v>18.91</v>
      </c>
      <c r="W170" s="10"/>
      <c r="X170" s="43">
        <v>2370000000</v>
      </c>
      <c r="Y170" s="36">
        <v>0.115</v>
      </c>
      <c r="Z170" s="10"/>
      <c r="AA170" s="20">
        <v>55</v>
      </c>
      <c r="AB170" s="20">
        <v>7</v>
      </c>
      <c r="AC170" s="20">
        <v>3</v>
      </c>
      <c r="AD170" s="20">
        <v>32</v>
      </c>
      <c r="AE170" s="20">
        <v>3</v>
      </c>
      <c r="AF170" s="66">
        <f t="shared" si="65"/>
        <v>100</v>
      </c>
      <c r="AG170" s="10"/>
      <c r="AH170" s="36">
        <v>-6.7000000000000004E-2</v>
      </c>
      <c r="AI170" s="40">
        <v>7421</v>
      </c>
      <c r="AJ170" s="37">
        <v>0.77</v>
      </c>
      <c r="AK170" s="42" t="s">
        <v>210</v>
      </c>
      <c r="AL170" s="41">
        <v>1044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54</v>
      </c>
      <c r="E171" s="10"/>
      <c r="F171" s="18" t="s">
        <v>11</v>
      </c>
      <c r="G171" s="18" t="s">
        <v>11</v>
      </c>
      <c r="H171" s="10"/>
      <c r="I171" s="19">
        <v>78736152</v>
      </c>
      <c r="J171" s="19">
        <v>420</v>
      </c>
      <c r="K171" s="17" t="s">
        <v>6</v>
      </c>
      <c r="L171" s="10"/>
      <c r="M171" s="60">
        <v>385</v>
      </c>
      <c r="N171" s="60">
        <v>26529</v>
      </c>
      <c r="O171" s="60">
        <v>20521</v>
      </c>
      <c r="P171" s="10"/>
      <c r="Q171" s="60">
        <f t="shared" si="63"/>
        <v>397935</v>
      </c>
      <c r="R171" s="10"/>
      <c r="S171" s="62">
        <f t="shared" si="64"/>
        <v>424464</v>
      </c>
      <c r="T171" s="10"/>
      <c r="U171" s="64">
        <v>33.700000000000003</v>
      </c>
      <c r="V171" s="64">
        <v>26.06</v>
      </c>
      <c r="W171" s="10"/>
      <c r="X171" s="43">
        <v>4160000000</v>
      </c>
      <c r="Y171" s="36">
        <v>0.112</v>
      </c>
      <c r="Z171" s="10"/>
      <c r="AA171" s="20">
        <v>53</v>
      </c>
      <c r="AB171" s="20">
        <v>3</v>
      </c>
      <c r="AC171" s="20">
        <v>1</v>
      </c>
      <c r="AD171" s="20">
        <v>42</v>
      </c>
      <c r="AE171" s="20">
        <v>1</v>
      </c>
      <c r="AF171" s="66">
        <f t="shared" si="65"/>
        <v>100</v>
      </c>
      <c r="AG171" s="10"/>
      <c r="AH171" s="36">
        <v>-7.6999999999999999E-2</v>
      </c>
      <c r="AI171" s="40">
        <v>518</v>
      </c>
      <c r="AJ171" s="37">
        <v>0.62</v>
      </c>
      <c r="AK171" s="42" t="s">
        <v>213</v>
      </c>
      <c r="AL171" s="41">
        <v>1728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40</v>
      </c>
      <c r="E172" s="10"/>
      <c r="F172" s="18" t="s">
        <v>11</v>
      </c>
      <c r="G172" s="18" t="s">
        <v>11</v>
      </c>
      <c r="H172" s="10"/>
      <c r="I172" s="19">
        <v>4594621</v>
      </c>
      <c r="J172" s="19">
        <v>370</v>
      </c>
      <c r="K172" s="17" t="s">
        <v>6</v>
      </c>
      <c r="L172" s="10"/>
      <c r="M172" s="60">
        <v>193</v>
      </c>
      <c r="N172" s="60">
        <v>1546</v>
      </c>
      <c r="O172" s="60">
        <v>3470</v>
      </c>
      <c r="P172" s="10"/>
      <c r="Q172" s="60">
        <f t="shared" si="63"/>
        <v>23190</v>
      </c>
      <c r="R172" s="10"/>
      <c r="S172" s="62">
        <f t="shared" si="64"/>
        <v>24736</v>
      </c>
      <c r="T172" s="10"/>
      <c r="U172" s="64">
        <v>33.6</v>
      </c>
      <c r="V172" s="64">
        <v>76.459999999999994</v>
      </c>
      <c r="W172" s="10"/>
      <c r="X172" s="43">
        <v>196400000</v>
      </c>
      <c r="Y172" s="36">
        <v>0.112</v>
      </c>
      <c r="Z172" s="10"/>
      <c r="AA172" s="20">
        <v>39</v>
      </c>
      <c r="AB172" s="20">
        <v>2</v>
      </c>
      <c r="AC172" s="20">
        <v>1</v>
      </c>
      <c r="AD172" s="20">
        <v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I172" s="40">
        <v>816</v>
      </c>
      <c r="AJ172" s="37">
        <v>0.68</v>
      </c>
      <c r="AK172" s="42" t="s">
        <v>213</v>
      </c>
      <c r="AL172" s="41">
        <v>4713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78</v>
      </c>
      <c r="E173" s="10"/>
      <c r="F173" s="18" t="s">
        <v>11</v>
      </c>
      <c r="G173" s="18" t="s">
        <v>11</v>
      </c>
      <c r="H173" s="10"/>
      <c r="I173" s="19">
        <v>1815698</v>
      </c>
      <c r="J173" s="19">
        <v>620</v>
      </c>
      <c r="K173" s="17" t="s">
        <v>6</v>
      </c>
      <c r="L173" s="10"/>
      <c r="M173" s="60">
        <v>122</v>
      </c>
      <c r="N173" s="60">
        <v>565</v>
      </c>
      <c r="O173" s="60">
        <v>390</v>
      </c>
      <c r="P173" s="10"/>
      <c r="Q173" s="60">
        <f t="shared" si="63"/>
        <v>8475</v>
      </c>
      <c r="R173" s="10"/>
      <c r="S173" s="62">
        <f t="shared" si="64"/>
        <v>9040</v>
      </c>
      <c r="T173" s="10"/>
      <c r="U173" s="64">
        <v>31.1</v>
      </c>
      <c r="V173" s="64">
        <v>21.5</v>
      </c>
      <c r="W173" s="10"/>
      <c r="X173" s="43">
        <v>121900000</v>
      </c>
      <c r="Y173" s="36">
        <v>0.10299999999999999</v>
      </c>
      <c r="Z173" s="10"/>
      <c r="AA173" s="20">
        <v>50</v>
      </c>
      <c r="AB173" s="20">
        <v>10</v>
      </c>
      <c r="AC173" s="20">
        <v>1</v>
      </c>
      <c r="AD173" s="20">
        <v>38</v>
      </c>
      <c r="AE173" s="20">
        <v>1</v>
      </c>
      <c r="AF173" s="66">
        <f t="shared" si="65"/>
        <v>100</v>
      </c>
      <c r="AG173" s="10"/>
      <c r="AH173" s="36">
        <v>-5.7000000000000002E-2</v>
      </c>
      <c r="AI173" s="40">
        <v>3428</v>
      </c>
      <c r="AJ173" s="37">
        <v>0.72</v>
      </c>
      <c r="AK173" s="42" t="s">
        <v>214</v>
      </c>
      <c r="AL173" s="41">
        <v>1202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107</v>
      </c>
      <c r="E174" s="10"/>
      <c r="F174" s="18" t="s">
        <v>11</v>
      </c>
      <c r="G174" s="18" t="s">
        <v>11</v>
      </c>
      <c r="H174" s="10"/>
      <c r="I174" s="19">
        <v>18091576</v>
      </c>
      <c r="J174" s="19">
        <v>320</v>
      </c>
      <c r="K174" s="17" t="s">
        <v>6</v>
      </c>
      <c r="L174" s="10"/>
      <c r="M174" s="60">
        <v>1122</v>
      </c>
      <c r="N174" s="60">
        <v>5601</v>
      </c>
      <c r="O174" s="60">
        <v>2217</v>
      </c>
      <c r="P174" s="10"/>
      <c r="Q174" s="60">
        <f t="shared" si="63"/>
        <v>84015</v>
      </c>
      <c r="R174" s="10"/>
      <c r="S174" s="62">
        <f t="shared" si="64"/>
        <v>89616</v>
      </c>
      <c r="T174" s="10"/>
      <c r="U174" s="64">
        <v>31</v>
      </c>
      <c r="V174" s="64">
        <v>13.23</v>
      </c>
      <c r="W174" s="10"/>
      <c r="X174" s="43">
        <v>559270000</v>
      </c>
      <c r="Y174" s="36">
        <v>0.10299999999999999</v>
      </c>
      <c r="Z174" s="10"/>
      <c r="AA174" s="20">
        <v>49</v>
      </c>
      <c r="AB174" s="20">
        <v>5</v>
      </c>
      <c r="AC174" s="20">
        <v>4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-4.7E-2</v>
      </c>
      <c r="AI174" s="40">
        <v>2673</v>
      </c>
      <c r="AJ174" s="37">
        <v>0.62</v>
      </c>
      <c r="AK174" s="42" t="s">
        <v>213</v>
      </c>
      <c r="AL174" s="41">
        <v>726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34</v>
      </c>
      <c r="E175" s="10"/>
      <c r="F175" s="18" t="s">
        <v>11</v>
      </c>
      <c r="G175" s="18" t="s">
        <v>11</v>
      </c>
      <c r="H175" s="10"/>
      <c r="I175" s="19">
        <v>18646432</v>
      </c>
      <c r="J175" s="19">
        <v>640</v>
      </c>
      <c r="K175" s="17" t="s">
        <v>6</v>
      </c>
      <c r="L175" s="10"/>
      <c r="M175" s="60">
        <v>878</v>
      </c>
      <c r="N175" s="60">
        <v>5686</v>
      </c>
      <c r="O175" s="60">
        <v>3464</v>
      </c>
      <c r="P175" s="10"/>
      <c r="Q175" s="60">
        <f t="shared" si="63"/>
        <v>85290</v>
      </c>
      <c r="R175" s="10"/>
      <c r="S175" s="62">
        <f t="shared" si="64"/>
        <v>90976</v>
      </c>
      <c r="T175" s="10"/>
      <c r="U175" s="64">
        <v>30.5</v>
      </c>
      <c r="V175" s="64">
        <v>16.93</v>
      </c>
      <c r="W175" s="10"/>
      <c r="X175" s="43">
        <v>1100000000</v>
      </c>
      <c r="Y175" s="36">
        <v>0.10100000000000001</v>
      </c>
      <c r="Z175" s="10"/>
      <c r="AA175" s="20">
        <v>51</v>
      </c>
      <c r="AB175" s="20">
        <v>5</v>
      </c>
      <c r="AC175" s="20">
        <v>2</v>
      </c>
      <c r="AD175" s="20">
        <v>41</v>
      </c>
      <c r="AE175" s="20">
        <v>1</v>
      </c>
      <c r="AF175" s="66">
        <f t="shared" si="65"/>
        <v>100</v>
      </c>
      <c r="AG175" s="10"/>
      <c r="AH175" s="36">
        <v>-8.9999999999999993E-3</v>
      </c>
      <c r="AI175" s="40">
        <v>11296</v>
      </c>
      <c r="AJ175" s="37">
        <v>0.54</v>
      </c>
      <c r="AK175" s="42" t="s">
        <v>214</v>
      </c>
      <c r="AL175" s="41">
        <v>969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119</v>
      </c>
      <c r="E176" s="10"/>
      <c r="F176" s="18" t="s">
        <v>11</v>
      </c>
      <c r="G176" s="18" t="s">
        <v>11</v>
      </c>
      <c r="H176" s="10"/>
      <c r="I176" s="19">
        <v>28829476</v>
      </c>
      <c r="J176" s="19">
        <v>480</v>
      </c>
      <c r="K176" s="17" t="s">
        <v>6</v>
      </c>
      <c r="L176" s="10"/>
      <c r="M176" s="60">
        <v>1379</v>
      </c>
      <c r="N176" s="60">
        <v>8665</v>
      </c>
      <c r="O176" s="60">
        <v>5054</v>
      </c>
      <c r="P176" s="10"/>
      <c r="Q176" s="60">
        <f t="shared" si="63"/>
        <v>129975</v>
      </c>
      <c r="R176" s="10"/>
      <c r="S176" s="62">
        <f t="shared" si="64"/>
        <v>138640</v>
      </c>
      <c r="T176" s="10"/>
      <c r="U176" s="64">
        <v>30.1</v>
      </c>
      <c r="V176" s="64">
        <v>17.420000000000002</v>
      </c>
      <c r="W176" s="10"/>
      <c r="X176" s="43">
        <v>1100000000</v>
      </c>
      <c r="Y176" s="36">
        <v>0.1</v>
      </c>
      <c r="Z176" s="10"/>
      <c r="AA176" s="20">
        <v>30</v>
      </c>
      <c r="AB176" s="20">
        <v>9</v>
      </c>
      <c r="AC176" s="20">
        <v>6</v>
      </c>
      <c r="AD176" s="20">
        <v>54</v>
      </c>
      <c r="AE176" s="20">
        <v>1</v>
      </c>
      <c r="AF176" s="66">
        <f t="shared" si="65"/>
        <v>100</v>
      </c>
      <c r="AG176" s="10"/>
      <c r="AH176" s="36">
        <v>-5.6000000000000001E-2</v>
      </c>
      <c r="AI176" s="40">
        <v>2424</v>
      </c>
      <c r="AJ176" s="37">
        <v>0.73</v>
      </c>
      <c r="AK176" s="42" t="s">
        <v>213</v>
      </c>
      <c r="AL176" s="41">
        <v>970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156</v>
      </c>
      <c r="E177" s="10"/>
      <c r="F177" s="18" t="s">
        <v>11</v>
      </c>
      <c r="G177" s="18" t="s">
        <v>11</v>
      </c>
      <c r="H177" s="10"/>
      <c r="I177" s="19">
        <v>12230730</v>
      </c>
      <c r="J177" s="19">
        <v>820</v>
      </c>
      <c r="K177" s="17" t="s">
        <v>6</v>
      </c>
      <c r="L177" s="10"/>
      <c r="M177" s="60">
        <v>130</v>
      </c>
      <c r="N177" s="60">
        <v>3661</v>
      </c>
      <c r="O177" s="60">
        <v>1745</v>
      </c>
      <c r="P177" s="10"/>
      <c r="Q177" s="60">
        <f t="shared" si="63"/>
        <v>54915</v>
      </c>
      <c r="R177" s="10"/>
      <c r="S177" s="62">
        <f t="shared" si="64"/>
        <v>58576</v>
      </c>
      <c r="T177" s="10"/>
      <c r="U177" s="64">
        <v>29.9</v>
      </c>
      <c r="V177" s="64">
        <v>18.010000000000002</v>
      </c>
      <c r="W177" s="10"/>
      <c r="X177" s="43">
        <v>289040000</v>
      </c>
      <c r="Y177" s="36">
        <v>0.1</v>
      </c>
      <c r="Z177" s="10"/>
      <c r="AA177" s="20">
        <v>40</v>
      </c>
      <c r="AB177" s="20">
        <v>7</v>
      </c>
      <c r="AC177" s="20">
        <v>3</v>
      </c>
      <c r="AD177" s="20">
        <v>49</v>
      </c>
      <c r="AE177" s="20">
        <v>1</v>
      </c>
      <c r="AF177" s="66">
        <f t="shared" si="65"/>
        <v>100</v>
      </c>
      <c r="AG177" s="10"/>
      <c r="AH177" s="36">
        <v>0.01</v>
      </c>
      <c r="AI177" s="40">
        <v>569</v>
      </c>
      <c r="AJ177" s="37">
        <v>0.59</v>
      </c>
      <c r="AK177" s="42" t="s">
        <v>213</v>
      </c>
      <c r="AL177" s="41">
        <v>1072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70</v>
      </c>
      <c r="E178" s="10"/>
      <c r="F178" s="18" t="s">
        <v>11</v>
      </c>
      <c r="G178" s="18" t="s">
        <v>11</v>
      </c>
      <c r="H178" s="10"/>
      <c r="I178" s="19">
        <v>2038501</v>
      </c>
      <c r="J178" s="19">
        <v>440</v>
      </c>
      <c r="K178" s="17" t="s">
        <v>6</v>
      </c>
      <c r="L178" s="10"/>
      <c r="M178" s="60">
        <v>139</v>
      </c>
      <c r="N178" s="60">
        <v>605</v>
      </c>
      <c r="O178" s="60">
        <v>282</v>
      </c>
      <c r="P178" s="10"/>
      <c r="Q178" s="60">
        <f t="shared" si="63"/>
        <v>9075</v>
      </c>
      <c r="R178" s="10"/>
      <c r="S178" s="62">
        <f t="shared" si="64"/>
        <v>9680</v>
      </c>
      <c r="T178" s="10"/>
      <c r="U178" s="64">
        <v>29.7</v>
      </c>
      <c r="V178" s="64">
        <v>13.55</v>
      </c>
      <c r="W178" s="10"/>
      <c r="X178" s="43">
        <v>142330000</v>
      </c>
      <c r="Y178" s="36">
        <v>9.9000000000000005E-2</v>
      </c>
      <c r="Z178" s="10"/>
      <c r="AA178" s="20">
        <v>50</v>
      </c>
      <c r="AB178" s="20">
        <v>8</v>
      </c>
      <c r="AC178" s="20">
        <v>2</v>
      </c>
      <c r="AD178" s="20">
        <v>39</v>
      </c>
      <c r="AE178" s="20">
        <v>1</v>
      </c>
      <c r="AF178" s="66">
        <f t="shared" si="65"/>
        <v>100</v>
      </c>
      <c r="AG178" s="10"/>
      <c r="AH178" s="36">
        <v>-0.04</v>
      </c>
      <c r="AI178" s="40">
        <v>4168</v>
      </c>
      <c r="AJ178" s="37">
        <v>0.6</v>
      </c>
      <c r="AK178" s="42" t="s">
        <v>214</v>
      </c>
      <c r="AL178" s="41">
        <v>713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141</v>
      </c>
      <c r="E179" s="10"/>
      <c r="F179" s="18" t="s">
        <v>11</v>
      </c>
      <c r="G179" s="18" t="s">
        <v>11</v>
      </c>
      <c r="H179" s="10"/>
      <c r="I179" s="19">
        <v>11917508</v>
      </c>
      <c r="J179" s="19">
        <v>700</v>
      </c>
      <c r="K179" s="17" t="s">
        <v>6</v>
      </c>
      <c r="L179" s="10"/>
      <c r="M179" s="60">
        <v>593</v>
      </c>
      <c r="N179" s="60">
        <v>3535</v>
      </c>
      <c r="O179" s="60">
        <v>2623</v>
      </c>
      <c r="P179" s="10"/>
      <c r="Q179" s="60">
        <f t="shared" si="63"/>
        <v>53025</v>
      </c>
      <c r="R179" s="10"/>
      <c r="S179" s="62">
        <f t="shared" si="64"/>
        <v>56560</v>
      </c>
      <c r="T179" s="10"/>
      <c r="U179" s="64">
        <v>29.7</v>
      </c>
      <c r="V179" s="64">
        <v>21.48</v>
      </c>
      <c r="W179" s="10"/>
      <c r="X179" s="43">
        <v>835930000</v>
      </c>
      <c r="Y179" s="36">
        <v>9.9000000000000005E-2</v>
      </c>
      <c r="Z179" s="10"/>
      <c r="AA179" s="20">
        <v>21</v>
      </c>
      <c r="AB179" s="20">
        <v>20</v>
      </c>
      <c r="AC179" s="20">
        <v>10</v>
      </c>
      <c r="AD179" s="20">
        <v>48</v>
      </c>
      <c r="AE179" s="20">
        <v>1</v>
      </c>
      <c r="AF179" s="66">
        <f t="shared" si="65"/>
        <v>100</v>
      </c>
      <c r="AG179" s="10"/>
      <c r="AH179" s="36">
        <v>-5.6000000000000001E-2</v>
      </c>
      <c r="AI179" s="40">
        <v>1512</v>
      </c>
      <c r="AJ179" s="37">
        <v>0.62</v>
      </c>
      <c r="AK179" s="42" t="s">
        <v>213</v>
      </c>
      <c r="AL179" s="41">
        <v>1138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168</v>
      </c>
      <c r="E180" s="10"/>
      <c r="F180" s="18" t="s">
        <v>11</v>
      </c>
      <c r="G180" s="18" t="s">
        <v>11</v>
      </c>
      <c r="H180" s="10"/>
      <c r="I180" s="19">
        <v>7606374</v>
      </c>
      <c r="J180" s="19">
        <v>540</v>
      </c>
      <c r="K180" s="17" t="s">
        <v>6</v>
      </c>
      <c r="L180" s="10"/>
      <c r="M180" s="60">
        <v>514</v>
      </c>
      <c r="N180" s="60">
        <v>2224</v>
      </c>
      <c r="O180" s="60">
        <v>1130</v>
      </c>
      <c r="P180" s="10"/>
      <c r="Q180" s="60">
        <f t="shared" si="63"/>
        <v>33360</v>
      </c>
      <c r="R180" s="10"/>
      <c r="S180" s="62">
        <f t="shared" si="64"/>
        <v>35584</v>
      </c>
      <c r="T180" s="10"/>
      <c r="U180" s="64">
        <v>29.2</v>
      </c>
      <c r="V180" s="64">
        <v>15.36</v>
      </c>
      <c r="W180" s="10"/>
      <c r="X180" s="43">
        <v>433370000</v>
      </c>
      <c r="Y180" s="36">
        <v>9.7000000000000003E-2</v>
      </c>
      <c r="Z180" s="10"/>
      <c r="AA180" s="20">
        <v>48</v>
      </c>
      <c r="AB180" s="20">
        <v>7</v>
      </c>
      <c r="AC180" s="20">
        <v>2</v>
      </c>
      <c r="AD180" s="20">
        <v>42</v>
      </c>
      <c r="AE180" s="20">
        <v>1</v>
      </c>
      <c r="AF180" s="66">
        <f t="shared" si="65"/>
        <v>100</v>
      </c>
      <c r="AG180" s="10"/>
      <c r="AH180" s="36">
        <v>-7.0000000000000007E-2</v>
      </c>
      <c r="AI180" s="40">
        <v>843</v>
      </c>
      <c r="AJ180" s="37">
        <v>0.71</v>
      </c>
      <c r="AK180" s="42" t="s">
        <v>214</v>
      </c>
      <c r="AL180" s="41">
        <v>829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178</v>
      </c>
      <c r="E181" s="10"/>
      <c r="F181" s="18" t="s">
        <v>11</v>
      </c>
      <c r="G181" s="18" t="s">
        <v>11</v>
      </c>
      <c r="H181" s="10"/>
      <c r="I181" s="19">
        <v>55572200</v>
      </c>
      <c r="J181" s="19">
        <v>900</v>
      </c>
      <c r="K181" s="17" t="s">
        <v>6</v>
      </c>
      <c r="L181" s="10"/>
      <c r="M181" s="60">
        <v>3256</v>
      </c>
      <c r="N181" s="60">
        <v>16252</v>
      </c>
      <c r="O181" s="60">
        <v>5496</v>
      </c>
      <c r="P181" s="10"/>
      <c r="Q181" s="60">
        <f t="shared" si="63"/>
        <v>243780</v>
      </c>
      <c r="R181" s="10"/>
      <c r="S181" s="62">
        <f t="shared" si="64"/>
        <v>260032</v>
      </c>
      <c r="T181" s="10"/>
      <c r="U181" s="64">
        <v>29.2</v>
      </c>
      <c r="V181" s="64">
        <v>10.46</v>
      </c>
      <c r="W181" s="10"/>
      <c r="X181" s="43">
        <v>4990000000</v>
      </c>
      <c r="Y181" s="36">
        <v>0.1</v>
      </c>
      <c r="Z181" s="10"/>
      <c r="AA181" s="20">
        <v>49</v>
      </c>
      <c r="AB181" s="20">
        <v>5</v>
      </c>
      <c r="AC181" s="20">
        <v>5</v>
      </c>
      <c r="AD181" s="20">
        <v>40</v>
      </c>
      <c r="AE181" s="20">
        <v>1</v>
      </c>
      <c r="AF181" s="66">
        <f t="shared" si="65"/>
        <v>100</v>
      </c>
      <c r="AG181" s="10"/>
      <c r="AH181" s="36">
        <v>-3.5999999999999997E-2</v>
      </c>
      <c r="AI181" s="40">
        <v>3893</v>
      </c>
      <c r="AJ181" s="37">
        <v>0.56999999999999995</v>
      </c>
      <c r="AK181" s="42" t="s">
        <v>214</v>
      </c>
      <c r="AL181" s="41">
        <v>605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174</v>
      </c>
      <c r="E182" s="10"/>
      <c r="F182" s="18" t="s">
        <v>11</v>
      </c>
      <c r="G182" s="18" t="s">
        <v>11</v>
      </c>
      <c r="H182" s="10"/>
      <c r="I182" s="19">
        <v>41487964</v>
      </c>
      <c r="J182" s="19">
        <v>660</v>
      </c>
      <c r="K182" s="17" t="s">
        <v>6</v>
      </c>
      <c r="L182" s="10"/>
      <c r="M182" s="60">
        <v>3503</v>
      </c>
      <c r="N182" s="60">
        <v>12036</v>
      </c>
      <c r="O182" s="60">
        <v>5769</v>
      </c>
      <c r="P182" s="10"/>
      <c r="Q182" s="60">
        <f t="shared" si="63"/>
        <v>180540</v>
      </c>
      <c r="R182" s="10"/>
      <c r="S182" s="62">
        <f t="shared" si="64"/>
        <v>192576</v>
      </c>
      <c r="T182" s="10"/>
      <c r="U182" s="64">
        <v>29</v>
      </c>
      <c r="V182" s="64">
        <v>15.15</v>
      </c>
      <c r="W182" s="10"/>
      <c r="X182" s="43">
        <v>2330000000</v>
      </c>
      <c r="Y182" s="36">
        <v>9.6000000000000002E-2</v>
      </c>
      <c r="Z182" s="10"/>
      <c r="AA182" s="20">
        <v>50</v>
      </c>
      <c r="AB182" s="20">
        <v>8</v>
      </c>
      <c r="AC182" s="20">
        <v>13</v>
      </c>
      <c r="AD182" s="20">
        <v>28</v>
      </c>
      <c r="AE182" s="20">
        <v>1</v>
      </c>
      <c r="AF182" s="66">
        <f t="shared" si="65"/>
        <v>100</v>
      </c>
      <c r="AG182" s="10"/>
      <c r="AH182" s="36">
        <v>-0.10199999999999999</v>
      </c>
      <c r="AI182" s="40">
        <v>3844</v>
      </c>
      <c r="AJ182" s="37">
        <v>0.61</v>
      </c>
      <c r="AK182" s="42" t="s">
        <v>213</v>
      </c>
      <c r="AL182" s="41">
        <v>869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106</v>
      </c>
      <c r="E183" s="10"/>
      <c r="F183" s="18" t="s">
        <v>11</v>
      </c>
      <c r="G183" s="18" t="s">
        <v>11</v>
      </c>
      <c r="H183" s="10"/>
      <c r="I183" s="19">
        <v>24894552</v>
      </c>
      <c r="J183" s="19">
        <v>400</v>
      </c>
      <c r="K183" s="17" t="s">
        <v>6</v>
      </c>
      <c r="L183" s="10"/>
      <c r="M183" s="60">
        <v>340</v>
      </c>
      <c r="N183" s="60">
        <v>7108</v>
      </c>
      <c r="O183" s="60">
        <v>3416</v>
      </c>
      <c r="P183" s="10"/>
      <c r="Q183" s="60">
        <f t="shared" si="63"/>
        <v>106620</v>
      </c>
      <c r="R183" s="10"/>
      <c r="S183" s="62">
        <f t="shared" si="64"/>
        <v>113728</v>
      </c>
      <c r="T183" s="10"/>
      <c r="U183" s="64">
        <v>28.6</v>
      </c>
      <c r="V183" s="64">
        <v>13.46</v>
      </c>
      <c r="W183" s="10"/>
      <c r="X183" s="43">
        <v>949480000</v>
      </c>
      <c r="Y183" s="36">
        <v>9.5000000000000001E-2</v>
      </c>
      <c r="Z183" s="10"/>
      <c r="AA183" s="20">
        <v>48</v>
      </c>
      <c r="AB183" s="20">
        <v>5</v>
      </c>
      <c r="AC183" s="20">
        <v>4</v>
      </c>
      <c r="AD183" s="20">
        <v>39</v>
      </c>
      <c r="AE183" s="20">
        <v>4</v>
      </c>
      <c r="AF183" s="66">
        <f t="shared" si="65"/>
        <v>100</v>
      </c>
      <c r="AG183" s="10"/>
      <c r="AH183" s="36">
        <v>-3.1E-2</v>
      </c>
      <c r="AI183" s="40">
        <v>952</v>
      </c>
      <c r="AJ183" s="37">
        <v>0.69</v>
      </c>
      <c r="AK183" s="42" t="s">
        <v>213</v>
      </c>
      <c r="AL183" s="41">
        <v>786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77</v>
      </c>
      <c r="E184" s="10"/>
      <c r="F184" s="18" t="s">
        <v>11</v>
      </c>
      <c r="G184" s="18" t="s">
        <v>11</v>
      </c>
      <c r="H184" s="10"/>
      <c r="I184" s="19">
        <v>12395924</v>
      </c>
      <c r="J184" s="19">
        <v>490</v>
      </c>
      <c r="K184" s="17" t="s">
        <v>6</v>
      </c>
      <c r="L184" s="10"/>
      <c r="M184" s="60">
        <v>458</v>
      </c>
      <c r="N184" s="60">
        <v>3490</v>
      </c>
      <c r="O184" s="60">
        <v>1985</v>
      </c>
      <c r="P184" s="10"/>
      <c r="Q184" s="60">
        <f t="shared" si="63"/>
        <v>52350</v>
      </c>
      <c r="R184" s="10"/>
      <c r="S184" s="62">
        <f t="shared" si="64"/>
        <v>55840</v>
      </c>
      <c r="T184" s="10"/>
      <c r="U184" s="64">
        <v>28.2</v>
      </c>
      <c r="V184" s="64">
        <v>17.22</v>
      </c>
      <c r="W184" s="10"/>
      <c r="X184" s="43">
        <v>813910000</v>
      </c>
      <c r="Y184" s="36">
        <v>9.4E-2</v>
      </c>
      <c r="Z184" s="10"/>
      <c r="AA184" s="20">
        <v>50</v>
      </c>
      <c r="AB184" s="20">
        <v>9</v>
      </c>
      <c r="AC184" s="20">
        <v>1</v>
      </c>
      <c r="AD184" s="20">
        <v>39</v>
      </c>
      <c r="AE184" s="20">
        <v>1</v>
      </c>
      <c r="AF184" s="66">
        <f t="shared" si="65"/>
        <v>100</v>
      </c>
      <c r="AG184" s="10"/>
      <c r="AH184" s="36">
        <v>-5.5E-2</v>
      </c>
      <c r="AI184" s="40">
        <v>2095</v>
      </c>
      <c r="AJ184" s="37">
        <v>0.55000000000000004</v>
      </c>
      <c r="AK184" s="42" t="s">
        <v>214</v>
      </c>
      <c r="AL184" s="41">
        <v>956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41</v>
      </c>
      <c r="E185" s="10"/>
      <c r="F185" s="18" t="s">
        <v>11</v>
      </c>
      <c r="G185" s="18" t="s">
        <v>11</v>
      </c>
      <c r="H185" s="10"/>
      <c r="I185" s="19">
        <v>14452543</v>
      </c>
      <c r="J185" s="19">
        <v>720</v>
      </c>
      <c r="K185" s="17" t="s">
        <v>6</v>
      </c>
      <c r="L185" s="10"/>
      <c r="M185" s="60">
        <v>1122</v>
      </c>
      <c r="N185" s="60">
        <v>3990</v>
      </c>
      <c r="O185" s="60">
        <v>2565</v>
      </c>
      <c r="P185" s="10"/>
      <c r="Q185" s="60">
        <f t="shared" si="63"/>
        <v>59850</v>
      </c>
      <c r="R185" s="10"/>
      <c r="S185" s="62">
        <f t="shared" si="64"/>
        <v>63840</v>
      </c>
      <c r="T185" s="10"/>
      <c r="U185" s="64">
        <v>27.6</v>
      </c>
      <c r="V185" s="64">
        <v>17.47</v>
      </c>
      <c r="W185" s="10"/>
      <c r="X185" s="43">
        <v>926300000</v>
      </c>
      <c r="Y185" s="36">
        <v>9.1999999999999998E-2</v>
      </c>
      <c r="Z185" s="10"/>
      <c r="AA185" s="20">
        <v>45</v>
      </c>
      <c r="AB185" s="20">
        <v>5</v>
      </c>
      <c r="AC185" s="20">
        <v>1</v>
      </c>
      <c r="AD185" s="20">
        <v>48</v>
      </c>
      <c r="AE185" s="20">
        <v>1</v>
      </c>
      <c r="AF185" s="66">
        <f t="shared" si="65"/>
        <v>100</v>
      </c>
      <c r="AG185" s="10"/>
      <c r="AH185" s="36">
        <v>-5.5E-2</v>
      </c>
      <c r="AI185" s="40">
        <v>7777</v>
      </c>
      <c r="AJ185" s="37">
        <v>0.49</v>
      </c>
      <c r="AK185" s="42" t="s">
        <v>214</v>
      </c>
      <c r="AL185" s="41">
        <v>1076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27</v>
      </c>
      <c r="E186" s="10"/>
      <c r="F186" s="18" t="s">
        <v>11</v>
      </c>
      <c r="G186" s="18" t="s">
        <v>11</v>
      </c>
      <c r="H186" s="10"/>
      <c r="I186" s="19">
        <v>10872298</v>
      </c>
      <c r="J186" s="19">
        <v>820</v>
      </c>
      <c r="K186" s="17" t="s">
        <v>6</v>
      </c>
      <c r="L186" s="10"/>
      <c r="M186" s="60">
        <v>637</v>
      </c>
      <c r="N186" s="60">
        <v>2986</v>
      </c>
      <c r="O186" s="60">
        <v>3098</v>
      </c>
      <c r="P186" s="10"/>
      <c r="Q186" s="60">
        <f t="shared" si="63"/>
        <v>44790</v>
      </c>
      <c r="R186" s="10"/>
      <c r="S186" s="62">
        <f t="shared" si="64"/>
        <v>47776</v>
      </c>
      <c r="T186" s="10"/>
      <c r="U186" s="64">
        <v>27.5</v>
      </c>
      <c r="V186" s="64">
        <v>27.55</v>
      </c>
      <c r="W186" s="10"/>
      <c r="X186" s="43">
        <v>782890000</v>
      </c>
      <c r="Y186" s="36">
        <v>9.0999999999999998E-2</v>
      </c>
      <c r="Z186" s="10"/>
      <c r="AA186" s="20">
        <v>39</v>
      </c>
      <c r="AB186" s="20">
        <v>3</v>
      </c>
      <c r="AC186" s="20">
        <v>2</v>
      </c>
      <c r="AD186" s="20">
        <v>54</v>
      </c>
      <c r="AE186" s="20">
        <v>2</v>
      </c>
      <c r="AF186" s="66">
        <f t="shared" si="65"/>
        <v>100</v>
      </c>
      <c r="AG186" s="10"/>
      <c r="AH186" s="36">
        <v>-8.3000000000000004E-2</v>
      </c>
      <c r="AI186" s="40">
        <v>4321</v>
      </c>
      <c r="AJ186" s="37">
        <v>0.57999999999999996</v>
      </c>
      <c r="AK186" s="42" t="s">
        <v>214</v>
      </c>
      <c r="AL186" s="41">
        <v>1546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65</v>
      </c>
      <c r="E187" s="10"/>
      <c r="F187" s="18" t="s">
        <v>11</v>
      </c>
      <c r="G187" s="18" t="s">
        <v>11</v>
      </c>
      <c r="H187" s="10"/>
      <c r="I187" s="19">
        <v>102403200</v>
      </c>
      <c r="J187" s="19">
        <v>660</v>
      </c>
      <c r="K187" s="17" t="s">
        <v>6</v>
      </c>
      <c r="L187" s="10"/>
      <c r="M187" s="60">
        <v>4352</v>
      </c>
      <c r="N187" s="60">
        <v>27326</v>
      </c>
      <c r="O187" s="60">
        <v>9639</v>
      </c>
      <c r="P187" s="10"/>
      <c r="Q187" s="60">
        <f t="shared" si="63"/>
        <v>409890</v>
      </c>
      <c r="R187" s="10"/>
      <c r="S187" s="62">
        <f t="shared" si="64"/>
        <v>437216</v>
      </c>
      <c r="T187" s="10"/>
      <c r="U187" s="64">
        <v>26.7</v>
      </c>
      <c r="V187" s="64">
        <v>9.6</v>
      </c>
      <c r="W187" s="10"/>
      <c r="X187" s="43">
        <v>6480000000</v>
      </c>
      <c r="Y187" s="36">
        <v>8.8999999999999996E-2</v>
      </c>
      <c r="Z187" s="10"/>
      <c r="AA187" s="20">
        <v>48</v>
      </c>
      <c r="AB187" s="20">
        <v>5</v>
      </c>
      <c r="AC187" s="20">
        <v>3</v>
      </c>
      <c r="AD187" s="20">
        <v>43</v>
      </c>
      <c r="AE187" s="20">
        <v>1</v>
      </c>
      <c r="AF187" s="66">
        <f t="shared" si="65"/>
        <v>100</v>
      </c>
      <c r="AG187" s="10"/>
      <c r="AH187" s="36">
        <v>-0.1</v>
      </c>
      <c r="AI187" s="40">
        <v>692</v>
      </c>
      <c r="AJ187" s="37">
        <v>0.6</v>
      </c>
      <c r="AK187" s="42" t="s">
        <v>214</v>
      </c>
      <c r="AL187" s="41">
        <v>550</v>
      </c>
      <c r="AN187" s="86"/>
      <c r="AO187" s="87"/>
      <c r="AP187" s="88">
        <f t="shared" si="66"/>
        <v>0</v>
      </c>
      <c r="AR187" s="86">
        <f t="shared" si="67"/>
        <v>0</v>
      </c>
      <c r="AS187" s="87"/>
      <c r="AT187" s="88">
        <f t="shared" si="68"/>
        <v>0</v>
      </c>
      <c r="AV187" s="88">
        <v>0</v>
      </c>
    </row>
    <row r="188" spans="1:48" ht="24" customHeight="1">
      <c r="A188" s="16"/>
      <c r="B188" s="17">
        <f t="shared" si="69"/>
        <v>21</v>
      </c>
      <c r="C188" s="10"/>
      <c r="D188" s="18" t="s">
        <v>45</v>
      </c>
      <c r="E188" s="10"/>
      <c r="F188" s="18" t="s">
        <v>11</v>
      </c>
      <c r="G188" s="18" t="s">
        <v>11</v>
      </c>
      <c r="H188" s="10"/>
      <c r="I188" s="19">
        <v>795601</v>
      </c>
      <c r="J188" s="19">
        <v>760</v>
      </c>
      <c r="K188" s="17" t="s">
        <v>6</v>
      </c>
      <c r="L188" s="10"/>
      <c r="M188" s="60">
        <v>23</v>
      </c>
      <c r="N188" s="60">
        <v>211</v>
      </c>
      <c r="O188" s="60">
        <v>112</v>
      </c>
      <c r="P188" s="10"/>
      <c r="Q188" s="60">
        <f t="shared" si="63"/>
        <v>3165</v>
      </c>
      <c r="R188" s="10"/>
      <c r="S188" s="62">
        <f t="shared" si="64"/>
        <v>3376</v>
      </c>
      <c r="T188" s="10"/>
      <c r="U188" s="64">
        <v>26.5</v>
      </c>
      <c r="V188" s="64">
        <v>15.79</v>
      </c>
      <c r="W188" s="10"/>
      <c r="X188" s="43">
        <v>90320000</v>
      </c>
      <c r="Y188" s="36">
        <v>8.7999999999999995E-2</v>
      </c>
      <c r="Z188" s="10"/>
      <c r="AA188" s="20">
        <v>70</v>
      </c>
      <c r="AB188" s="20">
        <v>8</v>
      </c>
      <c r="AC188" s="20">
        <v>3</v>
      </c>
      <c r="AD188" s="20">
        <v>18</v>
      </c>
      <c r="AE188" s="20">
        <v>1</v>
      </c>
      <c r="AF188" s="66">
        <f t="shared" si="65"/>
        <v>100</v>
      </c>
      <c r="AG188" s="10"/>
      <c r="AH188" s="36">
        <v>-2.5999999999999999E-2</v>
      </c>
      <c r="AI188" s="40">
        <v>4386</v>
      </c>
      <c r="AJ188" s="37">
        <v>0.62</v>
      </c>
      <c r="AK188" s="42" t="s">
        <v>213</v>
      </c>
      <c r="AL188" s="41">
        <v>812</v>
      </c>
      <c r="AN188" s="86"/>
      <c r="AO188" s="87"/>
      <c r="AP188" s="88">
        <f t="shared" si="66"/>
        <v>0</v>
      </c>
      <c r="AR188" s="86">
        <f t="shared" si="67"/>
        <v>0</v>
      </c>
      <c r="AS188" s="87"/>
      <c r="AT188" s="88">
        <f t="shared" si="68"/>
        <v>0</v>
      </c>
      <c r="AV188" s="88">
        <v>0</v>
      </c>
    </row>
    <row r="189" spans="1:48" ht="24" customHeight="1">
      <c r="A189" s="16"/>
      <c r="B189" s="17">
        <f t="shared" si="69"/>
        <v>22</v>
      </c>
      <c r="C189" s="10"/>
      <c r="D189" s="18" t="s">
        <v>125</v>
      </c>
      <c r="E189" s="10"/>
      <c r="F189" s="18" t="s">
        <v>11</v>
      </c>
      <c r="G189" s="18" t="s">
        <v>11</v>
      </c>
      <c r="H189" s="10"/>
      <c r="I189" s="19">
        <v>20672988</v>
      </c>
      <c r="J189" s="19">
        <v>370</v>
      </c>
      <c r="K189" s="17" t="s">
        <v>6</v>
      </c>
      <c r="L189" s="10"/>
      <c r="M189" s="60">
        <v>978</v>
      </c>
      <c r="N189" s="60">
        <v>5414</v>
      </c>
      <c r="O189" s="60">
        <v>2514</v>
      </c>
      <c r="P189" s="10"/>
      <c r="Q189" s="60">
        <f t="shared" si="63"/>
        <v>81210</v>
      </c>
      <c r="R189" s="10"/>
      <c r="S189" s="62">
        <f t="shared" si="64"/>
        <v>86624</v>
      </c>
      <c r="T189" s="10"/>
      <c r="U189" s="64">
        <v>26.2</v>
      </c>
      <c r="V189" s="64">
        <v>12.21</v>
      </c>
      <c r="W189" s="10"/>
      <c r="X189" s="43">
        <v>655550000</v>
      </c>
      <c r="Y189" s="36">
        <v>8.6999999999999994E-2</v>
      </c>
      <c r="Z189" s="10"/>
      <c r="AA189" s="20">
        <v>58</v>
      </c>
      <c r="AB189" s="20">
        <v>11</v>
      </c>
      <c r="AC189" s="20">
        <v>1</v>
      </c>
      <c r="AD189" s="20">
        <v>28</v>
      </c>
      <c r="AE189" s="20">
        <v>2</v>
      </c>
      <c r="AF189" s="66">
        <f t="shared" si="65"/>
        <v>100</v>
      </c>
      <c r="AG189" s="10"/>
      <c r="AH189" s="36">
        <v>-5.0000000000000001E-3</v>
      </c>
      <c r="AI189" s="40">
        <v>2111</v>
      </c>
      <c r="AJ189" s="37">
        <v>0.5</v>
      </c>
      <c r="AK189" s="42" t="s">
        <v>214</v>
      </c>
      <c r="AL189" s="41">
        <v>776</v>
      </c>
      <c r="AN189" s="86"/>
      <c r="AO189" s="87"/>
      <c r="AP189" s="88">
        <f t="shared" si="66"/>
        <v>0</v>
      </c>
      <c r="AR189" s="86">
        <f t="shared" si="67"/>
        <v>0</v>
      </c>
      <c r="AS189" s="87"/>
      <c r="AT189" s="88">
        <f t="shared" si="68"/>
        <v>0</v>
      </c>
      <c r="AV189" s="88">
        <v>0</v>
      </c>
    </row>
    <row r="190" spans="1:48" ht="24" customHeight="1">
      <c r="A190" s="16"/>
      <c r="B190" s="17">
        <f t="shared" si="69"/>
        <v>23</v>
      </c>
      <c r="C190" s="10"/>
      <c r="D190" s="18" t="s">
        <v>62</v>
      </c>
      <c r="E190" s="10"/>
      <c r="F190" s="18" t="s">
        <v>11</v>
      </c>
      <c r="G190" s="18" t="s">
        <v>11</v>
      </c>
      <c r="H190" s="10"/>
      <c r="I190" s="19">
        <v>4954645</v>
      </c>
      <c r="J190" s="19">
        <v>520</v>
      </c>
      <c r="K190" s="17" t="s">
        <v>6</v>
      </c>
      <c r="L190" s="10"/>
      <c r="M190" s="60">
        <v>130</v>
      </c>
      <c r="N190" s="60">
        <v>1255</v>
      </c>
      <c r="O190" s="60">
        <v>1255</v>
      </c>
      <c r="P190" s="10"/>
      <c r="Q190" s="60">
        <f>N190*$Q$199</f>
        <v>12550</v>
      </c>
      <c r="R190" s="10"/>
      <c r="S190" s="62">
        <f t="shared" si="64"/>
        <v>13805</v>
      </c>
      <c r="T190" s="10"/>
      <c r="U190" s="64">
        <v>25.3</v>
      </c>
      <c r="V190" s="64">
        <v>25.3</v>
      </c>
      <c r="W190" s="10"/>
      <c r="X190" s="43">
        <f>AP190+AT190</f>
        <v>183289838.39999998</v>
      </c>
      <c r="Y190" s="36">
        <f>X190/AV190</f>
        <v>7.0279846012269928E-2</v>
      </c>
      <c r="Z190" s="10"/>
      <c r="AA190" s="20">
        <v>36.200000000000003</v>
      </c>
      <c r="AB190" s="20">
        <v>1.5</v>
      </c>
      <c r="AC190" s="20">
        <v>9.1999999999999993</v>
      </c>
      <c r="AD190" s="20">
        <v>25.4</v>
      </c>
      <c r="AE190" s="20">
        <v>27.7</v>
      </c>
      <c r="AF190" s="66">
        <f t="shared" si="65"/>
        <v>100.00000000000001</v>
      </c>
      <c r="AG190" s="10"/>
      <c r="AH190" s="72"/>
      <c r="AI190" s="73"/>
      <c r="AJ190" s="74"/>
      <c r="AK190" s="75"/>
      <c r="AL190" s="76"/>
      <c r="AN190" s="57">
        <v>811.37599999999998</v>
      </c>
      <c r="AO190" s="35">
        <v>60</v>
      </c>
      <c r="AP190" s="43">
        <f t="shared" si="66"/>
        <v>61096612.799999997</v>
      </c>
      <c r="AR190" s="57">
        <f t="shared" si="67"/>
        <v>811.37599999999998</v>
      </c>
      <c r="AS190" s="35">
        <v>12</v>
      </c>
      <c r="AT190" s="43">
        <f t="shared" si="68"/>
        <v>122193225.59999999</v>
      </c>
      <c r="AV190" s="43">
        <v>2608000000</v>
      </c>
    </row>
    <row r="191" spans="1:48" ht="24" customHeight="1">
      <c r="A191" s="16"/>
      <c r="B191" s="17">
        <f t="shared" si="69"/>
        <v>24</v>
      </c>
      <c r="C191" s="10"/>
      <c r="D191" s="18" t="s">
        <v>147</v>
      </c>
      <c r="E191" s="10"/>
      <c r="F191" s="18" t="s">
        <v>11</v>
      </c>
      <c r="G191" s="18" t="s">
        <v>11</v>
      </c>
      <c r="H191" s="10"/>
      <c r="I191" s="19">
        <v>15411614</v>
      </c>
      <c r="J191" s="19">
        <v>950</v>
      </c>
      <c r="K191" s="17" t="s">
        <v>6</v>
      </c>
      <c r="L191" s="10"/>
      <c r="M191" s="60">
        <v>604</v>
      </c>
      <c r="N191" s="60">
        <v>3609</v>
      </c>
      <c r="O191" s="60">
        <v>1775</v>
      </c>
      <c r="P191" s="10"/>
      <c r="Q191" s="60">
        <f>N191*$Q$200</f>
        <v>54135</v>
      </c>
      <c r="R191" s="10"/>
      <c r="S191" s="62">
        <f t="shared" si="64"/>
        <v>57744</v>
      </c>
      <c r="T191" s="10"/>
      <c r="U191" s="64">
        <v>23.4</v>
      </c>
      <c r="V191" s="64">
        <v>12.36</v>
      </c>
      <c r="W191" s="10"/>
      <c r="X191" s="43">
        <v>1480000000</v>
      </c>
      <c r="Y191" s="36">
        <v>7.8E-2</v>
      </c>
      <c r="Z191" s="10"/>
      <c r="AA191" s="20">
        <v>58</v>
      </c>
      <c r="AB191" s="20">
        <v>10</v>
      </c>
      <c r="AC191" s="20">
        <v>1</v>
      </c>
      <c r="AD191" s="20">
        <v>30</v>
      </c>
      <c r="AE191" s="20">
        <v>1</v>
      </c>
      <c r="AF191" s="66">
        <f t="shared" si="65"/>
        <v>100</v>
      </c>
      <c r="AG191" s="10"/>
      <c r="AH191" s="36">
        <v>-8.9999999999999993E-3</v>
      </c>
      <c r="AI191" s="40">
        <v>3037</v>
      </c>
      <c r="AJ191" s="37">
        <v>0.6</v>
      </c>
      <c r="AK191" s="42" t="s">
        <v>213</v>
      </c>
      <c r="AL191" s="41">
        <v>669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110</v>
      </c>
      <c r="E192" s="10"/>
      <c r="F192" s="18" t="s">
        <v>11</v>
      </c>
      <c r="G192" s="18" t="s">
        <v>11</v>
      </c>
      <c r="H192" s="10"/>
      <c r="I192" s="19">
        <v>17994836</v>
      </c>
      <c r="J192" s="19">
        <v>750</v>
      </c>
      <c r="K192" s="17" t="s">
        <v>6</v>
      </c>
      <c r="L192" s="10"/>
      <c r="M192" s="60">
        <v>541</v>
      </c>
      <c r="N192" s="60">
        <v>4159</v>
      </c>
      <c r="O192" s="60">
        <v>3090</v>
      </c>
      <c r="P192" s="10"/>
      <c r="Q192" s="60">
        <f>N192*$Q$200</f>
        <v>62385</v>
      </c>
      <c r="R192" s="10"/>
      <c r="S192" s="62">
        <f t="shared" si="64"/>
        <v>66544</v>
      </c>
      <c r="T192" s="10"/>
      <c r="U192" s="64">
        <v>23.1</v>
      </c>
      <c r="V192" s="64">
        <v>15.82</v>
      </c>
      <c r="W192" s="10"/>
      <c r="X192" s="43">
        <v>1080000000</v>
      </c>
      <c r="Y192" s="36">
        <v>7.6999999999999999E-2</v>
      </c>
      <c r="Z192" s="10"/>
      <c r="AA192" s="20">
        <v>50</v>
      </c>
      <c r="AB192" s="20">
        <v>8</v>
      </c>
      <c r="AC192" s="20">
        <v>1</v>
      </c>
      <c r="AD192" s="20">
        <v>39</v>
      </c>
      <c r="AE192" s="20">
        <v>2</v>
      </c>
      <c r="AF192" s="66">
        <f t="shared" si="65"/>
        <v>100</v>
      </c>
      <c r="AG192" s="10"/>
      <c r="AH192" s="36">
        <v>3.6999999999999998E-2</v>
      </c>
      <c r="AI192" s="40">
        <v>1914</v>
      </c>
      <c r="AJ192" s="37">
        <v>0.42</v>
      </c>
      <c r="AK192" s="42" t="s">
        <v>214</v>
      </c>
      <c r="AL192" s="41">
        <v>1026</v>
      </c>
      <c r="AN192" s="86"/>
      <c r="AO192" s="87"/>
      <c r="AP192" s="88">
        <f t="shared" si="66"/>
        <v>0</v>
      </c>
      <c r="AR192" s="86">
        <f t="shared" si="67"/>
        <v>0</v>
      </c>
      <c r="AS192" s="87"/>
      <c r="AT192" s="88">
        <f t="shared" si="68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154</v>
      </c>
      <c r="E194" s="10"/>
      <c r="F194" s="18" t="s">
        <v>5</v>
      </c>
      <c r="G194" s="18" t="s">
        <v>11</v>
      </c>
      <c r="H194" s="10"/>
      <c r="I194" s="19">
        <v>14317996</v>
      </c>
      <c r="J194" s="19">
        <v>0</v>
      </c>
      <c r="K194" s="17" t="s">
        <v>6</v>
      </c>
      <c r="L194" s="10"/>
      <c r="M194" s="60">
        <v>165</v>
      </c>
      <c r="N194" s="60">
        <v>3884</v>
      </c>
      <c r="O194" s="60">
        <v>5101</v>
      </c>
      <c r="P194" s="10"/>
      <c r="Q194" s="60">
        <f>N194*$Q$200</f>
        <v>58260</v>
      </c>
      <c r="R194" s="10"/>
      <c r="S194" s="62">
        <f>Q194+N194</f>
        <v>62144</v>
      </c>
      <c r="T194" s="10"/>
      <c r="U194" s="64">
        <v>27.1</v>
      </c>
      <c r="V194" s="64">
        <v>31.2</v>
      </c>
      <c r="W194" s="10"/>
      <c r="X194" s="43">
        <v>609910000</v>
      </c>
      <c r="Y194" s="36">
        <v>0.09</v>
      </c>
      <c r="Z194" s="10"/>
      <c r="AA194" s="20">
        <v>49</v>
      </c>
      <c r="AB194" s="20">
        <v>5</v>
      </c>
      <c r="AC194" s="20">
        <v>5</v>
      </c>
      <c r="AD194" s="20">
        <v>40</v>
      </c>
      <c r="AE194" s="20">
        <v>1</v>
      </c>
      <c r="AF194" s="66">
        <f>SUM(AA194:AE194)</f>
        <v>100</v>
      </c>
      <c r="AG194" s="10"/>
      <c r="AH194" s="36">
        <v>-7.6999999999999999E-2</v>
      </c>
      <c r="AI194" s="40">
        <v>415</v>
      </c>
      <c r="AJ194" s="37">
        <v>0.63</v>
      </c>
      <c r="AK194" s="42" t="s">
        <v>213</v>
      </c>
      <c r="AL194" s="41">
        <v>1732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4</v>
      </c>
      <c r="E195" s="10"/>
      <c r="F195" s="18" t="s">
        <v>5</v>
      </c>
      <c r="G195" s="18" t="s">
        <v>198</v>
      </c>
      <c r="H195" s="10"/>
      <c r="I195" s="19">
        <v>34656032</v>
      </c>
      <c r="J195" s="19">
        <v>580</v>
      </c>
      <c r="K195" s="17" t="s">
        <v>6</v>
      </c>
      <c r="L195" s="10"/>
      <c r="M195" s="60">
        <v>1565</v>
      </c>
      <c r="N195" s="60">
        <v>5230</v>
      </c>
      <c r="O195" s="60">
        <v>8507</v>
      </c>
      <c r="P195" s="10"/>
      <c r="Q195" s="60">
        <f>N195*$Q$200</f>
        <v>78450</v>
      </c>
      <c r="R195" s="10"/>
      <c r="S195" s="62">
        <f>Q195+N195</f>
        <v>83680</v>
      </c>
      <c r="T195" s="10"/>
      <c r="U195" s="64">
        <v>15.1</v>
      </c>
      <c r="V195" s="64">
        <v>26.77</v>
      </c>
      <c r="W195" s="10"/>
      <c r="X195" s="43">
        <v>955710000</v>
      </c>
      <c r="Y195" s="36">
        <v>0.05</v>
      </c>
      <c r="Z195" s="10"/>
      <c r="AA195" s="20">
        <v>52</v>
      </c>
      <c r="AB195" s="20">
        <v>10</v>
      </c>
      <c r="AC195" s="20">
        <v>1</v>
      </c>
      <c r="AD195" s="20">
        <v>36</v>
      </c>
      <c r="AE195" s="20">
        <v>1</v>
      </c>
      <c r="AF195" s="66">
        <f>SUM(AA195:AE195)</f>
        <v>100</v>
      </c>
      <c r="AG195" s="10"/>
      <c r="AH195" s="36">
        <v>-4.8000000000000001E-2</v>
      </c>
      <c r="AI195" s="40">
        <v>1891</v>
      </c>
      <c r="AJ195" s="37">
        <v>0.8</v>
      </c>
      <c r="AK195" s="42" t="s">
        <v>210</v>
      </c>
      <c r="AL195" s="41">
        <v>1636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94"/>
      <c r="AD201" s="94"/>
      <c r="AE201" s="94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94"/>
      <c r="AD202" s="94"/>
      <c r="AE202" s="94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94"/>
      <c r="AD203" s="94"/>
      <c r="AE203" s="94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94"/>
      <c r="AD204" s="94"/>
      <c r="AE204" s="94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94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94"/>
      <c r="AB206" s="94"/>
      <c r="AC206" s="94"/>
      <c r="AD206" s="94"/>
      <c r="AE206" s="94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94"/>
      <c r="AB207" s="94"/>
      <c r="AC207" s="94"/>
      <c r="AD207" s="94"/>
      <c r="AE207" s="94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94"/>
      <c r="AD208" s="94"/>
      <c r="AE208" s="94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94"/>
      <c r="AB209" s="94"/>
      <c r="AC209" s="94"/>
      <c r="AD209" s="94"/>
      <c r="AE209" s="94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94"/>
      <c r="AB210" s="94"/>
      <c r="AC210" s="94"/>
      <c r="AD210" s="94"/>
      <c r="AE210" s="94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94"/>
      <c r="AB211" s="94"/>
      <c r="AC211" s="94"/>
      <c r="AD211" s="94"/>
      <c r="AE211" s="94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94"/>
      <c r="AB212" s="94"/>
      <c r="AC212" s="94"/>
      <c r="AD212" s="94"/>
      <c r="AE212" s="94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94"/>
      <c r="AB213" s="94"/>
      <c r="AC213" s="94"/>
      <c r="AD213" s="94"/>
      <c r="AE213" s="94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94"/>
      <c r="AB214" s="94"/>
      <c r="AC214" s="94"/>
      <c r="AD214" s="94"/>
      <c r="AE214" s="94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94"/>
      <c r="AB215" s="94"/>
      <c r="AC215" s="94"/>
      <c r="AD215" s="94"/>
      <c r="AE215" s="94"/>
      <c r="AF215" s="28"/>
      <c r="AG215" s="10"/>
      <c r="AH215" s="10"/>
      <c r="AI215" s="10"/>
    </row>
  </sheetData>
  <sheetProtection password="C98C" sheet="1" objects="1" scenarios="1"/>
  <sortState ref="D159:AW186">
    <sortCondition ref="F159:F186"/>
  </sortState>
  <mergeCells count="15"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I6" s="131" t="s">
        <v>263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180</v>
      </c>
      <c r="E11" s="10"/>
      <c r="F11" s="18" t="s">
        <v>13</v>
      </c>
      <c r="G11" s="18" t="s">
        <v>222</v>
      </c>
      <c r="H11" s="10"/>
      <c r="I11" s="19">
        <v>3444006</v>
      </c>
      <c r="J11" s="19">
        <v>15230</v>
      </c>
      <c r="K11" s="17" t="s">
        <v>14</v>
      </c>
      <c r="L11" s="10"/>
      <c r="M11" s="60">
        <v>446</v>
      </c>
      <c r="N11" s="60">
        <v>460</v>
      </c>
      <c r="O11" s="60">
        <v>460</v>
      </c>
      <c r="P11" s="10"/>
      <c r="Q11" s="60">
        <f t="shared" ref="Q11:Q17" si="0">N11*$Q$201</f>
        <v>13800</v>
      </c>
      <c r="R11" s="10"/>
      <c r="S11" s="62">
        <f t="shared" ref="S11:S17" si="1">Q11+N11</f>
        <v>14260</v>
      </c>
      <c r="T11" s="10"/>
      <c r="U11" s="64">
        <v>13.4</v>
      </c>
      <c r="V11" s="64">
        <v>13.4</v>
      </c>
      <c r="W11" s="10"/>
      <c r="X11" s="43">
        <f t="shared" ref="X11:X17" si="2">AP11+AT11</f>
        <v>5662468992</v>
      </c>
      <c r="Y11" s="36">
        <f t="shared" ref="Y11:Y17" si="3">X11/AV11</f>
        <v>0.1074717011843304</v>
      </c>
      <c r="Z11" s="10"/>
      <c r="AA11" s="20">
        <v>30.7</v>
      </c>
      <c r="AB11" s="20">
        <v>45.7</v>
      </c>
      <c r="AC11" s="20">
        <v>7</v>
      </c>
      <c r="AD11" s="20">
        <v>16.600000000000001</v>
      </c>
      <c r="AE11" s="20">
        <v>0</v>
      </c>
      <c r="AF11" s="66">
        <f t="shared" ref="AF11:AF17" si="4">SUM(AA11:AE11)</f>
        <v>100</v>
      </c>
      <c r="AG11" s="10"/>
      <c r="AH11" s="72"/>
      <c r="AI11" s="73"/>
      <c r="AJ11" s="74"/>
      <c r="AK11" s="75"/>
      <c r="AL11" s="76"/>
      <c r="AN11" s="57">
        <v>15387.144</v>
      </c>
      <c r="AO11" s="35">
        <v>80</v>
      </c>
      <c r="AP11" s="43">
        <f t="shared" ref="AP11:AP17" si="5">N11*AN11*AO11</f>
        <v>566246899.20000005</v>
      </c>
      <c r="AR11" s="57">
        <f t="shared" ref="AR11:AR17" si="6">AN11</f>
        <v>15387.144</v>
      </c>
      <c r="AS11" s="35">
        <v>24</v>
      </c>
      <c r="AT11" s="43">
        <f t="shared" ref="AT11:AT17" si="7">Q11*AR11*AS11</f>
        <v>5096222092.8000002</v>
      </c>
      <c r="AV11" s="43">
        <v>52688000000</v>
      </c>
    </row>
    <row r="12" spans="1:48" ht="24" customHeight="1">
      <c r="A12" s="16"/>
      <c r="B12" s="17">
        <f>B11+1</f>
        <v>2</v>
      </c>
      <c r="C12" s="10"/>
      <c r="D12" s="18" t="s">
        <v>42</v>
      </c>
      <c r="E12" s="10"/>
      <c r="F12" s="18" t="s">
        <v>13</v>
      </c>
      <c r="G12" s="18" t="s">
        <v>222</v>
      </c>
      <c r="H12" s="10"/>
      <c r="I12" s="19">
        <v>17909754</v>
      </c>
      <c r="J12" s="19">
        <v>13530</v>
      </c>
      <c r="K12" s="17" t="s">
        <v>14</v>
      </c>
      <c r="L12" s="10"/>
      <c r="M12" s="60">
        <v>1675</v>
      </c>
      <c r="N12" s="60">
        <v>2245</v>
      </c>
      <c r="O12" s="60">
        <v>2245</v>
      </c>
      <c r="P12" s="10"/>
      <c r="Q12" s="60">
        <f t="shared" si="0"/>
        <v>67350</v>
      </c>
      <c r="R12" s="10"/>
      <c r="S12" s="62">
        <f t="shared" si="1"/>
        <v>69595</v>
      </c>
      <c r="T12" s="10"/>
      <c r="U12" s="64">
        <v>12.5</v>
      </c>
      <c r="V12" s="64">
        <v>12.5</v>
      </c>
      <c r="W12" s="10"/>
      <c r="X12" s="43">
        <f t="shared" si="2"/>
        <v>24691566047.999996</v>
      </c>
      <c r="Y12" s="36">
        <f t="shared" si="3"/>
        <v>9.8632124502676347E-2</v>
      </c>
      <c r="Z12" s="10"/>
      <c r="AA12" s="20">
        <v>42</v>
      </c>
      <c r="AB12" s="20">
        <v>8.6999999999999993</v>
      </c>
      <c r="AC12" s="20">
        <v>5.7</v>
      </c>
      <c r="AD12" s="20">
        <v>36</v>
      </c>
      <c r="AE12" s="20">
        <v>7.6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13748.088</v>
      </c>
      <c r="AO12" s="35">
        <v>80</v>
      </c>
      <c r="AP12" s="43">
        <f t="shared" si="5"/>
        <v>2469156604.7999997</v>
      </c>
      <c r="AR12" s="57">
        <f t="shared" si="6"/>
        <v>13748.088</v>
      </c>
      <c r="AS12" s="35">
        <v>24</v>
      </c>
      <c r="AT12" s="43">
        <f t="shared" si="7"/>
        <v>22222409443.199997</v>
      </c>
      <c r="AV12" s="43">
        <v>250340000000</v>
      </c>
    </row>
    <row r="13" spans="1:48" ht="24" customHeight="1">
      <c r="A13" s="16"/>
      <c r="B13" s="17">
        <f>B12+1</f>
        <v>3</v>
      </c>
      <c r="C13" s="10"/>
      <c r="D13" s="18" t="s">
        <v>179</v>
      </c>
      <c r="E13" s="10"/>
      <c r="F13" s="18" t="s">
        <v>13</v>
      </c>
      <c r="G13" s="18" t="s">
        <v>222</v>
      </c>
      <c r="H13" s="10"/>
      <c r="I13" s="19">
        <v>322179616</v>
      </c>
      <c r="J13" s="19">
        <v>56180</v>
      </c>
      <c r="K13" s="17" t="s">
        <v>14</v>
      </c>
      <c r="L13" s="10"/>
      <c r="M13" s="60">
        <v>35092</v>
      </c>
      <c r="N13" s="60">
        <v>39888</v>
      </c>
      <c r="O13" s="60">
        <v>39888</v>
      </c>
      <c r="P13" s="10"/>
      <c r="Q13" s="60">
        <f t="shared" si="0"/>
        <v>1196640</v>
      </c>
      <c r="R13" s="10"/>
      <c r="S13" s="62">
        <f t="shared" si="1"/>
        <v>1236528</v>
      </c>
      <c r="T13" s="10"/>
      <c r="U13" s="64">
        <v>12.4</v>
      </c>
      <c r="V13" s="64">
        <v>12.4</v>
      </c>
      <c r="W13" s="10"/>
      <c r="X13" s="43">
        <f t="shared" si="2"/>
        <v>1847746247500.8</v>
      </c>
      <c r="Y13" s="36">
        <f t="shared" si="3"/>
        <v>9.8772985914406378E-2</v>
      </c>
      <c r="Z13" s="10"/>
      <c r="AA13" s="20">
        <v>63.9</v>
      </c>
      <c r="AB13" s="20">
        <v>14.2</v>
      </c>
      <c r="AC13" s="20">
        <v>2.2999999999999998</v>
      </c>
      <c r="AD13" s="20">
        <v>15.3</v>
      </c>
      <c r="AE13" s="20">
        <v>4.3</v>
      </c>
      <c r="AF13" s="66">
        <f t="shared" si="4"/>
        <v>99.999999999999986</v>
      </c>
      <c r="AG13" s="10"/>
      <c r="AH13" s="72"/>
      <c r="AI13" s="73"/>
      <c r="AJ13" s="74"/>
      <c r="AK13" s="75"/>
      <c r="AL13" s="76"/>
      <c r="AN13" s="57">
        <v>57904.201999999997</v>
      </c>
      <c r="AO13" s="35">
        <v>80</v>
      </c>
      <c r="AP13" s="43">
        <f t="shared" si="5"/>
        <v>184774624750.07999</v>
      </c>
      <c r="AR13" s="57">
        <f t="shared" si="6"/>
        <v>57904.201999999997</v>
      </c>
      <c r="AS13" s="35">
        <v>24</v>
      </c>
      <c r="AT13" s="43">
        <f t="shared" si="7"/>
        <v>1662971622750.72</v>
      </c>
      <c r="AV13" s="43">
        <v>18707000000000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170</v>
      </c>
      <c r="E14" s="10"/>
      <c r="F14" s="18" t="s">
        <v>13</v>
      </c>
      <c r="G14" s="18" t="s">
        <v>222</v>
      </c>
      <c r="H14" s="10"/>
      <c r="I14" s="19">
        <v>1364962</v>
      </c>
      <c r="J14" s="19">
        <v>15680</v>
      </c>
      <c r="K14" s="17" t="s">
        <v>14</v>
      </c>
      <c r="L14" s="10"/>
      <c r="M14" s="60">
        <v>135</v>
      </c>
      <c r="N14" s="60">
        <v>165</v>
      </c>
      <c r="O14" s="60">
        <v>165</v>
      </c>
      <c r="P14" s="10"/>
      <c r="Q14" s="60">
        <f t="shared" si="0"/>
        <v>4950</v>
      </c>
      <c r="R14" s="10"/>
      <c r="S14" s="62">
        <f t="shared" si="1"/>
        <v>5115</v>
      </c>
      <c r="T14" s="10"/>
      <c r="U14" s="64">
        <v>12.1</v>
      </c>
      <c r="V14" s="64">
        <v>12.1</v>
      </c>
      <c r="W14" s="10"/>
      <c r="X14" s="43">
        <f t="shared" si="2"/>
        <v>2135357004</v>
      </c>
      <c r="Y14" s="36">
        <f t="shared" si="3"/>
        <v>9.5820372627327802E-2</v>
      </c>
      <c r="Z14" s="10"/>
      <c r="AA14" s="20">
        <v>57.8</v>
      </c>
      <c r="AB14" s="20">
        <v>2.2000000000000002</v>
      </c>
      <c r="AC14" s="20">
        <v>0.7</v>
      </c>
      <c r="AD14" s="20">
        <v>31.1</v>
      </c>
      <c r="AE14" s="20">
        <v>8.1999999999999993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16176.947</v>
      </c>
      <c r="AO14" s="35">
        <v>80</v>
      </c>
      <c r="AP14" s="43">
        <f t="shared" si="5"/>
        <v>213535700.39999998</v>
      </c>
      <c r="AR14" s="57">
        <f t="shared" si="6"/>
        <v>16176.947</v>
      </c>
      <c r="AS14" s="35">
        <v>24</v>
      </c>
      <c r="AT14" s="43">
        <f t="shared" si="7"/>
        <v>1921821303.6000001</v>
      </c>
      <c r="AV14" s="43">
        <v>22285000000</v>
      </c>
    </row>
    <row r="15" spans="1:48" ht="24" customHeight="1">
      <c r="A15" s="16"/>
      <c r="B15" s="17">
        <f t="shared" si="8"/>
        <v>5</v>
      </c>
      <c r="C15" s="10"/>
      <c r="D15" s="18" t="s">
        <v>12</v>
      </c>
      <c r="E15" s="10"/>
      <c r="F15" s="18" t="s">
        <v>13</v>
      </c>
      <c r="G15" s="18" t="s">
        <v>222</v>
      </c>
      <c r="H15" s="10"/>
      <c r="I15" s="19">
        <v>100963</v>
      </c>
      <c r="J15" s="19">
        <v>13400</v>
      </c>
      <c r="K15" s="17" t="s">
        <v>14</v>
      </c>
      <c r="L15" s="10"/>
      <c r="M15" s="60">
        <v>8</v>
      </c>
      <c r="N15" s="60">
        <v>8</v>
      </c>
      <c r="O15" s="60">
        <v>8</v>
      </c>
      <c r="P15" s="10"/>
      <c r="Q15" s="60">
        <f t="shared" si="0"/>
        <v>240</v>
      </c>
      <c r="R15" s="10"/>
      <c r="S15" s="62">
        <f t="shared" si="1"/>
        <v>248</v>
      </c>
      <c r="T15" s="10"/>
      <c r="U15" s="64">
        <v>7.9</v>
      </c>
      <c r="V15" s="64">
        <v>7.9</v>
      </c>
      <c r="W15" s="10"/>
      <c r="X15" s="43">
        <f t="shared" si="2"/>
        <v>97265094.400000006</v>
      </c>
      <c r="Y15" s="36">
        <f t="shared" si="3"/>
        <v>6.76862173973556E-2</v>
      </c>
      <c r="Z15" s="10"/>
      <c r="AA15" s="20">
        <v>62.5</v>
      </c>
      <c r="AB15" s="20">
        <v>0</v>
      </c>
      <c r="AC15" s="20">
        <v>12.5</v>
      </c>
      <c r="AD15" s="20">
        <v>25</v>
      </c>
      <c r="AE15" s="20">
        <v>0</v>
      </c>
      <c r="AF15" s="66">
        <f t="shared" si="4"/>
        <v>100</v>
      </c>
      <c r="AG15" s="10"/>
      <c r="AH15" s="72"/>
      <c r="AI15" s="73"/>
      <c r="AJ15" s="74"/>
      <c r="AK15" s="75"/>
      <c r="AL15" s="76"/>
      <c r="AN15" s="57">
        <v>15197.671</v>
      </c>
      <c r="AO15" s="35">
        <v>80</v>
      </c>
      <c r="AP15" s="43">
        <f t="shared" si="5"/>
        <v>9726509.4399999995</v>
      </c>
      <c r="AR15" s="57">
        <f t="shared" si="6"/>
        <v>15197.671</v>
      </c>
      <c r="AS15" s="35">
        <v>24</v>
      </c>
      <c r="AT15" s="43">
        <f t="shared" si="7"/>
        <v>87538584.960000008</v>
      </c>
      <c r="AV15" s="43">
        <v>1437000000</v>
      </c>
    </row>
    <row r="16" spans="1:48" ht="24" customHeight="1">
      <c r="A16" s="16"/>
      <c r="B16" s="17">
        <f t="shared" si="8"/>
        <v>6</v>
      </c>
      <c r="C16" s="10"/>
      <c r="D16" s="18" t="s">
        <v>39</v>
      </c>
      <c r="E16" s="10"/>
      <c r="F16" s="18" t="s">
        <v>13</v>
      </c>
      <c r="G16" s="18" t="s">
        <v>222</v>
      </c>
      <c r="H16" s="10"/>
      <c r="I16" s="19">
        <v>36289824</v>
      </c>
      <c r="J16" s="19">
        <v>43660</v>
      </c>
      <c r="K16" s="17" t="s">
        <v>14</v>
      </c>
      <c r="L16" s="10"/>
      <c r="M16" s="60">
        <v>1858</v>
      </c>
      <c r="N16" s="60">
        <v>2118</v>
      </c>
      <c r="O16" s="60">
        <v>2118</v>
      </c>
      <c r="P16" s="10"/>
      <c r="Q16" s="60">
        <f t="shared" si="0"/>
        <v>63540</v>
      </c>
      <c r="R16" s="10"/>
      <c r="S16" s="62">
        <f t="shared" si="1"/>
        <v>65658</v>
      </c>
      <c r="T16" s="10"/>
      <c r="U16" s="64">
        <v>5.8</v>
      </c>
      <c r="V16" s="64">
        <v>5.8</v>
      </c>
      <c r="W16" s="10"/>
      <c r="X16" s="43">
        <f t="shared" si="2"/>
        <v>71639064254.399994</v>
      </c>
      <c r="Y16" s="36">
        <f t="shared" si="3"/>
        <v>4.691490782868369E-2</v>
      </c>
      <c r="Z16" s="10"/>
      <c r="AA16" s="20">
        <v>64.3</v>
      </c>
      <c r="AB16" s="20">
        <v>10.8</v>
      </c>
      <c r="AC16" s="20">
        <v>2.5</v>
      </c>
      <c r="AD16" s="20">
        <v>15.2</v>
      </c>
      <c r="AE16" s="20">
        <v>7.2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42279.900999999998</v>
      </c>
      <c r="AO16" s="35">
        <v>80</v>
      </c>
      <c r="AP16" s="43">
        <f t="shared" si="5"/>
        <v>7163906425.4399986</v>
      </c>
      <c r="AR16" s="57">
        <f t="shared" si="6"/>
        <v>42279.900999999998</v>
      </c>
      <c r="AS16" s="35">
        <v>24</v>
      </c>
      <c r="AT16" s="43">
        <f t="shared" si="7"/>
        <v>64475157828.959999</v>
      </c>
      <c r="AV16" s="43">
        <v>1527000000000</v>
      </c>
    </row>
    <row r="17" spans="1:48" ht="24" customHeight="1">
      <c r="A17" s="16"/>
      <c r="B17" s="17">
        <f t="shared" si="8"/>
        <v>7</v>
      </c>
      <c r="C17" s="10"/>
      <c r="D17" s="18" t="s">
        <v>23</v>
      </c>
      <c r="E17" s="10"/>
      <c r="F17" s="18" t="s">
        <v>13</v>
      </c>
      <c r="G17" s="18" t="s">
        <v>222</v>
      </c>
      <c r="H17" s="10"/>
      <c r="I17" s="19">
        <v>284996</v>
      </c>
      <c r="J17" s="19">
        <v>14830</v>
      </c>
      <c r="K17" s="17" t="s">
        <v>14</v>
      </c>
      <c r="L17" s="10"/>
      <c r="M17" s="60">
        <v>9</v>
      </c>
      <c r="N17" s="60">
        <v>16</v>
      </c>
      <c r="O17" s="60">
        <v>16</v>
      </c>
      <c r="P17" s="10"/>
      <c r="Q17" s="60">
        <f t="shared" si="0"/>
        <v>480</v>
      </c>
      <c r="R17" s="10"/>
      <c r="S17" s="62">
        <f t="shared" si="1"/>
        <v>496</v>
      </c>
      <c r="T17" s="10"/>
      <c r="U17" s="64">
        <v>5.6</v>
      </c>
      <c r="V17" s="64">
        <v>5.6</v>
      </c>
      <c r="W17" s="10"/>
      <c r="X17" s="43">
        <f t="shared" si="2"/>
        <v>216792396.80000001</v>
      </c>
      <c r="Y17" s="36">
        <f t="shared" si="3"/>
        <v>4.4791817520661158E-2</v>
      </c>
      <c r="Z17" s="10"/>
      <c r="AA17" s="20">
        <v>33.299999999999997</v>
      </c>
      <c r="AB17" s="20">
        <v>33.299999999999997</v>
      </c>
      <c r="AC17" s="20">
        <v>0</v>
      </c>
      <c r="AD17" s="20">
        <v>22.2</v>
      </c>
      <c r="AE17" s="20">
        <v>11.2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16936.905999999999</v>
      </c>
      <c r="AO17" s="35">
        <v>80</v>
      </c>
      <c r="AP17" s="43">
        <f t="shared" si="5"/>
        <v>21679239.68</v>
      </c>
      <c r="AR17" s="57">
        <f t="shared" si="6"/>
        <v>16936.905999999999</v>
      </c>
      <c r="AS17" s="35">
        <v>24</v>
      </c>
      <c r="AT17" s="43">
        <f t="shared" si="7"/>
        <v>195113157.12</v>
      </c>
      <c r="AV17" s="43">
        <v>4840000000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96</v>
      </c>
      <c r="E21" s="10"/>
      <c r="F21" s="18" t="s">
        <v>5</v>
      </c>
      <c r="G21" s="18" t="s">
        <v>226</v>
      </c>
      <c r="H21" s="10"/>
      <c r="I21" s="19">
        <v>4052584</v>
      </c>
      <c r="J21" s="19">
        <v>41680</v>
      </c>
      <c r="K21" s="17" t="s">
        <v>14</v>
      </c>
      <c r="L21" s="10"/>
      <c r="M21" s="60">
        <v>424</v>
      </c>
      <c r="N21" s="60">
        <v>715</v>
      </c>
      <c r="O21" s="60">
        <v>715</v>
      </c>
      <c r="P21" s="10"/>
      <c r="Q21" s="60">
        <f>N21*$Q$201</f>
        <v>21450</v>
      </c>
      <c r="R21" s="10"/>
      <c r="S21" s="62">
        <f>Q21+N21</f>
        <v>22165</v>
      </c>
      <c r="T21" s="10"/>
      <c r="U21" s="64">
        <v>17.600000000000001</v>
      </c>
      <c r="V21" s="64">
        <v>17.600000000000001</v>
      </c>
      <c r="W21" s="10"/>
      <c r="X21" s="43">
        <f>AP21+AT21</f>
        <v>15817609808</v>
      </c>
      <c r="Y21" s="36">
        <f>X21/AV21</f>
        <v>0.14455867124840066</v>
      </c>
      <c r="Z21" s="10"/>
      <c r="AA21" s="20">
        <v>51</v>
      </c>
      <c r="AB21" s="20">
        <v>12</v>
      </c>
      <c r="AC21" s="20">
        <v>1</v>
      </c>
      <c r="AD21" s="20">
        <v>35</v>
      </c>
      <c r="AE21" s="20">
        <v>1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27653.164000000001</v>
      </c>
      <c r="AO21" s="35">
        <v>80</v>
      </c>
      <c r="AP21" s="43">
        <f>N21*AN21*AO21</f>
        <v>1581760980.8000002</v>
      </c>
      <c r="AR21" s="57">
        <f>AN21</f>
        <v>27653.164000000001</v>
      </c>
      <c r="AS21" s="35">
        <v>24</v>
      </c>
      <c r="AT21" s="43">
        <f>Q21*AR21*AS21</f>
        <v>14235848827.200001</v>
      </c>
      <c r="AV21" s="43">
        <v>109420000000</v>
      </c>
    </row>
    <row r="22" spans="1:48" ht="24" customHeight="1">
      <c r="A22" s="16"/>
      <c r="B22" s="17">
        <f t="shared" si="8"/>
        <v>4</v>
      </c>
      <c r="C22" s="10"/>
      <c r="D22" s="18" t="s">
        <v>128</v>
      </c>
      <c r="E22" s="10"/>
      <c r="F22" s="18" t="s">
        <v>5</v>
      </c>
      <c r="G22" s="18" t="s">
        <v>226</v>
      </c>
      <c r="H22" s="10"/>
      <c r="I22" s="19">
        <v>4424762</v>
      </c>
      <c r="J22" s="19">
        <v>18080</v>
      </c>
      <c r="K22" s="17" t="s">
        <v>14</v>
      </c>
      <c r="L22" s="10"/>
      <c r="M22" s="60">
        <v>692</v>
      </c>
      <c r="N22" s="60">
        <v>713</v>
      </c>
      <c r="O22" s="60">
        <v>713</v>
      </c>
      <c r="P22" s="10"/>
      <c r="Q22" s="60">
        <f>N22*$Q$201</f>
        <v>21390</v>
      </c>
      <c r="R22" s="10"/>
      <c r="S22" s="62">
        <f>Q22+N22</f>
        <v>22103</v>
      </c>
      <c r="T22" s="10"/>
      <c r="U22" s="64">
        <v>16.100000000000001</v>
      </c>
      <c r="V22" s="64">
        <v>16.100000000000001</v>
      </c>
      <c r="W22" s="10"/>
      <c r="X22" s="43">
        <f>AP22+AT22</f>
        <v>8397227448.8000011</v>
      </c>
      <c r="Y22" s="36">
        <f>X22/AV22</f>
        <v>0.12734455723753055</v>
      </c>
      <c r="Z22" s="10"/>
      <c r="AA22" s="20">
        <v>64.7</v>
      </c>
      <c r="AB22" s="20">
        <v>3.9</v>
      </c>
      <c r="AC22" s="20">
        <v>0.7</v>
      </c>
      <c r="AD22" s="20">
        <v>22.5</v>
      </c>
      <c r="AE22" s="20">
        <v>8.1999999999999993</v>
      </c>
      <c r="AF22" s="66">
        <f>SUM(AA22:AE22)</f>
        <v>100.00000000000001</v>
      </c>
      <c r="AG22" s="10"/>
      <c r="AH22" s="72"/>
      <c r="AI22" s="73"/>
      <c r="AJ22" s="74"/>
      <c r="AK22" s="75"/>
      <c r="AL22" s="76"/>
      <c r="AN22" s="57">
        <v>14721.647000000001</v>
      </c>
      <c r="AO22" s="35">
        <v>80</v>
      </c>
      <c r="AP22" s="43">
        <f>N22*AN22*AO22</f>
        <v>839722744.88000011</v>
      </c>
      <c r="AR22" s="57">
        <f>AN22</f>
        <v>14721.647000000001</v>
      </c>
      <c r="AS22" s="35">
        <v>24</v>
      </c>
      <c r="AT22" s="43">
        <f>Q22*AR22*AS22</f>
        <v>7557504703.920001</v>
      </c>
      <c r="AV22" s="43">
        <v>65941000000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134</v>
      </c>
      <c r="E25" s="10"/>
      <c r="F25" s="18" t="s">
        <v>8</v>
      </c>
      <c r="G25" s="18" t="s">
        <v>212</v>
      </c>
      <c r="H25" s="10"/>
      <c r="I25" s="19">
        <v>38224408</v>
      </c>
      <c r="J25" s="19">
        <v>12680</v>
      </c>
      <c r="K25" s="17" t="s">
        <v>14</v>
      </c>
      <c r="L25" s="10"/>
      <c r="M25" s="60">
        <v>3026</v>
      </c>
      <c r="N25" s="60">
        <v>3698</v>
      </c>
      <c r="O25" s="60">
        <v>3698</v>
      </c>
      <c r="P25" s="10"/>
      <c r="Q25" s="60">
        <f t="shared" ref="Q25:Q54" si="9">N25*$Q$201</f>
        <v>110940</v>
      </c>
      <c r="R25" s="10"/>
      <c r="S25" s="62">
        <f t="shared" ref="S25:S54" si="10">Q25+N25</f>
        <v>114638</v>
      </c>
      <c r="T25" s="10"/>
      <c r="U25" s="64">
        <v>9.6999999999999993</v>
      </c>
      <c r="V25" s="64">
        <v>9.6999999999999993</v>
      </c>
      <c r="W25" s="10"/>
      <c r="X25" s="43">
        <f t="shared" ref="X25:X54" si="11">AP25+AT25</f>
        <v>36777571480</v>
      </c>
      <c r="Y25" s="36">
        <f t="shared" ref="Y25:Y54" si="12">X25/AV25</f>
        <v>7.7913961629394859E-2</v>
      </c>
      <c r="Z25" s="10"/>
      <c r="AA25" s="20">
        <v>46.8</v>
      </c>
      <c r="AB25" s="20">
        <v>11.2</v>
      </c>
      <c r="AC25" s="20">
        <v>9</v>
      </c>
      <c r="AD25" s="20">
        <v>28.7</v>
      </c>
      <c r="AE25" s="20">
        <v>4.3</v>
      </c>
      <c r="AF25" s="66">
        <f t="shared" ref="AF25:AF54" si="13">SUM(AA25:AE25)</f>
        <v>100</v>
      </c>
      <c r="AG25" s="10"/>
      <c r="AH25" s="72"/>
      <c r="AI25" s="73"/>
      <c r="AJ25" s="74"/>
      <c r="AK25" s="75"/>
      <c r="AL25" s="76"/>
      <c r="AN25" s="57">
        <v>12431.575000000001</v>
      </c>
      <c r="AO25" s="35">
        <v>80</v>
      </c>
      <c r="AP25" s="43">
        <f t="shared" ref="AP25:AP54" si="14">N25*AN25*AO25</f>
        <v>3677757148</v>
      </c>
      <c r="AR25" s="57">
        <f t="shared" ref="AR25:AR54" si="15">AN25</f>
        <v>12431.575000000001</v>
      </c>
      <c r="AS25" s="35">
        <v>24</v>
      </c>
      <c r="AT25" s="43">
        <f t="shared" ref="AT25:AT54" si="16">Q25*AR25*AS25</f>
        <v>33099814332</v>
      </c>
      <c r="AV25" s="43">
        <v>472028000000</v>
      </c>
    </row>
    <row r="26" spans="1:48" ht="24" customHeight="1">
      <c r="A26" s="16"/>
      <c r="B26" s="17">
        <f t="shared" si="8"/>
        <v>2</v>
      </c>
      <c r="C26" s="10"/>
      <c r="D26" s="18" t="s">
        <v>99</v>
      </c>
      <c r="E26" s="10"/>
      <c r="F26" s="18" t="s">
        <v>8</v>
      </c>
      <c r="G26" s="18" t="s">
        <v>212</v>
      </c>
      <c r="H26" s="10"/>
      <c r="I26" s="19">
        <v>1970530</v>
      </c>
      <c r="J26" s="19">
        <v>14630</v>
      </c>
      <c r="K26" s="17" t="s">
        <v>14</v>
      </c>
      <c r="L26" s="10"/>
      <c r="M26" s="60">
        <v>158</v>
      </c>
      <c r="N26" s="60">
        <v>184</v>
      </c>
      <c r="O26" s="60">
        <v>184</v>
      </c>
      <c r="P26" s="10"/>
      <c r="Q26" s="60">
        <f t="shared" si="9"/>
        <v>5520</v>
      </c>
      <c r="R26" s="10"/>
      <c r="S26" s="62">
        <f t="shared" si="10"/>
        <v>5704</v>
      </c>
      <c r="T26" s="10"/>
      <c r="U26" s="64">
        <v>9.3000000000000007</v>
      </c>
      <c r="V26" s="64">
        <v>9.3000000000000007</v>
      </c>
      <c r="W26" s="10"/>
      <c r="X26" s="43">
        <f t="shared" si="11"/>
        <v>2083382688.0000002</v>
      </c>
      <c r="Y26" s="36">
        <f t="shared" si="12"/>
        <v>7.5120166149852174E-2</v>
      </c>
      <c r="Z26" s="10"/>
      <c r="AA26" s="20">
        <v>44.9</v>
      </c>
      <c r="AB26" s="20">
        <v>12</v>
      </c>
      <c r="AC26" s="20">
        <v>4.4000000000000004</v>
      </c>
      <c r="AD26" s="20">
        <v>34.799999999999997</v>
      </c>
      <c r="AE26" s="20">
        <v>3.9</v>
      </c>
      <c r="AF26" s="66">
        <f t="shared" si="13"/>
        <v>100</v>
      </c>
      <c r="AG26" s="10"/>
      <c r="AH26" s="72"/>
      <c r="AI26" s="73"/>
      <c r="AJ26" s="74"/>
      <c r="AK26" s="75"/>
      <c r="AL26" s="76"/>
      <c r="AN26" s="57">
        <v>14153.415000000001</v>
      </c>
      <c r="AO26" s="35">
        <v>80</v>
      </c>
      <c r="AP26" s="43">
        <f t="shared" si="14"/>
        <v>208338268.80000001</v>
      </c>
      <c r="AR26" s="57">
        <f t="shared" si="15"/>
        <v>14153.415000000001</v>
      </c>
      <c r="AS26" s="35">
        <v>24</v>
      </c>
      <c r="AT26" s="43">
        <f t="shared" si="16"/>
        <v>1875044419.2000003</v>
      </c>
      <c r="AV26" s="43">
        <v>27734000000</v>
      </c>
    </row>
    <row r="27" spans="1:48" ht="24" customHeight="1">
      <c r="A27" s="16"/>
      <c r="B27" s="17">
        <f t="shared" si="8"/>
        <v>3</v>
      </c>
      <c r="C27" s="10"/>
      <c r="D27" s="18" t="s">
        <v>74</v>
      </c>
      <c r="E27" s="10"/>
      <c r="F27" s="18" t="s">
        <v>8</v>
      </c>
      <c r="G27" s="18" t="s">
        <v>212</v>
      </c>
      <c r="H27" s="10"/>
      <c r="I27" s="19">
        <v>11183716</v>
      </c>
      <c r="J27" s="19">
        <v>18960</v>
      </c>
      <c r="K27" s="17" t="s">
        <v>14</v>
      </c>
      <c r="L27" s="10"/>
      <c r="M27" s="60">
        <v>824</v>
      </c>
      <c r="N27" s="60">
        <v>1026</v>
      </c>
      <c r="O27" s="60">
        <v>1026</v>
      </c>
      <c r="P27" s="10"/>
      <c r="Q27" s="60">
        <f t="shared" si="9"/>
        <v>30780</v>
      </c>
      <c r="R27" s="10"/>
      <c r="S27" s="62">
        <f t="shared" si="10"/>
        <v>31806</v>
      </c>
      <c r="T27" s="10"/>
      <c r="U27" s="64">
        <v>9.1999999999999993</v>
      </c>
      <c r="V27" s="64">
        <v>9.1999999999999993</v>
      </c>
      <c r="W27" s="10"/>
      <c r="X27" s="43">
        <f t="shared" si="11"/>
        <v>14869990368</v>
      </c>
      <c r="Y27" s="36">
        <f t="shared" si="12"/>
        <v>7.6169644650705345E-2</v>
      </c>
      <c r="Z27" s="10"/>
      <c r="AA27" s="20">
        <v>40.299999999999997</v>
      </c>
      <c r="AB27" s="20">
        <v>32.4</v>
      </c>
      <c r="AC27" s="20">
        <v>2.2000000000000002</v>
      </c>
      <c r="AD27" s="20">
        <v>18.100000000000001</v>
      </c>
      <c r="AE27" s="20">
        <v>7</v>
      </c>
      <c r="AF27" s="66">
        <f t="shared" si="13"/>
        <v>100</v>
      </c>
      <c r="AG27" s="10"/>
      <c r="AH27" s="72"/>
      <c r="AI27" s="73"/>
      <c r="AJ27" s="74"/>
      <c r="AK27" s="75"/>
      <c r="AL27" s="76"/>
      <c r="AN27" s="57">
        <v>18116.46</v>
      </c>
      <c r="AO27" s="35">
        <v>80</v>
      </c>
      <c r="AP27" s="43">
        <f t="shared" si="14"/>
        <v>1486999036.8000002</v>
      </c>
      <c r="AR27" s="57">
        <f t="shared" si="15"/>
        <v>18116.46</v>
      </c>
      <c r="AS27" s="35">
        <v>24</v>
      </c>
      <c r="AT27" s="43">
        <f t="shared" si="16"/>
        <v>13382991331.199999</v>
      </c>
      <c r="AV27" s="43">
        <v>195222000000</v>
      </c>
    </row>
    <row r="28" spans="1:48" ht="24" customHeight="1">
      <c r="A28" s="16"/>
      <c r="B28" s="17">
        <f t="shared" si="8"/>
        <v>4</v>
      </c>
      <c r="C28" s="10"/>
      <c r="D28" s="18" t="s">
        <v>104</v>
      </c>
      <c r="E28" s="10"/>
      <c r="F28" s="18" t="s">
        <v>8</v>
      </c>
      <c r="G28" s="18" t="s">
        <v>212</v>
      </c>
      <c r="H28" s="10"/>
      <c r="I28" s="19">
        <v>2908249</v>
      </c>
      <c r="J28" s="19">
        <v>14770</v>
      </c>
      <c r="K28" s="17" t="s">
        <v>14</v>
      </c>
      <c r="L28" s="10"/>
      <c r="M28" s="60">
        <v>192</v>
      </c>
      <c r="N28" s="60">
        <v>234</v>
      </c>
      <c r="O28" s="60">
        <v>234</v>
      </c>
      <c r="P28" s="10"/>
      <c r="Q28" s="60">
        <f t="shared" si="9"/>
        <v>7020</v>
      </c>
      <c r="R28" s="10"/>
      <c r="S28" s="62">
        <f t="shared" si="10"/>
        <v>7254</v>
      </c>
      <c r="T28" s="10"/>
      <c r="U28" s="64">
        <v>8</v>
      </c>
      <c r="V28" s="64">
        <v>8</v>
      </c>
      <c r="W28" s="10"/>
      <c r="X28" s="43">
        <f t="shared" si="11"/>
        <v>2807902655.9999995</v>
      </c>
      <c r="Y28" s="36">
        <f t="shared" si="12"/>
        <v>6.5266669517921053E-2</v>
      </c>
      <c r="Z28" s="10"/>
      <c r="AA28" s="20">
        <v>46.4</v>
      </c>
      <c r="AB28" s="20">
        <v>5.7</v>
      </c>
      <c r="AC28" s="20">
        <v>8.9</v>
      </c>
      <c r="AD28" s="20">
        <v>38</v>
      </c>
      <c r="AE28" s="20">
        <v>1</v>
      </c>
      <c r="AF28" s="66">
        <f t="shared" si="13"/>
        <v>100</v>
      </c>
      <c r="AG28" s="10"/>
      <c r="AH28" s="72"/>
      <c r="AI28" s="73"/>
      <c r="AJ28" s="74"/>
      <c r="AK28" s="75"/>
      <c r="AL28" s="76"/>
      <c r="AN28" s="57">
        <v>14999.48</v>
      </c>
      <c r="AO28" s="35">
        <v>80</v>
      </c>
      <c r="AP28" s="43">
        <f t="shared" si="14"/>
        <v>280790265.59999996</v>
      </c>
      <c r="AR28" s="57">
        <f t="shared" si="15"/>
        <v>14999.48</v>
      </c>
      <c r="AS28" s="35">
        <v>24</v>
      </c>
      <c r="AT28" s="43">
        <f t="shared" si="16"/>
        <v>2527112390.3999996</v>
      </c>
      <c r="AV28" s="43">
        <v>43022000000</v>
      </c>
    </row>
    <row r="29" spans="1:48" ht="24" customHeight="1">
      <c r="A29" s="16"/>
      <c r="B29" s="17">
        <f t="shared" si="8"/>
        <v>5</v>
      </c>
      <c r="C29" s="10"/>
      <c r="D29" s="18" t="s">
        <v>81</v>
      </c>
      <c r="E29" s="10"/>
      <c r="F29" s="18" t="s">
        <v>8</v>
      </c>
      <c r="G29" s="18" t="s">
        <v>212</v>
      </c>
      <c r="H29" s="10"/>
      <c r="I29" s="19">
        <v>9753281</v>
      </c>
      <c r="J29" s="19">
        <v>12570</v>
      </c>
      <c r="K29" s="17" t="s">
        <v>14</v>
      </c>
      <c r="L29" s="10"/>
      <c r="M29" s="60">
        <v>607</v>
      </c>
      <c r="N29" s="60">
        <v>756</v>
      </c>
      <c r="O29" s="60">
        <v>756</v>
      </c>
      <c r="P29" s="10"/>
      <c r="Q29" s="60">
        <f t="shared" si="9"/>
        <v>22680</v>
      </c>
      <c r="R29" s="10"/>
      <c r="S29" s="62">
        <f t="shared" si="10"/>
        <v>23436</v>
      </c>
      <c r="T29" s="10"/>
      <c r="U29" s="64">
        <v>7.8</v>
      </c>
      <c r="V29" s="64">
        <v>7.8</v>
      </c>
      <c r="W29" s="10"/>
      <c r="X29" s="43">
        <f t="shared" si="11"/>
        <v>7857789004.7999992</v>
      </c>
      <c r="Y29" s="36">
        <f t="shared" si="12"/>
        <v>6.1626334278118061E-2</v>
      </c>
      <c r="Z29" s="10"/>
      <c r="AA29" s="20">
        <v>44.3</v>
      </c>
      <c r="AB29" s="20">
        <v>10.5</v>
      </c>
      <c r="AC29" s="20">
        <v>12</v>
      </c>
      <c r="AD29" s="20">
        <v>25</v>
      </c>
      <c r="AE29" s="20">
        <v>8.1999999999999993</v>
      </c>
      <c r="AF29" s="66">
        <f t="shared" si="13"/>
        <v>100</v>
      </c>
      <c r="AG29" s="10"/>
      <c r="AH29" s="72"/>
      <c r="AI29" s="73"/>
      <c r="AJ29" s="74"/>
      <c r="AK29" s="75"/>
      <c r="AL29" s="76"/>
      <c r="AN29" s="57">
        <v>12992.376</v>
      </c>
      <c r="AO29" s="35">
        <v>80</v>
      </c>
      <c r="AP29" s="43">
        <f t="shared" si="14"/>
        <v>785778900.48000002</v>
      </c>
      <c r="AR29" s="57">
        <f t="shared" si="15"/>
        <v>12992.376</v>
      </c>
      <c r="AS29" s="35">
        <v>24</v>
      </c>
      <c r="AT29" s="43">
        <f t="shared" si="16"/>
        <v>7072010104.3199997</v>
      </c>
      <c r="AV29" s="43">
        <v>127507000000</v>
      </c>
    </row>
    <row r="30" spans="1:48" ht="24" customHeight="1">
      <c r="A30" s="16"/>
      <c r="B30" s="17">
        <f t="shared" si="8"/>
        <v>6</v>
      </c>
      <c r="C30" s="10"/>
      <c r="D30" s="18" t="s">
        <v>135</v>
      </c>
      <c r="E30" s="10"/>
      <c r="F30" s="18" t="s">
        <v>8</v>
      </c>
      <c r="G30" s="18" t="s">
        <v>212</v>
      </c>
      <c r="H30" s="10"/>
      <c r="I30" s="19">
        <v>10371627</v>
      </c>
      <c r="J30" s="19">
        <v>19850</v>
      </c>
      <c r="K30" s="17" t="s">
        <v>14</v>
      </c>
      <c r="L30" s="10"/>
      <c r="M30" s="60">
        <v>563</v>
      </c>
      <c r="N30" s="60">
        <v>768</v>
      </c>
      <c r="O30" s="60">
        <v>768</v>
      </c>
      <c r="P30" s="10"/>
      <c r="Q30" s="60">
        <f t="shared" si="9"/>
        <v>23040</v>
      </c>
      <c r="R30" s="10"/>
      <c r="S30" s="62">
        <f t="shared" si="10"/>
        <v>23808</v>
      </c>
      <c r="T30" s="10"/>
      <c r="U30" s="64">
        <v>7.4</v>
      </c>
      <c r="V30" s="64">
        <v>7.4</v>
      </c>
      <c r="W30" s="10"/>
      <c r="X30" s="43">
        <f t="shared" si="11"/>
        <v>12274729574.400002</v>
      </c>
      <c r="Y30" s="36">
        <f t="shared" si="12"/>
        <v>5.9503454303248896E-2</v>
      </c>
      <c r="Z30" s="10"/>
      <c r="AA30" s="20">
        <v>47.6</v>
      </c>
      <c r="AB30" s="20">
        <v>18.3</v>
      </c>
      <c r="AC30" s="20">
        <v>5.9</v>
      </c>
      <c r="AD30" s="20">
        <v>21.8</v>
      </c>
      <c r="AE30" s="20">
        <v>6.4</v>
      </c>
      <c r="AF30" s="66">
        <f t="shared" si="13"/>
        <v>100.00000000000001</v>
      </c>
      <c r="AG30" s="10"/>
      <c r="AH30" s="72"/>
      <c r="AI30" s="73"/>
      <c r="AJ30" s="74"/>
      <c r="AK30" s="75"/>
      <c r="AL30" s="76"/>
      <c r="AN30" s="57">
        <v>19978.401000000002</v>
      </c>
      <c r="AO30" s="35">
        <v>80</v>
      </c>
      <c r="AP30" s="43">
        <f t="shared" si="14"/>
        <v>1227472957.4400001</v>
      </c>
      <c r="AR30" s="57">
        <f t="shared" si="15"/>
        <v>19978.401000000002</v>
      </c>
      <c r="AS30" s="35">
        <v>24</v>
      </c>
      <c r="AT30" s="43">
        <f t="shared" si="16"/>
        <v>11047256616.960001</v>
      </c>
      <c r="AV30" s="43">
        <v>206286000000</v>
      </c>
    </row>
    <row r="31" spans="1:48" ht="24" customHeight="1">
      <c r="A31" s="16"/>
      <c r="B31" s="17">
        <f t="shared" si="8"/>
        <v>7</v>
      </c>
      <c r="C31" s="10"/>
      <c r="D31" s="18" t="s">
        <v>105</v>
      </c>
      <c r="E31" s="10"/>
      <c r="F31" s="18" t="s">
        <v>8</v>
      </c>
      <c r="G31" s="18" t="s">
        <v>212</v>
      </c>
      <c r="H31" s="10"/>
      <c r="I31" s="19">
        <v>575747</v>
      </c>
      <c r="J31" s="19">
        <v>76660</v>
      </c>
      <c r="K31" s="17" t="s">
        <v>14</v>
      </c>
      <c r="L31" s="10"/>
      <c r="M31" s="60">
        <v>32</v>
      </c>
      <c r="N31" s="60">
        <v>36</v>
      </c>
      <c r="O31" s="60">
        <v>36</v>
      </c>
      <c r="P31" s="10"/>
      <c r="Q31" s="60">
        <f t="shared" si="9"/>
        <v>1080</v>
      </c>
      <c r="R31" s="10"/>
      <c r="S31" s="62">
        <f t="shared" si="10"/>
        <v>1116</v>
      </c>
      <c r="T31" s="10"/>
      <c r="U31" s="64">
        <v>6.9</v>
      </c>
      <c r="V31" s="64">
        <v>6.9</v>
      </c>
      <c r="W31" s="10"/>
      <c r="X31" s="43">
        <f t="shared" si="11"/>
        <v>3003217660.8000002</v>
      </c>
      <c r="Y31" s="36">
        <f t="shared" si="12"/>
        <v>4.9483739941671753E-2</v>
      </c>
      <c r="Z31" s="10"/>
      <c r="AA31" s="20">
        <v>62.5</v>
      </c>
      <c r="AB31" s="20">
        <v>9.4</v>
      </c>
      <c r="AC31" s="20">
        <v>3.1</v>
      </c>
      <c r="AD31" s="20">
        <v>25</v>
      </c>
      <c r="AE31" s="20">
        <v>0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104278.391</v>
      </c>
      <c r="AO31" s="35">
        <v>80</v>
      </c>
      <c r="AP31" s="43">
        <f t="shared" si="14"/>
        <v>300321766.08000004</v>
      </c>
      <c r="AR31" s="57">
        <f t="shared" si="15"/>
        <v>104278.391</v>
      </c>
      <c r="AS31" s="35">
        <v>24</v>
      </c>
      <c r="AT31" s="43">
        <f t="shared" si="16"/>
        <v>2702895894.7200003</v>
      </c>
      <c r="AV31" s="43">
        <v>60691000000</v>
      </c>
    </row>
    <row r="32" spans="1:48" ht="24" customHeight="1">
      <c r="A32" s="16"/>
      <c r="B32" s="17">
        <f t="shared" si="8"/>
        <v>8</v>
      </c>
      <c r="C32" s="10"/>
      <c r="D32" s="18" t="s">
        <v>82</v>
      </c>
      <c r="E32" s="10"/>
      <c r="F32" s="18" t="s">
        <v>8</v>
      </c>
      <c r="G32" s="18" t="s">
        <v>212</v>
      </c>
      <c r="H32" s="10"/>
      <c r="I32" s="19">
        <v>332474</v>
      </c>
      <c r="J32" s="19">
        <v>56990</v>
      </c>
      <c r="K32" s="17" t="s">
        <v>14</v>
      </c>
      <c r="L32" s="10"/>
      <c r="M32" s="60">
        <v>18</v>
      </c>
      <c r="N32" s="60">
        <v>22</v>
      </c>
      <c r="O32" s="60">
        <v>22</v>
      </c>
      <c r="P32" s="10"/>
      <c r="Q32" s="60">
        <f t="shared" si="9"/>
        <v>660</v>
      </c>
      <c r="R32" s="10"/>
      <c r="S32" s="62">
        <f t="shared" si="10"/>
        <v>682</v>
      </c>
      <c r="T32" s="10"/>
      <c r="U32" s="64">
        <v>6.6</v>
      </c>
      <c r="V32" s="64">
        <v>6.6</v>
      </c>
      <c r="W32" s="10"/>
      <c r="X32" s="43">
        <f t="shared" si="11"/>
        <v>1086939902.4000001</v>
      </c>
      <c r="Y32" s="36">
        <f t="shared" si="12"/>
        <v>5.2468618575014489E-2</v>
      </c>
      <c r="Z32" s="10"/>
      <c r="AA32" s="20">
        <v>72.2</v>
      </c>
      <c r="AB32" s="20">
        <v>11.1</v>
      </c>
      <c r="AC32" s="20">
        <v>0</v>
      </c>
      <c r="AD32" s="20">
        <v>11.1</v>
      </c>
      <c r="AE32" s="20">
        <v>5.6</v>
      </c>
      <c r="AF32" s="66">
        <f t="shared" si="13"/>
        <v>99.999999999999986</v>
      </c>
      <c r="AG32" s="10"/>
      <c r="AH32" s="72"/>
      <c r="AI32" s="73"/>
      <c r="AJ32" s="74"/>
      <c r="AK32" s="75"/>
      <c r="AL32" s="76"/>
      <c r="AN32" s="57">
        <v>61757.949000000001</v>
      </c>
      <c r="AO32" s="35">
        <v>80</v>
      </c>
      <c r="AP32" s="43">
        <f t="shared" si="14"/>
        <v>108693990.24000001</v>
      </c>
      <c r="AR32" s="57">
        <f t="shared" si="15"/>
        <v>61757.949000000001</v>
      </c>
      <c r="AS32" s="35">
        <v>24</v>
      </c>
      <c r="AT32" s="43">
        <f t="shared" si="16"/>
        <v>978245912.16000009</v>
      </c>
      <c r="AV32" s="43">
        <v>20716000000</v>
      </c>
    </row>
    <row r="33" spans="1:48" ht="24" customHeight="1">
      <c r="A33" s="16"/>
      <c r="B33" s="17">
        <f t="shared" si="8"/>
        <v>9</v>
      </c>
      <c r="C33" s="10"/>
      <c r="D33" s="18" t="s">
        <v>152</v>
      </c>
      <c r="E33" s="10"/>
      <c r="F33" s="18" t="s">
        <v>8</v>
      </c>
      <c r="G33" s="18" t="s">
        <v>212</v>
      </c>
      <c r="H33" s="10"/>
      <c r="I33" s="19">
        <v>2077862</v>
      </c>
      <c r="J33" s="19">
        <v>21660</v>
      </c>
      <c r="K33" s="17" t="s">
        <v>14</v>
      </c>
      <c r="L33" s="10"/>
      <c r="M33" s="60">
        <v>130</v>
      </c>
      <c r="N33" s="60">
        <v>134</v>
      </c>
      <c r="O33" s="60">
        <v>134</v>
      </c>
      <c r="P33" s="10"/>
      <c r="Q33" s="60">
        <f t="shared" si="9"/>
        <v>4020</v>
      </c>
      <c r="R33" s="10"/>
      <c r="S33" s="62">
        <f t="shared" si="10"/>
        <v>4154</v>
      </c>
      <c r="T33" s="10"/>
      <c r="U33" s="64">
        <v>6.4</v>
      </c>
      <c r="V33" s="64">
        <v>6.4</v>
      </c>
      <c r="W33" s="10"/>
      <c r="X33" s="43">
        <f t="shared" si="11"/>
        <v>2317940683.1999998</v>
      </c>
      <c r="Y33" s="36">
        <f t="shared" si="12"/>
        <v>5.1911239881752211E-2</v>
      </c>
      <c r="Z33" s="10"/>
      <c r="AA33" s="20">
        <v>46.9</v>
      </c>
      <c r="AB33" s="20">
        <v>19.2</v>
      </c>
      <c r="AC33" s="20">
        <v>10</v>
      </c>
      <c r="AD33" s="20">
        <v>16.899999999999999</v>
      </c>
      <c r="AE33" s="20">
        <v>7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21622.580999999998</v>
      </c>
      <c r="AO33" s="35">
        <v>80</v>
      </c>
      <c r="AP33" s="43">
        <f t="shared" si="14"/>
        <v>231794068.31999999</v>
      </c>
      <c r="AR33" s="57">
        <f t="shared" si="15"/>
        <v>21622.580999999998</v>
      </c>
      <c r="AS33" s="35">
        <v>24</v>
      </c>
      <c r="AT33" s="43">
        <f t="shared" si="16"/>
        <v>2086146614.8799996</v>
      </c>
      <c r="AV33" s="43">
        <v>44652000000</v>
      </c>
    </row>
    <row r="34" spans="1:48" ht="24" customHeight="1">
      <c r="A34" s="16"/>
      <c r="B34" s="17">
        <f t="shared" si="8"/>
        <v>10</v>
      </c>
      <c r="C34" s="10"/>
      <c r="D34" s="18" t="s">
        <v>63</v>
      </c>
      <c r="E34" s="10"/>
      <c r="F34" s="18" t="s">
        <v>8</v>
      </c>
      <c r="G34" s="18" t="s">
        <v>212</v>
      </c>
      <c r="H34" s="10"/>
      <c r="I34" s="19">
        <v>1312442</v>
      </c>
      <c r="J34" s="19">
        <v>17750</v>
      </c>
      <c r="K34" s="17" t="s">
        <v>14</v>
      </c>
      <c r="L34" s="10"/>
      <c r="M34" s="60">
        <v>71</v>
      </c>
      <c r="N34" s="60">
        <v>80</v>
      </c>
      <c r="O34" s="60">
        <v>80</v>
      </c>
      <c r="P34" s="10"/>
      <c r="Q34" s="60">
        <f t="shared" si="9"/>
        <v>2400</v>
      </c>
      <c r="R34" s="10"/>
      <c r="S34" s="62">
        <f t="shared" si="10"/>
        <v>2480</v>
      </c>
      <c r="T34" s="10"/>
      <c r="U34" s="64">
        <v>6.1</v>
      </c>
      <c r="V34" s="64">
        <v>6.1</v>
      </c>
      <c r="W34" s="10"/>
      <c r="X34" s="43">
        <f t="shared" si="11"/>
        <v>1167186944</v>
      </c>
      <c r="Y34" s="36">
        <f t="shared" si="12"/>
        <v>4.8640896149358223E-2</v>
      </c>
      <c r="Z34" s="10"/>
      <c r="AA34" s="20">
        <v>52.1</v>
      </c>
      <c r="AB34" s="20">
        <v>1.4</v>
      </c>
      <c r="AC34" s="20">
        <v>7</v>
      </c>
      <c r="AD34" s="20">
        <v>31</v>
      </c>
      <c r="AE34" s="20">
        <v>8.5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18237.295999999998</v>
      </c>
      <c r="AO34" s="35">
        <v>80</v>
      </c>
      <c r="AP34" s="43">
        <f t="shared" si="14"/>
        <v>116718694.39999999</v>
      </c>
      <c r="AR34" s="57">
        <f t="shared" si="15"/>
        <v>18237.295999999998</v>
      </c>
      <c r="AS34" s="35">
        <v>24</v>
      </c>
      <c r="AT34" s="43">
        <f t="shared" si="16"/>
        <v>1050468249.5999999</v>
      </c>
      <c r="AV34" s="43">
        <v>23996000000</v>
      </c>
    </row>
    <row r="35" spans="1:48" ht="24" customHeight="1">
      <c r="A35" s="16"/>
      <c r="B35" s="17">
        <f t="shared" si="8"/>
        <v>11</v>
      </c>
      <c r="C35" s="10"/>
      <c r="D35" s="18" t="s">
        <v>111</v>
      </c>
      <c r="E35" s="10"/>
      <c r="F35" s="18" t="s">
        <v>8</v>
      </c>
      <c r="G35" s="18" t="s">
        <v>212</v>
      </c>
      <c r="H35" s="10"/>
      <c r="I35" s="19">
        <v>429362</v>
      </c>
      <c r="J35" s="19">
        <v>24140</v>
      </c>
      <c r="K35" s="17" t="s">
        <v>14</v>
      </c>
      <c r="L35" s="10"/>
      <c r="M35" s="60">
        <v>22</v>
      </c>
      <c r="N35" s="60">
        <v>26</v>
      </c>
      <c r="O35" s="60">
        <v>26</v>
      </c>
      <c r="P35" s="10"/>
      <c r="Q35" s="60">
        <f t="shared" si="9"/>
        <v>780</v>
      </c>
      <c r="R35" s="10"/>
      <c r="S35" s="62">
        <f t="shared" si="10"/>
        <v>806</v>
      </c>
      <c r="T35" s="10"/>
      <c r="U35" s="64">
        <v>6.1</v>
      </c>
      <c r="V35" s="64">
        <v>6.1</v>
      </c>
      <c r="W35" s="10"/>
      <c r="X35" s="43">
        <f t="shared" si="11"/>
        <v>523151616.00000006</v>
      </c>
      <c r="Y35" s="36">
        <f t="shared" si="12"/>
        <v>4.5678129398410899E-2</v>
      </c>
      <c r="Z35" s="10"/>
      <c r="AA35" s="20">
        <v>18.2</v>
      </c>
      <c r="AB35" s="20">
        <v>40.9</v>
      </c>
      <c r="AC35" s="20">
        <v>4.5</v>
      </c>
      <c r="AD35" s="20">
        <v>27.3</v>
      </c>
      <c r="AE35" s="20">
        <v>9.1</v>
      </c>
      <c r="AF35" s="66">
        <f t="shared" si="13"/>
        <v>99.999999999999986</v>
      </c>
      <c r="AG35" s="10"/>
      <c r="AH35" s="72"/>
      <c r="AI35" s="73"/>
      <c r="AJ35" s="74"/>
      <c r="AK35" s="75"/>
      <c r="AL35" s="76"/>
      <c r="AN35" s="57">
        <v>25151.52</v>
      </c>
      <c r="AO35" s="35">
        <v>80</v>
      </c>
      <c r="AP35" s="43">
        <f t="shared" si="14"/>
        <v>52315161.600000001</v>
      </c>
      <c r="AR35" s="57">
        <f t="shared" si="15"/>
        <v>25151.52</v>
      </c>
      <c r="AS35" s="35">
        <v>24</v>
      </c>
      <c r="AT35" s="43">
        <f t="shared" si="16"/>
        <v>470836454.40000004</v>
      </c>
      <c r="AV35" s="43">
        <v>11453000000</v>
      </c>
    </row>
    <row r="36" spans="1:48" ht="24" customHeight="1">
      <c r="A36" s="16"/>
      <c r="B36" s="17">
        <f t="shared" si="8"/>
        <v>12</v>
      </c>
      <c r="C36" s="10"/>
      <c r="D36" s="18" t="s">
        <v>151</v>
      </c>
      <c r="E36" s="10"/>
      <c r="F36" s="18" t="s">
        <v>8</v>
      </c>
      <c r="G36" s="18" t="s">
        <v>212</v>
      </c>
      <c r="H36" s="10"/>
      <c r="I36" s="19">
        <v>5444218</v>
      </c>
      <c r="J36" s="19">
        <v>16810</v>
      </c>
      <c r="K36" s="17" t="s">
        <v>14</v>
      </c>
      <c r="L36" s="10"/>
      <c r="M36" s="60">
        <v>275</v>
      </c>
      <c r="N36" s="60">
        <v>330</v>
      </c>
      <c r="O36" s="60">
        <v>330</v>
      </c>
      <c r="P36" s="10"/>
      <c r="Q36" s="60">
        <f t="shared" si="9"/>
        <v>9900</v>
      </c>
      <c r="R36" s="10"/>
      <c r="S36" s="62">
        <f t="shared" si="10"/>
        <v>10230</v>
      </c>
      <c r="T36" s="10"/>
      <c r="U36" s="64">
        <v>6.1</v>
      </c>
      <c r="V36" s="64">
        <v>6.1</v>
      </c>
      <c r="W36" s="10"/>
      <c r="X36" s="43">
        <f t="shared" si="11"/>
        <v>4357583472</v>
      </c>
      <c r="Y36" s="36">
        <f t="shared" si="12"/>
        <v>4.8611500005577804E-2</v>
      </c>
      <c r="Z36" s="10"/>
      <c r="AA36" s="20">
        <v>50.2</v>
      </c>
      <c r="AB36" s="20">
        <v>8.6999999999999993</v>
      </c>
      <c r="AC36" s="20">
        <v>7.6</v>
      </c>
      <c r="AD36" s="20">
        <v>29.1</v>
      </c>
      <c r="AE36" s="20">
        <v>4.4000000000000004</v>
      </c>
      <c r="AF36" s="66">
        <f t="shared" si="13"/>
        <v>100</v>
      </c>
      <c r="AG36" s="10"/>
      <c r="AH36" s="72"/>
      <c r="AI36" s="73"/>
      <c r="AJ36" s="74"/>
      <c r="AK36" s="75"/>
      <c r="AL36" s="76"/>
      <c r="AN36" s="57">
        <v>16505.998</v>
      </c>
      <c r="AO36" s="35">
        <v>80</v>
      </c>
      <c r="AP36" s="43">
        <f t="shared" si="14"/>
        <v>435758347.19999999</v>
      </c>
      <c r="AR36" s="57">
        <f t="shared" si="15"/>
        <v>16505.998</v>
      </c>
      <c r="AS36" s="35">
        <v>24</v>
      </c>
      <c r="AT36" s="43">
        <f t="shared" si="16"/>
        <v>3921825124.7999997</v>
      </c>
      <c r="AV36" s="43">
        <v>89641000000</v>
      </c>
    </row>
    <row r="37" spans="1:48" ht="24" customHeight="1">
      <c r="A37" s="16"/>
      <c r="B37" s="17">
        <f t="shared" si="8"/>
        <v>13</v>
      </c>
      <c r="C37" s="10"/>
      <c r="D37" s="18" t="s">
        <v>53</v>
      </c>
      <c r="E37" s="10"/>
      <c r="F37" s="18" t="s">
        <v>8</v>
      </c>
      <c r="G37" s="18" t="s">
        <v>212</v>
      </c>
      <c r="H37" s="10"/>
      <c r="I37" s="19">
        <v>10610947</v>
      </c>
      <c r="J37" s="19">
        <v>17570</v>
      </c>
      <c r="K37" s="17" t="s">
        <v>14</v>
      </c>
      <c r="L37" s="10"/>
      <c r="M37" s="60">
        <v>611</v>
      </c>
      <c r="N37" s="60">
        <v>630</v>
      </c>
      <c r="O37" s="60">
        <v>630</v>
      </c>
      <c r="P37" s="10"/>
      <c r="Q37" s="60">
        <f t="shared" si="9"/>
        <v>18900</v>
      </c>
      <c r="R37" s="10"/>
      <c r="S37" s="62">
        <f t="shared" si="10"/>
        <v>19530</v>
      </c>
      <c r="T37" s="10"/>
      <c r="U37" s="64">
        <v>5.9</v>
      </c>
      <c r="V37" s="64">
        <v>5.9</v>
      </c>
      <c r="W37" s="10"/>
      <c r="X37" s="43">
        <f t="shared" si="11"/>
        <v>9305547047.9999981</v>
      </c>
      <c r="Y37" s="36">
        <f t="shared" si="12"/>
        <v>4.7698739289558659E-2</v>
      </c>
      <c r="Z37" s="10"/>
      <c r="AA37" s="20">
        <v>53.7</v>
      </c>
      <c r="AB37" s="20">
        <v>10.3</v>
      </c>
      <c r="AC37" s="20">
        <v>8.6999999999999993</v>
      </c>
      <c r="AD37" s="20">
        <v>21.3</v>
      </c>
      <c r="AE37" s="20">
        <v>6</v>
      </c>
      <c r="AF37" s="66">
        <f t="shared" si="13"/>
        <v>100</v>
      </c>
      <c r="AG37" s="10"/>
      <c r="AH37" s="72"/>
      <c r="AI37" s="73"/>
      <c r="AJ37" s="74"/>
      <c r="AK37" s="75"/>
      <c r="AL37" s="76"/>
      <c r="AN37" s="57">
        <v>18463.386999999999</v>
      </c>
      <c r="AO37" s="35">
        <v>80</v>
      </c>
      <c r="AP37" s="43">
        <f t="shared" si="14"/>
        <v>930554704.79999995</v>
      </c>
      <c r="AR37" s="57">
        <f t="shared" si="15"/>
        <v>18463.386999999999</v>
      </c>
      <c r="AS37" s="35">
        <v>24</v>
      </c>
      <c r="AT37" s="43">
        <f t="shared" si="16"/>
        <v>8374992343.1999989</v>
      </c>
      <c r="AV37" s="43">
        <v>195090000000</v>
      </c>
    </row>
    <row r="38" spans="1:48" ht="24" customHeight="1">
      <c r="A38" s="16"/>
      <c r="B38" s="17">
        <f t="shared" si="8"/>
        <v>14</v>
      </c>
      <c r="C38" s="10"/>
      <c r="D38" s="18" t="s">
        <v>25</v>
      </c>
      <c r="E38" s="10"/>
      <c r="F38" s="18" t="s">
        <v>8</v>
      </c>
      <c r="G38" s="18" t="s">
        <v>212</v>
      </c>
      <c r="H38" s="10"/>
      <c r="I38" s="19">
        <v>11358379</v>
      </c>
      <c r="J38" s="19">
        <v>41860</v>
      </c>
      <c r="K38" s="17" t="s">
        <v>14</v>
      </c>
      <c r="L38" s="10"/>
      <c r="M38" s="60">
        <v>637</v>
      </c>
      <c r="N38" s="60">
        <v>657</v>
      </c>
      <c r="O38" s="60">
        <v>657</v>
      </c>
      <c r="P38" s="10"/>
      <c r="Q38" s="60">
        <f t="shared" si="9"/>
        <v>19710</v>
      </c>
      <c r="R38" s="10"/>
      <c r="S38" s="62">
        <f t="shared" si="10"/>
        <v>20367</v>
      </c>
      <c r="T38" s="10"/>
      <c r="U38" s="64">
        <v>5.8</v>
      </c>
      <c r="V38" s="64">
        <v>5.8</v>
      </c>
      <c r="W38" s="10"/>
      <c r="X38" s="43">
        <f t="shared" si="11"/>
        <v>22081559760</v>
      </c>
      <c r="Y38" s="36">
        <f t="shared" si="12"/>
        <v>4.6384277008845579E-2</v>
      </c>
      <c r="Z38" s="10"/>
      <c r="AA38" s="20">
        <v>57.1</v>
      </c>
      <c r="AB38" s="20">
        <v>14.4</v>
      </c>
      <c r="AC38" s="20">
        <v>11.1</v>
      </c>
      <c r="AD38" s="20">
        <v>12.2</v>
      </c>
      <c r="AE38" s="20">
        <v>5.2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42012.1</v>
      </c>
      <c r="AO38" s="35">
        <v>80</v>
      </c>
      <c r="AP38" s="43">
        <f t="shared" si="14"/>
        <v>2208155976</v>
      </c>
      <c r="AR38" s="57">
        <f t="shared" si="15"/>
        <v>42012.1</v>
      </c>
      <c r="AS38" s="35">
        <v>24</v>
      </c>
      <c r="AT38" s="43">
        <f t="shared" si="16"/>
        <v>19873403784</v>
      </c>
      <c r="AV38" s="43">
        <v>476057000000</v>
      </c>
    </row>
    <row r="39" spans="1:48" ht="24" customHeight="1">
      <c r="A39" s="16"/>
      <c r="B39" s="17">
        <f t="shared" si="8"/>
        <v>15</v>
      </c>
      <c r="C39" s="10"/>
      <c r="D39" s="18" t="s">
        <v>89</v>
      </c>
      <c r="E39" s="10"/>
      <c r="F39" s="18" t="s">
        <v>8</v>
      </c>
      <c r="G39" s="18" t="s">
        <v>212</v>
      </c>
      <c r="H39" s="10"/>
      <c r="I39" s="19">
        <v>59429936</v>
      </c>
      <c r="J39" s="19">
        <v>31590</v>
      </c>
      <c r="K39" s="17" t="s">
        <v>14</v>
      </c>
      <c r="L39" s="10"/>
      <c r="M39" s="60">
        <v>3428</v>
      </c>
      <c r="N39" s="60">
        <v>3333</v>
      </c>
      <c r="O39" s="60">
        <v>3333</v>
      </c>
      <c r="P39" s="10"/>
      <c r="Q39" s="60">
        <f t="shared" si="9"/>
        <v>99990</v>
      </c>
      <c r="R39" s="10"/>
      <c r="S39" s="62">
        <f t="shared" si="10"/>
        <v>103323</v>
      </c>
      <c r="T39" s="10"/>
      <c r="U39" s="64">
        <v>5.6</v>
      </c>
      <c r="V39" s="64">
        <v>5.6</v>
      </c>
      <c r="W39" s="10"/>
      <c r="X39" s="43">
        <f t="shared" si="11"/>
        <v>82488083700</v>
      </c>
      <c r="Y39" s="36">
        <f t="shared" si="12"/>
        <v>4.3970193869936038E-2</v>
      </c>
      <c r="Z39" s="10"/>
      <c r="AA39" s="20">
        <v>42.8</v>
      </c>
      <c r="AB39" s="20">
        <v>25.6</v>
      </c>
      <c r="AC39" s="20">
        <v>7.3</v>
      </c>
      <c r="AD39" s="20">
        <v>17.600000000000001</v>
      </c>
      <c r="AE39" s="20">
        <v>6.7</v>
      </c>
      <c r="AF39" s="66">
        <f t="shared" si="13"/>
        <v>100.00000000000001</v>
      </c>
      <c r="AG39" s="10"/>
      <c r="AH39" s="72"/>
      <c r="AI39" s="73"/>
      <c r="AJ39" s="74"/>
      <c r="AK39" s="75"/>
      <c r="AL39" s="76"/>
      <c r="AN39" s="57">
        <v>30936.125</v>
      </c>
      <c r="AO39" s="35">
        <v>80</v>
      </c>
      <c r="AP39" s="43">
        <f t="shared" si="14"/>
        <v>8248808370</v>
      </c>
      <c r="AR39" s="57">
        <f t="shared" si="15"/>
        <v>30936.125</v>
      </c>
      <c r="AS39" s="35">
        <v>24</v>
      </c>
      <c r="AT39" s="43">
        <f t="shared" si="16"/>
        <v>74239275330</v>
      </c>
      <c r="AV39" s="43">
        <v>1876000000000</v>
      </c>
    </row>
    <row r="40" spans="1:48" ht="24" customHeight="1">
      <c r="A40" s="16"/>
      <c r="B40" s="17">
        <f t="shared" si="8"/>
        <v>16</v>
      </c>
      <c r="C40" s="10"/>
      <c r="D40" s="18" t="s">
        <v>68</v>
      </c>
      <c r="E40" s="10"/>
      <c r="F40" s="18" t="s">
        <v>8</v>
      </c>
      <c r="G40" s="18" t="s">
        <v>212</v>
      </c>
      <c r="H40" s="10"/>
      <c r="I40" s="19">
        <v>64720688</v>
      </c>
      <c r="J40" s="19">
        <v>38950</v>
      </c>
      <c r="K40" s="17" t="s">
        <v>14</v>
      </c>
      <c r="L40" s="10"/>
      <c r="M40" s="60">
        <v>3477</v>
      </c>
      <c r="N40" s="60">
        <v>3585</v>
      </c>
      <c r="O40" s="60">
        <v>3585</v>
      </c>
      <c r="P40" s="10"/>
      <c r="Q40" s="60">
        <f t="shared" si="9"/>
        <v>107550</v>
      </c>
      <c r="R40" s="10"/>
      <c r="S40" s="62">
        <f t="shared" si="10"/>
        <v>111135</v>
      </c>
      <c r="T40" s="10"/>
      <c r="U40" s="64">
        <v>5.5</v>
      </c>
      <c r="V40" s="64">
        <v>5.5</v>
      </c>
      <c r="W40" s="10"/>
      <c r="X40" s="43">
        <f t="shared" si="11"/>
        <v>106007652696.00002</v>
      </c>
      <c r="Y40" s="36">
        <f t="shared" si="12"/>
        <v>4.2900709306353708E-2</v>
      </c>
      <c r="Z40" s="10"/>
      <c r="AA40" s="20">
        <v>54.4</v>
      </c>
      <c r="AB40" s="20">
        <v>21.1</v>
      </c>
      <c r="AC40" s="20">
        <v>4.7</v>
      </c>
      <c r="AD40" s="20">
        <v>16.100000000000001</v>
      </c>
      <c r="AE40" s="20">
        <v>3.7</v>
      </c>
      <c r="AF40" s="66">
        <f t="shared" si="13"/>
        <v>100.00000000000001</v>
      </c>
      <c r="AG40" s="10"/>
      <c r="AH40" s="72"/>
      <c r="AI40" s="73"/>
      <c r="AJ40" s="74"/>
      <c r="AK40" s="75"/>
      <c r="AL40" s="76"/>
      <c r="AN40" s="57">
        <v>36962.222000000002</v>
      </c>
      <c r="AO40" s="35">
        <v>80</v>
      </c>
      <c r="AP40" s="43">
        <f t="shared" si="14"/>
        <v>10600765269.6</v>
      </c>
      <c r="AR40" s="57">
        <f t="shared" si="15"/>
        <v>36962.222000000002</v>
      </c>
      <c r="AS40" s="35">
        <v>24</v>
      </c>
      <c r="AT40" s="43">
        <f t="shared" si="16"/>
        <v>95406887426.400009</v>
      </c>
      <c r="AV40" s="43">
        <v>2471000000000</v>
      </c>
    </row>
    <row r="41" spans="1:48" ht="24" customHeight="1">
      <c r="A41" s="16"/>
      <c r="B41" s="17">
        <f t="shared" si="8"/>
        <v>17</v>
      </c>
      <c r="C41" s="10"/>
      <c r="D41" s="18" t="s">
        <v>19</v>
      </c>
      <c r="E41" s="10"/>
      <c r="F41" s="18" t="s">
        <v>8</v>
      </c>
      <c r="G41" s="18" t="s">
        <v>212</v>
      </c>
      <c r="H41" s="10"/>
      <c r="I41" s="19">
        <v>8712137</v>
      </c>
      <c r="J41" s="19">
        <v>45230</v>
      </c>
      <c r="K41" s="17" t="s">
        <v>14</v>
      </c>
      <c r="L41" s="10"/>
      <c r="M41" s="60">
        <v>432</v>
      </c>
      <c r="N41" s="60">
        <v>452</v>
      </c>
      <c r="O41" s="60">
        <v>452</v>
      </c>
      <c r="P41" s="10"/>
      <c r="Q41" s="60">
        <f t="shared" si="9"/>
        <v>13560</v>
      </c>
      <c r="R41" s="10"/>
      <c r="S41" s="62">
        <f t="shared" si="10"/>
        <v>14012</v>
      </c>
      <c r="T41" s="10"/>
      <c r="U41" s="64">
        <v>5.2</v>
      </c>
      <c r="V41" s="64">
        <v>5.2</v>
      </c>
      <c r="W41" s="10"/>
      <c r="X41" s="43">
        <f t="shared" si="11"/>
        <v>16357990287.999998</v>
      </c>
      <c r="Y41" s="36">
        <f t="shared" si="12"/>
        <v>4.1388743429109268E-2</v>
      </c>
      <c r="Z41" s="10"/>
      <c r="AA41" s="20">
        <v>43.8</v>
      </c>
      <c r="AB41" s="20">
        <v>22</v>
      </c>
      <c r="AC41" s="20">
        <v>11.1</v>
      </c>
      <c r="AD41" s="20">
        <v>16.899999999999999</v>
      </c>
      <c r="AE41" s="20">
        <v>6.2</v>
      </c>
      <c r="AF41" s="66">
        <f t="shared" si="13"/>
        <v>99.999999999999986</v>
      </c>
      <c r="AG41" s="10"/>
      <c r="AH41" s="72"/>
      <c r="AI41" s="73"/>
      <c r="AJ41" s="74"/>
      <c r="AK41" s="75"/>
      <c r="AL41" s="76"/>
      <c r="AN41" s="57">
        <v>45237.805</v>
      </c>
      <c r="AO41" s="35">
        <v>80</v>
      </c>
      <c r="AP41" s="43">
        <f t="shared" si="14"/>
        <v>1635799028.8</v>
      </c>
      <c r="AR41" s="57">
        <f t="shared" si="15"/>
        <v>45237.805</v>
      </c>
      <c r="AS41" s="35">
        <v>24</v>
      </c>
      <c r="AT41" s="43">
        <f t="shared" si="16"/>
        <v>14722191259.199999</v>
      </c>
      <c r="AV41" s="43">
        <v>395228000000</v>
      </c>
    </row>
    <row r="42" spans="1:48" ht="24" customHeight="1">
      <c r="A42" s="16"/>
      <c r="B42" s="17">
        <f t="shared" si="8"/>
        <v>18</v>
      </c>
      <c r="C42" s="10"/>
      <c r="D42" s="18" t="s">
        <v>52</v>
      </c>
      <c r="E42" s="10"/>
      <c r="F42" s="18" t="s">
        <v>8</v>
      </c>
      <c r="G42" s="18" t="s">
        <v>212</v>
      </c>
      <c r="H42" s="10"/>
      <c r="I42" s="19">
        <v>1170125</v>
      </c>
      <c r="J42" s="19">
        <v>23680</v>
      </c>
      <c r="K42" s="17" t="s">
        <v>14</v>
      </c>
      <c r="L42" s="10"/>
      <c r="M42" s="60">
        <v>46</v>
      </c>
      <c r="N42" s="60">
        <v>60</v>
      </c>
      <c r="O42" s="60">
        <v>60</v>
      </c>
      <c r="P42" s="10"/>
      <c r="Q42" s="60">
        <f t="shared" si="9"/>
        <v>1800</v>
      </c>
      <c r="R42" s="10"/>
      <c r="S42" s="62">
        <f t="shared" si="10"/>
        <v>1860</v>
      </c>
      <c r="T42" s="10"/>
      <c r="U42" s="64">
        <v>5.0999999999999996</v>
      </c>
      <c r="V42" s="64">
        <v>5.0999999999999996</v>
      </c>
      <c r="W42" s="10"/>
      <c r="X42" s="43">
        <f t="shared" si="11"/>
        <v>1152918624</v>
      </c>
      <c r="Y42" s="36">
        <f t="shared" si="12"/>
        <v>5.5187335407591784E-2</v>
      </c>
      <c r="Z42" s="10"/>
      <c r="AA42" s="20">
        <v>34.799999999999997</v>
      </c>
      <c r="AB42" s="20">
        <v>21.7</v>
      </c>
      <c r="AC42" s="20">
        <v>4.3</v>
      </c>
      <c r="AD42" s="20">
        <v>30.4</v>
      </c>
      <c r="AE42" s="20">
        <v>8.8000000000000007</v>
      </c>
      <c r="AF42" s="66">
        <f t="shared" si="13"/>
        <v>99.999999999999986</v>
      </c>
      <c r="AG42" s="10"/>
      <c r="AH42" s="72"/>
      <c r="AI42" s="73"/>
      <c r="AJ42" s="74"/>
      <c r="AK42" s="75"/>
      <c r="AL42" s="76"/>
      <c r="AN42" s="57">
        <v>24019.137999999999</v>
      </c>
      <c r="AO42" s="35">
        <v>80</v>
      </c>
      <c r="AP42" s="43">
        <f t="shared" si="14"/>
        <v>115291862.40000001</v>
      </c>
      <c r="AR42" s="57">
        <f t="shared" si="15"/>
        <v>24019.137999999999</v>
      </c>
      <c r="AS42" s="35">
        <v>24</v>
      </c>
      <c r="AT42" s="43">
        <f t="shared" si="16"/>
        <v>1037626761.5999999</v>
      </c>
      <c r="AV42" s="43">
        <v>20891000000</v>
      </c>
    </row>
    <row r="43" spans="1:48" ht="24" customHeight="1">
      <c r="A43" s="16"/>
      <c r="B43" s="17">
        <f t="shared" si="8"/>
        <v>19</v>
      </c>
      <c r="C43" s="10"/>
      <c r="D43" s="18" t="s">
        <v>67</v>
      </c>
      <c r="E43" s="10"/>
      <c r="F43" s="18" t="s">
        <v>8</v>
      </c>
      <c r="G43" s="18" t="s">
        <v>212</v>
      </c>
      <c r="H43" s="10"/>
      <c r="I43" s="19">
        <v>5503132</v>
      </c>
      <c r="J43" s="19">
        <v>44730</v>
      </c>
      <c r="K43" s="17" t="s">
        <v>14</v>
      </c>
      <c r="L43" s="10"/>
      <c r="M43" s="60">
        <v>252</v>
      </c>
      <c r="N43" s="60">
        <v>260</v>
      </c>
      <c r="O43" s="60">
        <v>260</v>
      </c>
      <c r="P43" s="10"/>
      <c r="Q43" s="60">
        <f t="shared" si="9"/>
        <v>7800</v>
      </c>
      <c r="R43" s="10"/>
      <c r="S43" s="62">
        <f t="shared" si="10"/>
        <v>8060</v>
      </c>
      <c r="T43" s="10"/>
      <c r="U43" s="64">
        <v>4.7</v>
      </c>
      <c r="V43" s="64">
        <v>4.7</v>
      </c>
      <c r="W43" s="10"/>
      <c r="X43" s="43">
        <f t="shared" si="11"/>
        <v>9105707520</v>
      </c>
      <c r="Y43" s="36">
        <f t="shared" si="12"/>
        <v>3.785055293677516E-2</v>
      </c>
      <c r="Z43" s="10"/>
      <c r="AA43" s="20">
        <v>64.7</v>
      </c>
      <c r="AB43" s="20">
        <v>8.6999999999999993</v>
      </c>
      <c r="AC43" s="20">
        <v>9.5</v>
      </c>
      <c r="AD43" s="20">
        <v>10.7</v>
      </c>
      <c r="AE43" s="20">
        <v>6.4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43777.440000000002</v>
      </c>
      <c r="AO43" s="35">
        <v>80</v>
      </c>
      <c r="AP43" s="43">
        <f t="shared" si="14"/>
        <v>910570752</v>
      </c>
      <c r="AR43" s="57">
        <f t="shared" si="15"/>
        <v>43777.440000000002</v>
      </c>
      <c r="AS43" s="35">
        <v>24</v>
      </c>
      <c r="AT43" s="43">
        <f t="shared" si="16"/>
        <v>8195136768</v>
      </c>
      <c r="AV43" s="43">
        <v>240570000000</v>
      </c>
    </row>
    <row r="44" spans="1:48" ht="24" customHeight="1">
      <c r="A44" s="16"/>
      <c r="B44" s="17">
        <f t="shared" si="8"/>
        <v>20</v>
      </c>
      <c r="C44" s="10"/>
      <c r="D44" s="18" t="s">
        <v>88</v>
      </c>
      <c r="E44" s="10"/>
      <c r="F44" s="18" t="s">
        <v>8</v>
      </c>
      <c r="G44" s="18" t="s">
        <v>212</v>
      </c>
      <c r="H44" s="10"/>
      <c r="I44" s="19">
        <v>8191828</v>
      </c>
      <c r="J44" s="19">
        <v>36190</v>
      </c>
      <c r="K44" s="17" t="s">
        <v>14</v>
      </c>
      <c r="L44" s="10"/>
      <c r="M44" s="60">
        <v>335</v>
      </c>
      <c r="N44" s="60">
        <v>345</v>
      </c>
      <c r="O44" s="60">
        <v>345</v>
      </c>
      <c r="P44" s="10"/>
      <c r="Q44" s="60">
        <f t="shared" si="9"/>
        <v>10350</v>
      </c>
      <c r="R44" s="10"/>
      <c r="S44" s="62">
        <f t="shared" si="10"/>
        <v>10695</v>
      </c>
      <c r="T44" s="10"/>
      <c r="U44" s="64">
        <v>4.2</v>
      </c>
      <c r="V44" s="64">
        <v>4.2</v>
      </c>
      <c r="W44" s="10"/>
      <c r="X44" s="43">
        <f t="shared" si="11"/>
        <v>10300768224</v>
      </c>
      <c r="Y44" s="36">
        <f t="shared" si="12"/>
        <v>3.2295770271922646E-2</v>
      </c>
      <c r="Z44" s="10"/>
      <c r="AA44" s="20">
        <v>46.3</v>
      </c>
      <c r="AB44" s="20">
        <v>12.2</v>
      </c>
      <c r="AC44" s="20">
        <v>2.7</v>
      </c>
      <c r="AD44" s="20">
        <v>28.7</v>
      </c>
      <c r="AE44" s="20">
        <v>10.1</v>
      </c>
      <c r="AF44" s="66">
        <f t="shared" si="13"/>
        <v>100</v>
      </c>
      <c r="AG44" s="10"/>
      <c r="AH44" s="72"/>
      <c r="AI44" s="73"/>
      <c r="AJ44" s="74"/>
      <c r="AK44" s="75"/>
      <c r="AL44" s="76"/>
      <c r="AN44" s="57">
        <v>37321.624000000003</v>
      </c>
      <c r="AO44" s="35">
        <v>80</v>
      </c>
      <c r="AP44" s="43">
        <f t="shared" si="14"/>
        <v>1030076822.4000001</v>
      </c>
      <c r="AR44" s="57">
        <f t="shared" si="15"/>
        <v>37321.624000000003</v>
      </c>
      <c r="AS44" s="35">
        <v>24</v>
      </c>
      <c r="AT44" s="43">
        <f t="shared" si="16"/>
        <v>9270691401.6000004</v>
      </c>
      <c r="AV44" s="43">
        <v>318951000000</v>
      </c>
    </row>
    <row r="45" spans="1:48" ht="24" customHeight="1">
      <c r="A45" s="16"/>
      <c r="B45" s="17">
        <f t="shared" si="8"/>
        <v>21</v>
      </c>
      <c r="C45" s="10"/>
      <c r="D45" s="18" t="s">
        <v>72</v>
      </c>
      <c r="E45" s="10"/>
      <c r="F45" s="18" t="s">
        <v>8</v>
      </c>
      <c r="G45" s="18" t="s">
        <v>212</v>
      </c>
      <c r="H45" s="10"/>
      <c r="I45" s="19">
        <v>81914672</v>
      </c>
      <c r="J45" s="19">
        <v>43660</v>
      </c>
      <c r="K45" s="17" t="s">
        <v>14</v>
      </c>
      <c r="L45" s="10"/>
      <c r="M45" s="60">
        <v>3206</v>
      </c>
      <c r="N45" s="60">
        <v>3327</v>
      </c>
      <c r="O45" s="60">
        <v>3327</v>
      </c>
      <c r="P45" s="10"/>
      <c r="Q45" s="60">
        <f t="shared" si="9"/>
        <v>99810</v>
      </c>
      <c r="R45" s="10"/>
      <c r="S45" s="62">
        <f t="shared" si="10"/>
        <v>103137</v>
      </c>
      <c r="T45" s="10"/>
      <c r="U45" s="64">
        <v>4.0999999999999996</v>
      </c>
      <c r="V45" s="64">
        <v>4.0999999999999996</v>
      </c>
      <c r="W45" s="10"/>
      <c r="X45" s="43">
        <f t="shared" si="11"/>
        <v>112050485471.99998</v>
      </c>
      <c r="Y45" s="36">
        <f t="shared" si="12"/>
        <v>3.2319147814248626E-2</v>
      </c>
      <c r="Z45" s="10"/>
      <c r="AA45" s="20">
        <v>47.8</v>
      </c>
      <c r="AB45" s="20">
        <v>18.8</v>
      </c>
      <c r="AC45" s="20">
        <v>12.3</v>
      </c>
      <c r="AD45" s="20">
        <v>15.3</v>
      </c>
      <c r="AE45" s="20">
        <v>5.8</v>
      </c>
      <c r="AF45" s="66">
        <f t="shared" si="13"/>
        <v>99.999999999999986</v>
      </c>
      <c r="AG45" s="10"/>
      <c r="AH45" s="72"/>
      <c r="AI45" s="73"/>
      <c r="AJ45" s="74"/>
      <c r="AK45" s="75"/>
      <c r="AL45" s="76"/>
      <c r="AN45" s="57">
        <v>42098.92</v>
      </c>
      <c r="AO45" s="35">
        <v>80</v>
      </c>
      <c r="AP45" s="43">
        <f t="shared" si="14"/>
        <v>11205048547.200001</v>
      </c>
      <c r="AR45" s="57">
        <f t="shared" si="15"/>
        <v>42098.92</v>
      </c>
      <c r="AS45" s="35">
        <v>24</v>
      </c>
      <c r="AT45" s="43">
        <f t="shared" si="16"/>
        <v>100845436924.79999</v>
      </c>
      <c r="AV45" s="43">
        <v>3467000000000</v>
      </c>
    </row>
    <row r="46" spans="1:48" ht="24" customHeight="1">
      <c r="A46" s="16"/>
      <c r="B46" s="17">
        <f t="shared" si="8"/>
        <v>22</v>
      </c>
      <c r="C46" s="10"/>
      <c r="D46" s="18" t="s">
        <v>87</v>
      </c>
      <c r="E46" s="10"/>
      <c r="F46" s="18" t="s">
        <v>8</v>
      </c>
      <c r="G46" s="18" t="s">
        <v>212</v>
      </c>
      <c r="H46" s="10"/>
      <c r="I46" s="19">
        <v>4726078</v>
      </c>
      <c r="J46" s="19">
        <v>52560</v>
      </c>
      <c r="K46" s="17" t="s">
        <v>14</v>
      </c>
      <c r="L46" s="10"/>
      <c r="M46" s="60">
        <v>188</v>
      </c>
      <c r="N46" s="60">
        <v>194</v>
      </c>
      <c r="O46" s="60">
        <v>194</v>
      </c>
      <c r="P46" s="10"/>
      <c r="Q46" s="60">
        <f t="shared" si="9"/>
        <v>5820</v>
      </c>
      <c r="R46" s="10"/>
      <c r="S46" s="62">
        <f t="shared" si="10"/>
        <v>6014</v>
      </c>
      <c r="T46" s="10"/>
      <c r="U46" s="64">
        <v>4.0999999999999996</v>
      </c>
      <c r="V46" s="64">
        <v>4.0999999999999996</v>
      </c>
      <c r="W46" s="10"/>
      <c r="X46" s="43">
        <f t="shared" si="11"/>
        <v>9808187126.3999996</v>
      </c>
      <c r="Y46" s="36">
        <f t="shared" si="12"/>
        <v>3.2637059813724736E-2</v>
      </c>
      <c r="Z46" s="10"/>
      <c r="AA46" s="20">
        <v>62.2</v>
      </c>
      <c r="AB46" s="20">
        <v>11.7</v>
      </c>
      <c r="AC46" s="20">
        <v>5.3</v>
      </c>
      <c r="AD46" s="20">
        <v>18.600000000000001</v>
      </c>
      <c r="AE46" s="20">
        <v>2.2000000000000002</v>
      </c>
      <c r="AF46" s="66">
        <f t="shared" si="13"/>
        <v>100.00000000000001</v>
      </c>
      <c r="AG46" s="10"/>
      <c r="AH46" s="72"/>
      <c r="AI46" s="73"/>
      <c r="AJ46" s="74"/>
      <c r="AK46" s="75"/>
      <c r="AL46" s="76"/>
      <c r="AN46" s="57">
        <v>63197.082000000002</v>
      </c>
      <c r="AO46" s="35">
        <v>80</v>
      </c>
      <c r="AP46" s="43">
        <f t="shared" si="14"/>
        <v>980818712.63999999</v>
      </c>
      <c r="AR46" s="57">
        <f t="shared" si="15"/>
        <v>63197.082000000002</v>
      </c>
      <c r="AS46" s="35">
        <v>24</v>
      </c>
      <c r="AT46" s="43">
        <f t="shared" si="16"/>
        <v>8827368413.7600002</v>
      </c>
      <c r="AV46" s="43">
        <v>300523000000</v>
      </c>
    </row>
    <row r="47" spans="1:48" ht="24" customHeight="1">
      <c r="A47" s="16"/>
      <c r="B47" s="17">
        <f t="shared" si="8"/>
        <v>23</v>
      </c>
      <c r="C47" s="10"/>
      <c r="D47" s="18" t="s">
        <v>157</v>
      </c>
      <c r="E47" s="10"/>
      <c r="F47" s="18" t="s">
        <v>8</v>
      </c>
      <c r="G47" s="18" t="s">
        <v>212</v>
      </c>
      <c r="H47" s="10"/>
      <c r="I47" s="19">
        <v>46347576</v>
      </c>
      <c r="J47" s="19">
        <v>27520</v>
      </c>
      <c r="K47" s="17" t="s">
        <v>14</v>
      </c>
      <c r="L47" s="10"/>
      <c r="M47" s="60">
        <v>1810</v>
      </c>
      <c r="N47" s="60">
        <v>1922</v>
      </c>
      <c r="O47" s="60">
        <v>1922</v>
      </c>
      <c r="P47" s="10"/>
      <c r="Q47" s="60">
        <f t="shared" si="9"/>
        <v>57660</v>
      </c>
      <c r="R47" s="10"/>
      <c r="S47" s="62">
        <f t="shared" si="10"/>
        <v>59582</v>
      </c>
      <c r="T47" s="10"/>
      <c r="U47" s="64">
        <v>4.0999999999999996</v>
      </c>
      <c r="V47" s="64">
        <v>4.0999999999999996</v>
      </c>
      <c r="W47" s="10"/>
      <c r="X47" s="43">
        <f t="shared" si="11"/>
        <v>40755047462.399994</v>
      </c>
      <c r="Y47" s="36">
        <f t="shared" si="12"/>
        <v>3.3080395667532465E-2</v>
      </c>
      <c r="Z47" s="10"/>
      <c r="AA47" s="20">
        <v>46.5</v>
      </c>
      <c r="AB47" s="20">
        <v>21.9</v>
      </c>
      <c r="AC47" s="20">
        <v>3.7</v>
      </c>
      <c r="AD47" s="20">
        <v>21.5</v>
      </c>
      <c r="AE47" s="20">
        <v>6.4</v>
      </c>
      <c r="AF47" s="66">
        <f t="shared" si="13"/>
        <v>100.00000000000001</v>
      </c>
      <c r="AG47" s="10"/>
      <c r="AH47" s="72"/>
      <c r="AI47" s="73"/>
      <c r="AJ47" s="74"/>
      <c r="AK47" s="75"/>
      <c r="AL47" s="76"/>
      <c r="AN47" s="57">
        <v>26505.624</v>
      </c>
      <c r="AO47" s="35">
        <v>80</v>
      </c>
      <c r="AP47" s="43">
        <f t="shared" si="14"/>
        <v>4075504746.2400002</v>
      </c>
      <c r="AR47" s="57">
        <f t="shared" si="15"/>
        <v>26505.624</v>
      </c>
      <c r="AS47" s="35">
        <v>24</v>
      </c>
      <c r="AT47" s="43">
        <f t="shared" si="16"/>
        <v>36679542716.159996</v>
      </c>
      <c r="AV47" s="43">
        <v>1232000000000</v>
      </c>
    </row>
    <row r="48" spans="1:48" ht="24" customHeight="1">
      <c r="A48" s="16"/>
      <c r="B48" s="17">
        <f t="shared" si="8"/>
        <v>24</v>
      </c>
      <c r="C48" s="10"/>
      <c r="D48" s="18" t="s">
        <v>55</v>
      </c>
      <c r="E48" s="10"/>
      <c r="F48" s="18" t="s">
        <v>8</v>
      </c>
      <c r="G48" s="18" t="s">
        <v>212</v>
      </c>
      <c r="H48" s="10"/>
      <c r="I48" s="19">
        <v>5711870</v>
      </c>
      <c r="J48" s="19">
        <v>56730</v>
      </c>
      <c r="K48" s="17" t="s">
        <v>14</v>
      </c>
      <c r="L48" s="10"/>
      <c r="M48" s="60">
        <v>211</v>
      </c>
      <c r="N48" s="60">
        <v>227</v>
      </c>
      <c r="O48" s="60">
        <v>227</v>
      </c>
      <c r="P48" s="10"/>
      <c r="Q48" s="60">
        <f t="shared" si="9"/>
        <v>6810</v>
      </c>
      <c r="R48" s="10"/>
      <c r="S48" s="62">
        <f t="shared" si="10"/>
        <v>7037</v>
      </c>
      <c r="T48" s="10"/>
      <c r="U48" s="64">
        <v>4</v>
      </c>
      <c r="V48" s="64">
        <v>4</v>
      </c>
      <c r="W48" s="10"/>
      <c r="X48" s="43">
        <f t="shared" si="11"/>
        <v>9926982036.7999992</v>
      </c>
      <c r="Y48" s="36">
        <f t="shared" si="12"/>
        <v>3.1703847892793721E-2</v>
      </c>
      <c r="Z48" s="10"/>
      <c r="AA48" s="20">
        <v>48.3</v>
      </c>
      <c r="AB48" s="20">
        <v>16.100000000000001</v>
      </c>
      <c r="AC48" s="20">
        <v>14.7</v>
      </c>
      <c r="AD48" s="20">
        <v>17.100000000000001</v>
      </c>
      <c r="AE48" s="20">
        <v>3.8</v>
      </c>
      <c r="AF48" s="66">
        <f t="shared" si="13"/>
        <v>100.00000000000001</v>
      </c>
      <c r="AG48" s="10"/>
      <c r="AH48" s="72"/>
      <c r="AI48" s="73"/>
      <c r="AJ48" s="74"/>
      <c r="AK48" s="75"/>
      <c r="AL48" s="76"/>
      <c r="AN48" s="57">
        <v>54663.998</v>
      </c>
      <c r="AO48" s="35">
        <v>80</v>
      </c>
      <c r="AP48" s="43">
        <f t="shared" si="14"/>
        <v>992698203.68000007</v>
      </c>
      <c r="AR48" s="57">
        <f t="shared" si="15"/>
        <v>54663.998</v>
      </c>
      <c r="AS48" s="35">
        <v>24</v>
      </c>
      <c r="AT48" s="43">
        <f t="shared" si="16"/>
        <v>8934283833.1199989</v>
      </c>
      <c r="AV48" s="43">
        <v>313116000000</v>
      </c>
    </row>
    <row r="49" spans="1:48" ht="24" customHeight="1">
      <c r="A49" s="16"/>
      <c r="B49" s="17">
        <f t="shared" si="8"/>
        <v>25</v>
      </c>
      <c r="C49" s="10"/>
      <c r="D49" s="18" t="s">
        <v>123</v>
      </c>
      <c r="E49" s="10"/>
      <c r="F49" s="18" t="s">
        <v>8</v>
      </c>
      <c r="G49" s="18" t="s">
        <v>212</v>
      </c>
      <c r="H49" s="10"/>
      <c r="I49" s="19">
        <v>16987330</v>
      </c>
      <c r="J49" s="19">
        <v>46310</v>
      </c>
      <c r="K49" s="17" t="s">
        <v>14</v>
      </c>
      <c r="L49" s="10"/>
      <c r="M49" s="60">
        <v>621</v>
      </c>
      <c r="N49" s="60">
        <v>648</v>
      </c>
      <c r="O49" s="60">
        <v>648</v>
      </c>
      <c r="P49" s="10"/>
      <c r="Q49" s="60">
        <f t="shared" si="9"/>
        <v>19440</v>
      </c>
      <c r="R49" s="10"/>
      <c r="S49" s="62">
        <f t="shared" si="10"/>
        <v>20088</v>
      </c>
      <c r="T49" s="10"/>
      <c r="U49" s="64">
        <v>3.8</v>
      </c>
      <c r="V49" s="64">
        <v>3.8</v>
      </c>
      <c r="W49" s="10"/>
      <c r="X49" s="43">
        <f t="shared" si="11"/>
        <v>23850470995.200001</v>
      </c>
      <c r="Y49" s="36">
        <f t="shared" si="12"/>
        <v>3.0439845155757039E-2</v>
      </c>
      <c r="Z49" s="10"/>
      <c r="AA49" s="20">
        <v>38</v>
      </c>
      <c r="AB49" s="20">
        <v>21.4</v>
      </c>
      <c r="AC49" s="20">
        <v>29.8</v>
      </c>
      <c r="AD49" s="20">
        <v>9.1999999999999993</v>
      </c>
      <c r="AE49" s="20">
        <v>1.6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46007.853000000003</v>
      </c>
      <c r="AO49" s="35">
        <v>80</v>
      </c>
      <c r="AP49" s="43">
        <f t="shared" si="14"/>
        <v>2385047099.5200005</v>
      </c>
      <c r="AR49" s="57">
        <f t="shared" si="15"/>
        <v>46007.853000000003</v>
      </c>
      <c r="AS49" s="35">
        <v>24</v>
      </c>
      <c r="AT49" s="43">
        <f t="shared" si="16"/>
        <v>21465423895.68</v>
      </c>
      <c r="AV49" s="43">
        <v>783528000000</v>
      </c>
    </row>
    <row r="50" spans="1:48" ht="24" customHeight="1">
      <c r="A50" s="16"/>
      <c r="B50" s="17">
        <f t="shared" si="8"/>
        <v>26</v>
      </c>
      <c r="C50" s="10"/>
      <c r="D50" s="18" t="s">
        <v>177</v>
      </c>
      <c r="E50" s="10"/>
      <c r="F50" s="18" t="s">
        <v>8</v>
      </c>
      <c r="G50" s="18" t="s">
        <v>212</v>
      </c>
      <c r="H50" s="10"/>
      <c r="I50" s="19">
        <v>65788572</v>
      </c>
      <c r="J50" s="19">
        <v>42390</v>
      </c>
      <c r="K50" s="17" t="s">
        <v>14</v>
      </c>
      <c r="L50" s="10"/>
      <c r="M50" s="60">
        <v>1804</v>
      </c>
      <c r="N50" s="60">
        <v>2019</v>
      </c>
      <c r="O50" s="60">
        <v>2019</v>
      </c>
      <c r="P50" s="10"/>
      <c r="Q50" s="60">
        <f t="shared" si="9"/>
        <v>60570</v>
      </c>
      <c r="R50" s="10"/>
      <c r="S50" s="62">
        <f t="shared" si="10"/>
        <v>62589</v>
      </c>
      <c r="T50" s="10"/>
      <c r="U50" s="64">
        <v>3.1</v>
      </c>
      <c r="V50" s="64">
        <v>3.1</v>
      </c>
      <c r="W50" s="10"/>
      <c r="X50" s="43">
        <f t="shared" si="11"/>
        <v>66342994538.399994</v>
      </c>
      <c r="Y50" s="36">
        <f t="shared" si="12"/>
        <v>2.4626204357238304E-2</v>
      </c>
      <c r="Z50" s="10"/>
      <c r="AA50" s="20">
        <v>46.2</v>
      </c>
      <c r="AB50" s="20">
        <v>20.5</v>
      </c>
      <c r="AC50" s="20">
        <v>5.5</v>
      </c>
      <c r="AD50" s="20">
        <v>23.7</v>
      </c>
      <c r="AE50" s="20">
        <v>4.0999999999999996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41074.167000000001</v>
      </c>
      <c r="AO50" s="35">
        <v>80</v>
      </c>
      <c r="AP50" s="43">
        <f t="shared" si="14"/>
        <v>6634299453.8400002</v>
      </c>
      <c r="AR50" s="57">
        <f t="shared" si="15"/>
        <v>41074.167000000001</v>
      </c>
      <c r="AS50" s="35">
        <v>24</v>
      </c>
      <c r="AT50" s="43">
        <f t="shared" si="16"/>
        <v>59708695084.559998</v>
      </c>
      <c r="AV50" s="43">
        <v>2694000000000</v>
      </c>
    </row>
    <row r="51" spans="1:48" ht="24" customHeight="1">
      <c r="A51" s="16"/>
      <c r="B51" s="17">
        <f t="shared" si="8"/>
        <v>27</v>
      </c>
      <c r="C51" s="10"/>
      <c r="D51" s="18" t="s">
        <v>161</v>
      </c>
      <c r="E51" s="10"/>
      <c r="F51" s="18" t="s">
        <v>8</v>
      </c>
      <c r="G51" s="18" t="s">
        <v>212</v>
      </c>
      <c r="H51" s="10"/>
      <c r="I51" s="19">
        <v>9837533</v>
      </c>
      <c r="J51" s="19">
        <v>54630</v>
      </c>
      <c r="K51" s="17" t="s">
        <v>14</v>
      </c>
      <c r="L51" s="10"/>
      <c r="M51" s="60">
        <v>270</v>
      </c>
      <c r="N51" s="60">
        <v>278</v>
      </c>
      <c r="O51" s="60">
        <v>278</v>
      </c>
      <c r="P51" s="10"/>
      <c r="Q51" s="60">
        <f t="shared" si="9"/>
        <v>8340</v>
      </c>
      <c r="R51" s="10"/>
      <c r="S51" s="62">
        <f t="shared" si="10"/>
        <v>8618</v>
      </c>
      <c r="T51" s="10"/>
      <c r="U51" s="64">
        <v>2.8</v>
      </c>
      <c r="V51" s="64">
        <v>2.8</v>
      </c>
      <c r="W51" s="10"/>
      <c r="X51" s="43">
        <f t="shared" si="11"/>
        <v>11559061412.800001</v>
      </c>
      <c r="Y51" s="36">
        <f t="shared" si="12"/>
        <v>2.2412401138549361E-2</v>
      </c>
      <c r="Z51" s="10"/>
      <c r="AA51" s="20">
        <v>53.7</v>
      </c>
      <c r="AB51" s="20">
        <v>16.3</v>
      </c>
      <c r="AC51" s="20">
        <v>8.1</v>
      </c>
      <c r="AD51" s="20">
        <v>15.6</v>
      </c>
      <c r="AE51" s="20">
        <v>6.3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51974.197</v>
      </c>
      <c r="AO51" s="35">
        <v>80</v>
      </c>
      <c r="AP51" s="43">
        <f t="shared" si="14"/>
        <v>1155906141.28</v>
      </c>
      <c r="AR51" s="57">
        <f t="shared" si="15"/>
        <v>51974.197</v>
      </c>
      <c r="AS51" s="35">
        <v>24</v>
      </c>
      <c r="AT51" s="43">
        <f t="shared" si="16"/>
        <v>10403155271.52</v>
      </c>
      <c r="AV51" s="43">
        <v>515744000000</v>
      </c>
    </row>
    <row r="52" spans="1:48" ht="24" customHeight="1">
      <c r="A52" s="16"/>
      <c r="B52" s="17">
        <f t="shared" si="8"/>
        <v>28</v>
      </c>
      <c r="C52" s="10"/>
      <c r="D52" s="18" t="s">
        <v>127</v>
      </c>
      <c r="E52" s="10"/>
      <c r="F52" s="18" t="s">
        <v>8</v>
      </c>
      <c r="G52" s="18" t="s">
        <v>212</v>
      </c>
      <c r="H52" s="10"/>
      <c r="I52" s="19">
        <v>5254694</v>
      </c>
      <c r="J52" s="19">
        <v>82330</v>
      </c>
      <c r="K52" s="17" t="s">
        <v>14</v>
      </c>
      <c r="L52" s="10"/>
      <c r="M52" s="60">
        <v>135</v>
      </c>
      <c r="N52" s="60">
        <v>143</v>
      </c>
      <c r="O52" s="60">
        <v>143</v>
      </c>
      <c r="P52" s="10"/>
      <c r="Q52" s="60">
        <f t="shared" si="9"/>
        <v>4290</v>
      </c>
      <c r="R52" s="10"/>
      <c r="S52" s="62">
        <f t="shared" si="10"/>
        <v>4433</v>
      </c>
      <c r="T52" s="10"/>
      <c r="U52" s="64">
        <v>2.7</v>
      </c>
      <c r="V52" s="64">
        <v>2.7</v>
      </c>
      <c r="W52" s="10"/>
      <c r="X52" s="43">
        <f t="shared" si="11"/>
        <v>8060688178.3999996</v>
      </c>
      <c r="Y52" s="36">
        <f t="shared" si="12"/>
        <v>2.185492975948073E-2</v>
      </c>
      <c r="Z52" s="10"/>
      <c r="AA52" s="20">
        <v>49.6</v>
      </c>
      <c r="AB52" s="20">
        <v>17</v>
      </c>
      <c r="AC52" s="20">
        <v>8.9</v>
      </c>
      <c r="AD52" s="20">
        <v>11.9</v>
      </c>
      <c r="AE52" s="20">
        <v>12.6</v>
      </c>
      <c r="AF52" s="66">
        <f t="shared" si="13"/>
        <v>100</v>
      </c>
      <c r="AG52" s="10"/>
      <c r="AH52" s="72"/>
      <c r="AI52" s="73"/>
      <c r="AJ52" s="74"/>
      <c r="AK52" s="75"/>
      <c r="AL52" s="76"/>
      <c r="AN52" s="57">
        <v>70460.561000000002</v>
      </c>
      <c r="AO52" s="35">
        <v>80</v>
      </c>
      <c r="AP52" s="43">
        <f t="shared" si="14"/>
        <v>806068817.83999991</v>
      </c>
      <c r="AR52" s="57">
        <f t="shared" si="15"/>
        <v>70460.561000000002</v>
      </c>
      <c r="AS52" s="35">
        <v>24</v>
      </c>
      <c r="AT52" s="43">
        <f t="shared" si="16"/>
        <v>7254619360.5599995</v>
      </c>
      <c r="AV52" s="43">
        <v>368827000000</v>
      </c>
    </row>
    <row r="53" spans="1:48" ht="24" customHeight="1">
      <c r="A53" s="16"/>
      <c r="B53" s="17">
        <f t="shared" si="8"/>
        <v>29</v>
      </c>
      <c r="C53" s="10"/>
      <c r="D53" s="18" t="s">
        <v>162</v>
      </c>
      <c r="E53" s="10"/>
      <c r="F53" s="18" t="s">
        <v>8</v>
      </c>
      <c r="G53" s="18" t="s">
        <v>212</v>
      </c>
      <c r="H53" s="10"/>
      <c r="I53" s="19">
        <v>8401739</v>
      </c>
      <c r="J53" s="19">
        <v>81240</v>
      </c>
      <c r="K53" s="17" t="s">
        <v>14</v>
      </c>
      <c r="L53" s="10"/>
      <c r="M53" s="60">
        <v>216</v>
      </c>
      <c r="N53" s="60">
        <v>223</v>
      </c>
      <c r="O53" s="60">
        <v>223</v>
      </c>
      <c r="P53" s="10"/>
      <c r="Q53" s="60">
        <f t="shared" si="9"/>
        <v>6690</v>
      </c>
      <c r="R53" s="10"/>
      <c r="S53" s="62">
        <f t="shared" si="10"/>
        <v>6913</v>
      </c>
      <c r="T53" s="10"/>
      <c r="U53" s="64">
        <v>2.7</v>
      </c>
      <c r="V53" s="64">
        <v>2.7</v>
      </c>
      <c r="W53" s="10"/>
      <c r="X53" s="43">
        <f t="shared" si="11"/>
        <v>14302719231.200001</v>
      </c>
      <c r="Y53" s="36">
        <f t="shared" si="12"/>
        <v>2.1305716490021734E-2</v>
      </c>
      <c r="Z53" s="10"/>
      <c r="AA53" s="20">
        <v>34.700000000000003</v>
      </c>
      <c r="AB53" s="20">
        <v>22.7</v>
      </c>
      <c r="AC53" s="20">
        <v>15.3</v>
      </c>
      <c r="AD53" s="20">
        <v>23.1</v>
      </c>
      <c r="AE53" s="20">
        <v>4.2</v>
      </c>
      <c r="AF53" s="66">
        <f t="shared" si="13"/>
        <v>100.00000000000001</v>
      </c>
      <c r="AG53" s="10"/>
      <c r="AH53" s="72"/>
      <c r="AI53" s="73"/>
      <c r="AJ53" s="74"/>
      <c r="AK53" s="75"/>
      <c r="AL53" s="76"/>
      <c r="AN53" s="57">
        <v>80172.192999999999</v>
      </c>
      <c r="AO53" s="35">
        <v>80</v>
      </c>
      <c r="AP53" s="43">
        <f t="shared" si="14"/>
        <v>1430271923.1200001</v>
      </c>
      <c r="AR53" s="57">
        <f t="shared" si="15"/>
        <v>80172.192999999999</v>
      </c>
      <c r="AS53" s="35">
        <v>24</v>
      </c>
      <c r="AT53" s="43">
        <f t="shared" si="16"/>
        <v>12872447308.08</v>
      </c>
      <c r="AV53" s="43">
        <v>671309000000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47</v>
      </c>
      <c r="E56" s="10"/>
      <c r="F56" s="18" t="s">
        <v>18</v>
      </c>
      <c r="G56" s="18" t="s">
        <v>224</v>
      </c>
      <c r="H56" s="10"/>
      <c r="I56" s="19">
        <v>17379</v>
      </c>
      <c r="J56" s="19">
        <v>0</v>
      </c>
      <c r="K56" s="17" t="s">
        <v>14</v>
      </c>
      <c r="L56" s="10"/>
      <c r="M56" s="60">
        <v>5</v>
      </c>
      <c r="N56" s="60">
        <v>3</v>
      </c>
      <c r="O56" s="60">
        <v>3</v>
      </c>
      <c r="P56" s="10"/>
      <c r="Q56" s="60">
        <f t="shared" ref="Q56:Q61" si="17">N56*$Q$201</f>
        <v>90</v>
      </c>
      <c r="R56" s="10"/>
      <c r="S56" s="62">
        <f t="shared" ref="S56:S61" si="18">Q56+N56</f>
        <v>93</v>
      </c>
      <c r="T56" s="10"/>
      <c r="U56" s="64">
        <v>17.3</v>
      </c>
      <c r="V56" s="64">
        <v>17.3</v>
      </c>
      <c r="W56" s="10"/>
      <c r="X56" s="43">
        <f t="shared" ref="X56:X61" si="19">AP56+AT56</f>
        <v>189973300.80000001</v>
      </c>
      <c r="Y56" s="36">
        <f t="shared" ref="Y56:Y61" si="20">X56/AV56</f>
        <v>2.8814394175640832E-2</v>
      </c>
      <c r="Z56" s="10"/>
      <c r="AA56" s="20">
        <v>20</v>
      </c>
      <c r="AB56" s="20">
        <v>80</v>
      </c>
      <c r="AC56" s="20">
        <v>0</v>
      </c>
      <c r="AD56" s="20">
        <v>0</v>
      </c>
      <c r="AE56" s="20">
        <v>0</v>
      </c>
      <c r="AF56" s="66">
        <f t="shared" ref="AF56:AF61" si="21">SUM(AA56:AE56)</f>
        <v>100</v>
      </c>
      <c r="AG56" s="10"/>
      <c r="AH56" s="72"/>
      <c r="AI56" s="73"/>
      <c r="AJ56" s="74"/>
      <c r="AK56" s="75"/>
      <c r="AL56" s="76"/>
      <c r="AN56" s="57">
        <v>79155.542000000001</v>
      </c>
      <c r="AO56" s="35">
        <v>80</v>
      </c>
      <c r="AP56" s="43">
        <f t="shared" ref="AP56:AP61" si="22">N56*AN56*AO56</f>
        <v>18997330.079999998</v>
      </c>
      <c r="AR56" s="57">
        <f t="shared" ref="AR56:AR61" si="23">AN56</f>
        <v>79155.542000000001</v>
      </c>
      <c r="AS56" s="35">
        <v>24</v>
      </c>
      <c r="AT56" s="43">
        <f t="shared" ref="AT56:AT61" si="24">Q56*AR56*AS56</f>
        <v>170975970.72</v>
      </c>
      <c r="AV56" s="43">
        <v>6593000000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124</v>
      </c>
      <c r="E58" s="10"/>
      <c r="F58" s="18" t="s">
        <v>18</v>
      </c>
      <c r="G58" s="18" t="s">
        <v>224</v>
      </c>
      <c r="H58" s="10"/>
      <c r="I58" s="19">
        <v>4660833</v>
      </c>
      <c r="J58" s="19">
        <v>39070</v>
      </c>
      <c r="K58" s="17" t="s">
        <v>14</v>
      </c>
      <c r="L58" s="10"/>
      <c r="M58" s="60">
        <v>327</v>
      </c>
      <c r="N58" s="60">
        <v>364</v>
      </c>
      <c r="O58" s="60">
        <v>364</v>
      </c>
      <c r="P58" s="10"/>
      <c r="Q58" s="60">
        <f t="shared" si="17"/>
        <v>10920</v>
      </c>
      <c r="R58" s="10"/>
      <c r="S58" s="62">
        <f t="shared" si="18"/>
        <v>11284</v>
      </c>
      <c r="T58" s="10"/>
      <c r="U58" s="64">
        <v>7.8</v>
      </c>
      <c r="V58" s="64">
        <v>7.8</v>
      </c>
      <c r="W58" s="10"/>
      <c r="X58" s="43">
        <f t="shared" si="19"/>
        <v>11655819302.4</v>
      </c>
      <c r="Y58" s="36">
        <f t="shared" si="20"/>
        <v>6.2047224453032672E-2</v>
      </c>
      <c r="Z58" s="10"/>
      <c r="AA58" s="20">
        <v>68.5</v>
      </c>
      <c r="AB58" s="20">
        <v>15.9</v>
      </c>
      <c r="AC58" s="20">
        <v>1.5</v>
      </c>
      <c r="AD58" s="20">
        <v>7.6</v>
      </c>
      <c r="AE58" s="20">
        <v>6.5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40026.851999999999</v>
      </c>
      <c r="AO58" s="35">
        <v>80</v>
      </c>
      <c r="AP58" s="43">
        <f t="shared" si="22"/>
        <v>1165581930.24</v>
      </c>
      <c r="AR58" s="57">
        <f t="shared" si="23"/>
        <v>40026.851999999999</v>
      </c>
      <c r="AS58" s="35">
        <v>24</v>
      </c>
      <c r="AT58" s="43">
        <f t="shared" si="24"/>
        <v>10490237372.16</v>
      </c>
      <c r="AV58" s="43">
        <v>187854000000</v>
      </c>
    </row>
    <row r="59" spans="1:48" ht="24" customHeight="1">
      <c r="A59" s="16"/>
      <c r="B59" s="17">
        <f t="shared" si="8"/>
        <v>4</v>
      </c>
      <c r="C59" s="10"/>
      <c r="D59" s="18" t="s">
        <v>17</v>
      </c>
      <c r="E59" s="10"/>
      <c r="F59" s="18" t="s">
        <v>18</v>
      </c>
      <c r="G59" s="18" t="s">
        <v>224</v>
      </c>
      <c r="H59" s="10"/>
      <c r="I59" s="19">
        <v>24125848</v>
      </c>
      <c r="J59" s="19">
        <v>54420</v>
      </c>
      <c r="K59" s="17" t="s">
        <v>14</v>
      </c>
      <c r="L59" s="10"/>
      <c r="M59" s="60">
        <v>1296</v>
      </c>
      <c r="N59" s="60">
        <v>1351</v>
      </c>
      <c r="O59" s="60">
        <v>1351</v>
      </c>
      <c r="P59" s="10"/>
      <c r="Q59" s="60">
        <f t="shared" si="17"/>
        <v>40530</v>
      </c>
      <c r="R59" s="10"/>
      <c r="S59" s="62">
        <f t="shared" si="18"/>
        <v>41881</v>
      </c>
      <c r="T59" s="10"/>
      <c r="U59" s="64">
        <v>5.6</v>
      </c>
      <c r="V59" s="64">
        <v>5.6</v>
      </c>
      <c r="W59" s="10"/>
      <c r="X59" s="43">
        <f t="shared" si="19"/>
        <v>54008798384.800003</v>
      </c>
      <c r="Y59" s="36">
        <f t="shared" si="20"/>
        <v>4.4672289813730358E-2</v>
      </c>
      <c r="Z59" s="10"/>
      <c r="AA59" s="20">
        <v>60.9</v>
      </c>
      <c r="AB59" s="20">
        <v>19.3</v>
      </c>
      <c r="AC59" s="20">
        <v>2.2000000000000002</v>
      </c>
      <c r="AD59" s="20">
        <v>14</v>
      </c>
      <c r="AE59" s="20">
        <v>3.6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49971.131000000001</v>
      </c>
      <c r="AO59" s="35">
        <v>80</v>
      </c>
      <c r="AP59" s="43">
        <f t="shared" si="22"/>
        <v>5400879838.4800005</v>
      </c>
      <c r="AR59" s="57">
        <f t="shared" si="23"/>
        <v>49971.131000000001</v>
      </c>
      <c r="AS59" s="35">
        <v>24</v>
      </c>
      <c r="AT59" s="43">
        <f t="shared" si="24"/>
        <v>48607918546.32</v>
      </c>
      <c r="AV59" s="43">
        <v>1209000000000</v>
      </c>
    </row>
    <row r="60" spans="1:48" ht="24" customHeight="1">
      <c r="A60" s="16"/>
      <c r="B60" s="17">
        <f t="shared" si="8"/>
        <v>5</v>
      </c>
      <c r="C60" s="10"/>
      <c r="D60" s="18" t="s">
        <v>91</v>
      </c>
      <c r="E60" s="10"/>
      <c r="F60" s="18" t="s">
        <v>18</v>
      </c>
      <c r="G60" s="18" t="s">
        <v>224</v>
      </c>
      <c r="H60" s="10"/>
      <c r="I60" s="19">
        <v>127748512</v>
      </c>
      <c r="J60" s="19">
        <v>38000</v>
      </c>
      <c r="K60" s="17" t="s">
        <v>14</v>
      </c>
      <c r="L60" s="10"/>
      <c r="M60" s="60">
        <v>4682</v>
      </c>
      <c r="N60" s="60">
        <v>5224</v>
      </c>
      <c r="O60" s="60">
        <v>5224</v>
      </c>
      <c r="P60" s="10"/>
      <c r="Q60" s="60">
        <f t="shared" si="17"/>
        <v>156720</v>
      </c>
      <c r="R60" s="10"/>
      <c r="S60" s="62">
        <f t="shared" si="18"/>
        <v>161944</v>
      </c>
      <c r="T60" s="10"/>
      <c r="U60" s="64">
        <v>4.0999999999999996</v>
      </c>
      <c r="V60" s="64">
        <v>4.0999999999999996</v>
      </c>
      <c r="W60" s="10"/>
      <c r="X60" s="43">
        <f t="shared" si="19"/>
        <v>162129268115.19998</v>
      </c>
      <c r="Y60" s="36">
        <f t="shared" si="20"/>
        <v>3.2906285389730054E-2</v>
      </c>
      <c r="Z60" s="10"/>
      <c r="AA60" s="20">
        <v>32.4</v>
      </c>
      <c r="AB60" s="20">
        <v>17.2</v>
      </c>
      <c r="AC60" s="20">
        <v>15.1</v>
      </c>
      <c r="AD60" s="20">
        <v>35</v>
      </c>
      <c r="AE60" s="20">
        <v>0.3</v>
      </c>
      <c r="AF60" s="66">
        <f t="shared" si="21"/>
        <v>99.999999999999986</v>
      </c>
      <c r="AG60" s="10"/>
      <c r="AH60" s="72"/>
      <c r="AI60" s="73"/>
      <c r="AJ60" s="74"/>
      <c r="AK60" s="75"/>
      <c r="AL60" s="76"/>
      <c r="AN60" s="57">
        <v>38794.330999999998</v>
      </c>
      <c r="AO60" s="35">
        <v>80</v>
      </c>
      <c r="AP60" s="43">
        <f t="shared" si="22"/>
        <v>16212926811.52</v>
      </c>
      <c r="AR60" s="57">
        <f t="shared" si="23"/>
        <v>38794.330999999998</v>
      </c>
      <c r="AS60" s="35">
        <v>24</v>
      </c>
      <c r="AT60" s="43">
        <f t="shared" si="24"/>
        <v>145916341303.67999</v>
      </c>
      <c r="AV60" s="43">
        <v>4927000000000</v>
      </c>
    </row>
    <row r="61" spans="1:48" ht="24" customHeight="1">
      <c r="A61" s="16"/>
      <c r="B61" s="17">
        <f t="shared" si="8"/>
        <v>6</v>
      </c>
      <c r="C61" s="10"/>
      <c r="D61" s="18" t="s">
        <v>150</v>
      </c>
      <c r="E61" s="10"/>
      <c r="F61" s="18" t="s">
        <v>18</v>
      </c>
      <c r="G61" s="18" t="s">
        <v>224</v>
      </c>
      <c r="H61" s="10"/>
      <c r="I61" s="19">
        <v>5622455</v>
      </c>
      <c r="J61" s="19">
        <v>51880</v>
      </c>
      <c r="K61" s="17" t="s">
        <v>14</v>
      </c>
      <c r="L61" s="10"/>
      <c r="M61" s="60">
        <v>141</v>
      </c>
      <c r="N61" s="60">
        <v>155</v>
      </c>
      <c r="O61" s="60">
        <v>155</v>
      </c>
      <c r="P61" s="10"/>
      <c r="Q61" s="60">
        <f t="shared" si="17"/>
        <v>4650</v>
      </c>
      <c r="R61" s="10"/>
      <c r="S61" s="62">
        <f t="shared" si="18"/>
        <v>4805</v>
      </c>
      <c r="T61" s="10"/>
      <c r="U61" s="64">
        <v>2.8</v>
      </c>
      <c r="V61" s="64">
        <v>2.8</v>
      </c>
      <c r="W61" s="10"/>
      <c r="X61" s="43">
        <f t="shared" si="19"/>
        <v>7033797080</v>
      </c>
      <c r="Y61" s="36">
        <f t="shared" si="20"/>
        <v>2.2114129934479421E-2</v>
      </c>
      <c r="Z61" s="10"/>
      <c r="AA61" s="20">
        <v>7.8</v>
      </c>
      <c r="AB61" s="20">
        <v>44</v>
      </c>
      <c r="AC61" s="20">
        <v>14.2</v>
      </c>
      <c r="AD61" s="20">
        <v>33.299999999999997</v>
      </c>
      <c r="AE61" s="20">
        <v>0.7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56724.17</v>
      </c>
      <c r="AO61" s="35">
        <v>80</v>
      </c>
      <c r="AP61" s="43">
        <f t="shared" si="22"/>
        <v>703379708</v>
      </c>
      <c r="AR61" s="57">
        <f t="shared" si="23"/>
        <v>56724.17</v>
      </c>
      <c r="AS61" s="35">
        <v>24</v>
      </c>
      <c r="AT61" s="43">
        <f t="shared" si="24"/>
        <v>6330417372</v>
      </c>
      <c r="AV61" s="43">
        <v>318068000000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101</v>
      </c>
      <c r="E63" s="10"/>
      <c r="F63" s="18" t="s">
        <v>11</v>
      </c>
      <c r="G63" s="18" t="s">
        <v>11</v>
      </c>
      <c r="H63" s="10"/>
      <c r="I63" s="19">
        <v>2203821</v>
      </c>
      <c r="J63" s="19">
        <v>1210</v>
      </c>
      <c r="K63" s="17" t="s">
        <v>9</v>
      </c>
      <c r="L63" s="10"/>
      <c r="M63" s="60">
        <v>318</v>
      </c>
      <c r="N63" s="60">
        <v>638</v>
      </c>
      <c r="O63" s="60">
        <v>831</v>
      </c>
      <c r="P63" s="10"/>
      <c r="Q63" s="60">
        <f t="shared" ref="Q63:Q81" si="25">N63*$Q$200</f>
        <v>9570</v>
      </c>
      <c r="R63" s="10"/>
      <c r="S63" s="62">
        <f t="shared" ref="S63:S81" si="26">Q63+N63</f>
        <v>10208</v>
      </c>
      <c r="T63" s="10"/>
      <c r="U63" s="64">
        <v>28.9</v>
      </c>
      <c r="V63" s="64">
        <v>42.86</v>
      </c>
      <c r="W63" s="10"/>
      <c r="X63" s="43">
        <v>223650000</v>
      </c>
      <c r="Y63" s="36">
        <v>9.6000000000000002E-2</v>
      </c>
      <c r="Z63" s="10"/>
      <c r="AA63" s="20">
        <v>60</v>
      </c>
      <c r="AB63" s="20">
        <v>4</v>
      </c>
      <c r="AC63" s="20">
        <v>1</v>
      </c>
      <c r="AD63" s="20">
        <v>34</v>
      </c>
      <c r="AE63" s="20">
        <v>1</v>
      </c>
      <c r="AF63" s="66">
        <f t="shared" ref="AF63:AF81" si="27">SUM(AA63:AE63)</f>
        <v>100</v>
      </c>
      <c r="AG63" s="10"/>
      <c r="AH63" s="36">
        <v>-5.8000000000000003E-2</v>
      </c>
      <c r="AI63" s="40">
        <v>5581</v>
      </c>
      <c r="AJ63" s="37">
        <v>0.81</v>
      </c>
      <c r="AK63" s="42" t="s">
        <v>210</v>
      </c>
      <c r="AL63" s="41">
        <v>2424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30" si="31">B63+1</f>
        <v>2</v>
      </c>
      <c r="C64" s="10"/>
      <c r="D64" s="18" t="s">
        <v>64</v>
      </c>
      <c r="E64" s="10"/>
      <c r="F64" s="18" t="s">
        <v>11</v>
      </c>
      <c r="G64" s="18" t="s">
        <v>11</v>
      </c>
      <c r="H64" s="10"/>
      <c r="I64" s="19">
        <v>1343098</v>
      </c>
      <c r="J64" s="19">
        <v>2830</v>
      </c>
      <c r="K64" s="17" t="s">
        <v>9</v>
      </c>
      <c r="L64" s="10"/>
      <c r="M64" s="60">
        <v>203</v>
      </c>
      <c r="N64" s="60">
        <v>361</v>
      </c>
      <c r="O64" s="60">
        <v>386</v>
      </c>
      <c r="P64" s="10"/>
      <c r="Q64" s="60">
        <f t="shared" si="25"/>
        <v>5415</v>
      </c>
      <c r="R64" s="10"/>
      <c r="S64" s="62">
        <f t="shared" si="26"/>
        <v>5776</v>
      </c>
      <c r="T64" s="10"/>
      <c r="U64" s="64">
        <v>26.9</v>
      </c>
      <c r="V64" s="64">
        <v>34.68</v>
      </c>
      <c r="W64" s="10"/>
      <c r="X64" s="43">
        <v>341160000</v>
      </c>
      <c r="Y64" s="36">
        <v>8.8999999999999996E-2</v>
      </c>
      <c r="Z64" s="10"/>
      <c r="AA64" s="20">
        <v>61</v>
      </c>
      <c r="AB64" s="20">
        <v>4</v>
      </c>
      <c r="AC64" s="20">
        <v>1</v>
      </c>
      <c r="AD64" s="20">
        <v>33</v>
      </c>
      <c r="AE64" s="20">
        <v>1</v>
      </c>
      <c r="AF64" s="66">
        <f t="shared" si="27"/>
        <v>100</v>
      </c>
      <c r="AG64" s="10"/>
      <c r="AH64" s="36">
        <v>-0.13100000000000001</v>
      </c>
      <c r="AI64" s="40">
        <v>7433</v>
      </c>
      <c r="AJ64" s="37">
        <v>0.81</v>
      </c>
      <c r="AK64" s="42" t="s">
        <v>210</v>
      </c>
      <c r="AL64" s="41">
        <v>2042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18" t="s">
        <v>155</v>
      </c>
      <c r="E65" s="10"/>
      <c r="F65" s="18" t="s">
        <v>11</v>
      </c>
      <c r="G65" s="18" t="s">
        <v>11</v>
      </c>
      <c r="H65" s="10"/>
      <c r="I65" s="19">
        <v>56015472</v>
      </c>
      <c r="J65" s="19">
        <v>5480</v>
      </c>
      <c r="K65" s="17" t="s">
        <v>9</v>
      </c>
      <c r="L65" s="10"/>
      <c r="M65" s="60">
        <v>14071</v>
      </c>
      <c r="N65" s="60">
        <v>14507</v>
      </c>
      <c r="O65" s="60">
        <v>15099</v>
      </c>
      <c r="P65" s="10"/>
      <c r="Q65" s="60">
        <f t="shared" si="25"/>
        <v>217605</v>
      </c>
      <c r="R65" s="10"/>
      <c r="S65" s="62">
        <f t="shared" si="26"/>
        <v>232112</v>
      </c>
      <c r="T65" s="10"/>
      <c r="U65" s="64">
        <v>25.9</v>
      </c>
      <c r="V65" s="64">
        <v>27.79</v>
      </c>
      <c r="W65" s="10"/>
      <c r="X65" s="43">
        <v>25470000000</v>
      </c>
      <c r="Y65" s="36">
        <v>8.5999999999999993E-2</v>
      </c>
      <c r="Z65" s="10"/>
      <c r="AA65" s="20">
        <v>67</v>
      </c>
      <c r="AB65" s="20">
        <v>2</v>
      </c>
      <c r="AC65" s="20">
        <v>1</v>
      </c>
      <c r="AD65" s="20">
        <v>29</v>
      </c>
      <c r="AE65" s="20">
        <v>1</v>
      </c>
      <c r="AF65" s="66">
        <f t="shared" si="27"/>
        <v>100</v>
      </c>
      <c r="AG65" s="10"/>
      <c r="AH65" s="36">
        <v>-4.7E-2</v>
      </c>
      <c r="AI65" s="40">
        <v>17691</v>
      </c>
      <c r="AJ65" s="37">
        <v>0.83</v>
      </c>
      <c r="AK65" s="42" t="s">
        <v>213</v>
      </c>
      <c r="AL65" s="41">
        <v>1509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69</v>
      </c>
      <c r="E66" s="10"/>
      <c r="F66" s="18" t="s">
        <v>11</v>
      </c>
      <c r="G66" s="18" t="s">
        <v>11</v>
      </c>
      <c r="H66" s="10"/>
      <c r="I66" s="19">
        <v>1979786</v>
      </c>
      <c r="J66" s="19">
        <v>7210</v>
      </c>
      <c r="K66" s="17" t="s">
        <v>9</v>
      </c>
      <c r="L66" s="10"/>
      <c r="M66" s="60">
        <v>54</v>
      </c>
      <c r="N66" s="60">
        <v>460</v>
      </c>
      <c r="O66" s="60">
        <v>438</v>
      </c>
      <c r="P66" s="10"/>
      <c r="Q66" s="60">
        <f t="shared" si="25"/>
        <v>6900</v>
      </c>
      <c r="R66" s="10"/>
      <c r="S66" s="62">
        <f t="shared" si="26"/>
        <v>7360</v>
      </c>
      <c r="T66" s="10"/>
      <c r="U66" s="64">
        <v>23.2</v>
      </c>
      <c r="V66" s="64">
        <v>26.15</v>
      </c>
      <c r="W66" s="10"/>
      <c r="X66" s="43">
        <v>1080000000</v>
      </c>
      <c r="Y66" s="36">
        <v>7.6999999999999999E-2</v>
      </c>
      <c r="Z66" s="10"/>
      <c r="AA66" s="20">
        <v>55</v>
      </c>
      <c r="AB66" s="20">
        <v>4</v>
      </c>
      <c r="AC66" s="20">
        <v>1</v>
      </c>
      <c r="AD66" s="20">
        <v>39</v>
      </c>
      <c r="AE66" s="20">
        <v>1</v>
      </c>
      <c r="AF66" s="66">
        <f t="shared" si="27"/>
        <v>100</v>
      </c>
      <c r="AG66" s="10"/>
      <c r="AH66" s="36">
        <v>-5.1999999999999998E-2</v>
      </c>
      <c r="AI66" s="40">
        <v>9850</v>
      </c>
      <c r="AJ66" s="37">
        <v>0.76</v>
      </c>
      <c r="AK66" s="42" t="s">
        <v>213</v>
      </c>
      <c r="AL66" s="41">
        <v>1568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46</v>
      </c>
      <c r="E67" s="10"/>
      <c r="F67" s="18" t="s">
        <v>11</v>
      </c>
      <c r="G67" s="18" t="s">
        <v>11</v>
      </c>
      <c r="H67" s="10"/>
      <c r="I67" s="19">
        <v>5125821</v>
      </c>
      <c r="J67" s="19">
        <v>1710</v>
      </c>
      <c r="K67" s="17" t="s">
        <v>9</v>
      </c>
      <c r="L67" s="10"/>
      <c r="M67" s="60">
        <v>308</v>
      </c>
      <c r="N67" s="60">
        <v>1405</v>
      </c>
      <c r="O67" s="60">
        <v>1210</v>
      </c>
      <c r="P67" s="10"/>
      <c r="Q67" s="60">
        <f t="shared" si="25"/>
        <v>21075</v>
      </c>
      <c r="R67" s="10"/>
      <c r="S67" s="62">
        <f t="shared" si="26"/>
        <v>22480</v>
      </c>
      <c r="T67" s="10"/>
      <c r="U67" s="64">
        <v>27.4</v>
      </c>
      <c r="V67" s="64">
        <v>25.13</v>
      </c>
      <c r="W67" s="10"/>
      <c r="X67" s="43">
        <v>823520000</v>
      </c>
      <c r="Y67" s="36">
        <v>9.0999999999999998E-2</v>
      </c>
      <c r="Z67" s="10"/>
      <c r="AA67" s="20">
        <v>58</v>
      </c>
      <c r="AB67" s="20">
        <v>3</v>
      </c>
      <c r="AC67" s="20">
        <v>1</v>
      </c>
      <c r="AD67" s="20">
        <v>37</v>
      </c>
      <c r="AE67" s="20">
        <v>1</v>
      </c>
      <c r="AF67" s="66">
        <f t="shared" si="27"/>
        <v>100</v>
      </c>
      <c r="AG67" s="10"/>
      <c r="AH67" s="36">
        <v>-5.3999999999999999E-2</v>
      </c>
      <c r="AI67" s="40">
        <v>2483</v>
      </c>
      <c r="AJ67" s="37">
        <v>0.74</v>
      </c>
      <c r="AK67" s="42" t="s">
        <v>214</v>
      </c>
      <c r="AL67" s="41">
        <v>1557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18" t="s">
        <v>36</v>
      </c>
      <c r="E68" s="10"/>
      <c r="F68" s="18" t="s">
        <v>11</v>
      </c>
      <c r="G68" s="18" t="s">
        <v>11</v>
      </c>
      <c r="H68" s="10"/>
      <c r="I68" s="19">
        <v>539560</v>
      </c>
      <c r="J68" s="19">
        <v>2970</v>
      </c>
      <c r="K68" s="17" t="s">
        <v>9</v>
      </c>
      <c r="L68" s="10"/>
      <c r="M68" s="60">
        <v>41</v>
      </c>
      <c r="N68" s="60">
        <v>135</v>
      </c>
      <c r="O68" s="60">
        <v>135</v>
      </c>
      <c r="P68" s="10"/>
      <c r="Q68" s="60">
        <f t="shared" si="25"/>
        <v>2025</v>
      </c>
      <c r="R68" s="10"/>
      <c r="S68" s="62">
        <f t="shared" si="26"/>
        <v>2160</v>
      </c>
      <c r="T68" s="10"/>
      <c r="U68" s="64">
        <v>25</v>
      </c>
      <c r="V68" s="64">
        <v>25</v>
      </c>
      <c r="W68" s="10"/>
      <c r="X68" s="43">
        <f>AP68+AT68</f>
        <v>140541954.52500001</v>
      </c>
      <c r="Y68" s="36">
        <f>X68/AV68</f>
        <v>8.4511097128683113E-2</v>
      </c>
      <c r="Z68" s="10"/>
      <c r="AA68" s="20">
        <v>46.5</v>
      </c>
      <c r="AB68" s="20">
        <v>21.9</v>
      </c>
      <c r="AC68" s="20">
        <v>3.7</v>
      </c>
      <c r="AD68" s="20">
        <v>21.5</v>
      </c>
      <c r="AE68" s="20">
        <v>6.4</v>
      </c>
      <c r="AF68" s="66">
        <f t="shared" si="27"/>
        <v>100.00000000000001</v>
      </c>
      <c r="AG68" s="10"/>
      <c r="AH68" s="72"/>
      <c r="AI68" s="73"/>
      <c r="AJ68" s="74"/>
      <c r="AK68" s="75"/>
      <c r="AL68" s="76"/>
      <c r="AN68" s="57">
        <v>3130.982</v>
      </c>
      <c r="AO68" s="35">
        <v>70</v>
      </c>
      <c r="AP68" s="43">
        <f t="shared" si="28"/>
        <v>29587779.900000002</v>
      </c>
      <c r="AR68" s="57">
        <f t="shared" si="29"/>
        <v>3130.982</v>
      </c>
      <c r="AS68" s="35">
        <v>17.5</v>
      </c>
      <c r="AT68" s="43">
        <f t="shared" si="30"/>
        <v>110954174.625</v>
      </c>
      <c r="AV68" s="43">
        <v>1663000000</v>
      </c>
    </row>
    <row r="69" spans="1:48" ht="24" customHeight="1">
      <c r="A69" s="16"/>
      <c r="B69" s="17">
        <f t="shared" si="31"/>
        <v>7</v>
      </c>
      <c r="C69" s="10"/>
      <c r="D69" s="21" t="s">
        <v>10</v>
      </c>
      <c r="E69" s="10"/>
      <c r="F69" s="18" t="s">
        <v>11</v>
      </c>
      <c r="G69" s="18" t="s">
        <v>11</v>
      </c>
      <c r="H69" s="10"/>
      <c r="I69" s="19">
        <v>28813464</v>
      </c>
      <c r="J69" s="19">
        <v>3440</v>
      </c>
      <c r="K69" s="17" t="s">
        <v>9</v>
      </c>
      <c r="L69" s="10"/>
      <c r="M69" s="60">
        <v>2845</v>
      </c>
      <c r="N69" s="60">
        <v>6797</v>
      </c>
      <c r="O69" s="60">
        <v>6769</v>
      </c>
      <c r="P69" s="10"/>
      <c r="Q69" s="60">
        <f t="shared" si="25"/>
        <v>101955</v>
      </c>
      <c r="R69" s="10"/>
      <c r="S69" s="62">
        <f t="shared" si="26"/>
        <v>108752</v>
      </c>
      <c r="T69" s="10"/>
      <c r="U69" s="64">
        <v>23.61</v>
      </c>
      <c r="V69" s="64">
        <v>24.82</v>
      </c>
      <c r="W69" s="10"/>
      <c r="X69" s="43">
        <v>7930000000</v>
      </c>
      <c r="Y69" s="36">
        <v>7.8E-2</v>
      </c>
      <c r="Z69" s="10"/>
      <c r="AA69" s="20">
        <v>51</v>
      </c>
      <c r="AB69" s="20">
        <v>3</v>
      </c>
      <c r="AC69" s="20">
        <v>1</v>
      </c>
      <c r="AD69" s="20">
        <v>44</v>
      </c>
      <c r="AE69" s="20">
        <v>1</v>
      </c>
      <c r="AF69" s="66">
        <f t="shared" si="27"/>
        <v>100</v>
      </c>
      <c r="AG69" s="10"/>
      <c r="AH69" s="36">
        <v>-0.159</v>
      </c>
      <c r="AI69" s="40">
        <v>2708</v>
      </c>
      <c r="AJ69" s="37">
        <v>0.64</v>
      </c>
      <c r="AK69" s="42" t="s">
        <v>214</v>
      </c>
      <c r="AL69" s="41">
        <v>1670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121</v>
      </c>
      <c r="E70" s="10"/>
      <c r="F70" s="18" t="s">
        <v>11</v>
      </c>
      <c r="G70" s="18" t="s">
        <v>11</v>
      </c>
      <c r="H70" s="10"/>
      <c r="I70" s="19">
        <v>2479713</v>
      </c>
      <c r="J70" s="19">
        <v>4620</v>
      </c>
      <c r="K70" s="17" t="s">
        <v>9</v>
      </c>
      <c r="L70" s="10"/>
      <c r="M70" s="60">
        <v>731</v>
      </c>
      <c r="N70" s="60">
        <v>754</v>
      </c>
      <c r="O70" s="60">
        <v>467</v>
      </c>
      <c r="P70" s="10"/>
      <c r="Q70" s="60">
        <f t="shared" si="25"/>
        <v>11310</v>
      </c>
      <c r="R70" s="10"/>
      <c r="S70" s="62">
        <f t="shared" si="26"/>
        <v>12064</v>
      </c>
      <c r="T70" s="10"/>
      <c r="U70" s="64">
        <v>30.4</v>
      </c>
      <c r="V70" s="64">
        <v>19.3</v>
      </c>
      <c r="W70" s="10"/>
      <c r="X70" s="43">
        <v>1140000000</v>
      </c>
      <c r="Y70" s="36">
        <v>0.10100000000000001</v>
      </c>
      <c r="Z70" s="10"/>
      <c r="AA70" s="20">
        <v>60</v>
      </c>
      <c r="AB70" s="20">
        <v>3</v>
      </c>
      <c r="AC70" s="20">
        <v>1</v>
      </c>
      <c r="AD70" s="20">
        <v>35</v>
      </c>
      <c r="AE70" s="20">
        <v>1</v>
      </c>
      <c r="AF70" s="66">
        <f t="shared" si="27"/>
        <v>100</v>
      </c>
      <c r="AG70" s="10"/>
      <c r="AH70" s="36">
        <v>-6.5000000000000002E-2</v>
      </c>
      <c r="AI70" s="40">
        <v>14973</v>
      </c>
      <c r="AJ70" s="37">
        <v>0.73</v>
      </c>
      <c r="AK70" s="42" t="s">
        <v>213</v>
      </c>
      <c r="AL70" s="41">
        <v>1127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73</v>
      </c>
      <c r="E71" s="10"/>
      <c r="F71" s="18" t="s">
        <v>11</v>
      </c>
      <c r="G71" s="18" t="s">
        <v>11</v>
      </c>
      <c r="H71" s="10"/>
      <c r="I71" s="19">
        <v>28206728</v>
      </c>
      <c r="J71" s="19">
        <v>1380</v>
      </c>
      <c r="K71" s="17" t="s">
        <v>9</v>
      </c>
      <c r="L71" s="10"/>
      <c r="M71" s="60">
        <v>1802</v>
      </c>
      <c r="N71" s="60">
        <v>7018</v>
      </c>
      <c r="O71" s="60">
        <v>5387</v>
      </c>
      <c r="P71" s="10"/>
      <c r="Q71" s="60">
        <f t="shared" si="25"/>
        <v>105270</v>
      </c>
      <c r="R71" s="10"/>
      <c r="S71" s="62">
        <f t="shared" si="26"/>
        <v>112288</v>
      </c>
      <c r="T71" s="10"/>
      <c r="U71" s="64">
        <v>24.9</v>
      </c>
      <c r="V71" s="64">
        <v>18.29</v>
      </c>
      <c r="W71" s="10"/>
      <c r="X71" s="43">
        <v>4550000000</v>
      </c>
      <c r="Y71" s="36">
        <v>8.3000000000000004E-2</v>
      </c>
      <c r="Z71" s="10"/>
      <c r="AA71" s="20">
        <v>48</v>
      </c>
      <c r="AB71" s="20">
        <v>3</v>
      </c>
      <c r="AC71" s="20">
        <v>3</v>
      </c>
      <c r="AD71" s="20">
        <v>45</v>
      </c>
      <c r="AE71" s="20">
        <v>1</v>
      </c>
      <c r="AF71" s="66">
        <f t="shared" si="27"/>
        <v>100</v>
      </c>
      <c r="AG71" s="10"/>
      <c r="AH71" s="36">
        <v>1.0999999999999999E-2</v>
      </c>
      <c r="AI71" s="40">
        <v>7328</v>
      </c>
      <c r="AJ71" s="37">
        <v>0.7</v>
      </c>
      <c r="AK71" s="42" t="s">
        <v>213</v>
      </c>
      <c r="AL71" s="41">
        <v>976</v>
      </c>
      <c r="AN71" s="86"/>
      <c r="AO71" s="87"/>
      <c r="AP71" s="88">
        <f t="shared" si="28"/>
        <v>0</v>
      </c>
      <c r="AR71" s="86">
        <f t="shared" si="29"/>
        <v>0</v>
      </c>
      <c r="AS71" s="87"/>
      <c r="AT71" s="88">
        <f t="shared" si="30"/>
        <v>0</v>
      </c>
      <c r="AV71" s="88">
        <v>0</v>
      </c>
    </row>
    <row r="72" spans="1:48" ht="24" customHeight="1">
      <c r="A72" s="16"/>
      <c r="B72" s="17">
        <f t="shared" si="31"/>
        <v>10</v>
      </c>
      <c r="C72" s="10"/>
      <c r="D72" s="18" t="s">
        <v>112</v>
      </c>
      <c r="E72" s="10"/>
      <c r="F72" s="18" t="s">
        <v>11</v>
      </c>
      <c r="G72" s="18" t="s">
        <v>11</v>
      </c>
      <c r="H72" s="10"/>
      <c r="I72" s="19">
        <v>4301018</v>
      </c>
      <c r="J72" s="19">
        <v>1120</v>
      </c>
      <c r="K72" s="17" t="s">
        <v>9</v>
      </c>
      <c r="L72" s="10"/>
      <c r="M72" s="60">
        <v>184</v>
      </c>
      <c r="N72" s="60">
        <v>1064</v>
      </c>
      <c r="O72" s="60">
        <v>672</v>
      </c>
      <c r="P72" s="10"/>
      <c r="Q72" s="60">
        <f t="shared" si="25"/>
        <v>15960</v>
      </c>
      <c r="R72" s="10"/>
      <c r="S72" s="62">
        <f t="shared" si="26"/>
        <v>17024</v>
      </c>
      <c r="T72" s="10"/>
      <c r="U72" s="64">
        <v>24.7</v>
      </c>
      <c r="V72" s="64">
        <v>17.55</v>
      </c>
      <c r="W72" s="10"/>
      <c r="X72" s="43">
        <v>389830000</v>
      </c>
      <c r="Y72" s="36">
        <v>8.2000000000000003E-2</v>
      </c>
      <c r="Z72" s="10"/>
      <c r="AA72" s="20">
        <v>60</v>
      </c>
      <c r="AB72" s="20">
        <v>10</v>
      </c>
      <c r="AC72" s="20">
        <v>2</v>
      </c>
      <c r="AD72" s="20">
        <v>27</v>
      </c>
      <c r="AE72" s="20">
        <v>1</v>
      </c>
      <c r="AF72" s="66">
        <f t="shared" si="27"/>
        <v>100</v>
      </c>
      <c r="AG72" s="10"/>
      <c r="AH72" s="36">
        <v>-5.7000000000000002E-2</v>
      </c>
      <c r="AI72" s="40">
        <v>9677</v>
      </c>
      <c r="AJ72" s="37">
        <v>0.63</v>
      </c>
      <c r="AK72" s="42" t="s">
        <v>214</v>
      </c>
      <c r="AL72" s="41">
        <v>948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61</v>
      </c>
      <c r="E73" s="10"/>
      <c r="F73" s="18" t="s">
        <v>11</v>
      </c>
      <c r="G73" s="18" t="s">
        <v>11</v>
      </c>
      <c r="H73" s="10"/>
      <c r="I73" s="19">
        <v>1221490</v>
      </c>
      <c r="J73" s="19">
        <v>6550</v>
      </c>
      <c r="K73" s="17" t="s">
        <v>9</v>
      </c>
      <c r="L73" s="10"/>
      <c r="M73" s="60">
        <v>41</v>
      </c>
      <c r="N73" s="60">
        <v>300</v>
      </c>
      <c r="O73" s="60">
        <v>217</v>
      </c>
      <c r="P73" s="10"/>
      <c r="Q73" s="60">
        <f t="shared" si="25"/>
        <v>4500</v>
      </c>
      <c r="R73" s="10"/>
      <c r="S73" s="62">
        <f t="shared" si="26"/>
        <v>4800</v>
      </c>
      <c r="T73" s="10"/>
      <c r="U73" s="64">
        <v>24.6</v>
      </c>
      <c r="V73" s="64">
        <v>16.690000000000001</v>
      </c>
      <c r="W73" s="10"/>
      <c r="X73" s="43">
        <v>919590000</v>
      </c>
      <c r="Y73" s="36">
        <v>8.2000000000000003E-2</v>
      </c>
      <c r="Z73" s="10"/>
      <c r="AA73" s="20">
        <v>48</v>
      </c>
      <c r="AB73" s="20">
        <v>3</v>
      </c>
      <c r="AC73" s="20">
        <v>1</v>
      </c>
      <c r="AD73" s="20">
        <v>47</v>
      </c>
      <c r="AE73" s="20">
        <v>1</v>
      </c>
      <c r="AF73" s="66">
        <f t="shared" si="27"/>
        <v>100</v>
      </c>
      <c r="AG73" s="10"/>
      <c r="AH73" s="36">
        <v>-3.0000000000000001E-3</v>
      </c>
      <c r="AI73" s="40">
        <v>11707</v>
      </c>
      <c r="AJ73" s="37">
        <v>0.73</v>
      </c>
      <c r="AK73" s="42" t="s">
        <v>213</v>
      </c>
      <c r="AL73" s="41">
        <v>1094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38</v>
      </c>
      <c r="E74" s="10"/>
      <c r="F74" s="18" t="s">
        <v>11</v>
      </c>
      <c r="G74" s="18" t="s">
        <v>11</v>
      </c>
      <c r="H74" s="10"/>
      <c r="I74" s="19">
        <v>23439188</v>
      </c>
      <c r="J74" s="19">
        <v>1200</v>
      </c>
      <c r="K74" s="17" t="s">
        <v>9</v>
      </c>
      <c r="L74" s="10"/>
      <c r="M74" s="60">
        <v>1879</v>
      </c>
      <c r="N74" s="60">
        <v>7066</v>
      </c>
      <c r="O74" s="60">
        <v>4120</v>
      </c>
      <c r="P74" s="10"/>
      <c r="Q74" s="60">
        <f t="shared" si="25"/>
        <v>105990</v>
      </c>
      <c r="R74" s="10"/>
      <c r="S74" s="62">
        <f t="shared" si="26"/>
        <v>113056</v>
      </c>
      <c r="T74" s="10"/>
      <c r="U74" s="64">
        <v>30.1</v>
      </c>
      <c r="V74" s="64">
        <v>15.27</v>
      </c>
      <c r="W74" s="10"/>
      <c r="X74" s="43">
        <v>3270000000</v>
      </c>
      <c r="Y74" s="36">
        <v>0.1</v>
      </c>
      <c r="Z74" s="10"/>
      <c r="AA74" s="20">
        <v>64</v>
      </c>
      <c r="AB74" s="20">
        <v>20</v>
      </c>
      <c r="AC74" s="20">
        <v>1</v>
      </c>
      <c r="AD74" s="20">
        <v>14</v>
      </c>
      <c r="AE74" s="20">
        <v>1</v>
      </c>
      <c r="AF74" s="66">
        <f t="shared" si="27"/>
        <v>100</v>
      </c>
      <c r="AG74" s="10"/>
      <c r="AH74" s="36">
        <v>-8.3000000000000004E-2</v>
      </c>
      <c r="AI74" s="40">
        <v>3235</v>
      </c>
      <c r="AJ74" s="37">
        <v>0.64</v>
      </c>
      <c r="AK74" s="42" t="s">
        <v>214</v>
      </c>
      <c r="AL74" s="41">
        <v>878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49</v>
      </c>
      <c r="E75" s="10"/>
      <c r="F75" s="18" t="s">
        <v>11</v>
      </c>
      <c r="G75" s="18" t="s">
        <v>11</v>
      </c>
      <c r="H75" s="10"/>
      <c r="I75" s="19">
        <v>23695920</v>
      </c>
      <c r="J75" s="19">
        <v>1520</v>
      </c>
      <c r="K75" s="17" t="s">
        <v>9</v>
      </c>
      <c r="L75" s="10"/>
      <c r="M75" s="60">
        <v>991</v>
      </c>
      <c r="N75" s="60">
        <v>5582</v>
      </c>
      <c r="O75" s="60">
        <v>3670</v>
      </c>
      <c r="P75" s="10"/>
      <c r="Q75" s="60">
        <f t="shared" si="25"/>
        <v>83730</v>
      </c>
      <c r="R75" s="10"/>
      <c r="S75" s="62">
        <f t="shared" si="26"/>
        <v>89312</v>
      </c>
      <c r="T75" s="10"/>
      <c r="U75" s="64">
        <v>23.6</v>
      </c>
      <c r="V75" s="64">
        <v>15</v>
      </c>
      <c r="W75" s="10"/>
      <c r="X75" s="43">
        <v>2770000000</v>
      </c>
      <c r="Y75" s="36">
        <v>7.8E-2</v>
      </c>
      <c r="Z75" s="10"/>
      <c r="AA75" s="20">
        <v>51</v>
      </c>
      <c r="AB75" s="20">
        <v>10</v>
      </c>
      <c r="AC75" s="20">
        <v>1</v>
      </c>
      <c r="AD75" s="20">
        <v>37</v>
      </c>
      <c r="AE75" s="20">
        <v>1</v>
      </c>
      <c r="AF75" s="66">
        <f t="shared" si="27"/>
        <v>100</v>
      </c>
      <c r="AG75" s="10"/>
      <c r="AH75" s="36">
        <v>-0.05</v>
      </c>
      <c r="AI75" s="40">
        <v>3821</v>
      </c>
      <c r="AJ75" s="37">
        <v>0.63</v>
      </c>
      <c r="AK75" s="42" t="s">
        <v>213</v>
      </c>
      <c r="AL75" s="41">
        <v>865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31</v>
      </c>
      <c r="E76" s="10"/>
      <c r="F76" s="18" t="s">
        <v>11</v>
      </c>
      <c r="G76" s="18" t="s">
        <v>11</v>
      </c>
      <c r="H76" s="10"/>
      <c r="I76" s="19">
        <v>2250260</v>
      </c>
      <c r="J76" s="19">
        <v>6610</v>
      </c>
      <c r="K76" s="17" t="s">
        <v>9</v>
      </c>
      <c r="L76" s="10"/>
      <c r="M76" s="60">
        <v>450</v>
      </c>
      <c r="N76" s="60">
        <v>535</v>
      </c>
      <c r="O76" s="60">
        <v>299</v>
      </c>
      <c r="P76" s="10"/>
      <c r="Q76" s="60">
        <f t="shared" si="25"/>
        <v>8025</v>
      </c>
      <c r="R76" s="10"/>
      <c r="S76" s="62">
        <f t="shared" si="26"/>
        <v>8560</v>
      </c>
      <c r="T76" s="10"/>
      <c r="U76" s="64">
        <v>23.8</v>
      </c>
      <c r="V76" s="64">
        <v>13.33</v>
      </c>
      <c r="W76" s="10"/>
      <c r="X76" s="43">
        <v>1240000000</v>
      </c>
      <c r="Y76" s="36">
        <v>7.9000000000000001E-2</v>
      </c>
      <c r="Z76" s="10"/>
      <c r="AA76" s="20">
        <v>62</v>
      </c>
      <c r="AB76" s="20">
        <v>3</v>
      </c>
      <c r="AC76" s="20">
        <v>1</v>
      </c>
      <c r="AD76" s="20">
        <v>33</v>
      </c>
      <c r="AE76" s="20">
        <v>1</v>
      </c>
      <c r="AF76" s="66">
        <f t="shared" si="27"/>
        <v>100</v>
      </c>
      <c r="AG76" s="10"/>
      <c r="AH76" s="36">
        <v>-5.0999999999999997E-2</v>
      </c>
      <c r="AI76" s="40">
        <v>29031</v>
      </c>
      <c r="AJ76" s="37">
        <v>0.72</v>
      </c>
      <c r="AK76" s="42" t="s">
        <v>214</v>
      </c>
      <c r="AL76" s="41">
        <v>787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18" t="s">
        <v>113</v>
      </c>
      <c r="E77" s="10"/>
      <c r="F77" s="18" t="s">
        <v>11</v>
      </c>
      <c r="G77" s="18" t="s">
        <v>11</v>
      </c>
      <c r="H77" s="10"/>
      <c r="I77" s="19">
        <v>1262132</v>
      </c>
      <c r="J77" s="19">
        <v>9760</v>
      </c>
      <c r="K77" s="17" t="s">
        <v>9</v>
      </c>
      <c r="L77" s="10"/>
      <c r="M77" s="60">
        <v>144</v>
      </c>
      <c r="N77" s="60">
        <v>173</v>
      </c>
      <c r="O77" s="60">
        <v>168</v>
      </c>
      <c r="P77" s="10"/>
      <c r="Q77" s="60">
        <f t="shared" si="25"/>
        <v>2595</v>
      </c>
      <c r="R77" s="10"/>
      <c r="S77" s="62">
        <f t="shared" si="26"/>
        <v>2768</v>
      </c>
      <c r="T77" s="10"/>
      <c r="U77" s="64">
        <v>13.7</v>
      </c>
      <c r="V77" s="64">
        <v>13.22</v>
      </c>
      <c r="W77" s="10"/>
      <c r="X77" s="43">
        <v>556910000</v>
      </c>
      <c r="Y77" s="36">
        <v>4.5999999999999999E-2</v>
      </c>
      <c r="Z77" s="10"/>
      <c r="AA77" s="20">
        <v>40</v>
      </c>
      <c r="AB77" s="20">
        <v>28</v>
      </c>
      <c r="AC77" s="20">
        <v>3</v>
      </c>
      <c r="AD77" s="20">
        <v>28</v>
      </c>
      <c r="AE77" s="20">
        <v>1</v>
      </c>
      <c r="AF77" s="66">
        <f t="shared" si="27"/>
        <v>100</v>
      </c>
      <c r="AG77" s="10"/>
      <c r="AH77" s="36">
        <v>4.3999999999999997E-2</v>
      </c>
      <c r="AI77" s="40">
        <v>40224</v>
      </c>
      <c r="AJ77" s="37">
        <v>0.8</v>
      </c>
      <c r="AK77" s="42" t="s">
        <v>223</v>
      </c>
      <c r="AL77" s="41">
        <v>727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145</v>
      </c>
      <c r="E78" s="10"/>
      <c r="F78" s="18" t="s">
        <v>11</v>
      </c>
      <c r="G78" s="18" t="s">
        <v>11</v>
      </c>
      <c r="H78" s="10"/>
      <c r="I78" s="19">
        <v>199910</v>
      </c>
      <c r="J78" s="19">
        <v>1730</v>
      </c>
      <c r="K78" s="17" t="s">
        <v>9</v>
      </c>
      <c r="L78" s="10"/>
      <c r="M78" s="60">
        <v>23</v>
      </c>
      <c r="N78" s="60">
        <v>55</v>
      </c>
      <c r="O78" s="60">
        <v>24</v>
      </c>
      <c r="P78" s="10"/>
      <c r="Q78" s="60">
        <f t="shared" si="25"/>
        <v>825</v>
      </c>
      <c r="R78" s="10"/>
      <c r="S78" s="62">
        <f t="shared" si="26"/>
        <v>880</v>
      </c>
      <c r="T78" s="10"/>
      <c r="U78" s="64">
        <v>27.5</v>
      </c>
      <c r="V78" s="64">
        <v>11.95</v>
      </c>
      <c r="W78" s="10"/>
      <c r="X78" s="43">
        <v>32410000</v>
      </c>
      <c r="Y78" s="36">
        <v>9.0999999999999998E-2</v>
      </c>
      <c r="Z78" s="10"/>
      <c r="AA78" s="20">
        <v>52</v>
      </c>
      <c r="AB78" s="20">
        <v>10</v>
      </c>
      <c r="AC78" s="20">
        <v>2</v>
      </c>
      <c r="AD78" s="20">
        <v>35</v>
      </c>
      <c r="AE78" s="20">
        <v>1</v>
      </c>
      <c r="AF78" s="66">
        <f t="shared" si="27"/>
        <v>100</v>
      </c>
      <c r="AG78" s="10"/>
      <c r="AH78" s="36">
        <v>-0.08</v>
      </c>
      <c r="AI78" s="40">
        <v>17033</v>
      </c>
      <c r="AJ78" s="37">
        <v>0.68</v>
      </c>
      <c r="AK78" s="42" t="s">
        <v>213</v>
      </c>
      <c r="AL78" s="41">
        <v>673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94</v>
      </c>
      <c r="E79" s="10"/>
      <c r="F79" s="18" t="s">
        <v>11</v>
      </c>
      <c r="G79" s="18" t="s">
        <v>11</v>
      </c>
      <c r="H79" s="10"/>
      <c r="I79" s="19">
        <v>48461568</v>
      </c>
      <c r="J79" s="19">
        <v>1380</v>
      </c>
      <c r="K79" s="17" t="s">
        <v>9</v>
      </c>
      <c r="L79" s="10"/>
      <c r="M79" s="60">
        <v>2965</v>
      </c>
      <c r="N79" s="60">
        <v>13463</v>
      </c>
      <c r="O79" s="60">
        <v>5416</v>
      </c>
      <c r="P79" s="10"/>
      <c r="Q79" s="60">
        <f t="shared" si="25"/>
        <v>201945</v>
      </c>
      <c r="R79" s="10"/>
      <c r="S79" s="62">
        <f t="shared" si="26"/>
        <v>215408</v>
      </c>
      <c r="T79" s="10"/>
      <c r="U79" s="64">
        <v>27.8</v>
      </c>
      <c r="V79" s="64">
        <v>11.47</v>
      </c>
      <c r="W79" s="10"/>
      <c r="X79" s="43">
        <v>6550000000</v>
      </c>
      <c r="Y79" s="36">
        <v>9.1999999999999998E-2</v>
      </c>
      <c r="Z79" s="10"/>
      <c r="AA79" s="20">
        <v>49</v>
      </c>
      <c r="AB79" s="20">
        <v>6</v>
      </c>
      <c r="AC79" s="20">
        <v>6</v>
      </c>
      <c r="AD79" s="20">
        <v>38</v>
      </c>
      <c r="AE79" s="20">
        <v>1</v>
      </c>
      <c r="AF79" s="66">
        <f t="shared" si="27"/>
        <v>100</v>
      </c>
      <c r="AG79" s="10"/>
      <c r="AH79" s="36">
        <v>-6.7000000000000004E-2</v>
      </c>
      <c r="AI79" s="40">
        <v>4536</v>
      </c>
      <c r="AJ79" s="37">
        <v>0.67</v>
      </c>
      <c r="AK79" s="42" t="s">
        <v>213</v>
      </c>
      <c r="AL79" s="41">
        <v>636</v>
      </c>
      <c r="AN79" s="86"/>
      <c r="AO79" s="87"/>
      <c r="AP79" s="88">
        <f t="shared" si="28"/>
        <v>0</v>
      </c>
      <c r="AR79" s="86">
        <f t="shared" si="29"/>
        <v>0</v>
      </c>
      <c r="AS79" s="87"/>
      <c r="AT79" s="88">
        <f t="shared" si="30"/>
        <v>0</v>
      </c>
      <c r="AV79" s="88">
        <v>0</v>
      </c>
    </row>
    <row r="80" spans="1:48" ht="24" customHeight="1">
      <c r="A80" s="16"/>
      <c r="B80" s="17">
        <f t="shared" si="31"/>
        <v>18</v>
      </c>
      <c r="C80" s="10"/>
      <c r="D80" s="18" t="s">
        <v>126</v>
      </c>
      <c r="E80" s="10"/>
      <c r="F80" s="18" t="s">
        <v>11</v>
      </c>
      <c r="G80" s="18" t="s">
        <v>11</v>
      </c>
      <c r="H80" s="10"/>
      <c r="I80" s="19">
        <v>185989632</v>
      </c>
      <c r="J80" s="19">
        <v>2450</v>
      </c>
      <c r="K80" s="17" t="s">
        <v>9</v>
      </c>
      <c r="L80" s="10"/>
      <c r="M80" s="60">
        <v>5053</v>
      </c>
      <c r="N80" s="60">
        <v>39802</v>
      </c>
      <c r="O80" s="60">
        <v>19710</v>
      </c>
      <c r="P80" s="10"/>
      <c r="Q80" s="60">
        <f t="shared" si="25"/>
        <v>597030</v>
      </c>
      <c r="R80" s="10"/>
      <c r="S80" s="62">
        <f t="shared" si="26"/>
        <v>636832</v>
      </c>
      <c r="T80" s="10"/>
      <c r="U80" s="64">
        <v>21.4</v>
      </c>
      <c r="V80" s="64">
        <v>9.86</v>
      </c>
      <c r="W80" s="10"/>
      <c r="X80" s="43">
        <v>28790000000</v>
      </c>
      <c r="Y80" s="36">
        <v>7.0999999999999994E-2</v>
      </c>
      <c r="Z80" s="10"/>
      <c r="AA80" s="20">
        <v>52</v>
      </c>
      <c r="AB80" s="20">
        <v>8</v>
      </c>
      <c r="AC80" s="20">
        <v>2</v>
      </c>
      <c r="AD80" s="20">
        <v>37</v>
      </c>
      <c r="AE80" s="20">
        <v>1</v>
      </c>
      <c r="AF80" s="66">
        <f t="shared" si="27"/>
        <v>100</v>
      </c>
      <c r="AG80" s="10"/>
      <c r="AH80" s="36">
        <v>8.0000000000000002E-3</v>
      </c>
      <c r="AI80" s="40">
        <v>6309</v>
      </c>
      <c r="AJ80" s="37">
        <v>0.45</v>
      </c>
      <c r="AK80" s="42" t="s">
        <v>214</v>
      </c>
      <c r="AL80" s="41">
        <v>631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48" ht="24" customHeight="1">
      <c r="A81" s="16"/>
      <c r="B81" s="17">
        <f t="shared" si="31"/>
        <v>19</v>
      </c>
      <c r="C81" s="10"/>
      <c r="D81" s="18" t="s">
        <v>225</v>
      </c>
      <c r="E81" s="10"/>
      <c r="F81" s="18" t="s">
        <v>11</v>
      </c>
      <c r="G81" s="18" t="s">
        <v>11</v>
      </c>
      <c r="H81" s="10"/>
      <c r="I81" s="19">
        <v>539560</v>
      </c>
      <c r="J81" s="19"/>
      <c r="K81" s="17" t="s">
        <v>9</v>
      </c>
      <c r="L81" s="10"/>
      <c r="M81" s="60">
        <v>41</v>
      </c>
      <c r="N81" s="60">
        <v>135</v>
      </c>
      <c r="O81" s="60">
        <v>43</v>
      </c>
      <c r="P81" s="10"/>
      <c r="Q81" s="60">
        <f t="shared" si="25"/>
        <v>2025</v>
      </c>
      <c r="R81" s="10"/>
      <c r="S81" s="62">
        <f t="shared" si="26"/>
        <v>2160</v>
      </c>
      <c r="T81" s="10"/>
      <c r="U81" s="64">
        <v>25</v>
      </c>
      <c r="V81" s="64">
        <v>7.86</v>
      </c>
      <c r="W81" s="10"/>
      <c r="X81" s="43">
        <v>138350000</v>
      </c>
      <c r="Y81" s="36">
        <v>8.3000000000000004E-2</v>
      </c>
      <c r="Z81" s="10"/>
      <c r="AA81" s="20">
        <v>38</v>
      </c>
      <c r="AB81" s="20">
        <v>6</v>
      </c>
      <c r="AC81" s="20">
        <v>2</v>
      </c>
      <c r="AD81" s="20">
        <v>53</v>
      </c>
      <c r="AE81" s="20">
        <v>1</v>
      </c>
      <c r="AF81" s="66">
        <f t="shared" si="27"/>
        <v>100</v>
      </c>
      <c r="AG81" s="10"/>
      <c r="AH81" s="36">
        <v>-1E-3</v>
      </c>
      <c r="AI81" s="40">
        <v>12039</v>
      </c>
      <c r="AJ81" s="37">
        <v>0.67</v>
      </c>
      <c r="AK81" s="42" t="s">
        <v>213</v>
      </c>
      <c r="AL81" s="41">
        <v>417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48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48" ht="24" customHeight="1">
      <c r="A83" s="16"/>
      <c r="B83" s="17">
        <v>1</v>
      </c>
      <c r="C83" s="10"/>
      <c r="D83" s="18" t="s">
        <v>57</v>
      </c>
      <c r="E83" s="10"/>
      <c r="F83" s="18" t="s">
        <v>13</v>
      </c>
      <c r="G83" s="18" t="s">
        <v>222</v>
      </c>
      <c r="H83" s="10"/>
      <c r="I83" s="19">
        <v>10648791</v>
      </c>
      <c r="J83" s="19">
        <v>6390</v>
      </c>
      <c r="K83" s="17" t="s">
        <v>9</v>
      </c>
      <c r="L83" s="10"/>
      <c r="M83" s="60">
        <v>3118</v>
      </c>
      <c r="N83" s="60">
        <v>3684</v>
      </c>
      <c r="O83" s="60">
        <v>3184</v>
      </c>
      <c r="P83" s="10"/>
      <c r="Q83" s="60">
        <f t="shared" ref="Q83:Q105" si="32">N83*$Q$200</f>
        <v>55260</v>
      </c>
      <c r="R83" s="10"/>
      <c r="S83" s="62">
        <f t="shared" ref="S83:S105" si="33">Q83+N83</f>
        <v>58944</v>
      </c>
      <c r="T83" s="10"/>
      <c r="U83" s="64">
        <v>34.6</v>
      </c>
      <c r="V83" s="64">
        <v>30.77</v>
      </c>
      <c r="W83" s="10"/>
      <c r="X83" s="43">
        <v>8320000000</v>
      </c>
      <c r="Y83" s="36">
        <v>0.115</v>
      </c>
      <c r="Z83" s="10"/>
      <c r="AA83" s="20">
        <v>73</v>
      </c>
      <c r="AB83" s="20">
        <v>16</v>
      </c>
      <c r="AC83" s="20">
        <v>1</v>
      </c>
      <c r="AD83" s="20">
        <v>9</v>
      </c>
      <c r="AE83" s="20">
        <v>1</v>
      </c>
      <c r="AF83" s="66">
        <f t="shared" ref="AF83:AF105" si="34">SUM(AA83:AE83)</f>
        <v>100</v>
      </c>
      <c r="AG83" s="10"/>
      <c r="AH83" s="36">
        <v>5.8999999999999997E-2</v>
      </c>
      <c r="AI83" s="40">
        <v>36192</v>
      </c>
      <c r="AJ83" s="37">
        <v>0.81</v>
      </c>
      <c r="AK83" s="42" t="s">
        <v>210</v>
      </c>
      <c r="AL83" s="41">
        <v>1563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48" ht="24" customHeight="1">
      <c r="A84" s="16"/>
      <c r="B84" s="17">
        <f t="shared" si="31"/>
        <v>2</v>
      </c>
      <c r="C84" s="10"/>
      <c r="D84" s="18" t="s">
        <v>58</v>
      </c>
      <c r="E84" s="10"/>
      <c r="F84" s="18" t="s">
        <v>13</v>
      </c>
      <c r="G84" s="18" t="s">
        <v>222</v>
      </c>
      <c r="H84" s="10"/>
      <c r="I84" s="19">
        <v>16385068</v>
      </c>
      <c r="J84" s="19">
        <v>5820</v>
      </c>
      <c r="K84" s="17" t="s">
        <v>9</v>
      </c>
      <c r="L84" s="10"/>
      <c r="M84" s="60">
        <v>2894</v>
      </c>
      <c r="N84" s="60">
        <v>3490</v>
      </c>
      <c r="O84" s="60">
        <v>4474</v>
      </c>
      <c r="P84" s="10"/>
      <c r="Q84" s="60">
        <f t="shared" si="32"/>
        <v>52350</v>
      </c>
      <c r="R84" s="10"/>
      <c r="S84" s="62">
        <f t="shared" si="33"/>
        <v>55840</v>
      </c>
      <c r="T84" s="10"/>
      <c r="U84" s="64">
        <v>21.3</v>
      </c>
      <c r="V84" s="64">
        <v>27.21</v>
      </c>
      <c r="W84" s="10"/>
      <c r="X84" s="43">
        <v>7080000000</v>
      </c>
      <c r="Y84" s="36">
        <v>7.0999999999999994E-2</v>
      </c>
      <c r="Z84" s="10"/>
      <c r="AA84" s="20">
        <v>32</v>
      </c>
      <c r="AB84" s="20">
        <v>18</v>
      </c>
      <c r="AC84" s="20">
        <v>2</v>
      </c>
      <c r="AD84" s="20">
        <v>47</v>
      </c>
      <c r="AE84" s="20">
        <v>1</v>
      </c>
      <c r="AF84" s="66">
        <f t="shared" si="34"/>
        <v>100</v>
      </c>
      <c r="AG84" s="10"/>
      <c r="AH84" s="36">
        <v>-9.0999999999999998E-2</v>
      </c>
      <c r="AI84" s="40">
        <v>11751</v>
      </c>
      <c r="AJ84" s="37">
        <v>0.75</v>
      </c>
      <c r="AK84" s="42" t="s">
        <v>213</v>
      </c>
      <c r="AL84" s="41">
        <v>1394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48" ht="24" customHeight="1">
      <c r="A85" s="16"/>
      <c r="B85" s="17">
        <f t="shared" si="31"/>
        <v>3</v>
      </c>
      <c r="C85" s="10"/>
      <c r="D85" s="18" t="s">
        <v>183</v>
      </c>
      <c r="E85" s="10"/>
      <c r="F85" s="18" t="s">
        <v>13</v>
      </c>
      <c r="G85" s="18" t="s">
        <v>222</v>
      </c>
      <c r="H85" s="10"/>
      <c r="I85" s="19">
        <v>31568180</v>
      </c>
      <c r="J85" s="19">
        <v>11760</v>
      </c>
      <c r="K85" s="17" t="s">
        <v>9</v>
      </c>
      <c r="L85" s="10"/>
      <c r="M85" s="60">
        <v>7028</v>
      </c>
      <c r="N85" s="60">
        <v>10640</v>
      </c>
      <c r="O85" s="60">
        <v>6881</v>
      </c>
      <c r="P85" s="10"/>
      <c r="Q85" s="60">
        <f t="shared" si="32"/>
        <v>159600</v>
      </c>
      <c r="R85" s="10"/>
      <c r="S85" s="62">
        <f t="shared" si="33"/>
        <v>170240</v>
      </c>
      <c r="T85" s="10"/>
      <c r="U85" s="64">
        <v>33.700000000000003</v>
      </c>
      <c r="V85" s="64">
        <v>22.62</v>
      </c>
      <c r="W85" s="10"/>
      <c r="X85" s="43">
        <v>55520000000</v>
      </c>
      <c r="Y85" s="36">
        <v>0.115</v>
      </c>
      <c r="Z85" s="10"/>
      <c r="AA85" s="20">
        <v>31</v>
      </c>
      <c r="AB85" s="20">
        <v>16</v>
      </c>
      <c r="AC85" s="20">
        <v>2</v>
      </c>
      <c r="AD85" s="20">
        <v>49</v>
      </c>
      <c r="AE85" s="20">
        <v>2</v>
      </c>
      <c r="AF85" s="66">
        <f t="shared" si="34"/>
        <v>100</v>
      </c>
      <c r="AG85" s="10"/>
      <c r="AH85" s="36">
        <v>-2.7E-2</v>
      </c>
      <c r="AI85" s="40">
        <v>25341</v>
      </c>
      <c r="AJ85" s="37">
        <v>0.84</v>
      </c>
      <c r="AK85" s="42" t="s">
        <v>213</v>
      </c>
      <c r="AL85" s="41">
        <v>1230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48" ht="24" customHeight="1">
      <c r="A86" s="16"/>
      <c r="B86" s="17">
        <f t="shared" si="31"/>
        <v>4</v>
      </c>
      <c r="C86" s="10"/>
      <c r="D86" s="18" t="s">
        <v>32</v>
      </c>
      <c r="E86" s="10"/>
      <c r="F86" s="18" t="s">
        <v>13</v>
      </c>
      <c r="G86" s="18" t="s">
        <v>222</v>
      </c>
      <c r="H86" s="10"/>
      <c r="I86" s="19">
        <v>207652864</v>
      </c>
      <c r="J86" s="19">
        <v>8840</v>
      </c>
      <c r="K86" s="17" t="s">
        <v>9</v>
      </c>
      <c r="L86" s="10"/>
      <c r="M86" s="60">
        <v>38651</v>
      </c>
      <c r="N86" s="60">
        <v>41007</v>
      </c>
      <c r="O86" s="60">
        <v>46009</v>
      </c>
      <c r="P86" s="10"/>
      <c r="Q86" s="60">
        <f t="shared" si="32"/>
        <v>615105</v>
      </c>
      <c r="R86" s="10"/>
      <c r="S86" s="62">
        <f t="shared" si="33"/>
        <v>656112</v>
      </c>
      <c r="T86" s="10"/>
      <c r="U86" s="64">
        <v>19.7</v>
      </c>
      <c r="V86" s="64">
        <v>21.9</v>
      </c>
      <c r="W86" s="10"/>
      <c r="X86" s="43">
        <v>117950000000</v>
      </c>
      <c r="Y86" s="36">
        <v>6.6000000000000003E-2</v>
      </c>
      <c r="Z86" s="10"/>
      <c r="AA86" s="20">
        <v>32</v>
      </c>
      <c r="AB86" s="20">
        <v>38</v>
      </c>
      <c r="AC86" s="20">
        <v>2</v>
      </c>
      <c r="AD86" s="20">
        <v>27</v>
      </c>
      <c r="AE86" s="20">
        <v>1</v>
      </c>
      <c r="AF86" s="66">
        <f t="shared" si="34"/>
        <v>100</v>
      </c>
      <c r="AG86" s="10"/>
      <c r="AH86" s="36">
        <v>-7.1999999999999995E-2</v>
      </c>
      <c r="AI86" s="40">
        <v>45204</v>
      </c>
      <c r="AJ86" s="37">
        <v>0.82</v>
      </c>
      <c r="AK86" s="42" t="s">
        <v>210</v>
      </c>
      <c r="AL86" s="41">
        <v>1140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48" ht="24" customHeight="1">
      <c r="A87" s="16"/>
      <c r="B87" s="17">
        <f t="shared" si="31"/>
        <v>5</v>
      </c>
      <c r="C87" s="10"/>
      <c r="D87" s="18" t="s">
        <v>132</v>
      </c>
      <c r="E87" s="10"/>
      <c r="F87" s="18" t="s">
        <v>13</v>
      </c>
      <c r="G87" s="18" t="s">
        <v>222</v>
      </c>
      <c r="H87" s="10"/>
      <c r="I87" s="19">
        <v>6725308</v>
      </c>
      <c r="J87" s="19">
        <v>4070</v>
      </c>
      <c r="K87" s="17" t="s">
        <v>9</v>
      </c>
      <c r="L87" s="10"/>
      <c r="M87" s="60">
        <v>1202</v>
      </c>
      <c r="N87" s="60">
        <v>1529</v>
      </c>
      <c r="O87" s="60">
        <v>1494</v>
      </c>
      <c r="P87" s="10"/>
      <c r="Q87" s="60">
        <f t="shared" si="32"/>
        <v>22935</v>
      </c>
      <c r="R87" s="10"/>
      <c r="S87" s="62">
        <f t="shared" si="33"/>
        <v>24464</v>
      </c>
      <c r="T87" s="10"/>
      <c r="U87" s="64">
        <v>22.7</v>
      </c>
      <c r="V87" s="64">
        <v>21.9</v>
      </c>
      <c r="W87" s="10"/>
      <c r="X87" s="43">
        <v>2730000000</v>
      </c>
      <c r="Y87" s="36">
        <v>7.5999999999999998E-2</v>
      </c>
      <c r="Z87" s="10"/>
      <c r="AA87" s="20">
        <v>18</v>
      </c>
      <c r="AB87" s="20">
        <v>43</v>
      </c>
      <c r="AC87" s="20">
        <v>1</v>
      </c>
      <c r="AD87" s="20">
        <v>37</v>
      </c>
      <c r="AE87" s="20">
        <v>1</v>
      </c>
      <c r="AF87" s="66">
        <f t="shared" si="34"/>
        <v>100</v>
      </c>
      <c r="AG87" s="10"/>
      <c r="AH87" s="36">
        <v>-0.08</v>
      </c>
      <c r="AI87" s="40">
        <v>27834</v>
      </c>
      <c r="AJ87" s="37">
        <v>0.84</v>
      </c>
      <c r="AK87" s="42" t="s">
        <v>210</v>
      </c>
      <c r="AL87" s="41">
        <v>1167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48" ht="24" customHeight="1">
      <c r="A88" s="16"/>
      <c r="B88" s="17">
        <f t="shared" si="31"/>
        <v>6</v>
      </c>
      <c r="C88" s="10"/>
      <c r="D88" s="18" t="s">
        <v>60</v>
      </c>
      <c r="E88" s="10"/>
      <c r="F88" s="18" t="s">
        <v>13</v>
      </c>
      <c r="G88" s="18" t="s">
        <v>222</v>
      </c>
      <c r="H88" s="10"/>
      <c r="I88" s="19">
        <v>6344722</v>
      </c>
      <c r="J88" s="19">
        <v>3920</v>
      </c>
      <c r="K88" s="17" t="s">
        <v>9</v>
      </c>
      <c r="L88" s="10"/>
      <c r="M88" s="60">
        <v>1215</v>
      </c>
      <c r="N88" s="60">
        <v>1411</v>
      </c>
      <c r="O88" s="60">
        <v>1276</v>
      </c>
      <c r="P88" s="10"/>
      <c r="Q88" s="60">
        <f t="shared" si="32"/>
        <v>21165</v>
      </c>
      <c r="R88" s="10"/>
      <c r="S88" s="62">
        <f t="shared" si="33"/>
        <v>22576</v>
      </c>
      <c r="T88" s="10"/>
      <c r="U88" s="64">
        <v>22.2</v>
      </c>
      <c r="V88" s="64">
        <v>21.04</v>
      </c>
      <c r="W88" s="10"/>
      <c r="X88" s="43">
        <v>1770000000</v>
      </c>
      <c r="Y88" s="36">
        <v>7.3999999999999996E-2</v>
      </c>
      <c r="Z88" s="10"/>
      <c r="AA88" s="20">
        <v>30</v>
      </c>
      <c r="AB88" s="20">
        <v>3</v>
      </c>
      <c r="AC88" s="20">
        <v>1</v>
      </c>
      <c r="AD88" s="20">
        <v>65</v>
      </c>
      <c r="AE88" s="20">
        <v>1</v>
      </c>
      <c r="AF88" s="66">
        <f t="shared" si="34"/>
        <v>100</v>
      </c>
      <c r="AG88" s="10"/>
      <c r="AH88" s="36">
        <v>0.10299999999999999</v>
      </c>
      <c r="AI88" s="40">
        <v>15888</v>
      </c>
      <c r="AJ88" s="37">
        <v>0.71</v>
      </c>
      <c r="AK88" s="42" t="s">
        <v>213</v>
      </c>
      <c r="AL88" s="41">
        <v>929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48" ht="24" customHeight="1">
      <c r="A89" s="16"/>
      <c r="B89" s="17">
        <f t="shared" si="31"/>
        <v>7</v>
      </c>
      <c r="C89" s="10"/>
      <c r="D89" s="18" t="s">
        <v>29</v>
      </c>
      <c r="E89" s="10"/>
      <c r="F89" s="18" t="s">
        <v>13</v>
      </c>
      <c r="G89" s="18" t="s">
        <v>222</v>
      </c>
      <c r="H89" s="10"/>
      <c r="I89" s="19">
        <v>10887882</v>
      </c>
      <c r="J89" s="19">
        <v>3070</v>
      </c>
      <c r="K89" s="17" t="s">
        <v>9</v>
      </c>
      <c r="L89" s="10"/>
      <c r="M89" s="60">
        <v>1259</v>
      </c>
      <c r="N89" s="60">
        <v>1687</v>
      </c>
      <c r="O89" s="60">
        <v>2120</v>
      </c>
      <c r="P89" s="10"/>
      <c r="Q89" s="60">
        <f t="shared" si="32"/>
        <v>25305</v>
      </c>
      <c r="R89" s="10"/>
      <c r="S89" s="62">
        <f t="shared" si="33"/>
        <v>26992</v>
      </c>
      <c r="T89" s="10"/>
      <c r="U89" s="64">
        <v>15.5</v>
      </c>
      <c r="V89" s="64">
        <v>18.7</v>
      </c>
      <c r="W89" s="10"/>
      <c r="X89" s="43">
        <v>1750000000</v>
      </c>
      <c r="Y89" s="36">
        <v>5.1999999999999998E-2</v>
      </c>
      <c r="Z89" s="10"/>
      <c r="AA89" s="20">
        <v>58</v>
      </c>
      <c r="AB89" s="20">
        <v>5</v>
      </c>
      <c r="AC89" s="20">
        <v>1</v>
      </c>
      <c r="AD89" s="20">
        <v>35</v>
      </c>
      <c r="AE89" s="20">
        <v>1</v>
      </c>
      <c r="AF89" s="66">
        <f t="shared" si="34"/>
        <v>100</v>
      </c>
      <c r="AG89" s="10"/>
      <c r="AH89" s="36">
        <v>-4.8000000000000001E-2</v>
      </c>
      <c r="AI89" s="40">
        <v>15715</v>
      </c>
      <c r="AJ89" s="37">
        <v>0.66</v>
      </c>
      <c r="AK89" s="42" t="s">
        <v>213</v>
      </c>
      <c r="AL89" s="41">
        <v>912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48" ht="24" customHeight="1">
      <c r="A90" s="16"/>
      <c r="B90" s="17">
        <f t="shared" si="31"/>
        <v>8</v>
      </c>
      <c r="C90" s="10"/>
      <c r="D90" s="18" t="s">
        <v>26</v>
      </c>
      <c r="E90" s="10"/>
      <c r="F90" s="18" t="s">
        <v>13</v>
      </c>
      <c r="G90" s="18" t="s">
        <v>222</v>
      </c>
      <c r="H90" s="10"/>
      <c r="I90" s="19">
        <v>366954</v>
      </c>
      <c r="J90" s="19">
        <v>4410</v>
      </c>
      <c r="K90" s="17" t="s">
        <v>9</v>
      </c>
      <c r="L90" s="10"/>
      <c r="M90" s="60">
        <v>101</v>
      </c>
      <c r="N90" s="60">
        <v>104</v>
      </c>
      <c r="O90" s="60">
        <v>71</v>
      </c>
      <c r="P90" s="10"/>
      <c r="Q90" s="60">
        <f t="shared" si="32"/>
        <v>1560</v>
      </c>
      <c r="R90" s="10"/>
      <c r="S90" s="62">
        <f t="shared" si="33"/>
        <v>1664</v>
      </c>
      <c r="T90" s="10"/>
      <c r="U90" s="64">
        <v>28.3</v>
      </c>
      <c r="V90" s="64">
        <v>18.309999999999999</v>
      </c>
      <c r="W90" s="10"/>
      <c r="X90" s="43">
        <v>170250000</v>
      </c>
      <c r="Y90" s="36">
        <v>9.4E-2</v>
      </c>
      <c r="Z90" s="10"/>
      <c r="AA90" s="20">
        <v>53</v>
      </c>
      <c r="AB90" s="20">
        <v>20</v>
      </c>
      <c r="AC90" s="20">
        <v>7</v>
      </c>
      <c r="AD90" s="20">
        <v>19</v>
      </c>
      <c r="AE90" s="20">
        <v>1</v>
      </c>
      <c r="AF90" s="66">
        <f t="shared" si="34"/>
        <v>100</v>
      </c>
      <c r="AG90" s="10"/>
      <c r="AH90" s="36">
        <v>2.5999999999999999E-2</v>
      </c>
      <c r="AI90" s="40">
        <v>15286</v>
      </c>
      <c r="AJ90" s="37">
        <v>0.86</v>
      </c>
      <c r="AK90" s="42" t="s">
        <v>210</v>
      </c>
      <c r="AL90" s="41">
        <v>1007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48" ht="24" customHeight="1">
      <c r="A91" s="16"/>
      <c r="B91" s="17">
        <f t="shared" si="31"/>
        <v>9</v>
      </c>
      <c r="C91" s="10"/>
      <c r="D91" s="18" t="s">
        <v>160</v>
      </c>
      <c r="E91" s="10"/>
      <c r="F91" s="18" t="s">
        <v>13</v>
      </c>
      <c r="G91" s="18" t="s">
        <v>222</v>
      </c>
      <c r="H91" s="10"/>
      <c r="I91" s="19">
        <v>558368</v>
      </c>
      <c r="J91" s="19">
        <v>7070</v>
      </c>
      <c r="K91" s="17" t="s">
        <v>9</v>
      </c>
      <c r="L91" s="10"/>
      <c r="M91" s="60">
        <v>74</v>
      </c>
      <c r="N91" s="60">
        <v>81</v>
      </c>
      <c r="O91" s="60">
        <v>98</v>
      </c>
      <c r="P91" s="10"/>
      <c r="Q91" s="60">
        <f t="shared" si="32"/>
        <v>1215</v>
      </c>
      <c r="R91" s="10"/>
      <c r="S91" s="62">
        <f t="shared" si="33"/>
        <v>1296</v>
      </c>
      <c r="T91" s="10"/>
      <c r="U91" s="64">
        <v>14.5</v>
      </c>
      <c r="V91" s="64">
        <v>17.149999999999999</v>
      </c>
      <c r="W91" s="10"/>
      <c r="X91" s="43">
        <v>152040000</v>
      </c>
      <c r="Y91" s="36">
        <v>4.8000000000000001E-2</v>
      </c>
      <c r="Z91" s="10"/>
      <c r="AA91" s="20">
        <v>53</v>
      </c>
      <c r="AB91" s="20">
        <v>19</v>
      </c>
      <c r="AC91" s="20">
        <v>6</v>
      </c>
      <c r="AD91" s="20">
        <v>21</v>
      </c>
      <c r="AE91" s="20">
        <v>1</v>
      </c>
      <c r="AF91" s="66">
        <f t="shared" si="34"/>
        <v>100</v>
      </c>
      <c r="AG91" s="10"/>
      <c r="AH91" s="36">
        <v>-2.5000000000000001E-2</v>
      </c>
      <c r="AI91" s="40">
        <v>40903</v>
      </c>
      <c r="AJ91" s="37">
        <v>0.8</v>
      </c>
      <c r="AK91" s="42" t="s">
        <v>213</v>
      </c>
      <c r="AL91" s="41">
        <v>882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48" ht="24" customHeight="1">
      <c r="A92" s="16"/>
      <c r="B92" s="17">
        <f t="shared" si="31"/>
        <v>10</v>
      </c>
      <c r="C92" s="10"/>
      <c r="D92" s="18" t="s">
        <v>48</v>
      </c>
      <c r="E92" s="10"/>
      <c r="F92" s="18" t="s">
        <v>13</v>
      </c>
      <c r="G92" s="18" t="s">
        <v>222</v>
      </c>
      <c r="H92" s="10"/>
      <c r="I92" s="19">
        <v>4857274</v>
      </c>
      <c r="J92" s="19">
        <v>10840</v>
      </c>
      <c r="K92" s="17" t="s">
        <v>9</v>
      </c>
      <c r="L92" s="10"/>
      <c r="M92" s="60">
        <v>795</v>
      </c>
      <c r="N92" s="60">
        <v>812</v>
      </c>
      <c r="O92" s="60">
        <v>778</v>
      </c>
      <c r="P92" s="10"/>
      <c r="Q92" s="60">
        <f t="shared" si="32"/>
        <v>12180</v>
      </c>
      <c r="R92" s="10"/>
      <c r="S92" s="62">
        <f t="shared" si="33"/>
        <v>12992</v>
      </c>
      <c r="T92" s="10"/>
      <c r="U92" s="64">
        <v>16.7</v>
      </c>
      <c r="V92" s="64">
        <v>16.84</v>
      </c>
      <c r="W92" s="10"/>
      <c r="X92" s="43">
        <v>3180000000</v>
      </c>
      <c r="Y92" s="36">
        <v>5.6000000000000001E-2</v>
      </c>
      <c r="Z92" s="10"/>
      <c r="AA92" s="20">
        <v>22</v>
      </c>
      <c r="AB92" s="20">
        <v>11</v>
      </c>
      <c r="AC92" s="20">
        <v>1</v>
      </c>
      <c r="AD92" s="20">
        <v>65</v>
      </c>
      <c r="AE92" s="20">
        <v>1</v>
      </c>
      <c r="AF92" s="66">
        <f t="shared" si="34"/>
        <v>100</v>
      </c>
      <c r="AG92" s="10"/>
      <c r="AH92" s="36">
        <v>0.104</v>
      </c>
      <c r="AI92" s="40">
        <v>40998</v>
      </c>
      <c r="AJ92" s="37">
        <v>0.75</v>
      </c>
      <c r="AK92" s="42" t="s">
        <v>213</v>
      </c>
      <c r="AL92" s="41">
        <v>794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48" ht="24" customHeight="1">
      <c r="A93" s="16"/>
      <c r="B93" s="17">
        <f t="shared" si="31"/>
        <v>11</v>
      </c>
      <c r="C93" s="10"/>
      <c r="D93" s="18" t="s">
        <v>56</v>
      </c>
      <c r="E93" s="10"/>
      <c r="F93" s="18" t="s">
        <v>13</v>
      </c>
      <c r="G93" s="18" t="s">
        <v>222</v>
      </c>
      <c r="H93" s="10"/>
      <c r="I93" s="19">
        <v>73543</v>
      </c>
      <c r="J93" s="19">
        <v>6750</v>
      </c>
      <c r="K93" s="17" t="s">
        <v>9</v>
      </c>
      <c r="L93" s="10"/>
      <c r="M93" s="60">
        <v>10</v>
      </c>
      <c r="N93" s="60">
        <v>8</v>
      </c>
      <c r="O93" s="60">
        <v>12</v>
      </c>
      <c r="P93" s="10"/>
      <c r="Q93" s="60">
        <f t="shared" si="32"/>
        <v>120</v>
      </c>
      <c r="R93" s="10"/>
      <c r="S93" s="62">
        <f t="shared" si="33"/>
        <v>128</v>
      </c>
      <c r="T93" s="10"/>
      <c r="U93" s="64">
        <v>10.9</v>
      </c>
      <c r="V93" s="64">
        <v>16.809999999999999</v>
      </c>
      <c r="W93" s="10"/>
      <c r="X93" s="43">
        <v>20810000</v>
      </c>
      <c r="Y93" s="36">
        <v>3.5999999999999997E-2</v>
      </c>
      <c r="Z93" s="10"/>
      <c r="AA93" s="20">
        <v>48</v>
      </c>
      <c r="AB93" s="20">
        <v>22</v>
      </c>
      <c r="AC93" s="20">
        <v>3</v>
      </c>
      <c r="AD93" s="20">
        <v>26</v>
      </c>
      <c r="AE93" s="20">
        <v>1</v>
      </c>
      <c r="AF93" s="66">
        <f t="shared" si="34"/>
        <v>100</v>
      </c>
      <c r="AG93" s="10"/>
      <c r="AH93" s="36">
        <v>-7.0000000000000001E-3</v>
      </c>
      <c r="AI93" s="40">
        <v>48674</v>
      </c>
      <c r="AJ93" s="37">
        <v>0.75</v>
      </c>
      <c r="AK93" s="42" t="s">
        <v>213</v>
      </c>
      <c r="AL93" s="41">
        <v>857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</row>
    <row r="94" spans="1:48" ht="24" customHeight="1">
      <c r="A94" s="16"/>
      <c r="B94" s="17">
        <f t="shared" si="31"/>
        <v>12</v>
      </c>
      <c r="C94" s="10"/>
      <c r="D94" s="18" t="s">
        <v>79</v>
      </c>
      <c r="E94" s="10"/>
      <c r="F94" s="18" t="s">
        <v>13</v>
      </c>
      <c r="G94" s="18" t="s">
        <v>222</v>
      </c>
      <c r="H94" s="10"/>
      <c r="I94" s="19">
        <v>773303</v>
      </c>
      <c r="J94" s="19">
        <v>4250</v>
      </c>
      <c r="K94" s="17" t="s">
        <v>9</v>
      </c>
      <c r="L94" s="10"/>
      <c r="M94" s="60">
        <v>128</v>
      </c>
      <c r="N94" s="60">
        <v>190</v>
      </c>
      <c r="O94" s="60">
        <v>121</v>
      </c>
      <c r="P94" s="10"/>
      <c r="Q94" s="60">
        <f t="shared" si="32"/>
        <v>2850</v>
      </c>
      <c r="R94" s="10"/>
      <c r="S94" s="62">
        <f t="shared" si="33"/>
        <v>3040</v>
      </c>
      <c r="T94" s="10"/>
      <c r="U94" s="64">
        <v>24.6</v>
      </c>
      <c r="V94" s="64">
        <v>16.27</v>
      </c>
      <c r="W94" s="10"/>
      <c r="X94" s="43">
        <v>286260000</v>
      </c>
      <c r="Y94" s="36">
        <v>8.2000000000000003E-2</v>
      </c>
      <c r="Z94" s="10"/>
      <c r="AA94" s="20">
        <v>51</v>
      </c>
      <c r="AB94" s="20">
        <v>19</v>
      </c>
      <c r="AC94" s="20">
        <v>6</v>
      </c>
      <c r="AD94" s="20">
        <v>23</v>
      </c>
      <c r="AE94" s="20">
        <v>1</v>
      </c>
      <c r="AF94" s="66">
        <f t="shared" si="34"/>
        <v>100</v>
      </c>
      <c r="AG94" s="10"/>
      <c r="AH94" s="36">
        <v>-9.2999999999999999E-2</v>
      </c>
      <c r="AI94" s="40">
        <v>2029</v>
      </c>
      <c r="AJ94" s="37">
        <v>0.85</v>
      </c>
      <c r="AK94" s="42" t="s">
        <v>210</v>
      </c>
      <c r="AL94" s="41">
        <v>856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48" ht="24" customHeight="1">
      <c r="A95" s="16"/>
      <c r="B95" s="17">
        <f t="shared" si="31"/>
        <v>13</v>
      </c>
      <c r="C95" s="10"/>
      <c r="D95" s="18" t="s">
        <v>76</v>
      </c>
      <c r="E95" s="10"/>
      <c r="F95" s="18" t="s">
        <v>13</v>
      </c>
      <c r="G95" s="18" t="s">
        <v>222</v>
      </c>
      <c r="H95" s="10"/>
      <c r="I95" s="19">
        <v>16582469</v>
      </c>
      <c r="J95" s="19">
        <v>3790</v>
      </c>
      <c r="K95" s="17" t="s">
        <v>9</v>
      </c>
      <c r="L95" s="10"/>
      <c r="M95" s="60">
        <v>2058</v>
      </c>
      <c r="N95" s="60">
        <v>2758</v>
      </c>
      <c r="O95" s="60">
        <v>2635</v>
      </c>
      <c r="P95" s="10"/>
      <c r="Q95" s="60">
        <f t="shared" si="32"/>
        <v>41370</v>
      </c>
      <c r="R95" s="10"/>
      <c r="S95" s="62">
        <f t="shared" si="33"/>
        <v>44128</v>
      </c>
      <c r="T95" s="10"/>
      <c r="U95" s="64">
        <v>16.600000000000001</v>
      </c>
      <c r="V95" s="64">
        <v>15.92</v>
      </c>
      <c r="W95" s="10"/>
      <c r="X95" s="43">
        <v>3800000000</v>
      </c>
      <c r="Y95" s="36">
        <v>5.5E-2</v>
      </c>
      <c r="Z95" s="10"/>
      <c r="AA95" s="20">
        <v>38</v>
      </c>
      <c r="AB95" s="20">
        <v>14</v>
      </c>
      <c r="AC95" s="20">
        <v>2</v>
      </c>
      <c r="AD95" s="20">
        <v>45</v>
      </c>
      <c r="AE95" s="20">
        <v>1</v>
      </c>
      <c r="AF95" s="66">
        <f t="shared" si="34"/>
        <v>100</v>
      </c>
      <c r="AG95" s="10"/>
      <c r="AH95" s="36">
        <v>2.5999999999999999E-2</v>
      </c>
      <c r="AI95" s="40">
        <v>19600</v>
      </c>
      <c r="AJ95" s="37">
        <v>0.82</v>
      </c>
      <c r="AK95" s="42" t="s">
        <v>210</v>
      </c>
      <c r="AL95" s="41">
        <v>863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48" ht="24" customHeight="1">
      <c r="A96" s="16"/>
      <c r="B96" s="17">
        <f t="shared" si="31"/>
        <v>14</v>
      </c>
      <c r="C96" s="10"/>
      <c r="D96" s="18" t="s">
        <v>114</v>
      </c>
      <c r="E96" s="10"/>
      <c r="F96" s="18" t="s">
        <v>13</v>
      </c>
      <c r="G96" s="18" t="s">
        <v>222</v>
      </c>
      <c r="H96" s="10"/>
      <c r="I96" s="19">
        <v>127540424</v>
      </c>
      <c r="J96" s="19">
        <v>9040</v>
      </c>
      <c r="K96" s="17" t="s">
        <v>9</v>
      </c>
      <c r="L96" s="10"/>
      <c r="M96" s="60">
        <v>16039</v>
      </c>
      <c r="N96" s="60">
        <v>16725</v>
      </c>
      <c r="O96" s="60">
        <v>19676</v>
      </c>
      <c r="P96" s="10"/>
      <c r="Q96" s="60">
        <f t="shared" si="32"/>
        <v>250875</v>
      </c>
      <c r="R96" s="10"/>
      <c r="S96" s="62">
        <f t="shared" si="33"/>
        <v>267600</v>
      </c>
      <c r="T96" s="10"/>
      <c r="U96" s="64">
        <v>13.1</v>
      </c>
      <c r="V96" s="64">
        <v>15.73</v>
      </c>
      <c r="W96" s="10"/>
      <c r="X96" s="43">
        <v>46990000000</v>
      </c>
      <c r="Y96" s="36">
        <v>4.3999999999999997E-2</v>
      </c>
      <c r="Z96" s="10"/>
      <c r="AA96" s="20">
        <v>38</v>
      </c>
      <c r="AB96" s="20">
        <v>10</v>
      </c>
      <c r="AC96" s="20">
        <v>2</v>
      </c>
      <c r="AD96" s="20">
        <v>48</v>
      </c>
      <c r="AE96" s="20">
        <v>2</v>
      </c>
      <c r="AF96" s="66">
        <f t="shared" si="34"/>
        <v>100</v>
      </c>
      <c r="AG96" s="10"/>
      <c r="AH96" s="36">
        <v>-1.4E-2</v>
      </c>
      <c r="AI96" s="40">
        <v>31524</v>
      </c>
      <c r="AJ96" s="37">
        <v>0.78</v>
      </c>
      <c r="AK96" s="42" t="s">
        <v>213</v>
      </c>
      <c r="AL96" s="41">
        <v>847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49" ht="24" customHeight="1">
      <c r="A97" s="16"/>
      <c r="B97" s="17">
        <f t="shared" si="31"/>
        <v>15</v>
      </c>
      <c r="C97" s="10"/>
      <c r="D97" s="18" t="s">
        <v>44</v>
      </c>
      <c r="E97" s="10"/>
      <c r="F97" s="18" t="s">
        <v>13</v>
      </c>
      <c r="G97" s="18" t="s">
        <v>222</v>
      </c>
      <c r="H97" s="10"/>
      <c r="I97" s="19">
        <v>48653420</v>
      </c>
      <c r="J97" s="19">
        <v>6320</v>
      </c>
      <c r="K97" s="17" t="s">
        <v>9</v>
      </c>
      <c r="L97" s="10"/>
      <c r="M97" s="60">
        <v>7158</v>
      </c>
      <c r="N97" s="60">
        <v>8987</v>
      </c>
      <c r="O97" s="60">
        <v>7447</v>
      </c>
      <c r="P97" s="10"/>
      <c r="Q97" s="60">
        <f t="shared" si="32"/>
        <v>134805</v>
      </c>
      <c r="R97" s="10"/>
      <c r="S97" s="62">
        <f t="shared" si="33"/>
        <v>143792</v>
      </c>
      <c r="T97" s="10"/>
      <c r="U97" s="64">
        <v>18.5</v>
      </c>
      <c r="V97" s="64">
        <v>14.88</v>
      </c>
      <c r="W97" s="10"/>
      <c r="X97" s="43">
        <v>17370000000</v>
      </c>
      <c r="Y97" s="36">
        <v>6.0999999999999999E-2</v>
      </c>
      <c r="Z97" s="10"/>
      <c r="AA97" s="20">
        <v>15</v>
      </c>
      <c r="AB97" s="20">
        <v>40</v>
      </c>
      <c r="AC97" s="20">
        <v>3</v>
      </c>
      <c r="AD97" s="20">
        <v>41</v>
      </c>
      <c r="AE97" s="20">
        <v>1</v>
      </c>
      <c r="AF97" s="66">
        <f t="shared" si="34"/>
        <v>100</v>
      </c>
      <c r="AG97" s="10"/>
      <c r="AH97" s="36">
        <v>2.8000000000000001E-2</v>
      </c>
      <c r="AI97" s="40">
        <v>27702</v>
      </c>
      <c r="AJ97" s="37">
        <v>0.76</v>
      </c>
      <c r="AK97" s="42" t="s">
        <v>210</v>
      </c>
      <c r="AL97" s="41">
        <v>753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49" ht="24" customHeight="1">
      <c r="A98" s="16"/>
      <c r="B98" s="17">
        <f t="shared" si="31"/>
        <v>16</v>
      </c>
      <c r="C98" s="10"/>
      <c r="D98" s="18" t="s">
        <v>15</v>
      </c>
      <c r="E98" s="10"/>
      <c r="F98" s="18" t="s">
        <v>13</v>
      </c>
      <c r="G98" s="18" t="s">
        <v>222</v>
      </c>
      <c r="H98" s="10"/>
      <c r="I98" s="19">
        <v>43847432</v>
      </c>
      <c r="J98" s="19">
        <v>11960</v>
      </c>
      <c r="K98" s="17" t="s">
        <v>9</v>
      </c>
      <c r="L98" s="10"/>
      <c r="M98" s="60">
        <v>5530</v>
      </c>
      <c r="N98" s="60">
        <v>6119</v>
      </c>
      <c r="O98" s="60">
        <v>6508</v>
      </c>
      <c r="P98" s="10"/>
      <c r="Q98" s="60">
        <f t="shared" si="32"/>
        <v>91785</v>
      </c>
      <c r="R98" s="10"/>
      <c r="S98" s="62">
        <f t="shared" si="33"/>
        <v>97904</v>
      </c>
      <c r="T98" s="10"/>
      <c r="U98" s="64">
        <v>14</v>
      </c>
      <c r="V98" s="64">
        <v>14.85</v>
      </c>
      <c r="W98" s="10"/>
      <c r="X98" s="43">
        <v>25750000000</v>
      </c>
      <c r="Y98" s="36">
        <v>4.5999999999999999E-2</v>
      </c>
      <c r="Z98" s="10"/>
      <c r="AA98" s="20">
        <v>52</v>
      </c>
      <c r="AB98" s="20">
        <v>18</v>
      </c>
      <c r="AC98" s="20">
        <v>2</v>
      </c>
      <c r="AD98" s="20">
        <v>27</v>
      </c>
      <c r="AE98" s="20">
        <v>1</v>
      </c>
      <c r="AF98" s="66">
        <f t="shared" si="34"/>
        <v>100</v>
      </c>
      <c r="AG98" s="10"/>
      <c r="AH98" s="36">
        <v>-7.6999999999999999E-2</v>
      </c>
      <c r="AI98" s="40">
        <v>49338</v>
      </c>
      <c r="AJ98" s="37">
        <v>0.73</v>
      </c>
      <c r="AK98" s="42" t="s">
        <v>213</v>
      </c>
      <c r="AL98" s="41">
        <v>795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49" ht="24" customHeight="1">
      <c r="A99" s="16"/>
      <c r="B99" s="17">
        <f t="shared" si="31"/>
        <v>17</v>
      </c>
      <c r="C99" s="10"/>
      <c r="D99" s="18" t="s">
        <v>142</v>
      </c>
      <c r="E99" s="10"/>
      <c r="F99" s="18" t="s">
        <v>13</v>
      </c>
      <c r="G99" s="18" t="s">
        <v>222</v>
      </c>
      <c r="H99" s="10"/>
      <c r="I99" s="19">
        <v>178015</v>
      </c>
      <c r="J99" s="19">
        <v>7670</v>
      </c>
      <c r="K99" s="17" t="s">
        <v>9</v>
      </c>
      <c r="L99" s="10"/>
      <c r="M99" s="60">
        <v>15</v>
      </c>
      <c r="N99" s="60">
        <v>63</v>
      </c>
      <c r="O99" s="60">
        <v>25</v>
      </c>
      <c r="P99" s="10"/>
      <c r="Q99" s="60">
        <f t="shared" si="32"/>
        <v>945</v>
      </c>
      <c r="R99" s="10"/>
      <c r="S99" s="62">
        <f t="shared" si="33"/>
        <v>1008</v>
      </c>
      <c r="T99" s="10"/>
      <c r="U99" s="64">
        <v>35.4</v>
      </c>
      <c r="V99" s="64">
        <v>14.13</v>
      </c>
      <c r="W99" s="10"/>
      <c r="X99" s="43">
        <v>192470000</v>
      </c>
      <c r="Y99" s="36">
        <v>0.11799999999999999</v>
      </c>
      <c r="Z99" s="10"/>
      <c r="AA99" s="20">
        <v>58</v>
      </c>
      <c r="AB99" s="20">
        <v>15</v>
      </c>
      <c r="AC99" s="20">
        <v>4</v>
      </c>
      <c r="AD99" s="20">
        <v>22</v>
      </c>
      <c r="AE99" s="20">
        <v>1</v>
      </c>
      <c r="AF99" s="66">
        <f t="shared" si="34"/>
        <v>100</v>
      </c>
      <c r="AG99" s="10"/>
      <c r="AH99" s="36">
        <v>1.9E-2</v>
      </c>
      <c r="AI99" s="40">
        <v>20044</v>
      </c>
      <c r="AJ99" s="37">
        <v>0.8</v>
      </c>
      <c r="AK99" s="42" t="s">
        <v>213</v>
      </c>
      <c r="AL99" s="41">
        <v>700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49" ht="24" customHeight="1">
      <c r="A100" s="16"/>
      <c r="B100" s="17">
        <f t="shared" si="31"/>
        <v>18</v>
      </c>
      <c r="C100" s="10"/>
      <c r="D100" s="18" t="s">
        <v>133</v>
      </c>
      <c r="E100" s="10"/>
      <c r="F100" s="18" t="s">
        <v>13</v>
      </c>
      <c r="G100" s="18" t="s">
        <v>222</v>
      </c>
      <c r="H100" s="10"/>
      <c r="I100" s="19">
        <v>31773840</v>
      </c>
      <c r="J100" s="19">
        <v>5950</v>
      </c>
      <c r="K100" s="17" t="s">
        <v>9</v>
      </c>
      <c r="L100" s="10"/>
      <c r="M100" s="60">
        <v>2696</v>
      </c>
      <c r="N100" s="60">
        <v>4286</v>
      </c>
      <c r="O100" s="60">
        <v>4555</v>
      </c>
      <c r="P100" s="10"/>
      <c r="Q100" s="60">
        <f t="shared" si="32"/>
        <v>64290</v>
      </c>
      <c r="R100" s="10"/>
      <c r="S100" s="62">
        <f t="shared" si="33"/>
        <v>68576</v>
      </c>
      <c r="T100" s="10"/>
      <c r="U100" s="64">
        <v>13.5</v>
      </c>
      <c r="V100" s="64">
        <v>13.95</v>
      </c>
      <c r="W100" s="10"/>
      <c r="X100" s="43">
        <v>8600000000</v>
      </c>
      <c r="Y100" s="36">
        <v>4.4999999999999998E-2</v>
      </c>
      <c r="Z100" s="10"/>
      <c r="AA100" s="20">
        <v>40</v>
      </c>
      <c r="AB100" s="20">
        <v>7</v>
      </c>
      <c r="AC100" s="20">
        <v>3</v>
      </c>
      <c r="AD100" s="20">
        <v>49</v>
      </c>
      <c r="AE100" s="20">
        <v>1</v>
      </c>
      <c r="AF100" s="66">
        <f t="shared" si="34"/>
        <v>100</v>
      </c>
      <c r="AG100" s="10"/>
      <c r="AH100" s="36">
        <v>-0.127</v>
      </c>
      <c r="AI100" s="40">
        <v>17640</v>
      </c>
      <c r="AJ100" s="37">
        <v>0.71</v>
      </c>
      <c r="AK100" s="42" t="s">
        <v>213</v>
      </c>
      <c r="AL100" s="41">
        <v>697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49" ht="24" customHeight="1">
      <c r="A101" s="16"/>
      <c r="B101" s="17">
        <f t="shared" si="31"/>
        <v>19</v>
      </c>
      <c r="C101" s="10"/>
      <c r="D101" s="18" t="s">
        <v>80</v>
      </c>
      <c r="E101" s="10"/>
      <c r="F101" s="18" t="s">
        <v>13</v>
      </c>
      <c r="G101" s="18" t="s">
        <v>222</v>
      </c>
      <c r="H101" s="10"/>
      <c r="I101" s="19">
        <v>9112867</v>
      </c>
      <c r="J101" s="19">
        <v>2150</v>
      </c>
      <c r="K101" s="17" t="s">
        <v>9</v>
      </c>
      <c r="L101" s="10"/>
      <c r="M101" s="60">
        <v>1407</v>
      </c>
      <c r="N101" s="60">
        <v>1525</v>
      </c>
      <c r="O101" s="60">
        <v>1276</v>
      </c>
      <c r="P101" s="10"/>
      <c r="Q101" s="60">
        <f t="shared" si="32"/>
        <v>22875</v>
      </c>
      <c r="R101" s="10"/>
      <c r="S101" s="62">
        <f t="shared" si="33"/>
        <v>24400</v>
      </c>
      <c r="T101" s="10"/>
      <c r="U101" s="64">
        <v>16.7</v>
      </c>
      <c r="V101" s="64">
        <v>13.76</v>
      </c>
      <c r="W101" s="10"/>
      <c r="X101" s="43">
        <v>1200000000</v>
      </c>
      <c r="Y101" s="36">
        <v>5.6000000000000001E-2</v>
      </c>
      <c r="Z101" s="10"/>
      <c r="AA101" s="20">
        <v>31</v>
      </c>
      <c r="AB101" s="20">
        <v>9</v>
      </c>
      <c r="AC101" s="20">
        <v>2</v>
      </c>
      <c r="AD101" s="20">
        <v>56</v>
      </c>
      <c r="AE101" s="20">
        <v>2</v>
      </c>
      <c r="AF101" s="66">
        <f t="shared" si="34"/>
        <v>100</v>
      </c>
      <c r="AG101" s="10"/>
      <c r="AH101" s="36">
        <v>-1.2E-2</v>
      </c>
      <c r="AI101" s="40">
        <v>18595</v>
      </c>
      <c r="AJ101" s="37">
        <v>0.72</v>
      </c>
      <c r="AK101" s="42" t="s">
        <v>214</v>
      </c>
      <c r="AL101" s="41">
        <v>698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49" ht="24" customHeight="1">
      <c r="A102" s="16"/>
      <c r="B102" s="17">
        <f t="shared" si="31"/>
        <v>20</v>
      </c>
      <c r="C102" s="10"/>
      <c r="D102" s="18" t="s">
        <v>130</v>
      </c>
      <c r="E102" s="10"/>
      <c r="F102" s="18" t="s">
        <v>13</v>
      </c>
      <c r="G102" s="18" t="s">
        <v>222</v>
      </c>
      <c r="H102" s="10"/>
      <c r="I102" s="19">
        <v>4034119</v>
      </c>
      <c r="J102" s="19">
        <v>12140</v>
      </c>
      <c r="K102" s="17" t="s">
        <v>9</v>
      </c>
      <c r="L102" s="10"/>
      <c r="M102" s="60">
        <v>440</v>
      </c>
      <c r="N102" s="60">
        <v>575</v>
      </c>
      <c r="O102" s="60">
        <v>506</v>
      </c>
      <c r="P102" s="10"/>
      <c r="Q102" s="60">
        <f t="shared" si="32"/>
        <v>8625</v>
      </c>
      <c r="R102" s="10"/>
      <c r="S102" s="62">
        <f t="shared" si="33"/>
        <v>9200</v>
      </c>
      <c r="T102" s="10"/>
      <c r="U102" s="64">
        <v>14.3</v>
      </c>
      <c r="V102" s="64">
        <v>13.11</v>
      </c>
      <c r="W102" s="10"/>
      <c r="X102" s="43">
        <v>2750000000</v>
      </c>
      <c r="Y102" s="36">
        <v>4.7E-2</v>
      </c>
      <c r="Z102" s="10"/>
      <c r="AA102" s="20">
        <v>41</v>
      </c>
      <c r="AB102" s="20">
        <v>5</v>
      </c>
      <c r="AC102" s="20">
        <v>5</v>
      </c>
      <c r="AD102" s="20">
        <v>47</v>
      </c>
      <c r="AE102" s="20">
        <v>2</v>
      </c>
      <c r="AF102" s="66">
        <f t="shared" si="34"/>
        <v>100</v>
      </c>
      <c r="AG102" s="10"/>
      <c r="AH102" s="36">
        <v>-9.7000000000000003E-2</v>
      </c>
      <c r="AI102" s="40">
        <v>31942</v>
      </c>
      <c r="AJ102" s="37">
        <v>0.77</v>
      </c>
      <c r="AK102" s="42" t="s">
        <v>210</v>
      </c>
      <c r="AL102" s="41">
        <v>659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49" ht="24" customHeight="1">
      <c r="A103" s="16"/>
      <c r="B103" s="17">
        <f t="shared" si="31"/>
        <v>21</v>
      </c>
      <c r="C103" s="10"/>
      <c r="D103" s="18" t="s">
        <v>75</v>
      </c>
      <c r="E103" s="10"/>
      <c r="F103" s="18" t="s">
        <v>13</v>
      </c>
      <c r="G103" s="18" t="s">
        <v>222</v>
      </c>
      <c r="H103" s="10"/>
      <c r="I103" s="19">
        <v>107317</v>
      </c>
      <c r="J103" s="19">
        <v>8830</v>
      </c>
      <c r="K103" s="17" t="s">
        <v>9</v>
      </c>
      <c r="L103" s="10"/>
      <c r="M103" s="60">
        <v>10</v>
      </c>
      <c r="N103" s="60">
        <v>10</v>
      </c>
      <c r="O103" s="60">
        <v>12</v>
      </c>
      <c r="P103" s="10"/>
      <c r="Q103" s="60">
        <f t="shared" si="32"/>
        <v>150</v>
      </c>
      <c r="R103" s="10"/>
      <c r="S103" s="62">
        <f t="shared" si="33"/>
        <v>160</v>
      </c>
      <c r="T103" s="10"/>
      <c r="U103" s="64">
        <v>9.3000000000000007</v>
      </c>
      <c r="V103" s="64">
        <v>10.65</v>
      </c>
      <c r="W103" s="10"/>
      <c r="X103" s="43">
        <v>32890000</v>
      </c>
      <c r="Y103" s="36">
        <v>3.1E-2</v>
      </c>
      <c r="Z103" s="10"/>
      <c r="AA103" s="20">
        <v>47</v>
      </c>
      <c r="AB103" s="20">
        <v>13</v>
      </c>
      <c r="AC103" s="20">
        <v>9</v>
      </c>
      <c r="AD103" s="20">
        <v>30</v>
      </c>
      <c r="AE103" s="20">
        <v>1</v>
      </c>
      <c r="AF103" s="66">
        <f t="shared" si="34"/>
        <v>100</v>
      </c>
      <c r="AG103" s="10"/>
      <c r="AH103" s="36">
        <v>4.4999999999999998E-2</v>
      </c>
      <c r="AI103" s="40">
        <v>25407</v>
      </c>
      <c r="AJ103" s="37">
        <v>0.75</v>
      </c>
      <c r="AK103" s="42" t="s">
        <v>210</v>
      </c>
      <c r="AL103" s="41">
        <v>507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49" ht="24" customHeight="1">
      <c r="A104" s="16"/>
      <c r="B104" s="17">
        <f t="shared" si="31"/>
        <v>22</v>
      </c>
      <c r="C104" s="10"/>
      <c r="D104" s="18" t="s">
        <v>90</v>
      </c>
      <c r="E104" s="10"/>
      <c r="F104" s="18" t="s">
        <v>13</v>
      </c>
      <c r="G104" s="18" t="s">
        <v>222</v>
      </c>
      <c r="H104" s="10"/>
      <c r="I104" s="19">
        <v>2881355</v>
      </c>
      <c r="J104" s="19">
        <v>4660</v>
      </c>
      <c r="K104" s="17" t="s">
        <v>9</v>
      </c>
      <c r="L104" s="10"/>
      <c r="M104" s="60">
        <v>379</v>
      </c>
      <c r="N104" s="60">
        <v>391</v>
      </c>
      <c r="O104" s="60">
        <v>282</v>
      </c>
      <c r="P104" s="10"/>
      <c r="Q104" s="60">
        <f t="shared" si="32"/>
        <v>5865</v>
      </c>
      <c r="R104" s="10"/>
      <c r="S104" s="62">
        <f t="shared" si="33"/>
        <v>6256</v>
      </c>
      <c r="T104" s="10"/>
      <c r="U104" s="64">
        <v>13.6</v>
      </c>
      <c r="V104" s="64">
        <v>10.15</v>
      </c>
      <c r="W104" s="10"/>
      <c r="X104" s="43">
        <v>634940000</v>
      </c>
      <c r="Y104" s="36">
        <v>4.4999999999999998E-2</v>
      </c>
      <c r="Z104" s="10"/>
      <c r="AA104" s="20">
        <v>50</v>
      </c>
      <c r="AB104" s="20">
        <v>18</v>
      </c>
      <c r="AC104" s="20">
        <v>7</v>
      </c>
      <c r="AD104" s="20">
        <v>24</v>
      </c>
      <c r="AE104" s="20">
        <v>1</v>
      </c>
      <c r="AF104" s="66">
        <f t="shared" si="34"/>
        <v>100</v>
      </c>
      <c r="AG104" s="10"/>
      <c r="AH104" s="36">
        <v>-3.0000000000000001E-3</v>
      </c>
      <c r="AI104" s="40">
        <v>18787</v>
      </c>
      <c r="AJ104" s="37">
        <v>0.75</v>
      </c>
      <c r="AK104" s="42" t="s">
        <v>210</v>
      </c>
      <c r="AL104" s="41">
        <v>505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49" ht="24" customHeight="1">
      <c r="A105" s="16"/>
      <c r="B105" s="17">
        <f t="shared" si="31"/>
        <v>23</v>
      </c>
      <c r="C105" s="10"/>
      <c r="D105" s="18" t="s">
        <v>51</v>
      </c>
      <c r="E105" s="10"/>
      <c r="F105" s="18" t="s">
        <v>13</v>
      </c>
      <c r="G105" s="18" t="s">
        <v>222</v>
      </c>
      <c r="H105" s="10"/>
      <c r="I105" s="19">
        <v>11475982</v>
      </c>
      <c r="J105" s="19">
        <v>6570</v>
      </c>
      <c r="K105" s="17" t="s">
        <v>9</v>
      </c>
      <c r="L105" s="10"/>
      <c r="M105" s="60">
        <v>750</v>
      </c>
      <c r="N105" s="60">
        <v>975</v>
      </c>
      <c r="O105" s="60">
        <v>1124</v>
      </c>
      <c r="P105" s="10"/>
      <c r="Q105" s="60">
        <f t="shared" si="32"/>
        <v>14625</v>
      </c>
      <c r="R105" s="10"/>
      <c r="S105" s="62">
        <f t="shared" si="33"/>
        <v>15600</v>
      </c>
      <c r="T105" s="10"/>
      <c r="U105" s="64">
        <v>8.5</v>
      </c>
      <c r="V105" s="64">
        <v>9.86</v>
      </c>
      <c r="W105" s="10"/>
      <c r="X105" s="43">
        <v>2580000000</v>
      </c>
      <c r="Y105" s="36">
        <v>2.8000000000000001E-2</v>
      </c>
      <c r="Z105" s="10"/>
      <c r="AA105" s="20">
        <v>30</v>
      </c>
      <c r="AB105" s="20">
        <v>12</v>
      </c>
      <c r="AC105" s="20">
        <v>16</v>
      </c>
      <c r="AD105" s="20">
        <v>38</v>
      </c>
      <c r="AE105" s="20">
        <v>4</v>
      </c>
      <c r="AF105" s="66">
        <f t="shared" si="34"/>
        <v>100</v>
      </c>
      <c r="AG105" s="10"/>
      <c r="AH105" s="36">
        <v>4.9000000000000002E-2</v>
      </c>
      <c r="AI105" s="40">
        <v>5519</v>
      </c>
      <c r="AJ105" s="37">
        <v>0.69</v>
      </c>
      <c r="AK105" s="42" t="s">
        <v>213</v>
      </c>
      <c r="AL105" s="41">
        <v>432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49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49" ht="24" customHeight="1">
      <c r="A107" s="16"/>
      <c r="B107" s="17">
        <v>1</v>
      </c>
      <c r="C107" s="10"/>
      <c r="D107" s="18" t="s">
        <v>171</v>
      </c>
      <c r="E107" s="10"/>
      <c r="F107" s="18" t="s">
        <v>5</v>
      </c>
      <c r="G107" s="18" t="s">
        <v>226</v>
      </c>
      <c r="H107" s="10"/>
      <c r="I107" s="19">
        <v>11403248</v>
      </c>
      <c r="J107" s="19">
        <v>3690</v>
      </c>
      <c r="K107" s="17" t="s">
        <v>9</v>
      </c>
      <c r="L107" s="10"/>
      <c r="M107" s="60">
        <v>1443</v>
      </c>
      <c r="N107" s="60">
        <v>2595</v>
      </c>
      <c r="O107" s="60">
        <v>3681</v>
      </c>
      <c r="P107" s="10"/>
      <c r="Q107" s="60">
        <f t="shared" ref="Q107:Q118" si="38">N107*$Q$200</f>
        <v>38925</v>
      </c>
      <c r="R107" s="10"/>
      <c r="S107" s="62">
        <f t="shared" ref="S107:S118" si="39">Q107+N107</f>
        <v>41520</v>
      </c>
      <c r="T107" s="10"/>
      <c r="U107" s="64">
        <v>22.8</v>
      </c>
      <c r="V107" s="64">
        <v>32.39</v>
      </c>
      <c r="W107" s="10"/>
      <c r="X107" s="43">
        <v>3160000000</v>
      </c>
      <c r="Y107" s="36">
        <v>7.5999999999999998E-2</v>
      </c>
      <c r="Z107" s="10"/>
      <c r="AA107" s="20">
        <v>51</v>
      </c>
      <c r="AB107" s="20">
        <v>18</v>
      </c>
      <c r="AC107" s="20">
        <v>1</v>
      </c>
      <c r="AD107" s="20">
        <v>29</v>
      </c>
      <c r="AE107" s="20">
        <v>1</v>
      </c>
      <c r="AF107" s="66">
        <f t="shared" ref="AF107:AF118" si="40">SUM(AA107:AE107)</f>
        <v>100</v>
      </c>
      <c r="AG107" s="10"/>
      <c r="AH107" s="36">
        <v>-3.7999999999999999E-2</v>
      </c>
      <c r="AI107" s="40">
        <v>17676</v>
      </c>
      <c r="AJ107" s="37">
        <v>0.72</v>
      </c>
      <c r="AK107" s="42" t="s">
        <v>214</v>
      </c>
      <c r="AL107" s="41">
        <v>1418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49" ht="24" customHeight="1">
      <c r="A108" s="16"/>
      <c r="B108" s="17">
        <f t="shared" si="31"/>
        <v>2</v>
      </c>
      <c r="C108" s="10"/>
      <c r="D108" s="18" t="s">
        <v>59</v>
      </c>
      <c r="E108" s="10"/>
      <c r="F108" s="18" t="s">
        <v>5</v>
      </c>
      <c r="G108" s="18" t="s">
        <v>226</v>
      </c>
      <c r="H108" s="10"/>
      <c r="I108" s="19">
        <v>95688680</v>
      </c>
      <c r="J108" s="19">
        <v>3460</v>
      </c>
      <c r="K108" s="17" t="s">
        <v>9</v>
      </c>
      <c r="L108" s="10"/>
      <c r="M108" s="60">
        <v>8211</v>
      </c>
      <c r="N108" s="60">
        <v>9287</v>
      </c>
      <c r="O108" s="60">
        <v>26925</v>
      </c>
      <c r="P108" s="10"/>
      <c r="Q108" s="60">
        <f t="shared" si="38"/>
        <v>139305</v>
      </c>
      <c r="R108" s="10"/>
      <c r="S108" s="62">
        <f t="shared" si="39"/>
        <v>148592</v>
      </c>
      <c r="T108" s="10"/>
      <c r="U108" s="64">
        <v>9.6999999999999993</v>
      </c>
      <c r="V108" s="64">
        <v>28.43</v>
      </c>
      <c r="W108" s="10"/>
      <c r="X108" s="43">
        <v>10740000000</v>
      </c>
      <c r="Y108" s="36">
        <v>3.2000000000000001E-2</v>
      </c>
      <c r="Z108" s="10"/>
      <c r="AA108" s="20">
        <v>61</v>
      </c>
      <c r="AB108" s="20">
        <v>10</v>
      </c>
      <c r="AC108" s="20">
        <v>1</v>
      </c>
      <c r="AD108" s="20">
        <v>27</v>
      </c>
      <c r="AE108" s="20">
        <v>1</v>
      </c>
      <c r="AF108" s="66">
        <f t="shared" si="40"/>
        <v>100</v>
      </c>
      <c r="AG108" s="10"/>
      <c r="AH108" s="36">
        <v>-4.7E-2</v>
      </c>
      <c r="AI108" s="40">
        <v>8792</v>
      </c>
      <c r="AJ108" s="37">
        <v>0.76</v>
      </c>
      <c r="AK108" s="42" t="s">
        <v>214</v>
      </c>
      <c r="AL108" s="41">
        <v>1580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49" ht="24" customHeight="1">
      <c r="A109" s="16"/>
      <c r="B109" s="17">
        <f t="shared" si="31"/>
        <v>3</v>
      </c>
      <c r="C109" s="10"/>
      <c r="D109" s="18" t="s">
        <v>159</v>
      </c>
      <c r="E109" s="10"/>
      <c r="F109" s="18" t="s">
        <v>5</v>
      </c>
      <c r="G109" s="18" t="s">
        <v>11</v>
      </c>
      <c r="H109" s="10"/>
      <c r="I109" s="19">
        <v>39578828</v>
      </c>
      <c r="J109" s="19">
        <v>2140</v>
      </c>
      <c r="K109" s="17" t="s">
        <v>9</v>
      </c>
      <c r="L109" s="10"/>
      <c r="M109" s="60">
        <v>2311</v>
      </c>
      <c r="N109" s="60">
        <v>10178</v>
      </c>
      <c r="O109" s="60">
        <v>10798</v>
      </c>
      <c r="P109" s="10"/>
      <c r="Q109" s="60">
        <f t="shared" si="38"/>
        <v>152670</v>
      </c>
      <c r="R109" s="10"/>
      <c r="S109" s="62">
        <f t="shared" si="39"/>
        <v>162848</v>
      </c>
      <c r="T109" s="10"/>
      <c r="U109" s="64">
        <v>25.7</v>
      </c>
      <c r="V109" s="64">
        <v>27.41</v>
      </c>
      <c r="W109" s="10"/>
      <c r="X109" s="43">
        <v>8170000000</v>
      </c>
      <c r="Y109" s="36">
        <v>8.5999999999999993E-2</v>
      </c>
      <c r="Z109" s="10"/>
      <c r="AA109" s="20">
        <v>58</v>
      </c>
      <c r="AB109" s="20">
        <v>20</v>
      </c>
      <c r="AC109" s="20">
        <v>1</v>
      </c>
      <c r="AD109" s="20">
        <v>20</v>
      </c>
      <c r="AE109" s="20">
        <v>1</v>
      </c>
      <c r="AF109" s="66">
        <f t="shared" si="40"/>
        <v>100</v>
      </c>
      <c r="AG109" s="10"/>
      <c r="AH109" s="36">
        <v>-0.09</v>
      </c>
      <c r="AI109" s="40">
        <v>3165</v>
      </c>
      <c r="AJ109" s="37">
        <v>0.61</v>
      </c>
      <c r="AK109" s="42" t="s">
        <v>214</v>
      </c>
      <c r="AL109" s="41">
        <v>1749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49" s="25" customFormat="1" ht="24" customHeight="1">
      <c r="A110" s="27"/>
      <c r="B110" s="17">
        <f t="shared" si="31"/>
        <v>4</v>
      </c>
      <c r="C110" s="24"/>
      <c r="D110" s="18" t="s">
        <v>85</v>
      </c>
      <c r="E110" s="10"/>
      <c r="F110" s="18" t="s">
        <v>5</v>
      </c>
      <c r="G110" s="18" t="s">
        <v>226</v>
      </c>
      <c r="H110" s="10"/>
      <c r="I110" s="19">
        <v>80277424</v>
      </c>
      <c r="J110" s="19">
        <v>6530</v>
      </c>
      <c r="K110" s="17" t="s">
        <v>9</v>
      </c>
      <c r="L110" s="10"/>
      <c r="M110" s="60">
        <v>15932</v>
      </c>
      <c r="N110" s="60">
        <v>16426</v>
      </c>
      <c r="O110" s="60">
        <v>21397</v>
      </c>
      <c r="P110" s="10"/>
      <c r="Q110" s="60">
        <f t="shared" si="38"/>
        <v>246390</v>
      </c>
      <c r="R110" s="10"/>
      <c r="S110" s="62">
        <f t="shared" si="39"/>
        <v>262816</v>
      </c>
      <c r="T110" s="10"/>
      <c r="U110" s="64">
        <v>20.5</v>
      </c>
      <c r="V110" s="64">
        <v>26.27</v>
      </c>
      <c r="W110" s="10"/>
      <c r="X110" s="43">
        <v>28500000000</v>
      </c>
      <c r="Y110" s="36">
        <v>6.8000000000000005E-2</v>
      </c>
      <c r="Z110" s="10"/>
      <c r="AA110" s="20">
        <v>51</v>
      </c>
      <c r="AB110" s="20">
        <v>12</v>
      </c>
      <c r="AC110" s="20">
        <v>1</v>
      </c>
      <c r="AD110" s="20">
        <v>35</v>
      </c>
      <c r="AE110" s="20">
        <v>1</v>
      </c>
      <c r="AF110" s="66">
        <f t="shared" si="40"/>
        <v>100</v>
      </c>
      <c r="AG110" s="10"/>
      <c r="AH110" s="36">
        <v>-0.16</v>
      </c>
      <c r="AI110" s="40">
        <v>37840</v>
      </c>
      <c r="AJ110" s="37">
        <v>0.75</v>
      </c>
      <c r="AK110" s="42" t="s">
        <v>213</v>
      </c>
      <c r="AL110" s="41">
        <v>1436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</row>
    <row r="111" spans="1:49" ht="24" customHeight="1">
      <c r="A111" s="16"/>
      <c r="B111" s="17">
        <f t="shared" si="31"/>
        <v>5</v>
      </c>
      <c r="C111" s="10"/>
      <c r="D111" s="18" t="s">
        <v>129</v>
      </c>
      <c r="E111" s="10"/>
      <c r="F111" s="18" t="s">
        <v>5</v>
      </c>
      <c r="G111" s="18" t="s">
        <v>198</v>
      </c>
      <c r="H111" s="10"/>
      <c r="I111" s="19">
        <v>193203472</v>
      </c>
      <c r="J111" s="19">
        <v>1510</v>
      </c>
      <c r="K111" s="17" t="s">
        <v>9</v>
      </c>
      <c r="L111" s="10"/>
      <c r="M111" s="60">
        <v>4448</v>
      </c>
      <c r="N111" s="60">
        <v>27582</v>
      </c>
      <c r="O111" s="60">
        <v>52708</v>
      </c>
      <c r="P111" s="10"/>
      <c r="Q111" s="60">
        <f t="shared" si="38"/>
        <v>413730</v>
      </c>
      <c r="R111" s="10"/>
      <c r="S111" s="62">
        <f t="shared" si="39"/>
        <v>441312</v>
      </c>
      <c r="T111" s="10"/>
      <c r="U111" s="64">
        <v>14.3</v>
      </c>
      <c r="V111" s="64">
        <v>25.16</v>
      </c>
      <c r="W111" s="10"/>
      <c r="X111" s="43">
        <v>13230000000</v>
      </c>
      <c r="Y111" s="36">
        <v>4.7E-2</v>
      </c>
      <c r="Z111" s="10"/>
      <c r="AA111" s="20">
        <v>21</v>
      </c>
      <c r="AB111" s="20">
        <v>20</v>
      </c>
      <c r="AC111" s="20">
        <v>8</v>
      </c>
      <c r="AD111" s="20">
        <v>50</v>
      </c>
      <c r="AE111" s="20">
        <v>1</v>
      </c>
      <c r="AF111" s="66">
        <f t="shared" si="40"/>
        <v>100</v>
      </c>
      <c r="AG111" s="10"/>
      <c r="AH111" s="36">
        <v>-3.1E-2</v>
      </c>
      <c r="AI111" s="40">
        <v>9499</v>
      </c>
      <c r="AJ111" s="37">
        <v>0.75</v>
      </c>
      <c r="AK111" s="42" t="s">
        <v>213</v>
      </c>
      <c r="AL111" s="41">
        <v>1461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49" ht="24" customHeight="1">
      <c r="A112" s="16"/>
      <c r="B112" s="17">
        <f t="shared" si="31"/>
        <v>6</v>
      </c>
      <c r="C112" s="10"/>
      <c r="D112" s="18" t="s">
        <v>103</v>
      </c>
      <c r="E112" s="10"/>
      <c r="F112" s="18" t="s">
        <v>5</v>
      </c>
      <c r="G112" s="18" t="s">
        <v>226</v>
      </c>
      <c r="H112" s="10"/>
      <c r="I112" s="19">
        <v>6293253</v>
      </c>
      <c r="J112" s="19">
        <v>4730</v>
      </c>
      <c r="K112" s="17" t="s">
        <v>9</v>
      </c>
      <c r="L112" s="10"/>
      <c r="M112" s="60">
        <v>2414</v>
      </c>
      <c r="N112" s="60">
        <v>1645</v>
      </c>
      <c r="O112" s="60">
        <v>1680</v>
      </c>
      <c r="P112" s="10"/>
      <c r="Q112" s="60">
        <f t="shared" si="38"/>
        <v>24675</v>
      </c>
      <c r="R112" s="10"/>
      <c r="S112" s="62">
        <f t="shared" si="39"/>
        <v>26320</v>
      </c>
      <c r="T112" s="10"/>
      <c r="U112" s="64">
        <v>26.1</v>
      </c>
      <c r="V112" s="64">
        <v>24.63</v>
      </c>
      <c r="W112" s="10"/>
      <c r="X112" s="43">
        <v>2280000000</v>
      </c>
      <c r="Y112" s="36">
        <v>8.6999999999999994E-2</v>
      </c>
      <c r="Z112" s="10"/>
      <c r="AA112" s="20">
        <v>69</v>
      </c>
      <c r="AB112" s="20">
        <v>11</v>
      </c>
      <c r="AC112" s="20">
        <v>1</v>
      </c>
      <c r="AD112" s="20">
        <v>18</v>
      </c>
      <c r="AE112" s="20">
        <v>1</v>
      </c>
      <c r="AF112" s="66">
        <f t="shared" si="40"/>
        <v>100</v>
      </c>
      <c r="AG112" s="10"/>
      <c r="AH112" s="36">
        <v>-3.6999999999999998E-2</v>
      </c>
      <c r="AI112" s="40">
        <v>56465</v>
      </c>
      <c r="AJ112" s="37">
        <v>0.83</v>
      </c>
      <c r="AK112" s="42" t="s">
        <v>213</v>
      </c>
      <c r="AL112" s="41">
        <v>1373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118</v>
      </c>
      <c r="E113" s="10"/>
      <c r="F113" s="18" t="s">
        <v>5</v>
      </c>
      <c r="G113" s="18" t="s">
        <v>226</v>
      </c>
      <c r="H113" s="10"/>
      <c r="I113" s="19">
        <v>35276784</v>
      </c>
      <c r="J113" s="19">
        <v>2580</v>
      </c>
      <c r="K113" s="17" t="s">
        <v>9</v>
      </c>
      <c r="L113" s="10"/>
      <c r="M113" s="60">
        <v>3785</v>
      </c>
      <c r="N113" s="60">
        <v>6917</v>
      </c>
      <c r="O113" s="60">
        <v>7320</v>
      </c>
      <c r="P113" s="10"/>
      <c r="Q113" s="60">
        <f t="shared" si="38"/>
        <v>103755</v>
      </c>
      <c r="R113" s="10"/>
      <c r="S113" s="62">
        <f t="shared" si="39"/>
        <v>110672</v>
      </c>
      <c r="T113" s="10"/>
      <c r="U113" s="64">
        <v>19.600000000000001</v>
      </c>
      <c r="V113" s="64">
        <v>20.8</v>
      </c>
      <c r="W113" s="10"/>
      <c r="X113" s="43">
        <v>6640000000</v>
      </c>
      <c r="Y113" s="36">
        <v>6.4000000000000001E-2</v>
      </c>
      <c r="Z113" s="10"/>
      <c r="AA113" s="20">
        <v>63</v>
      </c>
      <c r="AB113" s="20">
        <v>10</v>
      </c>
      <c r="AC113" s="20">
        <v>1</v>
      </c>
      <c r="AD113" s="20">
        <v>25</v>
      </c>
      <c r="AE113" s="20">
        <v>1</v>
      </c>
      <c r="AF113" s="66">
        <f t="shared" si="40"/>
        <v>100</v>
      </c>
      <c r="AG113" s="10"/>
      <c r="AH113" s="36">
        <v>-0.04</v>
      </c>
      <c r="AI113" s="40">
        <v>10748</v>
      </c>
      <c r="AJ113" s="37">
        <v>0.75</v>
      </c>
      <c r="AK113" s="42" t="s">
        <v>223</v>
      </c>
      <c r="AL113" s="41">
        <v>1143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92</v>
      </c>
      <c r="E114" s="10"/>
      <c r="F114" s="18" t="s">
        <v>5</v>
      </c>
      <c r="G114" s="18" t="s">
        <v>226</v>
      </c>
      <c r="H114" s="10"/>
      <c r="I114" s="19">
        <v>9455802</v>
      </c>
      <c r="J114" s="19">
        <v>3920</v>
      </c>
      <c r="K114" s="17" t="s">
        <v>9</v>
      </c>
      <c r="L114" s="10"/>
      <c r="M114" s="60">
        <v>750</v>
      </c>
      <c r="N114" s="60">
        <v>2306</v>
      </c>
      <c r="O114" s="60">
        <v>1076</v>
      </c>
      <c r="P114" s="10"/>
      <c r="Q114" s="60">
        <f t="shared" si="38"/>
        <v>34590</v>
      </c>
      <c r="R114" s="10"/>
      <c r="S114" s="62">
        <f t="shared" si="39"/>
        <v>36896</v>
      </c>
      <c r="T114" s="10"/>
      <c r="U114" s="64">
        <v>24.4</v>
      </c>
      <c r="V114" s="64">
        <v>10.53</v>
      </c>
      <c r="W114" s="10"/>
      <c r="X114" s="43">
        <v>3130000000</v>
      </c>
      <c r="Y114" s="36">
        <v>8.1000000000000003E-2</v>
      </c>
      <c r="Z114" s="10"/>
      <c r="AA114" s="20">
        <v>58</v>
      </c>
      <c r="AB114" s="20">
        <v>7</v>
      </c>
      <c r="AC114" s="20">
        <v>1</v>
      </c>
      <c r="AD114" s="20">
        <v>33</v>
      </c>
      <c r="AE114" s="20">
        <v>1</v>
      </c>
      <c r="AF114" s="66">
        <f t="shared" si="40"/>
        <v>100</v>
      </c>
      <c r="AG114" s="10"/>
      <c r="AH114" s="36">
        <v>-3.5000000000000003E-2</v>
      </c>
      <c r="AI114" s="40">
        <v>15889</v>
      </c>
      <c r="AJ114" s="37">
        <v>0.68</v>
      </c>
      <c r="AK114" s="42" t="s">
        <v>213</v>
      </c>
      <c r="AL114" s="41">
        <v>656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163</v>
      </c>
      <c r="E115" s="10"/>
      <c r="F115" s="18" t="s">
        <v>5</v>
      </c>
      <c r="G115" s="18" t="s">
        <v>226</v>
      </c>
      <c r="H115" s="10"/>
      <c r="I115" s="19">
        <v>18430452</v>
      </c>
      <c r="J115" s="19">
        <v>1840</v>
      </c>
      <c r="K115" s="17" t="s">
        <v>9</v>
      </c>
      <c r="L115" s="10"/>
      <c r="M115" s="60">
        <v>714</v>
      </c>
      <c r="N115" s="60">
        <v>4890</v>
      </c>
      <c r="O115" s="60">
        <v>1726</v>
      </c>
      <c r="P115" s="10"/>
      <c r="Q115" s="60">
        <f t="shared" si="38"/>
        <v>73350</v>
      </c>
      <c r="R115" s="10"/>
      <c r="S115" s="62">
        <f t="shared" si="39"/>
        <v>78240</v>
      </c>
      <c r="T115" s="10"/>
      <c r="U115" s="64">
        <v>26.5</v>
      </c>
      <c r="V115" s="64">
        <v>9.6</v>
      </c>
      <c r="W115" s="10"/>
      <c r="X115" s="43">
        <v>2280000000</v>
      </c>
      <c r="Y115" s="36">
        <v>4.4999999999999998E-2</v>
      </c>
      <c r="Z115" s="10"/>
      <c r="AA115" s="20">
        <v>57</v>
      </c>
      <c r="AB115" s="20">
        <v>4</v>
      </c>
      <c r="AC115" s="20">
        <v>1</v>
      </c>
      <c r="AD115" s="20">
        <v>37</v>
      </c>
      <c r="AE115" s="20">
        <v>1</v>
      </c>
      <c r="AF115" s="66">
        <f t="shared" si="40"/>
        <v>100</v>
      </c>
      <c r="AG115" s="10"/>
      <c r="AH115" s="36">
        <v>4.8000000000000001E-2</v>
      </c>
      <c r="AI115" s="40">
        <v>13003</v>
      </c>
      <c r="AJ115" s="37">
        <v>0.66</v>
      </c>
      <c r="AK115" s="42" t="s">
        <v>214</v>
      </c>
      <c r="AL115" s="41">
        <v>497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86</v>
      </c>
      <c r="E116" s="10"/>
      <c r="F116" s="18" t="s">
        <v>5</v>
      </c>
      <c r="G116" s="18" t="s">
        <v>226</v>
      </c>
      <c r="H116" s="10"/>
      <c r="I116" s="19">
        <v>37202572</v>
      </c>
      <c r="J116" s="19">
        <v>5430</v>
      </c>
      <c r="K116" s="17" t="s">
        <v>9</v>
      </c>
      <c r="L116" s="10"/>
      <c r="M116" s="60">
        <v>4134</v>
      </c>
      <c r="N116" s="60">
        <v>7686</v>
      </c>
      <c r="O116" s="60">
        <v>3733</v>
      </c>
      <c r="P116" s="10"/>
      <c r="Q116" s="60">
        <f t="shared" si="38"/>
        <v>115290</v>
      </c>
      <c r="R116" s="10"/>
      <c r="S116" s="62">
        <f t="shared" si="39"/>
        <v>122976</v>
      </c>
      <c r="T116" s="10"/>
      <c r="U116" s="64">
        <v>20.7</v>
      </c>
      <c r="V116" s="64">
        <v>8.85</v>
      </c>
      <c r="W116" s="10"/>
      <c r="X116" s="43">
        <v>11720000000</v>
      </c>
      <c r="Y116" s="36">
        <v>6.9000000000000006E-2</v>
      </c>
      <c r="Z116" s="10"/>
      <c r="AA116" s="20">
        <v>61</v>
      </c>
      <c r="AB116" s="20">
        <v>8</v>
      </c>
      <c r="AC116" s="20">
        <v>1</v>
      </c>
      <c r="AD116" s="20">
        <v>29</v>
      </c>
      <c r="AE116" s="20">
        <v>1</v>
      </c>
      <c r="AF116" s="66">
        <f t="shared" si="40"/>
        <v>100</v>
      </c>
      <c r="AG116" s="10"/>
      <c r="AH116" s="36">
        <v>-0.185</v>
      </c>
      <c r="AI116" s="40">
        <v>15525</v>
      </c>
      <c r="AJ116" s="37">
        <v>0.66</v>
      </c>
      <c r="AK116" s="42" t="s">
        <v>214</v>
      </c>
      <c r="AL116" s="41">
        <v>573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100</v>
      </c>
      <c r="E117" s="10"/>
      <c r="F117" s="18" t="s">
        <v>5</v>
      </c>
      <c r="G117" s="18" t="s">
        <v>226</v>
      </c>
      <c r="H117" s="10"/>
      <c r="I117" s="19">
        <v>6006668</v>
      </c>
      <c r="J117" s="19">
        <v>7680</v>
      </c>
      <c r="K117" s="17" t="s">
        <v>9</v>
      </c>
      <c r="L117" s="10"/>
      <c r="M117" s="60">
        <v>576</v>
      </c>
      <c r="N117" s="60">
        <v>1090</v>
      </c>
      <c r="O117" s="60">
        <v>559</v>
      </c>
      <c r="P117" s="10"/>
      <c r="Q117" s="60">
        <f t="shared" si="38"/>
        <v>16350</v>
      </c>
      <c r="R117" s="10"/>
      <c r="S117" s="62">
        <f t="shared" si="39"/>
        <v>17440</v>
      </c>
      <c r="T117" s="10"/>
      <c r="U117" s="64">
        <v>18.100000000000001</v>
      </c>
      <c r="V117" s="64">
        <v>6.68</v>
      </c>
      <c r="W117" s="10"/>
      <c r="X117" s="43">
        <v>3110000000</v>
      </c>
      <c r="Y117" s="36">
        <v>0.06</v>
      </c>
      <c r="Z117" s="10"/>
      <c r="AA117" s="20">
        <v>70</v>
      </c>
      <c r="AB117" s="20">
        <v>13</v>
      </c>
      <c r="AC117" s="20">
        <v>1</v>
      </c>
      <c r="AD117" s="20">
        <v>15</v>
      </c>
      <c r="AE117" s="20">
        <v>1</v>
      </c>
      <c r="AF117" s="66">
        <f t="shared" si="40"/>
        <v>100</v>
      </c>
      <c r="AG117" s="10"/>
      <c r="AH117" s="36">
        <v>-3.4000000000000002E-2</v>
      </c>
      <c r="AI117" s="40">
        <v>31072</v>
      </c>
      <c r="AJ117" s="37">
        <v>0.81</v>
      </c>
      <c r="AK117" s="42" t="s">
        <v>223</v>
      </c>
      <c r="AL117" s="41">
        <v>419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48" ht="24" customHeight="1">
      <c r="A120" s="16"/>
      <c r="B120" s="17">
        <v>1</v>
      </c>
      <c r="C120" s="10"/>
      <c r="D120" s="18" t="s">
        <v>71</v>
      </c>
      <c r="E120" s="10"/>
      <c r="F120" s="18" t="s">
        <v>8</v>
      </c>
      <c r="G120" s="18" t="s">
        <v>212</v>
      </c>
      <c r="H120" s="10"/>
      <c r="I120" s="19">
        <v>3925405</v>
      </c>
      <c r="J120" s="19">
        <v>3810</v>
      </c>
      <c r="K120" s="17" t="s">
        <v>9</v>
      </c>
      <c r="L120" s="10"/>
      <c r="M120" s="60">
        <v>581</v>
      </c>
      <c r="N120" s="60">
        <v>599</v>
      </c>
      <c r="O120" s="60">
        <v>748</v>
      </c>
      <c r="P120" s="10"/>
      <c r="Q120" s="60">
        <f t="shared" ref="Q120:Q140" si="44">N120*$Q$200</f>
        <v>8985</v>
      </c>
      <c r="R120" s="10"/>
      <c r="S120" s="62">
        <f t="shared" ref="S120:S140" si="45">Q120+N120</f>
        <v>9584</v>
      </c>
      <c r="T120" s="10"/>
      <c r="U120" s="64">
        <v>15.3</v>
      </c>
      <c r="V120" s="64">
        <v>20.059999999999999</v>
      </c>
      <c r="W120" s="10"/>
      <c r="X120" s="43">
        <v>768240000</v>
      </c>
      <c r="Y120" s="36">
        <v>5.2999999999999999E-2</v>
      </c>
      <c r="Z120" s="10"/>
      <c r="AA120" s="20">
        <v>59</v>
      </c>
      <c r="AB120" s="20">
        <v>6</v>
      </c>
      <c r="AC120" s="20">
        <v>1</v>
      </c>
      <c r="AD120" s="20">
        <v>33</v>
      </c>
      <c r="AE120" s="20">
        <v>1</v>
      </c>
      <c r="AF120" s="66">
        <f t="shared" ref="AF120:AF140" si="46">SUM(AA120:AE120)</f>
        <v>100</v>
      </c>
      <c r="AG120" s="10"/>
      <c r="AH120" s="36">
        <v>8.2000000000000003E-2</v>
      </c>
      <c r="AI120" s="40">
        <v>28697</v>
      </c>
      <c r="AJ120" s="37">
        <v>0.79</v>
      </c>
      <c r="AK120" s="42" t="s">
        <v>210</v>
      </c>
      <c r="AL120" s="41">
        <v>1064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si="31"/>
        <v>2</v>
      </c>
      <c r="C121" s="10"/>
      <c r="D121" s="18" t="s">
        <v>140</v>
      </c>
      <c r="E121" s="10"/>
      <c r="F121" s="18" t="s">
        <v>8</v>
      </c>
      <c r="G121" s="18" t="s">
        <v>212</v>
      </c>
      <c r="H121" s="10"/>
      <c r="I121" s="19">
        <v>143964512</v>
      </c>
      <c r="J121" s="19">
        <v>9720</v>
      </c>
      <c r="K121" s="17" t="s">
        <v>9</v>
      </c>
      <c r="L121" s="10"/>
      <c r="M121" s="60">
        <v>20308</v>
      </c>
      <c r="N121" s="60">
        <v>25969</v>
      </c>
      <c r="O121" s="60">
        <v>24864</v>
      </c>
      <c r="P121" s="10"/>
      <c r="Q121" s="60">
        <f t="shared" si="44"/>
        <v>389535</v>
      </c>
      <c r="R121" s="10"/>
      <c r="S121" s="62">
        <f t="shared" si="45"/>
        <v>415504</v>
      </c>
      <c r="T121" s="10"/>
      <c r="U121" s="64">
        <v>18</v>
      </c>
      <c r="V121" s="64">
        <v>17.010000000000002</v>
      </c>
      <c r="W121" s="10"/>
      <c r="X121" s="43">
        <v>75510000000</v>
      </c>
      <c r="Y121" s="36">
        <v>5.8999999999999997E-2</v>
      </c>
      <c r="Z121" s="10"/>
      <c r="AA121" s="20">
        <v>59</v>
      </c>
      <c r="AB121" s="20">
        <v>6</v>
      </c>
      <c r="AC121" s="20">
        <v>2</v>
      </c>
      <c r="AD121" s="20">
        <v>32</v>
      </c>
      <c r="AE121" s="20">
        <v>1</v>
      </c>
      <c r="AF121" s="66">
        <f t="shared" si="46"/>
        <v>100</v>
      </c>
      <c r="AG121" s="10"/>
      <c r="AH121" s="36">
        <v>-0.14399999999999999</v>
      </c>
      <c r="AI121" s="40">
        <v>37519</v>
      </c>
      <c r="AJ121" s="37">
        <v>0.83</v>
      </c>
      <c r="AK121" s="42" t="s">
        <v>213</v>
      </c>
      <c r="AL121" s="41">
        <v>1024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31"/>
        <v>3</v>
      </c>
      <c r="C122" s="10"/>
      <c r="D122" s="18" t="s">
        <v>175</v>
      </c>
      <c r="E122" s="10"/>
      <c r="F122" s="18" t="s">
        <v>8</v>
      </c>
      <c r="G122" s="18" t="s">
        <v>212</v>
      </c>
      <c r="H122" s="10"/>
      <c r="I122" s="19">
        <v>44438624</v>
      </c>
      <c r="J122" s="19">
        <v>2310</v>
      </c>
      <c r="K122" s="17" t="s">
        <v>9</v>
      </c>
      <c r="L122" s="10"/>
      <c r="M122" s="60">
        <v>4687</v>
      </c>
      <c r="N122" s="60">
        <v>6089</v>
      </c>
      <c r="O122" s="60">
        <v>7308</v>
      </c>
      <c r="P122" s="10"/>
      <c r="Q122" s="60">
        <f t="shared" si="44"/>
        <v>91335</v>
      </c>
      <c r="R122" s="10"/>
      <c r="S122" s="62">
        <f t="shared" si="45"/>
        <v>97424</v>
      </c>
      <c r="T122" s="10"/>
      <c r="U122" s="64">
        <v>13.7</v>
      </c>
      <c r="V122" s="64">
        <v>16.25</v>
      </c>
      <c r="W122" s="10"/>
      <c r="X122" s="43">
        <v>4430000000</v>
      </c>
      <c r="Y122" s="36">
        <v>4.7E-2</v>
      </c>
      <c r="Z122" s="10"/>
      <c r="AA122" s="20">
        <v>50</v>
      </c>
      <c r="AB122" s="20">
        <v>8</v>
      </c>
      <c r="AC122" s="20">
        <v>2</v>
      </c>
      <c r="AD122" s="20">
        <v>39</v>
      </c>
      <c r="AE122" s="20">
        <v>1</v>
      </c>
      <c r="AF122" s="66">
        <f t="shared" si="46"/>
        <v>100</v>
      </c>
      <c r="AG122" s="10"/>
      <c r="AH122" s="36">
        <v>0.28899999999999998</v>
      </c>
      <c r="AI122" s="40">
        <v>32480</v>
      </c>
      <c r="AJ122" s="37">
        <v>0.86</v>
      </c>
      <c r="AK122" s="42" t="s">
        <v>210</v>
      </c>
      <c r="AL122" s="41">
        <v>1003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31"/>
        <v>4</v>
      </c>
      <c r="C123" s="10"/>
      <c r="D123" s="18" t="s">
        <v>93</v>
      </c>
      <c r="E123" s="10"/>
      <c r="F123" s="18" t="s">
        <v>8</v>
      </c>
      <c r="G123" s="18" t="s">
        <v>212</v>
      </c>
      <c r="H123" s="10"/>
      <c r="I123" s="19">
        <v>17987736</v>
      </c>
      <c r="J123" s="19">
        <v>8710</v>
      </c>
      <c r="K123" s="17" t="s">
        <v>9</v>
      </c>
      <c r="L123" s="10"/>
      <c r="M123" s="60">
        <v>2625</v>
      </c>
      <c r="N123" s="60">
        <v>3158</v>
      </c>
      <c r="O123" s="60">
        <v>2780</v>
      </c>
      <c r="P123" s="10"/>
      <c r="Q123" s="60">
        <f t="shared" si="44"/>
        <v>47370</v>
      </c>
      <c r="R123" s="10"/>
      <c r="S123" s="62">
        <f t="shared" si="45"/>
        <v>50528</v>
      </c>
      <c r="T123" s="10"/>
      <c r="U123" s="64">
        <v>17.600000000000001</v>
      </c>
      <c r="V123" s="64">
        <v>15.73</v>
      </c>
      <c r="W123" s="10"/>
      <c r="X123" s="43">
        <v>8100000000</v>
      </c>
      <c r="Y123" s="36">
        <v>5.8999999999999997E-2</v>
      </c>
      <c r="Z123" s="10"/>
      <c r="AA123" s="20">
        <v>61</v>
      </c>
      <c r="AB123" s="20">
        <v>5</v>
      </c>
      <c r="AC123" s="20">
        <v>1</v>
      </c>
      <c r="AD123" s="20">
        <v>32</v>
      </c>
      <c r="AE123" s="20">
        <v>1</v>
      </c>
      <c r="AF123" s="66">
        <f t="shared" si="46"/>
        <v>100</v>
      </c>
      <c r="AG123" s="10"/>
      <c r="AH123" s="36">
        <v>-0.17499999999999999</v>
      </c>
      <c r="AI123" s="40">
        <v>24367</v>
      </c>
      <c r="AJ123" s="37">
        <v>0.82</v>
      </c>
      <c r="AK123" s="42" t="s">
        <v>213</v>
      </c>
      <c r="AL123" s="41">
        <v>969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31"/>
        <v>5</v>
      </c>
      <c r="C124" s="10"/>
      <c r="D124" s="18" t="s">
        <v>97</v>
      </c>
      <c r="E124" s="10"/>
      <c r="F124" s="18" t="s">
        <v>8</v>
      </c>
      <c r="G124" s="18" t="s">
        <v>212</v>
      </c>
      <c r="H124" s="10"/>
      <c r="I124" s="19">
        <v>5955734</v>
      </c>
      <c r="J124" s="19">
        <v>1100</v>
      </c>
      <c r="K124" s="17" t="s">
        <v>9</v>
      </c>
      <c r="L124" s="10"/>
      <c r="M124" s="60">
        <v>812</v>
      </c>
      <c r="N124" s="60">
        <v>916</v>
      </c>
      <c r="O124" s="60">
        <v>901</v>
      </c>
      <c r="P124" s="10"/>
      <c r="Q124" s="60">
        <f t="shared" si="44"/>
        <v>13740</v>
      </c>
      <c r="R124" s="10"/>
      <c r="S124" s="62">
        <f t="shared" si="45"/>
        <v>14656</v>
      </c>
      <c r="T124" s="10"/>
      <c r="U124" s="64">
        <v>15.4</v>
      </c>
      <c r="V124" s="64">
        <v>14.38</v>
      </c>
      <c r="W124" s="10"/>
      <c r="X124" s="43">
        <v>341320000</v>
      </c>
      <c r="Y124" s="36">
        <v>0.05</v>
      </c>
      <c r="Z124" s="10"/>
      <c r="AA124" s="20">
        <v>52</v>
      </c>
      <c r="AB124" s="20">
        <v>11</v>
      </c>
      <c r="AC124" s="20">
        <v>1</v>
      </c>
      <c r="AD124" s="20">
        <v>34</v>
      </c>
      <c r="AE124" s="20">
        <v>2</v>
      </c>
      <c r="AF124" s="66">
        <f t="shared" si="46"/>
        <v>100</v>
      </c>
      <c r="AG124" s="10"/>
      <c r="AH124" s="36">
        <v>-0.17599999999999999</v>
      </c>
      <c r="AI124" s="40">
        <v>17272</v>
      </c>
      <c r="AJ124" s="37">
        <v>0.84</v>
      </c>
      <c r="AK124" s="42" t="s">
        <v>213</v>
      </c>
      <c r="AL124" s="41">
        <v>844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31"/>
        <v>6</v>
      </c>
      <c r="C125" s="10"/>
      <c r="D125" s="18" t="s">
        <v>181</v>
      </c>
      <c r="E125" s="10"/>
      <c r="F125" s="18" t="s">
        <v>8</v>
      </c>
      <c r="G125" s="18" t="s">
        <v>212</v>
      </c>
      <c r="H125" s="10"/>
      <c r="I125" s="19">
        <v>31446796</v>
      </c>
      <c r="J125" s="19">
        <v>2220</v>
      </c>
      <c r="K125" s="17" t="s">
        <v>9</v>
      </c>
      <c r="L125" s="10"/>
      <c r="M125" s="60">
        <v>2496</v>
      </c>
      <c r="N125" s="60">
        <v>3617</v>
      </c>
      <c r="O125" s="60">
        <v>4015</v>
      </c>
      <c r="P125" s="10"/>
      <c r="Q125" s="60">
        <f t="shared" si="44"/>
        <v>54255</v>
      </c>
      <c r="R125" s="10"/>
      <c r="S125" s="62">
        <f t="shared" si="45"/>
        <v>57872</v>
      </c>
      <c r="T125" s="10"/>
      <c r="U125" s="64">
        <v>11.5</v>
      </c>
      <c r="V125" s="64">
        <v>12.63</v>
      </c>
      <c r="W125" s="10"/>
      <c r="X125" s="43">
        <v>2550000000</v>
      </c>
      <c r="Y125" s="36">
        <v>3.7999999999999999E-2</v>
      </c>
      <c r="Z125" s="10"/>
      <c r="AA125" s="20">
        <v>55</v>
      </c>
      <c r="AB125" s="20">
        <v>4</v>
      </c>
      <c r="AC125" s="20">
        <v>1</v>
      </c>
      <c r="AD125" s="20">
        <v>39</v>
      </c>
      <c r="AE125" s="20">
        <v>1</v>
      </c>
      <c r="AF125" s="66">
        <f t="shared" si="46"/>
        <v>100</v>
      </c>
      <c r="AG125" s="10"/>
      <c r="AH125" s="36">
        <v>-6.0999999999999999E-2</v>
      </c>
      <c r="AI125" s="40">
        <v>0</v>
      </c>
      <c r="AJ125" s="37">
        <v>0.84</v>
      </c>
      <c r="AK125" s="42" t="s">
        <v>210</v>
      </c>
      <c r="AL125" s="41">
        <v>760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31"/>
        <v>7</v>
      </c>
      <c r="C126" s="10"/>
      <c r="D126" s="18" t="s">
        <v>138</v>
      </c>
      <c r="E126" s="10"/>
      <c r="F126" s="18" t="s">
        <v>8</v>
      </c>
      <c r="G126" s="18" t="s">
        <v>212</v>
      </c>
      <c r="H126" s="10"/>
      <c r="I126" s="19">
        <v>4059608</v>
      </c>
      <c r="J126" s="19">
        <v>2120</v>
      </c>
      <c r="K126" s="17" t="s">
        <v>9</v>
      </c>
      <c r="L126" s="10"/>
      <c r="M126" s="60">
        <v>346</v>
      </c>
      <c r="N126" s="60">
        <v>394</v>
      </c>
      <c r="O126" s="60">
        <v>465</v>
      </c>
      <c r="P126" s="10"/>
      <c r="Q126" s="60">
        <f t="shared" si="44"/>
        <v>5910</v>
      </c>
      <c r="R126" s="10"/>
      <c r="S126" s="62">
        <f t="shared" si="45"/>
        <v>6304</v>
      </c>
      <c r="T126" s="10"/>
      <c r="U126" s="64">
        <v>9.6999999999999993</v>
      </c>
      <c r="V126" s="64">
        <v>12.43</v>
      </c>
      <c r="W126" s="10"/>
      <c r="X126" s="43">
        <v>250640000</v>
      </c>
      <c r="Y126" s="36">
        <v>3.6999999999999998E-2</v>
      </c>
      <c r="Z126" s="10"/>
      <c r="AA126" s="20">
        <v>50</v>
      </c>
      <c r="AB126" s="20">
        <v>10</v>
      </c>
      <c r="AC126" s="20">
        <v>2</v>
      </c>
      <c r="AD126" s="20">
        <v>36</v>
      </c>
      <c r="AE126" s="20">
        <v>2</v>
      </c>
      <c r="AF126" s="66">
        <f t="shared" si="46"/>
        <v>100</v>
      </c>
      <c r="AG126" s="10"/>
      <c r="AH126" s="36">
        <v>-6.0999999999999999E-2</v>
      </c>
      <c r="AI126" s="40">
        <v>22028</v>
      </c>
      <c r="AJ126" s="37">
        <v>0.81</v>
      </c>
      <c r="AK126" s="42" t="s">
        <v>210</v>
      </c>
      <c r="AL126" s="41">
        <v>736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31"/>
        <v>8</v>
      </c>
      <c r="C127" s="10"/>
      <c r="D127" s="18" t="s">
        <v>139</v>
      </c>
      <c r="E127" s="10"/>
      <c r="F127" s="18" t="s">
        <v>8</v>
      </c>
      <c r="G127" s="18" t="s">
        <v>212</v>
      </c>
      <c r="H127" s="10"/>
      <c r="I127" s="19">
        <v>19778084</v>
      </c>
      <c r="J127" s="19">
        <v>9470</v>
      </c>
      <c r="K127" s="17" t="s">
        <v>9</v>
      </c>
      <c r="L127" s="10"/>
      <c r="M127" s="60">
        <v>1913</v>
      </c>
      <c r="N127" s="60">
        <v>2044</v>
      </c>
      <c r="O127" s="60">
        <v>2208</v>
      </c>
      <c r="P127" s="10"/>
      <c r="Q127" s="60">
        <f t="shared" si="44"/>
        <v>30660</v>
      </c>
      <c r="R127" s="10"/>
      <c r="S127" s="62">
        <f t="shared" si="45"/>
        <v>32704</v>
      </c>
      <c r="T127" s="10"/>
      <c r="U127" s="64">
        <v>10.3</v>
      </c>
      <c r="V127" s="64">
        <v>11.28</v>
      </c>
      <c r="W127" s="10"/>
      <c r="X127" s="43">
        <v>6500000000</v>
      </c>
      <c r="Y127" s="36">
        <v>3.4000000000000002E-2</v>
      </c>
      <c r="Z127" s="10"/>
      <c r="AA127" s="20">
        <v>48</v>
      </c>
      <c r="AB127" s="20">
        <v>6</v>
      </c>
      <c r="AC127" s="20">
        <v>5</v>
      </c>
      <c r="AD127" s="20">
        <v>39</v>
      </c>
      <c r="AE127" s="20">
        <v>2</v>
      </c>
      <c r="AF127" s="66">
        <f t="shared" si="46"/>
        <v>100</v>
      </c>
      <c r="AG127" s="10"/>
      <c r="AH127" s="36">
        <v>-2.1000000000000001E-2</v>
      </c>
      <c r="AI127" s="40">
        <v>35467</v>
      </c>
      <c r="AJ127" s="37">
        <v>0.69</v>
      </c>
      <c r="AK127" s="42" t="s">
        <v>213</v>
      </c>
      <c r="AL127" s="41">
        <v>723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31"/>
        <v>9</v>
      </c>
      <c r="C128" s="10"/>
      <c r="D128" s="18" t="s">
        <v>172</v>
      </c>
      <c r="E128" s="10"/>
      <c r="F128" s="18" t="s">
        <v>8</v>
      </c>
      <c r="G128" s="18" t="s">
        <v>212</v>
      </c>
      <c r="H128" s="10"/>
      <c r="I128" s="19">
        <v>79512424</v>
      </c>
      <c r="J128" s="19">
        <v>11180</v>
      </c>
      <c r="K128" s="17" t="s">
        <v>9</v>
      </c>
      <c r="L128" s="10"/>
      <c r="M128" s="60">
        <v>7300</v>
      </c>
      <c r="N128" s="60">
        <v>9782</v>
      </c>
      <c r="O128" s="60">
        <v>8727</v>
      </c>
      <c r="P128" s="10"/>
      <c r="Q128" s="60">
        <f t="shared" si="44"/>
        <v>146730</v>
      </c>
      <c r="R128" s="10"/>
      <c r="S128" s="62">
        <f t="shared" si="45"/>
        <v>156512</v>
      </c>
      <c r="T128" s="10"/>
      <c r="U128" s="64">
        <v>12.3</v>
      </c>
      <c r="V128" s="64">
        <v>10.96</v>
      </c>
      <c r="W128" s="10"/>
      <c r="X128" s="43">
        <v>35330000000</v>
      </c>
      <c r="Y128" s="36">
        <v>4.1000000000000002E-2</v>
      </c>
      <c r="Z128" s="10"/>
      <c r="AA128" s="20">
        <v>60</v>
      </c>
      <c r="AB128" s="20">
        <v>8</v>
      </c>
      <c r="AC128" s="20">
        <v>2</v>
      </c>
      <c r="AD128" s="20">
        <v>29</v>
      </c>
      <c r="AE128" s="20">
        <v>1</v>
      </c>
      <c r="AF128" s="66">
        <f t="shared" si="46"/>
        <v>100</v>
      </c>
      <c r="AG128" s="10"/>
      <c r="AH128" s="36">
        <v>3.1E-2</v>
      </c>
      <c r="AI128" s="40">
        <v>26525</v>
      </c>
      <c r="AJ128" s="37">
        <v>0.73</v>
      </c>
      <c r="AK128" s="42" t="s">
        <v>213</v>
      </c>
      <c r="AL128" s="41">
        <v>600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31"/>
        <v>10</v>
      </c>
      <c r="C129" s="10"/>
      <c r="D129" s="18" t="s">
        <v>24</v>
      </c>
      <c r="E129" s="10"/>
      <c r="F129" s="18" t="s">
        <v>8</v>
      </c>
      <c r="G129" s="18" t="s">
        <v>212</v>
      </c>
      <c r="H129" s="10"/>
      <c r="I129" s="19">
        <v>9480042</v>
      </c>
      <c r="J129" s="19">
        <v>5600</v>
      </c>
      <c r="K129" s="17" t="s">
        <v>9</v>
      </c>
      <c r="L129" s="10"/>
      <c r="M129" s="60">
        <v>588</v>
      </c>
      <c r="N129" s="60">
        <v>841</v>
      </c>
      <c r="O129" s="60">
        <v>995</v>
      </c>
      <c r="P129" s="10"/>
      <c r="Q129" s="60">
        <f t="shared" si="44"/>
        <v>12615</v>
      </c>
      <c r="R129" s="10"/>
      <c r="S129" s="62">
        <f t="shared" si="45"/>
        <v>13456</v>
      </c>
      <c r="T129" s="10"/>
      <c r="U129" s="64">
        <v>8.9</v>
      </c>
      <c r="V129" s="64">
        <v>10.46</v>
      </c>
      <c r="W129" s="10"/>
      <c r="X129" s="43">
        <v>1410000000</v>
      </c>
      <c r="Y129" s="36">
        <v>2.9000000000000001E-2</v>
      </c>
      <c r="Z129" s="10"/>
      <c r="AA129" s="20">
        <v>52</v>
      </c>
      <c r="AB129" s="20">
        <v>4</v>
      </c>
      <c r="AC129" s="20">
        <v>2</v>
      </c>
      <c r="AD129" s="20">
        <v>41</v>
      </c>
      <c r="AE129" s="20">
        <v>1</v>
      </c>
      <c r="AF129" s="66">
        <f t="shared" si="46"/>
        <v>100</v>
      </c>
      <c r="AG129" s="10"/>
      <c r="AH129" s="36">
        <v>-0.191</v>
      </c>
      <c r="AI129" s="40">
        <v>44222</v>
      </c>
      <c r="AJ129" s="37">
        <v>0.78</v>
      </c>
      <c r="AK129" s="42" t="s">
        <v>213</v>
      </c>
      <c r="AL129" s="41">
        <v>653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31"/>
        <v>11</v>
      </c>
      <c r="C130" s="10"/>
      <c r="D130" s="18" t="s">
        <v>33</v>
      </c>
      <c r="E130" s="10"/>
      <c r="F130" s="18" t="s">
        <v>8</v>
      </c>
      <c r="G130" s="18" t="s">
        <v>212</v>
      </c>
      <c r="H130" s="10"/>
      <c r="I130" s="19">
        <v>7131494</v>
      </c>
      <c r="J130" s="19">
        <v>7470</v>
      </c>
      <c r="K130" s="17" t="s">
        <v>9</v>
      </c>
      <c r="L130" s="10"/>
      <c r="M130" s="60">
        <v>708</v>
      </c>
      <c r="N130" s="60">
        <v>730</v>
      </c>
      <c r="O130" s="60">
        <v>730</v>
      </c>
      <c r="P130" s="10"/>
      <c r="Q130" s="60">
        <f t="shared" si="44"/>
        <v>10950</v>
      </c>
      <c r="R130" s="10"/>
      <c r="S130" s="62">
        <f t="shared" si="45"/>
        <v>11680</v>
      </c>
      <c r="T130" s="10"/>
      <c r="U130" s="64">
        <v>10.199999999999999</v>
      </c>
      <c r="V130" s="64">
        <v>10.28</v>
      </c>
      <c r="W130" s="10"/>
      <c r="X130" s="43">
        <v>1810000000</v>
      </c>
      <c r="Y130" s="36">
        <v>3.4000000000000002E-2</v>
      </c>
      <c r="Z130" s="10"/>
      <c r="AA130" s="20">
        <v>58</v>
      </c>
      <c r="AB130" s="20">
        <v>5</v>
      </c>
      <c r="AC130" s="20">
        <v>3</v>
      </c>
      <c r="AD130" s="20">
        <v>33</v>
      </c>
      <c r="AE130" s="20">
        <v>1</v>
      </c>
      <c r="AF130" s="66">
        <f t="shared" si="46"/>
        <v>100</v>
      </c>
      <c r="AG130" s="10"/>
      <c r="AH130" s="36">
        <v>-3.6999999999999998E-2</v>
      </c>
      <c r="AI130" s="40">
        <v>56534</v>
      </c>
      <c r="AJ130" s="37">
        <v>0.7</v>
      </c>
      <c r="AK130" s="42" t="s">
        <v>213</v>
      </c>
      <c r="AL130" s="41">
        <v>707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ref="B131:B165" si="50">B130+1</f>
        <v>12</v>
      </c>
      <c r="C131" s="10"/>
      <c r="D131" s="18" t="s">
        <v>117</v>
      </c>
      <c r="E131" s="10"/>
      <c r="F131" s="18" t="s">
        <v>8</v>
      </c>
      <c r="G131" s="18" t="s">
        <v>212</v>
      </c>
      <c r="H131" s="10"/>
      <c r="I131" s="19">
        <v>628615</v>
      </c>
      <c r="J131" s="19">
        <v>6970</v>
      </c>
      <c r="K131" s="17" t="s">
        <v>9</v>
      </c>
      <c r="L131" s="10"/>
      <c r="M131" s="60">
        <v>65</v>
      </c>
      <c r="N131" s="60">
        <v>67</v>
      </c>
      <c r="O131" s="60">
        <v>57</v>
      </c>
      <c r="P131" s="10"/>
      <c r="Q131" s="60">
        <f t="shared" si="44"/>
        <v>1005</v>
      </c>
      <c r="R131" s="10"/>
      <c r="S131" s="62">
        <f t="shared" si="45"/>
        <v>1072</v>
      </c>
      <c r="T131" s="10"/>
      <c r="U131" s="64">
        <v>10.7</v>
      </c>
      <c r="V131" s="64">
        <v>9.15</v>
      </c>
      <c r="W131" s="10"/>
      <c r="X131" s="43">
        <v>156590000</v>
      </c>
      <c r="Y131" s="36">
        <v>3.5999999999999997E-2</v>
      </c>
      <c r="Z131" s="10"/>
      <c r="AA131" s="20">
        <v>40</v>
      </c>
      <c r="AB131" s="20">
        <v>10</v>
      </c>
      <c r="AC131" s="20">
        <v>4</v>
      </c>
      <c r="AD131" s="20">
        <v>45</v>
      </c>
      <c r="AE131" s="20">
        <v>1</v>
      </c>
      <c r="AF131" s="66">
        <f t="shared" si="46"/>
        <v>100</v>
      </c>
      <c r="AG131" s="10"/>
      <c r="AH131" s="36">
        <v>-0.03</v>
      </c>
      <c r="AI131" s="40">
        <v>33601</v>
      </c>
      <c r="AJ131" s="37">
        <v>0.68</v>
      </c>
      <c r="AK131" s="42" t="s">
        <v>213</v>
      </c>
      <c r="AL131" s="41">
        <v>636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7</v>
      </c>
      <c r="E132" s="10"/>
      <c r="F132" s="18" t="s">
        <v>8</v>
      </c>
      <c r="G132" s="18" t="s">
        <v>212</v>
      </c>
      <c r="H132" s="10"/>
      <c r="I132" s="19">
        <v>2926348</v>
      </c>
      <c r="J132" s="19">
        <v>4250</v>
      </c>
      <c r="K132" s="17" t="s">
        <v>9</v>
      </c>
      <c r="L132" s="10"/>
      <c r="M132" s="60">
        <v>269</v>
      </c>
      <c r="N132" s="60">
        <v>399</v>
      </c>
      <c r="O132" s="60">
        <v>251</v>
      </c>
      <c r="P132" s="10"/>
      <c r="Q132" s="60">
        <f t="shared" si="44"/>
        <v>5985</v>
      </c>
      <c r="R132" s="10"/>
      <c r="S132" s="62">
        <f t="shared" si="45"/>
        <v>6384</v>
      </c>
      <c r="T132" s="10"/>
      <c r="U132" s="64">
        <v>13.6</v>
      </c>
      <c r="V132" s="64">
        <v>9.0399999999999991</v>
      </c>
      <c r="W132" s="10"/>
      <c r="X132" s="43">
        <v>548170000</v>
      </c>
      <c r="Y132" s="36">
        <v>4.5999999999999999E-2</v>
      </c>
      <c r="Z132" s="10"/>
      <c r="AA132" s="20">
        <v>38</v>
      </c>
      <c r="AB132" s="20">
        <v>10</v>
      </c>
      <c r="AC132" s="20">
        <v>4</v>
      </c>
      <c r="AD132" s="20">
        <v>46</v>
      </c>
      <c r="AE132" s="20">
        <v>2</v>
      </c>
      <c r="AF132" s="66">
        <f t="shared" si="46"/>
        <v>100</v>
      </c>
      <c r="AG132" s="10"/>
      <c r="AH132" s="36">
        <v>-1.6E-2</v>
      </c>
      <c r="AI132" s="40">
        <v>19243</v>
      </c>
      <c r="AJ132" s="37">
        <v>0.73</v>
      </c>
      <c r="AK132" s="42" t="s">
        <v>213</v>
      </c>
      <c r="AL132" s="41">
        <v>645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50</v>
      </c>
      <c r="E133" s="10"/>
      <c r="F133" s="18" t="s">
        <v>8</v>
      </c>
      <c r="G133" s="18" t="s">
        <v>212</v>
      </c>
      <c r="H133" s="10"/>
      <c r="I133" s="19">
        <v>4213265</v>
      </c>
      <c r="J133" s="19">
        <v>12110</v>
      </c>
      <c r="K133" s="17" t="s">
        <v>9</v>
      </c>
      <c r="L133" s="10"/>
      <c r="M133" s="60">
        <v>307</v>
      </c>
      <c r="N133" s="60">
        <v>340</v>
      </c>
      <c r="O133" s="60">
        <v>388</v>
      </c>
      <c r="P133" s="10"/>
      <c r="Q133" s="60">
        <f t="shared" si="44"/>
        <v>5100</v>
      </c>
      <c r="R133" s="10"/>
      <c r="S133" s="62">
        <f t="shared" si="45"/>
        <v>5440</v>
      </c>
      <c r="T133" s="10"/>
      <c r="U133" s="64">
        <v>8.1</v>
      </c>
      <c r="V133" s="64">
        <v>9.0399999999999991</v>
      </c>
      <c r="W133" s="10"/>
      <c r="X133" s="43">
        <v>1400000000</v>
      </c>
      <c r="Y133" s="36">
        <v>2.7E-2</v>
      </c>
      <c r="Z133" s="10"/>
      <c r="AA133" s="20">
        <v>48</v>
      </c>
      <c r="AB133" s="20">
        <v>12</v>
      </c>
      <c r="AC133" s="20">
        <v>10</v>
      </c>
      <c r="AD133" s="20">
        <v>29</v>
      </c>
      <c r="AE133" s="20">
        <v>1</v>
      </c>
      <c r="AF133" s="66">
        <f t="shared" si="46"/>
        <v>100</v>
      </c>
      <c r="AG133" s="10"/>
      <c r="AH133" s="36">
        <v>-7.3999999999999996E-2</v>
      </c>
      <c r="AI133" s="40">
        <v>47376</v>
      </c>
      <c r="AJ133" s="37">
        <v>0.66</v>
      </c>
      <c r="AK133" s="42" t="s">
        <v>210</v>
      </c>
      <c r="AL133" s="41">
        <v>702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148</v>
      </c>
      <c r="E134" s="10"/>
      <c r="F134" s="18" t="s">
        <v>8</v>
      </c>
      <c r="G134" s="18" t="s">
        <v>212</v>
      </c>
      <c r="H134" s="10"/>
      <c r="I134" s="19">
        <v>8820083</v>
      </c>
      <c r="J134" s="19">
        <v>5280</v>
      </c>
      <c r="K134" s="17" t="s">
        <v>9</v>
      </c>
      <c r="L134" s="10"/>
      <c r="M134" s="60">
        <v>607</v>
      </c>
      <c r="N134" s="60">
        <v>649</v>
      </c>
      <c r="O134" s="60">
        <v>797</v>
      </c>
      <c r="P134" s="10"/>
      <c r="Q134" s="60">
        <f t="shared" si="44"/>
        <v>9735</v>
      </c>
      <c r="R134" s="10"/>
      <c r="S134" s="62">
        <f t="shared" si="45"/>
        <v>10384</v>
      </c>
      <c r="T134" s="10"/>
      <c r="U134" s="64">
        <v>7.4</v>
      </c>
      <c r="V134" s="64">
        <v>8.94</v>
      </c>
      <c r="W134" s="10"/>
      <c r="X134" s="43">
        <v>1170000000</v>
      </c>
      <c r="Y134" s="36">
        <v>3.1E-2</v>
      </c>
      <c r="Z134" s="10"/>
      <c r="AA134" s="20">
        <v>49</v>
      </c>
      <c r="AB134" s="20">
        <v>10</v>
      </c>
      <c r="AC134" s="20">
        <v>12</v>
      </c>
      <c r="AD134" s="20">
        <v>28</v>
      </c>
      <c r="AE134" s="20">
        <v>1</v>
      </c>
      <c r="AF134" s="66">
        <f t="shared" si="46"/>
        <v>100</v>
      </c>
      <c r="AG134" s="10"/>
      <c r="AH134" s="36">
        <v>-6.0999999999999999E-2</v>
      </c>
      <c r="AI134" s="40">
        <v>25877</v>
      </c>
      <c r="AJ134" s="37">
        <v>0.65</v>
      </c>
      <c r="AK134" s="42" t="s">
        <v>210</v>
      </c>
      <c r="AL134" s="41">
        <v>584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16</v>
      </c>
      <c r="E135" s="10"/>
      <c r="F135" s="18" t="s">
        <v>8</v>
      </c>
      <c r="G135" s="18" t="s">
        <v>212</v>
      </c>
      <c r="H135" s="10"/>
      <c r="I135" s="19">
        <v>2924816</v>
      </c>
      <c r="J135" s="19">
        <v>3760</v>
      </c>
      <c r="K135" s="17" t="s">
        <v>9</v>
      </c>
      <c r="L135" s="10"/>
      <c r="M135" s="60">
        <v>267</v>
      </c>
      <c r="N135" s="60">
        <v>499</v>
      </c>
      <c r="O135" s="60">
        <v>248</v>
      </c>
      <c r="P135" s="10"/>
      <c r="Q135" s="60">
        <f t="shared" si="44"/>
        <v>7485</v>
      </c>
      <c r="R135" s="10"/>
      <c r="S135" s="62">
        <f t="shared" si="45"/>
        <v>7984</v>
      </c>
      <c r="T135" s="10"/>
      <c r="U135" s="64">
        <v>17.100000000000001</v>
      </c>
      <c r="V135" s="64">
        <v>8.18</v>
      </c>
      <c r="W135" s="10"/>
      <c r="X135" s="43">
        <v>598260000</v>
      </c>
      <c r="Y135" s="36">
        <v>5.7000000000000002E-2</v>
      </c>
      <c r="Z135" s="10"/>
      <c r="AA135" s="20">
        <v>48</v>
      </c>
      <c r="AB135" s="20">
        <v>11</v>
      </c>
      <c r="AC135" s="20">
        <v>1</v>
      </c>
      <c r="AD135" s="20">
        <v>39</v>
      </c>
      <c r="AE135" s="20">
        <v>1</v>
      </c>
      <c r="AF135" s="66">
        <f t="shared" si="46"/>
        <v>100</v>
      </c>
      <c r="AG135" s="10"/>
      <c r="AH135" s="36">
        <v>1.4E-2</v>
      </c>
      <c r="AI135" s="40">
        <v>0</v>
      </c>
      <c r="AJ135" s="37">
        <v>0.77</v>
      </c>
      <c r="AK135" s="42" t="s">
        <v>210</v>
      </c>
      <c r="AL135" s="41">
        <v>479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30</v>
      </c>
      <c r="E136" s="10"/>
      <c r="F136" s="18" t="s">
        <v>8</v>
      </c>
      <c r="G136" s="18" t="s">
        <v>212</v>
      </c>
      <c r="H136" s="10"/>
      <c r="I136" s="19">
        <v>3516816</v>
      </c>
      <c r="J136" s="19">
        <v>4880</v>
      </c>
      <c r="K136" s="17" t="s">
        <v>9</v>
      </c>
      <c r="L136" s="10"/>
      <c r="M136" s="60">
        <v>318</v>
      </c>
      <c r="N136" s="60">
        <v>552</v>
      </c>
      <c r="O136" s="60">
        <v>276</v>
      </c>
      <c r="P136" s="10"/>
      <c r="Q136" s="60">
        <f t="shared" si="44"/>
        <v>8280</v>
      </c>
      <c r="R136" s="10"/>
      <c r="S136" s="62">
        <f t="shared" si="45"/>
        <v>8832</v>
      </c>
      <c r="T136" s="10"/>
      <c r="U136" s="64">
        <v>15.7</v>
      </c>
      <c r="V136" s="64">
        <v>7.99</v>
      </c>
      <c r="W136" s="10"/>
      <c r="X136" s="43">
        <v>882580000</v>
      </c>
      <c r="Y136" s="36">
        <v>5.1999999999999998E-2</v>
      </c>
      <c r="Z136" s="10"/>
      <c r="AA136" s="20">
        <v>51</v>
      </c>
      <c r="AB136" s="20">
        <v>14</v>
      </c>
      <c r="AC136" s="20">
        <v>3</v>
      </c>
      <c r="AD136" s="20">
        <v>31</v>
      </c>
      <c r="AE136" s="20">
        <v>1</v>
      </c>
      <c r="AF136" s="66">
        <f t="shared" si="46"/>
        <v>100</v>
      </c>
      <c r="AG136" s="10"/>
      <c r="AH136" s="36">
        <v>4.1000000000000002E-2</v>
      </c>
      <c r="AI136" s="40">
        <v>27816</v>
      </c>
      <c r="AJ136" s="37">
        <v>0.65</v>
      </c>
      <c r="AK136" s="42" t="s">
        <v>210</v>
      </c>
      <c r="AL136" s="41">
        <v>555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26" t="s">
        <v>166</v>
      </c>
      <c r="E137" s="10"/>
      <c r="F137" s="18" t="s">
        <v>8</v>
      </c>
      <c r="G137" s="18" t="s">
        <v>212</v>
      </c>
      <c r="H137" s="10"/>
      <c r="I137" s="19">
        <v>2081206</v>
      </c>
      <c r="J137" s="19">
        <v>5100</v>
      </c>
      <c r="K137" s="17" t="s">
        <v>9</v>
      </c>
      <c r="L137" s="10"/>
      <c r="M137" s="60">
        <v>148</v>
      </c>
      <c r="N137" s="60">
        <v>134</v>
      </c>
      <c r="O137" s="60">
        <v>164</v>
      </c>
      <c r="P137" s="10"/>
      <c r="Q137" s="60">
        <f t="shared" si="44"/>
        <v>2010</v>
      </c>
      <c r="R137" s="10"/>
      <c r="S137" s="62">
        <f t="shared" si="45"/>
        <v>2144</v>
      </c>
      <c r="T137" s="10"/>
      <c r="U137" s="64">
        <v>6.4</v>
      </c>
      <c r="V137" s="64">
        <v>7.55</v>
      </c>
      <c r="W137" s="10"/>
      <c r="X137" s="43">
        <v>228480000</v>
      </c>
      <c r="Y137" s="36">
        <v>2.1000000000000001E-2</v>
      </c>
      <c r="Z137" s="10"/>
      <c r="AA137" s="20">
        <v>60</v>
      </c>
      <c r="AB137" s="20">
        <v>8</v>
      </c>
      <c r="AC137" s="20">
        <v>2</v>
      </c>
      <c r="AD137" s="20">
        <v>29</v>
      </c>
      <c r="AE137" s="20">
        <v>1</v>
      </c>
      <c r="AF137" s="66">
        <f t="shared" si="46"/>
        <v>100</v>
      </c>
      <c r="AG137" s="10"/>
      <c r="AH137" s="36">
        <v>5.8000000000000003E-2</v>
      </c>
      <c r="AI137" s="40">
        <v>21284</v>
      </c>
      <c r="AJ137" s="37">
        <v>0.73</v>
      </c>
      <c r="AK137" s="42" t="s">
        <v>213</v>
      </c>
      <c r="AL137" s="41">
        <v>568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164</v>
      </c>
      <c r="E138" s="10"/>
      <c r="F138" s="18" t="s">
        <v>8</v>
      </c>
      <c r="G138" s="18" t="s">
        <v>212</v>
      </c>
      <c r="H138" s="10"/>
      <c r="I138" s="19">
        <v>8734951</v>
      </c>
      <c r="J138" s="19">
        <v>1110</v>
      </c>
      <c r="K138" s="17" t="s">
        <v>9</v>
      </c>
      <c r="L138" s="10"/>
      <c r="M138" s="60">
        <v>427</v>
      </c>
      <c r="N138" s="60">
        <v>1577</v>
      </c>
      <c r="O138" s="60">
        <v>648</v>
      </c>
      <c r="P138" s="10"/>
      <c r="Q138" s="60">
        <f t="shared" si="44"/>
        <v>23655</v>
      </c>
      <c r="R138" s="10"/>
      <c r="S138" s="62">
        <f t="shared" si="45"/>
        <v>25232</v>
      </c>
      <c r="T138" s="10"/>
      <c r="U138" s="64">
        <v>18.100000000000001</v>
      </c>
      <c r="V138" s="64">
        <v>7.18</v>
      </c>
      <c r="W138" s="10"/>
      <c r="X138" s="43">
        <v>417360000</v>
      </c>
      <c r="Y138" s="36">
        <v>0.06</v>
      </c>
      <c r="Z138" s="10"/>
      <c r="AA138" s="20">
        <v>69</v>
      </c>
      <c r="AB138" s="20">
        <v>9</v>
      </c>
      <c r="AC138" s="20">
        <v>1</v>
      </c>
      <c r="AD138" s="20">
        <v>20</v>
      </c>
      <c r="AE138" s="20">
        <v>1</v>
      </c>
      <c r="AF138" s="66">
        <f t="shared" si="46"/>
        <v>100</v>
      </c>
      <c r="AG138" s="10"/>
      <c r="AH138" s="36">
        <v>0.104</v>
      </c>
      <c r="AI138" s="40">
        <v>5037</v>
      </c>
      <c r="AJ138" s="37">
        <v>0.82</v>
      </c>
      <c r="AK138" s="42" t="s">
        <v>213</v>
      </c>
      <c r="AL138" s="41">
        <v>468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18" t="s">
        <v>173</v>
      </c>
      <c r="E139" s="10"/>
      <c r="F139" s="18" t="s">
        <v>8</v>
      </c>
      <c r="G139" s="18" t="s">
        <v>212</v>
      </c>
      <c r="H139" s="10"/>
      <c r="I139" s="19">
        <v>5662544</v>
      </c>
      <c r="J139" s="19">
        <v>6670</v>
      </c>
      <c r="K139" s="17" t="s">
        <v>9</v>
      </c>
      <c r="L139" s="10"/>
      <c r="M139" s="60">
        <v>543</v>
      </c>
      <c r="N139" s="60">
        <v>823</v>
      </c>
      <c r="O139" s="60">
        <v>326</v>
      </c>
      <c r="P139" s="10"/>
      <c r="Q139" s="60">
        <f t="shared" si="44"/>
        <v>12345</v>
      </c>
      <c r="R139" s="10"/>
      <c r="S139" s="62">
        <f t="shared" si="45"/>
        <v>13168</v>
      </c>
      <c r="T139" s="10"/>
      <c r="U139" s="64">
        <v>14.5</v>
      </c>
      <c r="V139" s="64">
        <v>6.62</v>
      </c>
      <c r="W139" s="10"/>
      <c r="X139" s="43">
        <v>1750000000</v>
      </c>
      <c r="Y139" s="36">
        <v>4.8000000000000001E-2</v>
      </c>
      <c r="Z139" s="10"/>
      <c r="AA139" s="20">
        <v>51</v>
      </c>
      <c r="AB139" s="20">
        <v>10</v>
      </c>
      <c r="AC139" s="20">
        <v>1</v>
      </c>
      <c r="AD139" s="20">
        <v>37</v>
      </c>
      <c r="AE139" s="20">
        <v>1</v>
      </c>
      <c r="AF139" s="66">
        <f t="shared" si="46"/>
        <v>100</v>
      </c>
      <c r="AG139" s="10"/>
      <c r="AH139" s="36">
        <v>-1.9E-2</v>
      </c>
      <c r="AI139" s="40">
        <v>14973</v>
      </c>
      <c r="AJ139" s="37">
        <v>0.86</v>
      </c>
      <c r="AK139" s="42" t="s">
        <v>210</v>
      </c>
      <c r="AL139" s="41">
        <v>466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18" t="s">
        <v>20</v>
      </c>
      <c r="E140" s="10"/>
      <c r="F140" s="18" t="s">
        <v>8</v>
      </c>
      <c r="G140" s="18" t="s">
        <v>212</v>
      </c>
      <c r="H140" s="10"/>
      <c r="I140" s="19">
        <v>9725376</v>
      </c>
      <c r="J140" s="19">
        <v>4760</v>
      </c>
      <c r="K140" s="17" t="s">
        <v>9</v>
      </c>
      <c r="L140" s="10"/>
      <c r="M140" s="60">
        <v>759</v>
      </c>
      <c r="N140" s="60">
        <v>845</v>
      </c>
      <c r="O140" s="60">
        <v>639</v>
      </c>
      <c r="P140" s="10"/>
      <c r="Q140" s="60">
        <f t="shared" si="44"/>
        <v>12675</v>
      </c>
      <c r="R140" s="10"/>
      <c r="S140" s="62">
        <f t="shared" si="45"/>
        <v>13520</v>
      </c>
      <c r="T140" s="10"/>
      <c r="U140" s="64">
        <v>8.6999999999999993</v>
      </c>
      <c r="V140" s="64">
        <v>6.32</v>
      </c>
      <c r="W140" s="10"/>
      <c r="X140" s="43">
        <v>1090000000</v>
      </c>
      <c r="Y140" s="36">
        <v>2.9000000000000001E-2</v>
      </c>
      <c r="Z140" s="10"/>
      <c r="AA140" s="20">
        <v>40</v>
      </c>
      <c r="AB140" s="20">
        <v>23</v>
      </c>
      <c r="AC140" s="20">
        <v>7</v>
      </c>
      <c r="AD140" s="20">
        <v>28</v>
      </c>
      <c r="AE140" s="20">
        <v>2</v>
      </c>
      <c r="AF140" s="66">
        <f t="shared" si="46"/>
        <v>100</v>
      </c>
      <c r="AG140" s="10"/>
      <c r="AH140" s="36">
        <v>-5.1999999999999998E-2</v>
      </c>
      <c r="AI140" s="40">
        <v>13681</v>
      </c>
      <c r="AJ140" s="37">
        <v>0.8</v>
      </c>
      <c r="AK140" s="42" t="s">
        <v>213</v>
      </c>
      <c r="AL140" s="41">
        <v>416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165</v>
      </c>
      <c r="E142" s="10"/>
      <c r="F142" s="18" t="s">
        <v>22</v>
      </c>
      <c r="G142" s="18" t="s">
        <v>224</v>
      </c>
      <c r="H142" s="10"/>
      <c r="I142" s="19">
        <v>68863512</v>
      </c>
      <c r="J142" s="19">
        <v>5640</v>
      </c>
      <c r="K142" s="17" t="s">
        <v>9</v>
      </c>
      <c r="L142" s="10"/>
      <c r="M142" s="60">
        <v>21745</v>
      </c>
      <c r="N142" s="60">
        <v>22491</v>
      </c>
      <c r="O142" s="60">
        <v>19110</v>
      </c>
      <c r="P142" s="10"/>
      <c r="Q142" s="60">
        <f t="shared" ref="Q142:Q150" si="51">N142*$Q$200</f>
        <v>337365</v>
      </c>
      <c r="R142" s="10"/>
      <c r="S142" s="62">
        <f t="shared" ref="S142:S150" si="52">Q142+N142</f>
        <v>359856</v>
      </c>
      <c r="T142" s="10"/>
      <c r="U142" s="64">
        <v>32.700000000000003</v>
      </c>
      <c r="V142" s="64">
        <v>27.14</v>
      </c>
      <c r="W142" s="10"/>
      <c r="X142" s="43">
        <v>44710000000</v>
      </c>
      <c r="Y142" s="36">
        <v>0.109</v>
      </c>
      <c r="Z142" s="10"/>
      <c r="AA142" s="20">
        <v>30</v>
      </c>
      <c r="AB142" s="20">
        <v>50</v>
      </c>
      <c r="AC142" s="20">
        <v>2</v>
      </c>
      <c r="AD142" s="20">
        <v>17</v>
      </c>
      <c r="AE142" s="20">
        <v>1</v>
      </c>
      <c r="AF142" s="66">
        <f t="shared" ref="AF142:AF150" si="53">SUM(AA142:AE142)</f>
        <v>100</v>
      </c>
      <c r="AG142" s="10"/>
      <c r="AH142" s="36">
        <v>1.4999999999999999E-2</v>
      </c>
      <c r="AI142" s="40">
        <v>54220</v>
      </c>
      <c r="AJ142" s="37">
        <v>0.82</v>
      </c>
      <c r="AK142" s="42" t="s">
        <v>213</v>
      </c>
      <c r="AL142" s="41">
        <v>1494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120</v>
      </c>
      <c r="E143" s="10"/>
      <c r="F143" s="18" t="s">
        <v>22</v>
      </c>
      <c r="G143" s="18" t="s">
        <v>224</v>
      </c>
      <c r="H143" s="10"/>
      <c r="I143" s="19">
        <v>52885224</v>
      </c>
      <c r="J143" s="19">
        <v>1190</v>
      </c>
      <c r="K143" s="17" t="s">
        <v>9</v>
      </c>
      <c r="L143" s="10"/>
      <c r="M143" s="60">
        <v>4887</v>
      </c>
      <c r="N143" s="60">
        <v>10540</v>
      </c>
      <c r="O143" s="60">
        <v>11075</v>
      </c>
      <c r="P143" s="10"/>
      <c r="Q143" s="60">
        <f t="shared" si="51"/>
        <v>158100</v>
      </c>
      <c r="R143" s="10"/>
      <c r="S143" s="62">
        <f t="shared" si="52"/>
        <v>168640</v>
      </c>
      <c r="T143" s="10"/>
      <c r="U143" s="64">
        <v>19.899999999999999</v>
      </c>
      <c r="V143" s="64">
        <v>21.12</v>
      </c>
      <c r="W143" s="10"/>
      <c r="X143" s="43">
        <v>4190000000</v>
      </c>
      <c r="Y143" s="36">
        <v>6.6000000000000003E-2</v>
      </c>
      <c r="Z143" s="10"/>
      <c r="AA143" s="20">
        <v>30</v>
      </c>
      <c r="AB143" s="20">
        <v>21</v>
      </c>
      <c r="AC143" s="20">
        <v>2</v>
      </c>
      <c r="AD143" s="20">
        <v>45</v>
      </c>
      <c r="AE143" s="20">
        <v>2</v>
      </c>
      <c r="AF143" s="66">
        <f t="shared" si="53"/>
        <v>100</v>
      </c>
      <c r="AG143" s="10"/>
      <c r="AH143" s="36">
        <v>-7.0999999999999994E-2</v>
      </c>
      <c r="AI143" s="40">
        <v>12066</v>
      </c>
      <c r="AJ143" s="37">
        <v>0.83</v>
      </c>
      <c r="AK143" s="42" t="s">
        <v>214</v>
      </c>
      <c r="AL143" s="41">
        <v>1158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83</v>
      </c>
      <c r="E144" s="10"/>
      <c r="F144" s="18" t="s">
        <v>22</v>
      </c>
      <c r="G144" s="18" t="s">
        <v>198</v>
      </c>
      <c r="H144" s="10"/>
      <c r="I144" s="19">
        <v>1324171392</v>
      </c>
      <c r="J144" s="19">
        <v>1680</v>
      </c>
      <c r="K144" s="17" t="s">
        <v>9</v>
      </c>
      <c r="L144" s="10"/>
      <c r="M144" s="60">
        <v>150785</v>
      </c>
      <c r="N144" s="60">
        <v>299091</v>
      </c>
      <c r="O144" s="60">
        <v>219670</v>
      </c>
      <c r="P144" s="10"/>
      <c r="Q144" s="60">
        <f t="shared" si="51"/>
        <v>4486365</v>
      </c>
      <c r="R144" s="10"/>
      <c r="S144" s="62">
        <f t="shared" si="52"/>
        <v>4785456</v>
      </c>
      <c r="T144" s="10"/>
      <c r="U144" s="64">
        <v>22.6</v>
      </c>
      <c r="V144" s="64">
        <v>16.100000000000001</v>
      </c>
      <c r="W144" s="10"/>
      <c r="X144" s="43">
        <v>172020000000</v>
      </c>
      <c r="Y144" s="36">
        <v>7.4999999999999997E-2</v>
      </c>
      <c r="Z144" s="10"/>
      <c r="AA144" s="20">
        <v>25</v>
      </c>
      <c r="AB144" s="20">
        <v>30</v>
      </c>
      <c r="AC144" s="20">
        <v>5</v>
      </c>
      <c r="AD144" s="20">
        <v>39</v>
      </c>
      <c r="AE144" s="20">
        <v>1</v>
      </c>
      <c r="AF144" s="66">
        <f t="shared" si="53"/>
        <v>100</v>
      </c>
      <c r="AG144" s="10"/>
      <c r="AH144" s="36">
        <v>-8.5000000000000006E-2</v>
      </c>
      <c r="AI144" s="40">
        <v>15861</v>
      </c>
      <c r="AJ144" s="37">
        <v>0.78</v>
      </c>
      <c r="AK144" s="42" t="s">
        <v>213</v>
      </c>
      <c r="AL144" s="41">
        <v>820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84</v>
      </c>
      <c r="E145" s="10"/>
      <c r="F145" s="18" t="s">
        <v>22</v>
      </c>
      <c r="G145" s="18" t="s">
        <v>224</v>
      </c>
      <c r="H145" s="10"/>
      <c r="I145" s="19">
        <v>261115456</v>
      </c>
      <c r="J145" s="19">
        <v>3400</v>
      </c>
      <c r="K145" s="17" t="s">
        <v>9</v>
      </c>
      <c r="L145" s="10"/>
      <c r="M145" s="60">
        <v>31282</v>
      </c>
      <c r="N145" s="60">
        <v>31726</v>
      </c>
      <c r="O145" s="60">
        <v>35692</v>
      </c>
      <c r="P145" s="10"/>
      <c r="Q145" s="60">
        <f t="shared" si="51"/>
        <v>475890</v>
      </c>
      <c r="R145" s="10"/>
      <c r="S145" s="62">
        <f t="shared" si="52"/>
        <v>507616</v>
      </c>
      <c r="T145" s="10"/>
      <c r="U145" s="64">
        <v>12.2</v>
      </c>
      <c r="V145" s="64">
        <v>13.94</v>
      </c>
      <c r="W145" s="10"/>
      <c r="X145" s="43">
        <v>37650000000</v>
      </c>
      <c r="Y145" s="36">
        <v>0.04</v>
      </c>
      <c r="Z145" s="10"/>
      <c r="AA145" s="20">
        <v>35</v>
      </c>
      <c r="AB145" s="20">
        <v>20</v>
      </c>
      <c r="AC145" s="20">
        <v>5</v>
      </c>
      <c r="AD145" s="20">
        <v>39</v>
      </c>
      <c r="AE145" s="20">
        <v>1</v>
      </c>
      <c r="AF145" s="66">
        <f t="shared" si="53"/>
        <v>100</v>
      </c>
      <c r="AG145" s="10"/>
      <c r="AH145" s="36">
        <v>-7.5999999999999998E-2</v>
      </c>
      <c r="AI145" s="40">
        <v>49173</v>
      </c>
      <c r="AJ145" s="37">
        <v>0.76</v>
      </c>
      <c r="AK145" s="42" t="s">
        <v>213</v>
      </c>
      <c r="AL145" s="41">
        <v>832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158</v>
      </c>
      <c r="E146" s="10"/>
      <c r="F146" s="18" t="s">
        <v>22</v>
      </c>
      <c r="G146" s="18" t="s">
        <v>198</v>
      </c>
      <c r="H146" s="10"/>
      <c r="I146" s="19">
        <v>20798492</v>
      </c>
      <c r="J146" s="19">
        <v>3780</v>
      </c>
      <c r="K146" s="17" t="s">
        <v>9</v>
      </c>
      <c r="L146" s="10"/>
      <c r="M146" s="60">
        <v>3003</v>
      </c>
      <c r="N146" s="60">
        <v>3096</v>
      </c>
      <c r="O146" s="60">
        <v>2811</v>
      </c>
      <c r="P146" s="10"/>
      <c r="Q146" s="60">
        <f t="shared" si="51"/>
        <v>46440</v>
      </c>
      <c r="R146" s="10"/>
      <c r="S146" s="62">
        <f t="shared" si="52"/>
        <v>49536</v>
      </c>
      <c r="T146" s="10"/>
      <c r="U146" s="64">
        <v>14.9</v>
      </c>
      <c r="V146" s="64">
        <v>13.09</v>
      </c>
      <c r="W146" s="10"/>
      <c r="X146" s="43">
        <v>3970000000</v>
      </c>
      <c r="Y146" s="36">
        <v>4.9000000000000002E-2</v>
      </c>
      <c r="Z146" s="10"/>
      <c r="AA146" s="20">
        <v>38</v>
      </c>
      <c r="AB146" s="20">
        <v>20</v>
      </c>
      <c r="AC146" s="20">
        <v>3</v>
      </c>
      <c r="AD146" s="20">
        <v>38</v>
      </c>
      <c r="AE146" s="20">
        <v>1</v>
      </c>
      <c r="AF146" s="66">
        <f t="shared" si="53"/>
        <v>100</v>
      </c>
      <c r="AG146" s="10"/>
      <c r="AH146" s="36">
        <v>-4.8000000000000001E-2</v>
      </c>
      <c r="AI146" s="40">
        <v>32673</v>
      </c>
      <c r="AJ146" s="37">
        <v>0.63</v>
      </c>
      <c r="AK146" s="42" t="s">
        <v>213</v>
      </c>
      <c r="AL146" s="41">
        <v>598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167</v>
      </c>
      <c r="E147" s="10"/>
      <c r="F147" s="18" t="s">
        <v>22</v>
      </c>
      <c r="G147" s="18" t="s">
        <v>224</v>
      </c>
      <c r="H147" s="10"/>
      <c r="I147" s="19">
        <v>1268671</v>
      </c>
      <c r="J147" s="19">
        <v>2180</v>
      </c>
      <c r="K147" s="17" t="s">
        <v>9</v>
      </c>
      <c r="L147" s="10"/>
      <c r="M147" s="60">
        <v>71</v>
      </c>
      <c r="N147" s="60">
        <v>161</v>
      </c>
      <c r="O147" s="60">
        <v>115</v>
      </c>
      <c r="P147" s="10"/>
      <c r="Q147" s="60">
        <f t="shared" si="51"/>
        <v>2415</v>
      </c>
      <c r="R147" s="10"/>
      <c r="S147" s="62">
        <f t="shared" si="52"/>
        <v>2576</v>
      </c>
      <c r="T147" s="10"/>
      <c r="U147" s="64">
        <v>12.7</v>
      </c>
      <c r="V147" s="64">
        <v>9.09</v>
      </c>
      <c r="W147" s="10"/>
      <c r="X147" s="43">
        <v>106380000</v>
      </c>
      <c r="Y147" s="36">
        <v>4.2000000000000003E-2</v>
      </c>
      <c r="Z147" s="10"/>
      <c r="AA147" s="20">
        <v>41</v>
      </c>
      <c r="AB147" s="20">
        <v>28</v>
      </c>
      <c r="AC147" s="20">
        <v>1</v>
      </c>
      <c r="AD147" s="20">
        <v>29</v>
      </c>
      <c r="AE147" s="20">
        <v>1</v>
      </c>
      <c r="AF147" s="66">
        <f t="shared" si="53"/>
        <v>100</v>
      </c>
      <c r="AG147" s="10"/>
      <c r="AH147" s="36">
        <v>2.7E-2</v>
      </c>
      <c r="AI147" s="40">
        <v>11555</v>
      </c>
      <c r="AJ147" s="37">
        <v>0.68</v>
      </c>
      <c r="AK147" s="42" t="s">
        <v>213</v>
      </c>
      <c r="AL147" s="41">
        <v>571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21</v>
      </c>
      <c r="E148" s="10"/>
      <c r="F148" s="18" t="s">
        <v>22</v>
      </c>
      <c r="G148" s="18" t="s">
        <v>198</v>
      </c>
      <c r="H148" s="10"/>
      <c r="I148" s="19">
        <v>162951552</v>
      </c>
      <c r="J148" s="19">
        <v>1330</v>
      </c>
      <c r="K148" s="17" t="s">
        <v>9</v>
      </c>
      <c r="L148" s="10"/>
      <c r="M148" s="60">
        <v>2376</v>
      </c>
      <c r="N148" s="60">
        <v>24954</v>
      </c>
      <c r="O148" s="60">
        <v>11825</v>
      </c>
      <c r="P148" s="10"/>
      <c r="Q148" s="60">
        <f t="shared" si="51"/>
        <v>374310</v>
      </c>
      <c r="R148" s="10"/>
      <c r="S148" s="62">
        <f t="shared" si="52"/>
        <v>399264</v>
      </c>
      <c r="T148" s="10"/>
      <c r="U148" s="64">
        <v>15.3</v>
      </c>
      <c r="V148" s="64">
        <v>7.61</v>
      </c>
      <c r="W148" s="10"/>
      <c r="X148" s="43">
        <v>11270000000</v>
      </c>
      <c r="Y148" s="36">
        <v>5.0999999999999997E-2</v>
      </c>
      <c r="Z148" s="10"/>
      <c r="AA148" s="20">
        <v>18</v>
      </c>
      <c r="AB148" s="20">
        <v>33</v>
      </c>
      <c r="AC148" s="20">
        <v>12</v>
      </c>
      <c r="AD148" s="20">
        <v>32</v>
      </c>
      <c r="AE148" s="20">
        <v>5</v>
      </c>
      <c r="AF148" s="66">
        <f t="shared" si="53"/>
        <v>100</v>
      </c>
      <c r="AG148" s="10"/>
      <c r="AH148" s="36">
        <v>-4.3999999999999997E-2</v>
      </c>
      <c r="AI148" s="40">
        <v>1767</v>
      </c>
      <c r="AJ148" s="37">
        <v>0.67</v>
      </c>
      <c r="AK148" s="42" t="s">
        <v>223</v>
      </c>
      <c r="AL148" s="41">
        <v>417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28</v>
      </c>
      <c r="E149" s="10"/>
      <c r="F149" s="18" t="s">
        <v>22</v>
      </c>
      <c r="G149" s="18" t="s">
        <v>198</v>
      </c>
      <c r="H149" s="10"/>
      <c r="I149" s="19">
        <v>797765</v>
      </c>
      <c r="J149" s="19">
        <v>2510</v>
      </c>
      <c r="K149" s="17" t="s">
        <v>9</v>
      </c>
      <c r="L149" s="10"/>
      <c r="M149" s="60">
        <v>125</v>
      </c>
      <c r="N149" s="60">
        <v>139</v>
      </c>
      <c r="O149" s="60">
        <v>71</v>
      </c>
      <c r="P149" s="10"/>
      <c r="Q149" s="60">
        <f t="shared" si="51"/>
        <v>2085</v>
      </c>
      <c r="R149" s="10"/>
      <c r="S149" s="62">
        <f t="shared" si="52"/>
        <v>2224</v>
      </c>
      <c r="T149" s="10"/>
      <c r="U149" s="64">
        <v>17.399999999999999</v>
      </c>
      <c r="V149" s="64">
        <v>7.51</v>
      </c>
      <c r="W149" s="10"/>
      <c r="X149" s="43">
        <v>128590000</v>
      </c>
      <c r="Y149" s="36">
        <v>5.8000000000000003E-2</v>
      </c>
      <c r="Z149" s="10"/>
      <c r="AA149" s="20">
        <v>30</v>
      </c>
      <c r="AB149" s="20">
        <v>30</v>
      </c>
      <c r="AC149" s="20">
        <v>4</v>
      </c>
      <c r="AD149" s="20">
        <v>35</v>
      </c>
      <c r="AE149" s="20">
        <v>1</v>
      </c>
      <c r="AF149" s="66">
        <f t="shared" si="53"/>
        <v>100</v>
      </c>
      <c r="AG149" s="10"/>
      <c r="AH149" s="36">
        <v>-5.8999999999999997E-2</v>
      </c>
      <c r="AI149" s="40">
        <v>10903</v>
      </c>
      <c r="AJ149" s="37">
        <v>0.79</v>
      </c>
      <c r="AK149" s="42" t="s">
        <v>213</v>
      </c>
      <c r="AL149" s="41">
        <v>456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131</v>
      </c>
      <c r="E152" s="10"/>
      <c r="F152" s="18" t="s">
        <v>18</v>
      </c>
      <c r="G152" s="18" t="s">
        <v>224</v>
      </c>
      <c r="H152" s="10"/>
      <c r="I152" s="19">
        <v>8084991</v>
      </c>
      <c r="J152" s="19">
        <v>2160</v>
      </c>
      <c r="K152" s="17" t="s">
        <v>9</v>
      </c>
      <c r="L152" s="10"/>
      <c r="M152" s="60">
        <v>158</v>
      </c>
      <c r="N152" s="60">
        <v>1145</v>
      </c>
      <c r="O152" s="60">
        <v>2788</v>
      </c>
      <c r="P152" s="10"/>
      <c r="Q152" s="60">
        <f t="shared" ref="Q152:Q166" si="57">N152*$Q$200</f>
        <v>17175</v>
      </c>
      <c r="R152" s="10"/>
      <c r="S152" s="62">
        <f t="shared" ref="S152:S166" si="58">Q152+N152</f>
        <v>18320</v>
      </c>
      <c r="T152" s="10"/>
      <c r="U152" s="64">
        <v>14.2</v>
      </c>
      <c r="V152" s="64">
        <v>31.06</v>
      </c>
      <c r="W152" s="10"/>
      <c r="X152" s="43">
        <v>896010000</v>
      </c>
      <c r="Y152" s="36">
        <v>4.7E-2</v>
      </c>
      <c r="Z152" s="10"/>
      <c r="AA152" s="20">
        <v>49</v>
      </c>
      <c r="AB152" s="20">
        <v>19</v>
      </c>
      <c r="AC152" s="20">
        <v>1</v>
      </c>
      <c r="AD152" s="20">
        <v>29</v>
      </c>
      <c r="AE152" s="20">
        <v>2</v>
      </c>
      <c r="AF152" s="66">
        <f t="shared" ref="AF152:AF166" si="59">SUM(AA152:AE152)</f>
        <v>100</v>
      </c>
      <c r="AG152" s="10"/>
      <c r="AH152" s="36">
        <v>-4.1000000000000002E-2</v>
      </c>
      <c r="AI152" s="40">
        <v>1249</v>
      </c>
      <c r="AJ152" s="37">
        <v>0.9</v>
      </c>
      <c r="AK152" s="42" t="s">
        <v>213</v>
      </c>
      <c r="AL152" s="41">
        <v>1777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37</v>
      </c>
      <c r="E153" s="10"/>
      <c r="F153" s="18" t="s">
        <v>18</v>
      </c>
      <c r="G153" s="18" t="s">
        <v>224</v>
      </c>
      <c r="H153" s="10"/>
      <c r="I153" s="19">
        <v>15762370</v>
      </c>
      <c r="J153" s="19">
        <v>1140</v>
      </c>
      <c r="K153" s="17" t="s">
        <v>9</v>
      </c>
      <c r="L153" s="10"/>
      <c r="M153" s="60">
        <v>1852</v>
      </c>
      <c r="N153" s="60">
        <v>2803</v>
      </c>
      <c r="O153" s="60">
        <v>3995</v>
      </c>
      <c r="P153" s="10"/>
      <c r="Q153" s="60">
        <f t="shared" si="57"/>
        <v>42045</v>
      </c>
      <c r="R153" s="10"/>
      <c r="S153" s="62">
        <f t="shared" si="58"/>
        <v>44848</v>
      </c>
      <c r="T153" s="10"/>
      <c r="U153" s="64">
        <v>17.8</v>
      </c>
      <c r="V153" s="64">
        <v>25.13</v>
      </c>
      <c r="W153" s="10"/>
      <c r="X153" s="43">
        <v>1180000000</v>
      </c>
      <c r="Y153" s="36">
        <v>5.8999999999999997E-2</v>
      </c>
      <c r="Z153" s="10"/>
      <c r="AA153" s="20">
        <v>29</v>
      </c>
      <c r="AB153" s="20">
        <v>20</v>
      </c>
      <c r="AC153" s="20">
        <v>2</v>
      </c>
      <c r="AD153" s="20">
        <v>48</v>
      </c>
      <c r="AE153" s="20">
        <v>1</v>
      </c>
      <c r="AF153" s="66">
        <f t="shared" si="59"/>
        <v>100</v>
      </c>
      <c r="AG153" s="10"/>
      <c r="AH153" s="36">
        <v>-3.5999999999999997E-2</v>
      </c>
      <c r="AI153" s="40">
        <v>23802</v>
      </c>
      <c r="AJ153" s="37">
        <v>0.78</v>
      </c>
      <c r="AK153" s="42" t="s">
        <v>213</v>
      </c>
      <c r="AL153" s="41">
        <v>1332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ht="24" customHeight="1">
      <c r="A154" s="16"/>
      <c r="B154" s="17">
        <f t="shared" si="50"/>
        <v>3</v>
      </c>
      <c r="C154" s="10"/>
      <c r="D154" s="18" t="s">
        <v>98</v>
      </c>
      <c r="E154" s="10"/>
      <c r="F154" s="18" t="s">
        <v>18</v>
      </c>
      <c r="G154" s="18" t="s">
        <v>224</v>
      </c>
      <c r="H154" s="10"/>
      <c r="I154" s="19">
        <v>6758353</v>
      </c>
      <c r="J154" s="19">
        <v>2150</v>
      </c>
      <c r="K154" s="17" t="s">
        <v>9</v>
      </c>
      <c r="L154" s="10"/>
      <c r="M154" s="60">
        <v>1086</v>
      </c>
      <c r="N154" s="60">
        <v>1120</v>
      </c>
      <c r="O154" s="60">
        <v>1717</v>
      </c>
      <c r="P154" s="10"/>
      <c r="Q154" s="60">
        <f t="shared" si="57"/>
        <v>16800</v>
      </c>
      <c r="R154" s="10"/>
      <c r="S154" s="62">
        <f t="shared" si="58"/>
        <v>17920</v>
      </c>
      <c r="T154" s="10"/>
      <c r="U154" s="64">
        <v>16.600000000000001</v>
      </c>
      <c r="V154" s="64">
        <v>24.96</v>
      </c>
      <c r="W154" s="10"/>
      <c r="X154" s="43">
        <v>870930000</v>
      </c>
      <c r="Y154" s="36">
        <v>5.5E-2</v>
      </c>
      <c r="Z154" s="10"/>
      <c r="AA154" s="20">
        <v>30</v>
      </c>
      <c r="AB154" s="20">
        <v>20</v>
      </c>
      <c r="AC154" s="20">
        <v>2</v>
      </c>
      <c r="AD154" s="20">
        <v>46</v>
      </c>
      <c r="AE154" s="20">
        <v>2</v>
      </c>
      <c r="AF154" s="66">
        <f t="shared" si="59"/>
        <v>100</v>
      </c>
      <c r="AG154" s="10"/>
      <c r="AH154" s="36">
        <v>-7.1999999999999995E-2</v>
      </c>
      <c r="AI154" s="40">
        <v>27374</v>
      </c>
      <c r="AJ154" s="37">
        <v>0.75</v>
      </c>
      <c r="AK154" s="42" t="s">
        <v>213</v>
      </c>
      <c r="AL154" s="41">
        <v>1502</v>
      </c>
      <c r="AN154" s="86"/>
      <c r="AO154" s="87"/>
      <c r="AP154" s="88">
        <f t="shared" si="60"/>
        <v>0</v>
      </c>
      <c r="AR154" s="86">
        <f t="shared" si="61"/>
        <v>0</v>
      </c>
      <c r="AS154" s="87"/>
      <c r="AT154" s="88">
        <f t="shared" si="62"/>
        <v>0</v>
      </c>
      <c r="AV154" s="88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184</v>
      </c>
      <c r="E155" s="10"/>
      <c r="F155" s="18" t="s">
        <v>18</v>
      </c>
      <c r="G155" s="18" t="s">
        <v>224</v>
      </c>
      <c r="H155" s="10"/>
      <c r="I155" s="19">
        <v>94569072</v>
      </c>
      <c r="J155" s="19">
        <v>2050</v>
      </c>
      <c r="K155" s="17" t="s">
        <v>9</v>
      </c>
      <c r="L155" s="10"/>
      <c r="M155" s="60">
        <v>8417</v>
      </c>
      <c r="N155" s="60">
        <v>24970</v>
      </c>
      <c r="O155" s="60">
        <v>21599</v>
      </c>
      <c r="P155" s="10"/>
      <c r="Q155" s="60">
        <f t="shared" si="57"/>
        <v>374550</v>
      </c>
      <c r="R155" s="10"/>
      <c r="S155" s="62">
        <f t="shared" si="58"/>
        <v>399520</v>
      </c>
      <c r="T155" s="10"/>
      <c r="U155" s="64">
        <v>26.4</v>
      </c>
      <c r="V155" s="64">
        <v>22.65</v>
      </c>
      <c r="W155" s="10"/>
      <c r="X155" s="43">
        <v>18020000000</v>
      </c>
      <c r="Y155" s="36">
        <v>8.7999999999999995E-2</v>
      </c>
      <c r="Z155" s="10"/>
      <c r="AA155" s="20">
        <v>30</v>
      </c>
      <c r="AB155" s="20">
        <v>20</v>
      </c>
      <c r="AC155" s="20">
        <v>2</v>
      </c>
      <c r="AD155" s="20">
        <v>47</v>
      </c>
      <c r="AE155" s="20">
        <v>1</v>
      </c>
      <c r="AF155" s="66">
        <f t="shared" si="59"/>
        <v>100</v>
      </c>
      <c r="AG155" s="10"/>
      <c r="AH155" s="36">
        <v>-4.2000000000000003E-2</v>
      </c>
      <c r="AI155" s="40">
        <v>53577</v>
      </c>
      <c r="AJ155" s="37">
        <v>0.82</v>
      </c>
      <c r="AK155" s="42" t="s">
        <v>213</v>
      </c>
      <c r="AL155" s="41">
        <v>1157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108</v>
      </c>
      <c r="E156" s="10"/>
      <c r="F156" s="18" t="s">
        <v>18</v>
      </c>
      <c r="G156" s="18" t="s">
        <v>224</v>
      </c>
      <c r="H156" s="10"/>
      <c r="I156" s="19">
        <v>31187264</v>
      </c>
      <c r="J156" s="19">
        <v>9850</v>
      </c>
      <c r="K156" s="17" t="s">
        <v>9</v>
      </c>
      <c r="L156" s="10"/>
      <c r="M156" s="60">
        <v>7152</v>
      </c>
      <c r="N156" s="60">
        <v>7374</v>
      </c>
      <c r="O156" s="60">
        <v>6809</v>
      </c>
      <c r="P156" s="10"/>
      <c r="Q156" s="60">
        <f t="shared" si="57"/>
        <v>110610</v>
      </c>
      <c r="R156" s="10"/>
      <c r="S156" s="62">
        <f t="shared" si="58"/>
        <v>117984</v>
      </c>
      <c r="T156" s="10"/>
      <c r="U156" s="64">
        <v>23.6</v>
      </c>
      <c r="V156" s="64">
        <v>22.48</v>
      </c>
      <c r="W156" s="10"/>
      <c r="X156" s="43">
        <v>23330000000</v>
      </c>
      <c r="Y156" s="36">
        <v>7.9000000000000001E-2</v>
      </c>
      <c r="Z156" s="10"/>
      <c r="AA156" s="20">
        <v>50</v>
      </c>
      <c r="AB156" s="20">
        <v>20</v>
      </c>
      <c r="AC156" s="20">
        <v>3</v>
      </c>
      <c r="AD156" s="20">
        <v>25</v>
      </c>
      <c r="AE156" s="20">
        <v>2</v>
      </c>
      <c r="AF156" s="66">
        <f t="shared" si="59"/>
        <v>100</v>
      </c>
      <c r="AG156" s="10"/>
      <c r="AH156" s="36">
        <v>5.5E-2</v>
      </c>
      <c r="AI156" s="40">
        <v>88540</v>
      </c>
      <c r="AJ156" s="37">
        <v>0.77</v>
      </c>
      <c r="AK156" s="42" t="s">
        <v>210</v>
      </c>
      <c r="AL156" s="41">
        <v>1209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43</v>
      </c>
      <c r="E157" s="10"/>
      <c r="F157" s="18" t="s">
        <v>18</v>
      </c>
      <c r="G157" s="18" t="s">
        <v>224</v>
      </c>
      <c r="H157" s="10"/>
      <c r="I157" s="19">
        <v>1411415375</v>
      </c>
      <c r="J157" s="19">
        <v>8260</v>
      </c>
      <c r="K157" s="17" t="s">
        <v>9</v>
      </c>
      <c r="L157" s="10"/>
      <c r="M157" s="60">
        <v>58022</v>
      </c>
      <c r="N157" s="60">
        <v>256180</v>
      </c>
      <c r="O157" s="60">
        <v>272069</v>
      </c>
      <c r="P157" s="10"/>
      <c r="Q157" s="60">
        <f t="shared" si="57"/>
        <v>3842700</v>
      </c>
      <c r="R157" s="10"/>
      <c r="S157" s="62">
        <f t="shared" si="58"/>
        <v>4098880</v>
      </c>
      <c r="T157" s="10"/>
      <c r="U157" s="64">
        <v>18.2</v>
      </c>
      <c r="V157" s="64">
        <v>19.38</v>
      </c>
      <c r="W157" s="10"/>
      <c r="X157" s="43">
        <v>691430000000</v>
      </c>
      <c r="Y157" s="36">
        <v>6.2E-2</v>
      </c>
      <c r="Z157" s="10"/>
      <c r="AA157" s="20">
        <v>15</v>
      </c>
      <c r="AB157" s="20">
        <v>17</v>
      </c>
      <c r="AC157" s="20">
        <v>8</v>
      </c>
      <c r="AD157" s="20">
        <v>59</v>
      </c>
      <c r="AE157" s="20">
        <v>1</v>
      </c>
      <c r="AF157" s="66">
        <f t="shared" si="59"/>
        <v>100</v>
      </c>
      <c r="AG157" s="10"/>
      <c r="AH157" s="36">
        <v>-2.9000000000000001E-2</v>
      </c>
      <c r="AI157" s="40">
        <v>17723</v>
      </c>
      <c r="AJ157" s="37">
        <v>0.72</v>
      </c>
      <c r="AK157" s="42" t="s">
        <v>213</v>
      </c>
      <c r="AL157" s="41">
        <v>990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153</v>
      </c>
      <c r="E158" s="10"/>
      <c r="F158" s="18" t="s">
        <v>18</v>
      </c>
      <c r="G158" s="18" t="s">
        <v>224</v>
      </c>
      <c r="H158" s="10"/>
      <c r="I158" s="19">
        <v>599419</v>
      </c>
      <c r="J158" s="19">
        <v>1880</v>
      </c>
      <c r="K158" s="17" t="s">
        <v>9</v>
      </c>
      <c r="L158" s="10"/>
      <c r="M158" s="60">
        <v>11</v>
      </c>
      <c r="N158" s="60">
        <v>104</v>
      </c>
      <c r="O158" s="60">
        <v>116</v>
      </c>
      <c r="P158" s="10"/>
      <c r="Q158" s="60">
        <f t="shared" si="57"/>
        <v>1560</v>
      </c>
      <c r="R158" s="10"/>
      <c r="S158" s="62">
        <f t="shared" si="58"/>
        <v>1664</v>
      </c>
      <c r="T158" s="10"/>
      <c r="U158" s="64">
        <v>17.399999999999999</v>
      </c>
      <c r="V158" s="64">
        <v>18.579999999999998</v>
      </c>
      <c r="W158" s="10"/>
      <c r="X158" s="43">
        <v>71110000</v>
      </c>
      <c r="Y158" s="36">
        <v>5.8000000000000003E-2</v>
      </c>
      <c r="Z158" s="10"/>
      <c r="AA158" s="20">
        <v>29</v>
      </c>
      <c r="AB158" s="20">
        <v>12</v>
      </c>
      <c r="AC158" s="20">
        <v>1</v>
      </c>
      <c r="AD158" s="20">
        <v>57</v>
      </c>
      <c r="AE158" s="20">
        <v>1</v>
      </c>
      <c r="AF158" s="66">
        <f t="shared" si="59"/>
        <v>100</v>
      </c>
      <c r="AG158" s="10"/>
      <c r="AH158" s="36">
        <v>-2.9000000000000001E-2</v>
      </c>
      <c r="AI158" s="40">
        <v>7507</v>
      </c>
      <c r="AJ158" s="37">
        <v>0.8</v>
      </c>
      <c r="AK158" s="42" t="s">
        <v>214</v>
      </c>
      <c r="AL158" s="41">
        <v>1130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182</v>
      </c>
      <c r="E159" s="10"/>
      <c r="F159" s="18" t="s">
        <v>18</v>
      </c>
      <c r="G159" s="18" t="s">
        <v>224</v>
      </c>
      <c r="H159" s="10"/>
      <c r="I159" s="19">
        <v>270402</v>
      </c>
      <c r="J159" s="19">
        <v>3170</v>
      </c>
      <c r="K159" s="17" t="s">
        <v>9</v>
      </c>
      <c r="L159" s="10"/>
      <c r="M159" s="60">
        <v>9</v>
      </c>
      <c r="N159" s="60">
        <v>43</v>
      </c>
      <c r="O159" s="60">
        <v>51</v>
      </c>
      <c r="P159" s="10"/>
      <c r="Q159" s="60">
        <f t="shared" si="57"/>
        <v>645</v>
      </c>
      <c r="R159" s="10"/>
      <c r="S159" s="62">
        <f t="shared" si="58"/>
        <v>688</v>
      </c>
      <c r="T159" s="10"/>
      <c r="U159" s="64">
        <v>15.9</v>
      </c>
      <c r="V159" s="64">
        <v>18.16</v>
      </c>
      <c r="W159" s="10"/>
      <c r="X159" s="43">
        <v>41660000</v>
      </c>
      <c r="Y159" s="36">
        <v>5.2999999999999999E-2</v>
      </c>
      <c r="Z159" s="10"/>
      <c r="AA159" s="20">
        <v>40</v>
      </c>
      <c r="AB159" s="20">
        <v>13</v>
      </c>
      <c r="AC159" s="20">
        <v>1</v>
      </c>
      <c r="AD159" s="20">
        <v>45</v>
      </c>
      <c r="AE159" s="20">
        <v>1</v>
      </c>
      <c r="AF159" s="66">
        <f t="shared" si="59"/>
        <v>100</v>
      </c>
      <c r="AG159" s="10"/>
      <c r="AH159" s="36">
        <v>-4.0000000000000001E-3</v>
      </c>
      <c r="AI159" s="40">
        <v>5539</v>
      </c>
      <c r="AJ159" s="37">
        <v>0.77</v>
      </c>
      <c r="AK159" s="42" t="s">
        <v>214</v>
      </c>
      <c r="AL159" s="41">
        <v>1111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116</v>
      </c>
      <c r="E160" s="10"/>
      <c r="F160" s="18" t="s">
        <v>18</v>
      </c>
      <c r="G160" s="18" t="s">
        <v>224</v>
      </c>
      <c r="H160" s="10"/>
      <c r="I160" s="19">
        <v>3027398</v>
      </c>
      <c r="J160" s="19">
        <v>3550</v>
      </c>
      <c r="K160" s="17" t="s">
        <v>9</v>
      </c>
      <c r="L160" s="10"/>
      <c r="M160" s="60">
        <v>484</v>
      </c>
      <c r="N160" s="60">
        <v>499</v>
      </c>
      <c r="O160" s="60">
        <v>541</v>
      </c>
      <c r="P160" s="10"/>
      <c r="Q160" s="60">
        <f t="shared" si="57"/>
        <v>7485</v>
      </c>
      <c r="R160" s="10"/>
      <c r="S160" s="62">
        <f t="shared" si="58"/>
        <v>7984</v>
      </c>
      <c r="T160" s="10"/>
      <c r="U160" s="64">
        <v>16.5</v>
      </c>
      <c r="V160" s="64">
        <v>16.95</v>
      </c>
      <c r="W160" s="10"/>
      <c r="X160" s="43">
        <v>613090000</v>
      </c>
      <c r="Y160" s="36">
        <v>5.5E-2</v>
      </c>
      <c r="Z160" s="10"/>
      <c r="AA160" s="20">
        <v>50</v>
      </c>
      <c r="AB160" s="20">
        <v>20</v>
      </c>
      <c r="AC160" s="20">
        <v>1</v>
      </c>
      <c r="AD160" s="20">
        <v>27</v>
      </c>
      <c r="AE160" s="20">
        <v>2</v>
      </c>
      <c r="AF160" s="66">
        <f t="shared" si="59"/>
        <v>100</v>
      </c>
      <c r="AG160" s="10"/>
      <c r="AH160" s="36">
        <v>-0.05</v>
      </c>
      <c r="AI160" s="40">
        <v>27797</v>
      </c>
      <c r="AJ160" s="37">
        <v>0.84</v>
      </c>
      <c r="AK160" s="42" t="s">
        <v>213</v>
      </c>
      <c r="AL160" s="41">
        <v>1037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115</v>
      </c>
      <c r="E161" s="10"/>
      <c r="F161" s="18" t="s">
        <v>18</v>
      </c>
      <c r="G161" s="18" t="s">
        <v>224</v>
      </c>
      <c r="H161" s="10"/>
      <c r="I161" s="19">
        <v>104937</v>
      </c>
      <c r="J161" s="19">
        <v>3680</v>
      </c>
      <c r="K161" s="17" t="s">
        <v>9</v>
      </c>
      <c r="L161" s="10"/>
      <c r="M161" s="60">
        <v>2</v>
      </c>
      <c r="N161" s="60">
        <v>2</v>
      </c>
      <c r="O161" s="60">
        <v>16</v>
      </c>
      <c r="P161" s="10"/>
      <c r="Q161" s="60">
        <f t="shared" si="57"/>
        <v>30</v>
      </c>
      <c r="R161" s="10"/>
      <c r="S161" s="62">
        <f t="shared" si="58"/>
        <v>32</v>
      </c>
      <c r="T161" s="10"/>
      <c r="U161" s="64">
        <v>1.9</v>
      </c>
      <c r="V161" s="64">
        <v>15.66</v>
      </c>
      <c r="W161" s="10"/>
      <c r="X161" s="43">
        <v>2090000</v>
      </c>
      <c r="Y161" s="36">
        <v>6.0000000000000001E-3</v>
      </c>
      <c r="Z161" s="10"/>
      <c r="AA161" s="20">
        <v>74</v>
      </c>
      <c r="AB161" s="20">
        <v>14</v>
      </c>
      <c r="AC161" s="20">
        <v>2</v>
      </c>
      <c r="AD161" s="20">
        <v>9</v>
      </c>
      <c r="AE161" s="20">
        <v>1</v>
      </c>
      <c r="AF161" s="66">
        <f t="shared" si="59"/>
        <v>100</v>
      </c>
      <c r="AG161" s="10"/>
      <c r="AH161" s="36">
        <v>-3.0000000000000001E-3</v>
      </c>
      <c r="AI161" s="40">
        <v>5406</v>
      </c>
      <c r="AJ161" s="37">
        <v>0.82</v>
      </c>
      <c r="AK161" s="42" t="s">
        <v>214</v>
      </c>
      <c r="AL161" s="41">
        <v>933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169</v>
      </c>
      <c r="E162" s="10"/>
      <c r="F162" s="18" t="s">
        <v>18</v>
      </c>
      <c r="G162" s="18" t="s">
        <v>224</v>
      </c>
      <c r="H162" s="10"/>
      <c r="I162" s="19">
        <v>107122</v>
      </c>
      <c r="J162" s="19">
        <v>4020</v>
      </c>
      <c r="K162" s="17" t="s">
        <v>9</v>
      </c>
      <c r="L162" s="10"/>
      <c r="M162" s="60">
        <v>18</v>
      </c>
      <c r="N162" s="60">
        <v>18</v>
      </c>
      <c r="O162" s="60">
        <v>12</v>
      </c>
      <c r="P162" s="10"/>
      <c r="Q162" s="60">
        <f t="shared" si="57"/>
        <v>270</v>
      </c>
      <c r="R162" s="10"/>
      <c r="S162" s="62">
        <f t="shared" si="58"/>
        <v>288</v>
      </c>
      <c r="T162" s="10"/>
      <c r="U162" s="64">
        <v>16.8</v>
      </c>
      <c r="V162" s="64">
        <v>11.15</v>
      </c>
      <c r="W162" s="10"/>
      <c r="X162" s="43">
        <v>22410000</v>
      </c>
      <c r="Y162" s="36">
        <v>5.6000000000000001E-2</v>
      </c>
      <c r="Z162" s="10"/>
      <c r="AA162" s="20">
        <v>43</v>
      </c>
      <c r="AB162" s="20">
        <v>15</v>
      </c>
      <c r="AC162" s="20">
        <v>2</v>
      </c>
      <c r="AD162" s="20">
        <v>39</v>
      </c>
      <c r="AE162" s="20">
        <v>1</v>
      </c>
      <c r="AF162" s="66">
        <f t="shared" si="59"/>
        <v>100</v>
      </c>
      <c r="AG162" s="10"/>
      <c r="AH162" s="36">
        <v>-1.6E-2</v>
      </c>
      <c r="AI162" s="40">
        <v>7612</v>
      </c>
      <c r="AJ162" s="37">
        <v>0.69</v>
      </c>
      <c r="AK162" s="42" t="s">
        <v>213</v>
      </c>
      <c r="AL162" s="41">
        <v>658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284</v>
      </c>
      <c r="E163" s="10"/>
      <c r="F163" s="18" t="s">
        <v>18</v>
      </c>
      <c r="G163" s="18" t="s">
        <v>224</v>
      </c>
      <c r="H163" s="10"/>
      <c r="I163" s="19">
        <v>103320224</v>
      </c>
      <c r="J163" s="19">
        <v>3580</v>
      </c>
      <c r="K163" s="17" t="s">
        <v>9</v>
      </c>
      <c r="L163" s="10"/>
      <c r="M163" s="60">
        <v>10012</v>
      </c>
      <c r="N163" s="60">
        <v>12690</v>
      </c>
      <c r="O163" s="60">
        <v>11089</v>
      </c>
      <c r="P163" s="10"/>
      <c r="Q163" s="60">
        <f t="shared" si="57"/>
        <v>190350</v>
      </c>
      <c r="R163" s="10"/>
      <c r="S163" s="62">
        <f t="shared" si="58"/>
        <v>203040</v>
      </c>
      <c r="T163" s="10"/>
      <c r="U163" s="64">
        <v>12.3</v>
      </c>
      <c r="V163" s="64">
        <v>10.83</v>
      </c>
      <c r="W163" s="10"/>
      <c r="X163" s="43">
        <v>12450000000</v>
      </c>
      <c r="Y163" s="36">
        <v>4.1000000000000002E-2</v>
      </c>
      <c r="Z163" s="10"/>
      <c r="AA163" s="20">
        <v>48</v>
      </c>
      <c r="AB163" s="20">
        <v>21</v>
      </c>
      <c r="AC163" s="20">
        <v>3</v>
      </c>
      <c r="AD163" s="20">
        <v>26</v>
      </c>
      <c r="AE163" s="20">
        <v>2</v>
      </c>
      <c r="AF163" s="66">
        <f t="shared" si="59"/>
        <v>100</v>
      </c>
      <c r="AG163" s="10"/>
      <c r="AH163" s="36">
        <v>1.4999999999999999E-2</v>
      </c>
      <c r="AI163" s="40">
        <v>8954</v>
      </c>
      <c r="AJ163" s="37">
        <v>0.77</v>
      </c>
      <c r="AK163" s="42" t="s">
        <v>213</v>
      </c>
      <c r="AL163" s="41">
        <v>635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95</v>
      </c>
      <c r="E164" s="10"/>
      <c r="F164" s="18" t="s">
        <v>18</v>
      </c>
      <c r="G164" s="18" t="s">
        <v>224</v>
      </c>
      <c r="H164" s="10"/>
      <c r="I164" s="19">
        <v>114395</v>
      </c>
      <c r="J164" s="19">
        <v>2380</v>
      </c>
      <c r="K164" s="17" t="s">
        <v>9</v>
      </c>
      <c r="L164" s="10"/>
      <c r="M164" s="60">
        <v>5</v>
      </c>
      <c r="N164" s="60">
        <v>5</v>
      </c>
      <c r="O164" s="60">
        <v>12</v>
      </c>
      <c r="P164" s="10"/>
      <c r="Q164" s="60">
        <f t="shared" si="57"/>
        <v>75</v>
      </c>
      <c r="R164" s="10"/>
      <c r="S164" s="62">
        <f t="shared" si="58"/>
        <v>80</v>
      </c>
      <c r="T164" s="10"/>
      <c r="U164" s="64">
        <v>4.4000000000000004</v>
      </c>
      <c r="V164" s="64">
        <v>10.4</v>
      </c>
      <c r="W164" s="10"/>
      <c r="X164" s="43">
        <v>2590000</v>
      </c>
      <c r="Y164" s="36">
        <v>1.4999999999999999E-2</v>
      </c>
      <c r="Z164" s="10"/>
      <c r="AA164" s="20">
        <v>53</v>
      </c>
      <c r="AB164" s="20">
        <v>32</v>
      </c>
      <c r="AC164" s="20">
        <v>2</v>
      </c>
      <c r="AD164" s="20">
        <v>11</v>
      </c>
      <c r="AE164" s="20">
        <v>2</v>
      </c>
      <c r="AF164" s="66">
        <f t="shared" si="59"/>
        <v>100</v>
      </c>
      <c r="AG164" s="10"/>
      <c r="AH164" s="36">
        <v>-5.1999999999999998E-2</v>
      </c>
      <c r="AI164" s="40">
        <v>3240</v>
      </c>
      <c r="AJ164" s="37">
        <v>0.81</v>
      </c>
      <c r="AK164" s="42" t="s">
        <v>210</v>
      </c>
      <c r="AL164" s="41">
        <v>666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66</v>
      </c>
      <c r="E165" s="10"/>
      <c r="F165" s="18" t="s">
        <v>18</v>
      </c>
      <c r="G165" s="18" t="s">
        <v>224</v>
      </c>
      <c r="H165" s="10"/>
      <c r="I165" s="19">
        <v>898760</v>
      </c>
      <c r="J165" s="19">
        <v>4840</v>
      </c>
      <c r="K165" s="17" t="s">
        <v>9</v>
      </c>
      <c r="L165" s="10"/>
      <c r="M165" s="60">
        <v>60</v>
      </c>
      <c r="N165" s="60">
        <v>86</v>
      </c>
      <c r="O165" s="60">
        <v>85</v>
      </c>
      <c r="P165" s="10"/>
      <c r="Q165" s="60">
        <f t="shared" si="57"/>
        <v>1290</v>
      </c>
      <c r="R165" s="10"/>
      <c r="S165" s="62">
        <f t="shared" si="58"/>
        <v>1376</v>
      </c>
      <c r="T165" s="10"/>
      <c r="U165" s="64">
        <v>9.6</v>
      </c>
      <c r="V165" s="64">
        <v>9.3699999999999992</v>
      </c>
      <c r="W165" s="10"/>
      <c r="X165" s="43">
        <v>148620000</v>
      </c>
      <c r="Y165" s="36">
        <v>3.2000000000000001E-2</v>
      </c>
      <c r="Z165" s="10"/>
      <c r="AA165" s="20">
        <v>62</v>
      </c>
      <c r="AB165" s="20">
        <v>12</v>
      </c>
      <c r="AC165" s="20">
        <v>2</v>
      </c>
      <c r="AD165" s="20">
        <v>23</v>
      </c>
      <c r="AE165" s="20">
        <v>1</v>
      </c>
      <c r="AF165" s="66">
        <f t="shared" si="59"/>
        <v>100</v>
      </c>
      <c r="AG165" s="10"/>
      <c r="AH165" s="36">
        <v>-2.1999999999999999E-2</v>
      </c>
      <c r="AI165" s="40">
        <v>12324</v>
      </c>
      <c r="AJ165" s="37">
        <v>0.73</v>
      </c>
      <c r="AK165" s="42" t="s">
        <v>214</v>
      </c>
      <c r="AL165" s="41">
        <v>587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143</v>
      </c>
      <c r="E166" s="10"/>
      <c r="F166" s="18" t="s">
        <v>18</v>
      </c>
      <c r="G166" s="18" t="s">
        <v>224</v>
      </c>
      <c r="H166" s="10"/>
      <c r="I166" s="19">
        <v>195125</v>
      </c>
      <c r="J166" s="19">
        <v>4100</v>
      </c>
      <c r="K166" s="17" t="s">
        <v>9</v>
      </c>
      <c r="L166" s="10"/>
      <c r="M166" s="60">
        <v>17</v>
      </c>
      <c r="N166" s="60">
        <v>22</v>
      </c>
      <c r="O166" s="60">
        <v>18</v>
      </c>
      <c r="P166" s="10"/>
      <c r="Q166" s="60">
        <f t="shared" si="57"/>
        <v>330</v>
      </c>
      <c r="R166" s="10"/>
      <c r="S166" s="62">
        <f t="shared" si="58"/>
        <v>352</v>
      </c>
      <c r="T166" s="10"/>
      <c r="U166" s="64">
        <v>11.3</v>
      </c>
      <c r="V166" s="64">
        <v>9.1</v>
      </c>
      <c r="W166" s="10"/>
      <c r="X166" s="43">
        <v>29490000</v>
      </c>
      <c r="Y166" s="36">
        <v>3.6999999999999998E-2</v>
      </c>
      <c r="Z166" s="10"/>
      <c r="AA166" s="20">
        <v>50</v>
      </c>
      <c r="AB166" s="20">
        <v>12</v>
      </c>
      <c r="AC166" s="20">
        <v>2</v>
      </c>
      <c r="AD166" s="20">
        <v>35</v>
      </c>
      <c r="AE166" s="20">
        <v>1</v>
      </c>
      <c r="AF166" s="66">
        <f t="shared" si="59"/>
        <v>100</v>
      </c>
      <c r="AG166" s="10"/>
      <c r="AH166" s="36">
        <v>-1.7999999999999999E-2</v>
      </c>
      <c r="AI166" s="40">
        <v>12933</v>
      </c>
      <c r="AJ166" s="37">
        <v>0.71</v>
      </c>
      <c r="AK166" s="42" t="s">
        <v>214</v>
      </c>
      <c r="AL166" s="41">
        <v>551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40</v>
      </c>
      <c r="E168" s="10"/>
      <c r="F168" s="18" t="s">
        <v>11</v>
      </c>
      <c r="G168" s="18" t="s">
        <v>11</v>
      </c>
      <c r="H168" s="10"/>
      <c r="I168" s="19">
        <v>4594621</v>
      </c>
      <c r="J168" s="19">
        <v>370</v>
      </c>
      <c r="K168" s="17" t="s">
        <v>6</v>
      </c>
      <c r="L168" s="10"/>
      <c r="M168" s="60">
        <v>193</v>
      </c>
      <c r="N168" s="60">
        <v>1546</v>
      </c>
      <c r="O168" s="60">
        <v>3470</v>
      </c>
      <c r="P168" s="10"/>
      <c r="Q168" s="60">
        <f>N168*$Q$200</f>
        <v>23190</v>
      </c>
      <c r="R168" s="10"/>
      <c r="S168" s="62">
        <f t="shared" ref="S168:S192" si="63">Q168+N168</f>
        <v>24736</v>
      </c>
      <c r="T168" s="10"/>
      <c r="U168" s="64">
        <v>33.6</v>
      </c>
      <c r="V168" s="64">
        <v>76.459999999999994</v>
      </c>
      <c r="W168" s="10"/>
      <c r="X168" s="43">
        <v>196400000</v>
      </c>
      <c r="Y168" s="36">
        <v>0.112</v>
      </c>
      <c r="Z168" s="10"/>
      <c r="AA168" s="20">
        <v>39</v>
      </c>
      <c r="AB168" s="20">
        <v>2</v>
      </c>
      <c r="AC168" s="20">
        <v>1</v>
      </c>
      <c r="AD168" s="20">
        <v>57</v>
      </c>
      <c r="AE168" s="20">
        <v>1</v>
      </c>
      <c r="AF168" s="66">
        <f t="shared" ref="AF168:AF192" si="64">SUM(AA168:AE168)</f>
        <v>100</v>
      </c>
      <c r="AG168" s="10"/>
      <c r="AH168" s="36">
        <v>-3.7999999999999999E-2</v>
      </c>
      <c r="AI168" s="40">
        <v>816</v>
      </c>
      <c r="AJ168" s="37">
        <v>0.68</v>
      </c>
      <c r="AK168" s="42" t="s">
        <v>213</v>
      </c>
      <c r="AL168" s="41">
        <v>4713</v>
      </c>
      <c r="AN168" s="86"/>
      <c r="AO168" s="87"/>
      <c r="AP168" s="88">
        <f t="shared" ref="AP168:AP192" si="65">N168*AN168*AO168</f>
        <v>0</v>
      </c>
      <c r="AR168" s="86">
        <f t="shared" ref="AR168:AR192" si="66">AN168</f>
        <v>0</v>
      </c>
      <c r="AS168" s="87"/>
      <c r="AT168" s="88">
        <f t="shared" ref="AT168:AT192" si="67">Q168*AR168*AS168</f>
        <v>0</v>
      </c>
      <c r="AV168" s="88">
        <v>0</v>
      </c>
    </row>
    <row r="169" spans="1:48" ht="24" customHeight="1">
      <c r="A169" s="16"/>
      <c r="B169" s="17">
        <f t="shared" ref="B169:B192" si="68">B168+1</f>
        <v>2</v>
      </c>
      <c r="C169" s="10"/>
      <c r="D169" s="18" t="s">
        <v>27</v>
      </c>
      <c r="E169" s="10"/>
      <c r="F169" s="18" t="s">
        <v>11</v>
      </c>
      <c r="G169" s="18" t="s">
        <v>11</v>
      </c>
      <c r="H169" s="10"/>
      <c r="I169" s="19">
        <v>10872298</v>
      </c>
      <c r="J169" s="19">
        <v>820</v>
      </c>
      <c r="K169" s="17" t="s">
        <v>6</v>
      </c>
      <c r="L169" s="10"/>
      <c r="M169" s="60">
        <v>637</v>
      </c>
      <c r="N169" s="60">
        <v>2986</v>
      </c>
      <c r="O169" s="60">
        <v>3098</v>
      </c>
      <c r="P169" s="10"/>
      <c r="Q169" s="60">
        <f>N169*$Q$200</f>
        <v>44790</v>
      </c>
      <c r="R169" s="10"/>
      <c r="S169" s="62">
        <f t="shared" si="63"/>
        <v>47776</v>
      </c>
      <c r="T169" s="10"/>
      <c r="U169" s="64">
        <v>27.5</v>
      </c>
      <c r="V169" s="64">
        <v>27.55</v>
      </c>
      <c r="W169" s="10"/>
      <c r="X169" s="43">
        <v>782890000</v>
      </c>
      <c r="Y169" s="36">
        <v>9.0999999999999998E-2</v>
      </c>
      <c r="Z169" s="10"/>
      <c r="AA169" s="20">
        <v>39</v>
      </c>
      <c r="AB169" s="20">
        <v>3</v>
      </c>
      <c r="AC169" s="20">
        <v>2</v>
      </c>
      <c r="AD169" s="20">
        <v>54</v>
      </c>
      <c r="AE169" s="20">
        <v>2</v>
      </c>
      <c r="AF169" s="66">
        <f t="shared" si="64"/>
        <v>100</v>
      </c>
      <c r="AG169" s="10"/>
      <c r="AH169" s="36">
        <v>-8.3000000000000004E-2</v>
      </c>
      <c r="AI169" s="40">
        <v>4321</v>
      </c>
      <c r="AJ169" s="37">
        <v>0.57999999999999996</v>
      </c>
      <c r="AK169" s="42" t="s">
        <v>214</v>
      </c>
      <c r="AL169" s="41">
        <v>1546</v>
      </c>
      <c r="AN169" s="86"/>
      <c r="AO169" s="87"/>
      <c r="AP169" s="88">
        <f t="shared" si="65"/>
        <v>0</v>
      </c>
      <c r="AR169" s="86">
        <f t="shared" si="66"/>
        <v>0</v>
      </c>
      <c r="AS169" s="87"/>
      <c r="AT169" s="88">
        <f t="shared" si="67"/>
        <v>0</v>
      </c>
      <c r="AV169" s="88">
        <v>0</v>
      </c>
    </row>
    <row r="170" spans="1:48" ht="24" customHeight="1">
      <c r="A170" s="16"/>
      <c r="B170" s="17">
        <f t="shared" si="68"/>
        <v>3</v>
      </c>
      <c r="C170" s="10"/>
      <c r="D170" s="18" t="s">
        <v>54</v>
      </c>
      <c r="E170" s="10"/>
      <c r="F170" s="18" t="s">
        <v>11</v>
      </c>
      <c r="G170" s="18" t="s">
        <v>11</v>
      </c>
      <c r="H170" s="10"/>
      <c r="I170" s="19">
        <v>78736152</v>
      </c>
      <c r="J170" s="19">
        <v>420</v>
      </c>
      <c r="K170" s="17" t="s">
        <v>6</v>
      </c>
      <c r="L170" s="10"/>
      <c r="M170" s="60">
        <v>385</v>
      </c>
      <c r="N170" s="60">
        <v>26529</v>
      </c>
      <c r="O170" s="60">
        <v>20521</v>
      </c>
      <c r="P170" s="10"/>
      <c r="Q170" s="60">
        <f>N170*$Q$200</f>
        <v>397935</v>
      </c>
      <c r="R170" s="10"/>
      <c r="S170" s="62">
        <f t="shared" si="63"/>
        <v>424464</v>
      </c>
      <c r="T170" s="10"/>
      <c r="U170" s="64">
        <v>33.700000000000003</v>
      </c>
      <c r="V170" s="64">
        <v>26.06</v>
      </c>
      <c r="W170" s="10"/>
      <c r="X170" s="43">
        <v>4160000000</v>
      </c>
      <c r="Y170" s="36">
        <v>0.112</v>
      </c>
      <c r="Z170" s="10"/>
      <c r="AA170" s="20">
        <v>53</v>
      </c>
      <c r="AB170" s="20">
        <v>3</v>
      </c>
      <c r="AC170" s="20">
        <v>1</v>
      </c>
      <c r="AD170" s="20">
        <v>42</v>
      </c>
      <c r="AE170" s="20">
        <v>1</v>
      </c>
      <c r="AF170" s="66">
        <f t="shared" si="64"/>
        <v>100</v>
      </c>
      <c r="AG170" s="10"/>
      <c r="AH170" s="36">
        <v>-7.6999999999999999E-2</v>
      </c>
      <c r="AI170" s="40">
        <v>518</v>
      </c>
      <c r="AJ170" s="37">
        <v>0.62</v>
      </c>
      <c r="AK170" s="42" t="s">
        <v>213</v>
      </c>
      <c r="AL170" s="41">
        <v>1728</v>
      </c>
      <c r="AN170" s="86"/>
      <c r="AO170" s="87"/>
      <c r="AP170" s="88">
        <f t="shared" si="65"/>
        <v>0</v>
      </c>
      <c r="AR170" s="86">
        <f t="shared" si="66"/>
        <v>0</v>
      </c>
      <c r="AS170" s="87"/>
      <c r="AT170" s="88">
        <f t="shared" si="67"/>
        <v>0</v>
      </c>
      <c r="AV170" s="88">
        <v>0</v>
      </c>
    </row>
    <row r="171" spans="1:48" ht="24" customHeight="1">
      <c r="A171" s="16"/>
      <c r="B171" s="17">
        <f t="shared" si="68"/>
        <v>4</v>
      </c>
      <c r="C171" s="10"/>
      <c r="D171" s="18" t="s">
        <v>62</v>
      </c>
      <c r="E171" s="10"/>
      <c r="F171" s="18" t="s">
        <v>11</v>
      </c>
      <c r="G171" s="18" t="s">
        <v>11</v>
      </c>
      <c r="H171" s="10"/>
      <c r="I171" s="19">
        <v>4954645</v>
      </c>
      <c r="J171" s="19">
        <v>520</v>
      </c>
      <c r="K171" s="17" t="s">
        <v>6</v>
      </c>
      <c r="L171" s="10"/>
      <c r="M171" s="60">
        <v>130</v>
      </c>
      <c r="N171" s="60">
        <v>1255</v>
      </c>
      <c r="O171" s="60">
        <v>1255</v>
      </c>
      <c r="P171" s="10"/>
      <c r="Q171" s="60">
        <f>N171*$Q$199</f>
        <v>12550</v>
      </c>
      <c r="R171" s="10"/>
      <c r="S171" s="62">
        <f t="shared" si="63"/>
        <v>13805</v>
      </c>
      <c r="T171" s="10"/>
      <c r="U171" s="64">
        <v>25.3</v>
      </c>
      <c r="V171" s="64">
        <v>25.3</v>
      </c>
      <c r="W171" s="10"/>
      <c r="X171" s="43">
        <f>AP171+AT171</f>
        <v>183289838.39999998</v>
      </c>
      <c r="Y171" s="36">
        <f>X171/AV171</f>
        <v>7.0279846012269928E-2</v>
      </c>
      <c r="Z171" s="10"/>
      <c r="AA171" s="20">
        <v>36.200000000000003</v>
      </c>
      <c r="AB171" s="20">
        <v>1.5</v>
      </c>
      <c r="AC171" s="20">
        <v>9.1999999999999993</v>
      </c>
      <c r="AD171" s="20">
        <v>25.4</v>
      </c>
      <c r="AE171" s="20">
        <v>27.7</v>
      </c>
      <c r="AF171" s="66">
        <f t="shared" si="64"/>
        <v>100.00000000000001</v>
      </c>
      <c r="AG171" s="10"/>
      <c r="AH171" s="72"/>
      <c r="AI171" s="73"/>
      <c r="AJ171" s="74"/>
      <c r="AK171" s="75"/>
      <c r="AL171" s="76"/>
      <c r="AN171" s="57">
        <v>811.37599999999998</v>
      </c>
      <c r="AO171" s="35">
        <v>60</v>
      </c>
      <c r="AP171" s="43">
        <f t="shared" si="65"/>
        <v>61096612.799999997</v>
      </c>
      <c r="AR171" s="57">
        <f t="shared" si="66"/>
        <v>811.37599999999998</v>
      </c>
      <c r="AS171" s="35">
        <v>12</v>
      </c>
      <c r="AT171" s="43">
        <f t="shared" si="67"/>
        <v>122193225.59999999</v>
      </c>
      <c r="AV171" s="43">
        <v>2608000000</v>
      </c>
    </row>
    <row r="172" spans="1:48" ht="24" customHeight="1">
      <c r="A172" s="16"/>
      <c r="B172" s="17">
        <f t="shared" si="68"/>
        <v>5</v>
      </c>
      <c r="C172" s="10"/>
      <c r="D172" s="18" t="s">
        <v>78</v>
      </c>
      <c r="E172" s="10"/>
      <c r="F172" s="18" t="s">
        <v>11</v>
      </c>
      <c r="G172" s="18" t="s">
        <v>11</v>
      </c>
      <c r="H172" s="10"/>
      <c r="I172" s="19">
        <v>1815698</v>
      </c>
      <c r="J172" s="19">
        <v>620</v>
      </c>
      <c r="K172" s="17" t="s">
        <v>6</v>
      </c>
      <c r="L172" s="10"/>
      <c r="M172" s="60">
        <v>122</v>
      </c>
      <c r="N172" s="60">
        <v>565</v>
      </c>
      <c r="O172" s="60">
        <v>390</v>
      </c>
      <c r="P172" s="10"/>
      <c r="Q172" s="60">
        <f t="shared" ref="Q172:Q192" si="69">N172*$Q$200</f>
        <v>8475</v>
      </c>
      <c r="R172" s="10"/>
      <c r="S172" s="62">
        <f t="shared" si="63"/>
        <v>9040</v>
      </c>
      <c r="T172" s="10"/>
      <c r="U172" s="64">
        <v>31.1</v>
      </c>
      <c r="V172" s="64">
        <v>21.5</v>
      </c>
      <c r="W172" s="10"/>
      <c r="X172" s="43">
        <v>121900000</v>
      </c>
      <c r="Y172" s="36">
        <v>0.10299999999999999</v>
      </c>
      <c r="Z172" s="10"/>
      <c r="AA172" s="20">
        <v>50</v>
      </c>
      <c r="AB172" s="20">
        <v>10</v>
      </c>
      <c r="AC172" s="20">
        <v>1</v>
      </c>
      <c r="AD172" s="20">
        <v>38</v>
      </c>
      <c r="AE172" s="20">
        <v>1</v>
      </c>
      <c r="AF172" s="66">
        <f t="shared" si="64"/>
        <v>100</v>
      </c>
      <c r="AG172" s="10"/>
      <c r="AH172" s="36">
        <v>-5.7000000000000002E-2</v>
      </c>
      <c r="AI172" s="40">
        <v>3428</v>
      </c>
      <c r="AJ172" s="37">
        <v>0.72</v>
      </c>
      <c r="AK172" s="42" t="s">
        <v>214</v>
      </c>
      <c r="AL172" s="41">
        <v>1202</v>
      </c>
      <c r="AN172" s="86"/>
      <c r="AO172" s="87"/>
      <c r="AP172" s="88">
        <f t="shared" si="65"/>
        <v>0</v>
      </c>
      <c r="AR172" s="86">
        <f t="shared" si="66"/>
        <v>0</v>
      </c>
      <c r="AS172" s="87"/>
      <c r="AT172" s="88">
        <f t="shared" si="67"/>
        <v>0</v>
      </c>
      <c r="AV172" s="88">
        <v>0</v>
      </c>
    </row>
    <row r="173" spans="1:48" ht="24" customHeight="1">
      <c r="A173" s="16"/>
      <c r="B173" s="17">
        <f t="shared" si="68"/>
        <v>6</v>
      </c>
      <c r="C173" s="10"/>
      <c r="D173" s="18" t="s">
        <v>141</v>
      </c>
      <c r="E173" s="10"/>
      <c r="F173" s="18" t="s">
        <v>11</v>
      </c>
      <c r="G173" s="18" t="s">
        <v>11</v>
      </c>
      <c r="H173" s="10"/>
      <c r="I173" s="19">
        <v>11917508</v>
      </c>
      <c r="J173" s="19">
        <v>700</v>
      </c>
      <c r="K173" s="17" t="s">
        <v>6</v>
      </c>
      <c r="L173" s="10"/>
      <c r="M173" s="60">
        <v>593</v>
      </c>
      <c r="N173" s="60">
        <v>3535</v>
      </c>
      <c r="O173" s="60">
        <v>2623</v>
      </c>
      <c r="P173" s="10"/>
      <c r="Q173" s="60">
        <f t="shared" si="69"/>
        <v>53025</v>
      </c>
      <c r="R173" s="10"/>
      <c r="S173" s="62">
        <f t="shared" si="63"/>
        <v>56560</v>
      </c>
      <c r="T173" s="10"/>
      <c r="U173" s="64">
        <v>29.7</v>
      </c>
      <c r="V173" s="64">
        <v>21.48</v>
      </c>
      <c r="W173" s="10"/>
      <c r="X173" s="43">
        <v>835930000</v>
      </c>
      <c r="Y173" s="36">
        <v>9.9000000000000005E-2</v>
      </c>
      <c r="Z173" s="10"/>
      <c r="AA173" s="20">
        <v>21</v>
      </c>
      <c r="AB173" s="20">
        <v>20</v>
      </c>
      <c r="AC173" s="20">
        <v>10</v>
      </c>
      <c r="AD173" s="20">
        <v>48</v>
      </c>
      <c r="AE173" s="20">
        <v>1</v>
      </c>
      <c r="AF173" s="66">
        <f t="shared" si="64"/>
        <v>100</v>
      </c>
      <c r="AG173" s="10"/>
      <c r="AH173" s="36">
        <v>-5.6000000000000001E-2</v>
      </c>
      <c r="AI173" s="40">
        <v>1512</v>
      </c>
      <c r="AJ173" s="37">
        <v>0.62</v>
      </c>
      <c r="AK173" s="42" t="s">
        <v>213</v>
      </c>
      <c r="AL173" s="41">
        <v>1138</v>
      </c>
      <c r="AN173" s="86"/>
      <c r="AO173" s="87"/>
      <c r="AP173" s="88">
        <f t="shared" si="65"/>
        <v>0</v>
      </c>
      <c r="AR173" s="86">
        <f t="shared" si="66"/>
        <v>0</v>
      </c>
      <c r="AS173" s="87"/>
      <c r="AT173" s="88">
        <f t="shared" si="67"/>
        <v>0</v>
      </c>
      <c r="AV173" s="88">
        <v>0</v>
      </c>
    </row>
    <row r="174" spans="1:48" ht="24" customHeight="1">
      <c r="A174" s="16"/>
      <c r="B174" s="17">
        <f t="shared" si="68"/>
        <v>7</v>
      </c>
      <c r="C174" s="10"/>
      <c r="D174" s="18" t="s">
        <v>35</v>
      </c>
      <c r="E174" s="10"/>
      <c r="F174" s="18" t="s">
        <v>11</v>
      </c>
      <c r="G174" s="18" t="s">
        <v>11</v>
      </c>
      <c r="H174" s="10"/>
      <c r="I174" s="19">
        <v>10524117</v>
      </c>
      <c r="J174" s="19">
        <v>280</v>
      </c>
      <c r="K174" s="17" t="s">
        <v>6</v>
      </c>
      <c r="L174" s="10"/>
      <c r="M174" s="60">
        <v>112</v>
      </c>
      <c r="N174" s="60">
        <v>3651</v>
      </c>
      <c r="O174" s="60">
        <v>2228</v>
      </c>
      <c r="P174" s="10"/>
      <c r="Q174" s="60">
        <f t="shared" si="69"/>
        <v>54765</v>
      </c>
      <c r="R174" s="10"/>
      <c r="S174" s="62">
        <f t="shared" si="63"/>
        <v>58416</v>
      </c>
      <c r="T174" s="10"/>
      <c r="U174" s="64">
        <v>34.700000000000003</v>
      </c>
      <c r="V174" s="64">
        <v>21.12</v>
      </c>
      <c r="W174" s="10"/>
      <c r="X174" s="43">
        <v>341340000</v>
      </c>
      <c r="Y174" s="36">
        <v>0.115</v>
      </c>
      <c r="Z174" s="10"/>
      <c r="AA174" s="20">
        <v>43</v>
      </c>
      <c r="AB174" s="20">
        <v>3</v>
      </c>
      <c r="AC174" s="20">
        <v>2</v>
      </c>
      <c r="AD174" s="20">
        <v>51</v>
      </c>
      <c r="AE174" s="20">
        <v>1</v>
      </c>
      <c r="AF174" s="66">
        <f t="shared" si="64"/>
        <v>100</v>
      </c>
      <c r="AG174" s="10"/>
      <c r="AH174" s="36">
        <v>-4.4999999999999998E-2</v>
      </c>
      <c r="AI174" s="40">
        <v>1057</v>
      </c>
      <c r="AJ174" s="37">
        <v>0.65</v>
      </c>
      <c r="AK174" s="42" t="s">
        <v>214</v>
      </c>
      <c r="AL174" s="41">
        <v>1176</v>
      </c>
      <c r="AN174" s="86"/>
      <c r="AO174" s="87"/>
      <c r="AP174" s="88">
        <f t="shared" si="65"/>
        <v>0</v>
      </c>
      <c r="AR174" s="86">
        <f t="shared" si="66"/>
        <v>0</v>
      </c>
      <c r="AS174" s="87"/>
      <c r="AT174" s="88">
        <f t="shared" si="67"/>
        <v>0</v>
      </c>
      <c r="AV174" s="88">
        <v>0</v>
      </c>
    </row>
    <row r="175" spans="1:48" ht="24" customHeight="1">
      <c r="A175" s="16"/>
      <c r="B175" s="17">
        <f t="shared" si="68"/>
        <v>8</v>
      </c>
      <c r="C175" s="10"/>
      <c r="D175" s="18" t="s">
        <v>186</v>
      </c>
      <c r="E175" s="10"/>
      <c r="F175" s="18" t="s">
        <v>11</v>
      </c>
      <c r="G175" s="18" t="s">
        <v>11</v>
      </c>
      <c r="H175" s="10"/>
      <c r="I175" s="19">
        <v>16150362</v>
      </c>
      <c r="J175" s="19">
        <v>940</v>
      </c>
      <c r="K175" s="17" t="s">
        <v>6</v>
      </c>
      <c r="L175" s="10"/>
      <c r="M175" s="60">
        <v>1721</v>
      </c>
      <c r="N175" s="60">
        <v>5601</v>
      </c>
      <c r="O175" s="60">
        <v>2731</v>
      </c>
      <c r="P175" s="10"/>
      <c r="Q175" s="60">
        <f t="shared" si="69"/>
        <v>84015</v>
      </c>
      <c r="R175" s="10"/>
      <c r="S175" s="62">
        <f t="shared" si="63"/>
        <v>89616</v>
      </c>
      <c r="T175" s="10"/>
      <c r="U175" s="64">
        <v>34.700000000000003</v>
      </c>
      <c r="V175" s="64">
        <v>18.91</v>
      </c>
      <c r="W175" s="10"/>
      <c r="X175" s="43">
        <v>2370000000</v>
      </c>
      <c r="Y175" s="36">
        <v>0.115</v>
      </c>
      <c r="Z175" s="10"/>
      <c r="AA175" s="20">
        <v>55</v>
      </c>
      <c r="AB175" s="20">
        <v>7</v>
      </c>
      <c r="AC175" s="20">
        <v>3</v>
      </c>
      <c r="AD175" s="20">
        <v>32</v>
      </c>
      <c r="AE175" s="20">
        <v>3</v>
      </c>
      <c r="AF175" s="66">
        <f t="shared" si="64"/>
        <v>100</v>
      </c>
      <c r="AG175" s="10"/>
      <c r="AH175" s="36">
        <v>-6.7000000000000004E-2</v>
      </c>
      <c r="AI175" s="40">
        <v>7421</v>
      </c>
      <c r="AJ175" s="37">
        <v>0.77</v>
      </c>
      <c r="AK175" s="42" t="s">
        <v>210</v>
      </c>
      <c r="AL175" s="41">
        <v>1044</v>
      </c>
      <c r="AN175" s="86"/>
      <c r="AO175" s="87"/>
      <c r="AP175" s="88">
        <f t="shared" si="65"/>
        <v>0</v>
      </c>
      <c r="AR175" s="86">
        <f t="shared" si="66"/>
        <v>0</v>
      </c>
      <c r="AS175" s="87"/>
      <c r="AT175" s="88">
        <f t="shared" si="67"/>
        <v>0</v>
      </c>
      <c r="AV175" s="88">
        <v>0</v>
      </c>
    </row>
    <row r="176" spans="1:48" ht="24" customHeight="1">
      <c r="A176" s="16"/>
      <c r="B176" s="17">
        <f t="shared" si="68"/>
        <v>9</v>
      </c>
      <c r="C176" s="10"/>
      <c r="D176" s="18" t="s">
        <v>156</v>
      </c>
      <c r="E176" s="10"/>
      <c r="F176" s="18" t="s">
        <v>11</v>
      </c>
      <c r="G176" s="18" t="s">
        <v>11</v>
      </c>
      <c r="H176" s="10"/>
      <c r="I176" s="19">
        <v>12230730</v>
      </c>
      <c r="J176" s="19">
        <v>820</v>
      </c>
      <c r="K176" s="17" t="s">
        <v>6</v>
      </c>
      <c r="L176" s="10"/>
      <c r="M176" s="60">
        <v>130</v>
      </c>
      <c r="N176" s="60">
        <v>3661</v>
      </c>
      <c r="O176" s="60">
        <v>1745</v>
      </c>
      <c r="P176" s="10"/>
      <c r="Q176" s="60">
        <f t="shared" si="69"/>
        <v>54915</v>
      </c>
      <c r="R176" s="10"/>
      <c r="S176" s="62">
        <f t="shared" si="63"/>
        <v>58576</v>
      </c>
      <c r="T176" s="10"/>
      <c r="U176" s="64">
        <v>29.9</v>
      </c>
      <c r="V176" s="64">
        <v>18.010000000000002</v>
      </c>
      <c r="W176" s="10"/>
      <c r="X176" s="43">
        <v>289040000</v>
      </c>
      <c r="Y176" s="36">
        <v>0.1</v>
      </c>
      <c r="Z176" s="10"/>
      <c r="AA176" s="20">
        <v>40</v>
      </c>
      <c r="AB176" s="20">
        <v>7</v>
      </c>
      <c r="AC176" s="20">
        <v>3</v>
      </c>
      <c r="AD176" s="20">
        <v>49</v>
      </c>
      <c r="AE176" s="20">
        <v>1</v>
      </c>
      <c r="AF176" s="66">
        <f t="shared" si="64"/>
        <v>100</v>
      </c>
      <c r="AG176" s="10"/>
      <c r="AH176" s="36">
        <v>0.01</v>
      </c>
      <c r="AI176" s="40">
        <v>569</v>
      </c>
      <c r="AJ176" s="37">
        <v>0.59</v>
      </c>
      <c r="AK176" s="42" t="s">
        <v>213</v>
      </c>
      <c r="AL176" s="41">
        <v>1072</v>
      </c>
      <c r="AN176" s="86"/>
      <c r="AO176" s="87"/>
      <c r="AP176" s="88">
        <f t="shared" si="65"/>
        <v>0</v>
      </c>
      <c r="AR176" s="86">
        <f t="shared" si="66"/>
        <v>0</v>
      </c>
      <c r="AS176" s="87"/>
      <c r="AT176" s="88">
        <f t="shared" si="67"/>
        <v>0</v>
      </c>
      <c r="AV176" s="88">
        <v>0</v>
      </c>
    </row>
    <row r="177" spans="1:48" ht="24" customHeight="1">
      <c r="A177" s="16"/>
      <c r="B177" s="17">
        <f t="shared" si="68"/>
        <v>10</v>
      </c>
      <c r="C177" s="10"/>
      <c r="D177" s="18" t="s">
        <v>41</v>
      </c>
      <c r="E177" s="10"/>
      <c r="F177" s="18" t="s">
        <v>11</v>
      </c>
      <c r="G177" s="18" t="s">
        <v>11</v>
      </c>
      <c r="H177" s="10"/>
      <c r="I177" s="19">
        <v>14452543</v>
      </c>
      <c r="J177" s="19">
        <v>720</v>
      </c>
      <c r="K177" s="17" t="s">
        <v>6</v>
      </c>
      <c r="L177" s="10"/>
      <c r="M177" s="60">
        <v>1122</v>
      </c>
      <c r="N177" s="60">
        <v>3990</v>
      </c>
      <c r="O177" s="60">
        <v>2565</v>
      </c>
      <c r="P177" s="10"/>
      <c r="Q177" s="60">
        <f t="shared" si="69"/>
        <v>59850</v>
      </c>
      <c r="R177" s="10"/>
      <c r="S177" s="62">
        <f t="shared" si="63"/>
        <v>63840</v>
      </c>
      <c r="T177" s="10"/>
      <c r="U177" s="64">
        <v>27.6</v>
      </c>
      <c r="V177" s="64">
        <v>17.47</v>
      </c>
      <c r="W177" s="10"/>
      <c r="X177" s="43">
        <v>926300000</v>
      </c>
      <c r="Y177" s="36">
        <v>9.1999999999999998E-2</v>
      </c>
      <c r="Z177" s="10"/>
      <c r="AA177" s="20">
        <v>45</v>
      </c>
      <c r="AB177" s="20">
        <v>5</v>
      </c>
      <c r="AC177" s="20">
        <v>1</v>
      </c>
      <c r="AD177" s="20">
        <v>48</v>
      </c>
      <c r="AE177" s="20">
        <v>1</v>
      </c>
      <c r="AF177" s="66">
        <f t="shared" si="64"/>
        <v>100</v>
      </c>
      <c r="AG177" s="10"/>
      <c r="AH177" s="36">
        <v>-5.5E-2</v>
      </c>
      <c r="AI177" s="40">
        <v>7777</v>
      </c>
      <c r="AJ177" s="37">
        <v>0.49</v>
      </c>
      <c r="AK177" s="42" t="s">
        <v>214</v>
      </c>
      <c r="AL177" s="41">
        <v>1076</v>
      </c>
      <c r="AN177" s="86"/>
      <c r="AO177" s="87"/>
      <c r="AP177" s="88">
        <f t="shared" si="65"/>
        <v>0</v>
      </c>
      <c r="AR177" s="86">
        <f t="shared" si="66"/>
        <v>0</v>
      </c>
      <c r="AS177" s="87"/>
      <c r="AT177" s="88">
        <f t="shared" si="67"/>
        <v>0</v>
      </c>
      <c r="AV177" s="88">
        <v>0</v>
      </c>
    </row>
    <row r="178" spans="1:48" ht="24" customHeight="1">
      <c r="A178" s="16"/>
      <c r="B178" s="17">
        <f t="shared" si="68"/>
        <v>11</v>
      </c>
      <c r="C178" s="10"/>
      <c r="D178" s="18" t="s">
        <v>119</v>
      </c>
      <c r="E178" s="10"/>
      <c r="F178" s="18" t="s">
        <v>11</v>
      </c>
      <c r="G178" s="18" t="s">
        <v>11</v>
      </c>
      <c r="H178" s="10"/>
      <c r="I178" s="19">
        <v>28829476</v>
      </c>
      <c r="J178" s="19">
        <v>480</v>
      </c>
      <c r="K178" s="17" t="s">
        <v>6</v>
      </c>
      <c r="L178" s="10"/>
      <c r="M178" s="60">
        <v>1379</v>
      </c>
      <c r="N178" s="60">
        <v>8665</v>
      </c>
      <c r="O178" s="60">
        <v>5054</v>
      </c>
      <c r="P178" s="10"/>
      <c r="Q178" s="60">
        <f t="shared" si="69"/>
        <v>129975</v>
      </c>
      <c r="R178" s="10"/>
      <c r="S178" s="62">
        <f t="shared" si="63"/>
        <v>138640</v>
      </c>
      <c r="T178" s="10"/>
      <c r="U178" s="64">
        <v>30.1</v>
      </c>
      <c r="V178" s="64">
        <v>17.420000000000002</v>
      </c>
      <c r="W178" s="10"/>
      <c r="X178" s="43">
        <v>1100000000</v>
      </c>
      <c r="Y178" s="36">
        <v>0.1</v>
      </c>
      <c r="Z178" s="10"/>
      <c r="AA178" s="20">
        <v>30</v>
      </c>
      <c r="AB178" s="20">
        <v>9</v>
      </c>
      <c r="AC178" s="20">
        <v>6</v>
      </c>
      <c r="AD178" s="20">
        <v>54</v>
      </c>
      <c r="AE178" s="20">
        <v>1</v>
      </c>
      <c r="AF178" s="66">
        <f t="shared" si="64"/>
        <v>100</v>
      </c>
      <c r="AG178" s="10"/>
      <c r="AH178" s="36">
        <v>-5.6000000000000001E-2</v>
      </c>
      <c r="AI178" s="40">
        <v>2424</v>
      </c>
      <c r="AJ178" s="37">
        <v>0.73</v>
      </c>
      <c r="AK178" s="42" t="s">
        <v>213</v>
      </c>
      <c r="AL178" s="41">
        <v>970</v>
      </c>
      <c r="AN178" s="86"/>
      <c r="AO178" s="87"/>
      <c r="AP178" s="88">
        <f t="shared" si="65"/>
        <v>0</v>
      </c>
      <c r="AR178" s="86">
        <f t="shared" si="66"/>
        <v>0</v>
      </c>
      <c r="AS178" s="87"/>
      <c r="AT178" s="88">
        <f t="shared" si="67"/>
        <v>0</v>
      </c>
      <c r="AV178" s="88">
        <v>0</v>
      </c>
    </row>
    <row r="179" spans="1:48" ht="24" customHeight="1">
      <c r="A179" s="16"/>
      <c r="B179" s="17">
        <f t="shared" si="68"/>
        <v>12</v>
      </c>
      <c r="C179" s="10"/>
      <c r="D179" s="18" t="s">
        <v>77</v>
      </c>
      <c r="E179" s="10"/>
      <c r="F179" s="18" t="s">
        <v>11</v>
      </c>
      <c r="G179" s="18" t="s">
        <v>11</v>
      </c>
      <c r="H179" s="10"/>
      <c r="I179" s="19">
        <v>12395924</v>
      </c>
      <c r="J179" s="19">
        <v>490</v>
      </c>
      <c r="K179" s="17" t="s">
        <v>6</v>
      </c>
      <c r="L179" s="10"/>
      <c r="M179" s="60">
        <v>458</v>
      </c>
      <c r="N179" s="60">
        <v>3490</v>
      </c>
      <c r="O179" s="60">
        <v>1985</v>
      </c>
      <c r="P179" s="10"/>
      <c r="Q179" s="60">
        <f t="shared" si="69"/>
        <v>52350</v>
      </c>
      <c r="R179" s="10"/>
      <c r="S179" s="62">
        <f t="shared" si="63"/>
        <v>55840</v>
      </c>
      <c r="T179" s="10"/>
      <c r="U179" s="64">
        <v>28.2</v>
      </c>
      <c r="V179" s="64">
        <v>17.22</v>
      </c>
      <c r="W179" s="10"/>
      <c r="X179" s="43">
        <v>813910000</v>
      </c>
      <c r="Y179" s="36">
        <v>9.4E-2</v>
      </c>
      <c r="Z179" s="10"/>
      <c r="AA179" s="20">
        <v>50</v>
      </c>
      <c r="AB179" s="20">
        <v>9</v>
      </c>
      <c r="AC179" s="20">
        <v>1</v>
      </c>
      <c r="AD179" s="20">
        <v>39</v>
      </c>
      <c r="AE179" s="20">
        <v>1</v>
      </c>
      <c r="AF179" s="66">
        <f t="shared" si="64"/>
        <v>100</v>
      </c>
      <c r="AG179" s="10"/>
      <c r="AH179" s="36">
        <v>-5.5E-2</v>
      </c>
      <c r="AI179" s="40">
        <v>2095</v>
      </c>
      <c r="AJ179" s="37">
        <v>0.55000000000000004</v>
      </c>
      <c r="AK179" s="42" t="s">
        <v>214</v>
      </c>
      <c r="AL179" s="41">
        <v>956</v>
      </c>
      <c r="AN179" s="86"/>
      <c r="AO179" s="87"/>
      <c r="AP179" s="88">
        <f t="shared" si="65"/>
        <v>0</v>
      </c>
      <c r="AR179" s="86">
        <f t="shared" si="66"/>
        <v>0</v>
      </c>
      <c r="AS179" s="87"/>
      <c r="AT179" s="88">
        <f t="shared" si="67"/>
        <v>0</v>
      </c>
      <c r="AV179" s="88">
        <v>0</v>
      </c>
    </row>
    <row r="180" spans="1:48" ht="24" customHeight="1">
      <c r="A180" s="16"/>
      <c r="B180" s="17">
        <f t="shared" si="68"/>
        <v>13</v>
      </c>
      <c r="C180" s="10"/>
      <c r="D180" s="18" t="s">
        <v>34</v>
      </c>
      <c r="E180" s="10"/>
      <c r="F180" s="18" t="s">
        <v>11</v>
      </c>
      <c r="G180" s="18" t="s">
        <v>11</v>
      </c>
      <c r="H180" s="10"/>
      <c r="I180" s="19">
        <v>18646432</v>
      </c>
      <c r="J180" s="19">
        <v>640</v>
      </c>
      <c r="K180" s="17" t="s">
        <v>6</v>
      </c>
      <c r="L180" s="10"/>
      <c r="M180" s="60">
        <v>878</v>
      </c>
      <c r="N180" s="60">
        <v>5686</v>
      </c>
      <c r="O180" s="60">
        <v>3464</v>
      </c>
      <c r="P180" s="10"/>
      <c r="Q180" s="60">
        <f t="shared" si="69"/>
        <v>85290</v>
      </c>
      <c r="R180" s="10"/>
      <c r="S180" s="62">
        <f t="shared" si="63"/>
        <v>90976</v>
      </c>
      <c r="T180" s="10"/>
      <c r="U180" s="64">
        <v>30.5</v>
      </c>
      <c r="V180" s="64">
        <v>16.93</v>
      </c>
      <c r="W180" s="10"/>
      <c r="X180" s="43">
        <v>1100000000</v>
      </c>
      <c r="Y180" s="36">
        <v>0.10100000000000001</v>
      </c>
      <c r="Z180" s="10"/>
      <c r="AA180" s="20">
        <v>51</v>
      </c>
      <c r="AB180" s="20">
        <v>5</v>
      </c>
      <c r="AC180" s="20">
        <v>2</v>
      </c>
      <c r="AD180" s="20">
        <v>41</v>
      </c>
      <c r="AE180" s="20">
        <v>1</v>
      </c>
      <c r="AF180" s="66">
        <f t="shared" si="64"/>
        <v>100</v>
      </c>
      <c r="AG180" s="10"/>
      <c r="AH180" s="36">
        <v>-8.9999999999999993E-3</v>
      </c>
      <c r="AI180" s="40">
        <v>11296</v>
      </c>
      <c r="AJ180" s="37">
        <v>0.54</v>
      </c>
      <c r="AK180" s="42" t="s">
        <v>214</v>
      </c>
      <c r="AL180" s="41">
        <v>969</v>
      </c>
      <c r="AN180" s="86"/>
      <c r="AO180" s="87"/>
      <c r="AP180" s="88">
        <f t="shared" si="65"/>
        <v>0</v>
      </c>
      <c r="AR180" s="86">
        <f t="shared" si="66"/>
        <v>0</v>
      </c>
      <c r="AS180" s="87"/>
      <c r="AT180" s="88">
        <f t="shared" si="67"/>
        <v>0</v>
      </c>
      <c r="AV180" s="88">
        <v>0</v>
      </c>
    </row>
    <row r="181" spans="1:48" ht="24" customHeight="1">
      <c r="A181" s="16"/>
      <c r="B181" s="17">
        <f t="shared" si="68"/>
        <v>14</v>
      </c>
      <c r="C181" s="10"/>
      <c r="D181" s="18" t="s">
        <v>110</v>
      </c>
      <c r="E181" s="10"/>
      <c r="F181" s="18" t="s">
        <v>11</v>
      </c>
      <c r="G181" s="18" t="s">
        <v>11</v>
      </c>
      <c r="H181" s="10"/>
      <c r="I181" s="19">
        <v>17994836</v>
      </c>
      <c r="J181" s="19">
        <v>750</v>
      </c>
      <c r="K181" s="17" t="s">
        <v>6</v>
      </c>
      <c r="L181" s="10"/>
      <c r="M181" s="60">
        <v>541</v>
      </c>
      <c r="N181" s="60">
        <v>4159</v>
      </c>
      <c r="O181" s="60">
        <v>3090</v>
      </c>
      <c r="P181" s="10"/>
      <c r="Q181" s="60">
        <f t="shared" si="69"/>
        <v>62385</v>
      </c>
      <c r="R181" s="10"/>
      <c r="S181" s="62">
        <f t="shared" si="63"/>
        <v>66544</v>
      </c>
      <c r="T181" s="10"/>
      <c r="U181" s="64">
        <v>23.1</v>
      </c>
      <c r="V181" s="64">
        <v>15.82</v>
      </c>
      <c r="W181" s="10"/>
      <c r="X181" s="43">
        <v>1080000000</v>
      </c>
      <c r="Y181" s="36">
        <v>7.6999999999999999E-2</v>
      </c>
      <c r="Z181" s="10"/>
      <c r="AA181" s="20">
        <v>50</v>
      </c>
      <c r="AB181" s="20">
        <v>8</v>
      </c>
      <c r="AC181" s="20">
        <v>1</v>
      </c>
      <c r="AD181" s="20">
        <v>39</v>
      </c>
      <c r="AE181" s="20">
        <v>2</v>
      </c>
      <c r="AF181" s="66">
        <f t="shared" si="64"/>
        <v>100</v>
      </c>
      <c r="AG181" s="10"/>
      <c r="AH181" s="36">
        <v>3.6999999999999998E-2</v>
      </c>
      <c r="AI181" s="40">
        <v>1914</v>
      </c>
      <c r="AJ181" s="37">
        <v>0.42</v>
      </c>
      <c r="AK181" s="42" t="s">
        <v>214</v>
      </c>
      <c r="AL181" s="41">
        <v>1026</v>
      </c>
      <c r="AN181" s="86"/>
      <c r="AO181" s="87"/>
      <c r="AP181" s="88">
        <f t="shared" si="65"/>
        <v>0</v>
      </c>
      <c r="AR181" s="86">
        <f t="shared" si="66"/>
        <v>0</v>
      </c>
      <c r="AS181" s="87"/>
      <c r="AT181" s="88">
        <f t="shared" si="67"/>
        <v>0</v>
      </c>
      <c r="AV181" s="88">
        <v>0</v>
      </c>
    </row>
    <row r="182" spans="1:48" ht="24" customHeight="1">
      <c r="A182" s="16"/>
      <c r="B182" s="17">
        <f t="shared" si="68"/>
        <v>15</v>
      </c>
      <c r="C182" s="10"/>
      <c r="D182" s="18" t="s">
        <v>45</v>
      </c>
      <c r="E182" s="10"/>
      <c r="F182" s="18" t="s">
        <v>11</v>
      </c>
      <c r="G182" s="18" t="s">
        <v>11</v>
      </c>
      <c r="H182" s="10"/>
      <c r="I182" s="19">
        <v>795601</v>
      </c>
      <c r="J182" s="19">
        <v>760</v>
      </c>
      <c r="K182" s="17" t="s">
        <v>6</v>
      </c>
      <c r="L182" s="10"/>
      <c r="M182" s="60">
        <v>23</v>
      </c>
      <c r="N182" s="60">
        <v>211</v>
      </c>
      <c r="O182" s="60">
        <v>112</v>
      </c>
      <c r="P182" s="10"/>
      <c r="Q182" s="60">
        <f t="shared" si="69"/>
        <v>3165</v>
      </c>
      <c r="R182" s="10"/>
      <c r="S182" s="62">
        <f t="shared" si="63"/>
        <v>3376</v>
      </c>
      <c r="T182" s="10"/>
      <c r="U182" s="64">
        <v>26.5</v>
      </c>
      <c r="V182" s="64">
        <v>15.79</v>
      </c>
      <c r="W182" s="10"/>
      <c r="X182" s="43">
        <v>90320000</v>
      </c>
      <c r="Y182" s="36">
        <v>8.7999999999999995E-2</v>
      </c>
      <c r="Z182" s="10"/>
      <c r="AA182" s="20">
        <v>70</v>
      </c>
      <c r="AB182" s="20">
        <v>8</v>
      </c>
      <c r="AC182" s="20">
        <v>3</v>
      </c>
      <c r="AD182" s="20">
        <v>18</v>
      </c>
      <c r="AE182" s="20">
        <v>1</v>
      </c>
      <c r="AF182" s="66">
        <f t="shared" si="64"/>
        <v>100</v>
      </c>
      <c r="AG182" s="10"/>
      <c r="AH182" s="36">
        <v>-2.5999999999999999E-2</v>
      </c>
      <c r="AI182" s="40">
        <v>4386</v>
      </c>
      <c r="AJ182" s="37">
        <v>0.62</v>
      </c>
      <c r="AK182" s="42" t="s">
        <v>213</v>
      </c>
      <c r="AL182" s="41">
        <v>812</v>
      </c>
      <c r="AN182" s="86"/>
      <c r="AO182" s="87"/>
      <c r="AP182" s="88">
        <f t="shared" si="65"/>
        <v>0</v>
      </c>
      <c r="AR182" s="86">
        <f t="shared" si="66"/>
        <v>0</v>
      </c>
      <c r="AS182" s="87"/>
      <c r="AT182" s="88">
        <f t="shared" si="67"/>
        <v>0</v>
      </c>
      <c r="AV182" s="88">
        <v>0</v>
      </c>
    </row>
    <row r="183" spans="1:48" ht="24" customHeight="1">
      <c r="A183" s="16"/>
      <c r="B183" s="17">
        <f t="shared" si="68"/>
        <v>16</v>
      </c>
      <c r="C183" s="10"/>
      <c r="D183" s="18" t="s">
        <v>168</v>
      </c>
      <c r="E183" s="10"/>
      <c r="F183" s="18" t="s">
        <v>11</v>
      </c>
      <c r="G183" s="18" t="s">
        <v>11</v>
      </c>
      <c r="H183" s="10"/>
      <c r="I183" s="19">
        <v>7606374</v>
      </c>
      <c r="J183" s="19">
        <v>540</v>
      </c>
      <c r="K183" s="17" t="s">
        <v>6</v>
      </c>
      <c r="L183" s="10"/>
      <c r="M183" s="60">
        <v>514</v>
      </c>
      <c r="N183" s="60">
        <v>2224</v>
      </c>
      <c r="O183" s="60">
        <v>1130</v>
      </c>
      <c r="P183" s="10"/>
      <c r="Q183" s="60">
        <f t="shared" si="69"/>
        <v>33360</v>
      </c>
      <c r="R183" s="10"/>
      <c r="S183" s="62">
        <f t="shared" si="63"/>
        <v>35584</v>
      </c>
      <c r="T183" s="10"/>
      <c r="U183" s="64">
        <v>29.2</v>
      </c>
      <c r="V183" s="64">
        <v>15.36</v>
      </c>
      <c r="W183" s="10"/>
      <c r="X183" s="43">
        <v>433370000</v>
      </c>
      <c r="Y183" s="36">
        <v>9.7000000000000003E-2</v>
      </c>
      <c r="Z183" s="10"/>
      <c r="AA183" s="20">
        <v>48</v>
      </c>
      <c r="AB183" s="20">
        <v>7</v>
      </c>
      <c r="AC183" s="20">
        <v>2</v>
      </c>
      <c r="AD183" s="20">
        <v>42</v>
      </c>
      <c r="AE183" s="20">
        <v>1</v>
      </c>
      <c r="AF183" s="66">
        <f t="shared" si="64"/>
        <v>100</v>
      </c>
      <c r="AG183" s="10"/>
      <c r="AH183" s="36">
        <v>-7.0000000000000007E-2</v>
      </c>
      <c r="AI183" s="40">
        <v>843</v>
      </c>
      <c r="AJ183" s="37">
        <v>0.71</v>
      </c>
      <c r="AK183" s="42" t="s">
        <v>214</v>
      </c>
      <c r="AL183" s="41">
        <v>829</v>
      </c>
      <c r="AN183" s="86"/>
      <c r="AO183" s="87"/>
      <c r="AP183" s="88">
        <f t="shared" si="65"/>
        <v>0</v>
      </c>
      <c r="AR183" s="86">
        <f t="shared" si="66"/>
        <v>0</v>
      </c>
      <c r="AS183" s="87"/>
      <c r="AT183" s="88">
        <f t="shared" si="67"/>
        <v>0</v>
      </c>
      <c r="AV183" s="88">
        <v>0</v>
      </c>
    </row>
    <row r="184" spans="1:48" ht="24" customHeight="1">
      <c r="A184" s="16"/>
      <c r="B184" s="17">
        <f t="shared" si="68"/>
        <v>17</v>
      </c>
      <c r="C184" s="10"/>
      <c r="D184" s="18" t="s">
        <v>174</v>
      </c>
      <c r="E184" s="10"/>
      <c r="F184" s="18" t="s">
        <v>11</v>
      </c>
      <c r="G184" s="18" t="s">
        <v>11</v>
      </c>
      <c r="H184" s="10"/>
      <c r="I184" s="19">
        <v>41487964</v>
      </c>
      <c r="J184" s="19">
        <v>660</v>
      </c>
      <c r="K184" s="17" t="s">
        <v>6</v>
      </c>
      <c r="L184" s="10"/>
      <c r="M184" s="60">
        <v>3503</v>
      </c>
      <c r="N184" s="60">
        <v>12036</v>
      </c>
      <c r="O184" s="60">
        <v>5769</v>
      </c>
      <c r="P184" s="10"/>
      <c r="Q184" s="60">
        <f t="shared" si="69"/>
        <v>180540</v>
      </c>
      <c r="R184" s="10"/>
      <c r="S184" s="62">
        <f t="shared" si="63"/>
        <v>192576</v>
      </c>
      <c r="T184" s="10"/>
      <c r="U184" s="64">
        <v>29</v>
      </c>
      <c r="V184" s="64">
        <v>15.15</v>
      </c>
      <c r="W184" s="10"/>
      <c r="X184" s="43">
        <v>2330000000</v>
      </c>
      <c r="Y184" s="36">
        <v>9.6000000000000002E-2</v>
      </c>
      <c r="Z184" s="10"/>
      <c r="AA184" s="20">
        <v>50</v>
      </c>
      <c r="AB184" s="20">
        <v>8</v>
      </c>
      <c r="AC184" s="20">
        <v>13</v>
      </c>
      <c r="AD184" s="20">
        <v>28</v>
      </c>
      <c r="AE184" s="20">
        <v>1</v>
      </c>
      <c r="AF184" s="66">
        <f t="shared" si="64"/>
        <v>100</v>
      </c>
      <c r="AG184" s="10"/>
      <c r="AH184" s="36">
        <v>-0.10199999999999999</v>
      </c>
      <c r="AI184" s="40">
        <v>3844</v>
      </c>
      <c r="AJ184" s="37">
        <v>0.61</v>
      </c>
      <c r="AK184" s="42" t="s">
        <v>213</v>
      </c>
      <c r="AL184" s="41">
        <v>869</v>
      </c>
      <c r="AN184" s="86"/>
      <c r="AO184" s="87"/>
      <c r="AP184" s="88">
        <f t="shared" si="65"/>
        <v>0</v>
      </c>
      <c r="AR184" s="86">
        <f t="shared" si="66"/>
        <v>0</v>
      </c>
      <c r="AS184" s="87"/>
      <c r="AT184" s="88">
        <f t="shared" si="67"/>
        <v>0</v>
      </c>
      <c r="AV184" s="88">
        <v>0</v>
      </c>
    </row>
    <row r="185" spans="1:48" ht="24" customHeight="1">
      <c r="A185" s="16"/>
      <c r="B185" s="17">
        <f t="shared" si="68"/>
        <v>18</v>
      </c>
      <c r="C185" s="10"/>
      <c r="D185" s="18" t="s">
        <v>70</v>
      </c>
      <c r="E185" s="10"/>
      <c r="F185" s="18" t="s">
        <v>11</v>
      </c>
      <c r="G185" s="18" t="s">
        <v>11</v>
      </c>
      <c r="H185" s="10"/>
      <c r="I185" s="19">
        <v>2038501</v>
      </c>
      <c r="J185" s="19">
        <v>440</v>
      </c>
      <c r="K185" s="17" t="s">
        <v>6</v>
      </c>
      <c r="L185" s="10"/>
      <c r="M185" s="60">
        <v>139</v>
      </c>
      <c r="N185" s="60">
        <v>605</v>
      </c>
      <c r="O185" s="60">
        <v>282</v>
      </c>
      <c r="P185" s="10"/>
      <c r="Q185" s="60">
        <f t="shared" si="69"/>
        <v>9075</v>
      </c>
      <c r="R185" s="10"/>
      <c r="S185" s="62">
        <f t="shared" si="63"/>
        <v>9680</v>
      </c>
      <c r="T185" s="10"/>
      <c r="U185" s="64">
        <v>29.7</v>
      </c>
      <c r="V185" s="64">
        <v>13.55</v>
      </c>
      <c r="W185" s="10"/>
      <c r="X185" s="43">
        <v>142330000</v>
      </c>
      <c r="Y185" s="36">
        <v>9.9000000000000005E-2</v>
      </c>
      <c r="Z185" s="10"/>
      <c r="AA185" s="20">
        <v>50</v>
      </c>
      <c r="AB185" s="20">
        <v>8</v>
      </c>
      <c r="AC185" s="20">
        <v>2</v>
      </c>
      <c r="AD185" s="20">
        <v>39</v>
      </c>
      <c r="AE185" s="20">
        <v>1</v>
      </c>
      <c r="AF185" s="66">
        <f t="shared" si="64"/>
        <v>100</v>
      </c>
      <c r="AG185" s="10"/>
      <c r="AH185" s="36">
        <v>-0.04</v>
      </c>
      <c r="AI185" s="40">
        <v>4168</v>
      </c>
      <c r="AJ185" s="37">
        <v>0.6</v>
      </c>
      <c r="AK185" s="42" t="s">
        <v>214</v>
      </c>
      <c r="AL185" s="41">
        <v>713</v>
      </c>
      <c r="AN185" s="86"/>
      <c r="AO185" s="87"/>
      <c r="AP185" s="88">
        <f t="shared" si="65"/>
        <v>0</v>
      </c>
      <c r="AR185" s="86">
        <f t="shared" si="66"/>
        <v>0</v>
      </c>
      <c r="AS185" s="87"/>
      <c r="AT185" s="88">
        <f t="shared" si="67"/>
        <v>0</v>
      </c>
      <c r="AV185" s="88">
        <v>0</v>
      </c>
    </row>
    <row r="186" spans="1:48" ht="24" customHeight="1">
      <c r="A186" s="16"/>
      <c r="B186" s="17">
        <f t="shared" si="68"/>
        <v>19</v>
      </c>
      <c r="C186" s="10"/>
      <c r="D186" s="18" t="s">
        <v>106</v>
      </c>
      <c r="E186" s="10"/>
      <c r="F186" s="18" t="s">
        <v>11</v>
      </c>
      <c r="G186" s="18" t="s">
        <v>11</v>
      </c>
      <c r="H186" s="10"/>
      <c r="I186" s="19">
        <v>24894552</v>
      </c>
      <c r="J186" s="19">
        <v>400</v>
      </c>
      <c r="K186" s="17" t="s">
        <v>6</v>
      </c>
      <c r="L186" s="10"/>
      <c r="M186" s="60">
        <v>340</v>
      </c>
      <c r="N186" s="60">
        <v>7108</v>
      </c>
      <c r="O186" s="60">
        <v>3416</v>
      </c>
      <c r="P186" s="10"/>
      <c r="Q186" s="60">
        <f t="shared" si="69"/>
        <v>106620</v>
      </c>
      <c r="R186" s="10"/>
      <c r="S186" s="62">
        <f t="shared" si="63"/>
        <v>113728</v>
      </c>
      <c r="T186" s="10"/>
      <c r="U186" s="64">
        <v>28.6</v>
      </c>
      <c r="V186" s="64">
        <v>13.46</v>
      </c>
      <c r="W186" s="10"/>
      <c r="X186" s="43">
        <v>949480000</v>
      </c>
      <c r="Y186" s="36">
        <v>9.5000000000000001E-2</v>
      </c>
      <c r="Z186" s="10"/>
      <c r="AA186" s="20">
        <v>48</v>
      </c>
      <c r="AB186" s="20">
        <v>5</v>
      </c>
      <c r="AC186" s="20">
        <v>4</v>
      </c>
      <c r="AD186" s="20">
        <v>39</v>
      </c>
      <c r="AE186" s="20">
        <v>4</v>
      </c>
      <c r="AF186" s="66">
        <f t="shared" si="64"/>
        <v>100</v>
      </c>
      <c r="AG186" s="10"/>
      <c r="AH186" s="36">
        <v>-3.1E-2</v>
      </c>
      <c r="AI186" s="40">
        <v>952</v>
      </c>
      <c r="AJ186" s="37">
        <v>0.69</v>
      </c>
      <c r="AK186" s="42" t="s">
        <v>213</v>
      </c>
      <c r="AL186" s="41">
        <v>786</v>
      </c>
      <c r="AN186" s="86"/>
      <c r="AO186" s="87"/>
      <c r="AP186" s="88">
        <f t="shared" si="65"/>
        <v>0</v>
      </c>
      <c r="AR186" s="86">
        <f t="shared" si="66"/>
        <v>0</v>
      </c>
      <c r="AS186" s="87"/>
      <c r="AT186" s="88">
        <f t="shared" si="67"/>
        <v>0</v>
      </c>
      <c r="AV186" s="88">
        <v>0</v>
      </c>
    </row>
    <row r="187" spans="1:48" ht="24" customHeight="1">
      <c r="A187" s="16"/>
      <c r="B187" s="17">
        <f t="shared" si="68"/>
        <v>20</v>
      </c>
      <c r="C187" s="10"/>
      <c r="D187" s="18" t="s">
        <v>107</v>
      </c>
      <c r="E187" s="10"/>
      <c r="F187" s="18" t="s">
        <v>11</v>
      </c>
      <c r="G187" s="18" t="s">
        <v>11</v>
      </c>
      <c r="H187" s="10"/>
      <c r="I187" s="19">
        <v>18091576</v>
      </c>
      <c r="J187" s="19">
        <v>320</v>
      </c>
      <c r="K187" s="17" t="s">
        <v>6</v>
      </c>
      <c r="L187" s="10"/>
      <c r="M187" s="60">
        <v>1122</v>
      </c>
      <c r="N187" s="60">
        <v>5601</v>
      </c>
      <c r="O187" s="60">
        <v>2217</v>
      </c>
      <c r="P187" s="10"/>
      <c r="Q187" s="60">
        <f t="shared" si="69"/>
        <v>84015</v>
      </c>
      <c r="R187" s="10"/>
      <c r="S187" s="62">
        <f t="shared" si="63"/>
        <v>89616</v>
      </c>
      <c r="T187" s="10"/>
      <c r="U187" s="64">
        <v>31</v>
      </c>
      <c r="V187" s="64">
        <v>13.23</v>
      </c>
      <c r="W187" s="10"/>
      <c r="X187" s="43">
        <v>559270000</v>
      </c>
      <c r="Y187" s="36">
        <v>0.10299999999999999</v>
      </c>
      <c r="Z187" s="10"/>
      <c r="AA187" s="20">
        <v>49</v>
      </c>
      <c r="AB187" s="20">
        <v>5</v>
      </c>
      <c r="AC187" s="20">
        <v>4</v>
      </c>
      <c r="AD187" s="20">
        <v>41</v>
      </c>
      <c r="AE187" s="20">
        <v>1</v>
      </c>
      <c r="AF187" s="66">
        <f t="shared" si="64"/>
        <v>100</v>
      </c>
      <c r="AG187" s="10"/>
      <c r="AH187" s="36">
        <v>-4.7E-2</v>
      </c>
      <c r="AI187" s="40">
        <v>2673</v>
      </c>
      <c r="AJ187" s="37">
        <v>0.62</v>
      </c>
      <c r="AK187" s="42" t="s">
        <v>213</v>
      </c>
      <c r="AL187" s="41">
        <v>726</v>
      </c>
      <c r="AN187" s="86"/>
      <c r="AO187" s="87"/>
      <c r="AP187" s="88">
        <f t="shared" si="65"/>
        <v>0</v>
      </c>
      <c r="AR187" s="86">
        <f t="shared" si="66"/>
        <v>0</v>
      </c>
      <c r="AS187" s="87"/>
      <c r="AT187" s="88">
        <f t="shared" si="67"/>
        <v>0</v>
      </c>
      <c r="AV187" s="88">
        <v>0</v>
      </c>
    </row>
    <row r="188" spans="1:48" ht="24" customHeight="1">
      <c r="A188" s="16"/>
      <c r="B188" s="17">
        <f t="shared" si="68"/>
        <v>21</v>
      </c>
      <c r="C188" s="10"/>
      <c r="D188" s="18" t="s">
        <v>147</v>
      </c>
      <c r="E188" s="10"/>
      <c r="F188" s="18" t="s">
        <v>11</v>
      </c>
      <c r="G188" s="18" t="s">
        <v>11</v>
      </c>
      <c r="H188" s="10"/>
      <c r="I188" s="19">
        <v>15411614</v>
      </c>
      <c r="J188" s="19">
        <v>950</v>
      </c>
      <c r="K188" s="17" t="s">
        <v>6</v>
      </c>
      <c r="L188" s="10"/>
      <c r="M188" s="60">
        <v>604</v>
      </c>
      <c r="N188" s="60">
        <v>3609</v>
      </c>
      <c r="O188" s="60">
        <v>1775</v>
      </c>
      <c r="P188" s="10"/>
      <c r="Q188" s="60">
        <f t="shared" si="69"/>
        <v>54135</v>
      </c>
      <c r="R188" s="10"/>
      <c r="S188" s="62">
        <f t="shared" si="63"/>
        <v>57744</v>
      </c>
      <c r="T188" s="10"/>
      <c r="U188" s="64">
        <v>23.4</v>
      </c>
      <c r="V188" s="64">
        <v>12.36</v>
      </c>
      <c r="W188" s="10"/>
      <c r="X188" s="43">
        <v>1480000000</v>
      </c>
      <c r="Y188" s="36">
        <v>7.8E-2</v>
      </c>
      <c r="Z188" s="10"/>
      <c r="AA188" s="20">
        <v>58</v>
      </c>
      <c r="AB188" s="20">
        <v>10</v>
      </c>
      <c r="AC188" s="20">
        <v>1</v>
      </c>
      <c r="AD188" s="20">
        <v>30</v>
      </c>
      <c r="AE188" s="20">
        <v>1</v>
      </c>
      <c r="AF188" s="66">
        <f t="shared" si="64"/>
        <v>100</v>
      </c>
      <c r="AG188" s="10"/>
      <c r="AH188" s="36">
        <v>-8.9999999999999993E-3</v>
      </c>
      <c r="AI188" s="40">
        <v>3037</v>
      </c>
      <c r="AJ188" s="37">
        <v>0.6</v>
      </c>
      <c r="AK188" s="42" t="s">
        <v>213</v>
      </c>
      <c r="AL188" s="41">
        <v>669</v>
      </c>
      <c r="AN188" s="86"/>
      <c r="AO188" s="87"/>
      <c r="AP188" s="88">
        <f t="shared" si="65"/>
        <v>0</v>
      </c>
      <c r="AR188" s="86">
        <f t="shared" si="66"/>
        <v>0</v>
      </c>
      <c r="AS188" s="87"/>
      <c r="AT188" s="88">
        <f t="shared" si="67"/>
        <v>0</v>
      </c>
      <c r="AV188" s="88">
        <v>0</v>
      </c>
    </row>
    <row r="189" spans="1:48" ht="24" customHeight="1">
      <c r="A189" s="16"/>
      <c r="B189" s="17">
        <f t="shared" si="68"/>
        <v>22</v>
      </c>
      <c r="C189" s="10"/>
      <c r="D189" s="18" t="s">
        <v>125</v>
      </c>
      <c r="E189" s="10"/>
      <c r="F189" s="18" t="s">
        <v>11</v>
      </c>
      <c r="G189" s="18" t="s">
        <v>11</v>
      </c>
      <c r="H189" s="10"/>
      <c r="I189" s="19">
        <v>20672988</v>
      </c>
      <c r="J189" s="19">
        <v>370</v>
      </c>
      <c r="K189" s="17" t="s">
        <v>6</v>
      </c>
      <c r="L189" s="10"/>
      <c r="M189" s="60">
        <v>978</v>
      </c>
      <c r="N189" s="60">
        <v>5414</v>
      </c>
      <c r="O189" s="60">
        <v>2514</v>
      </c>
      <c r="P189" s="10"/>
      <c r="Q189" s="60">
        <f t="shared" si="69"/>
        <v>81210</v>
      </c>
      <c r="R189" s="10"/>
      <c r="S189" s="62">
        <f t="shared" si="63"/>
        <v>86624</v>
      </c>
      <c r="T189" s="10"/>
      <c r="U189" s="64">
        <v>26.2</v>
      </c>
      <c r="V189" s="64">
        <v>12.21</v>
      </c>
      <c r="W189" s="10"/>
      <c r="X189" s="43">
        <v>655550000</v>
      </c>
      <c r="Y189" s="36">
        <v>8.6999999999999994E-2</v>
      </c>
      <c r="Z189" s="10"/>
      <c r="AA189" s="20">
        <v>58</v>
      </c>
      <c r="AB189" s="20">
        <v>11</v>
      </c>
      <c r="AC189" s="20">
        <v>1</v>
      </c>
      <c r="AD189" s="20">
        <v>28</v>
      </c>
      <c r="AE189" s="20">
        <v>2</v>
      </c>
      <c r="AF189" s="66">
        <f t="shared" si="64"/>
        <v>100</v>
      </c>
      <c r="AG189" s="10"/>
      <c r="AH189" s="36">
        <v>-5.0000000000000001E-3</v>
      </c>
      <c r="AI189" s="40">
        <v>2111</v>
      </c>
      <c r="AJ189" s="37">
        <v>0.5</v>
      </c>
      <c r="AK189" s="42" t="s">
        <v>214</v>
      </c>
      <c r="AL189" s="41">
        <v>776</v>
      </c>
      <c r="AN189" s="86"/>
      <c r="AO189" s="87"/>
      <c r="AP189" s="88">
        <f t="shared" si="65"/>
        <v>0</v>
      </c>
      <c r="AR189" s="86">
        <f t="shared" si="66"/>
        <v>0</v>
      </c>
      <c r="AS189" s="87"/>
      <c r="AT189" s="88">
        <f t="shared" si="67"/>
        <v>0</v>
      </c>
      <c r="AV189" s="88">
        <v>0</v>
      </c>
    </row>
    <row r="190" spans="1:48" ht="24" customHeight="1">
      <c r="A190" s="16"/>
      <c r="B190" s="17">
        <f t="shared" si="68"/>
        <v>23</v>
      </c>
      <c r="C190" s="10"/>
      <c r="D190" s="18" t="s">
        <v>102</v>
      </c>
      <c r="E190" s="10"/>
      <c r="F190" s="18" t="s">
        <v>11</v>
      </c>
      <c r="G190" s="18" t="s">
        <v>11</v>
      </c>
      <c r="H190" s="10"/>
      <c r="I190" s="19">
        <v>4613823</v>
      </c>
      <c r="J190" s="19">
        <v>370</v>
      </c>
      <c r="K190" s="17" t="s">
        <v>6</v>
      </c>
      <c r="L190" s="10"/>
      <c r="M190" s="60">
        <v>175</v>
      </c>
      <c r="N190" s="60">
        <v>1657</v>
      </c>
      <c r="O190" s="60">
        <v>502</v>
      </c>
      <c r="P190" s="10"/>
      <c r="Q190" s="60">
        <f t="shared" si="69"/>
        <v>24855</v>
      </c>
      <c r="R190" s="10"/>
      <c r="S190" s="62">
        <f t="shared" si="63"/>
        <v>26512</v>
      </c>
      <c r="T190" s="10"/>
      <c r="U190" s="64">
        <v>35.9</v>
      </c>
      <c r="V190" s="64">
        <v>10.86</v>
      </c>
      <c r="W190" s="10"/>
      <c r="X190" s="43">
        <v>391420000</v>
      </c>
      <c r="Y190" s="36">
        <v>0.11899999999999999</v>
      </c>
      <c r="Z190" s="10"/>
      <c r="AA190" s="20">
        <v>55</v>
      </c>
      <c r="AB190" s="20">
        <v>10</v>
      </c>
      <c r="AC190" s="20">
        <v>1</v>
      </c>
      <c r="AD190" s="20">
        <v>33</v>
      </c>
      <c r="AE190" s="20">
        <v>1</v>
      </c>
      <c r="AF190" s="66">
        <f t="shared" si="64"/>
        <v>100</v>
      </c>
      <c r="AG190" s="10"/>
      <c r="AH190" s="36">
        <v>-8.7999999999999995E-2</v>
      </c>
      <c r="AI190" s="40">
        <v>23518</v>
      </c>
      <c r="AJ190" s="37">
        <v>0.61</v>
      </c>
      <c r="AK190" s="42" t="s">
        <v>213</v>
      </c>
      <c r="AL190" s="41">
        <v>626</v>
      </c>
      <c r="AN190" s="86"/>
      <c r="AO190" s="87"/>
      <c r="AP190" s="88">
        <f t="shared" si="65"/>
        <v>0</v>
      </c>
      <c r="AR190" s="86">
        <f t="shared" si="66"/>
        <v>0</v>
      </c>
      <c r="AS190" s="87"/>
      <c r="AT190" s="88">
        <f t="shared" si="67"/>
        <v>0</v>
      </c>
      <c r="AV190" s="88">
        <v>0</v>
      </c>
    </row>
    <row r="191" spans="1:48" ht="24" customHeight="1">
      <c r="A191" s="16"/>
      <c r="B191" s="17">
        <f t="shared" si="68"/>
        <v>24</v>
      </c>
      <c r="C191" s="10"/>
      <c r="D191" s="18" t="s">
        <v>178</v>
      </c>
      <c r="E191" s="10"/>
      <c r="F191" s="18" t="s">
        <v>11</v>
      </c>
      <c r="G191" s="18" t="s">
        <v>11</v>
      </c>
      <c r="H191" s="10"/>
      <c r="I191" s="19">
        <v>55572200</v>
      </c>
      <c r="J191" s="19">
        <v>900</v>
      </c>
      <c r="K191" s="17" t="s">
        <v>6</v>
      </c>
      <c r="L191" s="10"/>
      <c r="M191" s="60">
        <v>3256</v>
      </c>
      <c r="N191" s="60">
        <v>16252</v>
      </c>
      <c r="O191" s="60">
        <v>5496</v>
      </c>
      <c r="P191" s="10"/>
      <c r="Q191" s="60">
        <f t="shared" si="69"/>
        <v>243780</v>
      </c>
      <c r="R191" s="10"/>
      <c r="S191" s="62">
        <f t="shared" si="63"/>
        <v>260032</v>
      </c>
      <c r="T191" s="10"/>
      <c r="U191" s="64">
        <v>29.2</v>
      </c>
      <c r="V191" s="64">
        <v>10.46</v>
      </c>
      <c r="W191" s="10"/>
      <c r="X191" s="43">
        <v>4990000000</v>
      </c>
      <c r="Y191" s="36">
        <v>0.1</v>
      </c>
      <c r="Z191" s="10"/>
      <c r="AA191" s="20">
        <v>49</v>
      </c>
      <c r="AB191" s="20">
        <v>5</v>
      </c>
      <c r="AC191" s="20">
        <v>5</v>
      </c>
      <c r="AD191" s="20">
        <v>40</v>
      </c>
      <c r="AE191" s="20">
        <v>1</v>
      </c>
      <c r="AF191" s="66">
        <f t="shared" si="64"/>
        <v>100</v>
      </c>
      <c r="AG191" s="10"/>
      <c r="AH191" s="36">
        <v>-3.5999999999999997E-2</v>
      </c>
      <c r="AI191" s="40">
        <v>3893</v>
      </c>
      <c r="AJ191" s="37">
        <v>0.56999999999999995</v>
      </c>
      <c r="AK191" s="42" t="s">
        <v>214</v>
      </c>
      <c r="AL191" s="41">
        <v>605</v>
      </c>
      <c r="AN191" s="86"/>
      <c r="AO191" s="87"/>
      <c r="AP191" s="88">
        <f t="shared" si="65"/>
        <v>0</v>
      </c>
      <c r="AR191" s="86">
        <f t="shared" si="66"/>
        <v>0</v>
      </c>
      <c r="AS191" s="87"/>
      <c r="AT191" s="88">
        <f t="shared" si="67"/>
        <v>0</v>
      </c>
      <c r="AV191" s="88">
        <v>0</v>
      </c>
    </row>
    <row r="192" spans="1:48" ht="24" customHeight="1">
      <c r="A192" s="16"/>
      <c r="B192" s="17">
        <f t="shared" si="68"/>
        <v>25</v>
      </c>
      <c r="C192" s="10"/>
      <c r="D192" s="18" t="s">
        <v>65</v>
      </c>
      <c r="E192" s="10"/>
      <c r="F192" s="18" t="s">
        <v>11</v>
      </c>
      <c r="G192" s="18" t="s">
        <v>11</v>
      </c>
      <c r="H192" s="10"/>
      <c r="I192" s="19">
        <v>102403200</v>
      </c>
      <c r="J192" s="19">
        <v>660</v>
      </c>
      <c r="K192" s="17" t="s">
        <v>6</v>
      </c>
      <c r="L192" s="10"/>
      <c r="M192" s="60">
        <v>4352</v>
      </c>
      <c r="N192" s="60">
        <v>27326</v>
      </c>
      <c r="O192" s="60">
        <v>9639</v>
      </c>
      <c r="P192" s="10"/>
      <c r="Q192" s="60">
        <f t="shared" si="69"/>
        <v>409890</v>
      </c>
      <c r="R192" s="10"/>
      <c r="S192" s="62">
        <f t="shared" si="63"/>
        <v>437216</v>
      </c>
      <c r="T192" s="10"/>
      <c r="U192" s="64">
        <v>26.7</v>
      </c>
      <c r="V192" s="64">
        <v>9.6</v>
      </c>
      <c r="W192" s="10"/>
      <c r="X192" s="43">
        <v>6480000000</v>
      </c>
      <c r="Y192" s="36">
        <v>8.8999999999999996E-2</v>
      </c>
      <c r="Z192" s="10"/>
      <c r="AA192" s="20">
        <v>48</v>
      </c>
      <c r="AB192" s="20">
        <v>5</v>
      </c>
      <c r="AC192" s="20">
        <v>3</v>
      </c>
      <c r="AD192" s="20">
        <v>43</v>
      </c>
      <c r="AE192" s="20">
        <v>1</v>
      </c>
      <c r="AF192" s="66">
        <f t="shared" si="64"/>
        <v>100</v>
      </c>
      <c r="AG192" s="10"/>
      <c r="AH192" s="36">
        <v>-0.1</v>
      </c>
      <c r="AI192" s="40">
        <v>692</v>
      </c>
      <c r="AJ192" s="37">
        <v>0.6</v>
      </c>
      <c r="AK192" s="42" t="s">
        <v>214</v>
      </c>
      <c r="AL192" s="41">
        <v>550</v>
      </c>
      <c r="AN192" s="86"/>
      <c r="AO192" s="87"/>
      <c r="AP192" s="88">
        <f t="shared" si="65"/>
        <v>0</v>
      </c>
      <c r="AR192" s="86">
        <f t="shared" si="66"/>
        <v>0</v>
      </c>
      <c r="AS192" s="87"/>
      <c r="AT192" s="88">
        <f t="shared" si="67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154</v>
      </c>
      <c r="E194" s="10"/>
      <c r="F194" s="18" t="s">
        <v>5</v>
      </c>
      <c r="G194" s="18" t="s">
        <v>11</v>
      </c>
      <c r="H194" s="10"/>
      <c r="I194" s="19">
        <v>14317996</v>
      </c>
      <c r="J194" s="19">
        <v>0</v>
      </c>
      <c r="K194" s="17" t="s">
        <v>6</v>
      </c>
      <c r="L194" s="10"/>
      <c r="M194" s="60">
        <v>165</v>
      </c>
      <c r="N194" s="60">
        <v>3884</v>
      </c>
      <c r="O194" s="60">
        <v>5101</v>
      </c>
      <c r="P194" s="10"/>
      <c r="Q194" s="60">
        <f>N194*$Q$200</f>
        <v>58260</v>
      </c>
      <c r="R194" s="10"/>
      <c r="S194" s="62">
        <f>Q194+N194</f>
        <v>62144</v>
      </c>
      <c r="T194" s="10"/>
      <c r="U194" s="64">
        <v>27.1</v>
      </c>
      <c r="V194" s="64">
        <v>31.2</v>
      </c>
      <c r="W194" s="10"/>
      <c r="X194" s="43">
        <v>609910000</v>
      </c>
      <c r="Y194" s="36">
        <v>0.09</v>
      </c>
      <c r="Z194" s="10"/>
      <c r="AA194" s="20">
        <v>49</v>
      </c>
      <c r="AB194" s="20">
        <v>5</v>
      </c>
      <c r="AC194" s="20">
        <v>5</v>
      </c>
      <c r="AD194" s="20">
        <v>40</v>
      </c>
      <c r="AE194" s="20">
        <v>1</v>
      </c>
      <c r="AF194" s="66">
        <f>SUM(AA194:AE194)</f>
        <v>100</v>
      </c>
      <c r="AG194" s="10"/>
      <c r="AH194" s="36">
        <v>-7.6999999999999999E-2</v>
      </c>
      <c r="AI194" s="40">
        <v>415</v>
      </c>
      <c r="AJ194" s="37">
        <v>0.63</v>
      </c>
      <c r="AK194" s="42" t="s">
        <v>213</v>
      </c>
      <c r="AL194" s="41">
        <v>1732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4</v>
      </c>
      <c r="E195" s="10"/>
      <c r="F195" s="18" t="s">
        <v>5</v>
      </c>
      <c r="G195" s="18" t="s">
        <v>198</v>
      </c>
      <c r="H195" s="10"/>
      <c r="I195" s="19">
        <v>34656032</v>
      </c>
      <c r="J195" s="19">
        <v>580</v>
      </c>
      <c r="K195" s="17" t="s">
        <v>6</v>
      </c>
      <c r="L195" s="10"/>
      <c r="M195" s="60">
        <v>1565</v>
      </c>
      <c r="N195" s="60">
        <v>5230</v>
      </c>
      <c r="O195" s="60">
        <v>8507</v>
      </c>
      <c r="P195" s="10"/>
      <c r="Q195" s="60">
        <f>N195*$Q$200</f>
        <v>78450</v>
      </c>
      <c r="R195" s="10"/>
      <c r="S195" s="62">
        <f>Q195+N195</f>
        <v>83680</v>
      </c>
      <c r="T195" s="10"/>
      <c r="U195" s="64">
        <v>15.1</v>
      </c>
      <c r="V195" s="64">
        <v>26.77</v>
      </c>
      <c r="W195" s="10"/>
      <c r="X195" s="43">
        <v>955710000</v>
      </c>
      <c r="Y195" s="36">
        <v>0.05</v>
      </c>
      <c r="Z195" s="10"/>
      <c r="AA195" s="20">
        <v>52</v>
      </c>
      <c r="AB195" s="20">
        <v>10</v>
      </c>
      <c r="AC195" s="20">
        <v>1</v>
      </c>
      <c r="AD195" s="20">
        <v>36</v>
      </c>
      <c r="AE195" s="20">
        <v>1</v>
      </c>
      <c r="AF195" s="66">
        <f>SUM(AA195:AE195)</f>
        <v>100</v>
      </c>
      <c r="AG195" s="10"/>
      <c r="AH195" s="36">
        <v>-4.8000000000000001E-2</v>
      </c>
      <c r="AI195" s="40">
        <v>1891</v>
      </c>
      <c r="AJ195" s="37">
        <v>0.8</v>
      </c>
      <c r="AK195" s="42" t="s">
        <v>210</v>
      </c>
      <c r="AL195" s="41">
        <v>1636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94"/>
      <c r="AD201" s="94"/>
      <c r="AE201" s="94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94"/>
      <c r="AD202" s="94"/>
      <c r="AE202" s="94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94"/>
      <c r="AD203" s="94"/>
      <c r="AE203" s="94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94"/>
      <c r="AD204" s="94"/>
      <c r="AE204" s="94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94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94"/>
      <c r="AB206" s="94"/>
      <c r="AC206" s="94"/>
      <c r="AD206" s="94"/>
      <c r="AE206" s="94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94"/>
      <c r="AB207" s="94"/>
      <c r="AC207" s="94"/>
      <c r="AD207" s="94"/>
      <c r="AE207" s="94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94"/>
      <c r="AD208" s="94"/>
      <c r="AE208" s="94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94"/>
      <c r="AB209" s="94"/>
      <c r="AC209" s="94"/>
      <c r="AD209" s="94"/>
      <c r="AE209" s="94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94"/>
      <c r="AB210" s="94"/>
      <c r="AC210" s="94"/>
      <c r="AD210" s="94"/>
      <c r="AE210" s="94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94"/>
      <c r="AB211" s="94"/>
      <c r="AC211" s="94"/>
      <c r="AD211" s="94"/>
      <c r="AE211" s="94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94"/>
      <c r="AB212" s="94"/>
      <c r="AC212" s="94"/>
      <c r="AD212" s="94"/>
      <c r="AE212" s="94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94"/>
      <c r="AB213" s="94"/>
      <c r="AC213" s="94"/>
      <c r="AD213" s="94"/>
      <c r="AE213" s="94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94"/>
      <c r="AB214" s="94"/>
      <c r="AC214" s="94"/>
      <c r="AD214" s="94"/>
      <c r="AE214" s="94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94"/>
      <c r="AB215" s="94"/>
      <c r="AC215" s="94"/>
      <c r="AD215" s="94"/>
      <c r="AE215" s="94"/>
      <c r="AF215" s="28"/>
      <c r="AG215" s="10"/>
      <c r="AH215" s="10"/>
      <c r="AI215" s="10"/>
    </row>
  </sheetData>
  <sheetProtection password="C98C" sheet="1" objects="1" scenarios="1"/>
  <sortState ref="D159:AW186">
    <sortCondition ref="F159:F186"/>
  </sortState>
  <mergeCells count="15"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B115</f>
        <v>107</v>
      </c>
      <c r="K5" s="169">
        <f>B184</f>
        <v>176</v>
      </c>
      <c r="M5" s="220"/>
      <c r="N5" s="221"/>
      <c r="O5" s="222"/>
    </row>
    <row r="6" spans="1:48" ht="30" customHeight="1">
      <c r="I6" s="10" t="s">
        <v>265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179</v>
      </c>
      <c r="E9" s="10"/>
      <c r="F9" s="18" t="s">
        <v>13</v>
      </c>
      <c r="G9" s="18" t="s">
        <v>222</v>
      </c>
      <c r="H9" s="10"/>
      <c r="I9" s="19">
        <v>322179616</v>
      </c>
      <c r="J9" s="19">
        <v>56180</v>
      </c>
      <c r="K9" s="17" t="s">
        <v>14</v>
      </c>
      <c r="L9" s="10"/>
      <c r="M9" s="60">
        <v>35092</v>
      </c>
      <c r="N9" s="60">
        <v>39888</v>
      </c>
      <c r="O9" s="60">
        <v>39888</v>
      </c>
      <c r="P9" s="10"/>
      <c r="Q9" s="60">
        <f>N9*$Q$189</f>
        <v>1196640</v>
      </c>
      <c r="R9" s="10"/>
      <c r="S9" s="62">
        <f t="shared" ref="S9:S40" si="0">Q9+N9</f>
        <v>1236528</v>
      </c>
      <c r="T9" s="10"/>
      <c r="U9" s="64">
        <v>12.4</v>
      </c>
      <c r="V9" s="64">
        <v>12.4</v>
      </c>
      <c r="W9" s="10"/>
      <c r="X9" s="43">
        <f>AP9+AT9</f>
        <v>1847746247500.8</v>
      </c>
      <c r="Y9" s="36">
        <f>X9/AV9</f>
        <v>9.8772985914406378E-2</v>
      </c>
      <c r="Z9" s="10"/>
      <c r="AA9" s="20">
        <v>63.9</v>
      </c>
      <c r="AB9" s="20">
        <v>14.2</v>
      </c>
      <c r="AC9" s="20">
        <v>2.2999999999999998</v>
      </c>
      <c r="AD9" s="20">
        <v>15.3</v>
      </c>
      <c r="AE9" s="20">
        <v>4.3</v>
      </c>
      <c r="AF9" s="66">
        <f t="shared" ref="AF9:AF40" si="1">SUM(AA9:AE9)</f>
        <v>99.999999999999986</v>
      </c>
      <c r="AG9" s="10"/>
      <c r="AH9" s="72"/>
      <c r="AI9" s="73"/>
      <c r="AJ9" s="74"/>
      <c r="AK9" s="75"/>
      <c r="AL9" s="76"/>
      <c r="AN9" s="57">
        <v>57904.201999999997</v>
      </c>
      <c r="AO9" s="35">
        <v>80</v>
      </c>
      <c r="AP9" s="43">
        <f t="shared" ref="AP9:AP40" si="2">N9*AN9*AO9</f>
        <v>184774624750.07999</v>
      </c>
      <c r="AR9" s="57">
        <f t="shared" ref="AR9:AR40" si="3">AN9</f>
        <v>57904.201999999997</v>
      </c>
      <c r="AS9" s="35">
        <v>24</v>
      </c>
      <c r="AT9" s="43">
        <f t="shared" ref="AT9:AT40" si="4">Q9*AR9*AS9</f>
        <v>1662971622750.72</v>
      </c>
      <c r="AV9" s="43">
        <v>18707000000000</v>
      </c>
    </row>
    <row r="10" spans="1:48" ht="24" customHeight="1">
      <c r="A10" s="16"/>
      <c r="B10" s="17">
        <f>B9+1</f>
        <v>2</v>
      </c>
      <c r="C10" s="10"/>
      <c r="D10" s="18" t="s">
        <v>43</v>
      </c>
      <c r="E10" s="10"/>
      <c r="F10" s="18" t="s">
        <v>18</v>
      </c>
      <c r="G10" s="18" t="s">
        <v>224</v>
      </c>
      <c r="H10" s="10"/>
      <c r="I10" s="19">
        <v>1411415375</v>
      </c>
      <c r="J10" s="19">
        <v>8260</v>
      </c>
      <c r="K10" s="17" t="s">
        <v>9</v>
      </c>
      <c r="L10" s="10"/>
      <c r="M10" s="60">
        <v>58022</v>
      </c>
      <c r="N10" s="60">
        <v>256180</v>
      </c>
      <c r="O10" s="60">
        <v>272069</v>
      </c>
      <c r="P10" s="10"/>
      <c r="Q10" s="60">
        <f>N10*$Q$188</f>
        <v>3842700</v>
      </c>
      <c r="R10" s="10"/>
      <c r="S10" s="62">
        <f t="shared" si="0"/>
        <v>4098880</v>
      </c>
      <c r="T10" s="10"/>
      <c r="U10" s="64">
        <v>18.2</v>
      </c>
      <c r="V10" s="64">
        <v>19.38</v>
      </c>
      <c r="W10" s="10"/>
      <c r="X10" s="43">
        <v>691430000000</v>
      </c>
      <c r="Y10" s="36">
        <v>6.2E-2</v>
      </c>
      <c r="Z10" s="10"/>
      <c r="AA10" s="20">
        <v>15</v>
      </c>
      <c r="AB10" s="20">
        <v>17</v>
      </c>
      <c r="AC10" s="20">
        <v>8</v>
      </c>
      <c r="AD10" s="20">
        <v>59</v>
      </c>
      <c r="AE10" s="20">
        <v>1</v>
      </c>
      <c r="AF10" s="66">
        <f t="shared" si="1"/>
        <v>100</v>
      </c>
      <c r="AG10" s="10"/>
      <c r="AH10" s="36">
        <v>-2.9000000000000001E-2</v>
      </c>
      <c r="AI10" s="40">
        <v>17723</v>
      </c>
      <c r="AJ10" s="37">
        <v>0.72</v>
      </c>
      <c r="AK10" s="42" t="s">
        <v>213</v>
      </c>
      <c r="AL10" s="41">
        <v>990</v>
      </c>
      <c r="AN10" s="86"/>
      <c r="AO10" s="87"/>
      <c r="AP10" s="88">
        <f t="shared" si="2"/>
        <v>0</v>
      </c>
      <c r="AR10" s="86">
        <f t="shared" si="3"/>
        <v>0</v>
      </c>
      <c r="AS10" s="87"/>
      <c r="AT10" s="88">
        <f t="shared" si="4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83</v>
      </c>
      <c r="E11" s="10"/>
      <c r="F11" s="18" t="s">
        <v>22</v>
      </c>
      <c r="G11" s="18" t="s">
        <v>198</v>
      </c>
      <c r="H11" s="10"/>
      <c r="I11" s="19">
        <v>1324171392</v>
      </c>
      <c r="J11" s="19">
        <v>1680</v>
      </c>
      <c r="K11" s="17" t="s">
        <v>9</v>
      </c>
      <c r="L11" s="10"/>
      <c r="M11" s="60">
        <v>150785</v>
      </c>
      <c r="N11" s="60">
        <v>299091</v>
      </c>
      <c r="O11" s="60">
        <v>219670</v>
      </c>
      <c r="P11" s="10"/>
      <c r="Q11" s="60">
        <f>N11*$Q$188</f>
        <v>4486365</v>
      </c>
      <c r="R11" s="10"/>
      <c r="S11" s="62">
        <f t="shared" si="0"/>
        <v>4785456</v>
      </c>
      <c r="T11" s="10"/>
      <c r="U11" s="64">
        <v>22.6</v>
      </c>
      <c r="V11" s="64">
        <v>16.100000000000001</v>
      </c>
      <c r="W11" s="10"/>
      <c r="X11" s="43">
        <v>172020000000</v>
      </c>
      <c r="Y11" s="36">
        <v>7.4999999999999997E-2</v>
      </c>
      <c r="Z11" s="10"/>
      <c r="AA11" s="20">
        <v>25</v>
      </c>
      <c r="AB11" s="20">
        <v>30</v>
      </c>
      <c r="AC11" s="20">
        <v>5</v>
      </c>
      <c r="AD11" s="20">
        <v>39</v>
      </c>
      <c r="AE11" s="20">
        <v>1</v>
      </c>
      <c r="AF11" s="66">
        <f t="shared" si="1"/>
        <v>100</v>
      </c>
      <c r="AG11" s="10"/>
      <c r="AH11" s="36">
        <v>-8.5000000000000006E-2</v>
      </c>
      <c r="AI11" s="40">
        <v>15861</v>
      </c>
      <c r="AJ11" s="37">
        <v>0.78</v>
      </c>
      <c r="AK11" s="42" t="s">
        <v>213</v>
      </c>
      <c r="AL11" s="41">
        <v>820</v>
      </c>
      <c r="AN11" s="86"/>
      <c r="AO11" s="87"/>
      <c r="AP11" s="88">
        <f t="shared" si="2"/>
        <v>0</v>
      </c>
      <c r="AR11" s="86">
        <f t="shared" si="3"/>
        <v>0</v>
      </c>
      <c r="AS11" s="87"/>
      <c r="AT11" s="88">
        <f t="shared" si="4"/>
        <v>0</v>
      </c>
      <c r="AV11" s="88">
        <v>0</v>
      </c>
    </row>
    <row r="12" spans="1:48" ht="24" customHeight="1">
      <c r="A12" s="16"/>
      <c r="B12" s="17">
        <f>B11+1</f>
        <v>4</v>
      </c>
      <c r="C12" s="10"/>
      <c r="D12" s="18" t="s">
        <v>91</v>
      </c>
      <c r="E12" s="10"/>
      <c r="F12" s="18" t="s">
        <v>18</v>
      </c>
      <c r="G12" s="18" t="s">
        <v>224</v>
      </c>
      <c r="H12" s="10"/>
      <c r="I12" s="19">
        <v>127748512</v>
      </c>
      <c r="J12" s="19">
        <v>38000</v>
      </c>
      <c r="K12" s="17" t="s">
        <v>14</v>
      </c>
      <c r="L12" s="10"/>
      <c r="M12" s="60">
        <v>4682</v>
      </c>
      <c r="N12" s="60">
        <v>5224</v>
      </c>
      <c r="O12" s="60">
        <v>5224</v>
      </c>
      <c r="P12" s="10"/>
      <c r="Q12" s="60">
        <f>N12*$Q$189</f>
        <v>156720</v>
      </c>
      <c r="R12" s="10"/>
      <c r="S12" s="62">
        <f t="shared" si="0"/>
        <v>161944</v>
      </c>
      <c r="T12" s="10"/>
      <c r="U12" s="64">
        <v>4.0999999999999996</v>
      </c>
      <c r="V12" s="64">
        <v>4.0999999999999996</v>
      </c>
      <c r="W12" s="10"/>
      <c r="X12" s="43">
        <f>AP12+AT12</f>
        <v>162129268115.19998</v>
      </c>
      <c r="Y12" s="36">
        <f>X12/AV12</f>
        <v>3.2906285389730054E-2</v>
      </c>
      <c r="Z12" s="10"/>
      <c r="AA12" s="20">
        <v>32.4</v>
      </c>
      <c r="AB12" s="20">
        <v>17.2</v>
      </c>
      <c r="AC12" s="20">
        <v>15.1</v>
      </c>
      <c r="AD12" s="20">
        <v>35</v>
      </c>
      <c r="AE12" s="20">
        <v>0.3</v>
      </c>
      <c r="AF12" s="66">
        <f t="shared" si="1"/>
        <v>99.999999999999986</v>
      </c>
      <c r="AG12" s="10"/>
      <c r="AH12" s="72"/>
      <c r="AI12" s="73"/>
      <c r="AJ12" s="74"/>
      <c r="AK12" s="75"/>
      <c r="AL12" s="76"/>
      <c r="AN12" s="57">
        <v>38794.330999999998</v>
      </c>
      <c r="AO12" s="35">
        <v>80</v>
      </c>
      <c r="AP12" s="43">
        <f t="shared" si="2"/>
        <v>16212926811.52</v>
      </c>
      <c r="AR12" s="57">
        <f t="shared" si="3"/>
        <v>38794.330999999998</v>
      </c>
      <c r="AS12" s="35">
        <v>24</v>
      </c>
      <c r="AT12" s="43">
        <f t="shared" si="4"/>
        <v>145916341303.67999</v>
      </c>
      <c r="AV12" s="43">
        <v>4927000000000</v>
      </c>
    </row>
    <row r="13" spans="1:48" ht="24" customHeight="1">
      <c r="A13" s="16"/>
      <c r="B13" s="17">
        <f t="shared" ref="B13:B76" si="5">B12+1</f>
        <v>5</v>
      </c>
      <c r="C13" s="10"/>
      <c r="D13" s="18" t="s">
        <v>146</v>
      </c>
      <c r="E13" s="10"/>
      <c r="F13" s="18" t="s">
        <v>5</v>
      </c>
      <c r="G13" s="18" t="s">
        <v>212</v>
      </c>
      <c r="H13" s="10"/>
      <c r="I13" s="19">
        <v>32275688</v>
      </c>
      <c r="J13" s="19">
        <v>21750</v>
      </c>
      <c r="K13" s="17" t="s">
        <v>14</v>
      </c>
      <c r="L13" s="10"/>
      <c r="M13" s="60">
        <v>9031</v>
      </c>
      <c r="N13" s="60">
        <v>9311</v>
      </c>
      <c r="O13" s="60">
        <v>9311</v>
      </c>
      <c r="P13" s="10"/>
      <c r="Q13" s="60">
        <f>N13*$Q$189</f>
        <v>279330</v>
      </c>
      <c r="R13" s="10"/>
      <c r="S13" s="62">
        <f t="shared" si="0"/>
        <v>288641</v>
      </c>
      <c r="T13" s="10"/>
      <c r="U13" s="64">
        <v>28.8</v>
      </c>
      <c r="V13" s="64">
        <v>28.8</v>
      </c>
      <c r="W13" s="10"/>
      <c r="X13" s="43">
        <f>AP13+AT13</f>
        <v>148076914942.39999</v>
      </c>
      <c r="Y13" s="36">
        <f>X13/AV13</f>
        <v>0.22959939426919879</v>
      </c>
      <c r="Z13" s="10"/>
      <c r="AA13" s="20">
        <v>51</v>
      </c>
      <c r="AB13" s="20">
        <v>12</v>
      </c>
      <c r="AC13" s="20">
        <v>1</v>
      </c>
      <c r="AD13" s="20">
        <v>35</v>
      </c>
      <c r="AE13" s="20">
        <v>1</v>
      </c>
      <c r="AF13" s="66">
        <f t="shared" si="1"/>
        <v>100</v>
      </c>
      <c r="AG13" s="10"/>
      <c r="AH13" s="72"/>
      <c r="AI13" s="73"/>
      <c r="AJ13" s="74"/>
      <c r="AK13" s="75"/>
      <c r="AL13" s="76"/>
      <c r="AN13" s="57">
        <v>19879.297999999999</v>
      </c>
      <c r="AO13" s="35">
        <v>80</v>
      </c>
      <c r="AP13" s="43">
        <f t="shared" si="2"/>
        <v>14807691494.24</v>
      </c>
      <c r="AR13" s="57">
        <f t="shared" si="3"/>
        <v>19879.297999999999</v>
      </c>
      <c r="AS13" s="35">
        <v>24</v>
      </c>
      <c r="AT13" s="43">
        <f t="shared" si="4"/>
        <v>133269223448.16</v>
      </c>
      <c r="AV13" s="43">
        <v>644936000000</v>
      </c>
    </row>
    <row r="14" spans="1:48" ht="24" customHeight="1">
      <c r="A14" s="16"/>
      <c r="B14" s="17">
        <f t="shared" si="5"/>
        <v>6</v>
      </c>
      <c r="C14" s="10"/>
      <c r="D14" s="18" t="s">
        <v>32</v>
      </c>
      <c r="E14" s="10"/>
      <c r="F14" s="18" t="s">
        <v>13</v>
      </c>
      <c r="G14" s="18" t="s">
        <v>222</v>
      </c>
      <c r="H14" s="10"/>
      <c r="I14" s="19">
        <v>207652864</v>
      </c>
      <c r="J14" s="19">
        <v>8840</v>
      </c>
      <c r="K14" s="17" t="s">
        <v>9</v>
      </c>
      <c r="L14" s="10"/>
      <c r="M14" s="60">
        <v>38651</v>
      </c>
      <c r="N14" s="60">
        <v>41007</v>
      </c>
      <c r="O14" s="60">
        <v>46009</v>
      </c>
      <c r="P14" s="10"/>
      <c r="Q14" s="60">
        <f>N14*$Q$188</f>
        <v>615105</v>
      </c>
      <c r="R14" s="10"/>
      <c r="S14" s="62">
        <f t="shared" si="0"/>
        <v>656112</v>
      </c>
      <c r="T14" s="10"/>
      <c r="U14" s="64">
        <v>19.7</v>
      </c>
      <c r="V14" s="64">
        <v>21.9</v>
      </c>
      <c r="W14" s="10"/>
      <c r="X14" s="43">
        <v>117950000000</v>
      </c>
      <c r="Y14" s="36">
        <v>6.6000000000000003E-2</v>
      </c>
      <c r="Z14" s="10"/>
      <c r="AA14" s="20">
        <v>32</v>
      </c>
      <c r="AB14" s="20">
        <v>38</v>
      </c>
      <c r="AC14" s="20">
        <v>2</v>
      </c>
      <c r="AD14" s="20">
        <v>27</v>
      </c>
      <c r="AE14" s="20">
        <v>1</v>
      </c>
      <c r="AF14" s="66">
        <f t="shared" si="1"/>
        <v>100</v>
      </c>
      <c r="AG14" s="10"/>
      <c r="AH14" s="36">
        <v>-7.1999999999999995E-2</v>
      </c>
      <c r="AI14" s="40">
        <v>45204</v>
      </c>
      <c r="AJ14" s="37">
        <v>0.82</v>
      </c>
      <c r="AK14" s="42" t="s">
        <v>210</v>
      </c>
      <c r="AL14" s="41">
        <v>1140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5"/>
        <v>7</v>
      </c>
      <c r="C15" s="10"/>
      <c r="D15" s="18" t="s">
        <v>72</v>
      </c>
      <c r="E15" s="10"/>
      <c r="F15" s="18" t="s">
        <v>8</v>
      </c>
      <c r="G15" s="18" t="s">
        <v>212</v>
      </c>
      <c r="H15" s="10"/>
      <c r="I15" s="19">
        <v>81914672</v>
      </c>
      <c r="J15" s="19">
        <v>43660</v>
      </c>
      <c r="K15" s="17" t="s">
        <v>14</v>
      </c>
      <c r="L15" s="10"/>
      <c r="M15" s="60">
        <v>3206</v>
      </c>
      <c r="N15" s="60">
        <v>3327</v>
      </c>
      <c r="O15" s="60">
        <v>3327</v>
      </c>
      <c r="P15" s="10"/>
      <c r="Q15" s="60">
        <f>N15*$Q$189</f>
        <v>99810</v>
      </c>
      <c r="R15" s="10"/>
      <c r="S15" s="62">
        <f t="shared" si="0"/>
        <v>103137</v>
      </c>
      <c r="T15" s="10"/>
      <c r="U15" s="64">
        <v>4.0999999999999996</v>
      </c>
      <c r="V15" s="64">
        <v>4.0999999999999996</v>
      </c>
      <c r="W15" s="10"/>
      <c r="X15" s="43">
        <f>AP15+AT15</f>
        <v>112050485471.99998</v>
      </c>
      <c r="Y15" s="36">
        <f>X15/AV15</f>
        <v>3.2319147814248626E-2</v>
      </c>
      <c r="Z15" s="10"/>
      <c r="AA15" s="20">
        <v>47.8</v>
      </c>
      <c r="AB15" s="20">
        <v>18.8</v>
      </c>
      <c r="AC15" s="20">
        <v>12.3</v>
      </c>
      <c r="AD15" s="20">
        <v>15.3</v>
      </c>
      <c r="AE15" s="20">
        <v>5.8</v>
      </c>
      <c r="AF15" s="66">
        <f t="shared" si="1"/>
        <v>99.999999999999986</v>
      </c>
      <c r="AG15" s="10"/>
      <c r="AH15" s="72"/>
      <c r="AI15" s="73"/>
      <c r="AJ15" s="74"/>
      <c r="AK15" s="75"/>
      <c r="AL15" s="76"/>
      <c r="AN15" s="57">
        <v>42098.92</v>
      </c>
      <c r="AO15" s="35">
        <v>80</v>
      </c>
      <c r="AP15" s="43">
        <f t="shared" si="2"/>
        <v>11205048547.200001</v>
      </c>
      <c r="AR15" s="57">
        <f t="shared" si="3"/>
        <v>42098.92</v>
      </c>
      <c r="AS15" s="35">
        <v>24</v>
      </c>
      <c r="AT15" s="43">
        <f t="shared" si="4"/>
        <v>100845436924.79999</v>
      </c>
      <c r="AV15" s="43">
        <v>3467000000000</v>
      </c>
    </row>
    <row r="16" spans="1:48" ht="24" customHeight="1">
      <c r="A16" s="16"/>
      <c r="B16" s="17">
        <f t="shared" si="5"/>
        <v>8</v>
      </c>
      <c r="C16" s="10"/>
      <c r="D16" s="18" t="s">
        <v>137</v>
      </c>
      <c r="E16" s="10"/>
      <c r="F16" s="18" t="s">
        <v>18</v>
      </c>
      <c r="G16" s="18" t="s">
        <v>224</v>
      </c>
      <c r="H16" s="10"/>
      <c r="I16" s="19">
        <v>50791920</v>
      </c>
      <c r="J16" s="19">
        <v>27600</v>
      </c>
      <c r="K16" s="17" t="s">
        <v>14</v>
      </c>
      <c r="L16" s="10"/>
      <c r="M16" s="60">
        <v>4292</v>
      </c>
      <c r="N16" s="60">
        <v>4990</v>
      </c>
      <c r="O16" s="60">
        <v>4990</v>
      </c>
      <c r="P16" s="10"/>
      <c r="Q16" s="60">
        <f>N16*$Q$189</f>
        <v>149700</v>
      </c>
      <c r="R16" s="10"/>
      <c r="S16" s="62">
        <f t="shared" si="0"/>
        <v>154690</v>
      </c>
      <c r="T16" s="10"/>
      <c r="U16" s="64">
        <v>9.8000000000000007</v>
      </c>
      <c r="V16" s="64">
        <v>9.8000000000000007</v>
      </c>
      <c r="W16" s="10"/>
      <c r="X16" s="43">
        <f>AP16+AT16</f>
        <v>110212122024</v>
      </c>
      <c r="Y16" s="36">
        <f>X16/AV16</f>
        <v>7.7888425458657248E-2</v>
      </c>
      <c r="Z16" s="10"/>
      <c r="AA16" s="20">
        <v>0</v>
      </c>
      <c r="AB16" s="20">
        <v>20.5</v>
      </c>
      <c r="AC16" s="20">
        <v>5.9</v>
      </c>
      <c r="AD16" s="20">
        <v>39.9</v>
      </c>
      <c r="AE16" s="20">
        <v>33.700000000000003</v>
      </c>
      <c r="AF16" s="66">
        <f t="shared" si="1"/>
        <v>100</v>
      </c>
      <c r="AG16" s="10"/>
      <c r="AH16" s="72"/>
      <c r="AI16" s="73"/>
      <c r="AJ16" s="74"/>
      <c r="AK16" s="75"/>
      <c r="AL16" s="76"/>
      <c r="AN16" s="57">
        <v>27608.246999999999</v>
      </c>
      <c r="AO16" s="35">
        <v>80</v>
      </c>
      <c r="AP16" s="43">
        <f t="shared" si="2"/>
        <v>11021212202.4</v>
      </c>
      <c r="AR16" s="57">
        <f t="shared" si="3"/>
        <v>27608.246999999999</v>
      </c>
      <c r="AS16" s="35">
        <v>24</v>
      </c>
      <c r="AT16" s="43">
        <f t="shared" si="4"/>
        <v>99190909821.600006</v>
      </c>
      <c r="AV16" s="43">
        <v>1415000000000</v>
      </c>
    </row>
    <row r="17" spans="1:48" ht="24" customHeight="1">
      <c r="A17" s="16"/>
      <c r="B17" s="17">
        <f t="shared" si="5"/>
        <v>9</v>
      </c>
      <c r="C17" s="10"/>
      <c r="D17" s="18" t="s">
        <v>68</v>
      </c>
      <c r="E17" s="10"/>
      <c r="F17" s="18" t="s">
        <v>8</v>
      </c>
      <c r="G17" s="18" t="s">
        <v>212</v>
      </c>
      <c r="H17" s="10"/>
      <c r="I17" s="19">
        <v>64720688</v>
      </c>
      <c r="J17" s="19">
        <v>38950</v>
      </c>
      <c r="K17" s="17" t="s">
        <v>14</v>
      </c>
      <c r="L17" s="10"/>
      <c r="M17" s="60">
        <v>3477</v>
      </c>
      <c r="N17" s="60">
        <v>3585</v>
      </c>
      <c r="O17" s="60">
        <v>3585</v>
      </c>
      <c r="P17" s="10"/>
      <c r="Q17" s="60">
        <f>N17*$Q$189</f>
        <v>107550</v>
      </c>
      <c r="R17" s="10"/>
      <c r="S17" s="62">
        <f t="shared" si="0"/>
        <v>111135</v>
      </c>
      <c r="T17" s="10"/>
      <c r="U17" s="64">
        <v>5.5</v>
      </c>
      <c r="V17" s="64">
        <v>5.5</v>
      </c>
      <c r="W17" s="10"/>
      <c r="X17" s="43">
        <f>AP17+AT17</f>
        <v>106007652696.00002</v>
      </c>
      <c r="Y17" s="36">
        <f>X17/AV17</f>
        <v>4.2900709306353708E-2</v>
      </c>
      <c r="Z17" s="10"/>
      <c r="AA17" s="20">
        <v>54.4</v>
      </c>
      <c r="AB17" s="20">
        <v>21.1</v>
      </c>
      <c r="AC17" s="20">
        <v>4.7</v>
      </c>
      <c r="AD17" s="20">
        <v>16.100000000000001</v>
      </c>
      <c r="AE17" s="20">
        <v>3.7</v>
      </c>
      <c r="AF17" s="66">
        <f t="shared" si="1"/>
        <v>100.00000000000001</v>
      </c>
      <c r="AG17" s="10"/>
      <c r="AH17" s="72"/>
      <c r="AI17" s="73"/>
      <c r="AJ17" s="74"/>
      <c r="AK17" s="75"/>
      <c r="AL17" s="76"/>
      <c r="AN17" s="57">
        <v>36962.222000000002</v>
      </c>
      <c r="AO17" s="35">
        <v>80</v>
      </c>
      <c r="AP17" s="43">
        <f t="shared" si="2"/>
        <v>10600765269.6</v>
      </c>
      <c r="AR17" s="57">
        <f t="shared" si="3"/>
        <v>36962.222000000002</v>
      </c>
      <c r="AS17" s="35">
        <v>24</v>
      </c>
      <c r="AT17" s="43">
        <f t="shared" si="4"/>
        <v>95406887426.400009</v>
      </c>
      <c r="AV17" s="43">
        <v>2471000000000</v>
      </c>
    </row>
    <row r="18" spans="1:48" ht="24" customHeight="1">
      <c r="A18" s="16"/>
      <c r="B18" s="17">
        <f t="shared" si="5"/>
        <v>10</v>
      </c>
      <c r="C18" s="10"/>
      <c r="D18" s="18" t="s">
        <v>89</v>
      </c>
      <c r="E18" s="10"/>
      <c r="F18" s="18" t="s">
        <v>8</v>
      </c>
      <c r="G18" s="18" t="s">
        <v>212</v>
      </c>
      <c r="H18" s="10"/>
      <c r="I18" s="19">
        <v>59429936</v>
      </c>
      <c r="J18" s="19">
        <v>31590</v>
      </c>
      <c r="K18" s="17" t="s">
        <v>14</v>
      </c>
      <c r="L18" s="10"/>
      <c r="M18" s="60">
        <v>3428</v>
      </c>
      <c r="N18" s="60">
        <v>3333</v>
      </c>
      <c r="O18" s="60">
        <v>3333</v>
      </c>
      <c r="P18" s="10"/>
      <c r="Q18" s="60">
        <f>N18*$Q$189</f>
        <v>99990</v>
      </c>
      <c r="R18" s="10"/>
      <c r="S18" s="62">
        <f t="shared" si="0"/>
        <v>103323</v>
      </c>
      <c r="T18" s="10"/>
      <c r="U18" s="64">
        <v>5.6</v>
      </c>
      <c r="V18" s="64">
        <v>5.6</v>
      </c>
      <c r="W18" s="10"/>
      <c r="X18" s="43">
        <f>AP18+AT18</f>
        <v>82488083700</v>
      </c>
      <c r="Y18" s="36">
        <f>X18/AV18</f>
        <v>4.3970193869936038E-2</v>
      </c>
      <c r="Z18" s="10"/>
      <c r="AA18" s="20">
        <v>42.8</v>
      </c>
      <c r="AB18" s="20">
        <v>25.6</v>
      </c>
      <c r="AC18" s="20">
        <v>7.3</v>
      </c>
      <c r="AD18" s="20">
        <v>17.600000000000001</v>
      </c>
      <c r="AE18" s="20">
        <v>6.7</v>
      </c>
      <c r="AF18" s="66">
        <f t="shared" si="1"/>
        <v>100.00000000000001</v>
      </c>
      <c r="AG18" s="10"/>
      <c r="AH18" s="72"/>
      <c r="AI18" s="73"/>
      <c r="AJ18" s="74"/>
      <c r="AK18" s="75"/>
      <c r="AL18" s="76"/>
      <c r="AN18" s="57">
        <v>30936.125</v>
      </c>
      <c r="AO18" s="35">
        <v>80</v>
      </c>
      <c r="AP18" s="43">
        <f t="shared" si="2"/>
        <v>8248808370</v>
      </c>
      <c r="AR18" s="57">
        <f t="shared" si="3"/>
        <v>30936.125</v>
      </c>
      <c r="AS18" s="35">
        <v>24</v>
      </c>
      <c r="AT18" s="43">
        <f t="shared" si="4"/>
        <v>74239275330</v>
      </c>
      <c r="AV18" s="43">
        <v>1876000000000</v>
      </c>
    </row>
    <row r="19" spans="1:48" ht="24" customHeight="1">
      <c r="A19" s="16"/>
      <c r="B19" s="17">
        <f t="shared" si="5"/>
        <v>11</v>
      </c>
      <c r="C19" s="10"/>
      <c r="D19" s="18" t="s">
        <v>140</v>
      </c>
      <c r="E19" s="10"/>
      <c r="F19" s="18" t="s">
        <v>8</v>
      </c>
      <c r="G19" s="18" t="s">
        <v>212</v>
      </c>
      <c r="H19" s="10"/>
      <c r="I19" s="19">
        <v>143964512</v>
      </c>
      <c r="J19" s="19">
        <v>9720</v>
      </c>
      <c r="K19" s="17" t="s">
        <v>9</v>
      </c>
      <c r="L19" s="10"/>
      <c r="M19" s="60">
        <v>20308</v>
      </c>
      <c r="N19" s="60">
        <v>25969</v>
      </c>
      <c r="O19" s="60">
        <v>24864</v>
      </c>
      <c r="P19" s="10"/>
      <c r="Q19" s="60">
        <f>N19*$Q$188</f>
        <v>389535</v>
      </c>
      <c r="R19" s="10"/>
      <c r="S19" s="62">
        <f t="shared" si="0"/>
        <v>415504</v>
      </c>
      <c r="T19" s="10"/>
      <c r="U19" s="64">
        <v>18</v>
      </c>
      <c r="V19" s="64">
        <v>17.010000000000002</v>
      </c>
      <c r="W19" s="10"/>
      <c r="X19" s="43">
        <v>75510000000</v>
      </c>
      <c r="Y19" s="36">
        <v>5.8999999999999997E-2</v>
      </c>
      <c r="Z19" s="10"/>
      <c r="AA19" s="20">
        <v>59</v>
      </c>
      <c r="AB19" s="20">
        <v>6</v>
      </c>
      <c r="AC19" s="20">
        <v>2</v>
      </c>
      <c r="AD19" s="20">
        <v>32</v>
      </c>
      <c r="AE19" s="20">
        <v>1</v>
      </c>
      <c r="AF19" s="66">
        <f t="shared" si="1"/>
        <v>100</v>
      </c>
      <c r="AG19" s="10"/>
      <c r="AH19" s="36">
        <v>-0.14399999999999999</v>
      </c>
      <c r="AI19" s="40">
        <v>37519</v>
      </c>
      <c r="AJ19" s="37">
        <v>0.83</v>
      </c>
      <c r="AK19" s="42" t="s">
        <v>213</v>
      </c>
      <c r="AL19" s="41">
        <v>1024</v>
      </c>
      <c r="AN19" s="86"/>
      <c r="AO19" s="87"/>
      <c r="AP19" s="88">
        <f t="shared" si="2"/>
        <v>0</v>
      </c>
      <c r="AR19" s="86">
        <f t="shared" si="3"/>
        <v>0</v>
      </c>
      <c r="AS19" s="87"/>
      <c r="AT19" s="88">
        <f t="shared" si="4"/>
        <v>0</v>
      </c>
      <c r="AV19" s="88">
        <v>0</v>
      </c>
    </row>
    <row r="20" spans="1:48" ht="24" customHeight="1">
      <c r="A20" s="16"/>
      <c r="B20" s="17">
        <f t="shared" si="5"/>
        <v>12</v>
      </c>
      <c r="C20" s="10"/>
      <c r="D20" s="18" t="s">
        <v>39</v>
      </c>
      <c r="E20" s="10"/>
      <c r="F20" s="18" t="s">
        <v>13</v>
      </c>
      <c r="G20" s="18" t="s">
        <v>222</v>
      </c>
      <c r="H20" s="10"/>
      <c r="I20" s="19">
        <v>36289824</v>
      </c>
      <c r="J20" s="19">
        <v>43660</v>
      </c>
      <c r="K20" s="17" t="s">
        <v>14</v>
      </c>
      <c r="L20" s="10"/>
      <c r="M20" s="60">
        <v>1858</v>
      </c>
      <c r="N20" s="60">
        <v>2118</v>
      </c>
      <c r="O20" s="60">
        <v>2118</v>
      </c>
      <c r="P20" s="10"/>
      <c r="Q20" s="60">
        <f>N20*$Q$189</f>
        <v>63540</v>
      </c>
      <c r="R20" s="10"/>
      <c r="S20" s="62">
        <f t="shared" si="0"/>
        <v>65658</v>
      </c>
      <c r="T20" s="10"/>
      <c r="U20" s="64">
        <v>5.8</v>
      </c>
      <c r="V20" s="64">
        <v>5.8</v>
      </c>
      <c r="W20" s="10"/>
      <c r="X20" s="43">
        <f>AP20+AT20</f>
        <v>71639064254.399994</v>
      </c>
      <c r="Y20" s="36">
        <f>X20/AV20</f>
        <v>4.691490782868369E-2</v>
      </c>
      <c r="Z20" s="10"/>
      <c r="AA20" s="20">
        <v>64.3</v>
      </c>
      <c r="AB20" s="20">
        <v>10.8</v>
      </c>
      <c r="AC20" s="20">
        <v>2.5</v>
      </c>
      <c r="AD20" s="20">
        <v>15.2</v>
      </c>
      <c r="AE20" s="20">
        <v>7.2</v>
      </c>
      <c r="AF20" s="66">
        <f t="shared" si="1"/>
        <v>100</v>
      </c>
      <c r="AG20" s="10"/>
      <c r="AH20" s="72"/>
      <c r="AI20" s="73"/>
      <c r="AJ20" s="74"/>
      <c r="AK20" s="75"/>
      <c r="AL20" s="76"/>
      <c r="AN20" s="57">
        <v>42279.900999999998</v>
      </c>
      <c r="AO20" s="35">
        <v>80</v>
      </c>
      <c r="AP20" s="43">
        <f t="shared" si="2"/>
        <v>7163906425.4399986</v>
      </c>
      <c r="AR20" s="57">
        <f t="shared" si="3"/>
        <v>42279.900999999998</v>
      </c>
      <c r="AS20" s="35">
        <v>24</v>
      </c>
      <c r="AT20" s="43">
        <f t="shared" si="4"/>
        <v>64475157828.959999</v>
      </c>
      <c r="AV20" s="43">
        <v>1527000000000</v>
      </c>
    </row>
    <row r="21" spans="1:48" ht="24" customHeight="1">
      <c r="A21" s="16"/>
      <c r="B21" s="17">
        <f t="shared" si="5"/>
        <v>13</v>
      </c>
      <c r="C21" s="10"/>
      <c r="D21" s="18" t="s">
        <v>177</v>
      </c>
      <c r="E21" s="10"/>
      <c r="F21" s="18" t="s">
        <v>8</v>
      </c>
      <c r="G21" s="18" t="s">
        <v>212</v>
      </c>
      <c r="H21" s="10"/>
      <c r="I21" s="19">
        <v>65788572</v>
      </c>
      <c r="J21" s="19">
        <v>42390</v>
      </c>
      <c r="K21" s="17" t="s">
        <v>14</v>
      </c>
      <c r="L21" s="10"/>
      <c r="M21" s="60">
        <v>1804</v>
      </c>
      <c r="N21" s="60">
        <v>2019</v>
      </c>
      <c r="O21" s="60">
        <v>2019</v>
      </c>
      <c r="P21" s="10"/>
      <c r="Q21" s="60">
        <f>N21*$Q$189</f>
        <v>60570</v>
      </c>
      <c r="R21" s="10"/>
      <c r="S21" s="62">
        <f t="shared" si="0"/>
        <v>62589</v>
      </c>
      <c r="T21" s="10"/>
      <c r="U21" s="64">
        <v>3.1</v>
      </c>
      <c r="V21" s="64">
        <v>3.1</v>
      </c>
      <c r="W21" s="10"/>
      <c r="X21" s="43">
        <f>AP21+AT21</f>
        <v>66342994538.399994</v>
      </c>
      <c r="Y21" s="36">
        <f>X21/AV21</f>
        <v>2.4626204357238304E-2</v>
      </c>
      <c r="Z21" s="10"/>
      <c r="AA21" s="20">
        <v>46.2</v>
      </c>
      <c r="AB21" s="20">
        <v>20.5</v>
      </c>
      <c r="AC21" s="20">
        <v>5.5</v>
      </c>
      <c r="AD21" s="20">
        <v>23.7</v>
      </c>
      <c r="AE21" s="20">
        <v>4.0999999999999996</v>
      </c>
      <c r="AF21" s="66">
        <f t="shared" si="1"/>
        <v>100</v>
      </c>
      <c r="AG21" s="10"/>
      <c r="AH21" s="72"/>
      <c r="AI21" s="73"/>
      <c r="AJ21" s="74"/>
      <c r="AK21" s="75"/>
      <c r="AL21" s="76"/>
      <c r="AN21" s="57">
        <v>41074.167000000001</v>
      </c>
      <c r="AO21" s="35">
        <v>80</v>
      </c>
      <c r="AP21" s="43">
        <f t="shared" si="2"/>
        <v>6634299453.8400002</v>
      </c>
      <c r="AR21" s="57">
        <f t="shared" si="3"/>
        <v>41074.167000000001</v>
      </c>
      <c r="AS21" s="35">
        <v>24</v>
      </c>
      <c r="AT21" s="43">
        <f t="shared" si="4"/>
        <v>59708695084.559998</v>
      </c>
      <c r="AV21" s="43">
        <v>2694000000000</v>
      </c>
    </row>
    <row r="22" spans="1:48" ht="24" customHeight="1">
      <c r="A22" s="16"/>
      <c r="B22" s="17">
        <f t="shared" si="5"/>
        <v>14</v>
      </c>
      <c r="C22" s="10"/>
      <c r="D22" s="18" t="s">
        <v>183</v>
      </c>
      <c r="E22" s="10"/>
      <c r="F22" s="18" t="s">
        <v>13</v>
      </c>
      <c r="G22" s="18" t="s">
        <v>222</v>
      </c>
      <c r="H22" s="10"/>
      <c r="I22" s="19">
        <v>31568180</v>
      </c>
      <c r="J22" s="19">
        <v>11760</v>
      </c>
      <c r="K22" s="17" t="s">
        <v>9</v>
      </c>
      <c r="L22" s="10"/>
      <c r="M22" s="60">
        <v>7028</v>
      </c>
      <c r="N22" s="60">
        <v>10640</v>
      </c>
      <c r="O22" s="60">
        <v>6881</v>
      </c>
      <c r="P22" s="10"/>
      <c r="Q22" s="60">
        <f>N22*$Q$188</f>
        <v>159600</v>
      </c>
      <c r="R22" s="10"/>
      <c r="S22" s="62">
        <f t="shared" si="0"/>
        <v>170240</v>
      </c>
      <c r="T22" s="10"/>
      <c r="U22" s="64">
        <v>33.700000000000003</v>
      </c>
      <c r="V22" s="64">
        <v>22.62</v>
      </c>
      <c r="W22" s="10"/>
      <c r="X22" s="43">
        <v>55520000000</v>
      </c>
      <c r="Y22" s="36">
        <v>0.115</v>
      </c>
      <c r="Z22" s="10"/>
      <c r="AA22" s="20">
        <v>31</v>
      </c>
      <c r="AB22" s="20">
        <v>16</v>
      </c>
      <c r="AC22" s="20">
        <v>2</v>
      </c>
      <c r="AD22" s="20">
        <v>49</v>
      </c>
      <c r="AE22" s="20">
        <v>2</v>
      </c>
      <c r="AF22" s="66">
        <f t="shared" si="1"/>
        <v>100</v>
      </c>
      <c r="AG22" s="10"/>
      <c r="AH22" s="36">
        <v>-2.7E-2</v>
      </c>
      <c r="AI22" s="40">
        <v>25341</v>
      </c>
      <c r="AJ22" s="37">
        <v>0.84</v>
      </c>
      <c r="AK22" s="42" t="s">
        <v>213</v>
      </c>
      <c r="AL22" s="41">
        <v>1230</v>
      </c>
      <c r="AN22" s="86"/>
      <c r="AO22" s="87"/>
      <c r="AP22" s="88">
        <f t="shared" si="2"/>
        <v>0</v>
      </c>
      <c r="AR22" s="86">
        <f t="shared" si="3"/>
        <v>0</v>
      </c>
      <c r="AS22" s="87"/>
      <c r="AT22" s="88">
        <f t="shared" si="4"/>
        <v>0</v>
      </c>
      <c r="AV22" s="88">
        <v>0</v>
      </c>
    </row>
    <row r="23" spans="1:48" ht="24" customHeight="1">
      <c r="A23" s="16"/>
      <c r="B23" s="17">
        <f t="shared" si="5"/>
        <v>15</v>
      </c>
      <c r="C23" s="10"/>
      <c r="D23" s="18" t="s">
        <v>17</v>
      </c>
      <c r="E23" s="10"/>
      <c r="F23" s="18" t="s">
        <v>18</v>
      </c>
      <c r="G23" s="18" t="s">
        <v>224</v>
      </c>
      <c r="H23" s="10"/>
      <c r="I23" s="19">
        <v>24125848</v>
      </c>
      <c r="J23" s="19">
        <v>54420</v>
      </c>
      <c r="K23" s="17" t="s">
        <v>14</v>
      </c>
      <c r="L23" s="10"/>
      <c r="M23" s="60">
        <v>1296</v>
      </c>
      <c r="N23" s="60">
        <v>1351</v>
      </c>
      <c r="O23" s="60">
        <v>1351</v>
      </c>
      <c r="P23" s="10"/>
      <c r="Q23" s="60">
        <f>N23*$Q$189</f>
        <v>40530</v>
      </c>
      <c r="R23" s="10"/>
      <c r="S23" s="62">
        <f t="shared" si="0"/>
        <v>41881</v>
      </c>
      <c r="T23" s="10"/>
      <c r="U23" s="64">
        <v>5.6</v>
      </c>
      <c r="V23" s="64">
        <v>5.6</v>
      </c>
      <c r="W23" s="10"/>
      <c r="X23" s="43">
        <f>AP23+AT23</f>
        <v>54008798384.800003</v>
      </c>
      <c r="Y23" s="36">
        <f>X23/AV23</f>
        <v>4.4672289813730358E-2</v>
      </c>
      <c r="Z23" s="10"/>
      <c r="AA23" s="20">
        <v>60.9</v>
      </c>
      <c r="AB23" s="20">
        <v>19.3</v>
      </c>
      <c r="AC23" s="20">
        <v>2.2000000000000002</v>
      </c>
      <c r="AD23" s="20">
        <v>14</v>
      </c>
      <c r="AE23" s="20">
        <v>3.6</v>
      </c>
      <c r="AF23" s="66">
        <f t="shared" si="1"/>
        <v>100</v>
      </c>
      <c r="AG23" s="10"/>
      <c r="AH23" s="72"/>
      <c r="AI23" s="73"/>
      <c r="AJ23" s="74"/>
      <c r="AK23" s="75"/>
      <c r="AL23" s="76"/>
      <c r="AN23" s="57">
        <v>49971.131000000001</v>
      </c>
      <c r="AO23" s="35">
        <v>80</v>
      </c>
      <c r="AP23" s="43">
        <f t="shared" si="2"/>
        <v>5400879838.4800005</v>
      </c>
      <c r="AR23" s="57">
        <f t="shared" si="3"/>
        <v>49971.131000000001</v>
      </c>
      <c r="AS23" s="35">
        <v>24</v>
      </c>
      <c r="AT23" s="43">
        <f t="shared" si="4"/>
        <v>48607918546.32</v>
      </c>
      <c r="AV23" s="43">
        <v>1209000000000</v>
      </c>
    </row>
    <row r="24" spans="1:48" ht="24" customHeight="1">
      <c r="A24" s="16"/>
      <c r="B24" s="17">
        <f t="shared" si="5"/>
        <v>16</v>
      </c>
      <c r="C24" s="10"/>
      <c r="D24" s="18" t="s">
        <v>176</v>
      </c>
      <c r="E24" s="10"/>
      <c r="F24" s="18" t="s">
        <v>5</v>
      </c>
      <c r="G24" s="18" t="s">
        <v>226</v>
      </c>
      <c r="H24" s="10"/>
      <c r="I24" s="19">
        <v>9269612</v>
      </c>
      <c r="J24" s="19">
        <v>40480</v>
      </c>
      <c r="K24" s="17" t="s">
        <v>14</v>
      </c>
      <c r="L24" s="10"/>
      <c r="M24" s="60">
        <v>725</v>
      </c>
      <c r="N24" s="60">
        <v>1678</v>
      </c>
      <c r="O24" s="60">
        <v>1678</v>
      </c>
      <c r="P24" s="10"/>
      <c r="Q24" s="60">
        <f>N24*$Q$189</f>
        <v>50340</v>
      </c>
      <c r="R24" s="10"/>
      <c r="S24" s="62">
        <f t="shared" si="0"/>
        <v>52018</v>
      </c>
      <c r="T24" s="10"/>
      <c r="U24" s="64">
        <v>18.100000000000001</v>
      </c>
      <c r="V24" s="64">
        <v>18.100000000000001</v>
      </c>
      <c r="W24" s="10"/>
      <c r="X24" s="43">
        <f>AP24+AT24</f>
        <v>51201615412.800003</v>
      </c>
      <c r="Y24" s="36">
        <f>X24/AV24</f>
        <v>0.14340381580136957</v>
      </c>
      <c r="Z24" s="10"/>
      <c r="AA24" s="20">
        <v>54.5</v>
      </c>
      <c r="AB24" s="20">
        <v>5.5</v>
      </c>
      <c r="AC24" s="20">
        <v>1.5</v>
      </c>
      <c r="AD24" s="20">
        <v>24.3</v>
      </c>
      <c r="AE24" s="20">
        <v>14.2</v>
      </c>
      <c r="AF24" s="66">
        <f t="shared" si="1"/>
        <v>100</v>
      </c>
      <c r="AG24" s="10"/>
      <c r="AH24" s="72"/>
      <c r="AI24" s="73"/>
      <c r="AJ24" s="74"/>
      <c r="AK24" s="75"/>
      <c r="AL24" s="76"/>
      <c r="AN24" s="57">
        <v>38141.847000000002</v>
      </c>
      <c r="AO24" s="35">
        <v>80</v>
      </c>
      <c r="AP24" s="43">
        <f t="shared" si="2"/>
        <v>5120161541.2800007</v>
      </c>
      <c r="AR24" s="57">
        <f t="shared" si="3"/>
        <v>38141.847000000002</v>
      </c>
      <c r="AS24" s="35">
        <v>24</v>
      </c>
      <c r="AT24" s="43">
        <f t="shared" si="4"/>
        <v>46081453871.520004</v>
      </c>
      <c r="AV24" s="43">
        <v>357045000000</v>
      </c>
    </row>
    <row r="25" spans="1:48" ht="24" customHeight="1">
      <c r="A25" s="16"/>
      <c r="B25" s="17">
        <f t="shared" si="5"/>
        <v>17</v>
      </c>
      <c r="C25" s="10"/>
      <c r="D25" s="18" t="s">
        <v>114</v>
      </c>
      <c r="E25" s="10"/>
      <c r="F25" s="18" t="s">
        <v>13</v>
      </c>
      <c r="G25" s="18" t="s">
        <v>222</v>
      </c>
      <c r="H25" s="10"/>
      <c r="I25" s="19">
        <v>127540424</v>
      </c>
      <c r="J25" s="19">
        <v>9040</v>
      </c>
      <c r="K25" s="17" t="s">
        <v>9</v>
      </c>
      <c r="L25" s="10"/>
      <c r="M25" s="60">
        <v>16039</v>
      </c>
      <c r="N25" s="60">
        <v>16725</v>
      </c>
      <c r="O25" s="60">
        <v>19676</v>
      </c>
      <c r="P25" s="10"/>
      <c r="Q25" s="60">
        <f>N25*$Q$188</f>
        <v>250875</v>
      </c>
      <c r="R25" s="10"/>
      <c r="S25" s="62">
        <f t="shared" si="0"/>
        <v>267600</v>
      </c>
      <c r="T25" s="10"/>
      <c r="U25" s="64">
        <v>13.1</v>
      </c>
      <c r="V25" s="64">
        <v>15.73</v>
      </c>
      <c r="W25" s="10"/>
      <c r="X25" s="43">
        <v>46990000000</v>
      </c>
      <c r="Y25" s="36">
        <v>4.3999999999999997E-2</v>
      </c>
      <c r="Z25" s="10"/>
      <c r="AA25" s="20">
        <v>38</v>
      </c>
      <c r="AB25" s="20">
        <v>10</v>
      </c>
      <c r="AC25" s="20">
        <v>2</v>
      </c>
      <c r="AD25" s="20">
        <v>48</v>
      </c>
      <c r="AE25" s="20">
        <v>2</v>
      </c>
      <c r="AF25" s="66">
        <f t="shared" si="1"/>
        <v>100</v>
      </c>
      <c r="AG25" s="10"/>
      <c r="AH25" s="36">
        <v>-1.4E-2</v>
      </c>
      <c r="AI25" s="40">
        <v>31524</v>
      </c>
      <c r="AJ25" s="37">
        <v>0.78</v>
      </c>
      <c r="AK25" s="42" t="s">
        <v>213</v>
      </c>
      <c r="AL25" s="41">
        <v>847</v>
      </c>
      <c r="AN25" s="86"/>
      <c r="AO25" s="87"/>
      <c r="AP25" s="88">
        <f t="shared" si="2"/>
        <v>0</v>
      </c>
      <c r="AR25" s="86">
        <f t="shared" si="3"/>
        <v>0</v>
      </c>
      <c r="AS25" s="87"/>
      <c r="AT25" s="88">
        <f t="shared" si="4"/>
        <v>0</v>
      </c>
      <c r="AV25" s="88">
        <v>0</v>
      </c>
    </row>
    <row r="26" spans="1:48" ht="24" customHeight="1">
      <c r="A26" s="16"/>
      <c r="B26" s="17">
        <f t="shared" si="5"/>
        <v>18</v>
      </c>
      <c r="C26" s="10"/>
      <c r="D26" s="18" t="s">
        <v>165</v>
      </c>
      <c r="E26" s="10"/>
      <c r="F26" s="18" t="s">
        <v>22</v>
      </c>
      <c r="G26" s="18" t="s">
        <v>224</v>
      </c>
      <c r="H26" s="10"/>
      <c r="I26" s="19">
        <v>68863512</v>
      </c>
      <c r="J26" s="19">
        <v>5640</v>
      </c>
      <c r="K26" s="17" t="s">
        <v>9</v>
      </c>
      <c r="L26" s="10"/>
      <c r="M26" s="60">
        <v>21745</v>
      </c>
      <c r="N26" s="60">
        <v>22491</v>
      </c>
      <c r="O26" s="60">
        <v>19110</v>
      </c>
      <c r="P26" s="10"/>
      <c r="Q26" s="60">
        <f>N26*$Q$188</f>
        <v>337365</v>
      </c>
      <c r="R26" s="10"/>
      <c r="S26" s="62">
        <f t="shared" si="0"/>
        <v>359856</v>
      </c>
      <c r="T26" s="10"/>
      <c r="U26" s="64">
        <v>32.700000000000003</v>
      </c>
      <c r="V26" s="64">
        <v>27.14</v>
      </c>
      <c r="W26" s="10"/>
      <c r="X26" s="43">
        <v>44710000000</v>
      </c>
      <c r="Y26" s="36">
        <v>0.109</v>
      </c>
      <c r="Z26" s="10"/>
      <c r="AA26" s="20">
        <v>30</v>
      </c>
      <c r="AB26" s="20">
        <v>50</v>
      </c>
      <c r="AC26" s="20">
        <v>2</v>
      </c>
      <c r="AD26" s="20">
        <v>17</v>
      </c>
      <c r="AE26" s="20">
        <v>1</v>
      </c>
      <c r="AF26" s="66">
        <f t="shared" si="1"/>
        <v>100</v>
      </c>
      <c r="AG26" s="10"/>
      <c r="AH26" s="36">
        <v>1.4999999999999999E-2</v>
      </c>
      <c r="AI26" s="40">
        <v>54220</v>
      </c>
      <c r="AJ26" s="37">
        <v>0.82</v>
      </c>
      <c r="AK26" s="42" t="s">
        <v>213</v>
      </c>
      <c r="AL26" s="41">
        <v>1494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ht="24" customHeight="1">
      <c r="A27" s="16"/>
      <c r="B27" s="17">
        <f t="shared" si="5"/>
        <v>19</v>
      </c>
      <c r="C27" s="10"/>
      <c r="D27" s="18" t="s">
        <v>157</v>
      </c>
      <c r="E27" s="10"/>
      <c r="F27" s="18" t="s">
        <v>8</v>
      </c>
      <c r="G27" s="18" t="s">
        <v>212</v>
      </c>
      <c r="H27" s="10"/>
      <c r="I27" s="19">
        <v>46347576</v>
      </c>
      <c r="J27" s="19">
        <v>27520</v>
      </c>
      <c r="K27" s="17" t="s">
        <v>14</v>
      </c>
      <c r="L27" s="10"/>
      <c r="M27" s="60">
        <v>1810</v>
      </c>
      <c r="N27" s="60">
        <v>1922</v>
      </c>
      <c r="O27" s="60">
        <v>1922</v>
      </c>
      <c r="P27" s="10"/>
      <c r="Q27" s="60">
        <f>N27*$Q$189</f>
        <v>57660</v>
      </c>
      <c r="R27" s="10"/>
      <c r="S27" s="62">
        <f t="shared" si="0"/>
        <v>59582</v>
      </c>
      <c r="T27" s="10"/>
      <c r="U27" s="64">
        <v>4.0999999999999996</v>
      </c>
      <c r="V27" s="64">
        <v>4.0999999999999996</v>
      </c>
      <c r="W27" s="10"/>
      <c r="X27" s="43">
        <f>AP27+AT27</f>
        <v>40755047462.399994</v>
      </c>
      <c r="Y27" s="36">
        <f>X27/AV27</f>
        <v>3.3080395667532465E-2</v>
      </c>
      <c r="Z27" s="10"/>
      <c r="AA27" s="20">
        <v>46.5</v>
      </c>
      <c r="AB27" s="20">
        <v>21.9</v>
      </c>
      <c r="AC27" s="20">
        <v>3.7</v>
      </c>
      <c r="AD27" s="20">
        <v>21.5</v>
      </c>
      <c r="AE27" s="20">
        <v>6.4</v>
      </c>
      <c r="AF27" s="66">
        <f t="shared" si="1"/>
        <v>100.00000000000001</v>
      </c>
      <c r="AG27" s="10"/>
      <c r="AH27" s="72"/>
      <c r="AI27" s="73"/>
      <c r="AJ27" s="74"/>
      <c r="AK27" s="75"/>
      <c r="AL27" s="76"/>
      <c r="AN27" s="57">
        <v>26505.624</v>
      </c>
      <c r="AO27" s="35">
        <v>80</v>
      </c>
      <c r="AP27" s="43">
        <f t="shared" si="2"/>
        <v>4075504746.2400002</v>
      </c>
      <c r="AR27" s="57">
        <f t="shared" si="3"/>
        <v>26505.624</v>
      </c>
      <c r="AS27" s="35">
        <v>24</v>
      </c>
      <c r="AT27" s="43">
        <f t="shared" si="4"/>
        <v>36679542716.159996</v>
      </c>
      <c r="AV27" s="43">
        <v>1232000000000</v>
      </c>
    </row>
    <row r="28" spans="1:48" ht="24" customHeight="1">
      <c r="A28" s="16"/>
      <c r="B28" s="17">
        <f t="shared" si="5"/>
        <v>20</v>
      </c>
      <c r="C28" s="10"/>
      <c r="D28" s="18" t="s">
        <v>84</v>
      </c>
      <c r="E28" s="10"/>
      <c r="F28" s="18" t="s">
        <v>22</v>
      </c>
      <c r="G28" s="18" t="s">
        <v>224</v>
      </c>
      <c r="H28" s="10"/>
      <c r="I28" s="19">
        <v>261115456</v>
      </c>
      <c r="J28" s="19">
        <v>3400</v>
      </c>
      <c r="K28" s="17" t="s">
        <v>9</v>
      </c>
      <c r="L28" s="10"/>
      <c r="M28" s="60">
        <v>31282</v>
      </c>
      <c r="N28" s="60">
        <v>31726</v>
      </c>
      <c r="O28" s="60">
        <v>35692</v>
      </c>
      <c r="P28" s="10"/>
      <c r="Q28" s="60">
        <f>N28*$Q$188</f>
        <v>475890</v>
      </c>
      <c r="R28" s="10"/>
      <c r="S28" s="62">
        <f t="shared" si="0"/>
        <v>507616</v>
      </c>
      <c r="T28" s="10"/>
      <c r="U28" s="64">
        <v>12.2</v>
      </c>
      <c r="V28" s="64">
        <v>13.94</v>
      </c>
      <c r="W28" s="10"/>
      <c r="X28" s="43">
        <v>37650000000</v>
      </c>
      <c r="Y28" s="36">
        <v>0.04</v>
      </c>
      <c r="Z28" s="10"/>
      <c r="AA28" s="20">
        <v>35</v>
      </c>
      <c r="AB28" s="20">
        <v>20</v>
      </c>
      <c r="AC28" s="20">
        <v>5</v>
      </c>
      <c r="AD28" s="20">
        <v>39</v>
      </c>
      <c r="AE28" s="20">
        <v>1</v>
      </c>
      <c r="AF28" s="66">
        <f t="shared" si="1"/>
        <v>100</v>
      </c>
      <c r="AG28" s="10"/>
      <c r="AH28" s="36">
        <v>-7.5999999999999998E-2</v>
      </c>
      <c r="AI28" s="40">
        <v>49173</v>
      </c>
      <c r="AJ28" s="37">
        <v>0.76</v>
      </c>
      <c r="AK28" s="42" t="s">
        <v>213</v>
      </c>
      <c r="AL28" s="41">
        <v>832</v>
      </c>
      <c r="AN28" s="86"/>
      <c r="AO28" s="87"/>
      <c r="AP28" s="88">
        <f t="shared" si="2"/>
        <v>0</v>
      </c>
      <c r="AR28" s="86">
        <f t="shared" si="3"/>
        <v>0</v>
      </c>
      <c r="AS28" s="87"/>
      <c r="AT28" s="88">
        <f t="shared" si="4"/>
        <v>0</v>
      </c>
      <c r="AV28" s="88">
        <v>0</v>
      </c>
    </row>
    <row r="29" spans="1:48" ht="24" customHeight="1">
      <c r="A29" s="16"/>
      <c r="B29" s="17">
        <f t="shared" si="5"/>
        <v>21</v>
      </c>
      <c r="C29" s="10"/>
      <c r="D29" s="18" t="s">
        <v>134</v>
      </c>
      <c r="E29" s="10"/>
      <c r="F29" s="18" t="s">
        <v>8</v>
      </c>
      <c r="G29" s="18" t="s">
        <v>212</v>
      </c>
      <c r="H29" s="10"/>
      <c r="I29" s="19">
        <v>38224408</v>
      </c>
      <c r="J29" s="19">
        <v>12680</v>
      </c>
      <c r="K29" s="17" t="s">
        <v>14</v>
      </c>
      <c r="L29" s="10"/>
      <c r="M29" s="60">
        <v>3026</v>
      </c>
      <c r="N29" s="60">
        <v>3698</v>
      </c>
      <c r="O29" s="60">
        <v>3698</v>
      </c>
      <c r="P29" s="10"/>
      <c r="Q29" s="60">
        <f>N29*$Q$189</f>
        <v>110940</v>
      </c>
      <c r="R29" s="10"/>
      <c r="S29" s="62">
        <f t="shared" si="0"/>
        <v>114638</v>
      </c>
      <c r="T29" s="10"/>
      <c r="U29" s="64">
        <v>9.6999999999999993</v>
      </c>
      <c r="V29" s="64">
        <v>9.6999999999999993</v>
      </c>
      <c r="W29" s="10"/>
      <c r="X29" s="43">
        <f>AP29+AT29</f>
        <v>36777571480</v>
      </c>
      <c r="Y29" s="36">
        <f>X29/AV29</f>
        <v>7.7913961629394859E-2</v>
      </c>
      <c r="Z29" s="10"/>
      <c r="AA29" s="20">
        <v>46.8</v>
      </c>
      <c r="AB29" s="20">
        <v>11.2</v>
      </c>
      <c r="AC29" s="20">
        <v>9</v>
      </c>
      <c r="AD29" s="20">
        <v>28.7</v>
      </c>
      <c r="AE29" s="20">
        <v>4.3</v>
      </c>
      <c r="AF29" s="66">
        <f t="shared" si="1"/>
        <v>100</v>
      </c>
      <c r="AG29" s="10"/>
      <c r="AH29" s="72"/>
      <c r="AI29" s="73"/>
      <c r="AJ29" s="74"/>
      <c r="AK29" s="75"/>
      <c r="AL29" s="76"/>
      <c r="AN29" s="57">
        <v>12431.575000000001</v>
      </c>
      <c r="AO29" s="35">
        <v>80</v>
      </c>
      <c r="AP29" s="43">
        <f t="shared" si="2"/>
        <v>3677757148</v>
      </c>
      <c r="AR29" s="57">
        <f t="shared" si="3"/>
        <v>12431.575000000001</v>
      </c>
      <c r="AS29" s="35">
        <v>24</v>
      </c>
      <c r="AT29" s="43">
        <f t="shared" si="4"/>
        <v>33099814332</v>
      </c>
      <c r="AV29" s="43">
        <v>472028000000</v>
      </c>
    </row>
    <row r="30" spans="1:48" ht="24" customHeight="1">
      <c r="A30" s="16"/>
      <c r="B30" s="17">
        <f t="shared" si="5"/>
        <v>22</v>
      </c>
      <c r="C30" s="10"/>
      <c r="D30" s="18" t="s">
        <v>172</v>
      </c>
      <c r="E30" s="10"/>
      <c r="F30" s="18" t="s">
        <v>8</v>
      </c>
      <c r="G30" s="18" t="s">
        <v>212</v>
      </c>
      <c r="H30" s="10"/>
      <c r="I30" s="19">
        <v>79512424</v>
      </c>
      <c r="J30" s="19">
        <v>11180</v>
      </c>
      <c r="K30" s="17" t="s">
        <v>9</v>
      </c>
      <c r="L30" s="10"/>
      <c r="M30" s="60">
        <v>7300</v>
      </c>
      <c r="N30" s="60">
        <v>9782</v>
      </c>
      <c r="O30" s="60">
        <v>8727</v>
      </c>
      <c r="P30" s="10"/>
      <c r="Q30" s="60">
        <f>N30*$Q$188</f>
        <v>146730</v>
      </c>
      <c r="R30" s="10"/>
      <c r="S30" s="62">
        <f t="shared" si="0"/>
        <v>156512</v>
      </c>
      <c r="T30" s="10"/>
      <c r="U30" s="64">
        <v>12.3</v>
      </c>
      <c r="V30" s="64">
        <v>10.96</v>
      </c>
      <c r="W30" s="10"/>
      <c r="X30" s="43">
        <v>35330000000</v>
      </c>
      <c r="Y30" s="36">
        <v>4.1000000000000002E-2</v>
      </c>
      <c r="Z30" s="10"/>
      <c r="AA30" s="20">
        <v>60</v>
      </c>
      <c r="AB30" s="20">
        <v>8</v>
      </c>
      <c r="AC30" s="20">
        <v>2</v>
      </c>
      <c r="AD30" s="20">
        <v>29</v>
      </c>
      <c r="AE30" s="20">
        <v>1</v>
      </c>
      <c r="AF30" s="66">
        <f t="shared" si="1"/>
        <v>100</v>
      </c>
      <c r="AG30" s="10"/>
      <c r="AH30" s="36">
        <v>3.1E-2</v>
      </c>
      <c r="AI30" s="40">
        <v>26525</v>
      </c>
      <c r="AJ30" s="37">
        <v>0.73</v>
      </c>
      <c r="AK30" s="42" t="s">
        <v>213</v>
      </c>
      <c r="AL30" s="41">
        <v>600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5"/>
        <v>23</v>
      </c>
      <c r="C31" s="10"/>
      <c r="D31" s="18" t="s">
        <v>126</v>
      </c>
      <c r="E31" s="10"/>
      <c r="F31" s="18" t="s">
        <v>11</v>
      </c>
      <c r="G31" s="18" t="s">
        <v>11</v>
      </c>
      <c r="H31" s="10"/>
      <c r="I31" s="19">
        <v>185989632</v>
      </c>
      <c r="J31" s="19">
        <v>2450</v>
      </c>
      <c r="K31" s="17" t="s">
        <v>9</v>
      </c>
      <c r="L31" s="10"/>
      <c r="M31" s="60">
        <v>5053</v>
      </c>
      <c r="N31" s="60">
        <v>39802</v>
      </c>
      <c r="O31" s="60">
        <v>19710</v>
      </c>
      <c r="P31" s="10"/>
      <c r="Q31" s="60">
        <f>N31*$Q$188</f>
        <v>597030</v>
      </c>
      <c r="R31" s="10"/>
      <c r="S31" s="62">
        <f t="shared" si="0"/>
        <v>636832</v>
      </c>
      <c r="T31" s="10"/>
      <c r="U31" s="64">
        <v>21.4</v>
      </c>
      <c r="V31" s="64">
        <v>9.86</v>
      </c>
      <c r="W31" s="10"/>
      <c r="X31" s="43">
        <v>28790000000</v>
      </c>
      <c r="Y31" s="36">
        <v>7.0999999999999994E-2</v>
      </c>
      <c r="Z31" s="10"/>
      <c r="AA31" s="20">
        <v>52</v>
      </c>
      <c r="AB31" s="20">
        <v>8</v>
      </c>
      <c r="AC31" s="20">
        <v>2</v>
      </c>
      <c r="AD31" s="20">
        <v>37</v>
      </c>
      <c r="AE31" s="20">
        <v>1</v>
      </c>
      <c r="AF31" s="66">
        <f t="shared" si="1"/>
        <v>100</v>
      </c>
      <c r="AG31" s="10"/>
      <c r="AH31" s="36">
        <v>8.0000000000000002E-3</v>
      </c>
      <c r="AI31" s="40">
        <v>6309</v>
      </c>
      <c r="AJ31" s="37">
        <v>0.45</v>
      </c>
      <c r="AK31" s="42" t="s">
        <v>214</v>
      </c>
      <c r="AL31" s="41">
        <v>631</v>
      </c>
      <c r="AN31" s="86"/>
      <c r="AO31" s="87"/>
      <c r="AP31" s="88">
        <f t="shared" si="2"/>
        <v>0</v>
      </c>
      <c r="AR31" s="86">
        <f t="shared" si="3"/>
        <v>0</v>
      </c>
      <c r="AS31" s="87"/>
      <c r="AT31" s="88">
        <f t="shared" si="4"/>
        <v>0</v>
      </c>
      <c r="AV31" s="88">
        <v>0</v>
      </c>
    </row>
    <row r="32" spans="1:48" ht="24" customHeight="1">
      <c r="A32" s="16"/>
      <c r="B32" s="17">
        <f t="shared" si="5"/>
        <v>24</v>
      </c>
      <c r="C32" s="10"/>
      <c r="D32" s="18" t="s">
        <v>85</v>
      </c>
      <c r="E32" s="10"/>
      <c r="F32" s="18" t="s">
        <v>5</v>
      </c>
      <c r="G32" s="18" t="s">
        <v>226</v>
      </c>
      <c r="H32" s="10"/>
      <c r="I32" s="19">
        <v>80277424</v>
      </c>
      <c r="J32" s="19">
        <v>6530</v>
      </c>
      <c r="K32" s="17" t="s">
        <v>9</v>
      </c>
      <c r="L32" s="10"/>
      <c r="M32" s="60">
        <v>15932</v>
      </c>
      <c r="N32" s="60">
        <v>16426</v>
      </c>
      <c r="O32" s="60">
        <v>21397</v>
      </c>
      <c r="P32" s="10"/>
      <c r="Q32" s="60">
        <f>N32*$Q$188</f>
        <v>246390</v>
      </c>
      <c r="R32" s="10"/>
      <c r="S32" s="62">
        <f t="shared" si="0"/>
        <v>262816</v>
      </c>
      <c r="T32" s="10"/>
      <c r="U32" s="64">
        <v>20.5</v>
      </c>
      <c r="V32" s="64">
        <v>26.27</v>
      </c>
      <c r="W32" s="10"/>
      <c r="X32" s="43">
        <v>28500000000</v>
      </c>
      <c r="Y32" s="36">
        <v>6.8000000000000005E-2</v>
      </c>
      <c r="Z32" s="10"/>
      <c r="AA32" s="20">
        <v>51</v>
      </c>
      <c r="AB32" s="20">
        <v>12</v>
      </c>
      <c r="AC32" s="20">
        <v>1</v>
      </c>
      <c r="AD32" s="20">
        <v>35</v>
      </c>
      <c r="AE32" s="20">
        <v>1</v>
      </c>
      <c r="AF32" s="66">
        <f t="shared" si="1"/>
        <v>100</v>
      </c>
      <c r="AG32" s="10"/>
      <c r="AH32" s="36">
        <v>-0.16</v>
      </c>
      <c r="AI32" s="40">
        <v>37840</v>
      </c>
      <c r="AJ32" s="37">
        <v>0.75</v>
      </c>
      <c r="AK32" s="42" t="s">
        <v>213</v>
      </c>
      <c r="AL32" s="41">
        <v>1436</v>
      </c>
      <c r="AN32" s="86"/>
      <c r="AO32" s="87"/>
      <c r="AP32" s="88">
        <f t="shared" si="2"/>
        <v>0</v>
      </c>
      <c r="AR32" s="86">
        <f t="shared" si="3"/>
        <v>0</v>
      </c>
      <c r="AS32" s="87"/>
      <c r="AT32" s="88">
        <f t="shared" si="4"/>
        <v>0</v>
      </c>
      <c r="AV32" s="88">
        <v>0</v>
      </c>
    </row>
    <row r="33" spans="1:48" ht="24" customHeight="1">
      <c r="A33" s="16"/>
      <c r="B33" s="17">
        <f t="shared" si="5"/>
        <v>25</v>
      </c>
      <c r="C33" s="10"/>
      <c r="D33" s="18" t="s">
        <v>15</v>
      </c>
      <c r="E33" s="10"/>
      <c r="F33" s="18" t="s">
        <v>13</v>
      </c>
      <c r="G33" s="18" t="s">
        <v>222</v>
      </c>
      <c r="H33" s="10"/>
      <c r="I33" s="19">
        <v>43847432</v>
      </c>
      <c r="J33" s="19">
        <v>11960</v>
      </c>
      <c r="K33" s="17" t="s">
        <v>9</v>
      </c>
      <c r="L33" s="10"/>
      <c r="M33" s="60">
        <v>5530</v>
      </c>
      <c r="N33" s="60">
        <v>6119</v>
      </c>
      <c r="O33" s="60">
        <v>6508</v>
      </c>
      <c r="P33" s="10"/>
      <c r="Q33" s="60">
        <f>N33*$Q$188</f>
        <v>91785</v>
      </c>
      <c r="R33" s="10"/>
      <c r="S33" s="62">
        <f t="shared" si="0"/>
        <v>97904</v>
      </c>
      <c r="T33" s="10"/>
      <c r="U33" s="64">
        <v>14</v>
      </c>
      <c r="V33" s="64">
        <v>14.85</v>
      </c>
      <c r="W33" s="10"/>
      <c r="X33" s="43">
        <v>25750000000</v>
      </c>
      <c r="Y33" s="36">
        <v>4.5999999999999999E-2</v>
      </c>
      <c r="Z33" s="10"/>
      <c r="AA33" s="20">
        <v>52</v>
      </c>
      <c r="AB33" s="20">
        <v>18</v>
      </c>
      <c r="AC33" s="20">
        <v>2</v>
      </c>
      <c r="AD33" s="20">
        <v>27</v>
      </c>
      <c r="AE33" s="20">
        <v>1</v>
      </c>
      <c r="AF33" s="66">
        <f t="shared" si="1"/>
        <v>100</v>
      </c>
      <c r="AG33" s="10"/>
      <c r="AH33" s="36">
        <v>-7.6999999999999999E-2</v>
      </c>
      <c r="AI33" s="40">
        <v>49338</v>
      </c>
      <c r="AJ33" s="37">
        <v>0.73</v>
      </c>
      <c r="AK33" s="42" t="s">
        <v>213</v>
      </c>
      <c r="AL33" s="41">
        <v>795</v>
      </c>
      <c r="AN33" s="86"/>
      <c r="AO33" s="87"/>
      <c r="AP33" s="88">
        <f t="shared" si="2"/>
        <v>0</v>
      </c>
      <c r="AR33" s="86">
        <f t="shared" si="3"/>
        <v>0</v>
      </c>
      <c r="AS33" s="87"/>
      <c r="AT33" s="88">
        <f t="shared" si="4"/>
        <v>0</v>
      </c>
      <c r="AV33" s="88">
        <v>0</v>
      </c>
    </row>
    <row r="34" spans="1:48" ht="24" customHeight="1">
      <c r="A34" s="16"/>
      <c r="B34" s="17">
        <f t="shared" si="5"/>
        <v>26</v>
      </c>
      <c r="C34" s="10"/>
      <c r="D34" s="18" t="s">
        <v>155</v>
      </c>
      <c r="E34" s="10"/>
      <c r="F34" s="18" t="s">
        <v>11</v>
      </c>
      <c r="G34" s="18" t="s">
        <v>11</v>
      </c>
      <c r="H34" s="10"/>
      <c r="I34" s="19">
        <v>56015472</v>
      </c>
      <c r="J34" s="19">
        <v>5480</v>
      </c>
      <c r="K34" s="17" t="s">
        <v>9</v>
      </c>
      <c r="L34" s="10"/>
      <c r="M34" s="60">
        <v>14071</v>
      </c>
      <c r="N34" s="60">
        <v>14507</v>
      </c>
      <c r="O34" s="60">
        <v>15099</v>
      </c>
      <c r="P34" s="10"/>
      <c r="Q34" s="60">
        <f>N34*$Q$188</f>
        <v>217605</v>
      </c>
      <c r="R34" s="10"/>
      <c r="S34" s="62">
        <f t="shared" si="0"/>
        <v>232112</v>
      </c>
      <c r="T34" s="10"/>
      <c r="U34" s="64">
        <v>25.9</v>
      </c>
      <c r="V34" s="64">
        <v>27.79</v>
      </c>
      <c r="W34" s="10"/>
      <c r="X34" s="43">
        <v>25470000000</v>
      </c>
      <c r="Y34" s="36">
        <v>8.5999999999999993E-2</v>
      </c>
      <c r="Z34" s="10"/>
      <c r="AA34" s="20">
        <v>67</v>
      </c>
      <c r="AB34" s="20">
        <v>2</v>
      </c>
      <c r="AC34" s="20">
        <v>1</v>
      </c>
      <c r="AD34" s="20">
        <v>29</v>
      </c>
      <c r="AE34" s="20">
        <v>1</v>
      </c>
      <c r="AF34" s="66">
        <f t="shared" si="1"/>
        <v>100</v>
      </c>
      <c r="AG34" s="10"/>
      <c r="AH34" s="36">
        <v>-4.7E-2</v>
      </c>
      <c r="AI34" s="40">
        <v>17691</v>
      </c>
      <c r="AJ34" s="37">
        <v>0.83</v>
      </c>
      <c r="AK34" s="42" t="s">
        <v>213</v>
      </c>
      <c r="AL34" s="41">
        <v>1509</v>
      </c>
      <c r="AN34" s="86"/>
      <c r="AO34" s="87"/>
      <c r="AP34" s="88">
        <f t="shared" si="2"/>
        <v>0</v>
      </c>
      <c r="AR34" s="86">
        <f t="shared" si="3"/>
        <v>0</v>
      </c>
      <c r="AS34" s="87"/>
      <c r="AT34" s="88">
        <f t="shared" si="4"/>
        <v>0</v>
      </c>
      <c r="AV34" s="88">
        <v>0</v>
      </c>
    </row>
    <row r="35" spans="1:48" ht="24" customHeight="1">
      <c r="A35" s="16"/>
      <c r="B35" s="17">
        <f t="shared" si="5"/>
        <v>27</v>
      </c>
      <c r="C35" s="10"/>
      <c r="D35" s="18" t="s">
        <v>42</v>
      </c>
      <c r="E35" s="10"/>
      <c r="F35" s="18" t="s">
        <v>13</v>
      </c>
      <c r="G35" s="18" t="s">
        <v>222</v>
      </c>
      <c r="H35" s="10"/>
      <c r="I35" s="19">
        <v>17909754</v>
      </c>
      <c r="J35" s="19">
        <v>13530</v>
      </c>
      <c r="K35" s="17" t="s">
        <v>14</v>
      </c>
      <c r="L35" s="10"/>
      <c r="M35" s="60">
        <v>1675</v>
      </c>
      <c r="N35" s="60">
        <v>2245</v>
      </c>
      <c r="O35" s="60">
        <v>2245</v>
      </c>
      <c r="P35" s="10"/>
      <c r="Q35" s="60">
        <f>N35*$Q$189</f>
        <v>67350</v>
      </c>
      <c r="R35" s="10"/>
      <c r="S35" s="62">
        <f t="shared" si="0"/>
        <v>69595</v>
      </c>
      <c r="T35" s="10"/>
      <c r="U35" s="64">
        <v>12.5</v>
      </c>
      <c r="V35" s="64">
        <v>12.5</v>
      </c>
      <c r="W35" s="10"/>
      <c r="X35" s="43">
        <f>AP35+AT35</f>
        <v>24691566047.999996</v>
      </c>
      <c r="Y35" s="36">
        <f>X35/AV35</f>
        <v>9.8632124502676347E-2</v>
      </c>
      <c r="Z35" s="10"/>
      <c r="AA35" s="20">
        <v>42</v>
      </c>
      <c r="AB35" s="20">
        <v>8.6999999999999993</v>
      </c>
      <c r="AC35" s="20">
        <v>5.7</v>
      </c>
      <c r="AD35" s="20">
        <v>36</v>
      </c>
      <c r="AE35" s="20">
        <v>7.6</v>
      </c>
      <c r="AF35" s="66">
        <f t="shared" si="1"/>
        <v>100</v>
      </c>
      <c r="AG35" s="10"/>
      <c r="AH35" s="72"/>
      <c r="AI35" s="73"/>
      <c r="AJ35" s="74"/>
      <c r="AK35" s="75"/>
      <c r="AL35" s="76"/>
      <c r="AN35" s="57">
        <v>13748.088</v>
      </c>
      <c r="AO35" s="35">
        <v>80</v>
      </c>
      <c r="AP35" s="43">
        <f t="shared" si="2"/>
        <v>2469156604.7999997</v>
      </c>
      <c r="AR35" s="57">
        <f t="shared" si="3"/>
        <v>13748.088</v>
      </c>
      <c r="AS35" s="35">
        <v>24</v>
      </c>
      <c r="AT35" s="43">
        <f t="shared" si="4"/>
        <v>22222409443.199997</v>
      </c>
      <c r="AV35" s="43">
        <v>250340000000</v>
      </c>
    </row>
    <row r="36" spans="1:48" ht="24" customHeight="1">
      <c r="A36" s="16"/>
      <c r="B36" s="17">
        <f t="shared" si="5"/>
        <v>28</v>
      </c>
      <c r="C36" s="10"/>
      <c r="D36" s="18" t="s">
        <v>123</v>
      </c>
      <c r="E36" s="10"/>
      <c r="F36" s="18" t="s">
        <v>8</v>
      </c>
      <c r="G36" s="18" t="s">
        <v>212</v>
      </c>
      <c r="H36" s="10"/>
      <c r="I36" s="19">
        <v>16987330</v>
      </c>
      <c r="J36" s="19">
        <v>46310</v>
      </c>
      <c r="K36" s="17" t="s">
        <v>14</v>
      </c>
      <c r="L36" s="10"/>
      <c r="M36" s="60">
        <v>621</v>
      </c>
      <c r="N36" s="60">
        <v>648</v>
      </c>
      <c r="O36" s="60">
        <v>648</v>
      </c>
      <c r="P36" s="10"/>
      <c r="Q36" s="60">
        <f>N36*$Q$189</f>
        <v>19440</v>
      </c>
      <c r="R36" s="10"/>
      <c r="S36" s="62">
        <f t="shared" si="0"/>
        <v>20088</v>
      </c>
      <c r="T36" s="10"/>
      <c r="U36" s="64">
        <v>3.8</v>
      </c>
      <c r="V36" s="64">
        <v>3.8</v>
      </c>
      <c r="W36" s="10"/>
      <c r="X36" s="43">
        <f>AP36+AT36</f>
        <v>23850470995.200001</v>
      </c>
      <c r="Y36" s="36">
        <f>X36/AV36</f>
        <v>3.0439845155757039E-2</v>
      </c>
      <c r="Z36" s="10"/>
      <c r="AA36" s="20">
        <v>38</v>
      </c>
      <c r="AB36" s="20">
        <v>21.4</v>
      </c>
      <c r="AC36" s="20">
        <v>29.8</v>
      </c>
      <c r="AD36" s="20">
        <v>9.1999999999999993</v>
      </c>
      <c r="AE36" s="20">
        <v>1.6</v>
      </c>
      <c r="AF36" s="66">
        <f t="shared" si="1"/>
        <v>100</v>
      </c>
      <c r="AG36" s="10"/>
      <c r="AH36" s="72"/>
      <c r="AI36" s="73"/>
      <c r="AJ36" s="74"/>
      <c r="AK36" s="75"/>
      <c r="AL36" s="76"/>
      <c r="AN36" s="57">
        <v>46007.853000000003</v>
      </c>
      <c r="AO36" s="35">
        <v>80</v>
      </c>
      <c r="AP36" s="43">
        <f t="shared" si="2"/>
        <v>2385047099.5200005</v>
      </c>
      <c r="AR36" s="57">
        <f t="shared" si="3"/>
        <v>46007.853000000003</v>
      </c>
      <c r="AS36" s="35">
        <v>24</v>
      </c>
      <c r="AT36" s="43">
        <f t="shared" si="4"/>
        <v>21465423895.68</v>
      </c>
      <c r="AV36" s="43">
        <v>783528000000</v>
      </c>
    </row>
    <row r="37" spans="1:48" ht="24" customHeight="1">
      <c r="A37" s="16"/>
      <c r="B37" s="17">
        <f t="shared" si="5"/>
        <v>29</v>
      </c>
      <c r="C37" s="10"/>
      <c r="D37" s="18" t="s">
        <v>108</v>
      </c>
      <c r="E37" s="10"/>
      <c r="F37" s="18" t="s">
        <v>18</v>
      </c>
      <c r="G37" s="18" t="s">
        <v>224</v>
      </c>
      <c r="H37" s="10"/>
      <c r="I37" s="19">
        <v>31187264</v>
      </c>
      <c r="J37" s="19">
        <v>9850</v>
      </c>
      <c r="K37" s="17" t="s">
        <v>9</v>
      </c>
      <c r="L37" s="10"/>
      <c r="M37" s="60">
        <v>7152</v>
      </c>
      <c r="N37" s="60">
        <v>7374</v>
      </c>
      <c r="O37" s="60">
        <v>6809</v>
      </c>
      <c r="P37" s="10"/>
      <c r="Q37" s="60">
        <f>N37*$Q$188</f>
        <v>110610</v>
      </c>
      <c r="R37" s="10"/>
      <c r="S37" s="62">
        <f t="shared" si="0"/>
        <v>117984</v>
      </c>
      <c r="T37" s="10"/>
      <c r="U37" s="64">
        <v>23.6</v>
      </c>
      <c r="V37" s="64">
        <v>22.48</v>
      </c>
      <c r="W37" s="10"/>
      <c r="X37" s="43">
        <v>23330000000</v>
      </c>
      <c r="Y37" s="36">
        <v>7.9000000000000001E-2</v>
      </c>
      <c r="Z37" s="10"/>
      <c r="AA37" s="20">
        <v>50</v>
      </c>
      <c r="AB37" s="20">
        <v>20</v>
      </c>
      <c r="AC37" s="20">
        <v>3</v>
      </c>
      <c r="AD37" s="20">
        <v>25</v>
      </c>
      <c r="AE37" s="20">
        <v>2</v>
      </c>
      <c r="AF37" s="66">
        <f t="shared" si="1"/>
        <v>100</v>
      </c>
      <c r="AG37" s="10"/>
      <c r="AH37" s="36">
        <v>5.5E-2</v>
      </c>
      <c r="AI37" s="40">
        <v>88540</v>
      </c>
      <c r="AJ37" s="37">
        <v>0.77</v>
      </c>
      <c r="AK37" s="42" t="s">
        <v>210</v>
      </c>
      <c r="AL37" s="41">
        <v>1209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ht="24" customHeight="1">
      <c r="A38" s="16"/>
      <c r="B38" s="17">
        <f t="shared" si="5"/>
        <v>30</v>
      </c>
      <c r="C38" s="10"/>
      <c r="D38" s="18" t="s">
        <v>25</v>
      </c>
      <c r="E38" s="10"/>
      <c r="F38" s="18" t="s">
        <v>8</v>
      </c>
      <c r="G38" s="18" t="s">
        <v>212</v>
      </c>
      <c r="H38" s="10"/>
      <c r="I38" s="19">
        <v>11358379</v>
      </c>
      <c r="J38" s="19">
        <v>41860</v>
      </c>
      <c r="K38" s="17" t="s">
        <v>14</v>
      </c>
      <c r="L38" s="10"/>
      <c r="M38" s="60">
        <v>637</v>
      </c>
      <c r="N38" s="60">
        <v>657</v>
      </c>
      <c r="O38" s="60">
        <v>657</v>
      </c>
      <c r="P38" s="10"/>
      <c r="Q38" s="60">
        <f>N38*$Q$189</f>
        <v>19710</v>
      </c>
      <c r="R38" s="10"/>
      <c r="S38" s="62">
        <f t="shared" si="0"/>
        <v>20367</v>
      </c>
      <c r="T38" s="10"/>
      <c r="U38" s="64">
        <v>5.8</v>
      </c>
      <c r="V38" s="64">
        <v>5.8</v>
      </c>
      <c r="W38" s="10"/>
      <c r="X38" s="43">
        <f>AP38+AT38</f>
        <v>22081559760</v>
      </c>
      <c r="Y38" s="36">
        <f>X38/AV38</f>
        <v>4.6384277008845579E-2</v>
      </c>
      <c r="Z38" s="10"/>
      <c r="AA38" s="20">
        <v>57.1</v>
      </c>
      <c r="AB38" s="20">
        <v>14.4</v>
      </c>
      <c r="AC38" s="20">
        <v>11.1</v>
      </c>
      <c r="AD38" s="20">
        <v>12.2</v>
      </c>
      <c r="AE38" s="20">
        <v>5.2</v>
      </c>
      <c r="AF38" s="66">
        <f t="shared" si="1"/>
        <v>100</v>
      </c>
      <c r="AG38" s="10"/>
      <c r="AH38" s="72"/>
      <c r="AI38" s="73"/>
      <c r="AJ38" s="74"/>
      <c r="AK38" s="75"/>
      <c r="AL38" s="76"/>
      <c r="AN38" s="57">
        <v>42012.1</v>
      </c>
      <c r="AO38" s="35">
        <v>80</v>
      </c>
      <c r="AP38" s="43">
        <f t="shared" si="2"/>
        <v>2208155976</v>
      </c>
      <c r="AR38" s="57">
        <f t="shared" si="3"/>
        <v>42012.1</v>
      </c>
      <c r="AS38" s="35">
        <v>24</v>
      </c>
      <c r="AT38" s="43">
        <f t="shared" si="4"/>
        <v>19873403784</v>
      </c>
      <c r="AV38" s="43">
        <v>476057000000</v>
      </c>
    </row>
    <row r="39" spans="1:48" ht="24" customHeight="1">
      <c r="A39" s="16"/>
      <c r="B39" s="17">
        <f t="shared" si="5"/>
        <v>31</v>
      </c>
      <c r="C39" s="10"/>
      <c r="D39" s="18" t="s">
        <v>184</v>
      </c>
      <c r="E39" s="10"/>
      <c r="F39" s="18" t="s">
        <v>18</v>
      </c>
      <c r="G39" s="18" t="s">
        <v>224</v>
      </c>
      <c r="H39" s="10"/>
      <c r="I39" s="19">
        <v>94569072</v>
      </c>
      <c r="J39" s="19">
        <v>2050</v>
      </c>
      <c r="K39" s="17" t="s">
        <v>9</v>
      </c>
      <c r="L39" s="10"/>
      <c r="M39" s="60">
        <v>8417</v>
      </c>
      <c r="N39" s="60">
        <v>24970</v>
      </c>
      <c r="O39" s="60">
        <v>21599</v>
      </c>
      <c r="P39" s="10"/>
      <c r="Q39" s="60">
        <f>N39*$Q$188</f>
        <v>374550</v>
      </c>
      <c r="R39" s="10"/>
      <c r="S39" s="62">
        <f t="shared" si="0"/>
        <v>399520</v>
      </c>
      <c r="T39" s="10"/>
      <c r="U39" s="64">
        <v>26.4</v>
      </c>
      <c r="V39" s="64">
        <v>22.65</v>
      </c>
      <c r="W39" s="10"/>
      <c r="X39" s="43">
        <v>18020000000</v>
      </c>
      <c r="Y39" s="36">
        <v>8.7999999999999995E-2</v>
      </c>
      <c r="Z39" s="10"/>
      <c r="AA39" s="20">
        <v>30</v>
      </c>
      <c r="AB39" s="20">
        <v>20</v>
      </c>
      <c r="AC39" s="20">
        <v>2</v>
      </c>
      <c r="AD39" s="20">
        <v>47</v>
      </c>
      <c r="AE39" s="20">
        <v>1</v>
      </c>
      <c r="AF39" s="66">
        <f t="shared" si="1"/>
        <v>100</v>
      </c>
      <c r="AG39" s="10"/>
      <c r="AH39" s="36">
        <v>-4.2000000000000003E-2</v>
      </c>
      <c r="AI39" s="40">
        <v>53577</v>
      </c>
      <c r="AJ39" s="37">
        <v>0.82</v>
      </c>
      <c r="AK39" s="42" t="s">
        <v>213</v>
      </c>
      <c r="AL39" s="41">
        <v>1157</v>
      </c>
      <c r="AN39" s="86"/>
      <c r="AO39" s="87"/>
      <c r="AP39" s="88">
        <f t="shared" si="2"/>
        <v>0</v>
      </c>
      <c r="AR39" s="86">
        <f t="shared" si="3"/>
        <v>0</v>
      </c>
      <c r="AS39" s="87"/>
      <c r="AT39" s="88">
        <f t="shared" si="4"/>
        <v>0</v>
      </c>
      <c r="AV39" s="88">
        <v>0</v>
      </c>
    </row>
    <row r="40" spans="1:48" ht="24" customHeight="1">
      <c r="A40" s="16"/>
      <c r="B40" s="17">
        <f t="shared" si="5"/>
        <v>32</v>
      </c>
      <c r="C40" s="10"/>
      <c r="D40" s="18" t="s">
        <v>44</v>
      </c>
      <c r="E40" s="10"/>
      <c r="F40" s="18" t="s">
        <v>13</v>
      </c>
      <c r="G40" s="18" t="s">
        <v>222</v>
      </c>
      <c r="H40" s="10"/>
      <c r="I40" s="19">
        <v>48653420</v>
      </c>
      <c r="J40" s="19">
        <v>6320</v>
      </c>
      <c r="K40" s="17" t="s">
        <v>9</v>
      </c>
      <c r="L40" s="10"/>
      <c r="M40" s="60">
        <v>7158</v>
      </c>
      <c r="N40" s="60">
        <v>8987</v>
      </c>
      <c r="O40" s="60">
        <v>7447</v>
      </c>
      <c r="P40" s="10"/>
      <c r="Q40" s="60">
        <f>N40*$Q$188</f>
        <v>134805</v>
      </c>
      <c r="R40" s="10"/>
      <c r="S40" s="62">
        <f t="shared" si="0"/>
        <v>143792</v>
      </c>
      <c r="T40" s="10"/>
      <c r="U40" s="64">
        <v>18.5</v>
      </c>
      <c r="V40" s="64">
        <v>14.88</v>
      </c>
      <c r="W40" s="10"/>
      <c r="X40" s="43">
        <v>17370000000</v>
      </c>
      <c r="Y40" s="36">
        <v>6.0999999999999999E-2</v>
      </c>
      <c r="Z40" s="10"/>
      <c r="AA40" s="20">
        <v>15</v>
      </c>
      <c r="AB40" s="20">
        <v>40</v>
      </c>
      <c r="AC40" s="20">
        <v>3</v>
      </c>
      <c r="AD40" s="20">
        <v>41</v>
      </c>
      <c r="AE40" s="20">
        <v>1</v>
      </c>
      <c r="AF40" s="66">
        <f t="shared" si="1"/>
        <v>100</v>
      </c>
      <c r="AG40" s="10"/>
      <c r="AH40" s="36">
        <v>2.8000000000000001E-2</v>
      </c>
      <c r="AI40" s="40">
        <v>27702</v>
      </c>
      <c r="AJ40" s="37">
        <v>0.76</v>
      </c>
      <c r="AK40" s="42" t="s">
        <v>210</v>
      </c>
      <c r="AL40" s="41">
        <v>753</v>
      </c>
      <c r="AN40" s="86"/>
      <c r="AO40" s="87"/>
      <c r="AP40" s="88">
        <f t="shared" si="2"/>
        <v>0</v>
      </c>
      <c r="AR40" s="86">
        <f t="shared" si="3"/>
        <v>0</v>
      </c>
      <c r="AS40" s="87"/>
      <c r="AT40" s="88">
        <f t="shared" si="4"/>
        <v>0</v>
      </c>
      <c r="AV40" s="88">
        <v>0</v>
      </c>
    </row>
    <row r="41" spans="1:48" ht="24" customHeight="1">
      <c r="A41" s="16"/>
      <c r="B41" s="17">
        <f t="shared" si="5"/>
        <v>33</v>
      </c>
      <c r="C41" s="10"/>
      <c r="D41" s="18" t="s">
        <v>19</v>
      </c>
      <c r="E41" s="10"/>
      <c r="F41" s="18" t="s">
        <v>8</v>
      </c>
      <c r="G41" s="18" t="s">
        <v>212</v>
      </c>
      <c r="H41" s="10"/>
      <c r="I41" s="19">
        <v>8712137</v>
      </c>
      <c r="J41" s="19">
        <v>45230</v>
      </c>
      <c r="K41" s="17" t="s">
        <v>14</v>
      </c>
      <c r="L41" s="10"/>
      <c r="M41" s="60">
        <v>432</v>
      </c>
      <c r="N41" s="60">
        <v>452</v>
      </c>
      <c r="O41" s="60">
        <v>452</v>
      </c>
      <c r="P41" s="10"/>
      <c r="Q41" s="60">
        <f>N41*$Q$189</f>
        <v>13560</v>
      </c>
      <c r="R41" s="10"/>
      <c r="S41" s="62">
        <f t="shared" ref="S41:S72" si="6">Q41+N41</f>
        <v>14012</v>
      </c>
      <c r="T41" s="10"/>
      <c r="U41" s="64">
        <v>5.2</v>
      </c>
      <c r="V41" s="64">
        <v>5.2</v>
      </c>
      <c r="W41" s="10"/>
      <c r="X41" s="43">
        <f>AP41+AT41</f>
        <v>16357990287.999998</v>
      </c>
      <c r="Y41" s="36">
        <f>X41/AV41</f>
        <v>4.1388743429109268E-2</v>
      </c>
      <c r="Z41" s="10"/>
      <c r="AA41" s="20">
        <v>43.8</v>
      </c>
      <c r="AB41" s="20">
        <v>22</v>
      </c>
      <c r="AC41" s="20">
        <v>11.1</v>
      </c>
      <c r="AD41" s="20">
        <v>16.899999999999999</v>
      </c>
      <c r="AE41" s="20">
        <v>6.2</v>
      </c>
      <c r="AF41" s="66">
        <f t="shared" ref="AF41:AF72" si="7">SUM(AA41:AE41)</f>
        <v>99.999999999999986</v>
      </c>
      <c r="AG41" s="10"/>
      <c r="AH41" s="72"/>
      <c r="AI41" s="73"/>
      <c r="AJ41" s="74"/>
      <c r="AK41" s="75"/>
      <c r="AL41" s="76"/>
      <c r="AN41" s="57">
        <v>45237.805</v>
      </c>
      <c r="AO41" s="35">
        <v>80</v>
      </c>
      <c r="AP41" s="43">
        <f t="shared" ref="AP41:AP72" si="8">N41*AN41*AO41</f>
        <v>1635799028.8</v>
      </c>
      <c r="AR41" s="57">
        <f t="shared" ref="AR41:AR72" si="9">AN41</f>
        <v>45237.805</v>
      </c>
      <c r="AS41" s="35">
        <v>24</v>
      </c>
      <c r="AT41" s="43">
        <f t="shared" ref="AT41:AT72" si="10">Q41*AR41*AS41</f>
        <v>14722191259.199999</v>
      </c>
      <c r="AV41" s="43">
        <v>395228000000</v>
      </c>
    </row>
    <row r="42" spans="1:48" ht="24" customHeight="1">
      <c r="B42" s="17">
        <f t="shared" si="5"/>
        <v>34</v>
      </c>
      <c r="C42" s="10"/>
      <c r="D42" s="18" t="s">
        <v>96</v>
      </c>
      <c r="E42" s="10"/>
      <c r="F42" s="18" t="s">
        <v>5</v>
      </c>
      <c r="G42" s="18" t="s">
        <v>226</v>
      </c>
      <c r="H42" s="10"/>
      <c r="I42" s="19">
        <v>4052584</v>
      </c>
      <c r="J42" s="19">
        <v>41680</v>
      </c>
      <c r="K42" s="17" t="s">
        <v>14</v>
      </c>
      <c r="L42" s="10"/>
      <c r="M42" s="60">
        <v>424</v>
      </c>
      <c r="N42" s="60">
        <v>715</v>
      </c>
      <c r="O42" s="60">
        <v>715</v>
      </c>
      <c r="P42" s="10"/>
      <c r="Q42" s="60">
        <f>N42*$Q$189</f>
        <v>21450</v>
      </c>
      <c r="R42" s="10"/>
      <c r="S42" s="62">
        <f t="shared" si="6"/>
        <v>22165</v>
      </c>
      <c r="T42" s="10"/>
      <c r="U42" s="64">
        <v>17.600000000000001</v>
      </c>
      <c r="V42" s="64">
        <v>17.600000000000001</v>
      </c>
      <c r="W42" s="10"/>
      <c r="X42" s="43">
        <f>AP42+AT42</f>
        <v>15817609808</v>
      </c>
      <c r="Y42" s="36">
        <f>X42/AV42</f>
        <v>0.14455867124840066</v>
      </c>
      <c r="Z42" s="10"/>
      <c r="AA42" s="20">
        <v>51</v>
      </c>
      <c r="AB42" s="20">
        <v>12</v>
      </c>
      <c r="AC42" s="20">
        <v>1</v>
      </c>
      <c r="AD42" s="20">
        <v>35</v>
      </c>
      <c r="AE42" s="20">
        <v>1</v>
      </c>
      <c r="AF42" s="66">
        <f t="shared" si="7"/>
        <v>100</v>
      </c>
      <c r="AG42" s="10"/>
      <c r="AH42" s="72"/>
      <c r="AI42" s="73"/>
      <c r="AJ42" s="74"/>
      <c r="AK42" s="75"/>
      <c r="AL42" s="76"/>
      <c r="AN42" s="57">
        <v>27653.164000000001</v>
      </c>
      <c r="AO42" s="35">
        <v>80</v>
      </c>
      <c r="AP42" s="43">
        <f t="shared" si="8"/>
        <v>1581760980.8000002</v>
      </c>
      <c r="AR42" s="57">
        <f t="shared" si="9"/>
        <v>27653.164000000001</v>
      </c>
      <c r="AS42" s="35">
        <v>24</v>
      </c>
      <c r="AT42" s="43">
        <f t="shared" si="10"/>
        <v>14235848827.200001</v>
      </c>
      <c r="AV42" s="43">
        <v>109420000000</v>
      </c>
    </row>
    <row r="43" spans="1:48" ht="24" customHeight="1">
      <c r="A43" s="16"/>
      <c r="B43" s="17">
        <f t="shared" si="5"/>
        <v>35</v>
      </c>
      <c r="C43" s="10"/>
      <c r="D43" s="18" t="s">
        <v>74</v>
      </c>
      <c r="E43" s="10"/>
      <c r="F43" s="18" t="s">
        <v>8</v>
      </c>
      <c r="G43" s="18" t="s">
        <v>212</v>
      </c>
      <c r="H43" s="10"/>
      <c r="I43" s="19">
        <v>11183716</v>
      </c>
      <c r="J43" s="19">
        <v>18960</v>
      </c>
      <c r="K43" s="17" t="s">
        <v>14</v>
      </c>
      <c r="L43" s="10"/>
      <c r="M43" s="60">
        <v>824</v>
      </c>
      <c r="N43" s="60">
        <v>1026</v>
      </c>
      <c r="O43" s="60">
        <v>1026</v>
      </c>
      <c r="P43" s="10"/>
      <c r="Q43" s="60">
        <f>N43*$Q$189</f>
        <v>30780</v>
      </c>
      <c r="R43" s="10"/>
      <c r="S43" s="62">
        <f t="shared" si="6"/>
        <v>31806</v>
      </c>
      <c r="T43" s="10"/>
      <c r="U43" s="64">
        <v>9.1999999999999993</v>
      </c>
      <c r="V43" s="64">
        <v>9.1999999999999993</v>
      </c>
      <c r="W43" s="10"/>
      <c r="X43" s="43">
        <f>AP43+AT43</f>
        <v>14869990368</v>
      </c>
      <c r="Y43" s="36">
        <f>X43/AV43</f>
        <v>7.6169644650705345E-2</v>
      </c>
      <c r="Z43" s="10"/>
      <c r="AA43" s="20">
        <v>40.299999999999997</v>
      </c>
      <c r="AB43" s="20">
        <v>32.4</v>
      </c>
      <c r="AC43" s="20">
        <v>2.2000000000000002</v>
      </c>
      <c r="AD43" s="20">
        <v>18.100000000000001</v>
      </c>
      <c r="AE43" s="20">
        <v>7</v>
      </c>
      <c r="AF43" s="66">
        <f t="shared" si="7"/>
        <v>100</v>
      </c>
      <c r="AG43" s="10"/>
      <c r="AH43" s="72"/>
      <c r="AI43" s="73"/>
      <c r="AJ43" s="74"/>
      <c r="AK43" s="75"/>
      <c r="AL43" s="76"/>
      <c r="AN43" s="57">
        <v>18116.46</v>
      </c>
      <c r="AO43" s="35">
        <v>80</v>
      </c>
      <c r="AP43" s="43">
        <f t="shared" si="8"/>
        <v>1486999036.8000002</v>
      </c>
      <c r="AR43" s="57">
        <f t="shared" si="9"/>
        <v>18116.46</v>
      </c>
      <c r="AS43" s="35">
        <v>24</v>
      </c>
      <c r="AT43" s="43">
        <f t="shared" si="10"/>
        <v>13382991331.199999</v>
      </c>
      <c r="AV43" s="43">
        <v>195222000000</v>
      </c>
    </row>
    <row r="44" spans="1:48" ht="24" customHeight="1">
      <c r="A44" s="16"/>
      <c r="B44" s="17">
        <f t="shared" si="5"/>
        <v>36</v>
      </c>
      <c r="C44" s="10"/>
      <c r="D44" s="18" t="s">
        <v>162</v>
      </c>
      <c r="E44" s="10"/>
      <c r="F44" s="18" t="s">
        <v>8</v>
      </c>
      <c r="G44" s="18" t="s">
        <v>212</v>
      </c>
      <c r="H44" s="10"/>
      <c r="I44" s="19">
        <v>8401739</v>
      </c>
      <c r="J44" s="19">
        <v>81240</v>
      </c>
      <c r="K44" s="17" t="s">
        <v>14</v>
      </c>
      <c r="L44" s="10"/>
      <c r="M44" s="60">
        <v>216</v>
      </c>
      <c r="N44" s="60">
        <v>223</v>
      </c>
      <c r="O44" s="60">
        <v>223</v>
      </c>
      <c r="P44" s="10"/>
      <c r="Q44" s="60">
        <f>N44*$Q$189</f>
        <v>6690</v>
      </c>
      <c r="R44" s="10"/>
      <c r="S44" s="62">
        <f t="shared" si="6"/>
        <v>6913</v>
      </c>
      <c r="T44" s="10"/>
      <c r="U44" s="64">
        <v>2.7</v>
      </c>
      <c r="V44" s="64">
        <v>2.7</v>
      </c>
      <c r="W44" s="10"/>
      <c r="X44" s="43">
        <f>AP44+AT44</f>
        <v>14302719231.200001</v>
      </c>
      <c r="Y44" s="36">
        <f>X44/AV44</f>
        <v>2.1305716490021734E-2</v>
      </c>
      <c r="Z44" s="10"/>
      <c r="AA44" s="20">
        <v>34.700000000000003</v>
      </c>
      <c r="AB44" s="20">
        <v>22.7</v>
      </c>
      <c r="AC44" s="20">
        <v>15.3</v>
      </c>
      <c r="AD44" s="20">
        <v>23.1</v>
      </c>
      <c r="AE44" s="20">
        <v>4.2</v>
      </c>
      <c r="AF44" s="66">
        <f t="shared" si="7"/>
        <v>100.00000000000001</v>
      </c>
      <c r="AG44" s="10"/>
      <c r="AH44" s="72"/>
      <c r="AI44" s="73"/>
      <c r="AJ44" s="74"/>
      <c r="AK44" s="75"/>
      <c r="AL44" s="76"/>
      <c r="AN44" s="57">
        <v>80172.192999999999</v>
      </c>
      <c r="AO44" s="35">
        <v>80</v>
      </c>
      <c r="AP44" s="43">
        <f t="shared" si="8"/>
        <v>1430271923.1200001</v>
      </c>
      <c r="AR44" s="57">
        <f t="shared" si="9"/>
        <v>80172.192999999999</v>
      </c>
      <c r="AS44" s="35">
        <v>24</v>
      </c>
      <c r="AT44" s="43">
        <f t="shared" si="10"/>
        <v>12872447308.08</v>
      </c>
      <c r="AV44" s="43">
        <v>671309000000</v>
      </c>
    </row>
    <row r="45" spans="1:48" ht="24" customHeight="1">
      <c r="A45" s="16"/>
      <c r="B45" s="17">
        <f t="shared" si="5"/>
        <v>37</v>
      </c>
      <c r="C45" s="10"/>
      <c r="D45" s="18" t="s">
        <v>129</v>
      </c>
      <c r="E45" s="10"/>
      <c r="F45" s="18" t="s">
        <v>5</v>
      </c>
      <c r="G45" s="18" t="s">
        <v>198</v>
      </c>
      <c r="H45" s="10"/>
      <c r="I45" s="19">
        <v>193203472</v>
      </c>
      <c r="J45" s="19">
        <v>1510</v>
      </c>
      <c r="K45" s="17" t="s">
        <v>9</v>
      </c>
      <c r="L45" s="10"/>
      <c r="M45" s="60">
        <v>4448</v>
      </c>
      <c r="N45" s="60">
        <v>27582</v>
      </c>
      <c r="O45" s="60">
        <v>52708</v>
      </c>
      <c r="P45" s="10"/>
      <c r="Q45" s="60">
        <f>N45*$Q$188</f>
        <v>413730</v>
      </c>
      <c r="R45" s="10"/>
      <c r="S45" s="62">
        <f t="shared" si="6"/>
        <v>441312</v>
      </c>
      <c r="T45" s="10"/>
      <c r="U45" s="64">
        <v>14.3</v>
      </c>
      <c r="V45" s="64">
        <v>25.16</v>
      </c>
      <c r="W45" s="10"/>
      <c r="X45" s="43">
        <v>13230000000</v>
      </c>
      <c r="Y45" s="36">
        <v>4.7E-2</v>
      </c>
      <c r="Z45" s="10"/>
      <c r="AA45" s="20">
        <v>21</v>
      </c>
      <c r="AB45" s="20">
        <v>20</v>
      </c>
      <c r="AC45" s="20">
        <v>8</v>
      </c>
      <c r="AD45" s="20">
        <v>50</v>
      </c>
      <c r="AE45" s="20">
        <v>1</v>
      </c>
      <c r="AF45" s="66">
        <f t="shared" si="7"/>
        <v>100</v>
      </c>
      <c r="AG45" s="10"/>
      <c r="AH45" s="36">
        <v>-3.1E-2</v>
      </c>
      <c r="AI45" s="40">
        <v>9499</v>
      </c>
      <c r="AJ45" s="37">
        <v>0.75</v>
      </c>
      <c r="AK45" s="42" t="s">
        <v>213</v>
      </c>
      <c r="AL45" s="41">
        <v>1461</v>
      </c>
      <c r="AN45" s="86"/>
      <c r="AO45" s="87"/>
      <c r="AP45" s="88">
        <f t="shared" si="8"/>
        <v>0</v>
      </c>
      <c r="AR45" s="86">
        <f t="shared" si="9"/>
        <v>0</v>
      </c>
      <c r="AS45" s="87"/>
      <c r="AT45" s="88">
        <f t="shared" si="10"/>
        <v>0</v>
      </c>
      <c r="AV45" s="88">
        <v>0</v>
      </c>
    </row>
    <row r="46" spans="1:48" ht="24" customHeight="1">
      <c r="A46" s="16"/>
      <c r="B46" s="17">
        <f t="shared" si="5"/>
        <v>38</v>
      </c>
      <c r="C46" s="10"/>
      <c r="D46" s="18" t="s">
        <v>284</v>
      </c>
      <c r="E46" s="10"/>
      <c r="F46" s="18" t="s">
        <v>18</v>
      </c>
      <c r="G46" s="18" t="s">
        <v>224</v>
      </c>
      <c r="H46" s="10"/>
      <c r="I46" s="19">
        <v>103320224</v>
      </c>
      <c r="J46" s="19">
        <v>3580</v>
      </c>
      <c r="K46" s="17" t="s">
        <v>9</v>
      </c>
      <c r="L46" s="10"/>
      <c r="M46" s="60">
        <v>10012</v>
      </c>
      <c r="N46" s="60">
        <v>12690</v>
      </c>
      <c r="O46" s="60">
        <v>11089</v>
      </c>
      <c r="P46" s="10"/>
      <c r="Q46" s="60">
        <f>N46*$Q$188</f>
        <v>190350</v>
      </c>
      <c r="R46" s="10"/>
      <c r="S46" s="62">
        <f t="shared" si="6"/>
        <v>203040</v>
      </c>
      <c r="T46" s="10"/>
      <c r="U46" s="64">
        <v>12.3</v>
      </c>
      <c r="V46" s="64">
        <v>10.83</v>
      </c>
      <c r="W46" s="10"/>
      <c r="X46" s="43">
        <v>12450000000</v>
      </c>
      <c r="Y46" s="36">
        <v>4.1000000000000002E-2</v>
      </c>
      <c r="Z46" s="10"/>
      <c r="AA46" s="20">
        <v>48</v>
      </c>
      <c r="AB46" s="20">
        <v>21</v>
      </c>
      <c r="AC46" s="20">
        <v>3</v>
      </c>
      <c r="AD46" s="20">
        <v>26</v>
      </c>
      <c r="AE46" s="20">
        <v>2</v>
      </c>
      <c r="AF46" s="66">
        <f t="shared" si="7"/>
        <v>100</v>
      </c>
      <c r="AG46" s="10"/>
      <c r="AH46" s="36">
        <v>1.4999999999999999E-2</v>
      </c>
      <c r="AI46" s="40">
        <v>8954</v>
      </c>
      <c r="AJ46" s="37">
        <v>0.77</v>
      </c>
      <c r="AK46" s="42" t="s">
        <v>213</v>
      </c>
      <c r="AL46" s="41">
        <v>635</v>
      </c>
      <c r="AN46" s="86"/>
      <c r="AO46" s="87"/>
      <c r="AP46" s="88">
        <f t="shared" si="8"/>
        <v>0</v>
      </c>
      <c r="AR46" s="86">
        <f t="shared" si="9"/>
        <v>0</v>
      </c>
      <c r="AS46" s="87"/>
      <c r="AT46" s="88">
        <f t="shared" si="10"/>
        <v>0</v>
      </c>
      <c r="AV46" s="88">
        <v>0</v>
      </c>
    </row>
    <row r="47" spans="1:48" ht="24" customHeight="1">
      <c r="A47" s="16"/>
      <c r="B47" s="17">
        <f t="shared" si="5"/>
        <v>39</v>
      </c>
      <c r="C47" s="10"/>
      <c r="D47" s="18" t="s">
        <v>135</v>
      </c>
      <c r="E47" s="10"/>
      <c r="F47" s="18" t="s">
        <v>8</v>
      </c>
      <c r="G47" s="18" t="s">
        <v>212</v>
      </c>
      <c r="H47" s="10"/>
      <c r="I47" s="19">
        <v>10371627</v>
      </c>
      <c r="J47" s="19">
        <v>19850</v>
      </c>
      <c r="K47" s="17" t="s">
        <v>14</v>
      </c>
      <c r="L47" s="10"/>
      <c r="M47" s="60">
        <v>563</v>
      </c>
      <c r="N47" s="60">
        <v>768</v>
      </c>
      <c r="O47" s="60">
        <v>768</v>
      </c>
      <c r="P47" s="10"/>
      <c r="Q47" s="60">
        <f>N47*$Q$189</f>
        <v>23040</v>
      </c>
      <c r="R47" s="10"/>
      <c r="S47" s="62">
        <f t="shared" si="6"/>
        <v>23808</v>
      </c>
      <c r="T47" s="10"/>
      <c r="U47" s="64">
        <v>7.4</v>
      </c>
      <c r="V47" s="64">
        <v>7.4</v>
      </c>
      <c r="W47" s="10"/>
      <c r="X47" s="43">
        <f>AP47+AT47</f>
        <v>12274729574.400002</v>
      </c>
      <c r="Y47" s="36">
        <f>X47/AV47</f>
        <v>5.9503454303248896E-2</v>
      </c>
      <c r="Z47" s="10"/>
      <c r="AA47" s="20">
        <v>47.6</v>
      </c>
      <c r="AB47" s="20">
        <v>18.3</v>
      </c>
      <c r="AC47" s="20">
        <v>5.9</v>
      </c>
      <c r="AD47" s="20">
        <v>21.8</v>
      </c>
      <c r="AE47" s="20">
        <v>6.4</v>
      </c>
      <c r="AF47" s="66">
        <f t="shared" si="7"/>
        <v>100.00000000000001</v>
      </c>
      <c r="AG47" s="10"/>
      <c r="AH47" s="72"/>
      <c r="AI47" s="73"/>
      <c r="AJ47" s="74"/>
      <c r="AK47" s="75"/>
      <c r="AL47" s="76"/>
      <c r="AN47" s="57">
        <v>19978.401000000002</v>
      </c>
      <c r="AO47" s="35">
        <v>80</v>
      </c>
      <c r="AP47" s="43">
        <f t="shared" si="8"/>
        <v>1227472957.4400001</v>
      </c>
      <c r="AR47" s="57">
        <f t="shared" si="9"/>
        <v>19978.401000000002</v>
      </c>
      <c r="AS47" s="35">
        <v>24</v>
      </c>
      <c r="AT47" s="43">
        <f t="shared" si="10"/>
        <v>11047256616.960001</v>
      </c>
      <c r="AV47" s="43">
        <v>206286000000</v>
      </c>
    </row>
    <row r="48" spans="1:48" ht="24" customHeight="1">
      <c r="A48" s="16"/>
      <c r="B48" s="17">
        <f t="shared" si="5"/>
        <v>40</v>
      </c>
      <c r="C48" s="10"/>
      <c r="D48" s="18" t="s">
        <v>86</v>
      </c>
      <c r="E48" s="10"/>
      <c r="F48" s="18" t="s">
        <v>5</v>
      </c>
      <c r="G48" s="18" t="s">
        <v>226</v>
      </c>
      <c r="H48" s="10"/>
      <c r="I48" s="19">
        <v>37202572</v>
      </c>
      <c r="J48" s="19">
        <v>5430</v>
      </c>
      <c r="K48" s="17" t="s">
        <v>9</v>
      </c>
      <c r="L48" s="10"/>
      <c r="M48" s="60">
        <v>4134</v>
      </c>
      <c r="N48" s="60">
        <v>7686</v>
      </c>
      <c r="O48" s="60">
        <v>3733</v>
      </c>
      <c r="P48" s="10"/>
      <c r="Q48" s="60">
        <f>N48*$Q$188</f>
        <v>115290</v>
      </c>
      <c r="R48" s="10"/>
      <c r="S48" s="62">
        <f t="shared" si="6"/>
        <v>122976</v>
      </c>
      <c r="T48" s="10"/>
      <c r="U48" s="64">
        <v>20.7</v>
      </c>
      <c r="V48" s="64">
        <v>8.85</v>
      </c>
      <c r="W48" s="10"/>
      <c r="X48" s="43">
        <v>11720000000</v>
      </c>
      <c r="Y48" s="36">
        <v>6.9000000000000006E-2</v>
      </c>
      <c r="Z48" s="10"/>
      <c r="AA48" s="20">
        <v>61</v>
      </c>
      <c r="AB48" s="20">
        <v>8</v>
      </c>
      <c r="AC48" s="20">
        <v>1</v>
      </c>
      <c r="AD48" s="20">
        <v>29</v>
      </c>
      <c r="AE48" s="20">
        <v>1</v>
      </c>
      <c r="AF48" s="66">
        <f t="shared" si="7"/>
        <v>100</v>
      </c>
      <c r="AG48" s="10"/>
      <c r="AH48" s="36">
        <v>-0.185</v>
      </c>
      <c r="AI48" s="40">
        <v>15525</v>
      </c>
      <c r="AJ48" s="37">
        <v>0.66</v>
      </c>
      <c r="AK48" s="42" t="s">
        <v>214</v>
      </c>
      <c r="AL48" s="41">
        <v>573</v>
      </c>
      <c r="AN48" s="86"/>
      <c r="AO48" s="87"/>
      <c r="AP48" s="88">
        <f t="shared" si="8"/>
        <v>0</v>
      </c>
      <c r="AR48" s="86">
        <f t="shared" si="9"/>
        <v>0</v>
      </c>
      <c r="AS48" s="87"/>
      <c r="AT48" s="88">
        <f t="shared" si="10"/>
        <v>0</v>
      </c>
      <c r="AV48" s="88">
        <v>0</v>
      </c>
    </row>
    <row r="49" spans="1:48" ht="24" customHeight="1">
      <c r="A49" s="16"/>
      <c r="B49" s="17">
        <f t="shared" si="5"/>
        <v>41</v>
      </c>
      <c r="C49" s="10"/>
      <c r="D49" s="18" t="s">
        <v>124</v>
      </c>
      <c r="E49" s="10"/>
      <c r="F49" s="18" t="s">
        <v>18</v>
      </c>
      <c r="G49" s="18" t="s">
        <v>224</v>
      </c>
      <c r="H49" s="10"/>
      <c r="I49" s="19">
        <v>4660833</v>
      </c>
      <c r="J49" s="19">
        <v>39070</v>
      </c>
      <c r="K49" s="17" t="s">
        <v>14</v>
      </c>
      <c r="L49" s="10"/>
      <c r="M49" s="60">
        <v>327</v>
      </c>
      <c r="N49" s="60">
        <v>364</v>
      </c>
      <c r="O49" s="60">
        <v>364</v>
      </c>
      <c r="P49" s="10"/>
      <c r="Q49" s="60">
        <f>N49*$Q$189</f>
        <v>10920</v>
      </c>
      <c r="R49" s="10"/>
      <c r="S49" s="62">
        <f t="shared" si="6"/>
        <v>11284</v>
      </c>
      <c r="T49" s="10"/>
      <c r="U49" s="64">
        <v>7.8</v>
      </c>
      <c r="V49" s="64">
        <v>7.8</v>
      </c>
      <c r="W49" s="10"/>
      <c r="X49" s="43">
        <f>AP49+AT49</f>
        <v>11655819302.4</v>
      </c>
      <c r="Y49" s="36">
        <f>X49/AV49</f>
        <v>6.2047224453032672E-2</v>
      </c>
      <c r="Z49" s="10"/>
      <c r="AA49" s="20">
        <v>68.5</v>
      </c>
      <c r="AB49" s="20">
        <v>15.9</v>
      </c>
      <c r="AC49" s="20">
        <v>1.5</v>
      </c>
      <c r="AD49" s="20">
        <v>7.6</v>
      </c>
      <c r="AE49" s="20">
        <v>6.5</v>
      </c>
      <c r="AF49" s="66">
        <f t="shared" si="7"/>
        <v>100</v>
      </c>
      <c r="AG49" s="10"/>
      <c r="AH49" s="72"/>
      <c r="AI49" s="73"/>
      <c r="AJ49" s="74"/>
      <c r="AK49" s="75"/>
      <c r="AL49" s="76"/>
      <c r="AN49" s="57">
        <v>40026.851999999999</v>
      </c>
      <c r="AO49" s="35">
        <v>80</v>
      </c>
      <c r="AP49" s="43">
        <f t="shared" si="8"/>
        <v>1165581930.24</v>
      </c>
      <c r="AR49" s="57">
        <f t="shared" si="9"/>
        <v>40026.851999999999</v>
      </c>
      <c r="AS49" s="35">
        <v>24</v>
      </c>
      <c r="AT49" s="43">
        <f t="shared" si="10"/>
        <v>10490237372.16</v>
      </c>
      <c r="AV49" s="43">
        <v>187854000000</v>
      </c>
    </row>
    <row r="50" spans="1:48" ht="24" customHeight="1">
      <c r="A50" s="16"/>
      <c r="B50" s="17">
        <f t="shared" si="5"/>
        <v>42</v>
      </c>
      <c r="C50" s="10"/>
      <c r="D50" s="18" t="s">
        <v>161</v>
      </c>
      <c r="E50" s="10"/>
      <c r="F50" s="18" t="s">
        <v>8</v>
      </c>
      <c r="G50" s="18" t="s">
        <v>212</v>
      </c>
      <c r="H50" s="10"/>
      <c r="I50" s="19">
        <v>9837533</v>
      </c>
      <c r="J50" s="19">
        <v>54630</v>
      </c>
      <c r="K50" s="17" t="s">
        <v>14</v>
      </c>
      <c r="L50" s="10"/>
      <c r="M50" s="60">
        <v>270</v>
      </c>
      <c r="N50" s="60">
        <v>278</v>
      </c>
      <c r="O50" s="60">
        <v>278</v>
      </c>
      <c r="P50" s="10"/>
      <c r="Q50" s="60">
        <f>N50*$Q$189</f>
        <v>8340</v>
      </c>
      <c r="R50" s="10"/>
      <c r="S50" s="62">
        <f t="shared" si="6"/>
        <v>8618</v>
      </c>
      <c r="T50" s="10"/>
      <c r="U50" s="64">
        <v>2.8</v>
      </c>
      <c r="V50" s="64">
        <v>2.8</v>
      </c>
      <c r="W50" s="10"/>
      <c r="X50" s="43">
        <f>AP50+AT50</f>
        <v>11559061412.800001</v>
      </c>
      <c r="Y50" s="36">
        <f>X50/AV50</f>
        <v>2.2412401138549361E-2</v>
      </c>
      <c r="Z50" s="10"/>
      <c r="AA50" s="20">
        <v>53.7</v>
      </c>
      <c r="AB50" s="20">
        <v>16.3</v>
      </c>
      <c r="AC50" s="20">
        <v>8.1</v>
      </c>
      <c r="AD50" s="20">
        <v>15.6</v>
      </c>
      <c r="AE50" s="20">
        <v>6.3</v>
      </c>
      <c r="AF50" s="66">
        <f t="shared" si="7"/>
        <v>99.999999999999986</v>
      </c>
      <c r="AG50" s="10"/>
      <c r="AH50" s="72"/>
      <c r="AI50" s="73"/>
      <c r="AJ50" s="74"/>
      <c r="AK50" s="75"/>
      <c r="AL50" s="76"/>
      <c r="AN50" s="57">
        <v>51974.197</v>
      </c>
      <c r="AO50" s="35">
        <v>80</v>
      </c>
      <c r="AP50" s="43">
        <f t="shared" si="8"/>
        <v>1155906141.28</v>
      </c>
      <c r="AR50" s="57">
        <f t="shared" si="9"/>
        <v>51974.197</v>
      </c>
      <c r="AS50" s="35">
        <v>24</v>
      </c>
      <c r="AT50" s="43">
        <f t="shared" si="10"/>
        <v>10403155271.52</v>
      </c>
      <c r="AV50" s="43">
        <v>515744000000</v>
      </c>
    </row>
    <row r="51" spans="1:48" ht="24" customHeight="1">
      <c r="A51" s="16"/>
      <c r="B51" s="17">
        <f t="shared" si="5"/>
        <v>43</v>
      </c>
      <c r="C51" s="10"/>
      <c r="D51" s="18" t="s">
        <v>21</v>
      </c>
      <c r="E51" s="10"/>
      <c r="F51" s="18" t="s">
        <v>22</v>
      </c>
      <c r="G51" s="18" t="s">
        <v>198</v>
      </c>
      <c r="H51" s="10"/>
      <c r="I51" s="19">
        <v>162951552</v>
      </c>
      <c r="J51" s="19">
        <v>1330</v>
      </c>
      <c r="K51" s="17" t="s">
        <v>9</v>
      </c>
      <c r="L51" s="10"/>
      <c r="M51" s="60">
        <v>2376</v>
      </c>
      <c r="N51" s="60">
        <v>24954</v>
      </c>
      <c r="O51" s="60">
        <v>11825</v>
      </c>
      <c r="P51" s="10"/>
      <c r="Q51" s="60">
        <f>N51*$Q$188</f>
        <v>374310</v>
      </c>
      <c r="R51" s="10"/>
      <c r="S51" s="62">
        <f t="shared" si="6"/>
        <v>399264</v>
      </c>
      <c r="T51" s="10"/>
      <c r="U51" s="64">
        <v>15.3</v>
      </c>
      <c r="V51" s="64">
        <v>7.61</v>
      </c>
      <c r="W51" s="10"/>
      <c r="X51" s="43">
        <v>11270000000</v>
      </c>
      <c r="Y51" s="36">
        <v>5.0999999999999997E-2</v>
      </c>
      <c r="Z51" s="10"/>
      <c r="AA51" s="20">
        <v>18</v>
      </c>
      <c r="AB51" s="20">
        <v>33</v>
      </c>
      <c r="AC51" s="20">
        <v>12</v>
      </c>
      <c r="AD51" s="20">
        <v>32</v>
      </c>
      <c r="AE51" s="20">
        <v>5</v>
      </c>
      <c r="AF51" s="66">
        <f t="shared" si="7"/>
        <v>100</v>
      </c>
      <c r="AG51" s="10"/>
      <c r="AH51" s="36">
        <v>-4.3999999999999997E-2</v>
      </c>
      <c r="AI51" s="40">
        <v>1767</v>
      </c>
      <c r="AJ51" s="37">
        <v>0.67</v>
      </c>
      <c r="AK51" s="42" t="s">
        <v>223</v>
      </c>
      <c r="AL51" s="41">
        <v>417</v>
      </c>
      <c r="AN51" s="86"/>
      <c r="AO51" s="87"/>
      <c r="AP51" s="88">
        <f t="shared" si="8"/>
        <v>0</v>
      </c>
      <c r="AR51" s="86">
        <f t="shared" si="9"/>
        <v>0</v>
      </c>
      <c r="AS51" s="87"/>
      <c r="AT51" s="88">
        <f t="shared" si="10"/>
        <v>0</v>
      </c>
      <c r="AV51" s="88">
        <v>0</v>
      </c>
    </row>
    <row r="52" spans="1:48" ht="24" customHeight="1">
      <c r="A52" s="16"/>
      <c r="B52" s="17">
        <f t="shared" si="5"/>
        <v>44</v>
      </c>
      <c r="C52" s="10"/>
      <c r="D52" s="18" t="s">
        <v>136</v>
      </c>
      <c r="E52" s="10"/>
      <c r="F52" s="18" t="s">
        <v>5</v>
      </c>
      <c r="G52" s="18" t="s">
        <v>226</v>
      </c>
      <c r="H52" s="10"/>
      <c r="I52" s="19">
        <v>2569804</v>
      </c>
      <c r="J52" s="19">
        <v>75660</v>
      </c>
      <c r="K52" s="17" t="s">
        <v>14</v>
      </c>
      <c r="L52" s="10"/>
      <c r="M52" s="60">
        <v>178</v>
      </c>
      <c r="N52" s="60">
        <v>239</v>
      </c>
      <c r="O52" s="60">
        <v>239</v>
      </c>
      <c r="P52" s="10"/>
      <c r="Q52" s="60">
        <f>N52*$Q$189</f>
        <v>7170</v>
      </c>
      <c r="R52" s="10"/>
      <c r="S52" s="62">
        <f t="shared" si="6"/>
        <v>7409</v>
      </c>
      <c r="T52" s="10"/>
      <c r="U52" s="64">
        <v>9.3000000000000007</v>
      </c>
      <c r="V52" s="64">
        <v>9.3000000000000007</v>
      </c>
      <c r="W52" s="10"/>
      <c r="X52" s="43">
        <f>AP52+AT52</f>
        <v>10929577263.200001</v>
      </c>
      <c r="Y52" s="36">
        <f>X52/AV52</f>
        <v>7.2032117570453177E-2</v>
      </c>
      <c r="Z52" s="10"/>
      <c r="AA52" s="20">
        <v>48.3</v>
      </c>
      <c r="AB52" s="20">
        <v>2.2000000000000002</v>
      </c>
      <c r="AC52" s="20">
        <v>2.8</v>
      </c>
      <c r="AD52" s="20">
        <v>32</v>
      </c>
      <c r="AE52" s="20">
        <v>14.7</v>
      </c>
      <c r="AF52" s="66">
        <f t="shared" si="7"/>
        <v>100</v>
      </c>
      <c r="AG52" s="10"/>
      <c r="AH52" s="72"/>
      <c r="AI52" s="73"/>
      <c r="AJ52" s="74"/>
      <c r="AK52" s="75"/>
      <c r="AL52" s="76"/>
      <c r="AN52" s="57">
        <v>57163.061000000002</v>
      </c>
      <c r="AO52" s="35">
        <v>80</v>
      </c>
      <c r="AP52" s="43">
        <f t="shared" si="8"/>
        <v>1092957726.3199999</v>
      </c>
      <c r="AR52" s="57">
        <f t="shared" si="9"/>
        <v>57163.061000000002</v>
      </c>
      <c r="AS52" s="35">
        <v>24</v>
      </c>
      <c r="AT52" s="43">
        <f t="shared" si="10"/>
        <v>9836619536.8800011</v>
      </c>
      <c r="AV52" s="43">
        <v>151732000000</v>
      </c>
    </row>
    <row r="53" spans="1:48" ht="24" customHeight="1">
      <c r="A53" s="16"/>
      <c r="B53" s="17">
        <f t="shared" si="5"/>
        <v>45</v>
      </c>
      <c r="C53" s="10"/>
      <c r="D53" s="18" t="s">
        <v>59</v>
      </c>
      <c r="E53" s="10"/>
      <c r="F53" s="18" t="s">
        <v>5</v>
      </c>
      <c r="G53" s="18" t="s">
        <v>226</v>
      </c>
      <c r="H53" s="10"/>
      <c r="I53" s="19">
        <v>95688680</v>
      </c>
      <c r="J53" s="19">
        <v>3460</v>
      </c>
      <c r="K53" s="17" t="s">
        <v>9</v>
      </c>
      <c r="L53" s="10"/>
      <c r="M53" s="60">
        <v>8211</v>
      </c>
      <c r="N53" s="60">
        <v>9287</v>
      </c>
      <c r="O53" s="60">
        <v>26925</v>
      </c>
      <c r="P53" s="10"/>
      <c r="Q53" s="60">
        <f>N53*$Q$188</f>
        <v>139305</v>
      </c>
      <c r="R53" s="10"/>
      <c r="S53" s="62">
        <f t="shared" si="6"/>
        <v>148592</v>
      </c>
      <c r="T53" s="10"/>
      <c r="U53" s="64">
        <v>9.6999999999999993</v>
      </c>
      <c r="V53" s="64">
        <v>28.43</v>
      </c>
      <c r="W53" s="10"/>
      <c r="X53" s="43">
        <v>10740000000</v>
      </c>
      <c r="Y53" s="36">
        <v>3.2000000000000001E-2</v>
      </c>
      <c r="Z53" s="10"/>
      <c r="AA53" s="20">
        <v>61</v>
      </c>
      <c r="AB53" s="20">
        <v>10</v>
      </c>
      <c r="AC53" s="20">
        <v>1</v>
      </c>
      <c r="AD53" s="20">
        <v>27</v>
      </c>
      <c r="AE53" s="20">
        <v>1</v>
      </c>
      <c r="AF53" s="66">
        <f t="shared" si="7"/>
        <v>100</v>
      </c>
      <c r="AG53" s="10"/>
      <c r="AH53" s="36">
        <v>-4.7E-2</v>
      </c>
      <c r="AI53" s="40">
        <v>8792</v>
      </c>
      <c r="AJ53" s="37">
        <v>0.76</v>
      </c>
      <c r="AK53" s="42" t="s">
        <v>214</v>
      </c>
      <c r="AL53" s="41">
        <v>1580</v>
      </c>
      <c r="AN53" s="86"/>
      <c r="AO53" s="87"/>
      <c r="AP53" s="88">
        <f t="shared" si="8"/>
        <v>0</v>
      </c>
      <c r="AR53" s="86">
        <f t="shared" si="9"/>
        <v>0</v>
      </c>
      <c r="AS53" s="87"/>
      <c r="AT53" s="88">
        <f t="shared" si="10"/>
        <v>0</v>
      </c>
      <c r="AV53" s="88">
        <v>0</v>
      </c>
    </row>
    <row r="54" spans="1:48" ht="24" customHeight="1">
      <c r="A54" s="16"/>
      <c r="B54" s="17">
        <f t="shared" si="5"/>
        <v>46</v>
      </c>
      <c r="C54" s="10"/>
      <c r="D54" s="18" t="s">
        <v>88</v>
      </c>
      <c r="E54" s="10"/>
      <c r="F54" s="18" t="s">
        <v>8</v>
      </c>
      <c r="G54" s="18" t="s">
        <v>212</v>
      </c>
      <c r="H54" s="10"/>
      <c r="I54" s="19">
        <v>8191828</v>
      </c>
      <c r="J54" s="19">
        <v>36190</v>
      </c>
      <c r="K54" s="17" t="s">
        <v>14</v>
      </c>
      <c r="L54" s="10"/>
      <c r="M54" s="60">
        <v>335</v>
      </c>
      <c r="N54" s="60">
        <v>345</v>
      </c>
      <c r="O54" s="60">
        <v>345</v>
      </c>
      <c r="P54" s="10"/>
      <c r="Q54" s="60">
        <f>N54*$Q$189</f>
        <v>10350</v>
      </c>
      <c r="R54" s="10"/>
      <c r="S54" s="62">
        <f t="shared" si="6"/>
        <v>10695</v>
      </c>
      <c r="T54" s="10"/>
      <c r="U54" s="64">
        <v>4.2</v>
      </c>
      <c r="V54" s="64">
        <v>4.2</v>
      </c>
      <c r="W54" s="10"/>
      <c r="X54" s="43">
        <f>AP54+AT54</f>
        <v>10300768224</v>
      </c>
      <c r="Y54" s="36">
        <f>X54/AV54</f>
        <v>3.2295770271922646E-2</v>
      </c>
      <c r="Z54" s="10"/>
      <c r="AA54" s="20">
        <v>46.3</v>
      </c>
      <c r="AB54" s="20">
        <v>12.2</v>
      </c>
      <c r="AC54" s="20">
        <v>2.7</v>
      </c>
      <c r="AD54" s="20">
        <v>28.7</v>
      </c>
      <c r="AE54" s="20">
        <v>10.1</v>
      </c>
      <c r="AF54" s="66">
        <f t="shared" si="7"/>
        <v>100</v>
      </c>
      <c r="AG54" s="10"/>
      <c r="AH54" s="72"/>
      <c r="AI54" s="73"/>
      <c r="AJ54" s="74"/>
      <c r="AK54" s="75"/>
      <c r="AL54" s="76"/>
      <c r="AN54" s="57">
        <v>37321.624000000003</v>
      </c>
      <c r="AO54" s="35">
        <v>80</v>
      </c>
      <c r="AP54" s="43">
        <f t="shared" si="8"/>
        <v>1030076822.4000001</v>
      </c>
      <c r="AR54" s="57">
        <f t="shared" si="9"/>
        <v>37321.624000000003</v>
      </c>
      <c r="AS54" s="35">
        <v>24</v>
      </c>
      <c r="AT54" s="43">
        <f t="shared" si="10"/>
        <v>9270691401.6000004</v>
      </c>
      <c r="AV54" s="43">
        <v>318951000000</v>
      </c>
    </row>
    <row r="55" spans="1:48" ht="24" customHeight="1">
      <c r="A55" s="16"/>
      <c r="B55" s="17">
        <f t="shared" si="5"/>
        <v>47</v>
      </c>
      <c r="C55" s="10"/>
      <c r="D55" s="18" t="s">
        <v>55</v>
      </c>
      <c r="E55" s="10"/>
      <c r="F55" s="18" t="s">
        <v>8</v>
      </c>
      <c r="G55" s="18" t="s">
        <v>212</v>
      </c>
      <c r="H55" s="10"/>
      <c r="I55" s="19">
        <v>5711870</v>
      </c>
      <c r="J55" s="19">
        <v>56730</v>
      </c>
      <c r="K55" s="17" t="s">
        <v>14</v>
      </c>
      <c r="L55" s="10"/>
      <c r="M55" s="60">
        <v>211</v>
      </c>
      <c r="N55" s="60">
        <v>227</v>
      </c>
      <c r="O55" s="60">
        <v>227</v>
      </c>
      <c r="P55" s="10"/>
      <c r="Q55" s="60">
        <f>N55*$Q$189</f>
        <v>6810</v>
      </c>
      <c r="R55" s="10"/>
      <c r="S55" s="62">
        <f t="shared" si="6"/>
        <v>7037</v>
      </c>
      <c r="T55" s="10"/>
      <c r="U55" s="64">
        <v>4</v>
      </c>
      <c r="V55" s="64">
        <v>4</v>
      </c>
      <c r="W55" s="10"/>
      <c r="X55" s="43">
        <f>AP55+AT55</f>
        <v>9926982036.7999992</v>
      </c>
      <c r="Y55" s="36">
        <f>X55/AV55</f>
        <v>3.1703847892793721E-2</v>
      </c>
      <c r="Z55" s="10"/>
      <c r="AA55" s="20">
        <v>48.3</v>
      </c>
      <c r="AB55" s="20">
        <v>16.100000000000001</v>
      </c>
      <c r="AC55" s="20">
        <v>14.7</v>
      </c>
      <c r="AD55" s="20">
        <v>17.100000000000001</v>
      </c>
      <c r="AE55" s="20">
        <v>3.8</v>
      </c>
      <c r="AF55" s="66">
        <f t="shared" si="7"/>
        <v>100.00000000000001</v>
      </c>
      <c r="AG55" s="10"/>
      <c r="AH55" s="72"/>
      <c r="AI55" s="73"/>
      <c r="AJ55" s="74"/>
      <c r="AK55" s="75"/>
      <c r="AL55" s="76"/>
      <c r="AN55" s="57">
        <v>54663.998</v>
      </c>
      <c r="AO55" s="35">
        <v>80</v>
      </c>
      <c r="AP55" s="43">
        <f t="shared" si="8"/>
        <v>992698203.68000007</v>
      </c>
      <c r="AR55" s="57">
        <f t="shared" si="9"/>
        <v>54663.998</v>
      </c>
      <c r="AS55" s="35">
        <v>24</v>
      </c>
      <c r="AT55" s="43">
        <f t="shared" si="10"/>
        <v>8934283833.1199989</v>
      </c>
      <c r="AV55" s="43">
        <v>313116000000</v>
      </c>
    </row>
    <row r="56" spans="1:48" ht="24" customHeight="1">
      <c r="A56" s="16"/>
      <c r="B56" s="17">
        <f t="shared" si="5"/>
        <v>48</v>
      </c>
      <c r="C56" s="10"/>
      <c r="D56" s="18" t="s">
        <v>87</v>
      </c>
      <c r="E56" s="10"/>
      <c r="F56" s="18" t="s">
        <v>8</v>
      </c>
      <c r="G56" s="18" t="s">
        <v>212</v>
      </c>
      <c r="H56" s="10"/>
      <c r="I56" s="19">
        <v>4726078</v>
      </c>
      <c r="J56" s="19">
        <v>52560</v>
      </c>
      <c r="K56" s="17" t="s">
        <v>14</v>
      </c>
      <c r="L56" s="10"/>
      <c r="M56" s="60">
        <v>188</v>
      </c>
      <c r="N56" s="60">
        <v>194</v>
      </c>
      <c r="O56" s="60">
        <v>194</v>
      </c>
      <c r="P56" s="10"/>
      <c r="Q56" s="60">
        <f>N56*$Q$189</f>
        <v>5820</v>
      </c>
      <c r="R56" s="10"/>
      <c r="S56" s="62">
        <f t="shared" si="6"/>
        <v>6014</v>
      </c>
      <c r="T56" s="10"/>
      <c r="U56" s="64">
        <v>4.0999999999999996</v>
      </c>
      <c r="V56" s="64">
        <v>4.0999999999999996</v>
      </c>
      <c r="W56" s="10"/>
      <c r="X56" s="43">
        <f>AP56+AT56</f>
        <v>9808187126.3999996</v>
      </c>
      <c r="Y56" s="36">
        <f>X56/AV56</f>
        <v>3.2637059813724736E-2</v>
      </c>
      <c r="Z56" s="10"/>
      <c r="AA56" s="20">
        <v>62.2</v>
      </c>
      <c r="AB56" s="20">
        <v>11.7</v>
      </c>
      <c r="AC56" s="20">
        <v>5.3</v>
      </c>
      <c r="AD56" s="20">
        <v>18.600000000000001</v>
      </c>
      <c r="AE56" s="20">
        <v>2.2000000000000002</v>
      </c>
      <c r="AF56" s="66">
        <f t="shared" si="7"/>
        <v>100.00000000000001</v>
      </c>
      <c r="AG56" s="10"/>
      <c r="AH56" s="72"/>
      <c r="AI56" s="73"/>
      <c r="AJ56" s="74"/>
      <c r="AK56" s="75"/>
      <c r="AL56" s="76"/>
      <c r="AN56" s="57">
        <v>63197.082000000002</v>
      </c>
      <c r="AO56" s="35">
        <v>80</v>
      </c>
      <c r="AP56" s="43">
        <f t="shared" si="8"/>
        <v>980818712.63999999</v>
      </c>
      <c r="AR56" s="57">
        <f t="shared" si="9"/>
        <v>63197.082000000002</v>
      </c>
      <c r="AS56" s="35">
        <v>24</v>
      </c>
      <c r="AT56" s="43">
        <f t="shared" si="10"/>
        <v>8827368413.7600002</v>
      </c>
      <c r="AV56" s="43">
        <v>300523000000</v>
      </c>
    </row>
    <row r="57" spans="1:48" ht="24" customHeight="1">
      <c r="A57" s="16"/>
      <c r="B57" s="17">
        <f t="shared" si="5"/>
        <v>49</v>
      </c>
      <c r="C57" s="10"/>
      <c r="D57" s="18" t="s">
        <v>53</v>
      </c>
      <c r="E57" s="10"/>
      <c r="F57" s="18" t="s">
        <v>8</v>
      </c>
      <c r="G57" s="18" t="s">
        <v>212</v>
      </c>
      <c r="H57" s="10"/>
      <c r="I57" s="19">
        <v>10610947</v>
      </c>
      <c r="J57" s="19">
        <v>17570</v>
      </c>
      <c r="K57" s="17" t="s">
        <v>14</v>
      </c>
      <c r="L57" s="10"/>
      <c r="M57" s="60">
        <v>611</v>
      </c>
      <c r="N57" s="60">
        <v>630</v>
      </c>
      <c r="O57" s="60">
        <v>630</v>
      </c>
      <c r="P57" s="10"/>
      <c r="Q57" s="60">
        <f>N57*$Q$189</f>
        <v>18900</v>
      </c>
      <c r="R57" s="10"/>
      <c r="S57" s="62">
        <f t="shared" si="6"/>
        <v>19530</v>
      </c>
      <c r="T57" s="10"/>
      <c r="U57" s="64">
        <v>5.9</v>
      </c>
      <c r="V57" s="64">
        <v>5.9</v>
      </c>
      <c r="W57" s="10"/>
      <c r="X57" s="43">
        <f>AP57+AT57</f>
        <v>9305547047.9999981</v>
      </c>
      <c r="Y57" s="36">
        <f>X57/AV57</f>
        <v>4.7698739289558659E-2</v>
      </c>
      <c r="Z57" s="10"/>
      <c r="AA57" s="20">
        <v>53.7</v>
      </c>
      <c r="AB57" s="20">
        <v>10.3</v>
      </c>
      <c r="AC57" s="20">
        <v>8.6999999999999993</v>
      </c>
      <c r="AD57" s="20">
        <v>21.3</v>
      </c>
      <c r="AE57" s="20">
        <v>6</v>
      </c>
      <c r="AF57" s="66">
        <f t="shared" si="7"/>
        <v>100</v>
      </c>
      <c r="AG57" s="10"/>
      <c r="AH57" s="72"/>
      <c r="AI57" s="73"/>
      <c r="AJ57" s="74"/>
      <c r="AK57" s="75"/>
      <c r="AL57" s="76"/>
      <c r="AN57" s="57">
        <v>18463.386999999999</v>
      </c>
      <c r="AO57" s="35">
        <v>80</v>
      </c>
      <c r="AP57" s="43">
        <f t="shared" si="8"/>
        <v>930554704.79999995</v>
      </c>
      <c r="AR57" s="57">
        <f t="shared" si="9"/>
        <v>18463.386999999999</v>
      </c>
      <c r="AS57" s="35">
        <v>24</v>
      </c>
      <c r="AT57" s="43">
        <f t="shared" si="10"/>
        <v>8374992343.1999989</v>
      </c>
      <c r="AV57" s="43">
        <v>195090000000</v>
      </c>
    </row>
    <row r="58" spans="1:48" ht="24" customHeight="1">
      <c r="A58" s="16"/>
      <c r="B58" s="17">
        <f t="shared" si="5"/>
        <v>50</v>
      </c>
      <c r="C58" s="10"/>
      <c r="D58" s="18" t="s">
        <v>67</v>
      </c>
      <c r="E58" s="10"/>
      <c r="F58" s="18" t="s">
        <v>8</v>
      </c>
      <c r="G58" s="18" t="s">
        <v>212</v>
      </c>
      <c r="H58" s="10"/>
      <c r="I58" s="19">
        <v>5503132</v>
      </c>
      <c r="J58" s="19">
        <v>44730</v>
      </c>
      <c r="K58" s="17" t="s">
        <v>14</v>
      </c>
      <c r="L58" s="10"/>
      <c r="M58" s="60">
        <v>252</v>
      </c>
      <c r="N58" s="60">
        <v>260</v>
      </c>
      <c r="O58" s="60">
        <v>260</v>
      </c>
      <c r="P58" s="10"/>
      <c r="Q58" s="60">
        <f>N58*$Q$189</f>
        <v>7800</v>
      </c>
      <c r="R58" s="10"/>
      <c r="S58" s="62">
        <f t="shared" si="6"/>
        <v>8060</v>
      </c>
      <c r="T58" s="10"/>
      <c r="U58" s="64">
        <v>4.7</v>
      </c>
      <c r="V58" s="64">
        <v>4.7</v>
      </c>
      <c r="W58" s="10"/>
      <c r="X58" s="43">
        <f>AP58+AT58</f>
        <v>9105707520</v>
      </c>
      <c r="Y58" s="36">
        <f>X58/AV58</f>
        <v>3.785055293677516E-2</v>
      </c>
      <c r="Z58" s="10"/>
      <c r="AA58" s="20">
        <v>64.7</v>
      </c>
      <c r="AB58" s="20">
        <v>8.6999999999999993</v>
      </c>
      <c r="AC58" s="20">
        <v>9.5</v>
      </c>
      <c r="AD58" s="20">
        <v>10.7</v>
      </c>
      <c r="AE58" s="20">
        <v>6.4</v>
      </c>
      <c r="AF58" s="66">
        <f t="shared" si="7"/>
        <v>100.00000000000001</v>
      </c>
      <c r="AG58" s="10"/>
      <c r="AH58" s="72"/>
      <c r="AI58" s="73"/>
      <c r="AJ58" s="74"/>
      <c r="AK58" s="75"/>
      <c r="AL58" s="76"/>
      <c r="AN58" s="57">
        <v>43777.440000000002</v>
      </c>
      <c r="AO58" s="35">
        <v>80</v>
      </c>
      <c r="AP58" s="43">
        <f t="shared" si="8"/>
        <v>910570752</v>
      </c>
      <c r="AR58" s="57">
        <f t="shared" si="9"/>
        <v>43777.440000000002</v>
      </c>
      <c r="AS58" s="35">
        <v>24</v>
      </c>
      <c r="AT58" s="43">
        <f t="shared" si="10"/>
        <v>8195136768</v>
      </c>
      <c r="AV58" s="43">
        <v>240570000000</v>
      </c>
    </row>
    <row r="59" spans="1:48" ht="24" customHeight="1">
      <c r="A59" s="16"/>
      <c r="B59" s="17">
        <f t="shared" si="5"/>
        <v>51</v>
      </c>
      <c r="C59" s="10"/>
      <c r="D59" s="18" t="s">
        <v>133</v>
      </c>
      <c r="E59" s="10"/>
      <c r="F59" s="18" t="s">
        <v>13</v>
      </c>
      <c r="G59" s="18" t="s">
        <v>222</v>
      </c>
      <c r="H59" s="10"/>
      <c r="I59" s="19">
        <v>31773840</v>
      </c>
      <c r="J59" s="19">
        <v>5950</v>
      </c>
      <c r="K59" s="17" t="s">
        <v>9</v>
      </c>
      <c r="L59" s="10"/>
      <c r="M59" s="60">
        <v>2696</v>
      </c>
      <c r="N59" s="60">
        <v>4286</v>
      </c>
      <c r="O59" s="60">
        <v>4555</v>
      </c>
      <c r="P59" s="10"/>
      <c r="Q59" s="60">
        <f>N59*$Q$188</f>
        <v>64290</v>
      </c>
      <c r="R59" s="10"/>
      <c r="S59" s="62">
        <f t="shared" si="6"/>
        <v>68576</v>
      </c>
      <c r="T59" s="10"/>
      <c r="U59" s="64">
        <v>13.5</v>
      </c>
      <c r="V59" s="64">
        <v>13.95</v>
      </c>
      <c r="W59" s="10"/>
      <c r="X59" s="43">
        <v>8600000000</v>
      </c>
      <c r="Y59" s="36">
        <v>4.4999999999999998E-2</v>
      </c>
      <c r="Z59" s="10"/>
      <c r="AA59" s="20">
        <v>40</v>
      </c>
      <c r="AB59" s="20">
        <v>7</v>
      </c>
      <c r="AC59" s="20">
        <v>3</v>
      </c>
      <c r="AD59" s="20">
        <v>49</v>
      </c>
      <c r="AE59" s="20">
        <v>1</v>
      </c>
      <c r="AF59" s="66">
        <f t="shared" si="7"/>
        <v>100</v>
      </c>
      <c r="AG59" s="10"/>
      <c r="AH59" s="36">
        <v>-0.127</v>
      </c>
      <c r="AI59" s="40">
        <v>17640</v>
      </c>
      <c r="AJ59" s="37">
        <v>0.71</v>
      </c>
      <c r="AK59" s="42" t="s">
        <v>213</v>
      </c>
      <c r="AL59" s="41">
        <v>697</v>
      </c>
      <c r="AN59" s="86"/>
      <c r="AO59" s="87"/>
      <c r="AP59" s="88">
        <f t="shared" si="8"/>
        <v>0</v>
      </c>
      <c r="AR59" s="86">
        <f t="shared" si="9"/>
        <v>0</v>
      </c>
      <c r="AS59" s="87"/>
      <c r="AT59" s="88">
        <f t="shared" si="10"/>
        <v>0</v>
      </c>
      <c r="AV59" s="88">
        <v>0</v>
      </c>
    </row>
    <row r="60" spans="1:48" ht="24" customHeight="1">
      <c r="A60" s="16"/>
      <c r="B60" s="17">
        <f t="shared" si="5"/>
        <v>52</v>
      </c>
      <c r="C60" s="10"/>
      <c r="D60" s="18" t="s">
        <v>128</v>
      </c>
      <c r="E60" s="10"/>
      <c r="F60" s="18" t="s">
        <v>5</v>
      </c>
      <c r="G60" s="18" t="s">
        <v>226</v>
      </c>
      <c r="H60" s="10"/>
      <c r="I60" s="19">
        <v>4424762</v>
      </c>
      <c r="J60" s="19">
        <v>18080</v>
      </c>
      <c r="K60" s="17" t="s">
        <v>14</v>
      </c>
      <c r="L60" s="10"/>
      <c r="M60" s="60">
        <v>692</v>
      </c>
      <c r="N60" s="60">
        <v>713</v>
      </c>
      <c r="O60" s="60">
        <v>713</v>
      </c>
      <c r="P60" s="10"/>
      <c r="Q60" s="60">
        <f>N60*$Q$189</f>
        <v>21390</v>
      </c>
      <c r="R60" s="10"/>
      <c r="S60" s="62">
        <f t="shared" si="6"/>
        <v>22103</v>
      </c>
      <c r="T60" s="10"/>
      <c r="U60" s="64">
        <v>16.100000000000001</v>
      </c>
      <c r="V60" s="64">
        <v>16.100000000000001</v>
      </c>
      <c r="W60" s="10"/>
      <c r="X60" s="43">
        <f>AP60+AT60</f>
        <v>8397227448.8000011</v>
      </c>
      <c r="Y60" s="36">
        <f>X60/AV60</f>
        <v>0.12734455723753055</v>
      </c>
      <c r="Z60" s="10"/>
      <c r="AA60" s="20">
        <v>64.7</v>
      </c>
      <c r="AB60" s="20">
        <v>3.9</v>
      </c>
      <c r="AC60" s="20">
        <v>0.7</v>
      </c>
      <c r="AD60" s="20">
        <v>22.5</v>
      </c>
      <c r="AE60" s="20">
        <v>8.1999999999999993</v>
      </c>
      <c r="AF60" s="66">
        <f t="shared" si="7"/>
        <v>100.00000000000001</v>
      </c>
      <c r="AG60" s="10"/>
      <c r="AH60" s="72"/>
      <c r="AI60" s="73"/>
      <c r="AJ60" s="74"/>
      <c r="AK60" s="75"/>
      <c r="AL60" s="76"/>
      <c r="AN60" s="57">
        <v>14721.647000000001</v>
      </c>
      <c r="AO60" s="35">
        <v>80</v>
      </c>
      <c r="AP60" s="43">
        <f t="shared" si="8"/>
        <v>839722744.88000011</v>
      </c>
      <c r="AR60" s="57">
        <f t="shared" si="9"/>
        <v>14721.647000000001</v>
      </c>
      <c r="AS60" s="35">
        <v>24</v>
      </c>
      <c r="AT60" s="43">
        <f t="shared" si="10"/>
        <v>7557504703.920001</v>
      </c>
      <c r="AV60" s="43">
        <v>65941000000</v>
      </c>
    </row>
    <row r="61" spans="1:48" ht="24" customHeight="1">
      <c r="A61" s="16"/>
      <c r="B61" s="17">
        <f t="shared" si="5"/>
        <v>53</v>
      </c>
      <c r="C61" s="10"/>
      <c r="D61" s="18" t="s">
        <v>57</v>
      </c>
      <c r="E61" s="10"/>
      <c r="F61" s="18" t="s">
        <v>13</v>
      </c>
      <c r="G61" s="18" t="s">
        <v>222</v>
      </c>
      <c r="H61" s="10"/>
      <c r="I61" s="19">
        <v>10648791</v>
      </c>
      <c r="J61" s="19">
        <v>6390</v>
      </c>
      <c r="K61" s="17" t="s">
        <v>9</v>
      </c>
      <c r="L61" s="10"/>
      <c r="M61" s="60">
        <v>3118</v>
      </c>
      <c r="N61" s="60">
        <v>3684</v>
      </c>
      <c r="O61" s="60">
        <v>3184</v>
      </c>
      <c r="P61" s="10"/>
      <c r="Q61" s="60">
        <f>N61*$Q$188</f>
        <v>55260</v>
      </c>
      <c r="R61" s="10"/>
      <c r="S61" s="62">
        <f t="shared" si="6"/>
        <v>58944</v>
      </c>
      <c r="T61" s="10"/>
      <c r="U61" s="64">
        <v>34.6</v>
      </c>
      <c r="V61" s="64">
        <v>30.77</v>
      </c>
      <c r="W61" s="10"/>
      <c r="X61" s="43">
        <v>8320000000</v>
      </c>
      <c r="Y61" s="36">
        <v>0.115</v>
      </c>
      <c r="Z61" s="10"/>
      <c r="AA61" s="20">
        <v>73</v>
      </c>
      <c r="AB61" s="20">
        <v>16</v>
      </c>
      <c r="AC61" s="20">
        <v>1</v>
      </c>
      <c r="AD61" s="20">
        <v>9</v>
      </c>
      <c r="AE61" s="20">
        <v>1</v>
      </c>
      <c r="AF61" s="66">
        <f t="shared" si="7"/>
        <v>100</v>
      </c>
      <c r="AG61" s="10"/>
      <c r="AH61" s="36">
        <v>5.8999999999999997E-2</v>
      </c>
      <c r="AI61" s="40">
        <v>36192</v>
      </c>
      <c r="AJ61" s="37">
        <v>0.81</v>
      </c>
      <c r="AK61" s="42" t="s">
        <v>210</v>
      </c>
      <c r="AL61" s="41">
        <v>1563</v>
      </c>
      <c r="AN61" s="86"/>
      <c r="AO61" s="87"/>
      <c r="AP61" s="88">
        <f t="shared" si="8"/>
        <v>0</v>
      </c>
      <c r="AR61" s="86">
        <f t="shared" si="9"/>
        <v>0</v>
      </c>
      <c r="AS61" s="87"/>
      <c r="AT61" s="88">
        <f t="shared" si="10"/>
        <v>0</v>
      </c>
      <c r="AV61" s="88">
        <v>0</v>
      </c>
    </row>
    <row r="62" spans="1:48" ht="24" customHeight="1">
      <c r="A62" s="16"/>
      <c r="B62" s="17">
        <f t="shared" si="5"/>
        <v>54</v>
      </c>
      <c r="C62" s="10"/>
      <c r="D62" s="18" t="s">
        <v>159</v>
      </c>
      <c r="E62" s="10"/>
      <c r="F62" s="18" t="s">
        <v>5</v>
      </c>
      <c r="G62" s="18" t="s">
        <v>11</v>
      </c>
      <c r="H62" s="10"/>
      <c r="I62" s="19">
        <v>39578828</v>
      </c>
      <c r="J62" s="19">
        <v>2140</v>
      </c>
      <c r="K62" s="17" t="s">
        <v>9</v>
      </c>
      <c r="L62" s="10"/>
      <c r="M62" s="60">
        <v>2311</v>
      </c>
      <c r="N62" s="60">
        <v>10178</v>
      </c>
      <c r="O62" s="60">
        <v>10798</v>
      </c>
      <c r="P62" s="10"/>
      <c r="Q62" s="60">
        <f>N62*$Q$188</f>
        <v>152670</v>
      </c>
      <c r="R62" s="10"/>
      <c r="S62" s="62">
        <f t="shared" si="6"/>
        <v>162848</v>
      </c>
      <c r="T62" s="10"/>
      <c r="U62" s="64">
        <v>25.7</v>
      </c>
      <c r="V62" s="64">
        <v>27.41</v>
      </c>
      <c r="W62" s="10"/>
      <c r="X62" s="43">
        <v>8170000000</v>
      </c>
      <c r="Y62" s="36">
        <v>8.5999999999999993E-2</v>
      </c>
      <c r="Z62" s="10"/>
      <c r="AA62" s="20">
        <v>58</v>
      </c>
      <c r="AB62" s="20">
        <v>20</v>
      </c>
      <c r="AC62" s="20">
        <v>1</v>
      </c>
      <c r="AD62" s="20">
        <v>20</v>
      </c>
      <c r="AE62" s="20">
        <v>1</v>
      </c>
      <c r="AF62" s="66">
        <f t="shared" si="7"/>
        <v>100</v>
      </c>
      <c r="AG62" s="10"/>
      <c r="AH62" s="36">
        <v>-0.09</v>
      </c>
      <c r="AI62" s="40">
        <v>3165</v>
      </c>
      <c r="AJ62" s="37">
        <v>0.61</v>
      </c>
      <c r="AK62" s="42" t="s">
        <v>214</v>
      </c>
      <c r="AL62" s="41">
        <v>1749</v>
      </c>
      <c r="AN62" s="86"/>
      <c r="AO62" s="87"/>
      <c r="AP62" s="88">
        <f t="shared" si="8"/>
        <v>0</v>
      </c>
      <c r="AR62" s="86">
        <f t="shared" si="9"/>
        <v>0</v>
      </c>
      <c r="AS62" s="87"/>
      <c r="AT62" s="88">
        <f t="shared" si="10"/>
        <v>0</v>
      </c>
      <c r="AV62" s="88">
        <v>0</v>
      </c>
    </row>
    <row r="63" spans="1:48" ht="24" customHeight="1">
      <c r="A63" s="16"/>
      <c r="B63" s="17">
        <f t="shared" si="5"/>
        <v>55</v>
      </c>
      <c r="C63" s="10"/>
      <c r="D63" s="18" t="s">
        <v>93</v>
      </c>
      <c r="E63" s="10"/>
      <c r="F63" s="18" t="s">
        <v>8</v>
      </c>
      <c r="G63" s="18" t="s">
        <v>212</v>
      </c>
      <c r="H63" s="10"/>
      <c r="I63" s="19">
        <v>17987736</v>
      </c>
      <c r="J63" s="19">
        <v>8710</v>
      </c>
      <c r="K63" s="17" t="s">
        <v>9</v>
      </c>
      <c r="L63" s="10"/>
      <c r="M63" s="60">
        <v>2625</v>
      </c>
      <c r="N63" s="60">
        <v>3158</v>
      </c>
      <c r="O63" s="60">
        <v>2780</v>
      </c>
      <c r="P63" s="10"/>
      <c r="Q63" s="60">
        <f>N63*$Q$188</f>
        <v>47370</v>
      </c>
      <c r="R63" s="10"/>
      <c r="S63" s="62">
        <f t="shared" si="6"/>
        <v>50528</v>
      </c>
      <c r="T63" s="10"/>
      <c r="U63" s="64">
        <v>17.600000000000001</v>
      </c>
      <c r="V63" s="64">
        <v>15.73</v>
      </c>
      <c r="W63" s="10"/>
      <c r="X63" s="43">
        <v>8100000000</v>
      </c>
      <c r="Y63" s="36">
        <v>5.8999999999999997E-2</v>
      </c>
      <c r="Z63" s="10"/>
      <c r="AA63" s="20">
        <v>61</v>
      </c>
      <c r="AB63" s="20">
        <v>5</v>
      </c>
      <c r="AC63" s="20">
        <v>1</v>
      </c>
      <c r="AD63" s="20">
        <v>32</v>
      </c>
      <c r="AE63" s="20">
        <v>1</v>
      </c>
      <c r="AF63" s="66">
        <f t="shared" si="7"/>
        <v>100</v>
      </c>
      <c r="AG63" s="10"/>
      <c r="AH63" s="36">
        <v>-0.17499999999999999</v>
      </c>
      <c r="AI63" s="40">
        <v>24367</v>
      </c>
      <c r="AJ63" s="37">
        <v>0.82</v>
      </c>
      <c r="AK63" s="42" t="s">
        <v>213</v>
      </c>
      <c r="AL63" s="41">
        <v>969</v>
      </c>
      <c r="AN63" s="86"/>
      <c r="AO63" s="87"/>
      <c r="AP63" s="88">
        <f t="shared" si="8"/>
        <v>0</v>
      </c>
      <c r="AR63" s="86">
        <f t="shared" si="9"/>
        <v>0</v>
      </c>
      <c r="AS63" s="87"/>
      <c r="AT63" s="88">
        <f t="shared" si="10"/>
        <v>0</v>
      </c>
      <c r="AV63" s="88">
        <v>0</v>
      </c>
    </row>
    <row r="64" spans="1:48" ht="24" customHeight="1">
      <c r="A64" s="16"/>
      <c r="B64" s="17">
        <f t="shared" si="5"/>
        <v>56</v>
      </c>
      <c r="C64" s="10"/>
      <c r="D64" s="18" t="s">
        <v>127</v>
      </c>
      <c r="E64" s="10"/>
      <c r="F64" s="18" t="s">
        <v>8</v>
      </c>
      <c r="G64" s="18" t="s">
        <v>212</v>
      </c>
      <c r="H64" s="10"/>
      <c r="I64" s="19">
        <v>5254694</v>
      </c>
      <c r="J64" s="19">
        <v>82330</v>
      </c>
      <c r="K64" s="17" t="s">
        <v>14</v>
      </c>
      <c r="L64" s="10"/>
      <c r="M64" s="60">
        <v>135</v>
      </c>
      <c r="N64" s="60">
        <v>143</v>
      </c>
      <c r="O64" s="60">
        <v>143</v>
      </c>
      <c r="P64" s="10"/>
      <c r="Q64" s="60">
        <f>N64*$Q$189</f>
        <v>4290</v>
      </c>
      <c r="R64" s="10"/>
      <c r="S64" s="62">
        <f t="shared" si="6"/>
        <v>4433</v>
      </c>
      <c r="T64" s="10"/>
      <c r="U64" s="64">
        <v>2.7</v>
      </c>
      <c r="V64" s="64">
        <v>2.7</v>
      </c>
      <c r="W64" s="10"/>
      <c r="X64" s="43">
        <f>AP64+AT64</f>
        <v>8060688178.3999996</v>
      </c>
      <c r="Y64" s="36">
        <f>X64/AV64</f>
        <v>2.185492975948073E-2</v>
      </c>
      <c r="Z64" s="10"/>
      <c r="AA64" s="20">
        <v>49.6</v>
      </c>
      <c r="AB64" s="20">
        <v>17</v>
      </c>
      <c r="AC64" s="20">
        <v>8.9</v>
      </c>
      <c r="AD64" s="20">
        <v>11.9</v>
      </c>
      <c r="AE64" s="20">
        <v>12.6</v>
      </c>
      <c r="AF64" s="66">
        <f t="shared" si="7"/>
        <v>100</v>
      </c>
      <c r="AG64" s="10"/>
      <c r="AH64" s="72"/>
      <c r="AI64" s="73"/>
      <c r="AJ64" s="74"/>
      <c r="AK64" s="75"/>
      <c r="AL64" s="76"/>
      <c r="AN64" s="57">
        <v>70460.561000000002</v>
      </c>
      <c r="AO64" s="35">
        <v>80</v>
      </c>
      <c r="AP64" s="43">
        <f t="shared" si="8"/>
        <v>806068817.83999991</v>
      </c>
      <c r="AR64" s="57">
        <f t="shared" si="9"/>
        <v>70460.561000000002</v>
      </c>
      <c r="AS64" s="35">
        <v>24</v>
      </c>
      <c r="AT64" s="43">
        <f t="shared" si="10"/>
        <v>7254619360.5599995</v>
      </c>
      <c r="AV64" s="43">
        <v>368827000000</v>
      </c>
    </row>
    <row r="65" spans="1:48" ht="24" customHeight="1">
      <c r="A65" s="16"/>
      <c r="B65" s="17">
        <f t="shared" si="5"/>
        <v>57</v>
      </c>
      <c r="C65" s="10"/>
      <c r="D65" s="21" t="s">
        <v>10</v>
      </c>
      <c r="E65" s="10"/>
      <c r="F65" s="18" t="s">
        <v>11</v>
      </c>
      <c r="G65" s="18" t="s">
        <v>11</v>
      </c>
      <c r="H65" s="10"/>
      <c r="I65" s="19">
        <v>28813464</v>
      </c>
      <c r="J65" s="19">
        <v>3440</v>
      </c>
      <c r="K65" s="17" t="s">
        <v>9</v>
      </c>
      <c r="L65" s="10"/>
      <c r="M65" s="60">
        <v>2845</v>
      </c>
      <c r="N65" s="60">
        <v>6797</v>
      </c>
      <c r="O65" s="60">
        <v>6769</v>
      </c>
      <c r="P65" s="10"/>
      <c r="Q65" s="60">
        <f>N65*$Q$188</f>
        <v>101955</v>
      </c>
      <c r="R65" s="10"/>
      <c r="S65" s="62">
        <f t="shared" si="6"/>
        <v>108752</v>
      </c>
      <c r="T65" s="10"/>
      <c r="U65" s="64">
        <v>23.61</v>
      </c>
      <c r="V65" s="64">
        <v>24.82</v>
      </c>
      <c r="W65" s="10"/>
      <c r="X65" s="43">
        <v>7930000000</v>
      </c>
      <c r="Y65" s="36">
        <v>7.8E-2</v>
      </c>
      <c r="Z65" s="10"/>
      <c r="AA65" s="20">
        <v>51</v>
      </c>
      <c r="AB65" s="20">
        <v>3</v>
      </c>
      <c r="AC65" s="20">
        <v>1</v>
      </c>
      <c r="AD65" s="20">
        <v>44</v>
      </c>
      <c r="AE65" s="20">
        <v>1</v>
      </c>
      <c r="AF65" s="66">
        <f t="shared" si="7"/>
        <v>100</v>
      </c>
      <c r="AG65" s="10"/>
      <c r="AH65" s="36">
        <v>-0.159</v>
      </c>
      <c r="AI65" s="40">
        <v>2708</v>
      </c>
      <c r="AJ65" s="37">
        <v>0.64</v>
      </c>
      <c r="AK65" s="42" t="s">
        <v>214</v>
      </c>
      <c r="AL65" s="41">
        <v>1670</v>
      </c>
      <c r="AN65" s="86"/>
      <c r="AO65" s="87"/>
      <c r="AP65" s="88">
        <f t="shared" si="8"/>
        <v>0</v>
      </c>
      <c r="AR65" s="86">
        <f t="shared" si="9"/>
        <v>0</v>
      </c>
      <c r="AS65" s="87"/>
      <c r="AT65" s="88">
        <f t="shared" si="10"/>
        <v>0</v>
      </c>
      <c r="AV65" s="88">
        <v>0</v>
      </c>
    </row>
    <row r="66" spans="1:48" ht="24" customHeight="1">
      <c r="A66" s="16"/>
      <c r="B66" s="17">
        <f t="shared" si="5"/>
        <v>58</v>
      </c>
      <c r="C66" s="10"/>
      <c r="D66" s="18" t="s">
        <v>81</v>
      </c>
      <c r="E66" s="10"/>
      <c r="F66" s="18" t="s">
        <v>8</v>
      </c>
      <c r="G66" s="18" t="s">
        <v>212</v>
      </c>
      <c r="H66" s="10"/>
      <c r="I66" s="19">
        <v>9753281</v>
      </c>
      <c r="J66" s="19">
        <v>12570</v>
      </c>
      <c r="K66" s="17" t="s">
        <v>14</v>
      </c>
      <c r="L66" s="10"/>
      <c r="M66" s="60">
        <v>607</v>
      </c>
      <c r="N66" s="60">
        <v>756</v>
      </c>
      <c r="O66" s="60">
        <v>756</v>
      </c>
      <c r="P66" s="10"/>
      <c r="Q66" s="60">
        <f>N66*$Q$189</f>
        <v>22680</v>
      </c>
      <c r="R66" s="10"/>
      <c r="S66" s="62">
        <f t="shared" si="6"/>
        <v>23436</v>
      </c>
      <c r="T66" s="10"/>
      <c r="U66" s="64">
        <v>7.8</v>
      </c>
      <c r="V66" s="64">
        <v>7.8</v>
      </c>
      <c r="W66" s="10"/>
      <c r="X66" s="43">
        <f>AP66+AT66</f>
        <v>7857789004.7999992</v>
      </c>
      <c r="Y66" s="36">
        <f>X66/AV66</f>
        <v>6.1626334278118061E-2</v>
      </c>
      <c r="Z66" s="10"/>
      <c r="AA66" s="20">
        <v>44.3</v>
      </c>
      <c r="AB66" s="20">
        <v>10.5</v>
      </c>
      <c r="AC66" s="20">
        <v>12</v>
      </c>
      <c r="AD66" s="20">
        <v>25</v>
      </c>
      <c r="AE66" s="20">
        <v>8.1999999999999993</v>
      </c>
      <c r="AF66" s="66">
        <f t="shared" si="7"/>
        <v>100</v>
      </c>
      <c r="AG66" s="10"/>
      <c r="AH66" s="72"/>
      <c r="AI66" s="73"/>
      <c r="AJ66" s="74"/>
      <c r="AK66" s="75"/>
      <c r="AL66" s="76"/>
      <c r="AN66" s="57">
        <v>12992.376</v>
      </c>
      <c r="AO66" s="35">
        <v>80</v>
      </c>
      <c r="AP66" s="43">
        <f t="shared" si="8"/>
        <v>785778900.48000002</v>
      </c>
      <c r="AR66" s="57">
        <f t="shared" si="9"/>
        <v>12992.376</v>
      </c>
      <c r="AS66" s="35">
        <v>24</v>
      </c>
      <c r="AT66" s="43">
        <f t="shared" si="10"/>
        <v>7072010104.3199997</v>
      </c>
      <c r="AV66" s="43">
        <v>127507000000</v>
      </c>
    </row>
    <row r="67" spans="1:48" ht="24" customHeight="1">
      <c r="A67" s="16"/>
      <c r="B67" s="17">
        <f t="shared" si="5"/>
        <v>59</v>
      </c>
      <c r="C67" s="10"/>
      <c r="D67" s="18" t="s">
        <v>58</v>
      </c>
      <c r="E67" s="10"/>
      <c r="F67" s="18" t="s">
        <v>13</v>
      </c>
      <c r="G67" s="18" t="s">
        <v>222</v>
      </c>
      <c r="H67" s="10"/>
      <c r="I67" s="19">
        <v>16385068</v>
      </c>
      <c r="J67" s="19">
        <v>5820</v>
      </c>
      <c r="K67" s="17" t="s">
        <v>9</v>
      </c>
      <c r="L67" s="10"/>
      <c r="M67" s="60">
        <v>2894</v>
      </c>
      <c r="N67" s="60">
        <v>3490</v>
      </c>
      <c r="O67" s="60">
        <v>4474</v>
      </c>
      <c r="P67" s="10"/>
      <c r="Q67" s="60">
        <f>N67*$Q$188</f>
        <v>52350</v>
      </c>
      <c r="R67" s="10"/>
      <c r="S67" s="62">
        <f t="shared" si="6"/>
        <v>55840</v>
      </c>
      <c r="T67" s="10"/>
      <c r="U67" s="64">
        <v>21.3</v>
      </c>
      <c r="V67" s="64">
        <v>27.21</v>
      </c>
      <c r="W67" s="10"/>
      <c r="X67" s="43">
        <v>7080000000</v>
      </c>
      <c r="Y67" s="36">
        <v>7.0999999999999994E-2</v>
      </c>
      <c r="Z67" s="10"/>
      <c r="AA67" s="20">
        <v>32</v>
      </c>
      <c r="AB67" s="20">
        <v>18</v>
      </c>
      <c r="AC67" s="20">
        <v>2</v>
      </c>
      <c r="AD67" s="20">
        <v>47</v>
      </c>
      <c r="AE67" s="20">
        <v>1</v>
      </c>
      <c r="AF67" s="66">
        <f t="shared" si="7"/>
        <v>100</v>
      </c>
      <c r="AG67" s="10"/>
      <c r="AH67" s="36">
        <v>-9.0999999999999998E-2</v>
      </c>
      <c r="AI67" s="40">
        <v>11751</v>
      </c>
      <c r="AJ67" s="37">
        <v>0.75</v>
      </c>
      <c r="AK67" s="42" t="s">
        <v>213</v>
      </c>
      <c r="AL67" s="41">
        <v>1394</v>
      </c>
      <c r="AN67" s="86"/>
      <c r="AO67" s="87"/>
      <c r="AP67" s="88">
        <f t="shared" si="8"/>
        <v>0</v>
      </c>
      <c r="AR67" s="86">
        <f t="shared" si="9"/>
        <v>0</v>
      </c>
      <c r="AS67" s="87"/>
      <c r="AT67" s="88">
        <f t="shared" si="10"/>
        <v>0</v>
      </c>
      <c r="AV67" s="88">
        <v>0</v>
      </c>
    </row>
    <row r="68" spans="1:48" ht="24" customHeight="1">
      <c r="A68" s="16"/>
      <c r="B68" s="17">
        <f t="shared" si="5"/>
        <v>60</v>
      </c>
      <c r="C68" s="10"/>
      <c r="D68" s="18" t="s">
        <v>150</v>
      </c>
      <c r="E68" s="10"/>
      <c r="F68" s="18" t="s">
        <v>18</v>
      </c>
      <c r="G68" s="18" t="s">
        <v>224</v>
      </c>
      <c r="H68" s="10"/>
      <c r="I68" s="19">
        <v>5622455</v>
      </c>
      <c r="J68" s="19">
        <v>51880</v>
      </c>
      <c r="K68" s="17" t="s">
        <v>14</v>
      </c>
      <c r="L68" s="10"/>
      <c r="M68" s="60">
        <v>141</v>
      </c>
      <c r="N68" s="60">
        <v>155</v>
      </c>
      <c r="O68" s="60">
        <v>155</v>
      </c>
      <c r="P68" s="10"/>
      <c r="Q68" s="60">
        <f>N68*$Q$189</f>
        <v>4650</v>
      </c>
      <c r="R68" s="10"/>
      <c r="S68" s="62">
        <f t="shared" si="6"/>
        <v>4805</v>
      </c>
      <c r="T68" s="10"/>
      <c r="U68" s="64">
        <v>2.8</v>
      </c>
      <c r="V68" s="64">
        <v>2.8</v>
      </c>
      <c r="W68" s="10"/>
      <c r="X68" s="43">
        <f>AP68+AT68</f>
        <v>7033797080</v>
      </c>
      <c r="Y68" s="36">
        <f>X68/AV68</f>
        <v>2.2114129934479421E-2</v>
      </c>
      <c r="Z68" s="10"/>
      <c r="AA68" s="20">
        <v>7.8</v>
      </c>
      <c r="AB68" s="20">
        <v>44</v>
      </c>
      <c r="AC68" s="20">
        <v>14.2</v>
      </c>
      <c r="AD68" s="20">
        <v>33.299999999999997</v>
      </c>
      <c r="AE68" s="20">
        <v>0.7</v>
      </c>
      <c r="AF68" s="66">
        <f t="shared" si="7"/>
        <v>100</v>
      </c>
      <c r="AG68" s="10"/>
      <c r="AH68" s="72"/>
      <c r="AI68" s="73"/>
      <c r="AJ68" s="74"/>
      <c r="AK68" s="75"/>
      <c r="AL68" s="76"/>
      <c r="AN68" s="57">
        <v>56724.17</v>
      </c>
      <c r="AO68" s="35">
        <v>80</v>
      </c>
      <c r="AP68" s="43">
        <f t="shared" si="8"/>
        <v>703379708</v>
      </c>
      <c r="AR68" s="57">
        <f t="shared" si="9"/>
        <v>56724.17</v>
      </c>
      <c r="AS68" s="35">
        <v>24</v>
      </c>
      <c r="AT68" s="43">
        <f t="shared" si="10"/>
        <v>6330417372</v>
      </c>
      <c r="AV68" s="43">
        <v>318068000000</v>
      </c>
    </row>
    <row r="69" spans="1:48" ht="24" customHeight="1">
      <c r="A69" s="16"/>
      <c r="B69" s="17">
        <f t="shared" si="5"/>
        <v>61</v>
      </c>
      <c r="C69" s="10"/>
      <c r="D69" s="18" t="s">
        <v>118</v>
      </c>
      <c r="E69" s="10"/>
      <c r="F69" s="18" t="s">
        <v>5</v>
      </c>
      <c r="G69" s="18" t="s">
        <v>226</v>
      </c>
      <c r="H69" s="10"/>
      <c r="I69" s="19">
        <v>35276784</v>
      </c>
      <c r="J69" s="19">
        <v>2580</v>
      </c>
      <c r="K69" s="17" t="s">
        <v>9</v>
      </c>
      <c r="L69" s="10"/>
      <c r="M69" s="60">
        <v>3785</v>
      </c>
      <c r="N69" s="60">
        <v>6917</v>
      </c>
      <c r="O69" s="60">
        <v>7320</v>
      </c>
      <c r="P69" s="10"/>
      <c r="Q69" s="60">
        <f>N69*$Q$188</f>
        <v>103755</v>
      </c>
      <c r="R69" s="10"/>
      <c r="S69" s="62">
        <f t="shared" si="6"/>
        <v>110672</v>
      </c>
      <c r="T69" s="10"/>
      <c r="U69" s="64">
        <v>19.600000000000001</v>
      </c>
      <c r="V69" s="64">
        <v>20.8</v>
      </c>
      <c r="W69" s="10"/>
      <c r="X69" s="43">
        <v>6640000000</v>
      </c>
      <c r="Y69" s="36">
        <v>6.4000000000000001E-2</v>
      </c>
      <c r="Z69" s="10"/>
      <c r="AA69" s="20">
        <v>63</v>
      </c>
      <c r="AB69" s="20">
        <v>10</v>
      </c>
      <c r="AC69" s="20">
        <v>1</v>
      </c>
      <c r="AD69" s="20">
        <v>25</v>
      </c>
      <c r="AE69" s="20">
        <v>1</v>
      </c>
      <c r="AF69" s="66">
        <f t="shared" si="7"/>
        <v>100</v>
      </c>
      <c r="AG69" s="10"/>
      <c r="AH69" s="36">
        <v>-0.04</v>
      </c>
      <c r="AI69" s="40">
        <v>10748</v>
      </c>
      <c r="AJ69" s="37">
        <v>0.75</v>
      </c>
      <c r="AK69" s="42" t="s">
        <v>223</v>
      </c>
      <c r="AL69" s="41">
        <v>1143</v>
      </c>
      <c r="AN69" s="86"/>
      <c r="AO69" s="87"/>
      <c r="AP69" s="88">
        <f t="shared" si="8"/>
        <v>0</v>
      </c>
      <c r="AR69" s="86">
        <f t="shared" si="9"/>
        <v>0</v>
      </c>
      <c r="AS69" s="87"/>
      <c r="AT69" s="88">
        <f t="shared" si="10"/>
        <v>0</v>
      </c>
      <c r="AV69" s="88">
        <v>0</v>
      </c>
    </row>
    <row r="70" spans="1:48" ht="24" customHeight="1">
      <c r="A70" s="16"/>
      <c r="B70" s="17">
        <f t="shared" si="5"/>
        <v>62</v>
      </c>
      <c r="C70" s="10"/>
      <c r="D70" s="18" t="s">
        <v>94</v>
      </c>
      <c r="E70" s="10"/>
      <c r="F70" s="18" t="s">
        <v>11</v>
      </c>
      <c r="G70" s="18" t="s">
        <v>11</v>
      </c>
      <c r="H70" s="10"/>
      <c r="I70" s="19">
        <v>48461568</v>
      </c>
      <c r="J70" s="19">
        <v>1380</v>
      </c>
      <c r="K70" s="17" t="s">
        <v>9</v>
      </c>
      <c r="L70" s="10"/>
      <c r="M70" s="60">
        <v>2965</v>
      </c>
      <c r="N70" s="60">
        <v>13463</v>
      </c>
      <c r="O70" s="60">
        <v>5416</v>
      </c>
      <c r="P70" s="10"/>
      <c r="Q70" s="60">
        <f>N70*$Q$188</f>
        <v>201945</v>
      </c>
      <c r="R70" s="10"/>
      <c r="S70" s="62">
        <f t="shared" si="6"/>
        <v>215408</v>
      </c>
      <c r="T70" s="10"/>
      <c r="U70" s="64">
        <v>27.8</v>
      </c>
      <c r="V70" s="64">
        <v>11.47</v>
      </c>
      <c r="W70" s="10"/>
      <c r="X70" s="43">
        <v>6550000000</v>
      </c>
      <c r="Y70" s="36">
        <v>9.1999999999999998E-2</v>
      </c>
      <c r="Z70" s="10"/>
      <c r="AA70" s="20">
        <v>49</v>
      </c>
      <c r="AB70" s="20">
        <v>6</v>
      </c>
      <c r="AC70" s="20">
        <v>6</v>
      </c>
      <c r="AD70" s="20">
        <v>38</v>
      </c>
      <c r="AE70" s="20">
        <v>1</v>
      </c>
      <c r="AF70" s="66">
        <f t="shared" si="7"/>
        <v>100</v>
      </c>
      <c r="AG70" s="10"/>
      <c r="AH70" s="36">
        <v>-6.7000000000000004E-2</v>
      </c>
      <c r="AI70" s="40">
        <v>4536</v>
      </c>
      <c r="AJ70" s="37">
        <v>0.67</v>
      </c>
      <c r="AK70" s="42" t="s">
        <v>213</v>
      </c>
      <c r="AL70" s="41">
        <v>636</v>
      </c>
      <c r="AN70" s="86"/>
      <c r="AO70" s="87"/>
      <c r="AP70" s="88">
        <f t="shared" si="8"/>
        <v>0</v>
      </c>
      <c r="AR70" s="86">
        <f t="shared" si="9"/>
        <v>0</v>
      </c>
      <c r="AS70" s="87"/>
      <c r="AT70" s="88">
        <f t="shared" si="10"/>
        <v>0</v>
      </c>
      <c r="AV70" s="88">
        <v>0</v>
      </c>
    </row>
    <row r="71" spans="1:48" ht="24" customHeight="1">
      <c r="A71" s="16"/>
      <c r="B71" s="17">
        <f t="shared" si="5"/>
        <v>63</v>
      </c>
      <c r="C71" s="10"/>
      <c r="D71" s="18" t="s">
        <v>139</v>
      </c>
      <c r="E71" s="10"/>
      <c r="F71" s="18" t="s">
        <v>8</v>
      </c>
      <c r="G71" s="18" t="s">
        <v>212</v>
      </c>
      <c r="H71" s="10"/>
      <c r="I71" s="19">
        <v>19778084</v>
      </c>
      <c r="J71" s="19">
        <v>9470</v>
      </c>
      <c r="K71" s="17" t="s">
        <v>9</v>
      </c>
      <c r="L71" s="10"/>
      <c r="M71" s="60">
        <v>1913</v>
      </c>
      <c r="N71" s="60">
        <v>2044</v>
      </c>
      <c r="O71" s="60">
        <v>2208</v>
      </c>
      <c r="P71" s="10"/>
      <c r="Q71" s="60">
        <f>N71*$Q$188</f>
        <v>30660</v>
      </c>
      <c r="R71" s="10"/>
      <c r="S71" s="62">
        <f t="shared" si="6"/>
        <v>32704</v>
      </c>
      <c r="T71" s="10"/>
      <c r="U71" s="64">
        <v>10.3</v>
      </c>
      <c r="V71" s="64">
        <v>11.28</v>
      </c>
      <c r="W71" s="10"/>
      <c r="X71" s="43">
        <v>6500000000</v>
      </c>
      <c r="Y71" s="36">
        <v>3.4000000000000002E-2</v>
      </c>
      <c r="Z71" s="10"/>
      <c r="AA71" s="20">
        <v>48</v>
      </c>
      <c r="AB71" s="20">
        <v>6</v>
      </c>
      <c r="AC71" s="20">
        <v>5</v>
      </c>
      <c r="AD71" s="20">
        <v>39</v>
      </c>
      <c r="AE71" s="20">
        <v>2</v>
      </c>
      <c r="AF71" s="66">
        <f t="shared" si="7"/>
        <v>100</v>
      </c>
      <c r="AG71" s="10"/>
      <c r="AH71" s="36">
        <v>-2.1000000000000001E-2</v>
      </c>
      <c r="AI71" s="40">
        <v>35467</v>
      </c>
      <c r="AJ71" s="37">
        <v>0.69</v>
      </c>
      <c r="AK71" s="42" t="s">
        <v>213</v>
      </c>
      <c r="AL71" s="41">
        <v>723</v>
      </c>
      <c r="AN71" s="86"/>
      <c r="AO71" s="87"/>
      <c r="AP71" s="88">
        <f t="shared" si="8"/>
        <v>0</v>
      </c>
      <c r="AR71" s="86">
        <f t="shared" si="9"/>
        <v>0</v>
      </c>
      <c r="AS71" s="87"/>
      <c r="AT71" s="88">
        <f t="shared" si="10"/>
        <v>0</v>
      </c>
      <c r="AV71" s="88">
        <v>0</v>
      </c>
    </row>
    <row r="72" spans="1:48" ht="24" customHeight="1">
      <c r="A72" s="16"/>
      <c r="B72" s="17">
        <f t="shared" si="5"/>
        <v>64</v>
      </c>
      <c r="C72" s="10"/>
      <c r="D72" s="18" t="s">
        <v>65</v>
      </c>
      <c r="E72" s="10"/>
      <c r="F72" s="18" t="s">
        <v>11</v>
      </c>
      <c r="G72" s="18" t="s">
        <v>11</v>
      </c>
      <c r="H72" s="10"/>
      <c r="I72" s="19">
        <v>102403200</v>
      </c>
      <c r="J72" s="19">
        <v>660</v>
      </c>
      <c r="K72" s="17" t="s">
        <v>6</v>
      </c>
      <c r="L72" s="10"/>
      <c r="M72" s="60">
        <v>4352</v>
      </c>
      <c r="N72" s="60">
        <v>27326</v>
      </c>
      <c r="O72" s="60">
        <v>9639</v>
      </c>
      <c r="P72" s="10"/>
      <c r="Q72" s="60">
        <f>N72*$Q$188</f>
        <v>409890</v>
      </c>
      <c r="R72" s="10"/>
      <c r="S72" s="62">
        <f t="shared" si="6"/>
        <v>437216</v>
      </c>
      <c r="T72" s="10"/>
      <c r="U72" s="64">
        <v>26.7</v>
      </c>
      <c r="V72" s="64">
        <v>9.6</v>
      </c>
      <c r="W72" s="10"/>
      <c r="X72" s="43">
        <v>6480000000</v>
      </c>
      <c r="Y72" s="36">
        <v>8.8999999999999996E-2</v>
      </c>
      <c r="Z72" s="10"/>
      <c r="AA72" s="20">
        <v>48</v>
      </c>
      <c r="AB72" s="20">
        <v>5</v>
      </c>
      <c r="AC72" s="20">
        <v>3</v>
      </c>
      <c r="AD72" s="20">
        <v>43</v>
      </c>
      <c r="AE72" s="20">
        <v>1</v>
      </c>
      <c r="AF72" s="66">
        <f t="shared" si="7"/>
        <v>100</v>
      </c>
      <c r="AG72" s="10"/>
      <c r="AH72" s="36">
        <v>-0.1</v>
      </c>
      <c r="AI72" s="40">
        <v>692</v>
      </c>
      <c r="AJ72" s="37">
        <v>0.6</v>
      </c>
      <c r="AK72" s="42" t="s">
        <v>214</v>
      </c>
      <c r="AL72" s="41">
        <v>550</v>
      </c>
      <c r="AN72" s="86"/>
      <c r="AO72" s="87"/>
      <c r="AP72" s="88">
        <f t="shared" si="8"/>
        <v>0</v>
      </c>
      <c r="AR72" s="86">
        <f t="shared" si="9"/>
        <v>0</v>
      </c>
      <c r="AS72" s="87"/>
      <c r="AT72" s="88">
        <f t="shared" si="10"/>
        <v>0</v>
      </c>
      <c r="AV72" s="88">
        <v>0</v>
      </c>
    </row>
    <row r="73" spans="1:48" ht="24" customHeight="1">
      <c r="A73" s="16"/>
      <c r="B73" s="17">
        <f t="shared" si="5"/>
        <v>65</v>
      </c>
      <c r="C73" s="10"/>
      <c r="D73" s="18" t="s">
        <v>180</v>
      </c>
      <c r="E73" s="10"/>
      <c r="F73" s="18" t="s">
        <v>13</v>
      </c>
      <c r="G73" s="18" t="s">
        <v>222</v>
      </c>
      <c r="H73" s="10"/>
      <c r="I73" s="19">
        <v>3444006</v>
      </c>
      <c r="J73" s="19">
        <v>15230</v>
      </c>
      <c r="K73" s="17" t="s">
        <v>14</v>
      </c>
      <c r="L73" s="10"/>
      <c r="M73" s="60">
        <v>446</v>
      </c>
      <c r="N73" s="60">
        <v>460</v>
      </c>
      <c r="O73" s="60">
        <v>460</v>
      </c>
      <c r="P73" s="10"/>
      <c r="Q73" s="60">
        <f>N73*$Q$189</f>
        <v>13800</v>
      </c>
      <c r="R73" s="10"/>
      <c r="S73" s="62">
        <f t="shared" ref="S73:S104" si="11">Q73+N73</f>
        <v>14260</v>
      </c>
      <c r="T73" s="10"/>
      <c r="U73" s="64">
        <v>13.4</v>
      </c>
      <c r="V73" s="64">
        <v>13.4</v>
      </c>
      <c r="W73" s="10"/>
      <c r="X73" s="43">
        <f>AP73+AT73</f>
        <v>5662468992</v>
      </c>
      <c r="Y73" s="36">
        <f>X73/AV73</f>
        <v>0.1074717011843304</v>
      </c>
      <c r="Z73" s="10"/>
      <c r="AA73" s="20">
        <v>30.7</v>
      </c>
      <c r="AB73" s="20">
        <v>45.7</v>
      </c>
      <c r="AC73" s="20">
        <v>7</v>
      </c>
      <c r="AD73" s="20">
        <v>16.600000000000001</v>
      </c>
      <c r="AE73" s="20">
        <v>0</v>
      </c>
      <c r="AF73" s="66">
        <f t="shared" ref="AF73:AF104" si="12">SUM(AA73:AE73)</f>
        <v>100</v>
      </c>
      <c r="AG73" s="10"/>
      <c r="AH73" s="72"/>
      <c r="AI73" s="73"/>
      <c r="AJ73" s="74"/>
      <c r="AK73" s="75"/>
      <c r="AL73" s="76"/>
      <c r="AN73" s="57">
        <v>15387.144</v>
      </c>
      <c r="AO73" s="35">
        <v>80</v>
      </c>
      <c r="AP73" s="43">
        <f t="shared" ref="AP73:AP104" si="13">N73*AN73*AO73</f>
        <v>566246899.20000005</v>
      </c>
      <c r="AR73" s="57">
        <f t="shared" ref="AR73:AR104" si="14">AN73</f>
        <v>15387.144</v>
      </c>
      <c r="AS73" s="35">
        <v>24</v>
      </c>
      <c r="AT73" s="43">
        <f t="shared" ref="AT73:AT104" si="15">Q73*AR73*AS73</f>
        <v>5096222092.8000002</v>
      </c>
      <c r="AV73" s="43">
        <v>52688000000</v>
      </c>
    </row>
    <row r="74" spans="1:48" ht="24" customHeight="1">
      <c r="A74" s="16"/>
      <c r="B74" s="17">
        <f t="shared" si="5"/>
        <v>66</v>
      </c>
      <c r="C74" s="10"/>
      <c r="D74" s="18" t="s">
        <v>178</v>
      </c>
      <c r="E74" s="10"/>
      <c r="F74" s="18" t="s">
        <v>11</v>
      </c>
      <c r="G74" s="18" t="s">
        <v>11</v>
      </c>
      <c r="H74" s="10"/>
      <c r="I74" s="19">
        <v>55572200</v>
      </c>
      <c r="J74" s="19">
        <v>900</v>
      </c>
      <c r="K74" s="17" t="s">
        <v>6</v>
      </c>
      <c r="L74" s="10"/>
      <c r="M74" s="60">
        <v>3256</v>
      </c>
      <c r="N74" s="60">
        <v>16252</v>
      </c>
      <c r="O74" s="60">
        <v>5496</v>
      </c>
      <c r="P74" s="10"/>
      <c r="Q74" s="60">
        <f>N74*$Q$188</f>
        <v>243780</v>
      </c>
      <c r="R74" s="10"/>
      <c r="S74" s="62">
        <f t="shared" si="11"/>
        <v>260032</v>
      </c>
      <c r="T74" s="10"/>
      <c r="U74" s="64">
        <v>29.2</v>
      </c>
      <c r="V74" s="64">
        <v>10.46</v>
      </c>
      <c r="W74" s="10"/>
      <c r="X74" s="43">
        <v>4990000000</v>
      </c>
      <c r="Y74" s="36">
        <v>0.1</v>
      </c>
      <c r="Z74" s="10"/>
      <c r="AA74" s="20">
        <v>49</v>
      </c>
      <c r="AB74" s="20">
        <v>5</v>
      </c>
      <c r="AC74" s="20">
        <v>5</v>
      </c>
      <c r="AD74" s="20">
        <v>40</v>
      </c>
      <c r="AE74" s="20">
        <v>1</v>
      </c>
      <c r="AF74" s="66">
        <f t="shared" si="12"/>
        <v>100</v>
      </c>
      <c r="AG74" s="10"/>
      <c r="AH74" s="36">
        <v>-3.5999999999999997E-2</v>
      </c>
      <c r="AI74" s="40">
        <v>3893</v>
      </c>
      <c r="AJ74" s="37">
        <v>0.56999999999999995</v>
      </c>
      <c r="AK74" s="42" t="s">
        <v>214</v>
      </c>
      <c r="AL74" s="41">
        <v>605</v>
      </c>
      <c r="AN74" s="86"/>
      <c r="AO74" s="87"/>
      <c r="AP74" s="88">
        <f t="shared" si="13"/>
        <v>0</v>
      </c>
      <c r="AR74" s="86">
        <f t="shared" si="14"/>
        <v>0</v>
      </c>
      <c r="AS74" s="87"/>
      <c r="AT74" s="88">
        <f t="shared" si="15"/>
        <v>0</v>
      </c>
      <c r="AV74" s="88">
        <v>0</v>
      </c>
    </row>
    <row r="75" spans="1:48" ht="24" customHeight="1">
      <c r="A75" s="16"/>
      <c r="B75" s="17">
        <f t="shared" si="5"/>
        <v>67</v>
      </c>
      <c r="C75" s="10"/>
      <c r="D75" s="18" t="s">
        <v>73</v>
      </c>
      <c r="E75" s="10"/>
      <c r="F75" s="18" t="s">
        <v>11</v>
      </c>
      <c r="G75" s="18" t="s">
        <v>11</v>
      </c>
      <c r="H75" s="10"/>
      <c r="I75" s="19">
        <v>28206728</v>
      </c>
      <c r="J75" s="19">
        <v>1380</v>
      </c>
      <c r="K75" s="17" t="s">
        <v>9</v>
      </c>
      <c r="L75" s="10"/>
      <c r="M75" s="60">
        <v>1802</v>
      </c>
      <c r="N75" s="60">
        <v>7018</v>
      </c>
      <c r="O75" s="60">
        <v>5387</v>
      </c>
      <c r="P75" s="10"/>
      <c r="Q75" s="60">
        <f>N75*$Q$188</f>
        <v>105270</v>
      </c>
      <c r="R75" s="10"/>
      <c r="S75" s="62">
        <f t="shared" si="11"/>
        <v>112288</v>
      </c>
      <c r="T75" s="10"/>
      <c r="U75" s="64">
        <v>24.9</v>
      </c>
      <c r="V75" s="64">
        <v>18.29</v>
      </c>
      <c r="W75" s="10"/>
      <c r="X75" s="43">
        <v>4550000000</v>
      </c>
      <c r="Y75" s="36">
        <v>8.3000000000000004E-2</v>
      </c>
      <c r="Z75" s="10"/>
      <c r="AA75" s="20">
        <v>48</v>
      </c>
      <c r="AB75" s="20">
        <v>3</v>
      </c>
      <c r="AC75" s="20">
        <v>3</v>
      </c>
      <c r="AD75" s="20">
        <v>45</v>
      </c>
      <c r="AE75" s="20">
        <v>1</v>
      </c>
      <c r="AF75" s="66">
        <f t="shared" si="12"/>
        <v>100</v>
      </c>
      <c r="AG75" s="10"/>
      <c r="AH75" s="36">
        <v>1.0999999999999999E-2</v>
      </c>
      <c r="AI75" s="40">
        <v>7328</v>
      </c>
      <c r="AJ75" s="37">
        <v>0.7</v>
      </c>
      <c r="AK75" s="42" t="s">
        <v>213</v>
      </c>
      <c r="AL75" s="41">
        <v>976</v>
      </c>
      <c r="AN75" s="86"/>
      <c r="AO75" s="87"/>
      <c r="AP75" s="88">
        <f t="shared" si="13"/>
        <v>0</v>
      </c>
      <c r="AR75" s="86">
        <f t="shared" si="14"/>
        <v>0</v>
      </c>
      <c r="AS75" s="87"/>
      <c r="AT75" s="88">
        <f t="shared" si="15"/>
        <v>0</v>
      </c>
      <c r="AV75" s="88">
        <v>0</v>
      </c>
    </row>
    <row r="76" spans="1:48" ht="24" customHeight="1">
      <c r="A76" s="16"/>
      <c r="B76" s="17">
        <f t="shared" si="5"/>
        <v>68</v>
      </c>
      <c r="C76" s="10"/>
      <c r="D76" s="18" t="s">
        <v>175</v>
      </c>
      <c r="E76" s="10"/>
      <c r="F76" s="18" t="s">
        <v>8</v>
      </c>
      <c r="G76" s="18" t="s">
        <v>212</v>
      </c>
      <c r="H76" s="10"/>
      <c r="I76" s="19">
        <v>44438624</v>
      </c>
      <c r="J76" s="19">
        <v>2310</v>
      </c>
      <c r="K76" s="17" t="s">
        <v>9</v>
      </c>
      <c r="L76" s="10"/>
      <c r="M76" s="60">
        <v>4687</v>
      </c>
      <c r="N76" s="60">
        <v>6089</v>
      </c>
      <c r="O76" s="60">
        <v>7308</v>
      </c>
      <c r="P76" s="10"/>
      <c r="Q76" s="60">
        <f>N76*$Q$188</f>
        <v>91335</v>
      </c>
      <c r="R76" s="10"/>
      <c r="S76" s="62">
        <f t="shared" si="11"/>
        <v>97424</v>
      </c>
      <c r="T76" s="10"/>
      <c r="U76" s="64">
        <v>13.7</v>
      </c>
      <c r="V76" s="64">
        <v>16.25</v>
      </c>
      <c r="W76" s="10"/>
      <c r="X76" s="43">
        <v>4430000000</v>
      </c>
      <c r="Y76" s="36">
        <v>4.7E-2</v>
      </c>
      <c r="Z76" s="10"/>
      <c r="AA76" s="20">
        <v>50</v>
      </c>
      <c r="AB76" s="20">
        <v>8</v>
      </c>
      <c r="AC76" s="20">
        <v>2</v>
      </c>
      <c r="AD76" s="20">
        <v>39</v>
      </c>
      <c r="AE76" s="20">
        <v>1</v>
      </c>
      <c r="AF76" s="66">
        <f t="shared" si="12"/>
        <v>100</v>
      </c>
      <c r="AG76" s="10"/>
      <c r="AH76" s="36">
        <v>0.28899999999999998</v>
      </c>
      <c r="AI76" s="40">
        <v>32480</v>
      </c>
      <c r="AJ76" s="37">
        <v>0.86</v>
      </c>
      <c r="AK76" s="42" t="s">
        <v>210</v>
      </c>
      <c r="AL76" s="41">
        <v>1003</v>
      </c>
      <c r="AN76" s="86"/>
      <c r="AO76" s="87"/>
      <c r="AP76" s="88">
        <f t="shared" si="13"/>
        <v>0</v>
      </c>
      <c r="AR76" s="86">
        <f t="shared" si="14"/>
        <v>0</v>
      </c>
      <c r="AS76" s="87"/>
      <c r="AT76" s="88">
        <f t="shared" si="15"/>
        <v>0</v>
      </c>
      <c r="AV76" s="88">
        <v>0</v>
      </c>
    </row>
    <row r="77" spans="1:48" ht="24" customHeight="1">
      <c r="A77" s="16"/>
      <c r="B77" s="17">
        <f t="shared" ref="B77:B140" si="16">B76+1</f>
        <v>69</v>
      </c>
      <c r="C77" s="10"/>
      <c r="D77" s="18" t="s">
        <v>151</v>
      </c>
      <c r="E77" s="10"/>
      <c r="F77" s="18" t="s">
        <v>8</v>
      </c>
      <c r="G77" s="18" t="s">
        <v>212</v>
      </c>
      <c r="H77" s="10"/>
      <c r="I77" s="19">
        <v>5444218</v>
      </c>
      <c r="J77" s="19">
        <v>16810</v>
      </c>
      <c r="K77" s="17" t="s">
        <v>14</v>
      </c>
      <c r="L77" s="10"/>
      <c r="M77" s="60">
        <v>275</v>
      </c>
      <c r="N77" s="60">
        <v>330</v>
      </c>
      <c r="O77" s="60">
        <v>330</v>
      </c>
      <c r="P77" s="10"/>
      <c r="Q77" s="60">
        <f>N77*$Q$189</f>
        <v>9900</v>
      </c>
      <c r="R77" s="10"/>
      <c r="S77" s="62">
        <f t="shared" si="11"/>
        <v>10230</v>
      </c>
      <c r="T77" s="10"/>
      <c r="U77" s="64">
        <v>6.1</v>
      </c>
      <c r="V77" s="64">
        <v>6.1</v>
      </c>
      <c r="W77" s="10"/>
      <c r="X77" s="43">
        <f>AP77+AT77</f>
        <v>4357583472</v>
      </c>
      <c r="Y77" s="36">
        <f>X77/AV77</f>
        <v>4.8611500005577804E-2</v>
      </c>
      <c r="Z77" s="10"/>
      <c r="AA77" s="20">
        <v>50.2</v>
      </c>
      <c r="AB77" s="20">
        <v>8.6999999999999993</v>
      </c>
      <c r="AC77" s="20">
        <v>7.6</v>
      </c>
      <c r="AD77" s="20">
        <v>29.1</v>
      </c>
      <c r="AE77" s="20">
        <v>4.4000000000000004</v>
      </c>
      <c r="AF77" s="66">
        <f t="shared" si="12"/>
        <v>100</v>
      </c>
      <c r="AG77" s="10"/>
      <c r="AH77" s="72"/>
      <c r="AI77" s="73"/>
      <c r="AJ77" s="74"/>
      <c r="AK77" s="75"/>
      <c r="AL77" s="76"/>
      <c r="AN77" s="57">
        <v>16505.998</v>
      </c>
      <c r="AO77" s="35">
        <v>80</v>
      </c>
      <c r="AP77" s="43">
        <f t="shared" si="13"/>
        <v>435758347.19999999</v>
      </c>
      <c r="AR77" s="57">
        <f t="shared" si="14"/>
        <v>16505.998</v>
      </c>
      <c r="AS77" s="35">
        <v>24</v>
      </c>
      <c r="AT77" s="43">
        <f t="shared" si="15"/>
        <v>3921825124.7999997</v>
      </c>
      <c r="AV77" s="43">
        <v>89641000000</v>
      </c>
    </row>
    <row r="78" spans="1:48" ht="24" customHeight="1">
      <c r="A78" s="16"/>
      <c r="B78" s="17">
        <f t="shared" si="16"/>
        <v>70</v>
      </c>
      <c r="C78" s="10"/>
      <c r="D78" s="18" t="s">
        <v>120</v>
      </c>
      <c r="E78" s="10"/>
      <c r="F78" s="18" t="s">
        <v>22</v>
      </c>
      <c r="G78" s="18" t="s">
        <v>224</v>
      </c>
      <c r="H78" s="10"/>
      <c r="I78" s="19">
        <v>52885224</v>
      </c>
      <c r="J78" s="19">
        <v>1190</v>
      </c>
      <c r="K78" s="17" t="s">
        <v>9</v>
      </c>
      <c r="L78" s="10"/>
      <c r="M78" s="60">
        <v>4887</v>
      </c>
      <c r="N78" s="60">
        <v>10540</v>
      </c>
      <c r="O78" s="60">
        <v>11075</v>
      </c>
      <c r="P78" s="10"/>
      <c r="Q78" s="60">
        <f t="shared" ref="Q78:Q86" si="17">N78*$Q$188</f>
        <v>158100</v>
      </c>
      <c r="R78" s="10"/>
      <c r="S78" s="62">
        <f t="shared" si="11"/>
        <v>168640</v>
      </c>
      <c r="T78" s="10"/>
      <c r="U78" s="64">
        <v>19.899999999999999</v>
      </c>
      <c r="V78" s="64">
        <v>21.12</v>
      </c>
      <c r="W78" s="10"/>
      <c r="X78" s="43">
        <v>4190000000</v>
      </c>
      <c r="Y78" s="36">
        <v>6.6000000000000003E-2</v>
      </c>
      <c r="Z78" s="10"/>
      <c r="AA78" s="20">
        <v>30</v>
      </c>
      <c r="AB78" s="20">
        <v>21</v>
      </c>
      <c r="AC78" s="20">
        <v>2</v>
      </c>
      <c r="AD78" s="20">
        <v>45</v>
      </c>
      <c r="AE78" s="20">
        <v>2</v>
      </c>
      <c r="AF78" s="66">
        <f t="shared" si="12"/>
        <v>100</v>
      </c>
      <c r="AG78" s="10"/>
      <c r="AH78" s="36">
        <v>-7.0999999999999994E-2</v>
      </c>
      <c r="AI78" s="40">
        <v>12066</v>
      </c>
      <c r="AJ78" s="37">
        <v>0.83</v>
      </c>
      <c r="AK78" s="42" t="s">
        <v>214</v>
      </c>
      <c r="AL78" s="41">
        <v>1158</v>
      </c>
      <c r="AN78" s="86"/>
      <c r="AO78" s="87"/>
      <c r="AP78" s="88">
        <f t="shared" si="13"/>
        <v>0</v>
      </c>
      <c r="AR78" s="86">
        <f t="shared" si="14"/>
        <v>0</v>
      </c>
      <c r="AS78" s="87"/>
      <c r="AT78" s="88">
        <f t="shared" si="15"/>
        <v>0</v>
      </c>
      <c r="AV78" s="88">
        <v>0</v>
      </c>
    </row>
    <row r="79" spans="1:48" ht="24" customHeight="1">
      <c r="A79" s="16"/>
      <c r="B79" s="17">
        <f t="shared" si="16"/>
        <v>71</v>
      </c>
      <c r="C79" s="10"/>
      <c r="D79" s="18" t="s">
        <v>54</v>
      </c>
      <c r="E79" s="10"/>
      <c r="F79" s="18" t="s">
        <v>11</v>
      </c>
      <c r="G79" s="18" t="s">
        <v>11</v>
      </c>
      <c r="H79" s="10"/>
      <c r="I79" s="19">
        <v>78736152</v>
      </c>
      <c r="J79" s="19">
        <v>420</v>
      </c>
      <c r="K79" s="17" t="s">
        <v>6</v>
      </c>
      <c r="L79" s="10"/>
      <c r="M79" s="60">
        <v>385</v>
      </c>
      <c r="N79" s="60">
        <v>26529</v>
      </c>
      <c r="O79" s="60">
        <v>20521</v>
      </c>
      <c r="P79" s="10"/>
      <c r="Q79" s="60">
        <f t="shared" si="17"/>
        <v>397935</v>
      </c>
      <c r="R79" s="10"/>
      <c r="S79" s="62">
        <f t="shared" si="11"/>
        <v>424464</v>
      </c>
      <c r="T79" s="10"/>
      <c r="U79" s="64">
        <v>33.700000000000003</v>
      </c>
      <c r="V79" s="64">
        <v>26.06</v>
      </c>
      <c r="W79" s="10"/>
      <c r="X79" s="43">
        <v>4160000000</v>
      </c>
      <c r="Y79" s="36">
        <v>0.112</v>
      </c>
      <c r="Z79" s="10"/>
      <c r="AA79" s="20">
        <v>53</v>
      </c>
      <c r="AB79" s="20">
        <v>3</v>
      </c>
      <c r="AC79" s="20">
        <v>1</v>
      </c>
      <c r="AD79" s="20">
        <v>42</v>
      </c>
      <c r="AE79" s="20">
        <v>1</v>
      </c>
      <c r="AF79" s="66">
        <f t="shared" si="12"/>
        <v>100</v>
      </c>
      <c r="AG79" s="10"/>
      <c r="AH79" s="36">
        <v>-7.6999999999999999E-2</v>
      </c>
      <c r="AI79" s="40">
        <v>518</v>
      </c>
      <c r="AJ79" s="37">
        <v>0.62</v>
      </c>
      <c r="AK79" s="42" t="s">
        <v>213</v>
      </c>
      <c r="AL79" s="41">
        <v>1728</v>
      </c>
      <c r="AN79" s="86"/>
      <c r="AO79" s="87"/>
      <c r="AP79" s="88">
        <f t="shared" si="13"/>
        <v>0</v>
      </c>
      <c r="AR79" s="86">
        <f t="shared" si="14"/>
        <v>0</v>
      </c>
      <c r="AS79" s="87"/>
      <c r="AT79" s="88">
        <f t="shared" si="15"/>
        <v>0</v>
      </c>
      <c r="AV79" s="88">
        <v>0</v>
      </c>
    </row>
    <row r="80" spans="1:48" ht="24" customHeight="1">
      <c r="A80" s="16"/>
      <c r="B80" s="17">
        <f t="shared" si="16"/>
        <v>72</v>
      </c>
      <c r="C80" s="10"/>
      <c r="D80" s="18" t="s">
        <v>158</v>
      </c>
      <c r="E80" s="10"/>
      <c r="F80" s="18" t="s">
        <v>22</v>
      </c>
      <c r="G80" s="18" t="s">
        <v>198</v>
      </c>
      <c r="H80" s="10"/>
      <c r="I80" s="19">
        <v>20798492</v>
      </c>
      <c r="J80" s="19">
        <v>3780</v>
      </c>
      <c r="K80" s="17" t="s">
        <v>9</v>
      </c>
      <c r="L80" s="10"/>
      <c r="M80" s="60">
        <v>3003</v>
      </c>
      <c r="N80" s="60">
        <v>3096</v>
      </c>
      <c r="O80" s="60">
        <v>2811</v>
      </c>
      <c r="P80" s="10"/>
      <c r="Q80" s="60">
        <f t="shared" si="17"/>
        <v>46440</v>
      </c>
      <c r="R80" s="10"/>
      <c r="S80" s="62">
        <f t="shared" si="11"/>
        <v>49536</v>
      </c>
      <c r="T80" s="10"/>
      <c r="U80" s="64">
        <v>14.9</v>
      </c>
      <c r="V80" s="64">
        <v>13.09</v>
      </c>
      <c r="W80" s="10"/>
      <c r="X80" s="43">
        <v>3970000000</v>
      </c>
      <c r="Y80" s="36">
        <v>4.9000000000000002E-2</v>
      </c>
      <c r="Z80" s="10"/>
      <c r="AA80" s="20">
        <v>38</v>
      </c>
      <c r="AB80" s="20">
        <v>20</v>
      </c>
      <c r="AC80" s="20">
        <v>3</v>
      </c>
      <c r="AD80" s="20">
        <v>38</v>
      </c>
      <c r="AE80" s="20">
        <v>1</v>
      </c>
      <c r="AF80" s="66">
        <f t="shared" si="12"/>
        <v>100</v>
      </c>
      <c r="AG80" s="10"/>
      <c r="AH80" s="36">
        <v>-4.8000000000000001E-2</v>
      </c>
      <c r="AI80" s="40">
        <v>32673</v>
      </c>
      <c r="AJ80" s="37">
        <v>0.63</v>
      </c>
      <c r="AK80" s="42" t="s">
        <v>213</v>
      </c>
      <c r="AL80" s="41">
        <v>598</v>
      </c>
      <c r="AN80" s="86"/>
      <c r="AO80" s="87"/>
      <c r="AP80" s="88">
        <f t="shared" si="13"/>
        <v>0</v>
      </c>
      <c r="AR80" s="86">
        <f t="shared" si="14"/>
        <v>0</v>
      </c>
      <c r="AS80" s="87"/>
      <c r="AT80" s="88">
        <f t="shared" si="15"/>
        <v>0</v>
      </c>
      <c r="AV80" s="88">
        <v>0</v>
      </c>
    </row>
    <row r="81" spans="1:48" ht="24" customHeight="1">
      <c r="A81" s="16"/>
      <c r="B81" s="17">
        <f t="shared" si="16"/>
        <v>73</v>
      </c>
      <c r="C81" s="10"/>
      <c r="D81" s="18" t="s">
        <v>76</v>
      </c>
      <c r="E81" s="10"/>
      <c r="F81" s="18" t="s">
        <v>13</v>
      </c>
      <c r="G81" s="18" t="s">
        <v>222</v>
      </c>
      <c r="H81" s="10"/>
      <c r="I81" s="19">
        <v>16582469</v>
      </c>
      <c r="J81" s="19">
        <v>3790</v>
      </c>
      <c r="K81" s="17" t="s">
        <v>9</v>
      </c>
      <c r="L81" s="10"/>
      <c r="M81" s="60">
        <v>2058</v>
      </c>
      <c r="N81" s="60">
        <v>2758</v>
      </c>
      <c r="O81" s="60">
        <v>2635</v>
      </c>
      <c r="P81" s="10"/>
      <c r="Q81" s="60">
        <f t="shared" si="17"/>
        <v>41370</v>
      </c>
      <c r="R81" s="10"/>
      <c r="S81" s="62">
        <f t="shared" si="11"/>
        <v>44128</v>
      </c>
      <c r="T81" s="10"/>
      <c r="U81" s="64">
        <v>16.600000000000001</v>
      </c>
      <c r="V81" s="64">
        <v>15.92</v>
      </c>
      <c r="W81" s="10"/>
      <c r="X81" s="43">
        <v>3800000000</v>
      </c>
      <c r="Y81" s="36">
        <v>5.5E-2</v>
      </c>
      <c r="Z81" s="10"/>
      <c r="AA81" s="20">
        <v>38</v>
      </c>
      <c r="AB81" s="20">
        <v>14</v>
      </c>
      <c r="AC81" s="20">
        <v>2</v>
      </c>
      <c r="AD81" s="20">
        <v>45</v>
      </c>
      <c r="AE81" s="20">
        <v>1</v>
      </c>
      <c r="AF81" s="66">
        <f t="shared" si="12"/>
        <v>100</v>
      </c>
      <c r="AG81" s="10"/>
      <c r="AH81" s="36">
        <v>2.5999999999999999E-2</v>
      </c>
      <c r="AI81" s="40">
        <v>19600</v>
      </c>
      <c r="AJ81" s="37">
        <v>0.82</v>
      </c>
      <c r="AK81" s="42" t="s">
        <v>210</v>
      </c>
      <c r="AL81" s="41">
        <v>863</v>
      </c>
      <c r="AN81" s="86"/>
      <c r="AO81" s="87"/>
      <c r="AP81" s="88">
        <f t="shared" si="13"/>
        <v>0</v>
      </c>
      <c r="AR81" s="86">
        <f t="shared" si="14"/>
        <v>0</v>
      </c>
      <c r="AS81" s="87"/>
      <c r="AT81" s="88">
        <f t="shared" si="15"/>
        <v>0</v>
      </c>
      <c r="AV81" s="88">
        <v>0</v>
      </c>
    </row>
    <row r="82" spans="1:48" ht="24" customHeight="1">
      <c r="A82" s="16"/>
      <c r="B82" s="17">
        <f t="shared" si="16"/>
        <v>74</v>
      </c>
      <c r="C82" s="10"/>
      <c r="D82" s="18" t="s">
        <v>38</v>
      </c>
      <c r="E82" s="10"/>
      <c r="F82" s="18" t="s">
        <v>11</v>
      </c>
      <c r="G82" s="18" t="s">
        <v>11</v>
      </c>
      <c r="H82" s="10"/>
      <c r="I82" s="19">
        <v>23439188</v>
      </c>
      <c r="J82" s="19">
        <v>1200</v>
      </c>
      <c r="K82" s="17" t="s">
        <v>9</v>
      </c>
      <c r="L82" s="10"/>
      <c r="M82" s="60">
        <v>1879</v>
      </c>
      <c r="N82" s="60">
        <v>7066</v>
      </c>
      <c r="O82" s="60">
        <v>4120</v>
      </c>
      <c r="P82" s="10"/>
      <c r="Q82" s="60">
        <f t="shared" si="17"/>
        <v>105990</v>
      </c>
      <c r="R82" s="10"/>
      <c r="S82" s="62">
        <f t="shared" si="11"/>
        <v>113056</v>
      </c>
      <c r="T82" s="10"/>
      <c r="U82" s="64">
        <v>30.1</v>
      </c>
      <c r="V82" s="64">
        <v>15.27</v>
      </c>
      <c r="W82" s="10"/>
      <c r="X82" s="43">
        <v>3270000000</v>
      </c>
      <c r="Y82" s="36">
        <v>0.1</v>
      </c>
      <c r="Z82" s="10"/>
      <c r="AA82" s="20">
        <v>64</v>
      </c>
      <c r="AB82" s="20">
        <v>20</v>
      </c>
      <c r="AC82" s="20">
        <v>1</v>
      </c>
      <c r="AD82" s="20">
        <v>14</v>
      </c>
      <c r="AE82" s="20">
        <v>1</v>
      </c>
      <c r="AF82" s="66">
        <f t="shared" si="12"/>
        <v>100</v>
      </c>
      <c r="AG82" s="10"/>
      <c r="AH82" s="36">
        <v>-8.3000000000000004E-2</v>
      </c>
      <c r="AI82" s="40">
        <v>3235</v>
      </c>
      <c r="AJ82" s="37">
        <v>0.64</v>
      </c>
      <c r="AK82" s="42" t="s">
        <v>214</v>
      </c>
      <c r="AL82" s="41">
        <v>878</v>
      </c>
      <c r="AN82" s="86"/>
      <c r="AO82" s="87"/>
      <c r="AP82" s="88">
        <f t="shared" si="13"/>
        <v>0</v>
      </c>
      <c r="AR82" s="86">
        <f t="shared" si="14"/>
        <v>0</v>
      </c>
      <c r="AS82" s="87"/>
      <c r="AT82" s="88">
        <f t="shared" si="15"/>
        <v>0</v>
      </c>
      <c r="AV82" s="88">
        <v>0</v>
      </c>
    </row>
    <row r="83" spans="1:48" ht="24" customHeight="1">
      <c r="A83" s="16"/>
      <c r="B83" s="17">
        <f t="shared" si="16"/>
        <v>75</v>
      </c>
      <c r="C83" s="10"/>
      <c r="D83" s="18" t="s">
        <v>48</v>
      </c>
      <c r="E83" s="10"/>
      <c r="F83" s="18" t="s">
        <v>13</v>
      </c>
      <c r="G83" s="18" t="s">
        <v>222</v>
      </c>
      <c r="H83" s="10"/>
      <c r="I83" s="19">
        <v>4857274</v>
      </c>
      <c r="J83" s="19">
        <v>10840</v>
      </c>
      <c r="K83" s="17" t="s">
        <v>9</v>
      </c>
      <c r="L83" s="10"/>
      <c r="M83" s="60">
        <v>795</v>
      </c>
      <c r="N83" s="60">
        <v>812</v>
      </c>
      <c r="O83" s="60">
        <v>778</v>
      </c>
      <c r="P83" s="10"/>
      <c r="Q83" s="60">
        <f t="shared" si="17"/>
        <v>12180</v>
      </c>
      <c r="R83" s="10"/>
      <c r="S83" s="62">
        <f t="shared" si="11"/>
        <v>12992</v>
      </c>
      <c r="T83" s="10"/>
      <c r="U83" s="64">
        <v>16.7</v>
      </c>
      <c r="V83" s="64">
        <v>16.84</v>
      </c>
      <c r="W83" s="10"/>
      <c r="X83" s="43">
        <v>3180000000</v>
      </c>
      <c r="Y83" s="36">
        <v>5.6000000000000001E-2</v>
      </c>
      <c r="Z83" s="10"/>
      <c r="AA83" s="20">
        <v>22</v>
      </c>
      <c r="AB83" s="20">
        <v>11</v>
      </c>
      <c r="AC83" s="20">
        <v>1</v>
      </c>
      <c r="AD83" s="20">
        <v>65</v>
      </c>
      <c r="AE83" s="20">
        <v>1</v>
      </c>
      <c r="AF83" s="66">
        <f t="shared" si="12"/>
        <v>100</v>
      </c>
      <c r="AG83" s="10"/>
      <c r="AH83" s="36">
        <v>0.104</v>
      </c>
      <c r="AI83" s="40">
        <v>40998</v>
      </c>
      <c r="AJ83" s="37">
        <v>0.75</v>
      </c>
      <c r="AK83" s="42" t="s">
        <v>213</v>
      </c>
      <c r="AL83" s="41">
        <v>794</v>
      </c>
      <c r="AN83" s="86"/>
      <c r="AO83" s="87"/>
      <c r="AP83" s="88">
        <f t="shared" si="13"/>
        <v>0</v>
      </c>
      <c r="AR83" s="86">
        <f t="shared" si="14"/>
        <v>0</v>
      </c>
      <c r="AS83" s="87"/>
      <c r="AT83" s="88">
        <f t="shared" si="15"/>
        <v>0</v>
      </c>
      <c r="AV83" s="88">
        <v>0</v>
      </c>
    </row>
    <row r="84" spans="1:48" ht="24" customHeight="1">
      <c r="A84" s="16"/>
      <c r="B84" s="17">
        <f t="shared" si="16"/>
        <v>76</v>
      </c>
      <c r="C84" s="10"/>
      <c r="D84" s="18" t="s">
        <v>171</v>
      </c>
      <c r="E84" s="10"/>
      <c r="F84" s="18" t="s">
        <v>5</v>
      </c>
      <c r="G84" s="18" t="s">
        <v>226</v>
      </c>
      <c r="H84" s="10"/>
      <c r="I84" s="19">
        <v>11403248</v>
      </c>
      <c r="J84" s="19">
        <v>3690</v>
      </c>
      <c r="K84" s="17" t="s">
        <v>9</v>
      </c>
      <c r="L84" s="10"/>
      <c r="M84" s="60">
        <v>1443</v>
      </c>
      <c r="N84" s="60">
        <v>2595</v>
      </c>
      <c r="O84" s="60">
        <v>3681</v>
      </c>
      <c r="P84" s="10"/>
      <c r="Q84" s="60">
        <f t="shared" si="17"/>
        <v>38925</v>
      </c>
      <c r="R84" s="10"/>
      <c r="S84" s="62">
        <f t="shared" si="11"/>
        <v>41520</v>
      </c>
      <c r="T84" s="10"/>
      <c r="U84" s="64">
        <v>22.8</v>
      </c>
      <c r="V84" s="64">
        <v>32.39</v>
      </c>
      <c r="W84" s="10"/>
      <c r="X84" s="43">
        <v>3160000000</v>
      </c>
      <c r="Y84" s="36">
        <v>7.5999999999999998E-2</v>
      </c>
      <c r="Z84" s="10"/>
      <c r="AA84" s="20">
        <v>51</v>
      </c>
      <c r="AB84" s="20">
        <v>18</v>
      </c>
      <c r="AC84" s="20">
        <v>1</v>
      </c>
      <c r="AD84" s="20">
        <v>29</v>
      </c>
      <c r="AE84" s="20">
        <v>1</v>
      </c>
      <c r="AF84" s="66">
        <f t="shared" si="12"/>
        <v>100</v>
      </c>
      <c r="AG84" s="10"/>
      <c r="AH84" s="36">
        <v>-3.7999999999999999E-2</v>
      </c>
      <c r="AI84" s="40">
        <v>17676</v>
      </c>
      <c r="AJ84" s="37">
        <v>0.72</v>
      </c>
      <c r="AK84" s="42" t="s">
        <v>214</v>
      </c>
      <c r="AL84" s="41">
        <v>1418</v>
      </c>
      <c r="AN84" s="86"/>
      <c r="AO84" s="87"/>
      <c r="AP84" s="88">
        <f t="shared" si="13"/>
        <v>0</v>
      </c>
      <c r="AR84" s="86">
        <f t="shared" si="14"/>
        <v>0</v>
      </c>
      <c r="AS84" s="87"/>
      <c r="AT84" s="88">
        <f t="shared" si="15"/>
        <v>0</v>
      </c>
      <c r="AV84" s="88">
        <v>0</v>
      </c>
    </row>
    <row r="85" spans="1:48" ht="24" customHeight="1">
      <c r="A85" s="16"/>
      <c r="B85" s="17">
        <f t="shared" si="16"/>
        <v>77</v>
      </c>
      <c r="C85" s="10"/>
      <c r="D85" s="18" t="s">
        <v>92</v>
      </c>
      <c r="E85" s="10"/>
      <c r="F85" s="18" t="s">
        <v>5</v>
      </c>
      <c r="G85" s="18" t="s">
        <v>226</v>
      </c>
      <c r="H85" s="10"/>
      <c r="I85" s="19">
        <v>9455802</v>
      </c>
      <c r="J85" s="19">
        <v>3920</v>
      </c>
      <c r="K85" s="17" t="s">
        <v>9</v>
      </c>
      <c r="L85" s="10"/>
      <c r="M85" s="60">
        <v>750</v>
      </c>
      <c r="N85" s="60">
        <v>2306</v>
      </c>
      <c r="O85" s="60">
        <v>1076</v>
      </c>
      <c r="P85" s="10"/>
      <c r="Q85" s="60">
        <f t="shared" si="17"/>
        <v>34590</v>
      </c>
      <c r="R85" s="10"/>
      <c r="S85" s="62">
        <f t="shared" si="11"/>
        <v>36896</v>
      </c>
      <c r="T85" s="10"/>
      <c r="U85" s="64">
        <v>24.4</v>
      </c>
      <c r="V85" s="64">
        <v>10.53</v>
      </c>
      <c r="W85" s="10"/>
      <c r="X85" s="43">
        <v>3130000000</v>
      </c>
      <c r="Y85" s="36">
        <v>8.1000000000000003E-2</v>
      </c>
      <c r="Z85" s="10"/>
      <c r="AA85" s="20">
        <v>58</v>
      </c>
      <c r="AB85" s="20">
        <v>7</v>
      </c>
      <c r="AC85" s="20">
        <v>1</v>
      </c>
      <c r="AD85" s="20">
        <v>33</v>
      </c>
      <c r="AE85" s="20">
        <v>1</v>
      </c>
      <c r="AF85" s="66">
        <f t="shared" si="12"/>
        <v>100</v>
      </c>
      <c r="AG85" s="10"/>
      <c r="AH85" s="36">
        <v>-3.5000000000000003E-2</v>
      </c>
      <c r="AI85" s="40">
        <v>15889</v>
      </c>
      <c r="AJ85" s="37">
        <v>0.68</v>
      </c>
      <c r="AK85" s="42" t="s">
        <v>213</v>
      </c>
      <c r="AL85" s="41">
        <v>656</v>
      </c>
      <c r="AN85" s="86"/>
      <c r="AO85" s="87"/>
      <c r="AP85" s="88">
        <f t="shared" si="13"/>
        <v>0</v>
      </c>
      <c r="AR85" s="86">
        <f t="shared" si="14"/>
        <v>0</v>
      </c>
      <c r="AS85" s="87"/>
      <c r="AT85" s="88">
        <f t="shared" si="15"/>
        <v>0</v>
      </c>
      <c r="AV85" s="88">
        <v>0</v>
      </c>
    </row>
    <row r="86" spans="1:48" ht="24" customHeight="1">
      <c r="A86" s="16"/>
      <c r="B86" s="17">
        <f t="shared" si="16"/>
        <v>78</v>
      </c>
      <c r="C86" s="10"/>
      <c r="D86" s="18" t="s">
        <v>100</v>
      </c>
      <c r="E86" s="10"/>
      <c r="F86" s="18" t="s">
        <v>5</v>
      </c>
      <c r="G86" s="18" t="s">
        <v>226</v>
      </c>
      <c r="H86" s="10"/>
      <c r="I86" s="19">
        <v>6006668</v>
      </c>
      <c r="J86" s="19">
        <v>7680</v>
      </c>
      <c r="K86" s="17" t="s">
        <v>9</v>
      </c>
      <c r="L86" s="10"/>
      <c r="M86" s="60">
        <v>576</v>
      </c>
      <c r="N86" s="60">
        <v>1090</v>
      </c>
      <c r="O86" s="60">
        <v>559</v>
      </c>
      <c r="P86" s="10"/>
      <c r="Q86" s="60">
        <f t="shared" si="17"/>
        <v>16350</v>
      </c>
      <c r="R86" s="10"/>
      <c r="S86" s="62">
        <f t="shared" si="11"/>
        <v>17440</v>
      </c>
      <c r="T86" s="10"/>
      <c r="U86" s="64">
        <v>18.100000000000001</v>
      </c>
      <c r="V86" s="64">
        <v>6.68</v>
      </c>
      <c r="W86" s="10"/>
      <c r="X86" s="43">
        <v>3110000000</v>
      </c>
      <c r="Y86" s="36">
        <v>0.06</v>
      </c>
      <c r="Z86" s="10"/>
      <c r="AA86" s="20">
        <v>70</v>
      </c>
      <c r="AB86" s="20">
        <v>13</v>
      </c>
      <c r="AC86" s="20">
        <v>1</v>
      </c>
      <c r="AD86" s="20">
        <v>15</v>
      </c>
      <c r="AE86" s="20">
        <v>1</v>
      </c>
      <c r="AF86" s="66">
        <f t="shared" si="12"/>
        <v>100</v>
      </c>
      <c r="AG86" s="10"/>
      <c r="AH86" s="36">
        <v>-3.4000000000000002E-2</v>
      </c>
      <c r="AI86" s="40">
        <v>31072</v>
      </c>
      <c r="AJ86" s="37">
        <v>0.81</v>
      </c>
      <c r="AK86" s="42" t="s">
        <v>223</v>
      </c>
      <c r="AL86" s="41">
        <v>419</v>
      </c>
      <c r="AN86" s="86"/>
      <c r="AO86" s="87"/>
      <c r="AP86" s="88">
        <f t="shared" si="13"/>
        <v>0</v>
      </c>
      <c r="AR86" s="86">
        <f t="shared" si="14"/>
        <v>0</v>
      </c>
      <c r="AS86" s="87"/>
      <c r="AT86" s="88">
        <f t="shared" si="15"/>
        <v>0</v>
      </c>
      <c r="AV86" s="88">
        <v>0</v>
      </c>
    </row>
    <row r="87" spans="1:48" ht="24" customHeight="1">
      <c r="A87" s="16"/>
      <c r="B87" s="17">
        <f t="shared" si="16"/>
        <v>79</v>
      </c>
      <c r="C87" s="10"/>
      <c r="D87" s="18" t="s">
        <v>105</v>
      </c>
      <c r="E87" s="10"/>
      <c r="F87" s="18" t="s">
        <v>8</v>
      </c>
      <c r="G87" s="18" t="s">
        <v>212</v>
      </c>
      <c r="H87" s="10"/>
      <c r="I87" s="19">
        <v>575747</v>
      </c>
      <c r="J87" s="19">
        <v>76660</v>
      </c>
      <c r="K87" s="17" t="s">
        <v>14</v>
      </c>
      <c r="L87" s="10"/>
      <c r="M87" s="60">
        <v>32</v>
      </c>
      <c r="N87" s="60">
        <v>36</v>
      </c>
      <c r="O87" s="60">
        <v>36</v>
      </c>
      <c r="P87" s="10"/>
      <c r="Q87" s="60">
        <f>N87*$Q$189</f>
        <v>1080</v>
      </c>
      <c r="R87" s="10"/>
      <c r="S87" s="62">
        <f t="shared" si="11"/>
        <v>1116</v>
      </c>
      <c r="T87" s="10"/>
      <c r="U87" s="64">
        <v>6.9</v>
      </c>
      <c r="V87" s="64">
        <v>6.9</v>
      </c>
      <c r="W87" s="10"/>
      <c r="X87" s="43">
        <f>AP87+AT87</f>
        <v>3003217660.8000002</v>
      </c>
      <c r="Y87" s="36">
        <f>X87/AV87</f>
        <v>4.9483739941671753E-2</v>
      </c>
      <c r="Z87" s="10"/>
      <c r="AA87" s="20">
        <v>62.5</v>
      </c>
      <c r="AB87" s="20">
        <v>9.4</v>
      </c>
      <c r="AC87" s="20">
        <v>3.1</v>
      </c>
      <c r="AD87" s="20">
        <v>25</v>
      </c>
      <c r="AE87" s="20">
        <v>0</v>
      </c>
      <c r="AF87" s="66">
        <f t="shared" si="12"/>
        <v>100</v>
      </c>
      <c r="AG87" s="10"/>
      <c r="AH87" s="72"/>
      <c r="AI87" s="73"/>
      <c r="AJ87" s="74"/>
      <c r="AK87" s="75"/>
      <c r="AL87" s="76"/>
      <c r="AN87" s="57">
        <v>104278.391</v>
      </c>
      <c r="AO87" s="35">
        <v>80</v>
      </c>
      <c r="AP87" s="43">
        <f t="shared" si="13"/>
        <v>300321766.08000004</v>
      </c>
      <c r="AR87" s="57">
        <f t="shared" si="14"/>
        <v>104278.391</v>
      </c>
      <c r="AS87" s="35">
        <v>24</v>
      </c>
      <c r="AT87" s="43">
        <f t="shared" si="15"/>
        <v>2702895894.7200003</v>
      </c>
      <c r="AV87" s="43">
        <v>60691000000</v>
      </c>
    </row>
    <row r="88" spans="1:48" ht="24" customHeight="1">
      <c r="A88" s="16"/>
      <c r="B88" s="17">
        <f t="shared" si="16"/>
        <v>80</v>
      </c>
      <c r="C88" s="10"/>
      <c r="D88" s="18" t="s">
        <v>104</v>
      </c>
      <c r="E88" s="10"/>
      <c r="F88" s="18" t="s">
        <v>8</v>
      </c>
      <c r="G88" s="18" t="s">
        <v>212</v>
      </c>
      <c r="H88" s="10"/>
      <c r="I88" s="19">
        <v>2908249</v>
      </c>
      <c r="J88" s="19">
        <v>14770</v>
      </c>
      <c r="K88" s="17" t="s">
        <v>14</v>
      </c>
      <c r="L88" s="10"/>
      <c r="M88" s="60">
        <v>192</v>
      </c>
      <c r="N88" s="60">
        <v>234</v>
      </c>
      <c r="O88" s="60">
        <v>234</v>
      </c>
      <c r="P88" s="10"/>
      <c r="Q88" s="60">
        <f>N88*$Q$189</f>
        <v>7020</v>
      </c>
      <c r="R88" s="10"/>
      <c r="S88" s="62">
        <f t="shared" si="11"/>
        <v>7254</v>
      </c>
      <c r="T88" s="10"/>
      <c r="U88" s="64">
        <v>8</v>
      </c>
      <c r="V88" s="64">
        <v>8</v>
      </c>
      <c r="W88" s="10"/>
      <c r="X88" s="43">
        <f>AP88+AT88</f>
        <v>2807902655.9999995</v>
      </c>
      <c r="Y88" s="36">
        <f>X88/AV88</f>
        <v>6.5266669517921053E-2</v>
      </c>
      <c r="Z88" s="10"/>
      <c r="AA88" s="20">
        <v>46.4</v>
      </c>
      <c r="AB88" s="20">
        <v>5.7</v>
      </c>
      <c r="AC88" s="20">
        <v>8.9</v>
      </c>
      <c r="AD88" s="20">
        <v>38</v>
      </c>
      <c r="AE88" s="20">
        <v>1</v>
      </c>
      <c r="AF88" s="66">
        <f t="shared" si="12"/>
        <v>100</v>
      </c>
      <c r="AG88" s="10"/>
      <c r="AH88" s="72"/>
      <c r="AI88" s="73"/>
      <c r="AJ88" s="74"/>
      <c r="AK88" s="75"/>
      <c r="AL88" s="76"/>
      <c r="AN88" s="57">
        <v>14999.48</v>
      </c>
      <c r="AO88" s="35">
        <v>80</v>
      </c>
      <c r="AP88" s="43">
        <f t="shared" si="13"/>
        <v>280790265.59999996</v>
      </c>
      <c r="AR88" s="57">
        <f t="shared" si="14"/>
        <v>14999.48</v>
      </c>
      <c r="AS88" s="35">
        <v>24</v>
      </c>
      <c r="AT88" s="43">
        <f t="shared" si="15"/>
        <v>2527112390.3999996</v>
      </c>
      <c r="AV88" s="43">
        <v>43022000000</v>
      </c>
    </row>
    <row r="89" spans="1:48" ht="24" customHeight="1">
      <c r="A89" s="16"/>
      <c r="B89" s="17">
        <f t="shared" si="16"/>
        <v>81</v>
      </c>
      <c r="C89" s="10"/>
      <c r="D89" s="18" t="s">
        <v>49</v>
      </c>
      <c r="E89" s="10"/>
      <c r="F89" s="18" t="s">
        <v>11</v>
      </c>
      <c r="G89" s="18" t="s">
        <v>11</v>
      </c>
      <c r="H89" s="10"/>
      <c r="I89" s="19">
        <v>23695920</v>
      </c>
      <c r="J89" s="19">
        <v>1520</v>
      </c>
      <c r="K89" s="17" t="s">
        <v>9</v>
      </c>
      <c r="L89" s="10"/>
      <c r="M89" s="60">
        <v>991</v>
      </c>
      <c r="N89" s="60">
        <v>5582</v>
      </c>
      <c r="O89" s="60">
        <v>3670</v>
      </c>
      <c r="P89" s="10"/>
      <c r="Q89" s="60">
        <f t="shared" ref="Q89:Q95" si="18">N89*$Q$188</f>
        <v>83730</v>
      </c>
      <c r="R89" s="10"/>
      <c r="S89" s="62">
        <f t="shared" si="11"/>
        <v>89312</v>
      </c>
      <c r="T89" s="10"/>
      <c r="U89" s="64">
        <v>23.6</v>
      </c>
      <c r="V89" s="64">
        <v>15</v>
      </c>
      <c r="W89" s="10"/>
      <c r="X89" s="43">
        <v>2770000000</v>
      </c>
      <c r="Y89" s="36">
        <v>7.8E-2</v>
      </c>
      <c r="Z89" s="10"/>
      <c r="AA89" s="20">
        <v>51</v>
      </c>
      <c r="AB89" s="20">
        <v>10</v>
      </c>
      <c r="AC89" s="20">
        <v>1</v>
      </c>
      <c r="AD89" s="20">
        <v>37</v>
      </c>
      <c r="AE89" s="20">
        <v>1</v>
      </c>
      <c r="AF89" s="66">
        <f t="shared" si="12"/>
        <v>100</v>
      </c>
      <c r="AG89" s="10"/>
      <c r="AH89" s="36">
        <v>-0.05</v>
      </c>
      <c r="AI89" s="40">
        <v>3821</v>
      </c>
      <c r="AJ89" s="37">
        <v>0.63</v>
      </c>
      <c r="AK89" s="42" t="s">
        <v>213</v>
      </c>
      <c r="AL89" s="41">
        <v>865</v>
      </c>
      <c r="AN89" s="86"/>
      <c r="AO89" s="87"/>
      <c r="AP89" s="88">
        <f t="shared" si="13"/>
        <v>0</v>
      </c>
      <c r="AR89" s="86">
        <f t="shared" si="14"/>
        <v>0</v>
      </c>
      <c r="AS89" s="87"/>
      <c r="AT89" s="88">
        <f t="shared" si="15"/>
        <v>0</v>
      </c>
      <c r="AV89" s="88">
        <v>0</v>
      </c>
    </row>
    <row r="90" spans="1:48" ht="24" customHeight="1">
      <c r="A90" s="16"/>
      <c r="B90" s="17">
        <f t="shared" si="16"/>
        <v>82</v>
      </c>
      <c r="C90" s="10"/>
      <c r="D90" s="18" t="s">
        <v>130</v>
      </c>
      <c r="E90" s="10"/>
      <c r="F90" s="18" t="s">
        <v>13</v>
      </c>
      <c r="G90" s="18" t="s">
        <v>222</v>
      </c>
      <c r="H90" s="10"/>
      <c r="I90" s="19">
        <v>4034119</v>
      </c>
      <c r="J90" s="19">
        <v>12140</v>
      </c>
      <c r="K90" s="17" t="s">
        <v>9</v>
      </c>
      <c r="L90" s="10"/>
      <c r="M90" s="60">
        <v>440</v>
      </c>
      <c r="N90" s="60">
        <v>575</v>
      </c>
      <c r="O90" s="60">
        <v>506</v>
      </c>
      <c r="P90" s="10"/>
      <c r="Q90" s="60">
        <f t="shared" si="18"/>
        <v>8625</v>
      </c>
      <c r="R90" s="10"/>
      <c r="S90" s="62">
        <f t="shared" si="11"/>
        <v>9200</v>
      </c>
      <c r="T90" s="10"/>
      <c r="U90" s="64">
        <v>14.3</v>
      </c>
      <c r="V90" s="64">
        <v>13.11</v>
      </c>
      <c r="W90" s="10"/>
      <c r="X90" s="43">
        <v>2750000000</v>
      </c>
      <c r="Y90" s="36">
        <v>4.7E-2</v>
      </c>
      <c r="Z90" s="10"/>
      <c r="AA90" s="20">
        <v>41</v>
      </c>
      <c r="AB90" s="20">
        <v>5</v>
      </c>
      <c r="AC90" s="20">
        <v>5</v>
      </c>
      <c r="AD90" s="20">
        <v>47</v>
      </c>
      <c r="AE90" s="20">
        <v>2</v>
      </c>
      <c r="AF90" s="66">
        <f t="shared" si="12"/>
        <v>100</v>
      </c>
      <c r="AG90" s="10"/>
      <c r="AH90" s="36">
        <v>-9.7000000000000003E-2</v>
      </c>
      <c r="AI90" s="40">
        <v>31942</v>
      </c>
      <c r="AJ90" s="37">
        <v>0.77</v>
      </c>
      <c r="AK90" s="42" t="s">
        <v>210</v>
      </c>
      <c r="AL90" s="41">
        <v>659</v>
      </c>
      <c r="AN90" s="86"/>
      <c r="AO90" s="87"/>
      <c r="AP90" s="88">
        <f t="shared" si="13"/>
        <v>0</v>
      </c>
      <c r="AR90" s="86">
        <f t="shared" si="14"/>
        <v>0</v>
      </c>
      <c r="AS90" s="87"/>
      <c r="AT90" s="88">
        <f t="shared" si="15"/>
        <v>0</v>
      </c>
      <c r="AV90" s="88">
        <v>0</v>
      </c>
    </row>
    <row r="91" spans="1:48" ht="24" customHeight="1">
      <c r="A91" s="16"/>
      <c r="B91" s="17">
        <f t="shared" si="16"/>
        <v>83</v>
      </c>
      <c r="C91" s="10"/>
      <c r="D91" s="18" t="s">
        <v>132</v>
      </c>
      <c r="E91" s="10"/>
      <c r="F91" s="18" t="s">
        <v>13</v>
      </c>
      <c r="G91" s="18" t="s">
        <v>222</v>
      </c>
      <c r="H91" s="10"/>
      <c r="I91" s="19">
        <v>6725308</v>
      </c>
      <c r="J91" s="19">
        <v>4070</v>
      </c>
      <c r="K91" s="17" t="s">
        <v>9</v>
      </c>
      <c r="L91" s="10"/>
      <c r="M91" s="60">
        <v>1202</v>
      </c>
      <c r="N91" s="60">
        <v>1529</v>
      </c>
      <c r="O91" s="60">
        <v>1494</v>
      </c>
      <c r="P91" s="10"/>
      <c r="Q91" s="60">
        <f t="shared" si="18"/>
        <v>22935</v>
      </c>
      <c r="R91" s="10"/>
      <c r="S91" s="62">
        <f t="shared" si="11"/>
        <v>24464</v>
      </c>
      <c r="T91" s="10"/>
      <c r="U91" s="64">
        <v>22.7</v>
      </c>
      <c r="V91" s="64">
        <v>21.9</v>
      </c>
      <c r="W91" s="10"/>
      <c r="X91" s="43">
        <v>2730000000</v>
      </c>
      <c r="Y91" s="36">
        <v>7.5999999999999998E-2</v>
      </c>
      <c r="Z91" s="10"/>
      <c r="AA91" s="20">
        <v>18</v>
      </c>
      <c r="AB91" s="20">
        <v>43</v>
      </c>
      <c r="AC91" s="20">
        <v>1</v>
      </c>
      <c r="AD91" s="20">
        <v>37</v>
      </c>
      <c r="AE91" s="20">
        <v>1</v>
      </c>
      <c r="AF91" s="66">
        <f t="shared" si="12"/>
        <v>100</v>
      </c>
      <c r="AG91" s="10"/>
      <c r="AH91" s="36">
        <v>-0.08</v>
      </c>
      <c r="AI91" s="40">
        <v>27834</v>
      </c>
      <c r="AJ91" s="37">
        <v>0.84</v>
      </c>
      <c r="AK91" s="42" t="s">
        <v>210</v>
      </c>
      <c r="AL91" s="41">
        <v>1167</v>
      </c>
      <c r="AN91" s="86"/>
      <c r="AO91" s="87"/>
      <c r="AP91" s="88">
        <f t="shared" si="13"/>
        <v>0</v>
      </c>
      <c r="AR91" s="86">
        <f t="shared" si="14"/>
        <v>0</v>
      </c>
      <c r="AS91" s="87"/>
      <c r="AT91" s="88">
        <f t="shared" si="15"/>
        <v>0</v>
      </c>
      <c r="AV91" s="88">
        <v>0</v>
      </c>
    </row>
    <row r="92" spans="1:48" ht="24" customHeight="1">
      <c r="A92" s="16"/>
      <c r="B92" s="17">
        <f t="shared" si="16"/>
        <v>84</v>
      </c>
      <c r="C92" s="10"/>
      <c r="D92" s="18" t="s">
        <v>51</v>
      </c>
      <c r="E92" s="10"/>
      <c r="F92" s="18" t="s">
        <v>13</v>
      </c>
      <c r="G92" s="18" t="s">
        <v>222</v>
      </c>
      <c r="H92" s="10"/>
      <c r="I92" s="19">
        <v>11475982</v>
      </c>
      <c r="J92" s="19">
        <v>6570</v>
      </c>
      <c r="K92" s="17" t="s">
        <v>9</v>
      </c>
      <c r="L92" s="10"/>
      <c r="M92" s="60">
        <v>750</v>
      </c>
      <c r="N92" s="60">
        <v>975</v>
      </c>
      <c r="O92" s="60">
        <v>1124</v>
      </c>
      <c r="P92" s="10"/>
      <c r="Q92" s="60">
        <f t="shared" si="18"/>
        <v>14625</v>
      </c>
      <c r="R92" s="10"/>
      <c r="S92" s="62">
        <f t="shared" si="11"/>
        <v>15600</v>
      </c>
      <c r="T92" s="10"/>
      <c r="U92" s="64">
        <v>8.5</v>
      </c>
      <c r="V92" s="64">
        <v>9.86</v>
      </c>
      <c r="W92" s="10"/>
      <c r="X92" s="43">
        <v>2580000000</v>
      </c>
      <c r="Y92" s="36">
        <v>2.8000000000000001E-2</v>
      </c>
      <c r="Z92" s="10"/>
      <c r="AA92" s="20">
        <v>30</v>
      </c>
      <c r="AB92" s="20">
        <v>12</v>
      </c>
      <c r="AC92" s="20">
        <v>16</v>
      </c>
      <c r="AD92" s="20">
        <v>38</v>
      </c>
      <c r="AE92" s="20">
        <v>4</v>
      </c>
      <c r="AF92" s="66">
        <f t="shared" si="12"/>
        <v>100</v>
      </c>
      <c r="AG92" s="10"/>
      <c r="AH92" s="36">
        <v>4.9000000000000002E-2</v>
      </c>
      <c r="AI92" s="40">
        <v>5519</v>
      </c>
      <c r="AJ92" s="37">
        <v>0.69</v>
      </c>
      <c r="AK92" s="42" t="s">
        <v>213</v>
      </c>
      <c r="AL92" s="41">
        <v>432</v>
      </c>
      <c r="AN92" s="86"/>
      <c r="AO92" s="87"/>
      <c r="AP92" s="88">
        <f t="shared" si="13"/>
        <v>0</v>
      </c>
      <c r="AR92" s="86">
        <f t="shared" si="14"/>
        <v>0</v>
      </c>
      <c r="AS92" s="87"/>
      <c r="AT92" s="88">
        <f t="shared" si="15"/>
        <v>0</v>
      </c>
      <c r="AV92" s="88">
        <v>0</v>
      </c>
    </row>
    <row r="93" spans="1:48" ht="24" customHeight="1">
      <c r="A93" s="16"/>
      <c r="B93" s="17">
        <f t="shared" si="16"/>
        <v>85</v>
      </c>
      <c r="C93" s="10"/>
      <c r="D93" s="18" t="s">
        <v>181</v>
      </c>
      <c r="E93" s="10"/>
      <c r="F93" s="18" t="s">
        <v>8</v>
      </c>
      <c r="G93" s="18" t="s">
        <v>212</v>
      </c>
      <c r="H93" s="10"/>
      <c r="I93" s="19">
        <v>31446796</v>
      </c>
      <c r="J93" s="19">
        <v>2220</v>
      </c>
      <c r="K93" s="17" t="s">
        <v>9</v>
      </c>
      <c r="L93" s="10"/>
      <c r="M93" s="60">
        <v>2496</v>
      </c>
      <c r="N93" s="60">
        <v>3617</v>
      </c>
      <c r="O93" s="60">
        <v>4015</v>
      </c>
      <c r="P93" s="10"/>
      <c r="Q93" s="60">
        <f t="shared" si="18"/>
        <v>54255</v>
      </c>
      <c r="R93" s="10"/>
      <c r="S93" s="62">
        <f t="shared" si="11"/>
        <v>57872</v>
      </c>
      <c r="T93" s="10"/>
      <c r="U93" s="64">
        <v>11.5</v>
      </c>
      <c r="V93" s="64">
        <v>12.63</v>
      </c>
      <c r="W93" s="10"/>
      <c r="X93" s="43">
        <v>2550000000</v>
      </c>
      <c r="Y93" s="36">
        <v>3.7999999999999999E-2</v>
      </c>
      <c r="Z93" s="10"/>
      <c r="AA93" s="20">
        <v>55</v>
      </c>
      <c r="AB93" s="20">
        <v>4</v>
      </c>
      <c r="AC93" s="20">
        <v>1</v>
      </c>
      <c r="AD93" s="20">
        <v>39</v>
      </c>
      <c r="AE93" s="20">
        <v>1</v>
      </c>
      <c r="AF93" s="66">
        <f t="shared" si="12"/>
        <v>100</v>
      </c>
      <c r="AG93" s="10"/>
      <c r="AH93" s="36">
        <v>-6.0999999999999999E-2</v>
      </c>
      <c r="AI93" s="40">
        <v>0</v>
      </c>
      <c r="AJ93" s="37">
        <v>0.84</v>
      </c>
      <c r="AK93" s="42" t="s">
        <v>210</v>
      </c>
      <c r="AL93" s="41">
        <v>760</v>
      </c>
      <c r="AN93" s="86"/>
      <c r="AO93" s="87"/>
      <c r="AP93" s="88">
        <f t="shared" si="13"/>
        <v>0</v>
      </c>
      <c r="AR93" s="86">
        <f t="shared" si="14"/>
        <v>0</v>
      </c>
      <c r="AS93" s="87"/>
      <c r="AT93" s="88">
        <f t="shared" si="15"/>
        <v>0</v>
      </c>
      <c r="AV93" s="88">
        <v>0</v>
      </c>
    </row>
    <row r="94" spans="1:48" ht="24" customHeight="1">
      <c r="A94" s="16"/>
      <c r="B94" s="17">
        <f t="shared" si="16"/>
        <v>86</v>
      </c>
      <c r="C94" s="10"/>
      <c r="D94" s="18" t="s">
        <v>186</v>
      </c>
      <c r="E94" s="10"/>
      <c r="F94" s="18" t="s">
        <v>11</v>
      </c>
      <c r="G94" s="18" t="s">
        <v>11</v>
      </c>
      <c r="H94" s="10"/>
      <c r="I94" s="19">
        <v>16150362</v>
      </c>
      <c r="J94" s="19">
        <v>940</v>
      </c>
      <c r="K94" s="17" t="s">
        <v>6</v>
      </c>
      <c r="L94" s="10"/>
      <c r="M94" s="60">
        <v>1721</v>
      </c>
      <c r="N94" s="60">
        <v>5601</v>
      </c>
      <c r="O94" s="60">
        <v>2731</v>
      </c>
      <c r="P94" s="10"/>
      <c r="Q94" s="60">
        <f t="shared" si="18"/>
        <v>84015</v>
      </c>
      <c r="R94" s="10"/>
      <c r="S94" s="62">
        <f t="shared" si="11"/>
        <v>89616</v>
      </c>
      <c r="T94" s="10"/>
      <c r="U94" s="64">
        <v>34.700000000000003</v>
      </c>
      <c r="V94" s="64">
        <v>18.91</v>
      </c>
      <c r="W94" s="10"/>
      <c r="X94" s="43">
        <v>2370000000</v>
      </c>
      <c r="Y94" s="36">
        <v>0.115</v>
      </c>
      <c r="Z94" s="10"/>
      <c r="AA94" s="20">
        <v>55</v>
      </c>
      <c r="AB94" s="20">
        <v>7</v>
      </c>
      <c r="AC94" s="20">
        <v>3</v>
      </c>
      <c r="AD94" s="20">
        <v>32</v>
      </c>
      <c r="AE94" s="20">
        <v>3</v>
      </c>
      <c r="AF94" s="66">
        <f t="shared" si="12"/>
        <v>100</v>
      </c>
      <c r="AG94" s="10"/>
      <c r="AH94" s="36">
        <v>-6.7000000000000004E-2</v>
      </c>
      <c r="AI94" s="40">
        <v>7421</v>
      </c>
      <c r="AJ94" s="37">
        <v>0.77</v>
      </c>
      <c r="AK94" s="42" t="s">
        <v>210</v>
      </c>
      <c r="AL94" s="41">
        <v>1044</v>
      </c>
      <c r="AN94" s="86"/>
      <c r="AO94" s="87"/>
      <c r="AP94" s="88">
        <f t="shared" si="13"/>
        <v>0</v>
      </c>
      <c r="AR94" s="86">
        <f t="shared" si="14"/>
        <v>0</v>
      </c>
      <c r="AS94" s="87"/>
      <c r="AT94" s="88">
        <f t="shared" si="15"/>
        <v>0</v>
      </c>
      <c r="AV94" s="88">
        <v>0</v>
      </c>
    </row>
    <row r="95" spans="1:48" ht="24" customHeight="1">
      <c r="A95" s="16"/>
      <c r="B95" s="17">
        <f t="shared" si="16"/>
        <v>87</v>
      </c>
      <c r="C95" s="10"/>
      <c r="D95" s="18" t="s">
        <v>174</v>
      </c>
      <c r="E95" s="10"/>
      <c r="F95" s="18" t="s">
        <v>11</v>
      </c>
      <c r="G95" s="18" t="s">
        <v>11</v>
      </c>
      <c r="H95" s="10"/>
      <c r="I95" s="19">
        <v>41487964</v>
      </c>
      <c r="J95" s="19">
        <v>660</v>
      </c>
      <c r="K95" s="17" t="s">
        <v>6</v>
      </c>
      <c r="L95" s="10"/>
      <c r="M95" s="60">
        <v>3503</v>
      </c>
      <c r="N95" s="60">
        <v>12036</v>
      </c>
      <c r="O95" s="60">
        <v>5769</v>
      </c>
      <c r="P95" s="10"/>
      <c r="Q95" s="60">
        <f t="shared" si="18"/>
        <v>180540</v>
      </c>
      <c r="R95" s="10"/>
      <c r="S95" s="62">
        <f t="shared" si="11"/>
        <v>192576</v>
      </c>
      <c r="T95" s="10"/>
      <c r="U95" s="64">
        <v>29</v>
      </c>
      <c r="V95" s="64">
        <v>15.15</v>
      </c>
      <c r="W95" s="10"/>
      <c r="X95" s="43">
        <v>2330000000</v>
      </c>
      <c r="Y95" s="36">
        <v>9.6000000000000002E-2</v>
      </c>
      <c r="Z95" s="10"/>
      <c r="AA95" s="20">
        <v>50</v>
      </c>
      <c r="AB95" s="20">
        <v>8</v>
      </c>
      <c r="AC95" s="20">
        <v>13</v>
      </c>
      <c r="AD95" s="20">
        <v>28</v>
      </c>
      <c r="AE95" s="20">
        <v>1</v>
      </c>
      <c r="AF95" s="66">
        <f t="shared" si="12"/>
        <v>100</v>
      </c>
      <c r="AG95" s="10"/>
      <c r="AH95" s="36">
        <v>-0.10199999999999999</v>
      </c>
      <c r="AI95" s="40">
        <v>3844</v>
      </c>
      <c r="AJ95" s="37">
        <v>0.61</v>
      </c>
      <c r="AK95" s="42" t="s">
        <v>213</v>
      </c>
      <c r="AL95" s="41">
        <v>869</v>
      </c>
      <c r="AN95" s="86"/>
      <c r="AO95" s="87"/>
      <c r="AP95" s="88">
        <f t="shared" si="13"/>
        <v>0</v>
      </c>
      <c r="AR95" s="86">
        <f t="shared" si="14"/>
        <v>0</v>
      </c>
      <c r="AS95" s="87"/>
      <c r="AT95" s="88">
        <f t="shared" si="15"/>
        <v>0</v>
      </c>
      <c r="AV95" s="88">
        <v>0</v>
      </c>
    </row>
    <row r="96" spans="1:48" ht="24" customHeight="1">
      <c r="A96" s="16"/>
      <c r="B96" s="17">
        <f t="shared" si="16"/>
        <v>88</v>
      </c>
      <c r="C96" s="10"/>
      <c r="D96" s="18" t="s">
        <v>152</v>
      </c>
      <c r="E96" s="10"/>
      <c r="F96" s="18" t="s">
        <v>8</v>
      </c>
      <c r="G96" s="18" t="s">
        <v>212</v>
      </c>
      <c r="H96" s="10"/>
      <c r="I96" s="19">
        <v>2077862</v>
      </c>
      <c r="J96" s="19">
        <v>21660</v>
      </c>
      <c r="K96" s="17" t="s">
        <v>14</v>
      </c>
      <c r="L96" s="10"/>
      <c r="M96" s="60">
        <v>130</v>
      </c>
      <c r="N96" s="60">
        <v>134</v>
      </c>
      <c r="O96" s="60">
        <v>134</v>
      </c>
      <c r="P96" s="10"/>
      <c r="Q96" s="60">
        <f>N96*$Q$189</f>
        <v>4020</v>
      </c>
      <c r="R96" s="10"/>
      <c r="S96" s="62">
        <f t="shared" si="11"/>
        <v>4154</v>
      </c>
      <c r="T96" s="10"/>
      <c r="U96" s="64">
        <v>6.4</v>
      </c>
      <c r="V96" s="64">
        <v>6.4</v>
      </c>
      <c r="W96" s="10"/>
      <c r="X96" s="43">
        <f>AP96+AT96</f>
        <v>2317940683.1999998</v>
      </c>
      <c r="Y96" s="36">
        <f>X96/AV96</f>
        <v>5.1911239881752211E-2</v>
      </c>
      <c r="Z96" s="10"/>
      <c r="AA96" s="20">
        <v>46.9</v>
      </c>
      <c r="AB96" s="20">
        <v>19.2</v>
      </c>
      <c r="AC96" s="20">
        <v>10</v>
      </c>
      <c r="AD96" s="20">
        <v>16.899999999999999</v>
      </c>
      <c r="AE96" s="20">
        <v>7</v>
      </c>
      <c r="AF96" s="66">
        <f t="shared" si="12"/>
        <v>100</v>
      </c>
      <c r="AG96" s="10"/>
      <c r="AH96" s="72"/>
      <c r="AI96" s="73"/>
      <c r="AJ96" s="74"/>
      <c r="AK96" s="75"/>
      <c r="AL96" s="76"/>
      <c r="AN96" s="57">
        <v>21622.580999999998</v>
      </c>
      <c r="AO96" s="35">
        <v>80</v>
      </c>
      <c r="AP96" s="43">
        <f t="shared" si="13"/>
        <v>231794068.31999999</v>
      </c>
      <c r="AR96" s="57">
        <f t="shared" si="14"/>
        <v>21622.580999999998</v>
      </c>
      <c r="AS96" s="35">
        <v>24</v>
      </c>
      <c r="AT96" s="43">
        <f t="shared" si="15"/>
        <v>2086146614.8799996</v>
      </c>
      <c r="AV96" s="43">
        <v>44652000000</v>
      </c>
    </row>
    <row r="97" spans="1:48" ht="24" customHeight="1">
      <c r="A97" s="16"/>
      <c r="B97" s="17">
        <f t="shared" si="16"/>
        <v>89</v>
      </c>
      <c r="C97" s="10"/>
      <c r="D97" s="18" t="s">
        <v>103</v>
      </c>
      <c r="E97" s="10"/>
      <c r="F97" s="18" t="s">
        <v>5</v>
      </c>
      <c r="G97" s="18" t="s">
        <v>226</v>
      </c>
      <c r="H97" s="10"/>
      <c r="I97" s="19">
        <v>6293253</v>
      </c>
      <c r="J97" s="19">
        <v>4730</v>
      </c>
      <c r="K97" s="17" t="s">
        <v>9</v>
      </c>
      <c r="L97" s="10"/>
      <c r="M97" s="60">
        <v>2414</v>
      </c>
      <c r="N97" s="60">
        <v>1645</v>
      </c>
      <c r="O97" s="60">
        <v>1680</v>
      </c>
      <c r="P97" s="10"/>
      <c r="Q97" s="60">
        <f>N97*$Q$188</f>
        <v>24675</v>
      </c>
      <c r="R97" s="10"/>
      <c r="S97" s="62">
        <f t="shared" si="11"/>
        <v>26320</v>
      </c>
      <c r="T97" s="10"/>
      <c r="U97" s="64">
        <v>26.1</v>
      </c>
      <c r="V97" s="64">
        <v>24.63</v>
      </c>
      <c r="W97" s="10"/>
      <c r="X97" s="43">
        <v>2280000000</v>
      </c>
      <c r="Y97" s="36">
        <v>8.6999999999999994E-2</v>
      </c>
      <c r="Z97" s="10"/>
      <c r="AA97" s="20">
        <v>69</v>
      </c>
      <c r="AB97" s="20">
        <v>11</v>
      </c>
      <c r="AC97" s="20">
        <v>1</v>
      </c>
      <c r="AD97" s="20">
        <v>18</v>
      </c>
      <c r="AE97" s="20">
        <v>1</v>
      </c>
      <c r="AF97" s="66">
        <f t="shared" si="12"/>
        <v>100</v>
      </c>
      <c r="AG97" s="10"/>
      <c r="AH97" s="36">
        <v>-3.6999999999999998E-2</v>
      </c>
      <c r="AI97" s="40">
        <v>56465</v>
      </c>
      <c r="AJ97" s="37">
        <v>0.83</v>
      </c>
      <c r="AK97" s="42" t="s">
        <v>213</v>
      </c>
      <c r="AL97" s="41">
        <v>1373</v>
      </c>
      <c r="AN97" s="86"/>
      <c r="AO97" s="87"/>
      <c r="AP97" s="88">
        <f t="shared" si="13"/>
        <v>0</v>
      </c>
      <c r="AR97" s="86">
        <f t="shared" si="14"/>
        <v>0</v>
      </c>
      <c r="AS97" s="87"/>
      <c r="AT97" s="88">
        <f t="shared" si="15"/>
        <v>0</v>
      </c>
      <c r="AV97" s="88">
        <v>0</v>
      </c>
    </row>
    <row r="98" spans="1:48" ht="24" customHeight="1">
      <c r="A98" s="16"/>
      <c r="B98" s="17">
        <f t="shared" si="16"/>
        <v>90</v>
      </c>
      <c r="C98" s="10"/>
      <c r="D98" s="18" t="s">
        <v>163</v>
      </c>
      <c r="E98" s="10"/>
      <c r="F98" s="18" t="s">
        <v>5</v>
      </c>
      <c r="G98" s="18" t="s">
        <v>226</v>
      </c>
      <c r="H98" s="10"/>
      <c r="I98" s="19">
        <v>18430452</v>
      </c>
      <c r="J98" s="19">
        <v>1840</v>
      </c>
      <c r="K98" s="17" t="s">
        <v>9</v>
      </c>
      <c r="L98" s="10"/>
      <c r="M98" s="60">
        <v>714</v>
      </c>
      <c r="N98" s="60">
        <v>4890</v>
      </c>
      <c r="O98" s="60">
        <v>1726</v>
      </c>
      <c r="P98" s="10"/>
      <c r="Q98" s="60">
        <f>N98*$Q$188</f>
        <v>73350</v>
      </c>
      <c r="R98" s="10"/>
      <c r="S98" s="62">
        <f t="shared" si="11"/>
        <v>78240</v>
      </c>
      <c r="T98" s="10"/>
      <c r="U98" s="64">
        <v>26.5</v>
      </c>
      <c r="V98" s="64">
        <v>9.6</v>
      </c>
      <c r="W98" s="10"/>
      <c r="X98" s="43">
        <v>2280000000</v>
      </c>
      <c r="Y98" s="36">
        <v>4.4999999999999998E-2</v>
      </c>
      <c r="Z98" s="10"/>
      <c r="AA98" s="20">
        <v>57</v>
      </c>
      <c r="AB98" s="20">
        <v>4</v>
      </c>
      <c r="AC98" s="20">
        <v>1</v>
      </c>
      <c r="AD98" s="20">
        <v>37</v>
      </c>
      <c r="AE98" s="20">
        <v>1</v>
      </c>
      <c r="AF98" s="66">
        <f t="shared" si="12"/>
        <v>100</v>
      </c>
      <c r="AG98" s="10"/>
      <c r="AH98" s="36">
        <v>4.8000000000000001E-2</v>
      </c>
      <c r="AI98" s="40">
        <v>13003</v>
      </c>
      <c r="AJ98" s="37">
        <v>0.66</v>
      </c>
      <c r="AK98" s="42" t="s">
        <v>214</v>
      </c>
      <c r="AL98" s="41">
        <v>497</v>
      </c>
      <c r="AN98" s="86"/>
      <c r="AO98" s="87"/>
      <c r="AP98" s="88">
        <f t="shared" si="13"/>
        <v>0</v>
      </c>
      <c r="AR98" s="86">
        <f t="shared" si="14"/>
        <v>0</v>
      </c>
      <c r="AS98" s="87"/>
      <c r="AT98" s="88">
        <f t="shared" si="15"/>
        <v>0</v>
      </c>
      <c r="AV98" s="88">
        <v>0</v>
      </c>
    </row>
    <row r="99" spans="1:48" ht="24" customHeight="1">
      <c r="A99" s="16"/>
      <c r="B99" s="17">
        <f t="shared" si="16"/>
        <v>91</v>
      </c>
      <c r="C99" s="10"/>
      <c r="D99" s="18" t="s">
        <v>170</v>
      </c>
      <c r="E99" s="10"/>
      <c r="F99" s="18" t="s">
        <v>13</v>
      </c>
      <c r="G99" s="18" t="s">
        <v>222</v>
      </c>
      <c r="H99" s="10"/>
      <c r="I99" s="19">
        <v>1364962</v>
      </c>
      <c r="J99" s="19">
        <v>15680</v>
      </c>
      <c r="K99" s="17" t="s">
        <v>14</v>
      </c>
      <c r="L99" s="10"/>
      <c r="M99" s="60">
        <v>135</v>
      </c>
      <c r="N99" s="60">
        <v>165</v>
      </c>
      <c r="O99" s="60">
        <v>165</v>
      </c>
      <c r="P99" s="10"/>
      <c r="Q99" s="60">
        <f>N99*$Q$189</f>
        <v>4950</v>
      </c>
      <c r="R99" s="10"/>
      <c r="S99" s="62">
        <f t="shared" si="11"/>
        <v>5115</v>
      </c>
      <c r="T99" s="10"/>
      <c r="U99" s="64">
        <v>12.1</v>
      </c>
      <c r="V99" s="64">
        <v>12.1</v>
      </c>
      <c r="W99" s="10"/>
      <c r="X99" s="43">
        <f>AP99+AT99</f>
        <v>2135357004</v>
      </c>
      <c r="Y99" s="36">
        <f>X99/AV99</f>
        <v>9.5820372627327802E-2</v>
      </c>
      <c r="Z99" s="10"/>
      <c r="AA99" s="20">
        <v>57.8</v>
      </c>
      <c r="AB99" s="20">
        <v>2.2000000000000002</v>
      </c>
      <c r="AC99" s="20">
        <v>0.7</v>
      </c>
      <c r="AD99" s="20">
        <v>31.1</v>
      </c>
      <c r="AE99" s="20">
        <v>8.1999999999999993</v>
      </c>
      <c r="AF99" s="66">
        <f t="shared" si="12"/>
        <v>100.00000000000001</v>
      </c>
      <c r="AG99" s="10"/>
      <c r="AH99" s="72"/>
      <c r="AI99" s="73"/>
      <c r="AJ99" s="74"/>
      <c r="AK99" s="75"/>
      <c r="AL99" s="76"/>
      <c r="AN99" s="57">
        <v>16176.947</v>
      </c>
      <c r="AO99" s="35">
        <v>80</v>
      </c>
      <c r="AP99" s="43">
        <f t="shared" si="13"/>
        <v>213535700.39999998</v>
      </c>
      <c r="AR99" s="57">
        <f t="shared" si="14"/>
        <v>16176.947</v>
      </c>
      <c r="AS99" s="35">
        <v>24</v>
      </c>
      <c r="AT99" s="43">
        <f t="shared" si="15"/>
        <v>1921821303.6000001</v>
      </c>
      <c r="AV99" s="43">
        <v>22285000000</v>
      </c>
    </row>
    <row r="100" spans="1:48" ht="24" customHeight="1">
      <c r="A100" s="16"/>
      <c r="B100" s="17">
        <f t="shared" si="16"/>
        <v>92</v>
      </c>
      <c r="C100" s="10"/>
      <c r="D100" s="18" t="s">
        <v>99</v>
      </c>
      <c r="E100" s="10"/>
      <c r="F100" s="18" t="s">
        <v>8</v>
      </c>
      <c r="G100" s="18" t="s">
        <v>212</v>
      </c>
      <c r="H100" s="10"/>
      <c r="I100" s="19">
        <v>1970530</v>
      </c>
      <c r="J100" s="19">
        <v>14630</v>
      </c>
      <c r="K100" s="17" t="s">
        <v>14</v>
      </c>
      <c r="L100" s="10"/>
      <c r="M100" s="60">
        <v>158</v>
      </c>
      <c r="N100" s="60">
        <v>184</v>
      </c>
      <c r="O100" s="60">
        <v>184</v>
      </c>
      <c r="P100" s="10"/>
      <c r="Q100" s="60">
        <f>N100*$Q$189</f>
        <v>5520</v>
      </c>
      <c r="R100" s="10"/>
      <c r="S100" s="62">
        <f t="shared" si="11"/>
        <v>5704</v>
      </c>
      <c r="T100" s="10"/>
      <c r="U100" s="64">
        <v>9.3000000000000007</v>
      </c>
      <c r="V100" s="64">
        <v>9.3000000000000007</v>
      </c>
      <c r="W100" s="10"/>
      <c r="X100" s="43">
        <f>AP100+AT100</f>
        <v>2083382688.0000002</v>
      </c>
      <c r="Y100" s="36">
        <f>X100/AV100</f>
        <v>7.5120166149852174E-2</v>
      </c>
      <c r="Z100" s="10"/>
      <c r="AA100" s="20">
        <v>44.9</v>
      </c>
      <c r="AB100" s="20">
        <v>12</v>
      </c>
      <c r="AC100" s="20">
        <v>4.4000000000000004</v>
      </c>
      <c r="AD100" s="20">
        <v>34.799999999999997</v>
      </c>
      <c r="AE100" s="20">
        <v>3.9</v>
      </c>
      <c r="AF100" s="66">
        <f t="shared" si="12"/>
        <v>100</v>
      </c>
      <c r="AG100" s="10"/>
      <c r="AH100" s="72"/>
      <c r="AI100" s="73"/>
      <c r="AJ100" s="74"/>
      <c r="AK100" s="75"/>
      <c r="AL100" s="76"/>
      <c r="AN100" s="57">
        <v>14153.415000000001</v>
      </c>
      <c r="AO100" s="35">
        <v>80</v>
      </c>
      <c r="AP100" s="43">
        <f t="shared" si="13"/>
        <v>208338268.80000001</v>
      </c>
      <c r="AR100" s="57">
        <f t="shared" si="14"/>
        <v>14153.415000000001</v>
      </c>
      <c r="AS100" s="35">
        <v>24</v>
      </c>
      <c r="AT100" s="43">
        <f t="shared" si="15"/>
        <v>1875044419.2000003</v>
      </c>
      <c r="AV100" s="43">
        <v>27734000000</v>
      </c>
    </row>
    <row r="101" spans="1:48" ht="24" customHeight="1">
      <c r="A101" s="16"/>
      <c r="B101" s="17">
        <f t="shared" si="16"/>
        <v>93</v>
      </c>
      <c r="C101" s="10"/>
      <c r="D101" s="18" t="s">
        <v>33</v>
      </c>
      <c r="E101" s="10"/>
      <c r="F101" s="18" t="s">
        <v>8</v>
      </c>
      <c r="G101" s="18" t="s">
        <v>212</v>
      </c>
      <c r="H101" s="10"/>
      <c r="I101" s="19">
        <v>7131494</v>
      </c>
      <c r="J101" s="19">
        <v>7470</v>
      </c>
      <c r="K101" s="17" t="s">
        <v>9</v>
      </c>
      <c r="L101" s="10"/>
      <c r="M101" s="60">
        <v>708</v>
      </c>
      <c r="N101" s="60">
        <v>730</v>
      </c>
      <c r="O101" s="60">
        <v>730</v>
      </c>
      <c r="P101" s="10"/>
      <c r="Q101" s="60">
        <f t="shared" ref="Q101:Q111" si="19">N101*$Q$188</f>
        <v>10950</v>
      </c>
      <c r="R101" s="10"/>
      <c r="S101" s="62">
        <f t="shared" si="11"/>
        <v>11680</v>
      </c>
      <c r="T101" s="10"/>
      <c r="U101" s="64">
        <v>10.199999999999999</v>
      </c>
      <c r="V101" s="64">
        <v>10.28</v>
      </c>
      <c r="W101" s="10"/>
      <c r="X101" s="43">
        <v>1810000000</v>
      </c>
      <c r="Y101" s="36">
        <v>3.4000000000000002E-2</v>
      </c>
      <c r="Z101" s="10"/>
      <c r="AA101" s="20">
        <v>58</v>
      </c>
      <c r="AB101" s="20">
        <v>5</v>
      </c>
      <c r="AC101" s="20">
        <v>3</v>
      </c>
      <c r="AD101" s="20">
        <v>33</v>
      </c>
      <c r="AE101" s="20">
        <v>1</v>
      </c>
      <c r="AF101" s="66">
        <f t="shared" si="12"/>
        <v>100</v>
      </c>
      <c r="AG101" s="10"/>
      <c r="AH101" s="36">
        <v>-3.6999999999999998E-2</v>
      </c>
      <c r="AI101" s="40">
        <v>56534</v>
      </c>
      <c r="AJ101" s="37">
        <v>0.7</v>
      </c>
      <c r="AK101" s="42" t="s">
        <v>213</v>
      </c>
      <c r="AL101" s="41">
        <v>707</v>
      </c>
      <c r="AN101" s="86"/>
      <c r="AO101" s="87"/>
      <c r="AP101" s="88">
        <f t="shared" si="13"/>
        <v>0</v>
      </c>
      <c r="AR101" s="86">
        <f t="shared" si="14"/>
        <v>0</v>
      </c>
      <c r="AS101" s="87"/>
      <c r="AT101" s="88">
        <f t="shared" si="15"/>
        <v>0</v>
      </c>
      <c r="AV101" s="88">
        <v>0</v>
      </c>
    </row>
    <row r="102" spans="1:48" ht="24" customHeight="1">
      <c r="A102" s="16"/>
      <c r="B102" s="17">
        <f t="shared" si="16"/>
        <v>94</v>
      </c>
      <c r="C102" s="10"/>
      <c r="D102" s="18" t="s">
        <v>60</v>
      </c>
      <c r="E102" s="10"/>
      <c r="F102" s="18" t="s">
        <v>13</v>
      </c>
      <c r="G102" s="18" t="s">
        <v>222</v>
      </c>
      <c r="H102" s="10"/>
      <c r="I102" s="19">
        <v>6344722</v>
      </c>
      <c r="J102" s="19">
        <v>3920</v>
      </c>
      <c r="K102" s="17" t="s">
        <v>9</v>
      </c>
      <c r="L102" s="10"/>
      <c r="M102" s="60">
        <v>1215</v>
      </c>
      <c r="N102" s="60">
        <v>1411</v>
      </c>
      <c r="O102" s="60">
        <v>1276</v>
      </c>
      <c r="P102" s="10"/>
      <c r="Q102" s="60">
        <f t="shared" si="19"/>
        <v>21165</v>
      </c>
      <c r="R102" s="10"/>
      <c r="S102" s="62">
        <f t="shared" si="11"/>
        <v>22576</v>
      </c>
      <c r="T102" s="10"/>
      <c r="U102" s="64">
        <v>22.2</v>
      </c>
      <c r="V102" s="64">
        <v>21.04</v>
      </c>
      <c r="W102" s="10"/>
      <c r="X102" s="43">
        <v>1770000000</v>
      </c>
      <c r="Y102" s="36">
        <v>7.3999999999999996E-2</v>
      </c>
      <c r="Z102" s="10"/>
      <c r="AA102" s="20">
        <v>30</v>
      </c>
      <c r="AB102" s="20">
        <v>3</v>
      </c>
      <c r="AC102" s="20">
        <v>1</v>
      </c>
      <c r="AD102" s="20">
        <v>65</v>
      </c>
      <c r="AE102" s="20">
        <v>1</v>
      </c>
      <c r="AF102" s="66">
        <f t="shared" si="12"/>
        <v>100</v>
      </c>
      <c r="AG102" s="10"/>
      <c r="AH102" s="36">
        <v>0.10299999999999999</v>
      </c>
      <c r="AI102" s="40">
        <v>15888</v>
      </c>
      <c r="AJ102" s="37">
        <v>0.71</v>
      </c>
      <c r="AK102" s="42" t="s">
        <v>213</v>
      </c>
      <c r="AL102" s="41">
        <v>929</v>
      </c>
      <c r="AN102" s="86"/>
      <c r="AO102" s="87"/>
      <c r="AP102" s="88">
        <f t="shared" si="13"/>
        <v>0</v>
      </c>
      <c r="AR102" s="86">
        <f t="shared" si="14"/>
        <v>0</v>
      </c>
      <c r="AS102" s="87"/>
      <c r="AT102" s="88">
        <f t="shared" si="15"/>
        <v>0</v>
      </c>
      <c r="AV102" s="88">
        <v>0</v>
      </c>
    </row>
    <row r="103" spans="1:48" ht="24" customHeight="1">
      <c r="A103" s="16"/>
      <c r="B103" s="17">
        <f t="shared" si="16"/>
        <v>95</v>
      </c>
      <c r="C103" s="10"/>
      <c r="D103" s="18" t="s">
        <v>29</v>
      </c>
      <c r="E103" s="10"/>
      <c r="F103" s="18" t="s">
        <v>13</v>
      </c>
      <c r="G103" s="18" t="s">
        <v>222</v>
      </c>
      <c r="H103" s="10"/>
      <c r="I103" s="19">
        <v>10887882</v>
      </c>
      <c r="J103" s="19">
        <v>3070</v>
      </c>
      <c r="K103" s="17" t="s">
        <v>9</v>
      </c>
      <c r="L103" s="10"/>
      <c r="M103" s="60">
        <v>1259</v>
      </c>
      <c r="N103" s="60">
        <v>1687</v>
      </c>
      <c r="O103" s="60">
        <v>2120</v>
      </c>
      <c r="P103" s="10"/>
      <c r="Q103" s="60">
        <f t="shared" si="19"/>
        <v>25305</v>
      </c>
      <c r="R103" s="10"/>
      <c r="S103" s="62">
        <f t="shared" si="11"/>
        <v>26992</v>
      </c>
      <c r="T103" s="10"/>
      <c r="U103" s="64">
        <v>15.5</v>
      </c>
      <c r="V103" s="64">
        <v>18.7</v>
      </c>
      <c r="W103" s="10"/>
      <c r="X103" s="43">
        <v>1750000000</v>
      </c>
      <c r="Y103" s="36">
        <v>5.1999999999999998E-2</v>
      </c>
      <c r="Z103" s="10"/>
      <c r="AA103" s="20">
        <v>58</v>
      </c>
      <c r="AB103" s="20">
        <v>5</v>
      </c>
      <c r="AC103" s="20">
        <v>1</v>
      </c>
      <c r="AD103" s="20">
        <v>35</v>
      </c>
      <c r="AE103" s="20">
        <v>1</v>
      </c>
      <c r="AF103" s="66">
        <f t="shared" si="12"/>
        <v>100</v>
      </c>
      <c r="AG103" s="10"/>
      <c r="AH103" s="36">
        <v>-4.8000000000000001E-2</v>
      </c>
      <c r="AI103" s="40">
        <v>15715</v>
      </c>
      <c r="AJ103" s="37">
        <v>0.66</v>
      </c>
      <c r="AK103" s="42" t="s">
        <v>213</v>
      </c>
      <c r="AL103" s="41">
        <v>912</v>
      </c>
      <c r="AN103" s="86"/>
      <c r="AO103" s="87"/>
      <c r="AP103" s="88">
        <f t="shared" si="13"/>
        <v>0</v>
      </c>
      <c r="AR103" s="86">
        <f t="shared" si="14"/>
        <v>0</v>
      </c>
      <c r="AS103" s="87"/>
      <c r="AT103" s="88">
        <f t="shared" si="15"/>
        <v>0</v>
      </c>
      <c r="AV103" s="88">
        <v>0</v>
      </c>
    </row>
    <row r="104" spans="1:48" ht="24" customHeight="1">
      <c r="A104" s="16"/>
      <c r="B104" s="17">
        <f t="shared" si="16"/>
        <v>96</v>
      </c>
      <c r="C104" s="10"/>
      <c r="D104" s="18" t="s">
        <v>173</v>
      </c>
      <c r="E104" s="10"/>
      <c r="F104" s="18" t="s">
        <v>8</v>
      </c>
      <c r="G104" s="18" t="s">
        <v>212</v>
      </c>
      <c r="H104" s="10"/>
      <c r="I104" s="19">
        <v>5662544</v>
      </c>
      <c r="J104" s="19">
        <v>6670</v>
      </c>
      <c r="K104" s="17" t="s">
        <v>9</v>
      </c>
      <c r="L104" s="10"/>
      <c r="M104" s="60">
        <v>543</v>
      </c>
      <c r="N104" s="60">
        <v>823</v>
      </c>
      <c r="O104" s="60">
        <v>326</v>
      </c>
      <c r="P104" s="10"/>
      <c r="Q104" s="60">
        <f t="shared" si="19"/>
        <v>12345</v>
      </c>
      <c r="R104" s="10"/>
      <c r="S104" s="62">
        <f t="shared" si="11"/>
        <v>13168</v>
      </c>
      <c r="T104" s="10"/>
      <c r="U104" s="64">
        <v>14.5</v>
      </c>
      <c r="V104" s="64">
        <v>6.62</v>
      </c>
      <c r="W104" s="10"/>
      <c r="X104" s="43">
        <v>1750000000</v>
      </c>
      <c r="Y104" s="36">
        <v>4.8000000000000001E-2</v>
      </c>
      <c r="Z104" s="10"/>
      <c r="AA104" s="20">
        <v>51</v>
      </c>
      <c r="AB104" s="20">
        <v>10</v>
      </c>
      <c r="AC104" s="20">
        <v>1</v>
      </c>
      <c r="AD104" s="20">
        <v>37</v>
      </c>
      <c r="AE104" s="20">
        <v>1</v>
      </c>
      <c r="AF104" s="66">
        <f t="shared" si="12"/>
        <v>100</v>
      </c>
      <c r="AG104" s="10"/>
      <c r="AH104" s="36">
        <v>-1.9E-2</v>
      </c>
      <c r="AI104" s="40">
        <v>14973</v>
      </c>
      <c r="AJ104" s="37">
        <v>0.86</v>
      </c>
      <c r="AK104" s="42" t="s">
        <v>210</v>
      </c>
      <c r="AL104" s="41">
        <v>466</v>
      </c>
      <c r="AN104" s="86"/>
      <c r="AO104" s="87"/>
      <c r="AP104" s="88">
        <f t="shared" si="13"/>
        <v>0</v>
      </c>
      <c r="AR104" s="86">
        <f t="shared" si="14"/>
        <v>0</v>
      </c>
      <c r="AS104" s="87"/>
      <c r="AT104" s="88">
        <f t="shared" si="15"/>
        <v>0</v>
      </c>
      <c r="AV104" s="88">
        <v>0</v>
      </c>
    </row>
    <row r="105" spans="1:48" ht="24" customHeight="1">
      <c r="A105" s="16"/>
      <c r="B105" s="17">
        <f t="shared" si="16"/>
        <v>97</v>
      </c>
      <c r="C105" s="10"/>
      <c r="D105" s="18" t="s">
        <v>147</v>
      </c>
      <c r="E105" s="10"/>
      <c r="F105" s="18" t="s">
        <v>11</v>
      </c>
      <c r="G105" s="18" t="s">
        <v>11</v>
      </c>
      <c r="H105" s="10"/>
      <c r="I105" s="19">
        <v>15411614</v>
      </c>
      <c r="J105" s="19">
        <v>950</v>
      </c>
      <c r="K105" s="17" t="s">
        <v>6</v>
      </c>
      <c r="L105" s="10"/>
      <c r="M105" s="60">
        <v>604</v>
      </c>
      <c r="N105" s="60">
        <v>3609</v>
      </c>
      <c r="O105" s="60">
        <v>1775</v>
      </c>
      <c r="P105" s="10"/>
      <c r="Q105" s="60">
        <f t="shared" si="19"/>
        <v>54135</v>
      </c>
      <c r="R105" s="10"/>
      <c r="S105" s="62">
        <f t="shared" ref="S105:S136" si="20">Q105+N105</f>
        <v>57744</v>
      </c>
      <c r="T105" s="10"/>
      <c r="U105" s="64">
        <v>23.4</v>
      </c>
      <c r="V105" s="64">
        <v>12.36</v>
      </c>
      <c r="W105" s="10"/>
      <c r="X105" s="43">
        <v>1480000000</v>
      </c>
      <c r="Y105" s="36">
        <v>7.8E-2</v>
      </c>
      <c r="Z105" s="10"/>
      <c r="AA105" s="20">
        <v>58</v>
      </c>
      <c r="AB105" s="20">
        <v>10</v>
      </c>
      <c r="AC105" s="20">
        <v>1</v>
      </c>
      <c r="AD105" s="20">
        <v>30</v>
      </c>
      <c r="AE105" s="20">
        <v>1</v>
      </c>
      <c r="AF105" s="66">
        <f t="shared" ref="AF105:AF136" si="21">SUM(AA105:AE105)</f>
        <v>100</v>
      </c>
      <c r="AG105" s="10"/>
      <c r="AH105" s="36">
        <v>-8.9999999999999993E-3</v>
      </c>
      <c r="AI105" s="40">
        <v>3037</v>
      </c>
      <c r="AJ105" s="37">
        <v>0.6</v>
      </c>
      <c r="AK105" s="42" t="s">
        <v>213</v>
      </c>
      <c r="AL105" s="41">
        <v>669</v>
      </c>
      <c r="AN105" s="86"/>
      <c r="AO105" s="87"/>
      <c r="AP105" s="88">
        <f t="shared" ref="AP105:AP136" si="22">N105*AN105*AO105</f>
        <v>0</v>
      </c>
      <c r="AR105" s="86">
        <f t="shared" ref="AR105:AR136" si="23">AN105</f>
        <v>0</v>
      </c>
      <c r="AS105" s="87"/>
      <c r="AT105" s="88">
        <f t="shared" ref="AT105:AT136" si="24">Q105*AR105*AS105</f>
        <v>0</v>
      </c>
      <c r="AV105" s="88">
        <v>0</v>
      </c>
    </row>
    <row r="106" spans="1:48" ht="24" customHeight="1">
      <c r="A106" s="16"/>
      <c r="B106" s="17">
        <f t="shared" si="16"/>
        <v>98</v>
      </c>
      <c r="C106" s="10"/>
      <c r="D106" s="18" t="s">
        <v>24</v>
      </c>
      <c r="E106" s="10"/>
      <c r="F106" s="18" t="s">
        <v>8</v>
      </c>
      <c r="G106" s="18" t="s">
        <v>212</v>
      </c>
      <c r="H106" s="10"/>
      <c r="I106" s="19">
        <v>9480042</v>
      </c>
      <c r="J106" s="19">
        <v>5600</v>
      </c>
      <c r="K106" s="17" t="s">
        <v>9</v>
      </c>
      <c r="L106" s="10"/>
      <c r="M106" s="60">
        <v>588</v>
      </c>
      <c r="N106" s="60">
        <v>841</v>
      </c>
      <c r="O106" s="60">
        <v>995</v>
      </c>
      <c r="P106" s="10"/>
      <c r="Q106" s="60">
        <f t="shared" si="19"/>
        <v>12615</v>
      </c>
      <c r="R106" s="10"/>
      <c r="S106" s="62">
        <f t="shared" si="20"/>
        <v>13456</v>
      </c>
      <c r="T106" s="10"/>
      <c r="U106" s="64">
        <v>8.9</v>
      </c>
      <c r="V106" s="64">
        <v>10.46</v>
      </c>
      <c r="W106" s="10"/>
      <c r="X106" s="43">
        <v>1410000000</v>
      </c>
      <c r="Y106" s="36">
        <v>2.9000000000000001E-2</v>
      </c>
      <c r="Z106" s="10"/>
      <c r="AA106" s="20">
        <v>52</v>
      </c>
      <c r="AB106" s="20">
        <v>4</v>
      </c>
      <c r="AC106" s="20">
        <v>2</v>
      </c>
      <c r="AD106" s="20">
        <v>41</v>
      </c>
      <c r="AE106" s="20">
        <v>1</v>
      </c>
      <c r="AF106" s="66">
        <f t="shared" si="21"/>
        <v>100</v>
      </c>
      <c r="AG106" s="10"/>
      <c r="AH106" s="36">
        <v>-0.191</v>
      </c>
      <c r="AI106" s="40">
        <v>44222</v>
      </c>
      <c r="AJ106" s="37">
        <v>0.78</v>
      </c>
      <c r="AK106" s="42" t="s">
        <v>213</v>
      </c>
      <c r="AL106" s="41">
        <v>653</v>
      </c>
      <c r="AN106" s="86"/>
      <c r="AO106" s="87"/>
      <c r="AP106" s="88">
        <f t="shared" si="22"/>
        <v>0</v>
      </c>
      <c r="AR106" s="86">
        <f t="shared" si="23"/>
        <v>0</v>
      </c>
      <c r="AS106" s="87"/>
      <c r="AT106" s="88">
        <f t="shared" si="24"/>
        <v>0</v>
      </c>
      <c r="AV106" s="88">
        <v>0</v>
      </c>
    </row>
    <row r="107" spans="1:48" ht="24" customHeight="1">
      <c r="A107" s="16"/>
      <c r="B107" s="17">
        <f t="shared" si="16"/>
        <v>99</v>
      </c>
      <c r="C107" s="10"/>
      <c r="D107" s="18" t="s">
        <v>50</v>
      </c>
      <c r="E107" s="10"/>
      <c r="F107" s="18" t="s">
        <v>8</v>
      </c>
      <c r="G107" s="18" t="s">
        <v>212</v>
      </c>
      <c r="H107" s="10"/>
      <c r="I107" s="19">
        <v>4213265</v>
      </c>
      <c r="J107" s="19">
        <v>12110</v>
      </c>
      <c r="K107" s="17" t="s">
        <v>9</v>
      </c>
      <c r="L107" s="10"/>
      <c r="M107" s="60">
        <v>307</v>
      </c>
      <c r="N107" s="60">
        <v>340</v>
      </c>
      <c r="O107" s="60">
        <v>388</v>
      </c>
      <c r="P107" s="10"/>
      <c r="Q107" s="60">
        <f t="shared" si="19"/>
        <v>5100</v>
      </c>
      <c r="R107" s="10"/>
      <c r="S107" s="62">
        <f t="shared" si="20"/>
        <v>5440</v>
      </c>
      <c r="T107" s="10"/>
      <c r="U107" s="64">
        <v>8.1</v>
      </c>
      <c r="V107" s="64">
        <v>9.0399999999999991</v>
      </c>
      <c r="W107" s="10"/>
      <c r="X107" s="43">
        <v>1400000000</v>
      </c>
      <c r="Y107" s="36">
        <v>2.7E-2</v>
      </c>
      <c r="Z107" s="10"/>
      <c r="AA107" s="20">
        <v>48</v>
      </c>
      <c r="AB107" s="20">
        <v>12</v>
      </c>
      <c r="AC107" s="20">
        <v>10</v>
      </c>
      <c r="AD107" s="20">
        <v>29</v>
      </c>
      <c r="AE107" s="20">
        <v>1</v>
      </c>
      <c r="AF107" s="66">
        <f t="shared" si="21"/>
        <v>100</v>
      </c>
      <c r="AG107" s="10"/>
      <c r="AH107" s="36">
        <v>-7.3999999999999996E-2</v>
      </c>
      <c r="AI107" s="40">
        <v>47376</v>
      </c>
      <c r="AJ107" s="37">
        <v>0.66</v>
      </c>
      <c r="AK107" s="42" t="s">
        <v>210</v>
      </c>
      <c r="AL107" s="41">
        <v>702</v>
      </c>
      <c r="AN107" s="86"/>
      <c r="AO107" s="87"/>
      <c r="AP107" s="88">
        <f t="shared" si="22"/>
        <v>0</v>
      </c>
      <c r="AR107" s="86">
        <f t="shared" si="23"/>
        <v>0</v>
      </c>
      <c r="AS107" s="87"/>
      <c r="AT107" s="88">
        <f t="shared" si="24"/>
        <v>0</v>
      </c>
      <c r="AV107" s="88">
        <v>0</v>
      </c>
    </row>
    <row r="108" spans="1:48" ht="24" customHeight="1">
      <c r="A108" s="16"/>
      <c r="B108" s="17">
        <f t="shared" si="16"/>
        <v>100</v>
      </c>
      <c r="C108" s="10"/>
      <c r="D108" s="18" t="s">
        <v>31</v>
      </c>
      <c r="E108" s="10"/>
      <c r="F108" s="18" t="s">
        <v>11</v>
      </c>
      <c r="G108" s="18" t="s">
        <v>11</v>
      </c>
      <c r="H108" s="10"/>
      <c r="I108" s="19">
        <v>2250260</v>
      </c>
      <c r="J108" s="19">
        <v>6610</v>
      </c>
      <c r="K108" s="17" t="s">
        <v>9</v>
      </c>
      <c r="L108" s="10"/>
      <c r="M108" s="60">
        <v>450</v>
      </c>
      <c r="N108" s="60">
        <v>535</v>
      </c>
      <c r="O108" s="60">
        <v>299</v>
      </c>
      <c r="P108" s="10"/>
      <c r="Q108" s="60">
        <f t="shared" si="19"/>
        <v>8025</v>
      </c>
      <c r="R108" s="10"/>
      <c r="S108" s="62">
        <f t="shared" si="20"/>
        <v>8560</v>
      </c>
      <c r="T108" s="10"/>
      <c r="U108" s="64">
        <v>23.8</v>
      </c>
      <c r="V108" s="64">
        <v>13.33</v>
      </c>
      <c r="W108" s="10"/>
      <c r="X108" s="43">
        <v>1240000000</v>
      </c>
      <c r="Y108" s="36">
        <v>7.9000000000000001E-2</v>
      </c>
      <c r="Z108" s="10"/>
      <c r="AA108" s="20">
        <v>62</v>
      </c>
      <c r="AB108" s="20">
        <v>3</v>
      </c>
      <c r="AC108" s="20">
        <v>1</v>
      </c>
      <c r="AD108" s="20">
        <v>33</v>
      </c>
      <c r="AE108" s="20">
        <v>1</v>
      </c>
      <c r="AF108" s="66">
        <f t="shared" si="21"/>
        <v>100</v>
      </c>
      <c r="AG108" s="10"/>
      <c r="AH108" s="36">
        <v>-5.0999999999999997E-2</v>
      </c>
      <c r="AI108" s="40">
        <v>29031</v>
      </c>
      <c r="AJ108" s="37">
        <v>0.72</v>
      </c>
      <c r="AK108" s="42" t="s">
        <v>214</v>
      </c>
      <c r="AL108" s="41">
        <v>787</v>
      </c>
      <c r="AN108" s="86"/>
      <c r="AO108" s="87"/>
      <c r="AP108" s="88">
        <f t="shared" si="22"/>
        <v>0</v>
      </c>
      <c r="AR108" s="86">
        <f t="shared" si="23"/>
        <v>0</v>
      </c>
      <c r="AS108" s="87"/>
      <c r="AT108" s="88">
        <f t="shared" si="24"/>
        <v>0</v>
      </c>
      <c r="AV108" s="88">
        <v>0</v>
      </c>
    </row>
    <row r="109" spans="1:48" ht="24" customHeight="1">
      <c r="A109" s="16"/>
      <c r="B109" s="17">
        <f t="shared" si="16"/>
        <v>101</v>
      </c>
      <c r="C109" s="10"/>
      <c r="D109" s="18" t="s">
        <v>80</v>
      </c>
      <c r="E109" s="10"/>
      <c r="F109" s="18" t="s">
        <v>13</v>
      </c>
      <c r="G109" s="18" t="s">
        <v>222</v>
      </c>
      <c r="H109" s="10"/>
      <c r="I109" s="19">
        <v>9112867</v>
      </c>
      <c r="J109" s="19">
        <v>2150</v>
      </c>
      <c r="K109" s="17" t="s">
        <v>9</v>
      </c>
      <c r="L109" s="10"/>
      <c r="M109" s="60">
        <v>1407</v>
      </c>
      <c r="N109" s="60">
        <v>1525</v>
      </c>
      <c r="O109" s="60">
        <v>1276</v>
      </c>
      <c r="P109" s="10"/>
      <c r="Q109" s="60">
        <f t="shared" si="19"/>
        <v>22875</v>
      </c>
      <c r="R109" s="10"/>
      <c r="S109" s="62">
        <f t="shared" si="20"/>
        <v>24400</v>
      </c>
      <c r="T109" s="10"/>
      <c r="U109" s="64">
        <v>16.7</v>
      </c>
      <c r="V109" s="64">
        <v>13.76</v>
      </c>
      <c r="W109" s="10"/>
      <c r="X109" s="43">
        <v>1200000000</v>
      </c>
      <c r="Y109" s="36">
        <v>5.6000000000000001E-2</v>
      </c>
      <c r="Z109" s="10"/>
      <c r="AA109" s="20">
        <v>31</v>
      </c>
      <c r="AB109" s="20">
        <v>9</v>
      </c>
      <c r="AC109" s="20">
        <v>2</v>
      </c>
      <c r="AD109" s="20">
        <v>56</v>
      </c>
      <c r="AE109" s="20">
        <v>2</v>
      </c>
      <c r="AF109" s="66">
        <f t="shared" si="21"/>
        <v>100</v>
      </c>
      <c r="AG109" s="10"/>
      <c r="AH109" s="36">
        <v>-1.2E-2</v>
      </c>
      <c r="AI109" s="40">
        <v>18595</v>
      </c>
      <c r="AJ109" s="37">
        <v>0.72</v>
      </c>
      <c r="AK109" s="42" t="s">
        <v>214</v>
      </c>
      <c r="AL109" s="41">
        <v>698</v>
      </c>
      <c r="AN109" s="86"/>
      <c r="AO109" s="87"/>
      <c r="AP109" s="88">
        <f t="shared" si="22"/>
        <v>0</v>
      </c>
      <c r="AR109" s="86">
        <f t="shared" si="23"/>
        <v>0</v>
      </c>
      <c r="AS109" s="87"/>
      <c r="AT109" s="88">
        <f t="shared" si="24"/>
        <v>0</v>
      </c>
      <c r="AV109" s="88">
        <v>0</v>
      </c>
    </row>
    <row r="110" spans="1:48" ht="24" customHeight="1">
      <c r="A110" s="16"/>
      <c r="B110" s="17">
        <f t="shared" si="16"/>
        <v>102</v>
      </c>
      <c r="C110" s="10"/>
      <c r="D110" s="18" t="s">
        <v>37</v>
      </c>
      <c r="E110" s="10"/>
      <c r="F110" s="18" t="s">
        <v>18</v>
      </c>
      <c r="G110" s="18" t="s">
        <v>224</v>
      </c>
      <c r="H110" s="10"/>
      <c r="I110" s="19">
        <v>15762370</v>
      </c>
      <c r="J110" s="19">
        <v>1140</v>
      </c>
      <c r="K110" s="17" t="s">
        <v>9</v>
      </c>
      <c r="L110" s="10"/>
      <c r="M110" s="60">
        <v>1852</v>
      </c>
      <c r="N110" s="60">
        <v>2803</v>
      </c>
      <c r="O110" s="60">
        <v>3995</v>
      </c>
      <c r="P110" s="10"/>
      <c r="Q110" s="60">
        <f t="shared" si="19"/>
        <v>42045</v>
      </c>
      <c r="R110" s="10"/>
      <c r="S110" s="62">
        <f t="shared" si="20"/>
        <v>44848</v>
      </c>
      <c r="T110" s="10"/>
      <c r="U110" s="64">
        <v>17.8</v>
      </c>
      <c r="V110" s="64">
        <v>25.13</v>
      </c>
      <c r="W110" s="10"/>
      <c r="X110" s="43">
        <v>1180000000</v>
      </c>
      <c r="Y110" s="36">
        <v>5.8999999999999997E-2</v>
      </c>
      <c r="Z110" s="10"/>
      <c r="AA110" s="20">
        <v>29</v>
      </c>
      <c r="AB110" s="20">
        <v>20</v>
      </c>
      <c r="AC110" s="20">
        <v>2</v>
      </c>
      <c r="AD110" s="20">
        <v>48</v>
      </c>
      <c r="AE110" s="20">
        <v>1</v>
      </c>
      <c r="AF110" s="66">
        <f t="shared" si="21"/>
        <v>100</v>
      </c>
      <c r="AG110" s="10"/>
      <c r="AH110" s="36">
        <v>-3.5999999999999997E-2</v>
      </c>
      <c r="AI110" s="40">
        <v>23802</v>
      </c>
      <c r="AJ110" s="37">
        <v>0.78</v>
      </c>
      <c r="AK110" s="42" t="s">
        <v>213</v>
      </c>
      <c r="AL110" s="41">
        <v>1332</v>
      </c>
      <c r="AN110" s="86"/>
      <c r="AO110" s="87"/>
      <c r="AP110" s="88">
        <f t="shared" si="22"/>
        <v>0</v>
      </c>
      <c r="AR110" s="86">
        <f t="shared" si="23"/>
        <v>0</v>
      </c>
      <c r="AS110" s="87"/>
      <c r="AT110" s="88">
        <f t="shared" si="24"/>
        <v>0</v>
      </c>
      <c r="AV110" s="88">
        <v>0</v>
      </c>
    </row>
    <row r="111" spans="1:48" ht="24" customHeight="1">
      <c r="A111" s="16"/>
      <c r="B111" s="17">
        <f t="shared" si="16"/>
        <v>103</v>
      </c>
      <c r="C111" s="10"/>
      <c r="D111" s="18" t="s">
        <v>148</v>
      </c>
      <c r="E111" s="10"/>
      <c r="F111" s="18" t="s">
        <v>8</v>
      </c>
      <c r="G111" s="18" t="s">
        <v>212</v>
      </c>
      <c r="H111" s="10"/>
      <c r="I111" s="19">
        <v>8820083</v>
      </c>
      <c r="J111" s="19">
        <v>5280</v>
      </c>
      <c r="K111" s="17" t="s">
        <v>9</v>
      </c>
      <c r="L111" s="10"/>
      <c r="M111" s="60">
        <v>607</v>
      </c>
      <c r="N111" s="60">
        <v>649</v>
      </c>
      <c r="O111" s="60">
        <v>797</v>
      </c>
      <c r="P111" s="10"/>
      <c r="Q111" s="60">
        <f t="shared" si="19"/>
        <v>9735</v>
      </c>
      <c r="R111" s="10"/>
      <c r="S111" s="62">
        <f t="shared" si="20"/>
        <v>10384</v>
      </c>
      <c r="T111" s="10"/>
      <c r="U111" s="64">
        <v>7.4</v>
      </c>
      <c r="V111" s="64">
        <v>8.94</v>
      </c>
      <c r="W111" s="10"/>
      <c r="X111" s="43">
        <v>1170000000</v>
      </c>
      <c r="Y111" s="36">
        <v>3.1E-2</v>
      </c>
      <c r="Z111" s="10"/>
      <c r="AA111" s="20">
        <v>49</v>
      </c>
      <c r="AB111" s="20">
        <v>10</v>
      </c>
      <c r="AC111" s="20">
        <v>12</v>
      </c>
      <c r="AD111" s="20">
        <v>28</v>
      </c>
      <c r="AE111" s="20">
        <v>1</v>
      </c>
      <c r="AF111" s="66">
        <f t="shared" si="21"/>
        <v>100</v>
      </c>
      <c r="AG111" s="10"/>
      <c r="AH111" s="36">
        <v>-6.0999999999999999E-2</v>
      </c>
      <c r="AI111" s="40">
        <v>25877</v>
      </c>
      <c r="AJ111" s="37">
        <v>0.65</v>
      </c>
      <c r="AK111" s="42" t="s">
        <v>210</v>
      </c>
      <c r="AL111" s="41">
        <v>584</v>
      </c>
      <c r="AN111" s="86"/>
      <c r="AO111" s="87"/>
      <c r="AP111" s="88">
        <f t="shared" si="22"/>
        <v>0</v>
      </c>
      <c r="AR111" s="86">
        <f t="shared" si="23"/>
        <v>0</v>
      </c>
      <c r="AS111" s="87"/>
      <c r="AT111" s="88">
        <f t="shared" si="24"/>
        <v>0</v>
      </c>
      <c r="AV111" s="88">
        <v>0</v>
      </c>
    </row>
    <row r="112" spans="1:48" ht="24" customHeight="1">
      <c r="A112" s="16"/>
      <c r="B112" s="17">
        <f t="shared" si="16"/>
        <v>104</v>
      </c>
      <c r="C112" s="10"/>
      <c r="D112" s="18" t="s">
        <v>63</v>
      </c>
      <c r="E112" s="10"/>
      <c r="F112" s="18" t="s">
        <v>8</v>
      </c>
      <c r="G112" s="18" t="s">
        <v>212</v>
      </c>
      <c r="H112" s="10"/>
      <c r="I112" s="19">
        <v>1312442</v>
      </c>
      <c r="J112" s="19">
        <v>17750</v>
      </c>
      <c r="K112" s="17" t="s">
        <v>14</v>
      </c>
      <c r="L112" s="10"/>
      <c r="M112" s="60">
        <v>71</v>
      </c>
      <c r="N112" s="60">
        <v>80</v>
      </c>
      <c r="O112" s="60">
        <v>80</v>
      </c>
      <c r="P112" s="10"/>
      <c r="Q112" s="60">
        <f>N112*$Q$189</f>
        <v>2400</v>
      </c>
      <c r="R112" s="10"/>
      <c r="S112" s="62">
        <f t="shared" si="20"/>
        <v>2480</v>
      </c>
      <c r="T112" s="10"/>
      <c r="U112" s="64">
        <v>6.1</v>
      </c>
      <c r="V112" s="64">
        <v>6.1</v>
      </c>
      <c r="W112" s="10"/>
      <c r="X112" s="43">
        <f>AP112+AT112</f>
        <v>1167186944</v>
      </c>
      <c r="Y112" s="36">
        <f>X112/AV112</f>
        <v>4.8640896149358223E-2</v>
      </c>
      <c r="Z112" s="10"/>
      <c r="AA112" s="20">
        <v>52.1</v>
      </c>
      <c r="AB112" s="20">
        <v>1.4</v>
      </c>
      <c r="AC112" s="20">
        <v>7</v>
      </c>
      <c r="AD112" s="20">
        <v>31</v>
      </c>
      <c r="AE112" s="20">
        <v>8.5</v>
      </c>
      <c r="AF112" s="66">
        <f t="shared" si="21"/>
        <v>100</v>
      </c>
      <c r="AG112" s="10"/>
      <c r="AH112" s="72"/>
      <c r="AI112" s="73"/>
      <c r="AJ112" s="74"/>
      <c r="AK112" s="75"/>
      <c r="AL112" s="76"/>
      <c r="AN112" s="57">
        <v>18237.295999999998</v>
      </c>
      <c r="AO112" s="35">
        <v>80</v>
      </c>
      <c r="AP112" s="43">
        <f t="shared" si="22"/>
        <v>116718694.39999999</v>
      </c>
      <c r="AR112" s="57">
        <f t="shared" si="23"/>
        <v>18237.295999999998</v>
      </c>
      <c r="AS112" s="35">
        <v>24</v>
      </c>
      <c r="AT112" s="43">
        <f t="shared" si="24"/>
        <v>1050468249.5999999</v>
      </c>
      <c r="AV112" s="43">
        <v>23996000000</v>
      </c>
    </row>
    <row r="113" spans="1:48" ht="24" customHeight="1">
      <c r="A113" s="16"/>
      <c r="B113" s="17">
        <f t="shared" si="16"/>
        <v>105</v>
      </c>
      <c r="C113" s="10"/>
      <c r="D113" s="18" t="s">
        <v>52</v>
      </c>
      <c r="E113" s="10"/>
      <c r="F113" s="18" t="s">
        <v>8</v>
      </c>
      <c r="G113" s="18" t="s">
        <v>212</v>
      </c>
      <c r="H113" s="10"/>
      <c r="I113" s="19">
        <v>1170125</v>
      </c>
      <c r="J113" s="19">
        <v>23680</v>
      </c>
      <c r="K113" s="17" t="s">
        <v>14</v>
      </c>
      <c r="L113" s="10"/>
      <c r="M113" s="60">
        <v>46</v>
      </c>
      <c r="N113" s="60">
        <v>60</v>
      </c>
      <c r="O113" s="60">
        <v>60</v>
      </c>
      <c r="P113" s="10"/>
      <c r="Q113" s="60">
        <f>N113*$Q$189</f>
        <v>1800</v>
      </c>
      <c r="R113" s="10"/>
      <c r="S113" s="62">
        <f t="shared" si="20"/>
        <v>1860</v>
      </c>
      <c r="T113" s="10"/>
      <c r="U113" s="64">
        <v>5.0999999999999996</v>
      </c>
      <c r="V113" s="64">
        <v>5.0999999999999996</v>
      </c>
      <c r="W113" s="10"/>
      <c r="X113" s="43">
        <f>AP113+AT113</f>
        <v>1152918624</v>
      </c>
      <c r="Y113" s="36">
        <f>X113/AV113</f>
        <v>5.5187335407591784E-2</v>
      </c>
      <c r="Z113" s="10"/>
      <c r="AA113" s="20">
        <v>34.799999999999997</v>
      </c>
      <c r="AB113" s="20">
        <v>21.7</v>
      </c>
      <c r="AC113" s="20">
        <v>4.3</v>
      </c>
      <c r="AD113" s="20">
        <v>30.4</v>
      </c>
      <c r="AE113" s="20">
        <v>8.8000000000000007</v>
      </c>
      <c r="AF113" s="66">
        <f t="shared" si="21"/>
        <v>99.999999999999986</v>
      </c>
      <c r="AG113" s="10"/>
      <c r="AH113" s="72"/>
      <c r="AI113" s="73"/>
      <c r="AJ113" s="74"/>
      <c r="AK113" s="75"/>
      <c r="AL113" s="76"/>
      <c r="AN113" s="57">
        <v>24019.137999999999</v>
      </c>
      <c r="AO113" s="35">
        <v>80</v>
      </c>
      <c r="AP113" s="43">
        <f t="shared" si="22"/>
        <v>115291862.40000001</v>
      </c>
      <c r="AR113" s="57">
        <f t="shared" si="23"/>
        <v>24019.137999999999</v>
      </c>
      <c r="AS113" s="35">
        <v>24</v>
      </c>
      <c r="AT113" s="43">
        <f t="shared" si="24"/>
        <v>1037626761.5999999</v>
      </c>
      <c r="AV113" s="43">
        <v>20891000000</v>
      </c>
    </row>
    <row r="114" spans="1:48" ht="24" customHeight="1">
      <c r="A114" s="16"/>
      <c r="B114" s="17">
        <f t="shared" si="16"/>
        <v>106</v>
      </c>
      <c r="C114" s="10"/>
      <c r="D114" s="18" t="s">
        <v>121</v>
      </c>
      <c r="E114" s="10"/>
      <c r="F114" s="18" t="s">
        <v>11</v>
      </c>
      <c r="G114" s="18" t="s">
        <v>11</v>
      </c>
      <c r="H114" s="10"/>
      <c r="I114" s="19">
        <v>2479713</v>
      </c>
      <c r="J114" s="19">
        <v>4620</v>
      </c>
      <c r="K114" s="17" t="s">
        <v>9</v>
      </c>
      <c r="L114" s="10"/>
      <c r="M114" s="60">
        <v>731</v>
      </c>
      <c r="N114" s="60">
        <v>754</v>
      </c>
      <c r="O114" s="60">
        <v>467</v>
      </c>
      <c r="P114" s="10"/>
      <c r="Q114" s="60">
        <f>N114*$Q$188</f>
        <v>11310</v>
      </c>
      <c r="R114" s="10"/>
      <c r="S114" s="62">
        <f t="shared" si="20"/>
        <v>12064</v>
      </c>
      <c r="T114" s="10"/>
      <c r="U114" s="64">
        <v>30.4</v>
      </c>
      <c r="V114" s="64">
        <v>19.3</v>
      </c>
      <c r="W114" s="10"/>
      <c r="X114" s="43">
        <v>1140000000</v>
      </c>
      <c r="Y114" s="36">
        <v>0.10100000000000001</v>
      </c>
      <c r="Z114" s="10"/>
      <c r="AA114" s="20">
        <v>60</v>
      </c>
      <c r="AB114" s="20">
        <v>3</v>
      </c>
      <c r="AC114" s="20">
        <v>1</v>
      </c>
      <c r="AD114" s="20">
        <v>35</v>
      </c>
      <c r="AE114" s="20">
        <v>1</v>
      </c>
      <c r="AF114" s="66">
        <f t="shared" si="21"/>
        <v>100</v>
      </c>
      <c r="AG114" s="10"/>
      <c r="AH114" s="36">
        <v>-6.5000000000000002E-2</v>
      </c>
      <c r="AI114" s="40">
        <v>14973</v>
      </c>
      <c r="AJ114" s="37">
        <v>0.73</v>
      </c>
      <c r="AK114" s="42" t="s">
        <v>213</v>
      </c>
      <c r="AL114" s="41">
        <v>1127</v>
      </c>
      <c r="AN114" s="86"/>
      <c r="AO114" s="87"/>
      <c r="AP114" s="88">
        <f t="shared" si="22"/>
        <v>0</v>
      </c>
      <c r="AR114" s="86">
        <f t="shared" si="23"/>
        <v>0</v>
      </c>
      <c r="AS114" s="87"/>
      <c r="AT114" s="88">
        <f t="shared" si="24"/>
        <v>0</v>
      </c>
      <c r="AV114" s="88">
        <v>0</v>
      </c>
    </row>
    <row r="115" spans="1:48" s="25" customFormat="1" ht="24" customHeight="1">
      <c r="A115" s="224"/>
      <c r="B115" s="14">
        <f t="shared" si="16"/>
        <v>107</v>
      </c>
      <c r="C115" s="24"/>
      <c r="D115" s="22" t="s">
        <v>122</v>
      </c>
      <c r="E115" s="24"/>
      <c r="F115" s="22" t="s">
        <v>22</v>
      </c>
      <c r="G115" s="22" t="s">
        <v>198</v>
      </c>
      <c r="H115" s="24"/>
      <c r="I115" s="23">
        <v>28982772</v>
      </c>
      <c r="J115" s="23">
        <v>730</v>
      </c>
      <c r="K115" s="14" t="s">
        <v>6</v>
      </c>
      <c r="L115" s="24"/>
      <c r="M115" s="61">
        <v>2006</v>
      </c>
      <c r="N115" s="61">
        <v>4622</v>
      </c>
      <c r="O115" s="61">
        <v>6765</v>
      </c>
      <c r="P115" s="24"/>
      <c r="Q115" s="61">
        <f>N115*$Q$188</f>
        <v>69330</v>
      </c>
      <c r="R115" s="24"/>
      <c r="S115" s="63">
        <f t="shared" si="20"/>
        <v>73952</v>
      </c>
      <c r="T115" s="24"/>
      <c r="U115" s="223">
        <v>15.9</v>
      </c>
      <c r="V115" s="223">
        <v>22.88</v>
      </c>
      <c r="W115" s="24"/>
      <c r="X115" s="49">
        <v>1120000000</v>
      </c>
      <c r="Y115" s="50">
        <v>5.2999999999999999E-2</v>
      </c>
      <c r="Z115" s="24"/>
      <c r="AA115" s="13">
        <v>20</v>
      </c>
      <c r="AB115" s="13">
        <v>20</v>
      </c>
      <c r="AC115" s="13">
        <v>6</v>
      </c>
      <c r="AD115" s="13">
        <v>53</v>
      </c>
      <c r="AE115" s="13">
        <v>1</v>
      </c>
      <c r="AF115" s="67">
        <f t="shared" si="21"/>
        <v>100</v>
      </c>
      <c r="AG115" s="24"/>
      <c r="AH115" s="50">
        <v>-6.0000000000000001E-3</v>
      </c>
      <c r="AI115" s="51">
        <v>8071</v>
      </c>
      <c r="AJ115" s="52">
        <v>0.72</v>
      </c>
      <c r="AK115" s="53" t="s">
        <v>213</v>
      </c>
      <c r="AL115" s="54">
        <v>1084</v>
      </c>
      <c r="AN115" s="90"/>
      <c r="AO115" s="91"/>
      <c r="AP115" s="92">
        <f t="shared" si="22"/>
        <v>0</v>
      </c>
      <c r="AR115" s="90">
        <f t="shared" si="23"/>
        <v>0</v>
      </c>
      <c r="AS115" s="91"/>
      <c r="AT115" s="92">
        <f t="shared" si="24"/>
        <v>0</v>
      </c>
      <c r="AV115" s="92">
        <v>0</v>
      </c>
    </row>
    <row r="116" spans="1:48" ht="24" customHeight="1">
      <c r="A116" s="16"/>
      <c r="B116" s="17">
        <f t="shared" si="16"/>
        <v>108</v>
      </c>
      <c r="C116" s="10"/>
      <c r="D116" s="18" t="s">
        <v>34</v>
      </c>
      <c r="E116" s="10"/>
      <c r="F116" s="18" t="s">
        <v>11</v>
      </c>
      <c r="G116" s="18" t="s">
        <v>11</v>
      </c>
      <c r="H116" s="10"/>
      <c r="I116" s="19">
        <v>18646432</v>
      </c>
      <c r="J116" s="19">
        <v>640</v>
      </c>
      <c r="K116" s="17" t="s">
        <v>6</v>
      </c>
      <c r="L116" s="10"/>
      <c r="M116" s="60">
        <v>878</v>
      </c>
      <c r="N116" s="60">
        <v>5686</v>
      </c>
      <c r="O116" s="60">
        <v>3464</v>
      </c>
      <c r="P116" s="10"/>
      <c r="Q116" s="60">
        <f>N116*$Q$188</f>
        <v>85290</v>
      </c>
      <c r="R116" s="10"/>
      <c r="S116" s="62">
        <f t="shared" si="20"/>
        <v>90976</v>
      </c>
      <c r="T116" s="10"/>
      <c r="U116" s="64">
        <v>30.5</v>
      </c>
      <c r="V116" s="64">
        <v>16.93</v>
      </c>
      <c r="W116" s="10"/>
      <c r="X116" s="43">
        <v>1100000000</v>
      </c>
      <c r="Y116" s="36">
        <v>0.10100000000000001</v>
      </c>
      <c r="Z116" s="10"/>
      <c r="AA116" s="20">
        <v>51</v>
      </c>
      <c r="AB116" s="20">
        <v>5</v>
      </c>
      <c r="AC116" s="20">
        <v>2</v>
      </c>
      <c r="AD116" s="20">
        <v>41</v>
      </c>
      <c r="AE116" s="20">
        <v>1</v>
      </c>
      <c r="AF116" s="66">
        <f t="shared" si="21"/>
        <v>100</v>
      </c>
      <c r="AG116" s="10"/>
      <c r="AH116" s="36">
        <v>-8.9999999999999993E-3</v>
      </c>
      <c r="AI116" s="40">
        <v>11296</v>
      </c>
      <c r="AJ116" s="37">
        <v>0.54</v>
      </c>
      <c r="AK116" s="42" t="s">
        <v>214</v>
      </c>
      <c r="AL116" s="41">
        <v>969</v>
      </c>
      <c r="AN116" s="86"/>
      <c r="AO116" s="87"/>
      <c r="AP116" s="88">
        <f t="shared" si="22"/>
        <v>0</v>
      </c>
      <c r="AR116" s="86">
        <f t="shared" si="23"/>
        <v>0</v>
      </c>
      <c r="AS116" s="87"/>
      <c r="AT116" s="88">
        <f t="shared" si="24"/>
        <v>0</v>
      </c>
      <c r="AV116" s="88">
        <v>0</v>
      </c>
    </row>
    <row r="117" spans="1:48" ht="24" customHeight="1">
      <c r="A117" s="16"/>
      <c r="B117" s="17">
        <f t="shared" si="16"/>
        <v>109</v>
      </c>
      <c r="C117" s="10"/>
      <c r="D117" s="18" t="s">
        <v>119</v>
      </c>
      <c r="E117" s="10"/>
      <c r="F117" s="18" t="s">
        <v>11</v>
      </c>
      <c r="G117" s="18" t="s">
        <v>11</v>
      </c>
      <c r="H117" s="10"/>
      <c r="I117" s="19">
        <v>28829476</v>
      </c>
      <c r="J117" s="19">
        <v>480</v>
      </c>
      <c r="K117" s="17" t="s">
        <v>6</v>
      </c>
      <c r="L117" s="10"/>
      <c r="M117" s="60">
        <v>1379</v>
      </c>
      <c r="N117" s="60">
        <v>8665</v>
      </c>
      <c r="O117" s="60">
        <v>5054</v>
      </c>
      <c r="P117" s="10"/>
      <c r="Q117" s="60">
        <f>N117*$Q$188</f>
        <v>129975</v>
      </c>
      <c r="R117" s="10"/>
      <c r="S117" s="62">
        <f t="shared" si="20"/>
        <v>138640</v>
      </c>
      <c r="T117" s="10"/>
      <c r="U117" s="64">
        <v>30.1</v>
      </c>
      <c r="V117" s="64">
        <v>17.420000000000002</v>
      </c>
      <c r="W117" s="10"/>
      <c r="X117" s="43">
        <v>1100000000</v>
      </c>
      <c r="Y117" s="36">
        <v>0.1</v>
      </c>
      <c r="Z117" s="10"/>
      <c r="AA117" s="20">
        <v>30</v>
      </c>
      <c r="AB117" s="20">
        <v>9</v>
      </c>
      <c r="AC117" s="20">
        <v>6</v>
      </c>
      <c r="AD117" s="20">
        <v>54</v>
      </c>
      <c r="AE117" s="20">
        <v>1</v>
      </c>
      <c r="AF117" s="66">
        <f t="shared" si="21"/>
        <v>100</v>
      </c>
      <c r="AG117" s="10"/>
      <c r="AH117" s="36">
        <v>-5.6000000000000001E-2</v>
      </c>
      <c r="AI117" s="40">
        <v>2424</v>
      </c>
      <c r="AJ117" s="37">
        <v>0.73</v>
      </c>
      <c r="AK117" s="42" t="s">
        <v>213</v>
      </c>
      <c r="AL117" s="41">
        <v>970</v>
      </c>
      <c r="AN117" s="86"/>
      <c r="AO117" s="87"/>
      <c r="AP117" s="88">
        <f t="shared" si="22"/>
        <v>0</v>
      </c>
      <c r="AR117" s="86">
        <f t="shared" si="23"/>
        <v>0</v>
      </c>
      <c r="AS117" s="87"/>
      <c r="AT117" s="88">
        <f t="shared" si="24"/>
        <v>0</v>
      </c>
      <c r="AV117" s="88">
        <v>0</v>
      </c>
    </row>
    <row r="118" spans="1:48" ht="24" customHeight="1">
      <c r="A118" s="16"/>
      <c r="B118" s="17">
        <f t="shared" si="16"/>
        <v>110</v>
      </c>
      <c r="C118" s="10"/>
      <c r="D118" s="18" t="s">
        <v>20</v>
      </c>
      <c r="E118" s="10"/>
      <c r="F118" s="18" t="s">
        <v>8</v>
      </c>
      <c r="G118" s="18" t="s">
        <v>212</v>
      </c>
      <c r="H118" s="10"/>
      <c r="I118" s="19">
        <v>9725376</v>
      </c>
      <c r="J118" s="19">
        <v>4760</v>
      </c>
      <c r="K118" s="17" t="s">
        <v>9</v>
      </c>
      <c r="L118" s="10"/>
      <c r="M118" s="60">
        <v>759</v>
      </c>
      <c r="N118" s="60">
        <v>845</v>
      </c>
      <c r="O118" s="60">
        <v>639</v>
      </c>
      <c r="P118" s="10"/>
      <c r="Q118" s="60">
        <f>N118*$Q$188</f>
        <v>12675</v>
      </c>
      <c r="R118" s="10"/>
      <c r="S118" s="62">
        <f t="shared" si="20"/>
        <v>13520</v>
      </c>
      <c r="T118" s="10"/>
      <c r="U118" s="64">
        <v>8.6999999999999993</v>
      </c>
      <c r="V118" s="64">
        <v>6.32</v>
      </c>
      <c r="W118" s="10"/>
      <c r="X118" s="43">
        <v>1090000000</v>
      </c>
      <c r="Y118" s="36">
        <v>2.9000000000000001E-2</v>
      </c>
      <c r="Z118" s="10"/>
      <c r="AA118" s="20">
        <v>40</v>
      </c>
      <c r="AB118" s="20">
        <v>23</v>
      </c>
      <c r="AC118" s="20">
        <v>7</v>
      </c>
      <c r="AD118" s="20">
        <v>28</v>
      </c>
      <c r="AE118" s="20">
        <v>2</v>
      </c>
      <c r="AF118" s="66">
        <f t="shared" si="21"/>
        <v>100</v>
      </c>
      <c r="AG118" s="10"/>
      <c r="AH118" s="36">
        <v>-5.1999999999999998E-2</v>
      </c>
      <c r="AI118" s="40">
        <v>13681</v>
      </c>
      <c r="AJ118" s="37">
        <v>0.8</v>
      </c>
      <c r="AK118" s="42" t="s">
        <v>213</v>
      </c>
      <c r="AL118" s="41">
        <v>416</v>
      </c>
      <c r="AN118" s="86"/>
      <c r="AO118" s="87"/>
      <c r="AP118" s="88">
        <f t="shared" si="22"/>
        <v>0</v>
      </c>
      <c r="AR118" s="86">
        <f t="shared" si="23"/>
        <v>0</v>
      </c>
      <c r="AS118" s="87"/>
      <c r="AT118" s="88">
        <f t="shared" si="24"/>
        <v>0</v>
      </c>
      <c r="AV118" s="88">
        <v>0</v>
      </c>
    </row>
    <row r="119" spans="1:48" ht="24" customHeight="1">
      <c r="A119" s="16"/>
      <c r="B119" s="17">
        <f t="shared" si="16"/>
        <v>111</v>
      </c>
      <c r="C119" s="10"/>
      <c r="D119" s="18" t="s">
        <v>82</v>
      </c>
      <c r="E119" s="10"/>
      <c r="F119" s="18" t="s">
        <v>8</v>
      </c>
      <c r="G119" s="18" t="s">
        <v>212</v>
      </c>
      <c r="H119" s="10"/>
      <c r="I119" s="19">
        <v>332474</v>
      </c>
      <c r="J119" s="19">
        <v>56990</v>
      </c>
      <c r="K119" s="17" t="s">
        <v>14</v>
      </c>
      <c r="L119" s="10"/>
      <c r="M119" s="60">
        <v>18</v>
      </c>
      <c r="N119" s="60">
        <v>22</v>
      </c>
      <c r="O119" s="60">
        <v>22</v>
      </c>
      <c r="P119" s="10"/>
      <c r="Q119" s="60">
        <f>N119*$Q$189</f>
        <v>660</v>
      </c>
      <c r="R119" s="10"/>
      <c r="S119" s="62">
        <f t="shared" si="20"/>
        <v>682</v>
      </c>
      <c r="T119" s="10"/>
      <c r="U119" s="64">
        <v>6.6</v>
      </c>
      <c r="V119" s="64">
        <v>6.6</v>
      </c>
      <c r="W119" s="10"/>
      <c r="X119" s="43">
        <f>AP119+AT119</f>
        <v>1086939902.4000001</v>
      </c>
      <c r="Y119" s="36">
        <f>X119/AV119</f>
        <v>5.2468618575014489E-2</v>
      </c>
      <c r="Z119" s="10"/>
      <c r="AA119" s="20">
        <v>72.2</v>
      </c>
      <c r="AB119" s="20">
        <v>11.1</v>
      </c>
      <c r="AC119" s="20">
        <v>0</v>
      </c>
      <c r="AD119" s="20">
        <v>11.1</v>
      </c>
      <c r="AE119" s="20">
        <v>5.6</v>
      </c>
      <c r="AF119" s="66">
        <f t="shared" si="21"/>
        <v>99.999999999999986</v>
      </c>
      <c r="AG119" s="10"/>
      <c r="AH119" s="72"/>
      <c r="AI119" s="73"/>
      <c r="AJ119" s="74"/>
      <c r="AK119" s="75"/>
      <c r="AL119" s="76"/>
      <c r="AN119" s="57">
        <v>61757.949000000001</v>
      </c>
      <c r="AO119" s="35">
        <v>80</v>
      </c>
      <c r="AP119" s="43">
        <f t="shared" si="22"/>
        <v>108693990.24000001</v>
      </c>
      <c r="AR119" s="57">
        <f t="shared" si="23"/>
        <v>61757.949000000001</v>
      </c>
      <c r="AS119" s="35">
        <v>24</v>
      </c>
      <c r="AT119" s="43">
        <f t="shared" si="24"/>
        <v>978245912.16000009</v>
      </c>
      <c r="AV119" s="43">
        <v>20716000000</v>
      </c>
    </row>
    <row r="120" spans="1:48" ht="24" customHeight="1">
      <c r="A120" s="16"/>
      <c r="B120" s="17">
        <f t="shared" si="16"/>
        <v>112</v>
      </c>
      <c r="C120" s="10"/>
      <c r="D120" s="18" t="s">
        <v>69</v>
      </c>
      <c r="E120" s="10"/>
      <c r="F120" s="18" t="s">
        <v>11</v>
      </c>
      <c r="G120" s="18" t="s">
        <v>11</v>
      </c>
      <c r="H120" s="10"/>
      <c r="I120" s="19">
        <v>1979786</v>
      </c>
      <c r="J120" s="19">
        <v>7210</v>
      </c>
      <c r="K120" s="17" t="s">
        <v>9</v>
      </c>
      <c r="L120" s="10"/>
      <c r="M120" s="60">
        <v>54</v>
      </c>
      <c r="N120" s="60">
        <v>460</v>
      </c>
      <c r="O120" s="60">
        <v>438</v>
      </c>
      <c r="P120" s="10"/>
      <c r="Q120" s="60">
        <f t="shared" ref="Q120:Q141" si="25">N120*$Q$188</f>
        <v>6900</v>
      </c>
      <c r="R120" s="10"/>
      <c r="S120" s="62">
        <f t="shared" si="20"/>
        <v>7360</v>
      </c>
      <c r="T120" s="10"/>
      <c r="U120" s="64">
        <v>23.2</v>
      </c>
      <c r="V120" s="64">
        <v>26.15</v>
      </c>
      <c r="W120" s="10"/>
      <c r="X120" s="43">
        <v>1080000000</v>
      </c>
      <c r="Y120" s="36">
        <v>7.6999999999999999E-2</v>
      </c>
      <c r="Z120" s="10"/>
      <c r="AA120" s="20">
        <v>55</v>
      </c>
      <c r="AB120" s="20">
        <v>4</v>
      </c>
      <c r="AC120" s="20">
        <v>1</v>
      </c>
      <c r="AD120" s="20">
        <v>39</v>
      </c>
      <c r="AE120" s="20">
        <v>1</v>
      </c>
      <c r="AF120" s="66">
        <f t="shared" si="21"/>
        <v>100</v>
      </c>
      <c r="AG120" s="10"/>
      <c r="AH120" s="36">
        <v>-5.1999999999999998E-2</v>
      </c>
      <c r="AI120" s="40">
        <v>9850</v>
      </c>
      <c r="AJ120" s="37">
        <v>0.76</v>
      </c>
      <c r="AK120" s="42" t="s">
        <v>213</v>
      </c>
      <c r="AL120" s="41">
        <v>1568</v>
      </c>
      <c r="AN120" s="86"/>
      <c r="AO120" s="87"/>
      <c r="AP120" s="88">
        <f t="shared" si="22"/>
        <v>0</v>
      </c>
      <c r="AR120" s="86">
        <f t="shared" si="23"/>
        <v>0</v>
      </c>
      <c r="AS120" s="87"/>
      <c r="AT120" s="88">
        <f t="shared" si="24"/>
        <v>0</v>
      </c>
      <c r="AV120" s="88">
        <v>0</v>
      </c>
    </row>
    <row r="121" spans="1:48" ht="24" customHeight="1">
      <c r="A121" s="16"/>
      <c r="B121" s="17">
        <f t="shared" si="16"/>
        <v>113</v>
      </c>
      <c r="C121" s="10"/>
      <c r="D121" s="18" t="s">
        <v>110</v>
      </c>
      <c r="E121" s="10"/>
      <c r="F121" s="18" t="s">
        <v>11</v>
      </c>
      <c r="G121" s="18" t="s">
        <v>11</v>
      </c>
      <c r="H121" s="10"/>
      <c r="I121" s="19">
        <v>17994836</v>
      </c>
      <c r="J121" s="19">
        <v>750</v>
      </c>
      <c r="K121" s="17" t="s">
        <v>6</v>
      </c>
      <c r="L121" s="10"/>
      <c r="M121" s="60">
        <v>541</v>
      </c>
      <c r="N121" s="60">
        <v>4159</v>
      </c>
      <c r="O121" s="60">
        <v>3090</v>
      </c>
      <c r="P121" s="10"/>
      <c r="Q121" s="60">
        <f t="shared" si="25"/>
        <v>62385</v>
      </c>
      <c r="R121" s="10"/>
      <c r="S121" s="62">
        <f t="shared" si="20"/>
        <v>66544</v>
      </c>
      <c r="T121" s="10"/>
      <c r="U121" s="64">
        <v>23.1</v>
      </c>
      <c r="V121" s="64">
        <v>15.82</v>
      </c>
      <c r="W121" s="10"/>
      <c r="X121" s="43">
        <v>1080000000</v>
      </c>
      <c r="Y121" s="36">
        <v>7.6999999999999999E-2</v>
      </c>
      <c r="Z121" s="10"/>
      <c r="AA121" s="20">
        <v>50</v>
      </c>
      <c r="AB121" s="20">
        <v>8</v>
      </c>
      <c r="AC121" s="20">
        <v>1</v>
      </c>
      <c r="AD121" s="20">
        <v>39</v>
      </c>
      <c r="AE121" s="20">
        <v>2</v>
      </c>
      <c r="AF121" s="66">
        <f t="shared" si="21"/>
        <v>100</v>
      </c>
      <c r="AG121" s="10"/>
      <c r="AH121" s="36">
        <v>3.6999999999999998E-2</v>
      </c>
      <c r="AI121" s="40">
        <v>1914</v>
      </c>
      <c r="AJ121" s="37">
        <v>0.42</v>
      </c>
      <c r="AK121" s="42" t="s">
        <v>214</v>
      </c>
      <c r="AL121" s="41">
        <v>1026</v>
      </c>
      <c r="AN121" s="86"/>
      <c r="AO121" s="87"/>
      <c r="AP121" s="88">
        <f t="shared" si="22"/>
        <v>0</v>
      </c>
      <c r="AR121" s="86">
        <f t="shared" si="23"/>
        <v>0</v>
      </c>
      <c r="AS121" s="87"/>
      <c r="AT121" s="88">
        <f t="shared" si="24"/>
        <v>0</v>
      </c>
      <c r="AV121" s="88">
        <v>0</v>
      </c>
    </row>
    <row r="122" spans="1:48" ht="24" customHeight="1">
      <c r="A122" s="16"/>
      <c r="B122" s="17">
        <f t="shared" si="16"/>
        <v>114</v>
      </c>
      <c r="C122" s="10"/>
      <c r="D122" s="18" t="s">
        <v>4</v>
      </c>
      <c r="E122" s="10"/>
      <c r="F122" s="18" t="s">
        <v>5</v>
      </c>
      <c r="G122" s="18" t="s">
        <v>198</v>
      </c>
      <c r="H122" s="10"/>
      <c r="I122" s="19">
        <v>34656032</v>
      </c>
      <c r="J122" s="19">
        <v>580</v>
      </c>
      <c r="K122" s="17" t="s">
        <v>6</v>
      </c>
      <c r="L122" s="10"/>
      <c r="M122" s="60">
        <v>1565</v>
      </c>
      <c r="N122" s="60">
        <v>5230</v>
      </c>
      <c r="O122" s="60">
        <v>8507</v>
      </c>
      <c r="P122" s="10"/>
      <c r="Q122" s="60">
        <f t="shared" si="25"/>
        <v>78450</v>
      </c>
      <c r="R122" s="10"/>
      <c r="S122" s="62">
        <f t="shared" si="20"/>
        <v>83680</v>
      </c>
      <c r="T122" s="10"/>
      <c r="U122" s="64">
        <v>15.1</v>
      </c>
      <c r="V122" s="64">
        <v>26.77</v>
      </c>
      <c r="W122" s="10"/>
      <c r="X122" s="43">
        <v>955710000</v>
      </c>
      <c r="Y122" s="36">
        <v>0.05</v>
      </c>
      <c r="Z122" s="10"/>
      <c r="AA122" s="20">
        <v>52</v>
      </c>
      <c r="AB122" s="20">
        <v>10</v>
      </c>
      <c r="AC122" s="20">
        <v>1</v>
      </c>
      <c r="AD122" s="20">
        <v>36</v>
      </c>
      <c r="AE122" s="20">
        <v>1</v>
      </c>
      <c r="AF122" s="66">
        <f t="shared" si="21"/>
        <v>100</v>
      </c>
      <c r="AG122" s="10"/>
      <c r="AH122" s="36">
        <v>-4.8000000000000001E-2</v>
      </c>
      <c r="AI122" s="40">
        <v>1891</v>
      </c>
      <c r="AJ122" s="37">
        <v>0.8</v>
      </c>
      <c r="AK122" s="42" t="s">
        <v>210</v>
      </c>
      <c r="AL122" s="41">
        <v>1636</v>
      </c>
      <c r="AN122" s="86"/>
      <c r="AO122" s="87"/>
      <c r="AP122" s="88">
        <f t="shared" si="22"/>
        <v>0</v>
      </c>
      <c r="AR122" s="86">
        <f t="shared" si="23"/>
        <v>0</v>
      </c>
      <c r="AS122" s="87"/>
      <c r="AT122" s="88">
        <f t="shared" si="24"/>
        <v>0</v>
      </c>
      <c r="AV122" s="88">
        <v>0</v>
      </c>
    </row>
    <row r="123" spans="1:48" ht="24" customHeight="1">
      <c r="A123" s="16"/>
      <c r="B123" s="17">
        <f t="shared" si="16"/>
        <v>115</v>
      </c>
      <c r="C123" s="10"/>
      <c r="D123" s="18" t="s">
        <v>106</v>
      </c>
      <c r="E123" s="10"/>
      <c r="F123" s="18" t="s">
        <v>11</v>
      </c>
      <c r="G123" s="18" t="s">
        <v>11</v>
      </c>
      <c r="H123" s="10"/>
      <c r="I123" s="19">
        <v>24894552</v>
      </c>
      <c r="J123" s="19">
        <v>400</v>
      </c>
      <c r="K123" s="17" t="s">
        <v>6</v>
      </c>
      <c r="L123" s="10"/>
      <c r="M123" s="60">
        <v>340</v>
      </c>
      <c r="N123" s="60">
        <v>7108</v>
      </c>
      <c r="O123" s="60">
        <v>3416</v>
      </c>
      <c r="P123" s="10"/>
      <c r="Q123" s="60">
        <f t="shared" si="25"/>
        <v>106620</v>
      </c>
      <c r="R123" s="10"/>
      <c r="S123" s="62">
        <f t="shared" si="20"/>
        <v>113728</v>
      </c>
      <c r="T123" s="10"/>
      <c r="U123" s="64">
        <v>28.6</v>
      </c>
      <c r="V123" s="64">
        <v>13.46</v>
      </c>
      <c r="W123" s="10"/>
      <c r="X123" s="43">
        <v>949480000</v>
      </c>
      <c r="Y123" s="36">
        <v>9.5000000000000001E-2</v>
      </c>
      <c r="Z123" s="10"/>
      <c r="AA123" s="20">
        <v>48</v>
      </c>
      <c r="AB123" s="20">
        <v>5</v>
      </c>
      <c r="AC123" s="20">
        <v>4</v>
      </c>
      <c r="AD123" s="20">
        <v>39</v>
      </c>
      <c r="AE123" s="20">
        <v>4</v>
      </c>
      <c r="AF123" s="66">
        <f t="shared" si="21"/>
        <v>100</v>
      </c>
      <c r="AG123" s="10"/>
      <c r="AH123" s="36">
        <v>-3.1E-2</v>
      </c>
      <c r="AI123" s="40">
        <v>952</v>
      </c>
      <c r="AJ123" s="37">
        <v>0.69</v>
      </c>
      <c r="AK123" s="42" t="s">
        <v>213</v>
      </c>
      <c r="AL123" s="41">
        <v>786</v>
      </c>
      <c r="AN123" s="86"/>
      <c r="AO123" s="87"/>
      <c r="AP123" s="88">
        <f t="shared" si="22"/>
        <v>0</v>
      </c>
      <c r="AR123" s="86">
        <f t="shared" si="23"/>
        <v>0</v>
      </c>
      <c r="AS123" s="87"/>
      <c r="AT123" s="88">
        <f t="shared" si="24"/>
        <v>0</v>
      </c>
      <c r="AV123" s="88">
        <v>0</v>
      </c>
    </row>
    <row r="124" spans="1:48" ht="24" customHeight="1">
      <c r="A124" s="16"/>
      <c r="B124" s="17">
        <f t="shared" si="16"/>
        <v>116</v>
      </c>
      <c r="C124" s="10"/>
      <c r="D124" s="18" t="s">
        <v>41</v>
      </c>
      <c r="E124" s="10"/>
      <c r="F124" s="18" t="s">
        <v>11</v>
      </c>
      <c r="G124" s="18" t="s">
        <v>11</v>
      </c>
      <c r="H124" s="10"/>
      <c r="I124" s="19">
        <v>14452543</v>
      </c>
      <c r="J124" s="19">
        <v>720</v>
      </c>
      <c r="K124" s="17" t="s">
        <v>6</v>
      </c>
      <c r="L124" s="10"/>
      <c r="M124" s="60">
        <v>1122</v>
      </c>
      <c r="N124" s="60">
        <v>3990</v>
      </c>
      <c r="O124" s="60">
        <v>2565</v>
      </c>
      <c r="P124" s="10"/>
      <c r="Q124" s="60">
        <f t="shared" si="25"/>
        <v>59850</v>
      </c>
      <c r="R124" s="10"/>
      <c r="S124" s="62">
        <f t="shared" si="20"/>
        <v>63840</v>
      </c>
      <c r="T124" s="10"/>
      <c r="U124" s="64">
        <v>27.6</v>
      </c>
      <c r="V124" s="64">
        <v>17.47</v>
      </c>
      <c r="W124" s="10"/>
      <c r="X124" s="43">
        <v>926300000</v>
      </c>
      <c r="Y124" s="36">
        <v>9.1999999999999998E-2</v>
      </c>
      <c r="Z124" s="10"/>
      <c r="AA124" s="20">
        <v>45</v>
      </c>
      <c r="AB124" s="20">
        <v>5</v>
      </c>
      <c r="AC124" s="20">
        <v>1</v>
      </c>
      <c r="AD124" s="20">
        <v>48</v>
      </c>
      <c r="AE124" s="20">
        <v>1</v>
      </c>
      <c r="AF124" s="66">
        <f t="shared" si="21"/>
        <v>100</v>
      </c>
      <c r="AG124" s="10"/>
      <c r="AH124" s="36">
        <v>-5.5E-2</v>
      </c>
      <c r="AI124" s="40">
        <v>7777</v>
      </c>
      <c r="AJ124" s="37">
        <v>0.49</v>
      </c>
      <c r="AK124" s="42" t="s">
        <v>214</v>
      </c>
      <c r="AL124" s="41">
        <v>1076</v>
      </c>
      <c r="AN124" s="86"/>
      <c r="AO124" s="87"/>
      <c r="AP124" s="88">
        <f t="shared" si="22"/>
        <v>0</v>
      </c>
      <c r="AR124" s="86">
        <f t="shared" si="23"/>
        <v>0</v>
      </c>
      <c r="AS124" s="87"/>
      <c r="AT124" s="88">
        <f t="shared" si="24"/>
        <v>0</v>
      </c>
      <c r="AV124" s="88">
        <v>0</v>
      </c>
    </row>
    <row r="125" spans="1:48" ht="24" customHeight="1">
      <c r="A125" s="16"/>
      <c r="B125" s="17">
        <f t="shared" si="16"/>
        <v>117</v>
      </c>
      <c r="C125" s="10"/>
      <c r="D125" s="18" t="s">
        <v>61</v>
      </c>
      <c r="E125" s="10"/>
      <c r="F125" s="18" t="s">
        <v>11</v>
      </c>
      <c r="G125" s="18" t="s">
        <v>11</v>
      </c>
      <c r="H125" s="10"/>
      <c r="I125" s="19">
        <v>1221490</v>
      </c>
      <c r="J125" s="19">
        <v>6550</v>
      </c>
      <c r="K125" s="17" t="s">
        <v>9</v>
      </c>
      <c r="L125" s="10"/>
      <c r="M125" s="60">
        <v>41</v>
      </c>
      <c r="N125" s="60">
        <v>300</v>
      </c>
      <c r="O125" s="60">
        <v>217</v>
      </c>
      <c r="P125" s="10"/>
      <c r="Q125" s="60">
        <f t="shared" si="25"/>
        <v>4500</v>
      </c>
      <c r="R125" s="10"/>
      <c r="S125" s="62">
        <f t="shared" si="20"/>
        <v>4800</v>
      </c>
      <c r="T125" s="10"/>
      <c r="U125" s="64">
        <v>24.6</v>
      </c>
      <c r="V125" s="64">
        <v>16.690000000000001</v>
      </c>
      <c r="W125" s="10"/>
      <c r="X125" s="43">
        <v>919590000</v>
      </c>
      <c r="Y125" s="36">
        <v>8.2000000000000003E-2</v>
      </c>
      <c r="Z125" s="10"/>
      <c r="AA125" s="20">
        <v>48</v>
      </c>
      <c r="AB125" s="20">
        <v>3</v>
      </c>
      <c r="AC125" s="20">
        <v>1</v>
      </c>
      <c r="AD125" s="20">
        <v>47</v>
      </c>
      <c r="AE125" s="20">
        <v>1</v>
      </c>
      <c r="AF125" s="66">
        <f t="shared" si="21"/>
        <v>100</v>
      </c>
      <c r="AG125" s="10"/>
      <c r="AH125" s="36">
        <v>-3.0000000000000001E-3</v>
      </c>
      <c r="AI125" s="40">
        <v>11707</v>
      </c>
      <c r="AJ125" s="37">
        <v>0.73</v>
      </c>
      <c r="AK125" s="42" t="s">
        <v>213</v>
      </c>
      <c r="AL125" s="41">
        <v>1094</v>
      </c>
      <c r="AN125" s="86"/>
      <c r="AO125" s="87"/>
      <c r="AP125" s="88">
        <f t="shared" si="22"/>
        <v>0</v>
      </c>
      <c r="AR125" s="86">
        <f t="shared" si="23"/>
        <v>0</v>
      </c>
      <c r="AS125" s="87"/>
      <c r="AT125" s="88">
        <f t="shared" si="24"/>
        <v>0</v>
      </c>
      <c r="AV125" s="88">
        <v>0</v>
      </c>
    </row>
    <row r="126" spans="1:48" ht="24" customHeight="1">
      <c r="A126" s="16"/>
      <c r="B126" s="17">
        <f t="shared" si="16"/>
        <v>118</v>
      </c>
      <c r="C126" s="10"/>
      <c r="D126" s="18" t="s">
        <v>131</v>
      </c>
      <c r="E126" s="10"/>
      <c r="F126" s="18" t="s">
        <v>18</v>
      </c>
      <c r="G126" s="18" t="s">
        <v>224</v>
      </c>
      <c r="H126" s="10"/>
      <c r="I126" s="19">
        <v>8084991</v>
      </c>
      <c r="J126" s="19">
        <v>2160</v>
      </c>
      <c r="K126" s="17" t="s">
        <v>9</v>
      </c>
      <c r="L126" s="10"/>
      <c r="M126" s="60">
        <v>158</v>
      </c>
      <c r="N126" s="60">
        <v>1145</v>
      </c>
      <c r="O126" s="60">
        <v>2788</v>
      </c>
      <c r="P126" s="10"/>
      <c r="Q126" s="60">
        <f t="shared" si="25"/>
        <v>17175</v>
      </c>
      <c r="R126" s="10"/>
      <c r="S126" s="62">
        <f t="shared" si="20"/>
        <v>18320</v>
      </c>
      <c r="T126" s="10"/>
      <c r="U126" s="64">
        <v>14.2</v>
      </c>
      <c r="V126" s="64">
        <v>31.06</v>
      </c>
      <c r="W126" s="10"/>
      <c r="X126" s="43">
        <v>896010000</v>
      </c>
      <c r="Y126" s="36">
        <v>4.7E-2</v>
      </c>
      <c r="Z126" s="10"/>
      <c r="AA126" s="20">
        <v>49</v>
      </c>
      <c r="AB126" s="20">
        <v>19</v>
      </c>
      <c r="AC126" s="20">
        <v>1</v>
      </c>
      <c r="AD126" s="20">
        <v>29</v>
      </c>
      <c r="AE126" s="20">
        <v>2</v>
      </c>
      <c r="AF126" s="66">
        <f t="shared" si="21"/>
        <v>100</v>
      </c>
      <c r="AG126" s="10"/>
      <c r="AH126" s="36">
        <v>-4.1000000000000002E-2</v>
      </c>
      <c r="AI126" s="40">
        <v>1249</v>
      </c>
      <c r="AJ126" s="37">
        <v>0.9</v>
      </c>
      <c r="AK126" s="42" t="s">
        <v>213</v>
      </c>
      <c r="AL126" s="41">
        <v>1777</v>
      </c>
      <c r="AN126" s="86"/>
      <c r="AO126" s="87"/>
      <c r="AP126" s="88">
        <f t="shared" si="22"/>
        <v>0</v>
      </c>
      <c r="AR126" s="86">
        <f t="shared" si="23"/>
        <v>0</v>
      </c>
      <c r="AS126" s="87"/>
      <c r="AT126" s="88">
        <f t="shared" si="24"/>
        <v>0</v>
      </c>
      <c r="AV126" s="88">
        <v>0</v>
      </c>
    </row>
    <row r="127" spans="1:48" ht="24" customHeight="1">
      <c r="A127" s="16"/>
      <c r="B127" s="17">
        <f t="shared" si="16"/>
        <v>119</v>
      </c>
      <c r="C127" s="10"/>
      <c r="D127" s="18" t="s">
        <v>30</v>
      </c>
      <c r="E127" s="10"/>
      <c r="F127" s="18" t="s">
        <v>8</v>
      </c>
      <c r="G127" s="18" t="s">
        <v>212</v>
      </c>
      <c r="H127" s="10"/>
      <c r="I127" s="19">
        <v>3516816</v>
      </c>
      <c r="J127" s="19">
        <v>4880</v>
      </c>
      <c r="K127" s="17" t="s">
        <v>9</v>
      </c>
      <c r="L127" s="10"/>
      <c r="M127" s="60">
        <v>318</v>
      </c>
      <c r="N127" s="60">
        <v>552</v>
      </c>
      <c r="O127" s="60">
        <v>276</v>
      </c>
      <c r="P127" s="10"/>
      <c r="Q127" s="60">
        <f t="shared" si="25"/>
        <v>8280</v>
      </c>
      <c r="R127" s="10"/>
      <c r="S127" s="62">
        <f t="shared" si="20"/>
        <v>8832</v>
      </c>
      <c r="T127" s="10"/>
      <c r="U127" s="64">
        <v>15.7</v>
      </c>
      <c r="V127" s="64">
        <v>7.99</v>
      </c>
      <c r="W127" s="10"/>
      <c r="X127" s="43">
        <v>882580000</v>
      </c>
      <c r="Y127" s="36">
        <v>5.1999999999999998E-2</v>
      </c>
      <c r="Z127" s="10"/>
      <c r="AA127" s="20">
        <v>51</v>
      </c>
      <c r="AB127" s="20">
        <v>14</v>
      </c>
      <c r="AC127" s="20">
        <v>3</v>
      </c>
      <c r="AD127" s="20">
        <v>31</v>
      </c>
      <c r="AE127" s="20">
        <v>1</v>
      </c>
      <c r="AF127" s="66">
        <f t="shared" si="21"/>
        <v>100</v>
      </c>
      <c r="AG127" s="10"/>
      <c r="AH127" s="36">
        <v>4.1000000000000002E-2</v>
      </c>
      <c r="AI127" s="40">
        <v>27816</v>
      </c>
      <c r="AJ127" s="37">
        <v>0.65</v>
      </c>
      <c r="AK127" s="42" t="s">
        <v>210</v>
      </c>
      <c r="AL127" s="41">
        <v>555</v>
      </c>
      <c r="AN127" s="86"/>
      <c r="AO127" s="87"/>
      <c r="AP127" s="88">
        <f t="shared" si="22"/>
        <v>0</v>
      </c>
      <c r="AR127" s="86">
        <f t="shared" si="23"/>
        <v>0</v>
      </c>
      <c r="AS127" s="87"/>
      <c r="AT127" s="88">
        <f t="shared" si="24"/>
        <v>0</v>
      </c>
      <c r="AV127" s="88">
        <v>0</v>
      </c>
    </row>
    <row r="128" spans="1:48" ht="24" customHeight="1">
      <c r="A128" s="16"/>
      <c r="B128" s="17">
        <f t="shared" si="16"/>
        <v>120</v>
      </c>
      <c r="C128" s="10"/>
      <c r="D128" s="18" t="s">
        <v>98</v>
      </c>
      <c r="E128" s="10"/>
      <c r="F128" s="18" t="s">
        <v>18</v>
      </c>
      <c r="G128" s="18" t="s">
        <v>224</v>
      </c>
      <c r="H128" s="10"/>
      <c r="I128" s="19">
        <v>6758353</v>
      </c>
      <c r="J128" s="19">
        <v>2150</v>
      </c>
      <c r="K128" s="17" t="s">
        <v>9</v>
      </c>
      <c r="L128" s="10"/>
      <c r="M128" s="60">
        <v>1086</v>
      </c>
      <c r="N128" s="60">
        <v>1120</v>
      </c>
      <c r="O128" s="60">
        <v>1717</v>
      </c>
      <c r="P128" s="10"/>
      <c r="Q128" s="60">
        <f t="shared" si="25"/>
        <v>16800</v>
      </c>
      <c r="R128" s="10"/>
      <c r="S128" s="62">
        <f t="shared" si="20"/>
        <v>17920</v>
      </c>
      <c r="T128" s="10"/>
      <c r="U128" s="64">
        <v>16.600000000000001</v>
      </c>
      <c r="V128" s="64">
        <v>24.96</v>
      </c>
      <c r="W128" s="10"/>
      <c r="X128" s="43">
        <v>870930000</v>
      </c>
      <c r="Y128" s="36">
        <v>5.5E-2</v>
      </c>
      <c r="Z128" s="10"/>
      <c r="AA128" s="20">
        <v>30</v>
      </c>
      <c r="AB128" s="20">
        <v>20</v>
      </c>
      <c r="AC128" s="20">
        <v>2</v>
      </c>
      <c r="AD128" s="20">
        <v>46</v>
      </c>
      <c r="AE128" s="20">
        <v>2</v>
      </c>
      <c r="AF128" s="66">
        <f t="shared" si="21"/>
        <v>100</v>
      </c>
      <c r="AG128" s="10"/>
      <c r="AH128" s="36">
        <v>-7.1999999999999995E-2</v>
      </c>
      <c r="AI128" s="40">
        <v>27374</v>
      </c>
      <c r="AJ128" s="37">
        <v>0.75</v>
      </c>
      <c r="AK128" s="42" t="s">
        <v>213</v>
      </c>
      <c r="AL128" s="41">
        <v>1502</v>
      </c>
      <c r="AN128" s="86"/>
      <c r="AO128" s="87"/>
      <c r="AP128" s="88">
        <f t="shared" si="22"/>
        <v>0</v>
      </c>
      <c r="AR128" s="86">
        <f t="shared" si="23"/>
        <v>0</v>
      </c>
      <c r="AS128" s="87"/>
      <c r="AT128" s="88">
        <f t="shared" si="24"/>
        <v>0</v>
      </c>
      <c r="AV128" s="88">
        <v>0</v>
      </c>
    </row>
    <row r="129" spans="1:49" ht="24" customHeight="1">
      <c r="A129" s="16"/>
      <c r="B129" s="17">
        <f t="shared" si="16"/>
        <v>121</v>
      </c>
      <c r="C129" s="10"/>
      <c r="D129" s="18" t="s">
        <v>141</v>
      </c>
      <c r="E129" s="10"/>
      <c r="F129" s="18" t="s">
        <v>11</v>
      </c>
      <c r="G129" s="18" t="s">
        <v>11</v>
      </c>
      <c r="H129" s="10"/>
      <c r="I129" s="19">
        <v>11917508</v>
      </c>
      <c r="J129" s="19">
        <v>700</v>
      </c>
      <c r="K129" s="17" t="s">
        <v>6</v>
      </c>
      <c r="L129" s="10"/>
      <c r="M129" s="60">
        <v>593</v>
      </c>
      <c r="N129" s="60">
        <v>3535</v>
      </c>
      <c r="O129" s="60">
        <v>2623</v>
      </c>
      <c r="P129" s="10"/>
      <c r="Q129" s="60">
        <f t="shared" si="25"/>
        <v>53025</v>
      </c>
      <c r="R129" s="10"/>
      <c r="S129" s="62">
        <f t="shared" si="20"/>
        <v>56560</v>
      </c>
      <c r="T129" s="10"/>
      <c r="U129" s="64">
        <v>29.7</v>
      </c>
      <c r="V129" s="64">
        <v>21.48</v>
      </c>
      <c r="W129" s="10"/>
      <c r="X129" s="43">
        <v>835930000</v>
      </c>
      <c r="Y129" s="36">
        <v>9.9000000000000005E-2</v>
      </c>
      <c r="Z129" s="10"/>
      <c r="AA129" s="20">
        <v>21</v>
      </c>
      <c r="AB129" s="20">
        <v>20</v>
      </c>
      <c r="AC129" s="20">
        <v>10</v>
      </c>
      <c r="AD129" s="20">
        <v>48</v>
      </c>
      <c r="AE129" s="20">
        <v>1</v>
      </c>
      <c r="AF129" s="66">
        <f t="shared" si="21"/>
        <v>100</v>
      </c>
      <c r="AG129" s="10"/>
      <c r="AH129" s="36">
        <v>-5.6000000000000001E-2</v>
      </c>
      <c r="AI129" s="40">
        <v>1512</v>
      </c>
      <c r="AJ129" s="37">
        <v>0.62</v>
      </c>
      <c r="AK129" s="42" t="s">
        <v>213</v>
      </c>
      <c r="AL129" s="41">
        <v>1138</v>
      </c>
      <c r="AN129" s="86"/>
      <c r="AO129" s="87"/>
      <c r="AP129" s="88">
        <f t="shared" si="22"/>
        <v>0</v>
      </c>
      <c r="AR129" s="86">
        <f t="shared" si="23"/>
        <v>0</v>
      </c>
      <c r="AS129" s="87"/>
      <c r="AT129" s="88">
        <f t="shared" si="24"/>
        <v>0</v>
      </c>
      <c r="AV129" s="88">
        <v>0</v>
      </c>
    </row>
    <row r="130" spans="1:49" ht="24" customHeight="1">
      <c r="A130" s="16"/>
      <c r="B130" s="17">
        <f t="shared" si="16"/>
        <v>122</v>
      </c>
      <c r="C130" s="10"/>
      <c r="D130" s="18" t="s">
        <v>46</v>
      </c>
      <c r="E130" s="10"/>
      <c r="F130" s="18" t="s">
        <v>11</v>
      </c>
      <c r="G130" s="18" t="s">
        <v>11</v>
      </c>
      <c r="H130" s="10"/>
      <c r="I130" s="19">
        <v>5125821</v>
      </c>
      <c r="J130" s="19">
        <v>1710</v>
      </c>
      <c r="K130" s="17" t="s">
        <v>9</v>
      </c>
      <c r="L130" s="10"/>
      <c r="M130" s="60">
        <v>308</v>
      </c>
      <c r="N130" s="60">
        <v>1405</v>
      </c>
      <c r="O130" s="60">
        <v>1210</v>
      </c>
      <c r="P130" s="10"/>
      <c r="Q130" s="60">
        <f t="shared" si="25"/>
        <v>21075</v>
      </c>
      <c r="R130" s="10"/>
      <c r="S130" s="62">
        <f t="shared" si="20"/>
        <v>22480</v>
      </c>
      <c r="T130" s="10"/>
      <c r="U130" s="64">
        <v>27.4</v>
      </c>
      <c r="V130" s="64">
        <v>25.13</v>
      </c>
      <c r="W130" s="10"/>
      <c r="X130" s="43">
        <v>823520000</v>
      </c>
      <c r="Y130" s="36">
        <v>9.0999999999999998E-2</v>
      </c>
      <c r="Z130" s="10"/>
      <c r="AA130" s="20">
        <v>58</v>
      </c>
      <c r="AB130" s="20">
        <v>3</v>
      </c>
      <c r="AC130" s="20">
        <v>1</v>
      </c>
      <c r="AD130" s="20">
        <v>37</v>
      </c>
      <c r="AE130" s="20">
        <v>1</v>
      </c>
      <c r="AF130" s="66">
        <f t="shared" si="21"/>
        <v>100</v>
      </c>
      <c r="AG130" s="10"/>
      <c r="AH130" s="36">
        <v>-5.3999999999999999E-2</v>
      </c>
      <c r="AI130" s="40">
        <v>2483</v>
      </c>
      <c r="AJ130" s="37">
        <v>0.74</v>
      </c>
      <c r="AK130" s="42" t="s">
        <v>214</v>
      </c>
      <c r="AL130" s="41">
        <v>1557</v>
      </c>
      <c r="AN130" s="86"/>
      <c r="AO130" s="87"/>
      <c r="AP130" s="88">
        <f t="shared" si="22"/>
        <v>0</v>
      </c>
      <c r="AR130" s="86">
        <f t="shared" si="23"/>
        <v>0</v>
      </c>
      <c r="AS130" s="87"/>
      <c r="AT130" s="88">
        <f t="shared" si="24"/>
        <v>0</v>
      </c>
      <c r="AV130" s="88">
        <v>0</v>
      </c>
    </row>
    <row r="131" spans="1:49" s="25" customFormat="1" ht="24" customHeight="1">
      <c r="A131" s="27"/>
      <c r="B131" s="17">
        <f t="shared" si="16"/>
        <v>123</v>
      </c>
      <c r="C131" s="24"/>
      <c r="D131" s="18" t="s">
        <v>77</v>
      </c>
      <c r="E131" s="10"/>
      <c r="F131" s="18" t="s">
        <v>11</v>
      </c>
      <c r="G131" s="18" t="s">
        <v>11</v>
      </c>
      <c r="H131" s="10"/>
      <c r="I131" s="19">
        <v>12395924</v>
      </c>
      <c r="J131" s="19">
        <v>490</v>
      </c>
      <c r="K131" s="17" t="s">
        <v>6</v>
      </c>
      <c r="L131" s="10"/>
      <c r="M131" s="60">
        <v>458</v>
      </c>
      <c r="N131" s="60">
        <v>3490</v>
      </c>
      <c r="O131" s="60">
        <v>1985</v>
      </c>
      <c r="P131" s="10"/>
      <c r="Q131" s="60">
        <f t="shared" si="25"/>
        <v>52350</v>
      </c>
      <c r="R131" s="10"/>
      <c r="S131" s="62">
        <f t="shared" si="20"/>
        <v>55840</v>
      </c>
      <c r="T131" s="10"/>
      <c r="U131" s="64">
        <v>28.2</v>
      </c>
      <c r="V131" s="64">
        <v>17.22</v>
      </c>
      <c r="W131" s="10"/>
      <c r="X131" s="43">
        <v>813910000</v>
      </c>
      <c r="Y131" s="36">
        <v>9.4E-2</v>
      </c>
      <c r="Z131" s="10"/>
      <c r="AA131" s="20">
        <v>50</v>
      </c>
      <c r="AB131" s="20">
        <v>9</v>
      </c>
      <c r="AC131" s="20">
        <v>1</v>
      </c>
      <c r="AD131" s="20">
        <v>39</v>
      </c>
      <c r="AE131" s="20">
        <v>1</v>
      </c>
      <c r="AF131" s="66">
        <f t="shared" si="21"/>
        <v>100</v>
      </c>
      <c r="AG131" s="10"/>
      <c r="AH131" s="36">
        <v>-5.5E-2</v>
      </c>
      <c r="AI131" s="40">
        <v>2095</v>
      </c>
      <c r="AJ131" s="37">
        <v>0.55000000000000004</v>
      </c>
      <c r="AK131" s="42" t="s">
        <v>214</v>
      </c>
      <c r="AL131" s="41">
        <v>956</v>
      </c>
      <c r="AM131" s="4"/>
      <c r="AN131" s="86"/>
      <c r="AO131" s="87"/>
      <c r="AP131" s="88">
        <f t="shared" si="22"/>
        <v>0</v>
      </c>
      <c r="AQ131" s="4"/>
      <c r="AR131" s="86">
        <f t="shared" si="23"/>
        <v>0</v>
      </c>
      <c r="AS131" s="87"/>
      <c r="AT131" s="88">
        <f t="shared" si="24"/>
        <v>0</v>
      </c>
      <c r="AU131" s="4"/>
      <c r="AV131" s="88">
        <v>0</v>
      </c>
      <c r="AW131" s="4"/>
    </row>
    <row r="132" spans="1:49" ht="24" customHeight="1">
      <c r="A132" s="16"/>
      <c r="B132" s="17">
        <f t="shared" si="16"/>
        <v>124</v>
      </c>
      <c r="C132" s="10"/>
      <c r="D132" s="18" t="s">
        <v>27</v>
      </c>
      <c r="E132" s="10"/>
      <c r="F132" s="18" t="s">
        <v>11</v>
      </c>
      <c r="G132" s="18" t="s">
        <v>11</v>
      </c>
      <c r="H132" s="10"/>
      <c r="I132" s="19">
        <v>10872298</v>
      </c>
      <c r="J132" s="19">
        <v>820</v>
      </c>
      <c r="K132" s="17" t="s">
        <v>6</v>
      </c>
      <c r="L132" s="10"/>
      <c r="M132" s="60">
        <v>637</v>
      </c>
      <c r="N132" s="60">
        <v>2986</v>
      </c>
      <c r="O132" s="60">
        <v>3098</v>
      </c>
      <c r="P132" s="10"/>
      <c r="Q132" s="60">
        <f t="shared" si="25"/>
        <v>44790</v>
      </c>
      <c r="R132" s="10"/>
      <c r="S132" s="62">
        <f t="shared" si="20"/>
        <v>47776</v>
      </c>
      <c r="T132" s="10"/>
      <c r="U132" s="64">
        <v>27.5</v>
      </c>
      <c r="V132" s="64">
        <v>27.55</v>
      </c>
      <c r="W132" s="10"/>
      <c r="X132" s="43">
        <v>782890000</v>
      </c>
      <c r="Y132" s="36">
        <v>9.0999999999999998E-2</v>
      </c>
      <c r="Z132" s="10"/>
      <c r="AA132" s="20">
        <v>39</v>
      </c>
      <c r="AB132" s="20">
        <v>3</v>
      </c>
      <c r="AC132" s="20">
        <v>2</v>
      </c>
      <c r="AD132" s="20">
        <v>54</v>
      </c>
      <c r="AE132" s="20">
        <v>2</v>
      </c>
      <c r="AF132" s="66">
        <f t="shared" si="21"/>
        <v>100</v>
      </c>
      <c r="AG132" s="10"/>
      <c r="AH132" s="36">
        <v>-8.3000000000000004E-2</v>
      </c>
      <c r="AI132" s="40">
        <v>4321</v>
      </c>
      <c r="AJ132" s="37">
        <v>0.57999999999999996</v>
      </c>
      <c r="AK132" s="42" t="s">
        <v>214</v>
      </c>
      <c r="AL132" s="41">
        <v>1546</v>
      </c>
      <c r="AN132" s="86"/>
      <c r="AO132" s="87"/>
      <c r="AP132" s="88">
        <f t="shared" si="22"/>
        <v>0</v>
      </c>
      <c r="AR132" s="86">
        <f t="shared" si="23"/>
        <v>0</v>
      </c>
      <c r="AS132" s="87"/>
      <c r="AT132" s="88">
        <f t="shared" si="24"/>
        <v>0</v>
      </c>
      <c r="AV132" s="88">
        <v>0</v>
      </c>
    </row>
    <row r="133" spans="1:49" ht="24" customHeight="1">
      <c r="A133" s="16"/>
      <c r="B133" s="17">
        <f t="shared" si="16"/>
        <v>125</v>
      </c>
      <c r="C133" s="10"/>
      <c r="D133" s="18" t="s">
        <v>71</v>
      </c>
      <c r="E133" s="10"/>
      <c r="F133" s="18" t="s">
        <v>8</v>
      </c>
      <c r="G133" s="18" t="s">
        <v>212</v>
      </c>
      <c r="H133" s="10"/>
      <c r="I133" s="19">
        <v>3925405</v>
      </c>
      <c r="J133" s="19">
        <v>3810</v>
      </c>
      <c r="K133" s="17" t="s">
        <v>9</v>
      </c>
      <c r="L133" s="10"/>
      <c r="M133" s="60">
        <v>581</v>
      </c>
      <c r="N133" s="60">
        <v>599</v>
      </c>
      <c r="O133" s="60">
        <v>748</v>
      </c>
      <c r="P133" s="10"/>
      <c r="Q133" s="60">
        <f t="shared" si="25"/>
        <v>8985</v>
      </c>
      <c r="R133" s="10"/>
      <c r="S133" s="62">
        <f t="shared" si="20"/>
        <v>9584</v>
      </c>
      <c r="T133" s="10"/>
      <c r="U133" s="64">
        <v>15.3</v>
      </c>
      <c r="V133" s="64">
        <v>20.059999999999999</v>
      </c>
      <c r="W133" s="10"/>
      <c r="X133" s="43">
        <v>768240000</v>
      </c>
      <c r="Y133" s="36">
        <v>5.2999999999999999E-2</v>
      </c>
      <c r="Z133" s="10"/>
      <c r="AA133" s="20">
        <v>59</v>
      </c>
      <c r="AB133" s="20">
        <v>6</v>
      </c>
      <c r="AC133" s="20">
        <v>1</v>
      </c>
      <c r="AD133" s="20">
        <v>33</v>
      </c>
      <c r="AE133" s="20">
        <v>1</v>
      </c>
      <c r="AF133" s="66">
        <f t="shared" si="21"/>
        <v>100</v>
      </c>
      <c r="AG133" s="10"/>
      <c r="AH133" s="36">
        <v>8.2000000000000003E-2</v>
      </c>
      <c r="AI133" s="40">
        <v>28697</v>
      </c>
      <c r="AJ133" s="37">
        <v>0.79</v>
      </c>
      <c r="AK133" s="42" t="s">
        <v>210</v>
      </c>
      <c r="AL133" s="41">
        <v>1064</v>
      </c>
      <c r="AN133" s="86"/>
      <c r="AO133" s="87"/>
      <c r="AP133" s="88">
        <f t="shared" si="22"/>
        <v>0</v>
      </c>
      <c r="AR133" s="86">
        <f t="shared" si="23"/>
        <v>0</v>
      </c>
      <c r="AS133" s="87"/>
      <c r="AT133" s="88">
        <f t="shared" si="24"/>
        <v>0</v>
      </c>
      <c r="AV133" s="88">
        <v>0</v>
      </c>
    </row>
    <row r="134" spans="1:49" ht="24" customHeight="1">
      <c r="A134" s="16"/>
      <c r="B134" s="17">
        <f t="shared" si="16"/>
        <v>126</v>
      </c>
      <c r="C134" s="10"/>
      <c r="D134" s="18" t="s">
        <v>125</v>
      </c>
      <c r="E134" s="10"/>
      <c r="F134" s="18" t="s">
        <v>11</v>
      </c>
      <c r="G134" s="18" t="s">
        <v>11</v>
      </c>
      <c r="H134" s="10"/>
      <c r="I134" s="19">
        <v>20672988</v>
      </c>
      <c r="J134" s="19">
        <v>370</v>
      </c>
      <c r="K134" s="17" t="s">
        <v>6</v>
      </c>
      <c r="L134" s="10"/>
      <c r="M134" s="60">
        <v>978</v>
      </c>
      <c r="N134" s="60">
        <v>5414</v>
      </c>
      <c r="O134" s="60">
        <v>2514</v>
      </c>
      <c r="P134" s="10"/>
      <c r="Q134" s="60">
        <f t="shared" si="25"/>
        <v>81210</v>
      </c>
      <c r="R134" s="10"/>
      <c r="S134" s="62">
        <f t="shared" si="20"/>
        <v>86624</v>
      </c>
      <c r="T134" s="10"/>
      <c r="U134" s="64">
        <v>26.2</v>
      </c>
      <c r="V134" s="64">
        <v>12.21</v>
      </c>
      <c r="W134" s="10"/>
      <c r="X134" s="43">
        <v>655550000</v>
      </c>
      <c r="Y134" s="36">
        <v>8.6999999999999994E-2</v>
      </c>
      <c r="Z134" s="10"/>
      <c r="AA134" s="20">
        <v>58</v>
      </c>
      <c r="AB134" s="20">
        <v>11</v>
      </c>
      <c r="AC134" s="20">
        <v>1</v>
      </c>
      <c r="AD134" s="20">
        <v>28</v>
      </c>
      <c r="AE134" s="20">
        <v>2</v>
      </c>
      <c r="AF134" s="66">
        <f t="shared" si="21"/>
        <v>100</v>
      </c>
      <c r="AG134" s="10"/>
      <c r="AH134" s="36">
        <v>-5.0000000000000001E-3</v>
      </c>
      <c r="AI134" s="40">
        <v>2111</v>
      </c>
      <c r="AJ134" s="37">
        <v>0.5</v>
      </c>
      <c r="AK134" s="42" t="s">
        <v>214</v>
      </c>
      <c r="AL134" s="41">
        <v>776</v>
      </c>
      <c r="AN134" s="86"/>
      <c r="AO134" s="87"/>
      <c r="AP134" s="88">
        <f t="shared" si="22"/>
        <v>0</v>
      </c>
      <c r="AR134" s="86">
        <f t="shared" si="23"/>
        <v>0</v>
      </c>
      <c r="AS134" s="87"/>
      <c r="AT134" s="88">
        <f t="shared" si="24"/>
        <v>0</v>
      </c>
      <c r="AV134" s="88">
        <v>0</v>
      </c>
    </row>
    <row r="135" spans="1:49" ht="24" customHeight="1">
      <c r="A135" s="16"/>
      <c r="B135" s="17">
        <f t="shared" si="16"/>
        <v>127</v>
      </c>
      <c r="C135" s="10"/>
      <c r="D135" s="18" t="s">
        <v>90</v>
      </c>
      <c r="E135" s="10"/>
      <c r="F135" s="18" t="s">
        <v>13</v>
      </c>
      <c r="G135" s="18" t="s">
        <v>222</v>
      </c>
      <c r="H135" s="10"/>
      <c r="I135" s="19">
        <v>2881355</v>
      </c>
      <c r="J135" s="19">
        <v>4660</v>
      </c>
      <c r="K135" s="17" t="s">
        <v>9</v>
      </c>
      <c r="L135" s="10"/>
      <c r="M135" s="60">
        <v>379</v>
      </c>
      <c r="N135" s="60">
        <v>391</v>
      </c>
      <c r="O135" s="60">
        <v>282</v>
      </c>
      <c r="P135" s="10"/>
      <c r="Q135" s="60">
        <f t="shared" si="25"/>
        <v>5865</v>
      </c>
      <c r="R135" s="10"/>
      <c r="S135" s="62">
        <f t="shared" si="20"/>
        <v>6256</v>
      </c>
      <c r="T135" s="10"/>
      <c r="U135" s="64">
        <v>13.6</v>
      </c>
      <c r="V135" s="64">
        <v>10.15</v>
      </c>
      <c r="W135" s="10"/>
      <c r="X135" s="43">
        <v>634940000</v>
      </c>
      <c r="Y135" s="36">
        <v>4.4999999999999998E-2</v>
      </c>
      <c r="Z135" s="10"/>
      <c r="AA135" s="20">
        <v>50</v>
      </c>
      <c r="AB135" s="20">
        <v>18</v>
      </c>
      <c r="AC135" s="20">
        <v>7</v>
      </c>
      <c r="AD135" s="20">
        <v>24</v>
      </c>
      <c r="AE135" s="20">
        <v>1</v>
      </c>
      <c r="AF135" s="66">
        <f t="shared" si="21"/>
        <v>100</v>
      </c>
      <c r="AG135" s="10"/>
      <c r="AH135" s="36">
        <v>-3.0000000000000001E-3</v>
      </c>
      <c r="AI135" s="40">
        <v>18787</v>
      </c>
      <c r="AJ135" s="37">
        <v>0.75</v>
      </c>
      <c r="AK135" s="42" t="s">
        <v>210</v>
      </c>
      <c r="AL135" s="41">
        <v>505</v>
      </c>
      <c r="AN135" s="86"/>
      <c r="AO135" s="87"/>
      <c r="AP135" s="88">
        <f t="shared" si="22"/>
        <v>0</v>
      </c>
      <c r="AR135" s="86">
        <f t="shared" si="23"/>
        <v>0</v>
      </c>
      <c r="AS135" s="87"/>
      <c r="AT135" s="88">
        <f t="shared" si="24"/>
        <v>0</v>
      </c>
      <c r="AV135" s="88">
        <v>0</v>
      </c>
    </row>
    <row r="136" spans="1:49" ht="24" customHeight="1">
      <c r="A136" s="16"/>
      <c r="B136" s="17">
        <f t="shared" si="16"/>
        <v>128</v>
      </c>
      <c r="C136" s="10"/>
      <c r="D136" s="18" t="s">
        <v>116</v>
      </c>
      <c r="E136" s="10"/>
      <c r="F136" s="18" t="s">
        <v>18</v>
      </c>
      <c r="G136" s="18" t="s">
        <v>224</v>
      </c>
      <c r="H136" s="10"/>
      <c r="I136" s="19">
        <v>3027398</v>
      </c>
      <c r="J136" s="19">
        <v>3550</v>
      </c>
      <c r="K136" s="17" t="s">
        <v>9</v>
      </c>
      <c r="L136" s="10"/>
      <c r="M136" s="60">
        <v>484</v>
      </c>
      <c r="N136" s="60">
        <v>499</v>
      </c>
      <c r="O136" s="60">
        <v>541</v>
      </c>
      <c r="P136" s="10"/>
      <c r="Q136" s="60">
        <f t="shared" si="25"/>
        <v>7485</v>
      </c>
      <c r="R136" s="10"/>
      <c r="S136" s="62">
        <f t="shared" si="20"/>
        <v>7984</v>
      </c>
      <c r="T136" s="10"/>
      <c r="U136" s="64">
        <v>16.5</v>
      </c>
      <c r="V136" s="64">
        <v>16.95</v>
      </c>
      <c r="W136" s="10"/>
      <c r="X136" s="43">
        <v>613090000</v>
      </c>
      <c r="Y136" s="36">
        <v>5.5E-2</v>
      </c>
      <c r="Z136" s="10"/>
      <c r="AA136" s="20">
        <v>50</v>
      </c>
      <c r="AB136" s="20">
        <v>20</v>
      </c>
      <c r="AC136" s="20">
        <v>1</v>
      </c>
      <c r="AD136" s="20">
        <v>27</v>
      </c>
      <c r="AE136" s="20">
        <v>2</v>
      </c>
      <c r="AF136" s="66">
        <f t="shared" si="21"/>
        <v>100</v>
      </c>
      <c r="AG136" s="10"/>
      <c r="AH136" s="36">
        <v>-0.05</v>
      </c>
      <c r="AI136" s="40">
        <v>27797</v>
      </c>
      <c r="AJ136" s="37">
        <v>0.84</v>
      </c>
      <c r="AK136" s="42" t="s">
        <v>213</v>
      </c>
      <c r="AL136" s="41">
        <v>1037</v>
      </c>
      <c r="AN136" s="86"/>
      <c r="AO136" s="87"/>
      <c r="AP136" s="88">
        <f t="shared" si="22"/>
        <v>0</v>
      </c>
      <c r="AR136" s="86">
        <f t="shared" si="23"/>
        <v>0</v>
      </c>
      <c r="AS136" s="87"/>
      <c r="AT136" s="88">
        <f t="shared" si="24"/>
        <v>0</v>
      </c>
      <c r="AV136" s="88">
        <v>0</v>
      </c>
    </row>
    <row r="137" spans="1:49" ht="24" customHeight="1">
      <c r="A137" s="16"/>
      <c r="B137" s="17">
        <f t="shared" si="16"/>
        <v>129</v>
      </c>
      <c r="C137" s="10"/>
      <c r="D137" s="18" t="s">
        <v>154</v>
      </c>
      <c r="E137" s="10"/>
      <c r="F137" s="18" t="s">
        <v>5</v>
      </c>
      <c r="G137" s="18" t="s">
        <v>11</v>
      </c>
      <c r="H137" s="10"/>
      <c r="I137" s="19">
        <v>14317996</v>
      </c>
      <c r="J137" s="19">
        <v>0</v>
      </c>
      <c r="K137" s="17" t="s">
        <v>6</v>
      </c>
      <c r="L137" s="10"/>
      <c r="M137" s="60">
        <v>165</v>
      </c>
      <c r="N137" s="60">
        <v>3884</v>
      </c>
      <c r="O137" s="60">
        <v>5101</v>
      </c>
      <c r="P137" s="10"/>
      <c r="Q137" s="60">
        <f t="shared" si="25"/>
        <v>58260</v>
      </c>
      <c r="R137" s="10"/>
      <c r="S137" s="62">
        <f t="shared" ref="S137:S168" si="26">Q137+N137</f>
        <v>62144</v>
      </c>
      <c r="T137" s="10"/>
      <c r="U137" s="64">
        <v>27.1</v>
      </c>
      <c r="V137" s="64">
        <v>31.2</v>
      </c>
      <c r="W137" s="10"/>
      <c r="X137" s="43">
        <v>609910000</v>
      </c>
      <c r="Y137" s="36">
        <v>0.09</v>
      </c>
      <c r="Z137" s="10"/>
      <c r="AA137" s="20">
        <v>49</v>
      </c>
      <c r="AB137" s="20">
        <v>5</v>
      </c>
      <c r="AC137" s="20">
        <v>5</v>
      </c>
      <c r="AD137" s="20">
        <v>40</v>
      </c>
      <c r="AE137" s="20">
        <v>1</v>
      </c>
      <c r="AF137" s="66">
        <f t="shared" ref="AF137:AF168" si="27">SUM(AA137:AE137)</f>
        <v>100</v>
      </c>
      <c r="AG137" s="10"/>
      <c r="AH137" s="36">
        <v>-7.6999999999999999E-2</v>
      </c>
      <c r="AI137" s="40">
        <v>415</v>
      </c>
      <c r="AJ137" s="37">
        <v>0.63</v>
      </c>
      <c r="AK137" s="42" t="s">
        <v>213</v>
      </c>
      <c r="AL137" s="41">
        <v>1732</v>
      </c>
      <c r="AN137" s="86"/>
      <c r="AO137" s="87"/>
      <c r="AP137" s="88">
        <f t="shared" ref="AP137:AP168" si="28">N137*AN137*AO137</f>
        <v>0</v>
      </c>
      <c r="AR137" s="86">
        <f t="shared" ref="AR137:AR168" si="29">AN137</f>
        <v>0</v>
      </c>
      <c r="AS137" s="87"/>
      <c r="AT137" s="88">
        <f t="shared" ref="AT137:AT168" si="30">Q137*AR137*AS137</f>
        <v>0</v>
      </c>
      <c r="AV137" s="88">
        <v>0</v>
      </c>
    </row>
    <row r="138" spans="1:49" ht="24" customHeight="1">
      <c r="A138" s="16"/>
      <c r="B138" s="17">
        <f t="shared" si="16"/>
        <v>130</v>
      </c>
      <c r="C138" s="10"/>
      <c r="D138" s="18" t="s">
        <v>16</v>
      </c>
      <c r="E138" s="10"/>
      <c r="F138" s="18" t="s">
        <v>8</v>
      </c>
      <c r="G138" s="18" t="s">
        <v>212</v>
      </c>
      <c r="H138" s="10"/>
      <c r="I138" s="19">
        <v>2924816</v>
      </c>
      <c r="J138" s="19">
        <v>3760</v>
      </c>
      <c r="K138" s="17" t="s">
        <v>9</v>
      </c>
      <c r="L138" s="10"/>
      <c r="M138" s="60">
        <v>267</v>
      </c>
      <c r="N138" s="60">
        <v>499</v>
      </c>
      <c r="O138" s="60">
        <v>248</v>
      </c>
      <c r="P138" s="10"/>
      <c r="Q138" s="60">
        <f t="shared" si="25"/>
        <v>7485</v>
      </c>
      <c r="R138" s="10"/>
      <c r="S138" s="62">
        <f t="shared" si="26"/>
        <v>7984</v>
      </c>
      <c r="T138" s="10"/>
      <c r="U138" s="64">
        <v>17.100000000000001</v>
      </c>
      <c r="V138" s="64">
        <v>8.18</v>
      </c>
      <c r="W138" s="10"/>
      <c r="X138" s="43">
        <v>598260000</v>
      </c>
      <c r="Y138" s="36">
        <v>5.7000000000000002E-2</v>
      </c>
      <c r="Z138" s="10"/>
      <c r="AA138" s="20">
        <v>48</v>
      </c>
      <c r="AB138" s="20">
        <v>11</v>
      </c>
      <c r="AC138" s="20">
        <v>1</v>
      </c>
      <c r="AD138" s="20">
        <v>39</v>
      </c>
      <c r="AE138" s="20">
        <v>1</v>
      </c>
      <c r="AF138" s="66">
        <f t="shared" si="27"/>
        <v>100</v>
      </c>
      <c r="AG138" s="10"/>
      <c r="AH138" s="36">
        <v>1.4E-2</v>
      </c>
      <c r="AI138" s="40">
        <v>0</v>
      </c>
      <c r="AJ138" s="37">
        <v>0.77</v>
      </c>
      <c r="AK138" s="42" t="s">
        <v>210</v>
      </c>
      <c r="AL138" s="41">
        <v>479</v>
      </c>
      <c r="AN138" s="86"/>
      <c r="AO138" s="87"/>
      <c r="AP138" s="88">
        <f t="shared" si="28"/>
        <v>0</v>
      </c>
      <c r="AR138" s="86">
        <f t="shared" si="29"/>
        <v>0</v>
      </c>
      <c r="AS138" s="87"/>
      <c r="AT138" s="88">
        <f t="shared" si="30"/>
        <v>0</v>
      </c>
      <c r="AV138" s="88">
        <v>0</v>
      </c>
    </row>
    <row r="139" spans="1:49" ht="24" customHeight="1">
      <c r="A139" s="16"/>
      <c r="B139" s="17">
        <f t="shared" si="16"/>
        <v>131</v>
      </c>
      <c r="C139" s="10"/>
      <c r="D139" s="18" t="s">
        <v>107</v>
      </c>
      <c r="E139" s="10"/>
      <c r="F139" s="18" t="s">
        <v>11</v>
      </c>
      <c r="G139" s="18" t="s">
        <v>11</v>
      </c>
      <c r="H139" s="10"/>
      <c r="I139" s="19">
        <v>18091576</v>
      </c>
      <c r="J139" s="19">
        <v>320</v>
      </c>
      <c r="K139" s="17" t="s">
        <v>6</v>
      </c>
      <c r="L139" s="10"/>
      <c r="M139" s="60">
        <v>1122</v>
      </c>
      <c r="N139" s="60">
        <v>5601</v>
      </c>
      <c r="O139" s="60">
        <v>2217</v>
      </c>
      <c r="P139" s="10"/>
      <c r="Q139" s="60">
        <f t="shared" si="25"/>
        <v>84015</v>
      </c>
      <c r="R139" s="10"/>
      <c r="S139" s="62">
        <f t="shared" si="26"/>
        <v>89616</v>
      </c>
      <c r="T139" s="10"/>
      <c r="U139" s="64">
        <v>31</v>
      </c>
      <c r="V139" s="64">
        <v>13.23</v>
      </c>
      <c r="W139" s="10"/>
      <c r="X139" s="43">
        <v>559270000</v>
      </c>
      <c r="Y139" s="36">
        <v>0.10299999999999999</v>
      </c>
      <c r="Z139" s="10"/>
      <c r="AA139" s="20">
        <v>49</v>
      </c>
      <c r="AB139" s="20">
        <v>5</v>
      </c>
      <c r="AC139" s="20">
        <v>4</v>
      </c>
      <c r="AD139" s="20">
        <v>41</v>
      </c>
      <c r="AE139" s="20">
        <v>1</v>
      </c>
      <c r="AF139" s="66">
        <f t="shared" si="27"/>
        <v>100</v>
      </c>
      <c r="AG139" s="10"/>
      <c r="AH139" s="36">
        <v>-4.7E-2</v>
      </c>
      <c r="AI139" s="40">
        <v>2673</v>
      </c>
      <c r="AJ139" s="37">
        <v>0.62</v>
      </c>
      <c r="AK139" s="42" t="s">
        <v>213</v>
      </c>
      <c r="AL139" s="41">
        <v>726</v>
      </c>
      <c r="AN139" s="86"/>
      <c r="AO139" s="87"/>
      <c r="AP139" s="88">
        <f t="shared" si="28"/>
        <v>0</v>
      </c>
      <c r="AR139" s="86">
        <f t="shared" si="29"/>
        <v>0</v>
      </c>
      <c r="AS139" s="87"/>
      <c r="AT139" s="88">
        <f t="shared" si="30"/>
        <v>0</v>
      </c>
      <c r="AV139" s="88">
        <v>0</v>
      </c>
    </row>
    <row r="140" spans="1:49" ht="24" customHeight="1">
      <c r="A140" s="16"/>
      <c r="B140" s="17">
        <f t="shared" si="16"/>
        <v>132</v>
      </c>
      <c r="C140" s="10"/>
      <c r="D140" s="18" t="s">
        <v>113</v>
      </c>
      <c r="E140" s="10"/>
      <c r="F140" s="18" t="s">
        <v>11</v>
      </c>
      <c r="G140" s="18" t="s">
        <v>11</v>
      </c>
      <c r="H140" s="10"/>
      <c r="I140" s="19">
        <v>1262132</v>
      </c>
      <c r="J140" s="19">
        <v>9760</v>
      </c>
      <c r="K140" s="17" t="s">
        <v>9</v>
      </c>
      <c r="L140" s="10"/>
      <c r="M140" s="60">
        <v>144</v>
      </c>
      <c r="N140" s="60">
        <v>173</v>
      </c>
      <c r="O140" s="60">
        <v>168</v>
      </c>
      <c r="P140" s="10"/>
      <c r="Q140" s="60">
        <f t="shared" si="25"/>
        <v>2595</v>
      </c>
      <c r="R140" s="10"/>
      <c r="S140" s="62">
        <f t="shared" si="26"/>
        <v>2768</v>
      </c>
      <c r="T140" s="10"/>
      <c r="U140" s="64">
        <v>13.7</v>
      </c>
      <c r="V140" s="64">
        <v>13.22</v>
      </c>
      <c r="W140" s="10"/>
      <c r="X140" s="43">
        <v>556910000</v>
      </c>
      <c r="Y140" s="36">
        <v>4.5999999999999999E-2</v>
      </c>
      <c r="Z140" s="10"/>
      <c r="AA140" s="20">
        <v>40</v>
      </c>
      <c r="AB140" s="20">
        <v>28</v>
      </c>
      <c r="AC140" s="20">
        <v>3</v>
      </c>
      <c r="AD140" s="20">
        <v>28</v>
      </c>
      <c r="AE140" s="20">
        <v>1</v>
      </c>
      <c r="AF140" s="66">
        <f t="shared" si="27"/>
        <v>100</v>
      </c>
      <c r="AG140" s="10"/>
      <c r="AH140" s="36">
        <v>4.3999999999999997E-2</v>
      </c>
      <c r="AI140" s="40">
        <v>40224</v>
      </c>
      <c r="AJ140" s="37">
        <v>0.8</v>
      </c>
      <c r="AK140" s="42" t="s">
        <v>223</v>
      </c>
      <c r="AL140" s="41">
        <v>727</v>
      </c>
      <c r="AN140" s="86"/>
      <c r="AO140" s="87"/>
      <c r="AP140" s="88">
        <f t="shared" si="28"/>
        <v>0</v>
      </c>
      <c r="AR140" s="86">
        <f t="shared" si="29"/>
        <v>0</v>
      </c>
      <c r="AS140" s="87"/>
      <c r="AT140" s="88">
        <f t="shared" si="30"/>
        <v>0</v>
      </c>
      <c r="AV140" s="88">
        <v>0</v>
      </c>
    </row>
    <row r="141" spans="1:49" ht="24" customHeight="1">
      <c r="A141" s="16"/>
      <c r="B141" s="17">
        <f t="shared" ref="B141:B183" si="31">B140+1</f>
        <v>133</v>
      </c>
      <c r="C141" s="10"/>
      <c r="D141" s="18" t="s">
        <v>7</v>
      </c>
      <c r="E141" s="10"/>
      <c r="F141" s="18" t="s">
        <v>8</v>
      </c>
      <c r="G141" s="18" t="s">
        <v>212</v>
      </c>
      <c r="H141" s="10"/>
      <c r="I141" s="19">
        <v>2926348</v>
      </c>
      <c r="J141" s="19">
        <v>4250</v>
      </c>
      <c r="K141" s="17" t="s">
        <v>9</v>
      </c>
      <c r="L141" s="10"/>
      <c r="M141" s="60">
        <v>269</v>
      </c>
      <c r="N141" s="60">
        <v>399</v>
      </c>
      <c r="O141" s="60">
        <v>251</v>
      </c>
      <c r="P141" s="10"/>
      <c r="Q141" s="60">
        <f t="shared" si="25"/>
        <v>5985</v>
      </c>
      <c r="R141" s="10"/>
      <c r="S141" s="62">
        <f t="shared" si="26"/>
        <v>6384</v>
      </c>
      <c r="T141" s="10"/>
      <c r="U141" s="64">
        <v>13.6</v>
      </c>
      <c r="V141" s="64">
        <v>9.0399999999999991</v>
      </c>
      <c r="W141" s="10"/>
      <c r="X141" s="43">
        <v>548170000</v>
      </c>
      <c r="Y141" s="36">
        <v>4.5999999999999999E-2</v>
      </c>
      <c r="Z141" s="10"/>
      <c r="AA141" s="20">
        <v>38</v>
      </c>
      <c r="AB141" s="20">
        <v>10</v>
      </c>
      <c r="AC141" s="20">
        <v>4</v>
      </c>
      <c r="AD141" s="20">
        <v>46</v>
      </c>
      <c r="AE141" s="20">
        <v>2</v>
      </c>
      <c r="AF141" s="66">
        <f t="shared" si="27"/>
        <v>100</v>
      </c>
      <c r="AG141" s="10"/>
      <c r="AH141" s="36">
        <v>-1.6E-2</v>
      </c>
      <c r="AI141" s="40">
        <v>19243</v>
      </c>
      <c r="AJ141" s="37">
        <v>0.73</v>
      </c>
      <c r="AK141" s="42" t="s">
        <v>213</v>
      </c>
      <c r="AL141" s="41">
        <v>645</v>
      </c>
      <c r="AN141" s="86"/>
      <c r="AO141" s="87"/>
      <c r="AP141" s="88">
        <f t="shared" si="28"/>
        <v>0</v>
      </c>
      <c r="AR141" s="86">
        <f t="shared" si="29"/>
        <v>0</v>
      </c>
      <c r="AS141" s="87"/>
      <c r="AT141" s="88">
        <f t="shared" si="30"/>
        <v>0</v>
      </c>
      <c r="AV141" s="88">
        <v>0</v>
      </c>
    </row>
    <row r="142" spans="1:49" ht="24" customHeight="1">
      <c r="A142" s="16"/>
      <c r="B142" s="17">
        <f t="shared" si="31"/>
        <v>134</v>
      </c>
      <c r="C142" s="10"/>
      <c r="D142" s="18" t="s">
        <v>111</v>
      </c>
      <c r="E142" s="10"/>
      <c r="F142" s="18" t="s">
        <v>8</v>
      </c>
      <c r="G142" s="18" t="s">
        <v>212</v>
      </c>
      <c r="H142" s="10"/>
      <c r="I142" s="19">
        <v>429362</v>
      </c>
      <c r="J142" s="19">
        <v>24140</v>
      </c>
      <c r="K142" s="17" t="s">
        <v>14</v>
      </c>
      <c r="L142" s="10"/>
      <c r="M142" s="60">
        <v>22</v>
      </c>
      <c r="N142" s="60">
        <v>26</v>
      </c>
      <c r="O142" s="60">
        <v>26</v>
      </c>
      <c r="P142" s="10"/>
      <c r="Q142" s="60">
        <f>N142*$Q$189</f>
        <v>780</v>
      </c>
      <c r="R142" s="10"/>
      <c r="S142" s="62">
        <f t="shared" si="26"/>
        <v>806</v>
      </c>
      <c r="T142" s="10"/>
      <c r="U142" s="64">
        <v>6.1</v>
      </c>
      <c r="V142" s="64">
        <v>6.1</v>
      </c>
      <c r="W142" s="10"/>
      <c r="X142" s="43">
        <f>AP142+AT142</f>
        <v>523151616.00000006</v>
      </c>
      <c r="Y142" s="36">
        <f>X142/AV142</f>
        <v>4.5678129398410899E-2</v>
      </c>
      <c r="Z142" s="10"/>
      <c r="AA142" s="20">
        <v>18.2</v>
      </c>
      <c r="AB142" s="20">
        <v>40.9</v>
      </c>
      <c r="AC142" s="20">
        <v>4.5</v>
      </c>
      <c r="AD142" s="20">
        <v>27.3</v>
      </c>
      <c r="AE142" s="20">
        <v>9.1</v>
      </c>
      <c r="AF142" s="66">
        <f t="shared" si="27"/>
        <v>99.999999999999986</v>
      </c>
      <c r="AG142" s="10"/>
      <c r="AH142" s="72"/>
      <c r="AI142" s="73"/>
      <c r="AJ142" s="74"/>
      <c r="AK142" s="75"/>
      <c r="AL142" s="76"/>
      <c r="AN142" s="57">
        <v>25151.52</v>
      </c>
      <c r="AO142" s="35">
        <v>80</v>
      </c>
      <c r="AP142" s="43">
        <f t="shared" si="28"/>
        <v>52315161.600000001</v>
      </c>
      <c r="AR142" s="57">
        <f t="shared" si="29"/>
        <v>25151.52</v>
      </c>
      <c r="AS142" s="35">
        <v>24</v>
      </c>
      <c r="AT142" s="43">
        <f t="shared" si="30"/>
        <v>470836454.40000004</v>
      </c>
      <c r="AV142" s="43">
        <v>11453000000</v>
      </c>
    </row>
    <row r="143" spans="1:49" ht="24" customHeight="1">
      <c r="A143" s="16"/>
      <c r="B143" s="17">
        <f t="shared" si="31"/>
        <v>135</v>
      </c>
      <c r="C143" s="10"/>
      <c r="D143" s="18" t="s">
        <v>168</v>
      </c>
      <c r="E143" s="10"/>
      <c r="F143" s="18" t="s">
        <v>11</v>
      </c>
      <c r="G143" s="18" t="s">
        <v>11</v>
      </c>
      <c r="H143" s="10"/>
      <c r="I143" s="19">
        <v>7606374</v>
      </c>
      <c r="J143" s="19">
        <v>540</v>
      </c>
      <c r="K143" s="17" t="s">
        <v>6</v>
      </c>
      <c r="L143" s="10"/>
      <c r="M143" s="60">
        <v>514</v>
      </c>
      <c r="N143" s="60">
        <v>2224</v>
      </c>
      <c r="O143" s="60">
        <v>1130</v>
      </c>
      <c r="P143" s="10"/>
      <c r="Q143" s="60">
        <f t="shared" ref="Q143:Q155" si="32">N143*$Q$188</f>
        <v>33360</v>
      </c>
      <c r="R143" s="10"/>
      <c r="S143" s="62">
        <f t="shared" si="26"/>
        <v>35584</v>
      </c>
      <c r="T143" s="10"/>
      <c r="U143" s="64">
        <v>29.2</v>
      </c>
      <c r="V143" s="64">
        <v>15.36</v>
      </c>
      <c r="W143" s="10"/>
      <c r="X143" s="43">
        <v>433370000</v>
      </c>
      <c r="Y143" s="36">
        <v>9.7000000000000003E-2</v>
      </c>
      <c r="Z143" s="10"/>
      <c r="AA143" s="20">
        <v>48</v>
      </c>
      <c r="AB143" s="20">
        <v>7</v>
      </c>
      <c r="AC143" s="20">
        <v>2</v>
      </c>
      <c r="AD143" s="20">
        <v>42</v>
      </c>
      <c r="AE143" s="20">
        <v>1</v>
      </c>
      <c r="AF143" s="66">
        <f t="shared" si="27"/>
        <v>100</v>
      </c>
      <c r="AG143" s="10"/>
      <c r="AH143" s="36">
        <v>-7.0000000000000007E-2</v>
      </c>
      <c r="AI143" s="40">
        <v>843</v>
      </c>
      <c r="AJ143" s="37">
        <v>0.71</v>
      </c>
      <c r="AK143" s="42" t="s">
        <v>214</v>
      </c>
      <c r="AL143" s="41">
        <v>829</v>
      </c>
      <c r="AN143" s="86"/>
      <c r="AO143" s="87"/>
      <c r="AP143" s="88">
        <f t="shared" si="28"/>
        <v>0</v>
      </c>
      <c r="AR143" s="86">
        <f t="shared" si="29"/>
        <v>0</v>
      </c>
      <c r="AS143" s="87"/>
      <c r="AT143" s="88">
        <f t="shared" si="30"/>
        <v>0</v>
      </c>
      <c r="AV143" s="88">
        <v>0</v>
      </c>
    </row>
    <row r="144" spans="1:49" ht="24" customHeight="1">
      <c r="A144" s="16"/>
      <c r="B144" s="17">
        <f t="shared" si="31"/>
        <v>136</v>
      </c>
      <c r="C144" s="10"/>
      <c r="D144" s="18" t="s">
        <v>164</v>
      </c>
      <c r="E144" s="10"/>
      <c r="F144" s="18" t="s">
        <v>8</v>
      </c>
      <c r="G144" s="18" t="s">
        <v>212</v>
      </c>
      <c r="H144" s="10"/>
      <c r="I144" s="19">
        <v>8734951</v>
      </c>
      <c r="J144" s="19">
        <v>1110</v>
      </c>
      <c r="K144" s="17" t="s">
        <v>9</v>
      </c>
      <c r="L144" s="10"/>
      <c r="M144" s="60">
        <v>427</v>
      </c>
      <c r="N144" s="60">
        <v>1577</v>
      </c>
      <c r="O144" s="60">
        <v>648</v>
      </c>
      <c r="P144" s="10"/>
      <c r="Q144" s="60">
        <f t="shared" si="32"/>
        <v>23655</v>
      </c>
      <c r="R144" s="10"/>
      <c r="S144" s="62">
        <f t="shared" si="26"/>
        <v>25232</v>
      </c>
      <c r="T144" s="10"/>
      <c r="U144" s="64">
        <v>18.100000000000001</v>
      </c>
      <c r="V144" s="64">
        <v>7.18</v>
      </c>
      <c r="W144" s="10"/>
      <c r="X144" s="43">
        <v>417360000</v>
      </c>
      <c r="Y144" s="36">
        <v>0.06</v>
      </c>
      <c r="Z144" s="10"/>
      <c r="AA144" s="20">
        <v>69</v>
      </c>
      <c r="AB144" s="20">
        <v>9</v>
      </c>
      <c r="AC144" s="20">
        <v>1</v>
      </c>
      <c r="AD144" s="20">
        <v>20</v>
      </c>
      <c r="AE144" s="20">
        <v>1</v>
      </c>
      <c r="AF144" s="66">
        <f t="shared" si="27"/>
        <v>100</v>
      </c>
      <c r="AG144" s="10"/>
      <c r="AH144" s="36">
        <v>0.104</v>
      </c>
      <c r="AI144" s="40">
        <v>5037</v>
      </c>
      <c r="AJ144" s="37">
        <v>0.82</v>
      </c>
      <c r="AK144" s="42" t="s">
        <v>213</v>
      </c>
      <c r="AL144" s="41">
        <v>468</v>
      </c>
      <c r="AN144" s="86"/>
      <c r="AO144" s="87"/>
      <c r="AP144" s="88">
        <f t="shared" si="28"/>
        <v>0</v>
      </c>
      <c r="AR144" s="86">
        <f t="shared" si="29"/>
        <v>0</v>
      </c>
      <c r="AS144" s="87"/>
      <c r="AT144" s="88">
        <f t="shared" si="30"/>
        <v>0</v>
      </c>
      <c r="AV144" s="88">
        <v>0</v>
      </c>
    </row>
    <row r="145" spans="1:48" ht="24" customHeight="1">
      <c r="A145" s="16"/>
      <c r="B145" s="17">
        <f t="shared" si="31"/>
        <v>137</v>
      </c>
      <c r="C145" s="10"/>
      <c r="D145" s="18" t="s">
        <v>102</v>
      </c>
      <c r="E145" s="10"/>
      <c r="F145" s="18" t="s">
        <v>11</v>
      </c>
      <c r="G145" s="18" t="s">
        <v>11</v>
      </c>
      <c r="H145" s="10"/>
      <c r="I145" s="19">
        <v>4613823</v>
      </c>
      <c r="J145" s="19">
        <v>370</v>
      </c>
      <c r="K145" s="17" t="s">
        <v>6</v>
      </c>
      <c r="L145" s="10"/>
      <c r="M145" s="60">
        <v>175</v>
      </c>
      <c r="N145" s="60">
        <v>1657</v>
      </c>
      <c r="O145" s="60">
        <v>502</v>
      </c>
      <c r="P145" s="10"/>
      <c r="Q145" s="60">
        <f t="shared" si="32"/>
        <v>24855</v>
      </c>
      <c r="R145" s="10"/>
      <c r="S145" s="62">
        <f t="shared" si="26"/>
        <v>26512</v>
      </c>
      <c r="T145" s="10"/>
      <c r="U145" s="64">
        <v>35.9</v>
      </c>
      <c r="V145" s="64">
        <v>10.86</v>
      </c>
      <c r="W145" s="10"/>
      <c r="X145" s="43">
        <v>391420000</v>
      </c>
      <c r="Y145" s="36">
        <v>0.11899999999999999</v>
      </c>
      <c r="Z145" s="10"/>
      <c r="AA145" s="20">
        <v>55</v>
      </c>
      <c r="AB145" s="20">
        <v>10</v>
      </c>
      <c r="AC145" s="20">
        <v>1</v>
      </c>
      <c r="AD145" s="20">
        <v>33</v>
      </c>
      <c r="AE145" s="20">
        <v>1</v>
      </c>
      <c r="AF145" s="66">
        <f t="shared" si="27"/>
        <v>100</v>
      </c>
      <c r="AG145" s="10"/>
      <c r="AH145" s="36">
        <v>-8.7999999999999995E-2</v>
      </c>
      <c r="AI145" s="40">
        <v>23518</v>
      </c>
      <c r="AJ145" s="37">
        <v>0.61</v>
      </c>
      <c r="AK145" s="42" t="s">
        <v>213</v>
      </c>
      <c r="AL145" s="41">
        <v>626</v>
      </c>
      <c r="AN145" s="86"/>
      <c r="AO145" s="87"/>
      <c r="AP145" s="88">
        <f t="shared" si="28"/>
        <v>0</v>
      </c>
      <c r="AR145" s="86">
        <f t="shared" si="29"/>
        <v>0</v>
      </c>
      <c r="AS145" s="87"/>
      <c r="AT145" s="88">
        <f t="shared" si="30"/>
        <v>0</v>
      </c>
      <c r="AV145" s="88">
        <v>0</v>
      </c>
    </row>
    <row r="146" spans="1:48" ht="24" customHeight="1">
      <c r="A146" s="16"/>
      <c r="B146" s="17">
        <f t="shared" si="31"/>
        <v>138</v>
      </c>
      <c r="C146" s="10"/>
      <c r="D146" s="18" t="s">
        <v>112</v>
      </c>
      <c r="E146" s="10"/>
      <c r="F146" s="18" t="s">
        <v>11</v>
      </c>
      <c r="G146" s="18" t="s">
        <v>11</v>
      </c>
      <c r="H146" s="10"/>
      <c r="I146" s="19">
        <v>4301018</v>
      </c>
      <c r="J146" s="19">
        <v>1120</v>
      </c>
      <c r="K146" s="17" t="s">
        <v>9</v>
      </c>
      <c r="L146" s="10"/>
      <c r="M146" s="60">
        <v>184</v>
      </c>
      <c r="N146" s="60">
        <v>1064</v>
      </c>
      <c r="O146" s="60">
        <v>672</v>
      </c>
      <c r="P146" s="10"/>
      <c r="Q146" s="60">
        <f t="shared" si="32"/>
        <v>15960</v>
      </c>
      <c r="R146" s="10"/>
      <c r="S146" s="62">
        <f t="shared" si="26"/>
        <v>17024</v>
      </c>
      <c r="T146" s="10"/>
      <c r="U146" s="64">
        <v>24.7</v>
      </c>
      <c r="V146" s="64">
        <v>17.55</v>
      </c>
      <c r="W146" s="10"/>
      <c r="X146" s="43">
        <v>389830000</v>
      </c>
      <c r="Y146" s="36">
        <v>8.2000000000000003E-2</v>
      </c>
      <c r="Z146" s="10"/>
      <c r="AA146" s="20">
        <v>60</v>
      </c>
      <c r="AB146" s="20">
        <v>10</v>
      </c>
      <c r="AC146" s="20">
        <v>2</v>
      </c>
      <c r="AD146" s="20">
        <v>27</v>
      </c>
      <c r="AE146" s="20">
        <v>1</v>
      </c>
      <c r="AF146" s="66">
        <f t="shared" si="27"/>
        <v>100</v>
      </c>
      <c r="AG146" s="10"/>
      <c r="AH146" s="36">
        <v>-5.7000000000000002E-2</v>
      </c>
      <c r="AI146" s="40">
        <v>9677</v>
      </c>
      <c r="AJ146" s="37">
        <v>0.63</v>
      </c>
      <c r="AK146" s="42" t="s">
        <v>214</v>
      </c>
      <c r="AL146" s="41">
        <v>948</v>
      </c>
      <c r="AN146" s="86"/>
      <c r="AO146" s="87"/>
      <c r="AP146" s="88">
        <f t="shared" si="28"/>
        <v>0</v>
      </c>
      <c r="AR146" s="86">
        <f t="shared" si="29"/>
        <v>0</v>
      </c>
      <c r="AS146" s="87"/>
      <c r="AT146" s="88">
        <f t="shared" si="30"/>
        <v>0</v>
      </c>
      <c r="AV146" s="88">
        <v>0</v>
      </c>
    </row>
    <row r="147" spans="1:48" ht="24" customHeight="1">
      <c r="A147" s="16"/>
      <c r="B147" s="17">
        <f t="shared" si="31"/>
        <v>139</v>
      </c>
      <c r="C147" s="10"/>
      <c r="D147" s="18" t="s">
        <v>35</v>
      </c>
      <c r="E147" s="10"/>
      <c r="F147" s="18" t="s">
        <v>11</v>
      </c>
      <c r="G147" s="18" t="s">
        <v>11</v>
      </c>
      <c r="H147" s="10"/>
      <c r="I147" s="19">
        <v>10524117</v>
      </c>
      <c r="J147" s="19">
        <v>280</v>
      </c>
      <c r="K147" s="17" t="s">
        <v>6</v>
      </c>
      <c r="L147" s="10"/>
      <c r="M147" s="60">
        <v>112</v>
      </c>
      <c r="N147" s="60">
        <v>3651</v>
      </c>
      <c r="O147" s="60">
        <v>2228</v>
      </c>
      <c r="P147" s="10"/>
      <c r="Q147" s="60">
        <f t="shared" si="32"/>
        <v>54765</v>
      </c>
      <c r="R147" s="10"/>
      <c r="S147" s="62">
        <f t="shared" si="26"/>
        <v>58416</v>
      </c>
      <c r="T147" s="10"/>
      <c r="U147" s="64">
        <v>34.700000000000003</v>
      </c>
      <c r="V147" s="64">
        <v>21.12</v>
      </c>
      <c r="W147" s="10"/>
      <c r="X147" s="43">
        <v>341340000</v>
      </c>
      <c r="Y147" s="36">
        <v>0.115</v>
      </c>
      <c r="Z147" s="10"/>
      <c r="AA147" s="20">
        <v>43</v>
      </c>
      <c r="AB147" s="20">
        <v>3</v>
      </c>
      <c r="AC147" s="20">
        <v>2</v>
      </c>
      <c r="AD147" s="20">
        <v>51</v>
      </c>
      <c r="AE147" s="20">
        <v>1</v>
      </c>
      <c r="AF147" s="66">
        <f t="shared" si="27"/>
        <v>100</v>
      </c>
      <c r="AG147" s="10"/>
      <c r="AH147" s="36">
        <v>-4.4999999999999998E-2</v>
      </c>
      <c r="AI147" s="40">
        <v>1057</v>
      </c>
      <c r="AJ147" s="37">
        <v>0.65</v>
      </c>
      <c r="AK147" s="42" t="s">
        <v>214</v>
      </c>
      <c r="AL147" s="41">
        <v>1176</v>
      </c>
      <c r="AN147" s="86"/>
      <c r="AO147" s="87"/>
      <c r="AP147" s="88">
        <f t="shared" si="28"/>
        <v>0</v>
      </c>
      <c r="AR147" s="86">
        <f t="shared" si="29"/>
        <v>0</v>
      </c>
      <c r="AS147" s="87"/>
      <c r="AT147" s="88">
        <f t="shared" si="30"/>
        <v>0</v>
      </c>
      <c r="AV147" s="88">
        <v>0</v>
      </c>
    </row>
    <row r="148" spans="1:48" ht="24" customHeight="1">
      <c r="A148" s="16"/>
      <c r="B148" s="17">
        <f t="shared" si="31"/>
        <v>140</v>
      </c>
      <c r="C148" s="10"/>
      <c r="D148" s="18" t="s">
        <v>97</v>
      </c>
      <c r="E148" s="10"/>
      <c r="F148" s="18" t="s">
        <v>8</v>
      </c>
      <c r="G148" s="18" t="s">
        <v>212</v>
      </c>
      <c r="H148" s="10"/>
      <c r="I148" s="19">
        <v>5955734</v>
      </c>
      <c r="J148" s="19">
        <v>1100</v>
      </c>
      <c r="K148" s="17" t="s">
        <v>9</v>
      </c>
      <c r="L148" s="10"/>
      <c r="M148" s="60">
        <v>812</v>
      </c>
      <c r="N148" s="60">
        <v>916</v>
      </c>
      <c r="O148" s="60">
        <v>901</v>
      </c>
      <c r="P148" s="10"/>
      <c r="Q148" s="60">
        <f t="shared" si="32"/>
        <v>13740</v>
      </c>
      <c r="R148" s="10"/>
      <c r="S148" s="62">
        <f t="shared" si="26"/>
        <v>14656</v>
      </c>
      <c r="T148" s="10"/>
      <c r="U148" s="64">
        <v>15.4</v>
      </c>
      <c r="V148" s="64">
        <v>14.38</v>
      </c>
      <c r="W148" s="10"/>
      <c r="X148" s="43">
        <v>341320000</v>
      </c>
      <c r="Y148" s="36">
        <v>0.05</v>
      </c>
      <c r="Z148" s="10"/>
      <c r="AA148" s="20">
        <v>52</v>
      </c>
      <c r="AB148" s="20">
        <v>11</v>
      </c>
      <c r="AC148" s="20">
        <v>1</v>
      </c>
      <c r="AD148" s="20">
        <v>34</v>
      </c>
      <c r="AE148" s="20">
        <v>2</v>
      </c>
      <c r="AF148" s="66">
        <f t="shared" si="27"/>
        <v>100</v>
      </c>
      <c r="AG148" s="10"/>
      <c r="AH148" s="36">
        <v>-0.17599999999999999</v>
      </c>
      <c r="AI148" s="40">
        <v>17272</v>
      </c>
      <c r="AJ148" s="37">
        <v>0.84</v>
      </c>
      <c r="AK148" s="42" t="s">
        <v>213</v>
      </c>
      <c r="AL148" s="41">
        <v>844</v>
      </c>
      <c r="AN148" s="86"/>
      <c r="AO148" s="87"/>
      <c r="AP148" s="88">
        <f t="shared" si="28"/>
        <v>0</v>
      </c>
      <c r="AR148" s="86">
        <f t="shared" si="29"/>
        <v>0</v>
      </c>
      <c r="AS148" s="87"/>
      <c r="AT148" s="88">
        <f t="shared" si="30"/>
        <v>0</v>
      </c>
      <c r="AV148" s="88">
        <v>0</v>
      </c>
    </row>
    <row r="149" spans="1:48" ht="24" customHeight="1">
      <c r="A149" s="16"/>
      <c r="B149" s="17">
        <f t="shared" si="31"/>
        <v>141</v>
      </c>
      <c r="C149" s="10"/>
      <c r="D149" s="18" t="s">
        <v>64</v>
      </c>
      <c r="E149" s="10"/>
      <c r="F149" s="18" t="s">
        <v>11</v>
      </c>
      <c r="G149" s="18" t="s">
        <v>11</v>
      </c>
      <c r="H149" s="10"/>
      <c r="I149" s="19">
        <v>1343098</v>
      </c>
      <c r="J149" s="19">
        <v>2830</v>
      </c>
      <c r="K149" s="17" t="s">
        <v>9</v>
      </c>
      <c r="L149" s="10"/>
      <c r="M149" s="60">
        <v>203</v>
      </c>
      <c r="N149" s="60">
        <v>361</v>
      </c>
      <c r="O149" s="60">
        <v>386</v>
      </c>
      <c r="P149" s="10"/>
      <c r="Q149" s="60">
        <f t="shared" si="32"/>
        <v>5415</v>
      </c>
      <c r="R149" s="10"/>
      <c r="S149" s="62">
        <f t="shared" si="26"/>
        <v>5776</v>
      </c>
      <c r="T149" s="10"/>
      <c r="U149" s="64">
        <v>26.9</v>
      </c>
      <c r="V149" s="64">
        <v>34.68</v>
      </c>
      <c r="W149" s="10"/>
      <c r="X149" s="43">
        <v>341160000</v>
      </c>
      <c r="Y149" s="36">
        <v>8.8999999999999996E-2</v>
      </c>
      <c r="Z149" s="10"/>
      <c r="AA149" s="20">
        <v>61</v>
      </c>
      <c r="AB149" s="20">
        <v>4</v>
      </c>
      <c r="AC149" s="20">
        <v>1</v>
      </c>
      <c r="AD149" s="20">
        <v>33</v>
      </c>
      <c r="AE149" s="20">
        <v>1</v>
      </c>
      <c r="AF149" s="66">
        <f t="shared" si="27"/>
        <v>100</v>
      </c>
      <c r="AG149" s="10"/>
      <c r="AH149" s="36">
        <v>-0.13100000000000001</v>
      </c>
      <c r="AI149" s="40">
        <v>7433</v>
      </c>
      <c r="AJ149" s="37">
        <v>0.81</v>
      </c>
      <c r="AK149" s="42" t="s">
        <v>210</v>
      </c>
      <c r="AL149" s="41">
        <v>2042</v>
      </c>
      <c r="AN149" s="86"/>
      <c r="AO149" s="87"/>
      <c r="AP149" s="88">
        <f t="shared" si="28"/>
        <v>0</v>
      </c>
      <c r="AR149" s="86">
        <f t="shared" si="29"/>
        <v>0</v>
      </c>
      <c r="AS149" s="87"/>
      <c r="AT149" s="88">
        <f t="shared" si="30"/>
        <v>0</v>
      </c>
      <c r="AV149" s="88">
        <v>0</v>
      </c>
    </row>
    <row r="150" spans="1:48" ht="24" customHeight="1">
      <c r="A150" s="16"/>
      <c r="B150" s="17">
        <f t="shared" si="31"/>
        <v>142</v>
      </c>
      <c r="C150" s="10"/>
      <c r="D150" s="18" t="s">
        <v>156</v>
      </c>
      <c r="E150" s="10"/>
      <c r="F150" s="18" t="s">
        <v>11</v>
      </c>
      <c r="G150" s="18" t="s">
        <v>11</v>
      </c>
      <c r="H150" s="10"/>
      <c r="I150" s="19">
        <v>12230730</v>
      </c>
      <c r="J150" s="19">
        <v>820</v>
      </c>
      <c r="K150" s="17" t="s">
        <v>6</v>
      </c>
      <c r="L150" s="10"/>
      <c r="M150" s="60">
        <v>130</v>
      </c>
      <c r="N150" s="60">
        <v>3661</v>
      </c>
      <c r="O150" s="60">
        <v>1745</v>
      </c>
      <c r="P150" s="10"/>
      <c r="Q150" s="60">
        <f t="shared" si="32"/>
        <v>54915</v>
      </c>
      <c r="R150" s="10"/>
      <c r="S150" s="62">
        <f t="shared" si="26"/>
        <v>58576</v>
      </c>
      <c r="T150" s="10"/>
      <c r="U150" s="64">
        <v>29.9</v>
      </c>
      <c r="V150" s="64">
        <v>18.010000000000002</v>
      </c>
      <c r="W150" s="10"/>
      <c r="X150" s="43">
        <v>289040000</v>
      </c>
      <c r="Y150" s="36">
        <v>0.1</v>
      </c>
      <c r="Z150" s="10"/>
      <c r="AA150" s="20">
        <v>40</v>
      </c>
      <c r="AB150" s="20">
        <v>7</v>
      </c>
      <c r="AC150" s="20">
        <v>3</v>
      </c>
      <c r="AD150" s="20">
        <v>49</v>
      </c>
      <c r="AE150" s="20">
        <v>1</v>
      </c>
      <c r="AF150" s="66">
        <f t="shared" si="27"/>
        <v>100</v>
      </c>
      <c r="AG150" s="10"/>
      <c r="AH150" s="36">
        <v>0.01</v>
      </c>
      <c r="AI150" s="40">
        <v>569</v>
      </c>
      <c r="AJ150" s="37">
        <v>0.59</v>
      </c>
      <c r="AK150" s="42" t="s">
        <v>213</v>
      </c>
      <c r="AL150" s="41">
        <v>1072</v>
      </c>
      <c r="AN150" s="86"/>
      <c r="AO150" s="87"/>
      <c r="AP150" s="88">
        <f t="shared" si="28"/>
        <v>0</v>
      </c>
      <c r="AR150" s="86">
        <f t="shared" si="29"/>
        <v>0</v>
      </c>
      <c r="AS150" s="87"/>
      <c r="AT150" s="88">
        <f t="shared" si="30"/>
        <v>0</v>
      </c>
      <c r="AV150" s="88">
        <v>0</v>
      </c>
    </row>
    <row r="151" spans="1:48" ht="24" customHeight="1">
      <c r="A151" s="16"/>
      <c r="B151" s="17">
        <f t="shared" si="31"/>
        <v>143</v>
      </c>
      <c r="C151" s="10"/>
      <c r="D151" s="18" t="s">
        <v>79</v>
      </c>
      <c r="E151" s="10"/>
      <c r="F151" s="18" t="s">
        <v>13</v>
      </c>
      <c r="G151" s="18" t="s">
        <v>222</v>
      </c>
      <c r="H151" s="10"/>
      <c r="I151" s="19">
        <v>773303</v>
      </c>
      <c r="J151" s="19">
        <v>4250</v>
      </c>
      <c r="K151" s="17" t="s">
        <v>9</v>
      </c>
      <c r="L151" s="10"/>
      <c r="M151" s="60">
        <v>128</v>
      </c>
      <c r="N151" s="60">
        <v>190</v>
      </c>
      <c r="O151" s="60">
        <v>121</v>
      </c>
      <c r="P151" s="10"/>
      <c r="Q151" s="60">
        <f t="shared" si="32"/>
        <v>2850</v>
      </c>
      <c r="R151" s="10"/>
      <c r="S151" s="62">
        <f t="shared" si="26"/>
        <v>3040</v>
      </c>
      <c r="T151" s="10"/>
      <c r="U151" s="64">
        <v>24.6</v>
      </c>
      <c r="V151" s="64">
        <v>16.27</v>
      </c>
      <c r="W151" s="10"/>
      <c r="X151" s="43">
        <v>286260000</v>
      </c>
      <c r="Y151" s="36">
        <v>8.2000000000000003E-2</v>
      </c>
      <c r="Z151" s="10"/>
      <c r="AA151" s="20">
        <v>51</v>
      </c>
      <c r="AB151" s="20">
        <v>19</v>
      </c>
      <c r="AC151" s="20">
        <v>6</v>
      </c>
      <c r="AD151" s="20">
        <v>23</v>
      </c>
      <c r="AE151" s="20">
        <v>1</v>
      </c>
      <c r="AF151" s="66">
        <f t="shared" si="27"/>
        <v>100</v>
      </c>
      <c r="AG151" s="10"/>
      <c r="AH151" s="36">
        <v>-9.2999999999999999E-2</v>
      </c>
      <c r="AI151" s="40">
        <v>2029</v>
      </c>
      <c r="AJ151" s="37">
        <v>0.85</v>
      </c>
      <c r="AK151" s="42" t="s">
        <v>210</v>
      </c>
      <c r="AL151" s="41">
        <v>856</v>
      </c>
      <c r="AN151" s="86"/>
      <c r="AO151" s="87"/>
      <c r="AP151" s="88">
        <f t="shared" si="28"/>
        <v>0</v>
      </c>
      <c r="AR151" s="86">
        <f t="shared" si="29"/>
        <v>0</v>
      </c>
      <c r="AS151" s="87"/>
      <c r="AT151" s="88">
        <f t="shared" si="30"/>
        <v>0</v>
      </c>
      <c r="AV151" s="88">
        <v>0</v>
      </c>
    </row>
    <row r="152" spans="1:48" ht="24" customHeight="1">
      <c r="A152" s="16"/>
      <c r="B152" s="17">
        <f t="shared" si="31"/>
        <v>144</v>
      </c>
      <c r="C152" s="10"/>
      <c r="D152" s="18" t="s">
        <v>138</v>
      </c>
      <c r="E152" s="10"/>
      <c r="F152" s="18" t="s">
        <v>8</v>
      </c>
      <c r="G152" s="18" t="s">
        <v>212</v>
      </c>
      <c r="H152" s="10"/>
      <c r="I152" s="19">
        <v>4059608</v>
      </c>
      <c r="J152" s="19">
        <v>2120</v>
      </c>
      <c r="K152" s="17" t="s">
        <v>9</v>
      </c>
      <c r="L152" s="10"/>
      <c r="M152" s="60">
        <v>346</v>
      </c>
      <c r="N152" s="60">
        <v>394</v>
      </c>
      <c r="O152" s="60">
        <v>465</v>
      </c>
      <c r="P152" s="10"/>
      <c r="Q152" s="60">
        <f t="shared" si="32"/>
        <v>5910</v>
      </c>
      <c r="R152" s="10"/>
      <c r="S152" s="62">
        <f t="shared" si="26"/>
        <v>6304</v>
      </c>
      <c r="T152" s="10"/>
      <c r="U152" s="64">
        <v>9.6999999999999993</v>
      </c>
      <c r="V152" s="64">
        <v>12.43</v>
      </c>
      <c r="W152" s="10"/>
      <c r="X152" s="43">
        <v>250640000</v>
      </c>
      <c r="Y152" s="36">
        <v>3.6999999999999998E-2</v>
      </c>
      <c r="Z152" s="10"/>
      <c r="AA152" s="20">
        <v>50</v>
      </c>
      <c r="AB152" s="20">
        <v>10</v>
      </c>
      <c r="AC152" s="20">
        <v>2</v>
      </c>
      <c r="AD152" s="20">
        <v>36</v>
      </c>
      <c r="AE152" s="20">
        <v>2</v>
      </c>
      <c r="AF152" s="66">
        <f t="shared" si="27"/>
        <v>100</v>
      </c>
      <c r="AG152" s="10"/>
      <c r="AH152" s="36">
        <v>-6.0999999999999999E-2</v>
      </c>
      <c r="AI152" s="40">
        <v>22028</v>
      </c>
      <c r="AJ152" s="37">
        <v>0.81</v>
      </c>
      <c r="AK152" s="42" t="s">
        <v>210</v>
      </c>
      <c r="AL152" s="41">
        <v>736</v>
      </c>
      <c r="AN152" s="86"/>
      <c r="AO152" s="87"/>
      <c r="AP152" s="88">
        <f t="shared" si="28"/>
        <v>0</v>
      </c>
      <c r="AR152" s="86">
        <f t="shared" si="29"/>
        <v>0</v>
      </c>
      <c r="AS152" s="87"/>
      <c r="AT152" s="88">
        <f t="shared" si="30"/>
        <v>0</v>
      </c>
      <c r="AV152" s="88">
        <v>0</v>
      </c>
    </row>
    <row r="153" spans="1:48" ht="24" customHeight="1">
      <c r="A153" s="16"/>
      <c r="B153" s="17">
        <f t="shared" si="31"/>
        <v>145</v>
      </c>
      <c r="C153" s="10"/>
      <c r="D153" s="18" t="s">
        <v>185</v>
      </c>
      <c r="E153" s="10"/>
      <c r="F153" s="18" t="s">
        <v>5</v>
      </c>
      <c r="G153" s="18" t="s">
        <v>226</v>
      </c>
      <c r="H153" s="10"/>
      <c r="I153" s="19">
        <v>4790705</v>
      </c>
      <c r="J153" s="19">
        <v>3230</v>
      </c>
      <c r="K153" s="17" t="s">
        <v>9</v>
      </c>
      <c r="L153" s="10"/>
      <c r="M153" s="60">
        <v>159</v>
      </c>
      <c r="N153" s="60">
        <v>252</v>
      </c>
      <c r="O153" s="60">
        <v>0</v>
      </c>
      <c r="P153" s="10"/>
      <c r="Q153" s="60">
        <f t="shared" si="32"/>
        <v>3780</v>
      </c>
      <c r="R153" s="10"/>
      <c r="S153" s="62">
        <f t="shared" si="26"/>
        <v>4032</v>
      </c>
      <c r="T153" s="10"/>
      <c r="U153" s="64">
        <v>5.3</v>
      </c>
      <c r="V153" s="64">
        <v>0</v>
      </c>
      <c r="W153" s="10"/>
      <c r="X153" s="43">
        <v>247150000</v>
      </c>
      <c r="Y153" s="36">
        <v>1.7999999999999999E-2</v>
      </c>
      <c r="Z153" s="10"/>
      <c r="AA153" s="20">
        <v>55</v>
      </c>
      <c r="AB153" s="20">
        <v>2</v>
      </c>
      <c r="AC153" s="20">
        <v>1</v>
      </c>
      <c r="AD153" s="20">
        <v>33</v>
      </c>
      <c r="AE153" s="20">
        <v>9</v>
      </c>
      <c r="AF153" s="66">
        <f t="shared" si="27"/>
        <v>100</v>
      </c>
      <c r="AG153" s="10"/>
      <c r="AH153" s="36">
        <v>-5.3999999999999999E-2</v>
      </c>
      <c r="AI153" s="40">
        <v>5602</v>
      </c>
      <c r="AJ153" s="37">
        <v>0.65</v>
      </c>
      <c r="AK153" s="42" t="s">
        <v>214</v>
      </c>
      <c r="AL153" s="41">
        <v>0</v>
      </c>
      <c r="AN153" s="86"/>
      <c r="AO153" s="87"/>
      <c r="AP153" s="88">
        <f t="shared" si="28"/>
        <v>0</v>
      </c>
      <c r="AR153" s="86">
        <f t="shared" si="29"/>
        <v>0</v>
      </c>
      <c r="AS153" s="87"/>
      <c r="AT153" s="88">
        <f t="shared" si="30"/>
        <v>0</v>
      </c>
      <c r="AV153" s="88">
        <v>0</v>
      </c>
    </row>
    <row r="154" spans="1:48" ht="24" customHeight="1">
      <c r="A154" s="16"/>
      <c r="B154" s="17">
        <f t="shared" si="31"/>
        <v>146</v>
      </c>
      <c r="C154" s="10"/>
      <c r="D154" s="26" t="s">
        <v>166</v>
      </c>
      <c r="E154" s="10"/>
      <c r="F154" s="18" t="s">
        <v>8</v>
      </c>
      <c r="G154" s="18" t="s">
        <v>212</v>
      </c>
      <c r="H154" s="10"/>
      <c r="I154" s="19">
        <v>2081206</v>
      </c>
      <c r="J154" s="19">
        <v>5100</v>
      </c>
      <c r="K154" s="17" t="s">
        <v>9</v>
      </c>
      <c r="L154" s="10"/>
      <c r="M154" s="60">
        <v>148</v>
      </c>
      <c r="N154" s="60">
        <v>134</v>
      </c>
      <c r="O154" s="60">
        <v>164</v>
      </c>
      <c r="P154" s="10"/>
      <c r="Q154" s="60">
        <f t="shared" si="32"/>
        <v>2010</v>
      </c>
      <c r="R154" s="10"/>
      <c r="S154" s="62">
        <f t="shared" si="26"/>
        <v>2144</v>
      </c>
      <c r="T154" s="10"/>
      <c r="U154" s="64">
        <v>6.4</v>
      </c>
      <c r="V154" s="64">
        <v>7.55</v>
      </c>
      <c r="W154" s="10"/>
      <c r="X154" s="43">
        <v>228480000</v>
      </c>
      <c r="Y154" s="36">
        <v>2.1000000000000001E-2</v>
      </c>
      <c r="Z154" s="10"/>
      <c r="AA154" s="20">
        <v>60</v>
      </c>
      <c r="AB154" s="20">
        <v>8</v>
      </c>
      <c r="AC154" s="20">
        <v>2</v>
      </c>
      <c r="AD154" s="20">
        <v>29</v>
      </c>
      <c r="AE154" s="20">
        <v>1</v>
      </c>
      <c r="AF154" s="66">
        <f t="shared" si="27"/>
        <v>100</v>
      </c>
      <c r="AG154" s="10"/>
      <c r="AH154" s="36">
        <v>5.8000000000000003E-2</v>
      </c>
      <c r="AI154" s="40">
        <v>21284</v>
      </c>
      <c r="AJ154" s="37">
        <v>0.73</v>
      </c>
      <c r="AK154" s="42" t="s">
        <v>213</v>
      </c>
      <c r="AL154" s="41">
        <v>568</v>
      </c>
      <c r="AN154" s="86"/>
      <c r="AO154" s="87"/>
      <c r="AP154" s="88">
        <f t="shared" si="28"/>
        <v>0</v>
      </c>
      <c r="AR154" s="86">
        <f t="shared" si="29"/>
        <v>0</v>
      </c>
      <c r="AS154" s="87"/>
      <c r="AT154" s="88">
        <f t="shared" si="30"/>
        <v>0</v>
      </c>
      <c r="AV154" s="88">
        <v>0</v>
      </c>
    </row>
    <row r="155" spans="1:48" ht="24" customHeight="1">
      <c r="A155" s="16"/>
      <c r="B155" s="17">
        <f t="shared" si="31"/>
        <v>147</v>
      </c>
      <c r="C155" s="10"/>
      <c r="D155" s="18" t="s">
        <v>101</v>
      </c>
      <c r="E155" s="10"/>
      <c r="F155" s="18" t="s">
        <v>11</v>
      </c>
      <c r="G155" s="18" t="s">
        <v>11</v>
      </c>
      <c r="H155" s="10"/>
      <c r="I155" s="19">
        <v>2203821</v>
      </c>
      <c r="J155" s="19">
        <v>1210</v>
      </c>
      <c r="K155" s="17" t="s">
        <v>9</v>
      </c>
      <c r="L155" s="10"/>
      <c r="M155" s="60">
        <v>318</v>
      </c>
      <c r="N155" s="60">
        <v>638</v>
      </c>
      <c r="O155" s="60">
        <v>831</v>
      </c>
      <c r="P155" s="10"/>
      <c r="Q155" s="60">
        <f t="shared" si="32"/>
        <v>9570</v>
      </c>
      <c r="R155" s="10"/>
      <c r="S155" s="62">
        <f t="shared" si="26"/>
        <v>10208</v>
      </c>
      <c r="T155" s="10"/>
      <c r="U155" s="64">
        <v>28.9</v>
      </c>
      <c r="V155" s="64">
        <v>42.86</v>
      </c>
      <c r="W155" s="10"/>
      <c r="X155" s="43">
        <v>223650000</v>
      </c>
      <c r="Y155" s="36">
        <v>9.6000000000000002E-2</v>
      </c>
      <c r="Z155" s="10"/>
      <c r="AA155" s="20">
        <v>60</v>
      </c>
      <c r="AB155" s="20">
        <v>4</v>
      </c>
      <c r="AC155" s="20">
        <v>1</v>
      </c>
      <c r="AD155" s="20">
        <v>34</v>
      </c>
      <c r="AE155" s="20">
        <v>1</v>
      </c>
      <c r="AF155" s="66">
        <f t="shared" si="27"/>
        <v>100</v>
      </c>
      <c r="AG155" s="10"/>
      <c r="AH155" s="36">
        <v>-5.8000000000000003E-2</v>
      </c>
      <c r="AI155" s="40">
        <v>5581</v>
      </c>
      <c r="AJ155" s="37">
        <v>0.81</v>
      </c>
      <c r="AK155" s="42" t="s">
        <v>210</v>
      </c>
      <c r="AL155" s="41">
        <v>2424</v>
      </c>
      <c r="AN155" s="86"/>
      <c r="AO155" s="87"/>
      <c r="AP155" s="88">
        <f t="shared" si="28"/>
        <v>0</v>
      </c>
      <c r="AR155" s="86">
        <f t="shared" si="29"/>
        <v>0</v>
      </c>
      <c r="AS155" s="87"/>
      <c r="AT155" s="88">
        <f t="shared" si="30"/>
        <v>0</v>
      </c>
      <c r="AV155" s="88">
        <v>0</v>
      </c>
    </row>
    <row r="156" spans="1:48" ht="24" customHeight="1">
      <c r="A156" s="16"/>
      <c r="B156" s="17">
        <f t="shared" si="31"/>
        <v>148</v>
      </c>
      <c r="C156" s="10"/>
      <c r="D156" s="18" t="s">
        <v>23</v>
      </c>
      <c r="E156" s="10"/>
      <c r="F156" s="18" t="s">
        <v>13</v>
      </c>
      <c r="G156" s="18" t="s">
        <v>222</v>
      </c>
      <c r="H156" s="10"/>
      <c r="I156" s="19">
        <v>284996</v>
      </c>
      <c r="J156" s="19">
        <v>14830</v>
      </c>
      <c r="K156" s="17" t="s">
        <v>14</v>
      </c>
      <c r="L156" s="10"/>
      <c r="M156" s="60">
        <v>9</v>
      </c>
      <c r="N156" s="60">
        <v>16</v>
      </c>
      <c r="O156" s="60">
        <v>16</v>
      </c>
      <c r="P156" s="10"/>
      <c r="Q156" s="60">
        <f>N156*$Q$189</f>
        <v>480</v>
      </c>
      <c r="R156" s="10"/>
      <c r="S156" s="62">
        <f t="shared" si="26"/>
        <v>496</v>
      </c>
      <c r="T156" s="10"/>
      <c r="U156" s="64">
        <v>5.6</v>
      </c>
      <c r="V156" s="64">
        <v>5.6</v>
      </c>
      <c r="W156" s="10"/>
      <c r="X156" s="43">
        <f>AP156+AT156</f>
        <v>216792396.80000001</v>
      </c>
      <c r="Y156" s="36">
        <f>X156/AV156</f>
        <v>4.4791817520661158E-2</v>
      </c>
      <c r="Z156" s="10"/>
      <c r="AA156" s="20">
        <v>33.299999999999997</v>
      </c>
      <c r="AB156" s="20">
        <v>33.299999999999997</v>
      </c>
      <c r="AC156" s="20">
        <v>0</v>
      </c>
      <c r="AD156" s="20">
        <v>22.2</v>
      </c>
      <c r="AE156" s="20">
        <v>11.2</v>
      </c>
      <c r="AF156" s="66">
        <f t="shared" si="27"/>
        <v>100</v>
      </c>
      <c r="AG156" s="10"/>
      <c r="AH156" s="72"/>
      <c r="AI156" s="73"/>
      <c r="AJ156" s="74"/>
      <c r="AK156" s="75"/>
      <c r="AL156" s="76"/>
      <c r="AN156" s="57">
        <v>16936.905999999999</v>
      </c>
      <c r="AO156" s="35">
        <v>80</v>
      </c>
      <c r="AP156" s="43">
        <f t="shared" si="28"/>
        <v>21679239.68</v>
      </c>
      <c r="AR156" s="57">
        <f t="shared" si="29"/>
        <v>16936.905999999999</v>
      </c>
      <c r="AS156" s="35">
        <v>24</v>
      </c>
      <c r="AT156" s="43">
        <f t="shared" si="30"/>
        <v>195113157.12</v>
      </c>
      <c r="AV156" s="43">
        <v>4840000000</v>
      </c>
    </row>
    <row r="157" spans="1:48" ht="24" customHeight="1">
      <c r="A157" s="16"/>
      <c r="B157" s="17">
        <f t="shared" si="31"/>
        <v>149</v>
      </c>
      <c r="C157" s="10"/>
      <c r="D157" s="18" t="s">
        <v>40</v>
      </c>
      <c r="E157" s="10"/>
      <c r="F157" s="18" t="s">
        <v>11</v>
      </c>
      <c r="G157" s="18" t="s">
        <v>11</v>
      </c>
      <c r="H157" s="10"/>
      <c r="I157" s="19">
        <v>4594621</v>
      </c>
      <c r="J157" s="19">
        <v>370</v>
      </c>
      <c r="K157" s="17" t="s">
        <v>6</v>
      </c>
      <c r="L157" s="10"/>
      <c r="M157" s="60">
        <v>193</v>
      </c>
      <c r="N157" s="60">
        <v>1546</v>
      </c>
      <c r="O157" s="60">
        <v>3470</v>
      </c>
      <c r="P157" s="10"/>
      <c r="Q157" s="60">
        <f>N157*$Q$188</f>
        <v>23190</v>
      </c>
      <c r="R157" s="10"/>
      <c r="S157" s="62">
        <f t="shared" si="26"/>
        <v>24736</v>
      </c>
      <c r="T157" s="10"/>
      <c r="U157" s="64">
        <v>33.6</v>
      </c>
      <c r="V157" s="64">
        <v>76.459999999999994</v>
      </c>
      <c r="W157" s="10"/>
      <c r="X157" s="43">
        <v>196400000</v>
      </c>
      <c r="Y157" s="36">
        <v>0.112</v>
      </c>
      <c r="Z157" s="10"/>
      <c r="AA157" s="20">
        <v>39</v>
      </c>
      <c r="AB157" s="20">
        <v>2</v>
      </c>
      <c r="AC157" s="20">
        <v>1</v>
      </c>
      <c r="AD157" s="20">
        <v>57</v>
      </c>
      <c r="AE157" s="20">
        <v>1</v>
      </c>
      <c r="AF157" s="66">
        <f t="shared" si="27"/>
        <v>100</v>
      </c>
      <c r="AG157" s="10"/>
      <c r="AH157" s="36">
        <v>-3.7999999999999999E-2</v>
      </c>
      <c r="AI157" s="40">
        <v>816</v>
      </c>
      <c r="AJ157" s="37">
        <v>0.68</v>
      </c>
      <c r="AK157" s="42" t="s">
        <v>213</v>
      </c>
      <c r="AL157" s="41">
        <v>4713</v>
      </c>
      <c r="AN157" s="86"/>
      <c r="AO157" s="87"/>
      <c r="AP157" s="88">
        <f t="shared" si="28"/>
        <v>0</v>
      </c>
      <c r="AR157" s="86">
        <f t="shared" si="29"/>
        <v>0</v>
      </c>
      <c r="AS157" s="87"/>
      <c r="AT157" s="88">
        <f t="shared" si="30"/>
        <v>0</v>
      </c>
      <c r="AV157" s="88">
        <v>0</v>
      </c>
    </row>
    <row r="158" spans="1:48" ht="24" customHeight="1">
      <c r="A158" s="16"/>
      <c r="B158" s="17">
        <f t="shared" si="31"/>
        <v>150</v>
      </c>
      <c r="C158" s="10"/>
      <c r="D158" s="18" t="s">
        <v>142</v>
      </c>
      <c r="E158" s="10"/>
      <c r="F158" s="18" t="s">
        <v>13</v>
      </c>
      <c r="G158" s="18" t="s">
        <v>222</v>
      </c>
      <c r="H158" s="10"/>
      <c r="I158" s="19">
        <v>178015</v>
      </c>
      <c r="J158" s="19">
        <v>7670</v>
      </c>
      <c r="K158" s="17" t="s">
        <v>9</v>
      </c>
      <c r="L158" s="10"/>
      <c r="M158" s="60">
        <v>15</v>
      </c>
      <c r="N158" s="60">
        <v>63</v>
      </c>
      <c r="O158" s="60">
        <v>25</v>
      </c>
      <c r="P158" s="10"/>
      <c r="Q158" s="60">
        <f>N158*$Q$188</f>
        <v>945</v>
      </c>
      <c r="R158" s="10"/>
      <c r="S158" s="62">
        <f t="shared" si="26"/>
        <v>1008</v>
      </c>
      <c r="T158" s="10"/>
      <c r="U158" s="64">
        <v>35.4</v>
      </c>
      <c r="V158" s="64">
        <v>14.13</v>
      </c>
      <c r="W158" s="10"/>
      <c r="X158" s="43">
        <v>192470000</v>
      </c>
      <c r="Y158" s="36">
        <v>0.11799999999999999</v>
      </c>
      <c r="Z158" s="10"/>
      <c r="AA158" s="20">
        <v>58</v>
      </c>
      <c r="AB158" s="20">
        <v>15</v>
      </c>
      <c r="AC158" s="20">
        <v>4</v>
      </c>
      <c r="AD158" s="20">
        <v>22</v>
      </c>
      <c r="AE158" s="20">
        <v>1</v>
      </c>
      <c r="AF158" s="66">
        <f t="shared" si="27"/>
        <v>100</v>
      </c>
      <c r="AG158" s="10"/>
      <c r="AH158" s="36">
        <v>1.9E-2</v>
      </c>
      <c r="AI158" s="40">
        <v>20044</v>
      </c>
      <c r="AJ158" s="37">
        <v>0.8</v>
      </c>
      <c r="AK158" s="42" t="s">
        <v>213</v>
      </c>
      <c r="AL158" s="41">
        <v>700</v>
      </c>
      <c r="AN158" s="86"/>
      <c r="AO158" s="87"/>
      <c r="AP158" s="88">
        <f t="shared" si="28"/>
        <v>0</v>
      </c>
      <c r="AR158" s="86">
        <f t="shared" si="29"/>
        <v>0</v>
      </c>
      <c r="AS158" s="87"/>
      <c r="AT158" s="88">
        <f t="shared" si="30"/>
        <v>0</v>
      </c>
      <c r="AV158" s="88">
        <v>0</v>
      </c>
    </row>
    <row r="159" spans="1:48" ht="24" customHeight="1">
      <c r="A159" s="16"/>
      <c r="B159" s="17">
        <f t="shared" si="31"/>
        <v>151</v>
      </c>
      <c r="C159" s="10"/>
      <c r="D159" s="18" t="s">
        <v>47</v>
      </c>
      <c r="E159" s="10"/>
      <c r="F159" s="18" t="s">
        <v>18</v>
      </c>
      <c r="G159" s="18" t="s">
        <v>224</v>
      </c>
      <c r="H159" s="10"/>
      <c r="I159" s="19">
        <v>17379</v>
      </c>
      <c r="J159" s="19">
        <v>0</v>
      </c>
      <c r="K159" s="17" t="s">
        <v>14</v>
      </c>
      <c r="L159" s="10"/>
      <c r="M159" s="60">
        <v>5</v>
      </c>
      <c r="N159" s="60">
        <v>3</v>
      </c>
      <c r="O159" s="60">
        <v>3</v>
      </c>
      <c r="P159" s="10"/>
      <c r="Q159" s="60">
        <f>N159*$Q$189</f>
        <v>90</v>
      </c>
      <c r="R159" s="10"/>
      <c r="S159" s="62">
        <f t="shared" si="26"/>
        <v>93</v>
      </c>
      <c r="T159" s="10"/>
      <c r="U159" s="64">
        <v>17.3</v>
      </c>
      <c r="V159" s="64">
        <v>17.3</v>
      </c>
      <c r="W159" s="10"/>
      <c r="X159" s="43">
        <f>AP159+AT159</f>
        <v>189973300.80000001</v>
      </c>
      <c r="Y159" s="36">
        <f>X159/AV159</f>
        <v>2.8814394175640832E-2</v>
      </c>
      <c r="Z159" s="10"/>
      <c r="AA159" s="20">
        <v>20</v>
      </c>
      <c r="AB159" s="20">
        <v>80</v>
      </c>
      <c r="AC159" s="20">
        <v>0</v>
      </c>
      <c r="AD159" s="20">
        <v>0</v>
      </c>
      <c r="AE159" s="20">
        <v>0</v>
      </c>
      <c r="AF159" s="66">
        <f t="shared" si="27"/>
        <v>100</v>
      </c>
      <c r="AG159" s="10"/>
      <c r="AH159" s="72"/>
      <c r="AI159" s="73"/>
      <c r="AJ159" s="74"/>
      <c r="AK159" s="75"/>
      <c r="AL159" s="76"/>
      <c r="AN159" s="57">
        <v>79155.542000000001</v>
      </c>
      <c r="AO159" s="35">
        <v>80</v>
      </c>
      <c r="AP159" s="43">
        <f t="shared" si="28"/>
        <v>18997330.079999998</v>
      </c>
      <c r="AR159" s="57">
        <f t="shared" si="29"/>
        <v>79155.542000000001</v>
      </c>
      <c r="AS159" s="35">
        <v>24</v>
      </c>
      <c r="AT159" s="43">
        <f t="shared" si="30"/>
        <v>170975970.72</v>
      </c>
      <c r="AV159" s="43">
        <v>6593000000</v>
      </c>
    </row>
    <row r="160" spans="1:48" ht="24" customHeight="1">
      <c r="A160" s="16"/>
      <c r="B160" s="17">
        <f t="shared" si="31"/>
        <v>152</v>
      </c>
      <c r="C160" s="10"/>
      <c r="D160" s="18" t="s">
        <v>62</v>
      </c>
      <c r="E160" s="10"/>
      <c r="F160" s="18" t="s">
        <v>11</v>
      </c>
      <c r="G160" s="18" t="s">
        <v>11</v>
      </c>
      <c r="H160" s="10"/>
      <c r="I160" s="19">
        <v>4954645</v>
      </c>
      <c r="J160" s="19">
        <v>520</v>
      </c>
      <c r="K160" s="17" t="s">
        <v>6</v>
      </c>
      <c r="L160" s="10"/>
      <c r="M160" s="60">
        <v>130</v>
      </c>
      <c r="N160" s="60">
        <v>1255</v>
      </c>
      <c r="O160" s="60">
        <v>1255</v>
      </c>
      <c r="P160" s="10"/>
      <c r="Q160" s="60">
        <f>N160*$Q$187</f>
        <v>12550</v>
      </c>
      <c r="R160" s="10"/>
      <c r="S160" s="62">
        <f t="shared" si="26"/>
        <v>13805</v>
      </c>
      <c r="T160" s="10"/>
      <c r="U160" s="64">
        <v>25.3</v>
      </c>
      <c r="V160" s="64">
        <v>25.3</v>
      </c>
      <c r="W160" s="10"/>
      <c r="X160" s="43">
        <f>AP160+AT160</f>
        <v>183289838.39999998</v>
      </c>
      <c r="Y160" s="36">
        <f>X160/AV160</f>
        <v>7.0279846012269928E-2</v>
      </c>
      <c r="Z160" s="10"/>
      <c r="AA160" s="20">
        <v>36.200000000000003</v>
      </c>
      <c r="AB160" s="20">
        <v>1.5</v>
      </c>
      <c r="AC160" s="20">
        <v>9.1999999999999993</v>
      </c>
      <c r="AD160" s="20">
        <v>25.4</v>
      </c>
      <c r="AE160" s="20">
        <v>27.7</v>
      </c>
      <c r="AF160" s="66">
        <f t="shared" si="27"/>
        <v>100.00000000000001</v>
      </c>
      <c r="AG160" s="10"/>
      <c r="AH160" s="72"/>
      <c r="AI160" s="73"/>
      <c r="AJ160" s="74"/>
      <c r="AK160" s="75"/>
      <c r="AL160" s="76"/>
      <c r="AN160" s="57">
        <v>811.37599999999998</v>
      </c>
      <c r="AO160" s="35">
        <v>60</v>
      </c>
      <c r="AP160" s="43">
        <f t="shared" si="28"/>
        <v>61096612.799999997</v>
      </c>
      <c r="AR160" s="57">
        <f t="shared" si="29"/>
        <v>811.37599999999998</v>
      </c>
      <c r="AS160" s="35">
        <v>12</v>
      </c>
      <c r="AT160" s="43">
        <f t="shared" si="30"/>
        <v>122193225.59999999</v>
      </c>
      <c r="AV160" s="43">
        <v>2608000000</v>
      </c>
    </row>
    <row r="161" spans="1:48" ht="24" customHeight="1">
      <c r="A161" s="16"/>
      <c r="B161" s="17">
        <f t="shared" si="31"/>
        <v>153</v>
      </c>
      <c r="C161" s="10"/>
      <c r="D161" s="18" t="s">
        <v>149</v>
      </c>
      <c r="E161" s="10"/>
      <c r="F161" s="18" t="s">
        <v>11</v>
      </c>
      <c r="G161" s="18" t="s">
        <v>11</v>
      </c>
      <c r="H161" s="10"/>
      <c r="I161" s="19">
        <v>94228</v>
      </c>
      <c r="J161" s="19">
        <v>15410</v>
      </c>
      <c r="K161" s="17" t="s">
        <v>14</v>
      </c>
      <c r="L161" s="10"/>
      <c r="M161" s="60">
        <v>15</v>
      </c>
      <c r="N161" s="60">
        <v>15</v>
      </c>
      <c r="O161" s="60">
        <v>15</v>
      </c>
      <c r="P161" s="10"/>
      <c r="Q161" s="60">
        <f>N161*$Q$189</f>
        <v>450</v>
      </c>
      <c r="R161" s="10"/>
      <c r="S161" s="62">
        <f t="shared" si="26"/>
        <v>465</v>
      </c>
      <c r="T161" s="10"/>
      <c r="U161" s="64">
        <v>15.9</v>
      </c>
      <c r="V161" s="64">
        <v>15.9</v>
      </c>
      <c r="W161" s="10"/>
      <c r="X161" s="43">
        <f>AP161+AT161</f>
        <v>180934068</v>
      </c>
      <c r="Y161" s="36">
        <f>X161/AV161</f>
        <v>0.12670452941176472</v>
      </c>
      <c r="Z161" s="10"/>
      <c r="AA161" s="20">
        <v>46.7</v>
      </c>
      <c r="AB161" s="20">
        <v>20</v>
      </c>
      <c r="AC161" s="20">
        <v>6.7</v>
      </c>
      <c r="AD161" s="20">
        <v>20</v>
      </c>
      <c r="AE161" s="20">
        <v>6.6</v>
      </c>
      <c r="AF161" s="66">
        <f t="shared" si="27"/>
        <v>100</v>
      </c>
      <c r="AG161" s="10"/>
      <c r="AH161" s="72"/>
      <c r="AI161" s="73"/>
      <c r="AJ161" s="74"/>
      <c r="AK161" s="75"/>
      <c r="AL161" s="76"/>
      <c r="AN161" s="57">
        <v>15077.839</v>
      </c>
      <c r="AO161" s="35">
        <v>80</v>
      </c>
      <c r="AP161" s="43">
        <f t="shared" si="28"/>
        <v>18093406.800000001</v>
      </c>
      <c r="AR161" s="57">
        <f t="shared" si="29"/>
        <v>15077.839</v>
      </c>
      <c r="AS161" s="35">
        <v>24</v>
      </c>
      <c r="AT161" s="43">
        <f t="shared" si="30"/>
        <v>162840661.19999999</v>
      </c>
      <c r="AV161" s="43">
        <v>1428000000</v>
      </c>
    </row>
    <row r="162" spans="1:48" ht="24" customHeight="1">
      <c r="A162" s="16"/>
      <c r="B162" s="17">
        <f t="shared" si="31"/>
        <v>154</v>
      </c>
      <c r="C162" s="10"/>
      <c r="D162" s="18" t="s">
        <v>26</v>
      </c>
      <c r="E162" s="10"/>
      <c r="F162" s="18" t="s">
        <v>13</v>
      </c>
      <c r="G162" s="18" t="s">
        <v>222</v>
      </c>
      <c r="H162" s="10"/>
      <c r="I162" s="19">
        <v>366954</v>
      </c>
      <c r="J162" s="19">
        <v>4410</v>
      </c>
      <c r="K162" s="17" t="s">
        <v>9</v>
      </c>
      <c r="L162" s="10"/>
      <c r="M162" s="60">
        <v>101</v>
      </c>
      <c r="N162" s="60">
        <v>104</v>
      </c>
      <c r="O162" s="60">
        <v>71</v>
      </c>
      <c r="P162" s="10"/>
      <c r="Q162" s="60">
        <f t="shared" ref="Q162:Q171" si="33">N162*$Q$188</f>
        <v>1560</v>
      </c>
      <c r="R162" s="10"/>
      <c r="S162" s="62">
        <f t="shared" si="26"/>
        <v>1664</v>
      </c>
      <c r="T162" s="10"/>
      <c r="U162" s="64">
        <v>28.3</v>
      </c>
      <c r="V162" s="64">
        <v>18.309999999999999</v>
      </c>
      <c r="W162" s="10"/>
      <c r="X162" s="43">
        <v>170250000</v>
      </c>
      <c r="Y162" s="36">
        <v>9.4E-2</v>
      </c>
      <c r="Z162" s="10"/>
      <c r="AA162" s="20">
        <v>53</v>
      </c>
      <c r="AB162" s="20">
        <v>20</v>
      </c>
      <c r="AC162" s="20">
        <v>7</v>
      </c>
      <c r="AD162" s="20">
        <v>19</v>
      </c>
      <c r="AE162" s="20">
        <v>1</v>
      </c>
      <c r="AF162" s="66">
        <f t="shared" si="27"/>
        <v>100</v>
      </c>
      <c r="AG162" s="10"/>
      <c r="AH162" s="36">
        <v>2.5999999999999999E-2</v>
      </c>
      <c r="AI162" s="40">
        <v>15286</v>
      </c>
      <c r="AJ162" s="37">
        <v>0.86</v>
      </c>
      <c r="AK162" s="42" t="s">
        <v>210</v>
      </c>
      <c r="AL162" s="41">
        <v>1007</v>
      </c>
      <c r="AN162" s="86"/>
      <c r="AO162" s="87"/>
      <c r="AP162" s="88">
        <f t="shared" si="28"/>
        <v>0</v>
      </c>
      <c r="AR162" s="86">
        <f t="shared" si="29"/>
        <v>0</v>
      </c>
      <c r="AS162" s="87"/>
      <c r="AT162" s="88">
        <f t="shared" si="30"/>
        <v>0</v>
      </c>
      <c r="AV162" s="88">
        <v>0</v>
      </c>
    </row>
    <row r="163" spans="1:48" ht="24" customHeight="1">
      <c r="A163" s="16"/>
      <c r="B163" s="17">
        <f t="shared" si="31"/>
        <v>155</v>
      </c>
      <c r="C163" s="10"/>
      <c r="D163" s="18" t="s">
        <v>117</v>
      </c>
      <c r="E163" s="10"/>
      <c r="F163" s="18" t="s">
        <v>8</v>
      </c>
      <c r="G163" s="18" t="s">
        <v>212</v>
      </c>
      <c r="H163" s="10"/>
      <c r="I163" s="19">
        <v>628615</v>
      </c>
      <c r="J163" s="19">
        <v>6970</v>
      </c>
      <c r="K163" s="17" t="s">
        <v>9</v>
      </c>
      <c r="L163" s="10"/>
      <c r="M163" s="60">
        <v>65</v>
      </c>
      <c r="N163" s="60">
        <v>67</v>
      </c>
      <c r="O163" s="60">
        <v>57</v>
      </c>
      <c r="P163" s="10"/>
      <c r="Q163" s="60">
        <f t="shared" si="33"/>
        <v>1005</v>
      </c>
      <c r="R163" s="10"/>
      <c r="S163" s="62">
        <f t="shared" si="26"/>
        <v>1072</v>
      </c>
      <c r="T163" s="10"/>
      <c r="U163" s="64">
        <v>10.7</v>
      </c>
      <c r="V163" s="64">
        <v>9.15</v>
      </c>
      <c r="W163" s="10"/>
      <c r="X163" s="43">
        <v>156590000</v>
      </c>
      <c r="Y163" s="36">
        <v>3.5999999999999997E-2</v>
      </c>
      <c r="Z163" s="10"/>
      <c r="AA163" s="20">
        <v>40</v>
      </c>
      <c r="AB163" s="20">
        <v>10</v>
      </c>
      <c r="AC163" s="20">
        <v>4</v>
      </c>
      <c r="AD163" s="20">
        <v>45</v>
      </c>
      <c r="AE163" s="20">
        <v>1</v>
      </c>
      <c r="AF163" s="66">
        <f t="shared" si="27"/>
        <v>100</v>
      </c>
      <c r="AG163" s="10"/>
      <c r="AH163" s="36">
        <v>-0.03</v>
      </c>
      <c r="AI163" s="40">
        <v>33601</v>
      </c>
      <c r="AJ163" s="37">
        <v>0.68</v>
      </c>
      <c r="AK163" s="42" t="s">
        <v>213</v>
      </c>
      <c r="AL163" s="41">
        <v>636</v>
      </c>
      <c r="AN163" s="86"/>
      <c r="AO163" s="87"/>
      <c r="AP163" s="88">
        <f t="shared" si="28"/>
        <v>0</v>
      </c>
      <c r="AR163" s="86">
        <f t="shared" si="29"/>
        <v>0</v>
      </c>
      <c r="AS163" s="87"/>
      <c r="AT163" s="88">
        <f t="shared" si="30"/>
        <v>0</v>
      </c>
      <c r="AV163" s="88">
        <v>0</v>
      </c>
    </row>
    <row r="164" spans="1:48" ht="24" customHeight="1">
      <c r="A164" s="16"/>
      <c r="B164" s="17">
        <f t="shared" si="31"/>
        <v>156</v>
      </c>
      <c r="C164" s="10"/>
      <c r="D164" s="18" t="s">
        <v>160</v>
      </c>
      <c r="E164" s="10"/>
      <c r="F164" s="18" t="s">
        <v>13</v>
      </c>
      <c r="G164" s="18" t="s">
        <v>222</v>
      </c>
      <c r="H164" s="10"/>
      <c r="I164" s="19">
        <v>558368</v>
      </c>
      <c r="J164" s="19">
        <v>7070</v>
      </c>
      <c r="K164" s="17" t="s">
        <v>9</v>
      </c>
      <c r="L164" s="10"/>
      <c r="M164" s="60">
        <v>74</v>
      </c>
      <c r="N164" s="60">
        <v>81</v>
      </c>
      <c r="O164" s="60">
        <v>98</v>
      </c>
      <c r="P164" s="10"/>
      <c r="Q164" s="60">
        <f t="shared" si="33"/>
        <v>1215</v>
      </c>
      <c r="R164" s="10"/>
      <c r="S164" s="62">
        <f t="shared" si="26"/>
        <v>1296</v>
      </c>
      <c r="T164" s="10"/>
      <c r="U164" s="64">
        <v>14.5</v>
      </c>
      <c r="V164" s="64">
        <v>17.149999999999999</v>
      </c>
      <c r="W164" s="10"/>
      <c r="X164" s="43">
        <v>152040000</v>
      </c>
      <c r="Y164" s="36">
        <v>4.8000000000000001E-2</v>
      </c>
      <c r="Z164" s="10"/>
      <c r="AA164" s="20">
        <v>53</v>
      </c>
      <c r="AB164" s="20">
        <v>19</v>
      </c>
      <c r="AC164" s="20">
        <v>6</v>
      </c>
      <c r="AD164" s="20">
        <v>21</v>
      </c>
      <c r="AE164" s="20">
        <v>1</v>
      </c>
      <c r="AF164" s="66">
        <f t="shared" si="27"/>
        <v>100</v>
      </c>
      <c r="AG164" s="10"/>
      <c r="AH164" s="36">
        <v>-2.5000000000000001E-2</v>
      </c>
      <c r="AI164" s="40">
        <v>40903</v>
      </c>
      <c r="AJ164" s="37">
        <v>0.8</v>
      </c>
      <c r="AK164" s="42" t="s">
        <v>213</v>
      </c>
      <c r="AL164" s="41">
        <v>882</v>
      </c>
      <c r="AN164" s="86"/>
      <c r="AO164" s="87"/>
      <c r="AP164" s="88">
        <f t="shared" si="28"/>
        <v>0</v>
      </c>
      <c r="AR164" s="86">
        <f t="shared" si="29"/>
        <v>0</v>
      </c>
      <c r="AS164" s="87"/>
      <c r="AT164" s="88">
        <f t="shared" si="30"/>
        <v>0</v>
      </c>
      <c r="AV164" s="88">
        <v>0</v>
      </c>
    </row>
    <row r="165" spans="1:48" ht="24" customHeight="1">
      <c r="A165" s="16"/>
      <c r="B165" s="17">
        <f t="shared" si="31"/>
        <v>157</v>
      </c>
      <c r="C165" s="10"/>
      <c r="D165" s="18" t="s">
        <v>66</v>
      </c>
      <c r="E165" s="10"/>
      <c r="F165" s="18" t="s">
        <v>18</v>
      </c>
      <c r="G165" s="18" t="s">
        <v>224</v>
      </c>
      <c r="H165" s="10"/>
      <c r="I165" s="19">
        <v>898760</v>
      </c>
      <c r="J165" s="19">
        <v>4840</v>
      </c>
      <c r="K165" s="17" t="s">
        <v>9</v>
      </c>
      <c r="L165" s="10"/>
      <c r="M165" s="60">
        <v>60</v>
      </c>
      <c r="N165" s="60">
        <v>86</v>
      </c>
      <c r="O165" s="60">
        <v>85</v>
      </c>
      <c r="P165" s="10"/>
      <c r="Q165" s="60">
        <f t="shared" si="33"/>
        <v>1290</v>
      </c>
      <c r="R165" s="10"/>
      <c r="S165" s="62">
        <f t="shared" si="26"/>
        <v>1376</v>
      </c>
      <c r="T165" s="10"/>
      <c r="U165" s="64">
        <v>9.6</v>
      </c>
      <c r="V165" s="64">
        <v>9.3699999999999992</v>
      </c>
      <c r="W165" s="10"/>
      <c r="X165" s="43">
        <v>148620000</v>
      </c>
      <c r="Y165" s="36">
        <v>3.2000000000000001E-2</v>
      </c>
      <c r="Z165" s="10"/>
      <c r="AA165" s="20">
        <v>62</v>
      </c>
      <c r="AB165" s="20">
        <v>12</v>
      </c>
      <c r="AC165" s="20">
        <v>2</v>
      </c>
      <c r="AD165" s="20">
        <v>23</v>
      </c>
      <c r="AE165" s="20">
        <v>1</v>
      </c>
      <c r="AF165" s="66">
        <f t="shared" si="27"/>
        <v>100</v>
      </c>
      <c r="AG165" s="10"/>
      <c r="AH165" s="36">
        <v>-2.1999999999999999E-2</v>
      </c>
      <c r="AI165" s="40">
        <v>12324</v>
      </c>
      <c r="AJ165" s="37">
        <v>0.73</v>
      </c>
      <c r="AK165" s="42" t="s">
        <v>214</v>
      </c>
      <c r="AL165" s="41">
        <v>587</v>
      </c>
      <c r="AN165" s="86"/>
      <c r="AO165" s="87"/>
      <c r="AP165" s="88">
        <f t="shared" si="28"/>
        <v>0</v>
      </c>
      <c r="AR165" s="86">
        <f t="shared" si="29"/>
        <v>0</v>
      </c>
      <c r="AS165" s="87"/>
      <c r="AT165" s="88">
        <f t="shared" si="30"/>
        <v>0</v>
      </c>
      <c r="AV165" s="88">
        <v>0</v>
      </c>
    </row>
    <row r="166" spans="1:48" ht="24" customHeight="1">
      <c r="A166" s="16"/>
      <c r="B166" s="17">
        <f t="shared" si="31"/>
        <v>158</v>
      </c>
      <c r="C166" s="10"/>
      <c r="D166" s="18" t="s">
        <v>70</v>
      </c>
      <c r="E166" s="10"/>
      <c r="F166" s="18" t="s">
        <v>11</v>
      </c>
      <c r="G166" s="18" t="s">
        <v>11</v>
      </c>
      <c r="H166" s="10"/>
      <c r="I166" s="19">
        <v>2038501</v>
      </c>
      <c r="J166" s="19">
        <v>440</v>
      </c>
      <c r="K166" s="17" t="s">
        <v>6</v>
      </c>
      <c r="L166" s="10"/>
      <c r="M166" s="60">
        <v>139</v>
      </c>
      <c r="N166" s="60">
        <v>605</v>
      </c>
      <c r="O166" s="60">
        <v>282</v>
      </c>
      <c r="P166" s="10"/>
      <c r="Q166" s="60">
        <f t="shared" si="33"/>
        <v>9075</v>
      </c>
      <c r="R166" s="10"/>
      <c r="S166" s="62">
        <f t="shared" si="26"/>
        <v>9680</v>
      </c>
      <c r="T166" s="10"/>
      <c r="U166" s="64">
        <v>29.7</v>
      </c>
      <c r="V166" s="64">
        <v>13.55</v>
      </c>
      <c r="W166" s="10"/>
      <c r="X166" s="43">
        <v>142330000</v>
      </c>
      <c r="Y166" s="36">
        <v>9.9000000000000005E-2</v>
      </c>
      <c r="Z166" s="10"/>
      <c r="AA166" s="20">
        <v>50</v>
      </c>
      <c r="AB166" s="20">
        <v>8</v>
      </c>
      <c r="AC166" s="20">
        <v>2</v>
      </c>
      <c r="AD166" s="20">
        <v>39</v>
      </c>
      <c r="AE166" s="20">
        <v>1</v>
      </c>
      <c r="AF166" s="66">
        <f t="shared" si="27"/>
        <v>100</v>
      </c>
      <c r="AG166" s="10"/>
      <c r="AH166" s="36">
        <v>-0.04</v>
      </c>
      <c r="AI166" s="40">
        <v>4168</v>
      </c>
      <c r="AJ166" s="37">
        <v>0.6</v>
      </c>
      <c r="AK166" s="42" t="s">
        <v>214</v>
      </c>
      <c r="AL166" s="41">
        <v>713</v>
      </c>
      <c r="AN166" s="86"/>
      <c r="AO166" s="87"/>
      <c r="AP166" s="88">
        <f t="shared" si="28"/>
        <v>0</v>
      </c>
      <c r="AR166" s="86">
        <f t="shared" si="29"/>
        <v>0</v>
      </c>
      <c r="AS166" s="87"/>
      <c r="AT166" s="88">
        <f t="shared" si="30"/>
        <v>0</v>
      </c>
      <c r="AV166" s="88">
        <v>0</v>
      </c>
    </row>
    <row r="167" spans="1:48" ht="24" customHeight="1">
      <c r="A167" s="16"/>
      <c r="B167" s="17">
        <f t="shared" si="31"/>
        <v>159</v>
      </c>
      <c r="C167" s="10"/>
      <c r="D167" s="18" t="s">
        <v>36</v>
      </c>
      <c r="E167" s="10"/>
      <c r="F167" s="18" t="s">
        <v>11</v>
      </c>
      <c r="G167" s="18" t="s">
        <v>11</v>
      </c>
      <c r="H167" s="10"/>
      <c r="I167" s="19">
        <v>539560</v>
      </c>
      <c r="J167" s="19">
        <v>2970</v>
      </c>
      <c r="K167" s="17" t="s">
        <v>9</v>
      </c>
      <c r="L167" s="10"/>
      <c r="M167" s="60">
        <v>41</v>
      </c>
      <c r="N167" s="60">
        <v>135</v>
      </c>
      <c r="O167" s="60">
        <v>135</v>
      </c>
      <c r="P167" s="10"/>
      <c r="Q167" s="60">
        <f t="shared" si="33"/>
        <v>2025</v>
      </c>
      <c r="R167" s="10"/>
      <c r="S167" s="62">
        <f t="shared" si="26"/>
        <v>2160</v>
      </c>
      <c r="T167" s="10"/>
      <c r="U167" s="64">
        <v>25</v>
      </c>
      <c r="V167" s="64">
        <v>25</v>
      </c>
      <c r="W167" s="10"/>
      <c r="X167" s="43">
        <f>AP167+AT167</f>
        <v>140541954.52500001</v>
      </c>
      <c r="Y167" s="36">
        <f>X167/AV167</f>
        <v>8.4511097128683113E-2</v>
      </c>
      <c r="Z167" s="10"/>
      <c r="AA167" s="20">
        <v>46.5</v>
      </c>
      <c r="AB167" s="20">
        <v>21.9</v>
      </c>
      <c r="AC167" s="20">
        <v>3.7</v>
      </c>
      <c r="AD167" s="20">
        <v>21.5</v>
      </c>
      <c r="AE167" s="20">
        <v>6.4</v>
      </c>
      <c r="AF167" s="66">
        <f t="shared" si="27"/>
        <v>100.00000000000001</v>
      </c>
      <c r="AG167" s="10"/>
      <c r="AH167" s="72"/>
      <c r="AI167" s="73"/>
      <c r="AJ167" s="74"/>
      <c r="AK167" s="75"/>
      <c r="AL167" s="76"/>
      <c r="AN167" s="57">
        <v>3130.982</v>
      </c>
      <c r="AO167" s="35">
        <v>70</v>
      </c>
      <c r="AP167" s="43">
        <f t="shared" si="28"/>
        <v>29587779.900000002</v>
      </c>
      <c r="AR167" s="57">
        <f t="shared" si="29"/>
        <v>3130.982</v>
      </c>
      <c r="AS167" s="35">
        <v>17.5</v>
      </c>
      <c r="AT167" s="43">
        <f t="shared" si="30"/>
        <v>110954174.625</v>
      </c>
      <c r="AV167" s="43">
        <v>1663000000</v>
      </c>
    </row>
    <row r="168" spans="1:48" ht="24" customHeight="1">
      <c r="A168" s="16"/>
      <c r="B168" s="17">
        <f t="shared" si="31"/>
        <v>160</v>
      </c>
      <c r="C168" s="10"/>
      <c r="D168" s="18" t="s">
        <v>225</v>
      </c>
      <c r="E168" s="10"/>
      <c r="F168" s="18" t="s">
        <v>11</v>
      </c>
      <c r="G168" s="18" t="s">
        <v>11</v>
      </c>
      <c r="H168" s="10"/>
      <c r="I168" s="19">
        <v>539560</v>
      </c>
      <c r="J168" s="19"/>
      <c r="K168" s="17" t="s">
        <v>9</v>
      </c>
      <c r="L168" s="10"/>
      <c r="M168" s="60">
        <v>41</v>
      </c>
      <c r="N168" s="60">
        <v>135</v>
      </c>
      <c r="O168" s="60">
        <v>43</v>
      </c>
      <c r="P168" s="10"/>
      <c r="Q168" s="60">
        <f t="shared" si="33"/>
        <v>2025</v>
      </c>
      <c r="R168" s="10"/>
      <c r="S168" s="62">
        <f t="shared" si="26"/>
        <v>2160</v>
      </c>
      <c r="T168" s="10"/>
      <c r="U168" s="64">
        <v>25</v>
      </c>
      <c r="V168" s="64">
        <v>7.86</v>
      </c>
      <c r="W168" s="10"/>
      <c r="X168" s="43">
        <v>138350000</v>
      </c>
      <c r="Y168" s="36">
        <v>8.3000000000000004E-2</v>
      </c>
      <c r="Z168" s="10"/>
      <c r="AA168" s="20">
        <v>38</v>
      </c>
      <c r="AB168" s="20">
        <v>6</v>
      </c>
      <c r="AC168" s="20">
        <v>2</v>
      </c>
      <c r="AD168" s="20">
        <v>53</v>
      </c>
      <c r="AE168" s="20">
        <v>1</v>
      </c>
      <c r="AF168" s="66">
        <f t="shared" si="27"/>
        <v>100</v>
      </c>
      <c r="AG168" s="10"/>
      <c r="AH168" s="36">
        <v>-1E-3</v>
      </c>
      <c r="AI168" s="40">
        <v>12039</v>
      </c>
      <c r="AJ168" s="37">
        <v>0.67</v>
      </c>
      <c r="AK168" s="42" t="s">
        <v>213</v>
      </c>
      <c r="AL168" s="41">
        <v>417</v>
      </c>
      <c r="AN168" s="86"/>
      <c r="AO168" s="87"/>
      <c r="AP168" s="88">
        <f t="shared" si="28"/>
        <v>0</v>
      </c>
      <c r="AR168" s="86">
        <f t="shared" si="29"/>
        <v>0</v>
      </c>
      <c r="AS168" s="87"/>
      <c r="AT168" s="88">
        <f t="shared" si="30"/>
        <v>0</v>
      </c>
      <c r="AV168" s="88">
        <v>0</v>
      </c>
    </row>
    <row r="169" spans="1:48" ht="24" customHeight="1">
      <c r="A169" s="16"/>
      <c r="B169" s="17">
        <f t="shared" si="31"/>
        <v>161</v>
      </c>
      <c r="C169" s="10"/>
      <c r="D169" s="18" t="s">
        <v>28</v>
      </c>
      <c r="E169" s="10"/>
      <c r="F169" s="18" t="s">
        <v>22</v>
      </c>
      <c r="G169" s="18" t="s">
        <v>198</v>
      </c>
      <c r="H169" s="10"/>
      <c r="I169" s="19">
        <v>797765</v>
      </c>
      <c r="J169" s="19">
        <v>2510</v>
      </c>
      <c r="K169" s="17" t="s">
        <v>9</v>
      </c>
      <c r="L169" s="10"/>
      <c r="M169" s="60">
        <v>125</v>
      </c>
      <c r="N169" s="60">
        <v>139</v>
      </c>
      <c r="O169" s="60">
        <v>71</v>
      </c>
      <c r="P169" s="10"/>
      <c r="Q169" s="60">
        <f t="shared" si="33"/>
        <v>2085</v>
      </c>
      <c r="R169" s="10"/>
      <c r="S169" s="62">
        <f t="shared" ref="S169:S184" si="34">Q169+N169</f>
        <v>2224</v>
      </c>
      <c r="T169" s="10"/>
      <c r="U169" s="64">
        <v>17.399999999999999</v>
      </c>
      <c r="V169" s="64">
        <v>7.51</v>
      </c>
      <c r="W169" s="10"/>
      <c r="X169" s="43">
        <v>128590000</v>
      </c>
      <c r="Y169" s="36">
        <v>5.8000000000000003E-2</v>
      </c>
      <c r="Z169" s="10"/>
      <c r="AA169" s="20">
        <v>30</v>
      </c>
      <c r="AB169" s="20">
        <v>30</v>
      </c>
      <c r="AC169" s="20">
        <v>4</v>
      </c>
      <c r="AD169" s="20">
        <v>35</v>
      </c>
      <c r="AE169" s="20">
        <v>1</v>
      </c>
      <c r="AF169" s="66">
        <f t="shared" ref="AF169:AF184" si="35">SUM(AA169:AE169)</f>
        <v>100</v>
      </c>
      <c r="AG169" s="10"/>
      <c r="AH169" s="36">
        <v>-5.8999999999999997E-2</v>
      </c>
      <c r="AI169" s="40">
        <v>10903</v>
      </c>
      <c r="AJ169" s="37">
        <v>0.79</v>
      </c>
      <c r="AK169" s="42" t="s">
        <v>213</v>
      </c>
      <c r="AL169" s="41">
        <v>456</v>
      </c>
      <c r="AN169" s="86"/>
      <c r="AO169" s="87"/>
      <c r="AP169" s="88">
        <f t="shared" ref="AP169:AP184" si="36">N169*AN169*AO169</f>
        <v>0</v>
      </c>
      <c r="AR169" s="86">
        <f t="shared" ref="AR169:AR184" si="37">AN169</f>
        <v>0</v>
      </c>
      <c r="AS169" s="87"/>
      <c r="AT169" s="88">
        <f t="shared" ref="AT169:AT184" si="38">Q169*AR169*AS169</f>
        <v>0</v>
      </c>
      <c r="AV169" s="88">
        <v>0</v>
      </c>
    </row>
    <row r="170" spans="1:48" ht="24" customHeight="1">
      <c r="A170" s="16"/>
      <c r="B170" s="17">
        <f t="shared" si="31"/>
        <v>162</v>
      </c>
      <c r="C170" s="10"/>
      <c r="D170" s="18" t="s">
        <v>78</v>
      </c>
      <c r="E170" s="10"/>
      <c r="F170" s="18" t="s">
        <v>11</v>
      </c>
      <c r="G170" s="18" t="s">
        <v>11</v>
      </c>
      <c r="H170" s="10"/>
      <c r="I170" s="19">
        <v>1815698</v>
      </c>
      <c r="J170" s="19">
        <v>620</v>
      </c>
      <c r="K170" s="17" t="s">
        <v>6</v>
      </c>
      <c r="L170" s="10"/>
      <c r="M170" s="60">
        <v>122</v>
      </c>
      <c r="N170" s="60">
        <v>565</v>
      </c>
      <c r="O170" s="60">
        <v>390</v>
      </c>
      <c r="P170" s="10"/>
      <c r="Q170" s="60">
        <f t="shared" si="33"/>
        <v>8475</v>
      </c>
      <c r="R170" s="10"/>
      <c r="S170" s="62">
        <f t="shared" si="34"/>
        <v>9040</v>
      </c>
      <c r="T170" s="10"/>
      <c r="U170" s="64">
        <v>31.1</v>
      </c>
      <c r="V170" s="64">
        <v>21.5</v>
      </c>
      <c r="W170" s="10"/>
      <c r="X170" s="43">
        <v>121900000</v>
      </c>
      <c r="Y170" s="36">
        <v>0.10299999999999999</v>
      </c>
      <c r="Z170" s="10"/>
      <c r="AA170" s="20">
        <v>50</v>
      </c>
      <c r="AB170" s="20">
        <v>10</v>
      </c>
      <c r="AC170" s="20">
        <v>1</v>
      </c>
      <c r="AD170" s="20">
        <v>38</v>
      </c>
      <c r="AE170" s="20">
        <v>1</v>
      </c>
      <c r="AF170" s="66">
        <f t="shared" si="35"/>
        <v>100</v>
      </c>
      <c r="AG170" s="10"/>
      <c r="AH170" s="36">
        <v>-5.7000000000000002E-2</v>
      </c>
      <c r="AI170" s="40">
        <v>3428</v>
      </c>
      <c r="AJ170" s="37">
        <v>0.72</v>
      </c>
      <c r="AK170" s="42" t="s">
        <v>214</v>
      </c>
      <c r="AL170" s="41">
        <v>1202</v>
      </c>
      <c r="AN170" s="86"/>
      <c r="AO170" s="87"/>
      <c r="AP170" s="88">
        <f t="shared" si="36"/>
        <v>0</v>
      </c>
      <c r="AR170" s="86">
        <f t="shared" si="37"/>
        <v>0</v>
      </c>
      <c r="AS170" s="87"/>
      <c r="AT170" s="88">
        <f t="shared" si="38"/>
        <v>0</v>
      </c>
      <c r="AV170" s="88">
        <v>0</v>
      </c>
    </row>
    <row r="171" spans="1:48" ht="24" customHeight="1">
      <c r="A171" s="16"/>
      <c r="B171" s="17">
        <f t="shared" si="31"/>
        <v>163</v>
      </c>
      <c r="C171" s="10"/>
      <c r="D171" s="18" t="s">
        <v>167</v>
      </c>
      <c r="E171" s="10"/>
      <c r="F171" s="18" t="s">
        <v>22</v>
      </c>
      <c r="G171" s="18" t="s">
        <v>224</v>
      </c>
      <c r="H171" s="10"/>
      <c r="I171" s="19">
        <v>1268671</v>
      </c>
      <c r="J171" s="19">
        <v>2180</v>
      </c>
      <c r="K171" s="17" t="s">
        <v>9</v>
      </c>
      <c r="L171" s="10"/>
      <c r="M171" s="60">
        <v>71</v>
      </c>
      <c r="N171" s="60">
        <v>161</v>
      </c>
      <c r="O171" s="60">
        <v>115</v>
      </c>
      <c r="P171" s="10"/>
      <c r="Q171" s="60">
        <f t="shared" si="33"/>
        <v>2415</v>
      </c>
      <c r="R171" s="10"/>
      <c r="S171" s="62">
        <f t="shared" si="34"/>
        <v>2576</v>
      </c>
      <c r="T171" s="10"/>
      <c r="U171" s="64">
        <v>12.7</v>
      </c>
      <c r="V171" s="64">
        <v>9.09</v>
      </c>
      <c r="W171" s="10"/>
      <c r="X171" s="43">
        <v>106380000</v>
      </c>
      <c r="Y171" s="36">
        <v>4.2000000000000003E-2</v>
      </c>
      <c r="Z171" s="10"/>
      <c r="AA171" s="20">
        <v>41</v>
      </c>
      <c r="AB171" s="20">
        <v>28</v>
      </c>
      <c r="AC171" s="20">
        <v>1</v>
      </c>
      <c r="AD171" s="20">
        <v>29</v>
      </c>
      <c r="AE171" s="20">
        <v>1</v>
      </c>
      <c r="AF171" s="66">
        <f t="shared" si="35"/>
        <v>100</v>
      </c>
      <c r="AG171" s="10"/>
      <c r="AH171" s="36">
        <v>2.7E-2</v>
      </c>
      <c r="AI171" s="40">
        <v>11555</v>
      </c>
      <c r="AJ171" s="37">
        <v>0.68</v>
      </c>
      <c r="AK171" s="42" t="s">
        <v>213</v>
      </c>
      <c r="AL171" s="41">
        <v>571</v>
      </c>
      <c r="AN171" s="86"/>
      <c r="AO171" s="87"/>
      <c r="AP171" s="88">
        <f t="shared" si="36"/>
        <v>0</v>
      </c>
      <c r="AR171" s="86">
        <f t="shared" si="37"/>
        <v>0</v>
      </c>
      <c r="AS171" s="87"/>
      <c r="AT171" s="88">
        <f t="shared" si="38"/>
        <v>0</v>
      </c>
      <c r="AV171" s="88">
        <v>0</v>
      </c>
    </row>
    <row r="172" spans="1:48" ht="24" customHeight="1">
      <c r="A172" s="16"/>
      <c r="B172" s="17">
        <f t="shared" si="31"/>
        <v>164</v>
      </c>
      <c r="C172" s="10"/>
      <c r="D172" s="18" t="s">
        <v>12</v>
      </c>
      <c r="E172" s="10"/>
      <c r="F172" s="18" t="s">
        <v>13</v>
      </c>
      <c r="G172" s="18" t="s">
        <v>222</v>
      </c>
      <c r="H172" s="10"/>
      <c r="I172" s="19">
        <v>100963</v>
      </c>
      <c r="J172" s="19">
        <v>13400</v>
      </c>
      <c r="K172" s="17" t="s">
        <v>14</v>
      </c>
      <c r="L172" s="10"/>
      <c r="M172" s="60">
        <v>8</v>
      </c>
      <c r="N172" s="60">
        <v>8</v>
      </c>
      <c r="O172" s="60">
        <v>8</v>
      </c>
      <c r="P172" s="10"/>
      <c r="Q172" s="60">
        <f>N172*$Q$189</f>
        <v>240</v>
      </c>
      <c r="R172" s="10"/>
      <c r="S172" s="62">
        <f t="shared" si="34"/>
        <v>248</v>
      </c>
      <c r="T172" s="10"/>
      <c r="U172" s="64">
        <v>7.9</v>
      </c>
      <c r="V172" s="64">
        <v>7.9</v>
      </c>
      <c r="W172" s="10"/>
      <c r="X172" s="43">
        <f>AP172+AT172</f>
        <v>97265094.400000006</v>
      </c>
      <c r="Y172" s="36">
        <f>X172/AV172</f>
        <v>6.76862173973556E-2</v>
      </c>
      <c r="Z172" s="10"/>
      <c r="AA172" s="20">
        <v>62.5</v>
      </c>
      <c r="AB172" s="20">
        <v>0</v>
      </c>
      <c r="AC172" s="20">
        <v>12.5</v>
      </c>
      <c r="AD172" s="20">
        <v>25</v>
      </c>
      <c r="AE172" s="20">
        <v>0</v>
      </c>
      <c r="AF172" s="66">
        <f t="shared" si="35"/>
        <v>100</v>
      </c>
      <c r="AG172" s="10"/>
      <c r="AH172" s="72"/>
      <c r="AI172" s="73"/>
      <c r="AJ172" s="74"/>
      <c r="AK172" s="75"/>
      <c r="AL172" s="76"/>
      <c r="AN172" s="57">
        <v>15197.671</v>
      </c>
      <c r="AO172" s="35">
        <v>80</v>
      </c>
      <c r="AP172" s="43">
        <f t="shared" si="36"/>
        <v>9726509.4399999995</v>
      </c>
      <c r="AR172" s="57">
        <f t="shared" si="37"/>
        <v>15197.671</v>
      </c>
      <c r="AS172" s="35">
        <v>24</v>
      </c>
      <c r="AT172" s="43">
        <f t="shared" si="38"/>
        <v>87538584.960000008</v>
      </c>
      <c r="AV172" s="43">
        <v>1437000000</v>
      </c>
    </row>
    <row r="173" spans="1:48" ht="24" customHeight="1">
      <c r="A173" s="16"/>
      <c r="B173" s="17">
        <f t="shared" si="31"/>
        <v>165</v>
      </c>
      <c r="C173" s="10"/>
      <c r="D173" s="18" t="s">
        <v>45</v>
      </c>
      <c r="E173" s="10"/>
      <c r="F173" s="18" t="s">
        <v>11</v>
      </c>
      <c r="G173" s="18" t="s">
        <v>11</v>
      </c>
      <c r="H173" s="10"/>
      <c r="I173" s="19">
        <v>795601</v>
      </c>
      <c r="J173" s="19">
        <v>760</v>
      </c>
      <c r="K173" s="17" t="s">
        <v>6</v>
      </c>
      <c r="L173" s="10"/>
      <c r="M173" s="60">
        <v>23</v>
      </c>
      <c r="N173" s="60">
        <v>211</v>
      </c>
      <c r="O173" s="60">
        <v>112</v>
      </c>
      <c r="P173" s="10"/>
      <c r="Q173" s="60">
        <f t="shared" ref="Q173:Q183" si="39">N173*$Q$188</f>
        <v>3165</v>
      </c>
      <c r="R173" s="10"/>
      <c r="S173" s="62">
        <f t="shared" si="34"/>
        <v>3376</v>
      </c>
      <c r="T173" s="10"/>
      <c r="U173" s="64">
        <v>26.5</v>
      </c>
      <c r="V173" s="64">
        <v>15.79</v>
      </c>
      <c r="W173" s="10"/>
      <c r="X173" s="43">
        <v>90320000</v>
      </c>
      <c r="Y173" s="36">
        <v>8.7999999999999995E-2</v>
      </c>
      <c r="Z173" s="10"/>
      <c r="AA173" s="20">
        <v>70</v>
      </c>
      <c r="AB173" s="20">
        <v>8</v>
      </c>
      <c r="AC173" s="20">
        <v>3</v>
      </c>
      <c r="AD173" s="20">
        <v>18</v>
      </c>
      <c r="AE173" s="20">
        <v>1</v>
      </c>
      <c r="AF173" s="66">
        <f t="shared" si="35"/>
        <v>100</v>
      </c>
      <c r="AG173" s="10"/>
      <c r="AH173" s="36">
        <v>-2.5999999999999999E-2</v>
      </c>
      <c r="AI173" s="40">
        <v>4386</v>
      </c>
      <c r="AJ173" s="37">
        <v>0.62</v>
      </c>
      <c r="AK173" s="42" t="s">
        <v>213</v>
      </c>
      <c r="AL173" s="41">
        <v>812</v>
      </c>
      <c r="AN173" s="86"/>
      <c r="AO173" s="87"/>
      <c r="AP173" s="88">
        <f t="shared" si="36"/>
        <v>0</v>
      </c>
      <c r="AR173" s="86">
        <f t="shared" si="37"/>
        <v>0</v>
      </c>
      <c r="AS173" s="87"/>
      <c r="AT173" s="88">
        <f t="shared" si="38"/>
        <v>0</v>
      </c>
      <c r="AV173" s="88">
        <v>0</v>
      </c>
    </row>
    <row r="174" spans="1:48" ht="24" customHeight="1">
      <c r="A174" s="16"/>
      <c r="B174" s="17">
        <f t="shared" si="31"/>
        <v>166</v>
      </c>
      <c r="C174" s="10"/>
      <c r="D174" s="18" t="s">
        <v>153</v>
      </c>
      <c r="E174" s="10"/>
      <c r="F174" s="18" t="s">
        <v>18</v>
      </c>
      <c r="G174" s="18" t="s">
        <v>224</v>
      </c>
      <c r="H174" s="10"/>
      <c r="I174" s="19">
        <v>599419</v>
      </c>
      <c r="J174" s="19">
        <v>1880</v>
      </c>
      <c r="K174" s="17" t="s">
        <v>9</v>
      </c>
      <c r="L174" s="10"/>
      <c r="M174" s="60">
        <v>11</v>
      </c>
      <c r="N174" s="60">
        <v>104</v>
      </c>
      <c r="O174" s="60">
        <v>116</v>
      </c>
      <c r="P174" s="10"/>
      <c r="Q174" s="60">
        <f t="shared" si="39"/>
        <v>1560</v>
      </c>
      <c r="R174" s="10"/>
      <c r="S174" s="62">
        <f t="shared" si="34"/>
        <v>1664</v>
      </c>
      <c r="T174" s="10"/>
      <c r="U174" s="64">
        <v>17.399999999999999</v>
      </c>
      <c r="V174" s="64">
        <v>18.579999999999998</v>
      </c>
      <c r="W174" s="10"/>
      <c r="X174" s="43">
        <v>71110000</v>
      </c>
      <c r="Y174" s="36">
        <v>5.8000000000000003E-2</v>
      </c>
      <c r="Z174" s="10"/>
      <c r="AA174" s="20">
        <v>29</v>
      </c>
      <c r="AB174" s="20">
        <v>12</v>
      </c>
      <c r="AC174" s="20">
        <v>1</v>
      </c>
      <c r="AD174" s="20">
        <v>57</v>
      </c>
      <c r="AE174" s="20">
        <v>1</v>
      </c>
      <c r="AF174" s="66">
        <f t="shared" si="35"/>
        <v>100</v>
      </c>
      <c r="AG174" s="10"/>
      <c r="AH174" s="36">
        <v>-2.9000000000000001E-2</v>
      </c>
      <c r="AI174" s="40">
        <v>7507</v>
      </c>
      <c r="AJ174" s="37">
        <v>0.8</v>
      </c>
      <c r="AK174" s="42" t="s">
        <v>214</v>
      </c>
      <c r="AL174" s="41">
        <v>1130</v>
      </c>
      <c r="AN174" s="86"/>
      <c r="AO174" s="87"/>
      <c r="AP174" s="88">
        <f t="shared" si="36"/>
        <v>0</v>
      </c>
      <c r="AR174" s="86">
        <f t="shared" si="37"/>
        <v>0</v>
      </c>
      <c r="AS174" s="87"/>
      <c r="AT174" s="88">
        <f t="shared" si="38"/>
        <v>0</v>
      </c>
      <c r="AV174" s="88">
        <v>0</v>
      </c>
    </row>
    <row r="175" spans="1:48" ht="24" customHeight="1">
      <c r="A175" s="16"/>
      <c r="B175" s="17">
        <f t="shared" si="31"/>
        <v>167</v>
      </c>
      <c r="C175" s="10"/>
      <c r="D175" s="18" t="s">
        <v>182</v>
      </c>
      <c r="E175" s="10"/>
      <c r="F175" s="18" t="s">
        <v>18</v>
      </c>
      <c r="G175" s="18" t="s">
        <v>224</v>
      </c>
      <c r="H175" s="10"/>
      <c r="I175" s="19">
        <v>270402</v>
      </c>
      <c r="J175" s="19">
        <v>3170</v>
      </c>
      <c r="K175" s="17" t="s">
        <v>9</v>
      </c>
      <c r="L175" s="10"/>
      <c r="M175" s="60">
        <v>9</v>
      </c>
      <c r="N175" s="60">
        <v>43</v>
      </c>
      <c r="O175" s="60">
        <v>51</v>
      </c>
      <c r="P175" s="10"/>
      <c r="Q175" s="60">
        <f t="shared" si="39"/>
        <v>645</v>
      </c>
      <c r="R175" s="10"/>
      <c r="S175" s="62">
        <f t="shared" si="34"/>
        <v>688</v>
      </c>
      <c r="T175" s="10"/>
      <c r="U175" s="64">
        <v>15.9</v>
      </c>
      <c r="V175" s="64">
        <v>18.16</v>
      </c>
      <c r="W175" s="10"/>
      <c r="X175" s="43">
        <v>41660000</v>
      </c>
      <c r="Y175" s="36">
        <v>5.2999999999999999E-2</v>
      </c>
      <c r="Z175" s="10"/>
      <c r="AA175" s="20">
        <v>40</v>
      </c>
      <c r="AB175" s="20">
        <v>13</v>
      </c>
      <c r="AC175" s="20">
        <v>1</v>
      </c>
      <c r="AD175" s="20">
        <v>45</v>
      </c>
      <c r="AE175" s="20">
        <v>1</v>
      </c>
      <c r="AF175" s="66">
        <f t="shared" si="35"/>
        <v>100</v>
      </c>
      <c r="AG175" s="10"/>
      <c r="AH175" s="36">
        <v>-4.0000000000000001E-3</v>
      </c>
      <c r="AI175" s="40">
        <v>5539</v>
      </c>
      <c r="AJ175" s="37">
        <v>0.77</v>
      </c>
      <c r="AK175" s="42" t="s">
        <v>214</v>
      </c>
      <c r="AL175" s="41">
        <v>1111</v>
      </c>
      <c r="AN175" s="86"/>
      <c r="AO175" s="87"/>
      <c r="AP175" s="88">
        <f t="shared" si="36"/>
        <v>0</v>
      </c>
      <c r="AR175" s="86">
        <f t="shared" si="37"/>
        <v>0</v>
      </c>
      <c r="AS175" s="87"/>
      <c r="AT175" s="88">
        <f t="shared" si="38"/>
        <v>0</v>
      </c>
      <c r="AV175" s="88">
        <v>0</v>
      </c>
    </row>
    <row r="176" spans="1:48" ht="24" customHeight="1">
      <c r="A176" s="16"/>
      <c r="B176" s="17">
        <f t="shared" si="31"/>
        <v>168</v>
      </c>
      <c r="C176" s="10"/>
      <c r="D176" s="18" t="s">
        <v>75</v>
      </c>
      <c r="E176" s="10"/>
      <c r="F176" s="18" t="s">
        <v>13</v>
      </c>
      <c r="G176" s="18" t="s">
        <v>222</v>
      </c>
      <c r="H176" s="10"/>
      <c r="I176" s="19">
        <v>107317</v>
      </c>
      <c r="J176" s="19">
        <v>8830</v>
      </c>
      <c r="K176" s="17" t="s">
        <v>9</v>
      </c>
      <c r="L176" s="10"/>
      <c r="M176" s="60">
        <v>10</v>
      </c>
      <c r="N176" s="60">
        <v>10</v>
      </c>
      <c r="O176" s="60">
        <v>12</v>
      </c>
      <c r="P176" s="10"/>
      <c r="Q176" s="60">
        <f t="shared" si="39"/>
        <v>150</v>
      </c>
      <c r="R176" s="10"/>
      <c r="S176" s="62">
        <f t="shared" si="34"/>
        <v>160</v>
      </c>
      <c r="T176" s="10"/>
      <c r="U176" s="64">
        <v>9.3000000000000007</v>
      </c>
      <c r="V176" s="64">
        <v>10.65</v>
      </c>
      <c r="W176" s="10"/>
      <c r="X176" s="43">
        <v>32890000</v>
      </c>
      <c r="Y176" s="36">
        <v>3.1E-2</v>
      </c>
      <c r="Z176" s="10"/>
      <c r="AA176" s="20">
        <v>47</v>
      </c>
      <c r="AB176" s="20">
        <v>13</v>
      </c>
      <c r="AC176" s="20">
        <v>9</v>
      </c>
      <c r="AD176" s="20">
        <v>30</v>
      </c>
      <c r="AE176" s="20">
        <v>1</v>
      </c>
      <c r="AF176" s="66">
        <f t="shared" si="35"/>
        <v>100</v>
      </c>
      <c r="AG176" s="10"/>
      <c r="AH176" s="36">
        <v>4.4999999999999998E-2</v>
      </c>
      <c r="AI176" s="40">
        <v>25407</v>
      </c>
      <c r="AJ176" s="37">
        <v>0.75</v>
      </c>
      <c r="AK176" s="42" t="s">
        <v>210</v>
      </c>
      <c r="AL176" s="41">
        <v>507</v>
      </c>
      <c r="AN176" s="86"/>
      <c r="AO176" s="87"/>
      <c r="AP176" s="88">
        <f t="shared" si="36"/>
        <v>0</v>
      </c>
      <c r="AR176" s="86">
        <f t="shared" si="37"/>
        <v>0</v>
      </c>
      <c r="AS176" s="87"/>
      <c r="AT176" s="88">
        <f t="shared" si="38"/>
        <v>0</v>
      </c>
      <c r="AV176" s="88">
        <v>0</v>
      </c>
    </row>
    <row r="177" spans="1:48" ht="24" customHeight="1">
      <c r="A177" s="16"/>
      <c r="B177" s="17">
        <f t="shared" si="31"/>
        <v>169</v>
      </c>
      <c r="C177" s="10"/>
      <c r="D177" s="18" t="s">
        <v>145</v>
      </c>
      <c r="E177" s="10"/>
      <c r="F177" s="18" t="s">
        <v>11</v>
      </c>
      <c r="G177" s="18" t="s">
        <v>11</v>
      </c>
      <c r="H177" s="10"/>
      <c r="I177" s="19">
        <v>199910</v>
      </c>
      <c r="J177" s="19">
        <v>1730</v>
      </c>
      <c r="K177" s="17" t="s">
        <v>9</v>
      </c>
      <c r="L177" s="10"/>
      <c r="M177" s="60">
        <v>23</v>
      </c>
      <c r="N177" s="60">
        <v>55</v>
      </c>
      <c r="O177" s="60">
        <v>24</v>
      </c>
      <c r="P177" s="10"/>
      <c r="Q177" s="60">
        <f t="shared" si="39"/>
        <v>825</v>
      </c>
      <c r="R177" s="10"/>
      <c r="S177" s="62">
        <f t="shared" si="34"/>
        <v>880</v>
      </c>
      <c r="T177" s="10"/>
      <c r="U177" s="64">
        <v>27.5</v>
      </c>
      <c r="V177" s="64">
        <v>11.95</v>
      </c>
      <c r="W177" s="10"/>
      <c r="X177" s="43">
        <v>32410000</v>
      </c>
      <c r="Y177" s="36">
        <v>9.0999999999999998E-2</v>
      </c>
      <c r="Z177" s="10"/>
      <c r="AA177" s="20">
        <v>52</v>
      </c>
      <c r="AB177" s="20">
        <v>10</v>
      </c>
      <c r="AC177" s="20">
        <v>2</v>
      </c>
      <c r="AD177" s="20">
        <v>35</v>
      </c>
      <c r="AE177" s="20">
        <v>1</v>
      </c>
      <c r="AF177" s="66">
        <f t="shared" si="35"/>
        <v>100</v>
      </c>
      <c r="AG177" s="10"/>
      <c r="AH177" s="36">
        <v>-0.08</v>
      </c>
      <c r="AI177" s="40">
        <v>17033</v>
      </c>
      <c r="AJ177" s="37">
        <v>0.68</v>
      </c>
      <c r="AK177" s="42" t="s">
        <v>213</v>
      </c>
      <c r="AL177" s="41">
        <v>673</v>
      </c>
      <c r="AN177" s="86"/>
      <c r="AO177" s="87"/>
      <c r="AP177" s="88">
        <f t="shared" si="36"/>
        <v>0</v>
      </c>
      <c r="AR177" s="86">
        <f t="shared" si="37"/>
        <v>0</v>
      </c>
      <c r="AS177" s="87"/>
      <c r="AT177" s="88">
        <f t="shared" si="38"/>
        <v>0</v>
      </c>
      <c r="AV177" s="88">
        <v>0</v>
      </c>
    </row>
    <row r="178" spans="1:48" ht="24" customHeight="1">
      <c r="A178" s="16"/>
      <c r="B178" s="17">
        <f t="shared" si="31"/>
        <v>170</v>
      </c>
      <c r="C178" s="10"/>
      <c r="D178" s="18" t="s">
        <v>143</v>
      </c>
      <c r="E178" s="10"/>
      <c r="F178" s="18" t="s">
        <v>18</v>
      </c>
      <c r="G178" s="18" t="s">
        <v>224</v>
      </c>
      <c r="H178" s="10"/>
      <c r="I178" s="19">
        <v>195125</v>
      </c>
      <c r="J178" s="19">
        <v>4100</v>
      </c>
      <c r="K178" s="17" t="s">
        <v>9</v>
      </c>
      <c r="L178" s="10"/>
      <c r="M178" s="60">
        <v>17</v>
      </c>
      <c r="N178" s="60">
        <v>22</v>
      </c>
      <c r="O178" s="60">
        <v>18</v>
      </c>
      <c r="P178" s="10"/>
      <c r="Q178" s="60">
        <f t="shared" si="39"/>
        <v>330</v>
      </c>
      <c r="R178" s="10"/>
      <c r="S178" s="62">
        <f t="shared" si="34"/>
        <v>352</v>
      </c>
      <c r="T178" s="10"/>
      <c r="U178" s="64">
        <v>11.3</v>
      </c>
      <c r="V178" s="64">
        <v>9.1</v>
      </c>
      <c r="W178" s="10"/>
      <c r="X178" s="43">
        <v>29490000</v>
      </c>
      <c r="Y178" s="36">
        <v>3.6999999999999998E-2</v>
      </c>
      <c r="Z178" s="10"/>
      <c r="AA178" s="20">
        <v>50</v>
      </c>
      <c r="AB178" s="20">
        <v>12</v>
      </c>
      <c r="AC178" s="20">
        <v>2</v>
      </c>
      <c r="AD178" s="20">
        <v>35</v>
      </c>
      <c r="AE178" s="20">
        <v>1</v>
      </c>
      <c r="AF178" s="66">
        <f t="shared" si="35"/>
        <v>100</v>
      </c>
      <c r="AG178" s="10"/>
      <c r="AH178" s="36">
        <v>-1.7999999999999999E-2</v>
      </c>
      <c r="AI178" s="40">
        <v>12933</v>
      </c>
      <c r="AJ178" s="37">
        <v>0.71</v>
      </c>
      <c r="AK178" s="42" t="s">
        <v>214</v>
      </c>
      <c r="AL178" s="41">
        <v>551</v>
      </c>
      <c r="AN178" s="86"/>
      <c r="AO178" s="87"/>
      <c r="AP178" s="88">
        <f t="shared" si="36"/>
        <v>0</v>
      </c>
      <c r="AR178" s="86">
        <f t="shared" si="37"/>
        <v>0</v>
      </c>
      <c r="AS178" s="87"/>
      <c r="AT178" s="88">
        <f t="shared" si="38"/>
        <v>0</v>
      </c>
      <c r="AV178" s="88">
        <v>0</v>
      </c>
    </row>
    <row r="179" spans="1:48" ht="24" customHeight="1">
      <c r="A179" s="16"/>
      <c r="B179" s="17">
        <f t="shared" si="31"/>
        <v>171</v>
      </c>
      <c r="C179" s="10"/>
      <c r="D179" s="18" t="s">
        <v>169</v>
      </c>
      <c r="E179" s="10"/>
      <c r="F179" s="18" t="s">
        <v>18</v>
      </c>
      <c r="G179" s="18" t="s">
        <v>224</v>
      </c>
      <c r="H179" s="10"/>
      <c r="I179" s="19">
        <v>107122</v>
      </c>
      <c r="J179" s="19">
        <v>4020</v>
      </c>
      <c r="K179" s="17" t="s">
        <v>9</v>
      </c>
      <c r="L179" s="10"/>
      <c r="M179" s="60">
        <v>18</v>
      </c>
      <c r="N179" s="60">
        <v>18</v>
      </c>
      <c r="O179" s="60">
        <v>12</v>
      </c>
      <c r="P179" s="10"/>
      <c r="Q179" s="60">
        <f t="shared" si="39"/>
        <v>270</v>
      </c>
      <c r="R179" s="10"/>
      <c r="S179" s="62">
        <f t="shared" si="34"/>
        <v>288</v>
      </c>
      <c r="T179" s="10"/>
      <c r="U179" s="64">
        <v>16.8</v>
      </c>
      <c r="V179" s="64">
        <v>11.15</v>
      </c>
      <c r="W179" s="10"/>
      <c r="X179" s="43">
        <v>22410000</v>
      </c>
      <c r="Y179" s="36">
        <v>5.6000000000000001E-2</v>
      </c>
      <c r="Z179" s="10"/>
      <c r="AA179" s="20">
        <v>43</v>
      </c>
      <c r="AB179" s="20">
        <v>15</v>
      </c>
      <c r="AC179" s="20">
        <v>2</v>
      </c>
      <c r="AD179" s="20">
        <v>39</v>
      </c>
      <c r="AE179" s="20">
        <v>1</v>
      </c>
      <c r="AF179" s="66">
        <f t="shared" si="35"/>
        <v>100</v>
      </c>
      <c r="AG179" s="10"/>
      <c r="AH179" s="36">
        <v>-1.6E-2</v>
      </c>
      <c r="AI179" s="40">
        <v>7612</v>
      </c>
      <c r="AJ179" s="37">
        <v>0.69</v>
      </c>
      <c r="AK179" s="42" t="s">
        <v>213</v>
      </c>
      <c r="AL179" s="41">
        <v>658</v>
      </c>
      <c r="AN179" s="86"/>
      <c r="AO179" s="87"/>
      <c r="AP179" s="88">
        <f t="shared" si="36"/>
        <v>0</v>
      </c>
      <c r="AR179" s="86">
        <f t="shared" si="37"/>
        <v>0</v>
      </c>
      <c r="AS179" s="87"/>
      <c r="AT179" s="88">
        <f t="shared" si="38"/>
        <v>0</v>
      </c>
      <c r="AV179" s="88">
        <v>0</v>
      </c>
    </row>
    <row r="180" spans="1:48" ht="24" customHeight="1">
      <c r="A180" s="16"/>
      <c r="B180" s="17">
        <f t="shared" si="31"/>
        <v>172</v>
      </c>
      <c r="C180" s="10"/>
      <c r="D180" s="18" t="s">
        <v>56</v>
      </c>
      <c r="E180" s="10"/>
      <c r="F180" s="18" t="s">
        <v>13</v>
      </c>
      <c r="G180" s="18" t="s">
        <v>222</v>
      </c>
      <c r="H180" s="10"/>
      <c r="I180" s="19">
        <v>73543</v>
      </c>
      <c r="J180" s="19">
        <v>6750</v>
      </c>
      <c r="K180" s="17" t="s">
        <v>9</v>
      </c>
      <c r="L180" s="10"/>
      <c r="M180" s="60">
        <v>10</v>
      </c>
      <c r="N180" s="60">
        <v>8</v>
      </c>
      <c r="O180" s="60">
        <v>12</v>
      </c>
      <c r="P180" s="10"/>
      <c r="Q180" s="60">
        <f t="shared" si="39"/>
        <v>120</v>
      </c>
      <c r="R180" s="10"/>
      <c r="S180" s="62">
        <f t="shared" si="34"/>
        <v>128</v>
      </c>
      <c r="T180" s="10"/>
      <c r="U180" s="64">
        <v>10.9</v>
      </c>
      <c r="V180" s="64">
        <v>16.809999999999999</v>
      </c>
      <c r="W180" s="10"/>
      <c r="X180" s="43">
        <v>20810000</v>
      </c>
      <c r="Y180" s="36">
        <v>3.5999999999999997E-2</v>
      </c>
      <c r="Z180" s="10"/>
      <c r="AA180" s="20">
        <v>48</v>
      </c>
      <c r="AB180" s="20">
        <v>22</v>
      </c>
      <c r="AC180" s="20">
        <v>3</v>
      </c>
      <c r="AD180" s="20">
        <v>26</v>
      </c>
      <c r="AE180" s="20">
        <v>1</v>
      </c>
      <c r="AF180" s="66">
        <f t="shared" si="35"/>
        <v>100</v>
      </c>
      <c r="AG180" s="10"/>
      <c r="AH180" s="36">
        <v>-7.0000000000000001E-3</v>
      </c>
      <c r="AI180" s="40">
        <v>48674</v>
      </c>
      <c r="AJ180" s="37">
        <v>0.75</v>
      </c>
      <c r="AK180" s="42" t="s">
        <v>213</v>
      </c>
      <c r="AL180" s="41">
        <v>857</v>
      </c>
      <c r="AN180" s="86"/>
      <c r="AO180" s="87"/>
      <c r="AP180" s="88">
        <f t="shared" si="36"/>
        <v>0</v>
      </c>
      <c r="AR180" s="86">
        <f t="shared" si="37"/>
        <v>0</v>
      </c>
      <c r="AS180" s="87"/>
      <c r="AT180" s="88">
        <f t="shared" si="38"/>
        <v>0</v>
      </c>
      <c r="AV180" s="88">
        <v>0</v>
      </c>
    </row>
    <row r="181" spans="1:48" ht="24" customHeight="1">
      <c r="A181" s="16"/>
      <c r="B181" s="17">
        <f t="shared" si="31"/>
        <v>173</v>
      </c>
      <c r="C181" s="10"/>
      <c r="D181" s="18" t="s">
        <v>109</v>
      </c>
      <c r="E181" s="10"/>
      <c r="F181" s="18" t="s">
        <v>22</v>
      </c>
      <c r="G181" s="18" t="s">
        <v>198</v>
      </c>
      <c r="H181" s="10"/>
      <c r="I181" s="19">
        <v>427756</v>
      </c>
      <c r="J181" s="19">
        <v>7430</v>
      </c>
      <c r="K181" s="17" t="s">
        <v>9</v>
      </c>
      <c r="L181" s="10"/>
      <c r="M181" s="60">
        <v>4</v>
      </c>
      <c r="N181" s="60">
        <v>4</v>
      </c>
      <c r="O181" s="60">
        <v>32</v>
      </c>
      <c r="P181" s="10"/>
      <c r="Q181" s="60">
        <f t="shared" si="39"/>
        <v>60</v>
      </c>
      <c r="R181" s="10"/>
      <c r="S181" s="62">
        <f t="shared" si="34"/>
        <v>64</v>
      </c>
      <c r="T181" s="10"/>
      <c r="U181" s="64">
        <v>0.9</v>
      </c>
      <c r="V181" s="64">
        <v>7.25</v>
      </c>
      <c r="W181" s="10"/>
      <c r="X181" s="43">
        <v>13720000</v>
      </c>
      <c r="Y181" s="36">
        <v>3.0000000000000001E-3</v>
      </c>
      <c r="Z181" s="10"/>
      <c r="AA181" s="20">
        <v>30</v>
      </c>
      <c r="AB181" s="20">
        <v>31</v>
      </c>
      <c r="AC181" s="20">
        <v>12</v>
      </c>
      <c r="AD181" s="20">
        <v>26</v>
      </c>
      <c r="AE181" s="20">
        <v>1</v>
      </c>
      <c r="AF181" s="66">
        <f t="shared" si="35"/>
        <v>100</v>
      </c>
      <c r="AG181" s="10"/>
      <c r="AH181" s="36">
        <v>-0.04</v>
      </c>
      <c r="AI181" s="40">
        <v>21737</v>
      </c>
      <c r="AJ181" s="37">
        <v>0.74</v>
      </c>
      <c r="AK181" s="42" t="s">
        <v>213</v>
      </c>
      <c r="AL181" s="41">
        <v>429</v>
      </c>
      <c r="AN181" s="86"/>
      <c r="AO181" s="87"/>
      <c r="AP181" s="88">
        <f t="shared" si="36"/>
        <v>0</v>
      </c>
      <c r="AR181" s="86">
        <f t="shared" si="37"/>
        <v>0</v>
      </c>
      <c r="AS181" s="87"/>
      <c r="AT181" s="88">
        <f t="shared" si="38"/>
        <v>0</v>
      </c>
      <c r="AV181" s="88">
        <v>0</v>
      </c>
    </row>
    <row r="182" spans="1:48" ht="24" customHeight="1">
      <c r="A182" s="16"/>
      <c r="B182" s="17">
        <f t="shared" si="31"/>
        <v>174</v>
      </c>
      <c r="C182" s="10"/>
      <c r="D182" s="18" t="s">
        <v>95</v>
      </c>
      <c r="E182" s="10"/>
      <c r="F182" s="18" t="s">
        <v>18</v>
      </c>
      <c r="G182" s="18" t="s">
        <v>224</v>
      </c>
      <c r="H182" s="10"/>
      <c r="I182" s="19">
        <v>114395</v>
      </c>
      <c r="J182" s="19">
        <v>2380</v>
      </c>
      <c r="K182" s="17" t="s">
        <v>9</v>
      </c>
      <c r="L182" s="10"/>
      <c r="M182" s="60">
        <v>5</v>
      </c>
      <c r="N182" s="60">
        <v>5</v>
      </c>
      <c r="O182" s="60">
        <v>12</v>
      </c>
      <c r="P182" s="10"/>
      <c r="Q182" s="60">
        <f t="shared" si="39"/>
        <v>75</v>
      </c>
      <c r="R182" s="10"/>
      <c r="S182" s="62">
        <f t="shared" si="34"/>
        <v>80</v>
      </c>
      <c r="T182" s="10"/>
      <c r="U182" s="64">
        <v>4.4000000000000004</v>
      </c>
      <c r="V182" s="64">
        <v>10.4</v>
      </c>
      <c r="W182" s="10"/>
      <c r="X182" s="43">
        <v>2590000</v>
      </c>
      <c r="Y182" s="36">
        <v>1.4999999999999999E-2</v>
      </c>
      <c r="Z182" s="10"/>
      <c r="AA182" s="20">
        <v>53</v>
      </c>
      <c r="AB182" s="20">
        <v>32</v>
      </c>
      <c r="AC182" s="20">
        <v>2</v>
      </c>
      <c r="AD182" s="20">
        <v>11</v>
      </c>
      <c r="AE182" s="20">
        <v>2</v>
      </c>
      <c r="AF182" s="66">
        <f t="shared" si="35"/>
        <v>100</v>
      </c>
      <c r="AG182" s="10"/>
      <c r="AH182" s="36">
        <v>-5.1999999999999998E-2</v>
      </c>
      <c r="AI182" s="40">
        <v>3240</v>
      </c>
      <c r="AJ182" s="37">
        <v>0.81</v>
      </c>
      <c r="AK182" s="42" t="s">
        <v>210</v>
      </c>
      <c r="AL182" s="41">
        <v>666</v>
      </c>
      <c r="AN182" s="86"/>
      <c r="AO182" s="87"/>
      <c r="AP182" s="88">
        <f t="shared" si="36"/>
        <v>0</v>
      </c>
      <c r="AR182" s="86">
        <f t="shared" si="37"/>
        <v>0</v>
      </c>
      <c r="AS182" s="87"/>
      <c r="AT182" s="88">
        <f t="shared" si="38"/>
        <v>0</v>
      </c>
      <c r="AV182" s="88">
        <v>0</v>
      </c>
    </row>
    <row r="183" spans="1:48" ht="24" customHeight="1">
      <c r="A183" s="16"/>
      <c r="B183" s="17">
        <f t="shared" si="31"/>
        <v>175</v>
      </c>
      <c r="C183" s="10"/>
      <c r="D183" s="18" t="s">
        <v>115</v>
      </c>
      <c r="E183" s="10"/>
      <c r="F183" s="18" t="s">
        <v>18</v>
      </c>
      <c r="G183" s="18" t="s">
        <v>224</v>
      </c>
      <c r="H183" s="10"/>
      <c r="I183" s="19">
        <v>104937</v>
      </c>
      <c r="J183" s="19">
        <v>3680</v>
      </c>
      <c r="K183" s="17" t="s">
        <v>9</v>
      </c>
      <c r="L183" s="10"/>
      <c r="M183" s="60">
        <v>2</v>
      </c>
      <c r="N183" s="60">
        <v>2</v>
      </c>
      <c r="O183" s="60">
        <v>16</v>
      </c>
      <c r="P183" s="10"/>
      <c r="Q183" s="60">
        <f t="shared" si="39"/>
        <v>30</v>
      </c>
      <c r="R183" s="10"/>
      <c r="S183" s="62">
        <f t="shared" si="34"/>
        <v>32</v>
      </c>
      <c r="T183" s="10"/>
      <c r="U183" s="64">
        <v>1.9</v>
      </c>
      <c r="V183" s="64">
        <v>15.66</v>
      </c>
      <c r="W183" s="10"/>
      <c r="X183" s="43">
        <v>2090000</v>
      </c>
      <c r="Y183" s="36">
        <v>6.0000000000000001E-3</v>
      </c>
      <c r="Z183" s="10"/>
      <c r="AA183" s="20">
        <v>74</v>
      </c>
      <c r="AB183" s="20">
        <v>14</v>
      </c>
      <c r="AC183" s="20">
        <v>2</v>
      </c>
      <c r="AD183" s="20">
        <v>9</v>
      </c>
      <c r="AE183" s="20">
        <v>1</v>
      </c>
      <c r="AF183" s="66">
        <f t="shared" si="35"/>
        <v>100</v>
      </c>
      <c r="AG183" s="10"/>
      <c r="AH183" s="36">
        <v>-3.0000000000000001E-3</v>
      </c>
      <c r="AI183" s="40">
        <v>5406</v>
      </c>
      <c r="AJ183" s="37">
        <v>0.82</v>
      </c>
      <c r="AK183" s="42" t="s">
        <v>214</v>
      </c>
      <c r="AL183" s="41">
        <v>933</v>
      </c>
      <c r="AN183" s="86"/>
      <c r="AO183" s="87"/>
      <c r="AP183" s="88">
        <f t="shared" si="36"/>
        <v>0</v>
      </c>
      <c r="AR183" s="86">
        <f t="shared" si="37"/>
        <v>0</v>
      </c>
      <c r="AS183" s="87"/>
      <c r="AT183" s="88">
        <f t="shared" si="38"/>
        <v>0</v>
      </c>
      <c r="AV183" s="88">
        <v>0</v>
      </c>
    </row>
    <row r="184" spans="1:48" ht="24" customHeight="1">
      <c r="A184" s="16"/>
      <c r="B184" s="17">
        <f>B183+1</f>
        <v>176</v>
      </c>
      <c r="C184" s="10"/>
      <c r="D184" s="18" t="s">
        <v>144</v>
      </c>
      <c r="E184" s="10"/>
      <c r="F184" s="18" t="s">
        <v>8</v>
      </c>
      <c r="G184" s="18" t="s">
        <v>212</v>
      </c>
      <c r="H184" s="10"/>
      <c r="I184" s="19">
        <v>33203</v>
      </c>
      <c r="J184" s="19">
        <v>51810</v>
      </c>
      <c r="K184" s="17" t="s">
        <v>14</v>
      </c>
      <c r="L184" s="10"/>
      <c r="M184" s="60">
        <v>0</v>
      </c>
      <c r="N184" s="60">
        <v>0</v>
      </c>
      <c r="O184" s="60">
        <v>0</v>
      </c>
      <c r="P184" s="10"/>
      <c r="Q184" s="60">
        <f>N184*$Q$189</f>
        <v>0</v>
      </c>
      <c r="R184" s="10"/>
      <c r="S184" s="62">
        <f t="shared" si="34"/>
        <v>0</v>
      </c>
      <c r="T184" s="10"/>
      <c r="U184" s="64">
        <v>0</v>
      </c>
      <c r="V184" s="64">
        <v>0</v>
      </c>
      <c r="W184" s="10"/>
      <c r="X184" s="43">
        <f>AP184+AT184</f>
        <v>0</v>
      </c>
      <c r="Y184" s="36">
        <f>X184/AV184</f>
        <v>0</v>
      </c>
      <c r="Z184" s="10"/>
      <c r="AA184" s="20">
        <v>46.5</v>
      </c>
      <c r="AB184" s="20">
        <v>21.9</v>
      </c>
      <c r="AC184" s="20">
        <v>3.7</v>
      </c>
      <c r="AD184" s="20">
        <v>21.5</v>
      </c>
      <c r="AE184" s="20">
        <v>6.4</v>
      </c>
      <c r="AF184" s="66">
        <f t="shared" si="35"/>
        <v>100.00000000000001</v>
      </c>
      <c r="AG184" s="10"/>
      <c r="AH184" s="72"/>
      <c r="AI184" s="73"/>
      <c r="AJ184" s="74"/>
      <c r="AK184" s="75"/>
      <c r="AL184" s="76"/>
      <c r="AN184" s="57">
        <v>46692.351000000002</v>
      </c>
      <c r="AO184" s="35">
        <v>80</v>
      </c>
      <c r="AP184" s="43">
        <f t="shared" si="36"/>
        <v>0</v>
      </c>
      <c r="AR184" s="57">
        <f t="shared" si="37"/>
        <v>46692.351000000002</v>
      </c>
      <c r="AS184" s="35">
        <v>24</v>
      </c>
      <c r="AT184" s="43">
        <f t="shared" si="38"/>
        <v>0</v>
      </c>
      <c r="AV184" s="43">
        <v>1564000000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16.841534090909093</v>
      </c>
      <c r="V186" s="97">
        <f>AVERAGE(V9:V184)</f>
        <v>14.56647727272728</v>
      </c>
      <c r="W186" s="24"/>
      <c r="X186" s="82">
        <f>SUM(X9:X184)</f>
        <v>4866896130596.9268</v>
      </c>
      <c r="Y186" s="108">
        <f>AVERAGE(Y9:Y184)</f>
        <v>6.5428506414607068E-2</v>
      </c>
      <c r="Z186" s="24"/>
      <c r="AA186" s="65">
        <f t="shared" ref="AA186:AF186" si="40">AVERAGE(AA9:AA184)</f>
        <v>47.019886363636367</v>
      </c>
      <c r="AB186" s="65">
        <f t="shared" si="40"/>
        <v>14.090340909090912</v>
      </c>
      <c r="AC186" s="65">
        <f t="shared" si="40"/>
        <v>4.0198863636363642</v>
      </c>
      <c r="AD186" s="65">
        <f t="shared" si="40"/>
        <v>32.034659090909088</v>
      </c>
      <c r="AE186" s="65">
        <f t="shared" si="40"/>
        <v>2.835227272727272</v>
      </c>
      <c r="AF186" s="68">
        <f t="shared" si="40"/>
        <v>100</v>
      </c>
      <c r="AG186" s="24"/>
      <c r="AH186" s="45">
        <f>AVERAGE(AH9:AH184)</f>
        <v>-3.4976E-2</v>
      </c>
      <c r="AI186" s="39">
        <f>AVERAGE(AI9:AI184)</f>
        <v>17408.168000000001</v>
      </c>
      <c r="AJ186" s="38">
        <f>AVERAGE(AJ9:AJ184)</f>
        <v>0.72199999999999986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317551351273.1001</v>
      </c>
      <c r="AR186" s="197" t="s">
        <v>236</v>
      </c>
      <c r="AS186" s="198"/>
      <c r="AT186" s="44">
        <f>SUM(AT9:AT184)</f>
        <v>2857379149323.8267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1">$N$186*(AB186/100)</f>
        <v>186528.07385795459</v>
      </c>
      <c r="AC187" s="32">
        <f t="shared" si="41"/>
        <v>53215.295880681828</v>
      </c>
      <c r="AD187" s="32">
        <f t="shared" si="41"/>
        <v>424075.13739204546</v>
      </c>
      <c r="AE187" s="32">
        <f t="shared" si="41"/>
        <v>37532.766988636351</v>
      </c>
      <c r="AF187" s="32">
        <f t="shared" si="41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W184">
    <sortCondition descending="1" ref="X9:X184"/>
  </sortState>
  <mergeCells count="18"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  <mergeCell ref="M4:O5"/>
    <mergeCell ref="AA191:AB191"/>
    <mergeCell ref="AA192:AB192"/>
    <mergeCell ref="AA193:AB193"/>
    <mergeCell ref="AC193:AD193"/>
  </mergeCells>
  <pageMargins left="0.7" right="0.7" top="0.75" bottom="0.75" header="0.3" footer="0.3"/>
  <pageSetup paperSize="9" orientation="portrait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B165</f>
        <v>7</v>
      </c>
      <c r="K5" s="169">
        <f>B186</f>
        <v>28</v>
      </c>
      <c r="M5" s="220"/>
      <c r="N5" s="221"/>
      <c r="O5" s="222"/>
    </row>
    <row r="6" spans="1:48" ht="30" customHeight="1">
      <c r="I6" s="10" t="s">
        <v>266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179</v>
      </c>
      <c r="E9" s="10"/>
      <c r="F9" s="18" t="s">
        <v>13</v>
      </c>
      <c r="G9" s="18" t="s">
        <v>222</v>
      </c>
      <c r="H9" s="10"/>
      <c r="I9" s="19">
        <v>322179616</v>
      </c>
      <c r="J9" s="19">
        <v>56180</v>
      </c>
      <c r="K9" s="17" t="s">
        <v>14</v>
      </c>
      <c r="L9" s="10"/>
      <c r="M9" s="60">
        <v>35092</v>
      </c>
      <c r="N9" s="60">
        <v>39888</v>
      </c>
      <c r="O9" s="60">
        <v>39888</v>
      </c>
      <c r="P9" s="10"/>
      <c r="Q9" s="60">
        <f t="shared" ref="Q9:Q40" si="0">N9*$Q$190</f>
        <v>1196640</v>
      </c>
      <c r="R9" s="10"/>
      <c r="S9" s="62">
        <f t="shared" ref="S9:S40" si="1">Q9+N9</f>
        <v>1236528</v>
      </c>
      <c r="T9" s="10"/>
      <c r="U9" s="64">
        <v>12.4</v>
      </c>
      <c r="V9" s="64">
        <v>12.4</v>
      </c>
      <c r="W9" s="10"/>
      <c r="X9" s="43">
        <f t="shared" ref="X9:X40" si="2">AP9+AT9</f>
        <v>1847746247500.8</v>
      </c>
      <c r="Y9" s="36">
        <f t="shared" ref="Y9:Y40" si="3">X9/AV9</f>
        <v>9.8772985914406378E-2</v>
      </c>
      <c r="Z9" s="10"/>
      <c r="AA9" s="20">
        <v>63.9</v>
      </c>
      <c r="AB9" s="20">
        <v>14.2</v>
      </c>
      <c r="AC9" s="20">
        <v>2.2999999999999998</v>
      </c>
      <c r="AD9" s="20">
        <v>15.3</v>
      </c>
      <c r="AE9" s="20">
        <v>4.3</v>
      </c>
      <c r="AF9" s="66">
        <f t="shared" ref="AF9:AF40" si="4">SUM(AA9:AE9)</f>
        <v>99.999999999999986</v>
      </c>
      <c r="AG9" s="10"/>
      <c r="AH9" s="72"/>
      <c r="AI9" s="73"/>
      <c r="AJ9" s="74"/>
      <c r="AK9" s="75"/>
      <c r="AL9" s="76"/>
      <c r="AN9" s="57">
        <v>57904.201999999997</v>
      </c>
      <c r="AO9" s="35">
        <v>80</v>
      </c>
      <c r="AP9" s="43">
        <f t="shared" ref="AP9:AP40" si="5">N9*AN9*AO9</f>
        <v>184774624750.07999</v>
      </c>
      <c r="AR9" s="57">
        <f t="shared" ref="AR9:AR40" si="6">AN9</f>
        <v>57904.201999999997</v>
      </c>
      <c r="AS9" s="35">
        <v>24</v>
      </c>
      <c r="AT9" s="43">
        <f t="shared" ref="AT9:AT40" si="7">Q9*AR9*AS9</f>
        <v>1662971622750.72</v>
      </c>
      <c r="AV9" s="43">
        <v>18707000000000</v>
      </c>
    </row>
    <row r="10" spans="1:48" ht="24" customHeight="1">
      <c r="A10" s="16"/>
      <c r="B10" s="17">
        <f>B9+1</f>
        <v>2</v>
      </c>
      <c r="C10" s="10"/>
      <c r="D10" s="18" t="s">
        <v>91</v>
      </c>
      <c r="E10" s="10"/>
      <c r="F10" s="18" t="s">
        <v>18</v>
      </c>
      <c r="G10" s="18" t="s">
        <v>224</v>
      </c>
      <c r="H10" s="10"/>
      <c r="I10" s="19">
        <v>127748512</v>
      </c>
      <c r="J10" s="19">
        <v>38000</v>
      </c>
      <c r="K10" s="17" t="s">
        <v>14</v>
      </c>
      <c r="L10" s="10"/>
      <c r="M10" s="60">
        <v>4682</v>
      </c>
      <c r="N10" s="60">
        <v>5224</v>
      </c>
      <c r="O10" s="60">
        <v>5224</v>
      </c>
      <c r="P10" s="10"/>
      <c r="Q10" s="60">
        <f t="shared" si="0"/>
        <v>156720</v>
      </c>
      <c r="R10" s="10"/>
      <c r="S10" s="62">
        <f t="shared" si="1"/>
        <v>161944</v>
      </c>
      <c r="T10" s="10"/>
      <c r="U10" s="64">
        <v>4.0999999999999996</v>
      </c>
      <c r="V10" s="64">
        <v>4.0999999999999996</v>
      </c>
      <c r="W10" s="10"/>
      <c r="X10" s="43">
        <f t="shared" si="2"/>
        <v>162129268115.19998</v>
      </c>
      <c r="Y10" s="36">
        <f t="shared" si="3"/>
        <v>3.2906285389730054E-2</v>
      </c>
      <c r="Z10" s="10"/>
      <c r="AA10" s="20">
        <v>32.4</v>
      </c>
      <c r="AB10" s="20">
        <v>17.2</v>
      </c>
      <c r="AC10" s="20">
        <v>15.1</v>
      </c>
      <c r="AD10" s="20">
        <v>35</v>
      </c>
      <c r="AE10" s="20">
        <v>0.3</v>
      </c>
      <c r="AF10" s="66">
        <f t="shared" si="4"/>
        <v>99.999999999999986</v>
      </c>
      <c r="AG10" s="10"/>
      <c r="AH10" s="72"/>
      <c r="AI10" s="73"/>
      <c r="AJ10" s="74"/>
      <c r="AK10" s="75"/>
      <c r="AL10" s="76"/>
      <c r="AN10" s="57">
        <v>38794.330999999998</v>
      </c>
      <c r="AO10" s="35">
        <v>80</v>
      </c>
      <c r="AP10" s="43">
        <f t="shared" si="5"/>
        <v>16212926811.52</v>
      </c>
      <c r="AR10" s="57">
        <f t="shared" si="6"/>
        <v>38794.330999999998</v>
      </c>
      <c r="AS10" s="35">
        <v>24</v>
      </c>
      <c r="AT10" s="43">
        <f t="shared" si="7"/>
        <v>145916341303.67999</v>
      </c>
      <c r="AV10" s="43">
        <v>4927000000000</v>
      </c>
    </row>
    <row r="11" spans="1:48" ht="24" customHeight="1">
      <c r="A11" s="16"/>
      <c r="B11" s="17">
        <f>B10+1</f>
        <v>3</v>
      </c>
      <c r="C11" s="10"/>
      <c r="D11" s="18" t="s">
        <v>146</v>
      </c>
      <c r="E11" s="10"/>
      <c r="F11" s="18" t="s">
        <v>5</v>
      </c>
      <c r="G11" s="18" t="s">
        <v>212</v>
      </c>
      <c r="H11" s="10"/>
      <c r="I11" s="19">
        <v>32275688</v>
      </c>
      <c r="J11" s="19">
        <v>21750</v>
      </c>
      <c r="K11" s="17" t="s">
        <v>14</v>
      </c>
      <c r="L11" s="10"/>
      <c r="M11" s="60">
        <v>9031</v>
      </c>
      <c r="N11" s="60">
        <v>9311</v>
      </c>
      <c r="O11" s="60">
        <v>9311</v>
      </c>
      <c r="P11" s="10"/>
      <c r="Q11" s="60">
        <f t="shared" si="0"/>
        <v>279330</v>
      </c>
      <c r="R11" s="10"/>
      <c r="S11" s="62">
        <f t="shared" si="1"/>
        <v>288641</v>
      </c>
      <c r="T11" s="10"/>
      <c r="U11" s="64">
        <v>28.8</v>
      </c>
      <c r="V11" s="64">
        <v>28.8</v>
      </c>
      <c r="W11" s="10"/>
      <c r="X11" s="43">
        <f t="shared" si="2"/>
        <v>148076914942.39999</v>
      </c>
      <c r="Y11" s="36">
        <f t="shared" si="3"/>
        <v>0.22959939426919879</v>
      </c>
      <c r="Z11" s="10"/>
      <c r="AA11" s="20">
        <v>51</v>
      </c>
      <c r="AB11" s="20">
        <v>12</v>
      </c>
      <c r="AC11" s="20">
        <v>1</v>
      </c>
      <c r="AD11" s="20">
        <v>35</v>
      </c>
      <c r="AE11" s="20">
        <v>1</v>
      </c>
      <c r="AF11" s="66">
        <f t="shared" si="4"/>
        <v>100</v>
      </c>
      <c r="AG11" s="10"/>
      <c r="AH11" s="72"/>
      <c r="AI11" s="73"/>
      <c r="AJ11" s="74"/>
      <c r="AK11" s="75"/>
      <c r="AL11" s="76"/>
      <c r="AN11" s="57">
        <v>19879.297999999999</v>
      </c>
      <c r="AO11" s="35">
        <v>80</v>
      </c>
      <c r="AP11" s="43">
        <f t="shared" si="5"/>
        <v>14807691494.24</v>
      </c>
      <c r="AR11" s="57">
        <f t="shared" si="6"/>
        <v>19879.297999999999</v>
      </c>
      <c r="AS11" s="35">
        <v>24</v>
      </c>
      <c r="AT11" s="43">
        <f t="shared" si="7"/>
        <v>133269223448.16</v>
      </c>
      <c r="AV11" s="43">
        <v>644936000000</v>
      </c>
    </row>
    <row r="12" spans="1:48" ht="24" customHeight="1">
      <c r="A12" s="16"/>
      <c r="B12" s="17">
        <f>B11+1</f>
        <v>4</v>
      </c>
      <c r="C12" s="10"/>
      <c r="D12" s="18" t="s">
        <v>72</v>
      </c>
      <c r="E12" s="10"/>
      <c r="F12" s="18" t="s">
        <v>8</v>
      </c>
      <c r="G12" s="18" t="s">
        <v>212</v>
      </c>
      <c r="H12" s="10"/>
      <c r="I12" s="19">
        <v>81914672</v>
      </c>
      <c r="J12" s="19">
        <v>43660</v>
      </c>
      <c r="K12" s="17" t="s">
        <v>14</v>
      </c>
      <c r="L12" s="10"/>
      <c r="M12" s="60">
        <v>3206</v>
      </c>
      <c r="N12" s="60">
        <v>3327</v>
      </c>
      <c r="O12" s="60">
        <v>3327</v>
      </c>
      <c r="P12" s="10"/>
      <c r="Q12" s="60">
        <f t="shared" si="0"/>
        <v>99810</v>
      </c>
      <c r="R12" s="10"/>
      <c r="S12" s="62">
        <f t="shared" si="1"/>
        <v>103137</v>
      </c>
      <c r="T12" s="10"/>
      <c r="U12" s="64">
        <v>4.0999999999999996</v>
      </c>
      <c r="V12" s="64">
        <v>4.0999999999999996</v>
      </c>
      <c r="W12" s="10"/>
      <c r="X12" s="43">
        <f t="shared" si="2"/>
        <v>112050485471.99998</v>
      </c>
      <c r="Y12" s="36">
        <f t="shared" si="3"/>
        <v>3.2319147814248626E-2</v>
      </c>
      <c r="Z12" s="10"/>
      <c r="AA12" s="20">
        <v>47.8</v>
      </c>
      <c r="AB12" s="20">
        <v>18.8</v>
      </c>
      <c r="AC12" s="20">
        <v>12.3</v>
      </c>
      <c r="AD12" s="20">
        <v>15.3</v>
      </c>
      <c r="AE12" s="20">
        <v>5.8</v>
      </c>
      <c r="AF12" s="66">
        <f t="shared" si="4"/>
        <v>99.999999999999986</v>
      </c>
      <c r="AG12" s="10"/>
      <c r="AH12" s="72"/>
      <c r="AI12" s="73"/>
      <c r="AJ12" s="74"/>
      <c r="AK12" s="75"/>
      <c r="AL12" s="76"/>
      <c r="AN12" s="57">
        <v>42098.92</v>
      </c>
      <c r="AO12" s="35">
        <v>80</v>
      </c>
      <c r="AP12" s="43">
        <f t="shared" si="5"/>
        <v>11205048547.200001</v>
      </c>
      <c r="AR12" s="57">
        <f t="shared" si="6"/>
        <v>42098.92</v>
      </c>
      <c r="AS12" s="35">
        <v>24</v>
      </c>
      <c r="AT12" s="43">
        <f t="shared" si="7"/>
        <v>100845436924.79999</v>
      </c>
      <c r="AV12" s="43">
        <v>3467000000000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137</v>
      </c>
      <c r="E13" s="10"/>
      <c r="F13" s="18" t="s">
        <v>18</v>
      </c>
      <c r="G13" s="18" t="s">
        <v>224</v>
      </c>
      <c r="H13" s="10"/>
      <c r="I13" s="19">
        <v>50791920</v>
      </c>
      <c r="J13" s="19">
        <v>27600</v>
      </c>
      <c r="K13" s="17" t="s">
        <v>14</v>
      </c>
      <c r="L13" s="10"/>
      <c r="M13" s="60">
        <v>4292</v>
      </c>
      <c r="N13" s="60">
        <v>4990</v>
      </c>
      <c r="O13" s="60">
        <v>4990</v>
      </c>
      <c r="P13" s="10"/>
      <c r="Q13" s="60">
        <f t="shared" si="0"/>
        <v>149700</v>
      </c>
      <c r="R13" s="10"/>
      <c r="S13" s="62">
        <f t="shared" si="1"/>
        <v>154690</v>
      </c>
      <c r="T13" s="10"/>
      <c r="U13" s="64">
        <v>9.8000000000000007</v>
      </c>
      <c r="V13" s="64">
        <v>9.8000000000000007</v>
      </c>
      <c r="W13" s="10"/>
      <c r="X13" s="43">
        <f t="shared" si="2"/>
        <v>110212122024</v>
      </c>
      <c r="Y13" s="36">
        <f t="shared" si="3"/>
        <v>7.7888425458657248E-2</v>
      </c>
      <c r="Z13" s="10"/>
      <c r="AA13" s="20">
        <v>0</v>
      </c>
      <c r="AB13" s="20">
        <v>20.5</v>
      </c>
      <c r="AC13" s="20">
        <v>5.9</v>
      </c>
      <c r="AD13" s="20">
        <v>39.9</v>
      </c>
      <c r="AE13" s="20">
        <v>33.700000000000003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27608.246999999999</v>
      </c>
      <c r="AO13" s="35">
        <v>80</v>
      </c>
      <c r="AP13" s="43">
        <f t="shared" si="5"/>
        <v>11021212202.4</v>
      </c>
      <c r="AR13" s="57">
        <f t="shared" si="6"/>
        <v>27608.246999999999</v>
      </c>
      <c r="AS13" s="35">
        <v>24</v>
      </c>
      <c r="AT13" s="43">
        <f t="shared" si="7"/>
        <v>99190909821.600006</v>
      </c>
      <c r="AV13" s="43">
        <v>1415000000000</v>
      </c>
    </row>
    <row r="14" spans="1:48" ht="24" customHeight="1">
      <c r="A14" s="16"/>
      <c r="B14" s="17">
        <f t="shared" si="8"/>
        <v>6</v>
      </c>
      <c r="C14" s="10"/>
      <c r="D14" s="18" t="s">
        <v>68</v>
      </c>
      <c r="E14" s="10"/>
      <c r="F14" s="18" t="s">
        <v>8</v>
      </c>
      <c r="G14" s="18" t="s">
        <v>212</v>
      </c>
      <c r="H14" s="10"/>
      <c r="I14" s="19">
        <v>64720688</v>
      </c>
      <c r="J14" s="19">
        <v>38950</v>
      </c>
      <c r="K14" s="17" t="s">
        <v>14</v>
      </c>
      <c r="L14" s="10"/>
      <c r="M14" s="60">
        <v>3477</v>
      </c>
      <c r="N14" s="60">
        <v>3585</v>
      </c>
      <c r="O14" s="60">
        <v>3585</v>
      </c>
      <c r="P14" s="10"/>
      <c r="Q14" s="60">
        <f t="shared" si="0"/>
        <v>107550</v>
      </c>
      <c r="R14" s="10"/>
      <c r="S14" s="62">
        <f t="shared" si="1"/>
        <v>111135</v>
      </c>
      <c r="T14" s="10"/>
      <c r="U14" s="64">
        <v>5.5</v>
      </c>
      <c r="V14" s="64">
        <v>5.5</v>
      </c>
      <c r="W14" s="10"/>
      <c r="X14" s="43">
        <f t="shared" si="2"/>
        <v>106007652696.00002</v>
      </c>
      <c r="Y14" s="36">
        <f t="shared" si="3"/>
        <v>4.2900709306353708E-2</v>
      </c>
      <c r="Z14" s="10"/>
      <c r="AA14" s="20">
        <v>54.4</v>
      </c>
      <c r="AB14" s="20">
        <v>21.1</v>
      </c>
      <c r="AC14" s="20">
        <v>4.7</v>
      </c>
      <c r="AD14" s="20">
        <v>16.100000000000001</v>
      </c>
      <c r="AE14" s="20">
        <v>3.7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36962.222000000002</v>
      </c>
      <c r="AO14" s="35">
        <v>80</v>
      </c>
      <c r="AP14" s="43">
        <f t="shared" si="5"/>
        <v>10600765269.6</v>
      </c>
      <c r="AR14" s="57">
        <f t="shared" si="6"/>
        <v>36962.222000000002</v>
      </c>
      <c r="AS14" s="35">
        <v>24</v>
      </c>
      <c r="AT14" s="43">
        <f t="shared" si="7"/>
        <v>95406887426.400009</v>
      </c>
      <c r="AV14" s="43">
        <v>2471000000000</v>
      </c>
    </row>
    <row r="15" spans="1:48" ht="24" customHeight="1">
      <c r="A15" s="16"/>
      <c r="B15" s="17">
        <f t="shared" si="8"/>
        <v>7</v>
      </c>
      <c r="C15" s="10"/>
      <c r="D15" s="18" t="s">
        <v>89</v>
      </c>
      <c r="E15" s="10"/>
      <c r="F15" s="18" t="s">
        <v>8</v>
      </c>
      <c r="G15" s="18" t="s">
        <v>212</v>
      </c>
      <c r="H15" s="10"/>
      <c r="I15" s="19">
        <v>59429936</v>
      </c>
      <c r="J15" s="19">
        <v>31590</v>
      </c>
      <c r="K15" s="17" t="s">
        <v>14</v>
      </c>
      <c r="L15" s="10"/>
      <c r="M15" s="60">
        <v>3428</v>
      </c>
      <c r="N15" s="60">
        <v>3333</v>
      </c>
      <c r="O15" s="60">
        <v>3333</v>
      </c>
      <c r="P15" s="10"/>
      <c r="Q15" s="60">
        <f t="shared" si="0"/>
        <v>99990</v>
      </c>
      <c r="R15" s="10"/>
      <c r="S15" s="62">
        <f t="shared" si="1"/>
        <v>103323</v>
      </c>
      <c r="T15" s="10"/>
      <c r="U15" s="64">
        <v>5.6</v>
      </c>
      <c r="V15" s="64">
        <v>5.6</v>
      </c>
      <c r="W15" s="10"/>
      <c r="X15" s="43">
        <f t="shared" si="2"/>
        <v>82488083700</v>
      </c>
      <c r="Y15" s="36">
        <f t="shared" si="3"/>
        <v>4.3970193869936038E-2</v>
      </c>
      <c r="Z15" s="10"/>
      <c r="AA15" s="20">
        <v>42.8</v>
      </c>
      <c r="AB15" s="20">
        <v>25.6</v>
      </c>
      <c r="AC15" s="20">
        <v>7.3</v>
      </c>
      <c r="AD15" s="20">
        <v>17.600000000000001</v>
      </c>
      <c r="AE15" s="20">
        <v>6.7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30936.125</v>
      </c>
      <c r="AO15" s="35">
        <v>80</v>
      </c>
      <c r="AP15" s="43">
        <f t="shared" si="5"/>
        <v>8248808370</v>
      </c>
      <c r="AR15" s="57">
        <f t="shared" si="6"/>
        <v>30936.125</v>
      </c>
      <c r="AS15" s="35">
        <v>24</v>
      </c>
      <c r="AT15" s="43">
        <f t="shared" si="7"/>
        <v>74239275330</v>
      </c>
      <c r="AV15" s="43">
        <v>1876000000000</v>
      </c>
    </row>
    <row r="16" spans="1:48" ht="24" customHeight="1">
      <c r="A16" s="16"/>
      <c r="B16" s="17">
        <f t="shared" si="8"/>
        <v>8</v>
      </c>
      <c r="C16" s="10"/>
      <c r="D16" s="18" t="s">
        <v>39</v>
      </c>
      <c r="E16" s="10"/>
      <c r="F16" s="18" t="s">
        <v>13</v>
      </c>
      <c r="G16" s="18" t="s">
        <v>222</v>
      </c>
      <c r="H16" s="10"/>
      <c r="I16" s="19">
        <v>36289824</v>
      </c>
      <c r="J16" s="19">
        <v>43660</v>
      </c>
      <c r="K16" s="17" t="s">
        <v>14</v>
      </c>
      <c r="L16" s="10"/>
      <c r="M16" s="60">
        <v>1858</v>
      </c>
      <c r="N16" s="60">
        <v>2118</v>
      </c>
      <c r="O16" s="60">
        <v>2118</v>
      </c>
      <c r="P16" s="10"/>
      <c r="Q16" s="60">
        <f t="shared" si="0"/>
        <v>63540</v>
      </c>
      <c r="R16" s="10"/>
      <c r="S16" s="62">
        <f t="shared" si="1"/>
        <v>65658</v>
      </c>
      <c r="T16" s="10"/>
      <c r="U16" s="64">
        <v>5.8</v>
      </c>
      <c r="V16" s="64">
        <v>5.8</v>
      </c>
      <c r="W16" s="10"/>
      <c r="X16" s="43">
        <f t="shared" si="2"/>
        <v>71639064254.399994</v>
      </c>
      <c r="Y16" s="36">
        <f t="shared" si="3"/>
        <v>4.691490782868369E-2</v>
      </c>
      <c r="Z16" s="10"/>
      <c r="AA16" s="20">
        <v>64.3</v>
      </c>
      <c r="AB16" s="20">
        <v>10.8</v>
      </c>
      <c r="AC16" s="20">
        <v>2.5</v>
      </c>
      <c r="AD16" s="20">
        <v>15.2</v>
      </c>
      <c r="AE16" s="20">
        <v>7.2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42279.900999999998</v>
      </c>
      <c r="AO16" s="35">
        <v>80</v>
      </c>
      <c r="AP16" s="43">
        <f t="shared" si="5"/>
        <v>7163906425.4399986</v>
      </c>
      <c r="AR16" s="57">
        <f t="shared" si="6"/>
        <v>42279.900999999998</v>
      </c>
      <c r="AS16" s="35">
        <v>24</v>
      </c>
      <c r="AT16" s="43">
        <f t="shared" si="7"/>
        <v>64475157828.959999</v>
      </c>
      <c r="AV16" s="43">
        <v>1527000000000</v>
      </c>
    </row>
    <row r="17" spans="1:48" ht="24" customHeight="1">
      <c r="A17" s="16"/>
      <c r="B17" s="17">
        <f t="shared" si="8"/>
        <v>9</v>
      </c>
      <c r="C17" s="10"/>
      <c r="D17" s="18" t="s">
        <v>177</v>
      </c>
      <c r="E17" s="10"/>
      <c r="F17" s="18" t="s">
        <v>8</v>
      </c>
      <c r="G17" s="18" t="s">
        <v>212</v>
      </c>
      <c r="H17" s="10"/>
      <c r="I17" s="19">
        <v>65788572</v>
      </c>
      <c r="J17" s="19">
        <v>42390</v>
      </c>
      <c r="K17" s="17" t="s">
        <v>14</v>
      </c>
      <c r="L17" s="10"/>
      <c r="M17" s="60">
        <v>1804</v>
      </c>
      <c r="N17" s="60">
        <v>2019</v>
      </c>
      <c r="O17" s="60">
        <v>2019</v>
      </c>
      <c r="P17" s="10"/>
      <c r="Q17" s="60">
        <f t="shared" si="0"/>
        <v>60570</v>
      </c>
      <c r="R17" s="10"/>
      <c r="S17" s="62">
        <f t="shared" si="1"/>
        <v>62589</v>
      </c>
      <c r="T17" s="10"/>
      <c r="U17" s="64">
        <v>3.1</v>
      </c>
      <c r="V17" s="64">
        <v>3.1</v>
      </c>
      <c r="W17" s="10"/>
      <c r="X17" s="43">
        <f t="shared" si="2"/>
        <v>66342994538.399994</v>
      </c>
      <c r="Y17" s="36">
        <f t="shared" si="3"/>
        <v>2.4626204357238304E-2</v>
      </c>
      <c r="Z17" s="10"/>
      <c r="AA17" s="20">
        <v>46.2</v>
      </c>
      <c r="AB17" s="20">
        <v>20.5</v>
      </c>
      <c r="AC17" s="20">
        <v>5.5</v>
      </c>
      <c r="AD17" s="20">
        <v>23.7</v>
      </c>
      <c r="AE17" s="20">
        <v>4.0999999999999996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41074.167000000001</v>
      </c>
      <c r="AO17" s="35">
        <v>80</v>
      </c>
      <c r="AP17" s="43">
        <f t="shared" si="5"/>
        <v>6634299453.8400002</v>
      </c>
      <c r="AR17" s="57">
        <f t="shared" si="6"/>
        <v>41074.167000000001</v>
      </c>
      <c r="AS17" s="35">
        <v>24</v>
      </c>
      <c r="AT17" s="43">
        <f t="shared" si="7"/>
        <v>59708695084.559998</v>
      </c>
      <c r="AV17" s="43">
        <v>2694000000000</v>
      </c>
    </row>
    <row r="18" spans="1:48" ht="24" customHeight="1">
      <c r="A18" s="16"/>
      <c r="B18" s="17">
        <f t="shared" si="8"/>
        <v>10</v>
      </c>
      <c r="C18" s="10"/>
      <c r="D18" s="18" t="s">
        <v>17</v>
      </c>
      <c r="E18" s="10"/>
      <c r="F18" s="18" t="s">
        <v>18</v>
      </c>
      <c r="G18" s="18" t="s">
        <v>224</v>
      </c>
      <c r="H18" s="10"/>
      <c r="I18" s="19">
        <v>24125848</v>
      </c>
      <c r="J18" s="19">
        <v>54420</v>
      </c>
      <c r="K18" s="17" t="s">
        <v>14</v>
      </c>
      <c r="L18" s="10"/>
      <c r="M18" s="60">
        <v>1296</v>
      </c>
      <c r="N18" s="60">
        <v>1351</v>
      </c>
      <c r="O18" s="60">
        <v>1351</v>
      </c>
      <c r="P18" s="10"/>
      <c r="Q18" s="60">
        <f t="shared" si="0"/>
        <v>40530</v>
      </c>
      <c r="R18" s="10"/>
      <c r="S18" s="62">
        <f t="shared" si="1"/>
        <v>41881</v>
      </c>
      <c r="T18" s="10"/>
      <c r="U18" s="64">
        <v>5.6</v>
      </c>
      <c r="V18" s="64">
        <v>5.6</v>
      </c>
      <c r="W18" s="10"/>
      <c r="X18" s="43">
        <f t="shared" si="2"/>
        <v>54008798384.800003</v>
      </c>
      <c r="Y18" s="36">
        <f t="shared" si="3"/>
        <v>4.4672289813730358E-2</v>
      </c>
      <c r="Z18" s="10"/>
      <c r="AA18" s="20">
        <v>60.9</v>
      </c>
      <c r="AB18" s="20">
        <v>19.3</v>
      </c>
      <c r="AC18" s="20">
        <v>2.2000000000000002</v>
      </c>
      <c r="AD18" s="20">
        <v>14</v>
      </c>
      <c r="AE18" s="20">
        <v>3.6</v>
      </c>
      <c r="AF18" s="66">
        <f t="shared" si="4"/>
        <v>100</v>
      </c>
      <c r="AG18" s="10"/>
      <c r="AH18" s="72"/>
      <c r="AI18" s="73"/>
      <c r="AJ18" s="74"/>
      <c r="AK18" s="75"/>
      <c r="AL18" s="76"/>
      <c r="AN18" s="57">
        <v>49971.131000000001</v>
      </c>
      <c r="AO18" s="35">
        <v>80</v>
      </c>
      <c r="AP18" s="43">
        <f t="shared" si="5"/>
        <v>5400879838.4800005</v>
      </c>
      <c r="AR18" s="57">
        <f t="shared" si="6"/>
        <v>49971.131000000001</v>
      </c>
      <c r="AS18" s="35">
        <v>24</v>
      </c>
      <c r="AT18" s="43">
        <f t="shared" si="7"/>
        <v>48607918546.32</v>
      </c>
      <c r="AV18" s="43">
        <v>1209000000000</v>
      </c>
    </row>
    <row r="19" spans="1:48" ht="24" customHeight="1">
      <c r="A19" s="16"/>
      <c r="B19" s="17">
        <f t="shared" si="8"/>
        <v>11</v>
      </c>
      <c r="C19" s="10"/>
      <c r="D19" s="18" t="s">
        <v>176</v>
      </c>
      <c r="E19" s="10"/>
      <c r="F19" s="18" t="s">
        <v>5</v>
      </c>
      <c r="G19" s="18" t="s">
        <v>226</v>
      </c>
      <c r="H19" s="10"/>
      <c r="I19" s="19">
        <v>9269612</v>
      </c>
      <c r="J19" s="19">
        <v>40480</v>
      </c>
      <c r="K19" s="17" t="s">
        <v>14</v>
      </c>
      <c r="L19" s="10"/>
      <c r="M19" s="60">
        <v>725</v>
      </c>
      <c r="N19" s="60">
        <v>1678</v>
      </c>
      <c r="O19" s="60">
        <v>1678</v>
      </c>
      <c r="P19" s="10"/>
      <c r="Q19" s="60">
        <f t="shared" si="0"/>
        <v>50340</v>
      </c>
      <c r="R19" s="10"/>
      <c r="S19" s="62">
        <f t="shared" si="1"/>
        <v>52018</v>
      </c>
      <c r="T19" s="10"/>
      <c r="U19" s="64">
        <v>18.100000000000001</v>
      </c>
      <c r="V19" s="64">
        <v>18.100000000000001</v>
      </c>
      <c r="W19" s="10"/>
      <c r="X19" s="43">
        <f t="shared" si="2"/>
        <v>51201615412.800003</v>
      </c>
      <c r="Y19" s="36">
        <f t="shared" si="3"/>
        <v>0.14340381580136957</v>
      </c>
      <c r="Z19" s="10"/>
      <c r="AA19" s="20">
        <v>54.5</v>
      </c>
      <c r="AB19" s="20">
        <v>5.5</v>
      </c>
      <c r="AC19" s="20">
        <v>1.5</v>
      </c>
      <c r="AD19" s="20">
        <v>24.3</v>
      </c>
      <c r="AE19" s="20">
        <v>14.2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38141.847000000002</v>
      </c>
      <c r="AO19" s="35">
        <v>80</v>
      </c>
      <c r="AP19" s="43">
        <f t="shared" si="5"/>
        <v>5120161541.2800007</v>
      </c>
      <c r="AR19" s="57">
        <f t="shared" si="6"/>
        <v>38141.847000000002</v>
      </c>
      <c r="AS19" s="35">
        <v>24</v>
      </c>
      <c r="AT19" s="43">
        <f t="shared" si="7"/>
        <v>46081453871.520004</v>
      </c>
      <c r="AV19" s="43">
        <v>357045000000</v>
      </c>
    </row>
    <row r="20" spans="1:48" ht="24" customHeight="1">
      <c r="A20" s="16"/>
      <c r="B20" s="17">
        <f t="shared" si="8"/>
        <v>12</v>
      </c>
      <c r="C20" s="10"/>
      <c r="D20" s="18" t="s">
        <v>157</v>
      </c>
      <c r="E20" s="10"/>
      <c r="F20" s="18" t="s">
        <v>8</v>
      </c>
      <c r="G20" s="18" t="s">
        <v>212</v>
      </c>
      <c r="H20" s="10"/>
      <c r="I20" s="19">
        <v>46347576</v>
      </c>
      <c r="J20" s="19">
        <v>27520</v>
      </c>
      <c r="K20" s="17" t="s">
        <v>14</v>
      </c>
      <c r="L20" s="10"/>
      <c r="M20" s="60">
        <v>1810</v>
      </c>
      <c r="N20" s="60">
        <v>1922</v>
      </c>
      <c r="O20" s="60">
        <v>1922</v>
      </c>
      <c r="P20" s="10"/>
      <c r="Q20" s="60">
        <f t="shared" si="0"/>
        <v>57660</v>
      </c>
      <c r="R20" s="10"/>
      <c r="S20" s="62">
        <f t="shared" si="1"/>
        <v>59582</v>
      </c>
      <c r="T20" s="10"/>
      <c r="U20" s="64">
        <v>4.0999999999999996</v>
      </c>
      <c r="V20" s="64">
        <v>4.0999999999999996</v>
      </c>
      <c r="W20" s="10"/>
      <c r="X20" s="43">
        <f t="shared" si="2"/>
        <v>40755047462.399994</v>
      </c>
      <c r="Y20" s="36">
        <f t="shared" si="3"/>
        <v>3.3080395667532465E-2</v>
      </c>
      <c r="Z20" s="10"/>
      <c r="AA20" s="20">
        <v>46.5</v>
      </c>
      <c r="AB20" s="20">
        <v>21.9</v>
      </c>
      <c r="AC20" s="20">
        <v>3.7</v>
      </c>
      <c r="AD20" s="20">
        <v>21.5</v>
      </c>
      <c r="AE20" s="20">
        <v>6.4</v>
      </c>
      <c r="AF20" s="66">
        <f t="shared" si="4"/>
        <v>100.00000000000001</v>
      </c>
      <c r="AG20" s="10"/>
      <c r="AH20" s="72"/>
      <c r="AI20" s="73"/>
      <c r="AJ20" s="74"/>
      <c r="AK20" s="75"/>
      <c r="AL20" s="76"/>
      <c r="AN20" s="57">
        <v>26505.624</v>
      </c>
      <c r="AO20" s="35">
        <v>80</v>
      </c>
      <c r="AP20" s="43">
        <f t="shared" si="5"/>
        <v>4075504746.2400002</v>
      </c>
      <c r="AR20" s="57">
        <f t="shared" si="6"/>
        <v>26505.624</v>
      </c>
      <c r="AS20" s="35">
        <v>24</v>
      </c>
      <c r="AT20" s="43">
        <f t="shared" si="7"/>
        <v>36679542716.159996</v>
      </c>
      <c r="AV20" s="43">
        <v>1232000000000</v>
      </c>
    </row>
    <row r="21" spans="1:48" ht="24" customHeight="1">
      <c r="A21" s="16"/>
      <c r="B21" s="17">
        <f t="shared" si="8"/>
        <v>13</v>
      </c>
      <c r="C21" s="10"/>
      <c r="D21" s="18" t="s">
        <v>134</v>
      </c>
      <c r="E21" s="10"/>
      <c r="F21" s="18" t="s">
        <v>8</v>
      </c>
      <c r="G21" s="18" t="s">
        <v>212</v>
      </c>
      <c r="H21" s="10"/>
      <c r="I21" s="19">
        <v>38224408</v>
      </c>
      <c r="J21" s="19">
        <v>12680</v>
      </c>
      <c r="K21" s="17" t="s">
        <v>14</v>
      </c>
      <c r="L21" s="10"/>
      <c r="M21" s="60">
        <v>3026</v>
      </c>
      <c r="N21" s="60">
        <v>3698</v>
      </c>
      <c r="O21" s="60">
        <v>3698</v>
      </c>
      <c r="P21" s="10"/>
      <c r="Q21" s="60">
        <f t="shared" si="0"/>
        <v>110940</v>
      </c>
      <c r="R21" s="10"/>
      <c r="S21" s="62">
        <f t="shared" si="1"/>
        <v>114638</v>
      </c>
      <c r="T21" s="10"/>
      <c r="U21" s="64">
        <v>9.6999999999999993</v>
      </c>
      <c r="V21" s="64">
        <v>9.6999999999999993</v>
      </c>
      <c r="W21" s="10"/>
      <c r="X21" s="43">
        <f t="shared" si="2"/>
        <v>36777571480</v>
      </c>
      <c r="Y21" s="36">
        <f t="shared" si="3"/>
        <v>7.7913961629394859E-2</v>
      </c>
      <c r="Z21" s="10"/>
      <c r="AA21" s="20">
        <v>46.8</v>
      </c>
      <c r="AB21" s="20">
        <v>11.2</v>
      </c>
      <c r="AC21" s="20">
        <v>9</v>
      </c>
      <c r="AD21" s="20">
        <v>28.7</v>
      </c>
      <c r="AE21" s="20">
        <v>4.3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12431.575000000001</v>
      </c>
      <c r="AO21" s="35">
        <v>80</v>
      </c>
      <c r="AP21" s="43">
        <f t="shared" si="5"/>
        <v>3677757148</v>
      </c>
      <c r="AR21" s="57">
        <f t="shared" si="6"/>
        <v>12431.575000000001</v>
      </c>
      <c r="AS21" s="35">
        <v>24</v>
      </c>
      <c r="AT21" s="43">
        <f t="shared" si="7"/>
        <v>33099814332</v>
      </c>
      <c r="AV21" s="43">
        <v>472028000000</v>
      </c>
    </row>
    <row r="22" spans="1:48" ht="24" customHeight="1">
      <c r="A22" s="16"/>
      <c r="B22" s="17">
        <f t="shared" si="8"/>
        <v>14</v>
      </c>
      <c r="C22" s="10"/>
      <c r="D22" s="18" t="s">
        <v>42</v>
      </c>
      <c r="E22" s="10"/>
      <c r="F22" s="18" t="s">
        <v>13</v>
      </c>
      <c r="G22" s="18" t="s">
        <v>222</v>
      </c>
      <c r="H22" s="10"/>
      <c r="I22" s="19">
        <v>17909754</v>
      </c>
      <c r="J22" s="19">
        <v>13530</v>
      </c>
      <c r="K22" s="17" t="s">
        <v>14</v>
      </c>
      <c r="L22" s="10"/>
      <c r="M22" s="60">
        <v>1675</v>
      </c>
      <c r="N22" s="60">
        <v>2245</v>
      </c>
      <c r="O22" s="60">
        <v>2245</v>
      </c>
      <c r="P22" s="10"/>
      <c r="Q22" s="60">
        <f t="shared" si="0"/>
        <v>67350</v>
      </c>
      <c r="R22" s="10"/>
      <c r="S22" s="62">
        <f t="shared" si="1"/>
        <v>69595</v>
      </c>
      <c r="T22" s="10"/>
      <c r="U22" s="64">
        <v>12.5</v>
      </c>
      <c r="V22" s="64">
        <v>12.5</v>
      </c>
      <c r="W22" s="10"/>
      <c r="X22" s="43">
        <f t="shared" si="2"/>
        <v>24691566047.999996</v>
      </c>
      <c r="Y22" s="36">
        <f t="shared" si="3"/>
        <v>9.8632124502676347E-2</v>
      </c>
      <c r="Z22" s="10"/>
      <c r="AA22" s="20">
        <v>42</v>
      </c>
      <c r="AB22" s="20">
        <v>8.6999999999999993</v>
      </c>
      <c r="AC22" s="20">
        <v>5.7</v>
      </c>
      <c r="AD22" s="20">
        <v>36</v>
      </c>
      <c r="AE22" s="20">
        <v>7.6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13748.088</v>
      </c>
      <c r="AO22" s="35">
        <v>80</v>
      </c>
      <c r="AP22" s="43">
        <f t="shared" si="5"/>
        <v>2469156604.7999997</v>
      </c>
      <c r="AR22" s="57">
        <f t="shared" si="6"/>
        <v>13748.088</v>
      </c>
      <c r="AS22" s="35">
        <v>24</v>
      </c>
      <c r="AT22" s="43">
        <f t="shared" si="7"/>
        <v>22222409443.199997</v>
      </c>
      <c r="AV22" s="43">
        <v>250340000000</v>
      </c>
    </row>
    <row r="23" spans="1:48" ht="24" customHeight="1">
      <c r="A23" s="16"/>
      <c r="B23" s="17">
        <f t="shared" si="8"/>
        <v>15</v>
      </c>
      <c r="C23" s="10"/>
      <c r="D23" s="18" t="s">
        <v>123</v>
      </c>
      <c r="E23" s="10"/>
      <c r="F23" s="18" t="s">
        <v>8</v>
      </c>
      <c r="G23" s="18" t="s">
        <v>212</v>
      </c>
      <c r="H23" s="10"/>
      <c r="I23" s="19">
        <v>16987330</v>
      </c>
      <c r="J23" s="19">
        <v>46310</v>
      </c>
      <c r="K23" s="17" t="s">
        <v>14</v>
      </c>
      <c r="L23" s="10"/>
      <c r="M23" s="60">
        <v>621</v>
      </c>
      <c r="N23" s="60">
        <v>648</v>
      </c>
      <c r="O23" s="60">
        <v>648</v>
      </c>
      <c r="P23" s="10"/>
      <c r="Q23" s="60">
        <f t="shared" si="0"/>
        <v>19440</v>
      </c>
      <c r="R23" s="10"/>
      <c r="S23" s="62">
        <f t="shared" si="1"/>
        <v>20088</v>
      </c>
      <c r="T23" s="10"/>
      <c r="U23" s="64">
        <v>3.8</v>
      </c>
      <c r="V23" s="64">
        <v>3.8</v>
      </c>
      <c r="W23" s="10"/>
      <c r="X23" s="43">
        <f t="shared" si="2"/>
        <v>23850470995.200001</v>
      </c>
      <c r="Y23" s="36">
        <f t="shared" si="3"/>
        <v>3.0439845155757039E-2</v>
      </c>
      <c r="Z23" s="10"/>
      <c r="AA23" s="20">
        <v>38</v>
      </c>
      <c r="AB23" s="20">
        <v>21.4</v>
      </c>
      <c r="AC23" s="20">
        <v>29.8</v>
      </c>
      <c r="AD23" s="20">
        <v>9.1999999999999993</v>
      </c>
      <c r="AE23" s="20">
        <v>1.6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46007.853000000003</v>
      </c>
      <c r="AO23" s="35">
        <v>80</v>
      </c>
      <c r="AP23" s="43">
        <f t="shared" si="5"/>
        <v>2385047099.5200005</v>
      </c>
      <c r="AR23" s="57">
        <f t="shared" si="6"/>
        <v>46007.853000000003</v>
      </c>
      <c r="AS23" s="35">
        <v>24</v>
      </c>
      <c r="AT23" s="43">
        <f t="shared" si="7"/>
        <v>21465423895.68</v>
      </c>
      <c r="AV23" s="43">
        <v>783528000000</v>
      </c>
    </row>
    <row r="24" spans="1:48" ht="24" customHeight="1">
      <c r="A24" s="16"/>
      <c r="B24" s="17">
        <f t="shared" si="8"/>
        <v>16</v>
      </c>
      <c r="C24" s="10"/>
      <c r="D24" s="18" t="s">
        <v>25</v>
      </c>
      <c r="E24" s="10"/>
      <c r="F24" s="18" t="s">
        <v>8</v>
      </c>
      <c r="G24" s="18" t="s">
        <v>212</v>
      </c>
      <c r="H24" s="10"/>
      <c r="I24" s="19">
        <v>11358379</v>
      </c>
      <c r="J24" s="19">
        <v>41860</v>
      </c>
      <c r="K24" s="17" t="s">
        <v>14</v>
      </c>
      <c r="L24" s="10"/>
      <c r="M24" s="60">
        <v>637</v>
      </c>
      <c r="N24" s="60">
        <v>657</v>
      </c>
      <c r="O24" s="60">
        <v>657</v>
      </c>
      <c r="P24" s="10"/>
      <c r="Q24" s="60">
        <f t="shared" si="0"/>
        <v>19710</v>
      </c>
      <c r="R24" s="10"/>
      <c r="S24" s="62">
        <f t="shared" si="1"/>
        <v>20367</v>
      </c>
      <c r="T24" s="10"/>
      <c r="U24" s="64">
        <v>5.8</v>
      </c>
      <c r="V24" s="64">
        <v>5.8</v>
      </c>
      <c r="W24" s="10"/>
      <c r="X24" s="43">
        <f t="shared" si="2"/>
        <v>22081559760</v>
      </c>
      <c r="Y24" s="36">
        <f t="shared" si="3"/>
        <v>4.6384277008845579E-2</v>
      </c>
      <c r="Z24" s="10"/>
      <c r="AA24" s="20">
        <v>57.1</v>
      </c>
      <c r="AB24" s="20">
        <v>14.4</v>
      </c>
      <c r="AC24" s="20">
        <v>11.1</v>
      </c>
      <c r="AD24" s="20">
        <v>12.2</v>
      </c>
      <c r="AE24" s="20">
        <v>5.2</v>
      </c>
      <c r="AF24" s="66">
        <f t="shared" si="4"/>
        <v>100</v>
      </c>
      <c r="AG24" s="10"/>
      <c r="AH24" s="72"/>
      <c r="AI24" s="73"/>
      <c r="AJ24" s="74"/>
      <c r="AK24" s="75"/>
      <c r="AL24" s="76"/>
      <c r="AN24" s="57">
        <v>42012.1</v>
      </c>
      <c r="AO24" s="35">
        <v>80</v>
      </c>
      <c r="AP24" s="43">
        <f t="shared" si="5"/>
        <v>2208155976</v>
      </c>
      <c r="AR24" s="57">
        <f t="shared" si="6"/>
        <v>42012.1</v>
      </c>
      <c r="AS24" s="35">
        <v>24</v>
      </c>
      <c r="AT24" s="43">
        <f t="shared" si="7"/>
        <v>19873403784</v>
      </c>
      <c r="AV24" s="43">
        <v>476057000000</v>
      </c>
    </row>
    <row r="25" spans="1:48" ht="24" customHeight="1">
      <c r="A25" s="16"/>
      <c r="B25" s="17">
        <f t="shared" si="8"/>
        <v>17</v>
      </c>
      <c r="C25" s="10"/>
      <c r="D25" s="18" t="s">
        <v>19</v>
      </c>
      <c r="E25" s="10"/>
      <c r="F25" s="18" t="s">
        <v>8</v>
      </c>
      <c r="G25" s="18" t="s">
        <v>212</v>
      </c>
      <c r="H25" s="10"/>
      <c r="I25" s="19">
        <v>8712137</v>
      </c>
      <c r="J25" s="19">
        <v>45230</v>
      </c>
      <c r="K25" s="17" t="s">
        <v>14</v>
      </c>
      <c r="L25" s="10"/>
      <c r="M25" s="60">
        <v>432</v>
      </c>
      <c r="N25" s="60">
        <v>452</v>
      </c>
      <c r="O25" s="60">
        <v>452</v>
      </c>
      <c r="P25" s="10"/>
      <c r="Q25" s="60">
        <f t="shared" si="0"/>
        <v>13560</v>
      </c>
      <c r="R25" s="10"/>
      <c r="S25" s="62">
        <f t="shared" si="1"/>
        <v>14012</v>
      </c>
      <c r="T25" s="10"/>
      <c r="U25" s="64">
        <v>5.2</v>
      </c>
      <c r="V25" s="64">
        <v>5.2</v>
      </c>
      <c r="W25" s="10"/>
      <c r="X25" s="43">
        <f t="shared" si="2"/>
        <v>16357990287.999998</v>
      </c>
      <c r="Y25" s="36">
        <f t="shared" si="3"/>
        <v>4.1388743429109268E-2</v>
      </c>
      <c r="Z25" s="10"/>
      <c r="AA25" s="20">
        <v>43.8</v>
      </c>
      <c r="AB25" s="20">
        <v>22</v>
      </c>
      <c r="AC25" s="20">
        <v>11.1</v>
      </c>
      <c r="AD25" s="20">
        <v>16.899999999999999</v>
      </c>
      <c r="AE25" s="20">
        <v>6.2</v>
      </c>
      <c r="AF25" s="66">
        <f t="shared" si="4"/>
        <v>99.999999999999986</v>
      </c>
      <c r="AG25" s="10"/>
      <c r="AH25" s="72"/>
      <c r="AI25" s="73"/>
      <c r="AJ25" s="74"/>
      <c r="AK25" s="75"/>
      <c r="AL25" s="76"/>
      <c r="AN25" s="57">
        <v>45237.805</v>
      </c>
      <c r="AO25" s="35">
        <v>80</v>
      </c>
      <c r="AP25" s="43">
        <f t="shared" si="5"/>
        <v>1635799028.8</v>
      </c>
      <c r="AR25" s="57">
        <f t="shared" si="6"/>
        <v>45237.805</v>
      </c>
      <c r="AS25" s="35">
        <v>24</v>
      </c>
      <c r="AT25" s="43">
        <f t="shared" si="7"/>
        <v>14722191259.199999</v>
      </c>
      <c r="AV25" s="43">
        <v>395228000000</v>
      </c>
    </row>
    <row r="26" spans="1:48" ht="24" customHeight="1">
      <c r="A26" s="16"/>
      <c r="B26" s="17">
        <f t="shared" si="8"/>
        <v>18</v>
      </c>
      <c r="C26" s="10"/>
      <c r="D26" s="18" t="s">
        <v>96</v>
      </c>
      <c r="E26" s="10"/>
      <c r="F26" s="18" t="s">
        <v>5</v>
      </c>
      <c r="G26" s="18" t="s">
        <v>226</v>
      </c>
      <c r="H26" s="10"/>
      <c r="I26" s="19">
        <v>4052584</v>
      </c>
      <c r="J26" s="19">
        <v>41680</v>
      </c>
      <c r="K26" s="17" t="s">
        <v>14</v>
      </c>
      <c r="L26" s="10"/>
      <c r="M26" s="60">
        <v>424</v>
      </c>
      <c r="N26" s="60">
        <v>715</v>
      </c>
      <c r="O26" s="60">
        <v>715</v>
      </c>
      <c r="P26" s="10"/>
      <c r="Q26" s="60">
        <f t="shared" si="0"/>
        <v>21450</v>
      </c>
      <c r="R26" s="10"/>
      <c r="S26" s="62">
        <f t="shared" si="1"/>
        <v>22165</v>
      </c>
      <c r="T26" s="10"/>
      <c r="U26" s="64">
        <v>17.600000000000001</v>
      </c>
      <c r="V26" s="64">
        <v>17.600000000000001</v>
      </c>
      <c r="W26" s="10"/>
      <c r="X26" s="43">
        <f t="shared" si="2"/>
        <v>15817609808</v>
      </c>
      <c r="Y26" s="36">
        <f t="shared" si="3"/>
        <v>0.14455867124840066</v>
      </c>
      <c r="Z26" s="10"/>
      <c r="AA26" s="20">
        <v>51</v>
      </c>
      <c r="AB26" s="20">
        <v>12</v>
      </c>
      <c r="AC26" s="20">
        <v>1</v>
      </c>
      <c r="AD26" s="20">
        <v>35</v>
      </c>
      <c r="AE26" s="20">
        <v>1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27653.164000000001</v>
      </c>
      <c r="AO26" s="35">
        <v>80</v>
      </c>
      <c r="AP26" s="43">
        <f t="shared" si="5"/>
        <v>1581760980.8000002</v>
      </c>
      <c r="AR26" s="57">
        <f t="shared" si="6"/>
        <v>27653.164000000001</v>
      </c>
      <c r="AS26" s="35">
        <v>24</v>
      </c>
      <c r="AT26" s="43">
        <f t="shared" si="7"/>
        <v>14235848827.200001</v>
      </c>
      <c r="AV26" s="43">
        <v>109420000000</v>
      </c>
    </row>
    <row r="27" spans="1:48" ht="24" customHeight="1">
      <c r="A27" s="16"/>
      <c r="B27" s="17">
        <f t="shared" si="8"/>
        <v>19</v>
      </c>
      <c r="C27" s="10"/>
      <c r="D27" s="18" t="s">
        <v>74</v>
      </c>
      <c r="E27" s="10"/>
      <c r="F27" s="18" t="s">
        <v>8</v>
      </c>
      <c r="G27" s="18" t="s">
        <v>212</v>
      </c>
      <c r="H27" s="10"/>
      <c r="I27" s="19">
        <v>11183716</v>
      </c>
      <c r="J27" s="19">
        <v>18960</v>
      </c>
      <c r="K27" s="17" t="s">
        <v>14</v>
      </c>
      <c r="L27" s="10"/>
      <c r="M27" s="60">
        <v>824</v>
      </c>
      <c r="N27" s="60">
        <v>1026</v>
      </c>
      <c r="O27" s="60">
        <v>1026</v>
      </c>
      <c r="P27" s="10"/>
      <c r="Q27" s="60">
        <f t="shared" si="0"/>
        <v>30780</v>
      </c>
      <c r="R27" s="10"/>
      <c r="S27" s="62">
        <f t="shared" si="1"/>
        <v>31806</v>
      </c>
      <c r="T27" s="10"/>
      <c r="U27" s="64">
        <v>9.1999999999999993</v>
      </c>
      <c r="V27" s="64">
        <v>9.1999999999999993</v>
      </c>
      <c r="W27" s="10"/>
      <c r="X27" s="43">
        <f t="shared" si="2"/>
        <v>14869990368</v>
      </c>
      <c r="Y27" s="36">
        <f t="shared" si="3"/>
        <v>7.6169644650705345E-2</v>
      </c>
      <c r="Z27" s="10"/>
      <c r="AA27" s="20">
        <v>40.299999999999997</v>
      </c>
      <c r="AB27" s="20">
        <v>32.4</v>
      </c>
      <c r="AC27" s="20">
        <v>2.2000000000000002</v>
      </c>
      <c r="AD27" s="20">
        <v>18.100000000000001</v>
      </c>
      <c r="AE27" s="20">
        <v>7</v>
      </c>
      <c r="AF27" s="66">
        <f t="shared" si="4"/>
        <v>100</v>
      </c>
      <c r="AG27" s="10"/>
      <c r="AH27" s="72"/>
      <c r="AI27" s="73"/>
      <c r="AJ27" s="74"/>
      <c r="AK27" s="75"/>
      <c r="AL27" s="76"/>
      <c r="AN27" s="57">
        <v>18116.46</v>
      </c>
      <c r="AO27" s="35">
        <v>80</v>
      </c>
      <c r="AP27" s="43">
        <f t="shared" si="5"/>
        <v>1486999036.8000002</v>
      </c>
      <c r="AR27" s="57">
        <f t="shared" si="6"/>
        <v>18116.46</v>
      </c>
      <c r="AS27" s="35">
        <v>24</v>
      </c>
      <c r="AT27" s="43">
        <f t="shared" si="7"/>
        <v>13382991331.199999</v>
      </c>
      <c r="AV27" s="43">
        <v>195222000000</v>
      </c>
    </row>
    <row r="28" spans="1:48" ht="24" customHeight="1">
      <c r="A28" s="16"/>
      <c r="B28" s="17">
        <f t="shared" si="8"/>
        <v>20</v>
      </c>
      <c r="C28" s="10"/>
      <c r="D28" s="18" t="s">
        <v>162</v>
      </c>
      <c r="E28" s="10"/>
      <c r="F28" s="18" t="s">
        <v>8</v>
      </c>
      <c r="G28" s="18" t="s">
        <v>212</v>
      </c>
      <c r="H28" s="10"/>
      <c r="I28" s="19">
        <v>8401739</v>
      </c>
      <c r="J28" s="19">
        <v>81240</v>
      </c>
      <c r="K28" s="17" t="s">
        <v>14</v>
      </c>
      <c r="L28" s="10"/>
      <c r="M28" s="60">
        <v>216</v>
      </c>
      <c r="N28" s="60">
        <v>223</v>
      </c>
      <c r="O28" s="60">
        <v>223</v>
      </c>
      <c r="P28" s="10"/>
      <c r="Q28" s="60">
        <f t="shared" si="0"/>
        <v>6690</v>
      </c>
      <c r="R28" s="10"/>
      <c r="S28" s="62">
        <f t="shared" si="1"/>
        <v>6913</v>
      </c>
      <c r="T28" s="10"/>
      <c r="U28" s="64">
        <v>2.7</v>
      </c>
      <c r="V28" s="64">
        <v>2.7</v>
      </c>
      <c r="W28" s="10"/>
      <c r="X28" s="43">
        <f t="shared" si="2"/>
        <v>14302719231.200001</v>
      </c>
      <c r="Y28" s="36">
        <f t="shared" si="3"/>
        <v>2.1305716490021734E-2</v>
      </c>
      <c r="Z28" s="10"/>
      <c r="AA28" s="20">
        <v>34.700000000000003</v>
      </c>
      <c r="AB28" s="20">
        <v>22.7</v>
      </c>
      <c r="AC28" s="20">
        <v>15.3</v>
      </c>
      <c r="AD28" s="20">
        <v>23.1</v>
      </c>
      <c r="AE28" s="20">
        <v>4.2</v>
      </c>
      <c r="AF28" s="66">
        <f t="shared" si="4"/>
        <v>100.00000000000001</v>
      </c>
      <c r="AG28" s="10"/>
      <c r="AH28" s="72"/>
      <c r="AI28" s="73"/>
      <c r="AJ28" s="74"/>
      <c r="AK28" s="75"/>
      <c r="AL28" s="76"/>
      <c r="AN28" s="57">
        <v>80172.192999999999</v>
      </c>
      <c r="AO28" s="35">
        <v>80</v>
      </c>
      <c r="AP28" s="43">
        <f t="shared" si="5"/>
        <v>1430271923.1200001</v>
      </c>
      <c r="AR28" s="57">
        <f t="shared" si="6"/>
        <v>80172.192999999999</v>
      </c>
      <c r="AS28" s="35">
        <v>24</v>
      </c>
      <c r="AT28" s="43">
        <f t="shared" si="7"/>
        <v>12872447308.08</v>
      </c>
      <c r="AV28" s="43">
        <v>671309000000</v>
      </c>
    </row>
    <row r="29" spans="1:48" ht="24" customHeight="1">
      <c r="A29" s="16"/>
      <c r="B29" s="17">
        <f t="shared" si="8"/>
        <v>21</v>
      </c>
      <c r="C29" s="10"/>
      <c r="D29" s="18" t="s">
        <v>135</v>
      </c>
      <c r="E29" s="10"/>
      <c r="F29" s="18" t="s">
        <v>8</v>
      </c>
      <c r="G29" s="18" t="s">
        <v>212</v>
      </c>
      <c r="H29" s="10"/>
      <c r="I29" s="19">
        <v>10371627</v>
      </c>
      <c r="J29" s="19">
        <v>19850</v>
      </c>
      <c r="K29" s="17" t="s">
        <v>14</v>
      </c>
      <c r="L29" s="10"/>
      <c r="M29" s="60">
        <v>563</v>
      </c>
      <c r="N29" s="60">
        <v>768</v>
      </c>
      <c r="O29" s="60">
        <v>768</v>
      </c>
      <c r="P29" s="10"/>
      <c r="Q29" s="60">
        <f t="shared" si="0"/>
        <v>23040</v>
      </c>
      <c r="R29" s="10"/>
      <c r="S29" s="62">
        <f t="shared" si="1"/>
        <v>23808</v>
      </c>
      <c r="T29" s="10"/>
      <c r="U29" s="64">
        <v>7.4</v>
      </c>
      <c r="V29" s="64">
        <v>7.4</v>
      </c>
      <c r="W29" s="10"/>
      <c r="X29" s="43">
        <f t="shared" si="2"/>
        <v>12274729574.400002</v>
      </c>
      <c r="Y29" s="36">
        <f t="shared" si="3"/>
        <v>5.9503454303248896E-2</v>
      </c>
      <c r="Z29" s="10"/>
      <c r="AA29" s="20">
        <v>47.6</v>
      </c>
      <c r="AB29" s="20">
        <v>18.3</v>
      </c>
      <c r="AC29" s="20">
        <v>5.9</v>
      </c>
      <c r="AD29" s="20">
        <v>21.8</v>
      </c>
      <c r="AE29" s="20">
        <v>6.4</v>
      </c>
      <c r="AF29" s="66">
        <f t="shared" si="4"/>
        <v>100.00000000000001</v>
      </c>
      <c r="AG29" s="10"/>
      <c r="AH29" s="72"/>
      <c r="AI29" s="73"/>
      <c r="AJ29" s="74"/>
      <c r="AK29" s="75"/>
      <c r="AL29" s="76"/>
      <c r="AN29" s="57">
        <v>19978.401000000002</v>
      </c>
      <c r="AO29" s="35">
        <v>80</v>
      </c>
      <c r="AP29" s="43">
        <f t="shared" si="5"/>
        <v>1227472957.4400001</v>
      </c>
      <c r="AR29" s="57">
        <f t="shared" si="6"/>
        <v>19978.401000000002</v>
      </c>
      <c r="AS29" s="35">
        <v>24</v>
      </c>
      <c r="AT29" s="43">
        <f t="shared" si="7"/>
        <v>11047256616.960001</v>
      </c>
      <c r="AV29" s="43">
        <v>206286000000</v>
      </c>
    </row>
    <row r="30" spans="1:48" ht="24" customHeight="1">
      <c r="A30" s="16"/>
      <c r="B30" s="17">
        <f t="shared" si="8"/>
        <v>22</v>
      </c>
      <c r="C30" s="10"/>
      <c r="D30" s="18" t="s">
        <v>124</v>
      </c>
      <c r="E30" s="10"/>
      <c r="F30" s="18" t="s">
        <v>18</v>
      </c>
      <c r="G30" s="18" t="s">
        <v>224</v>
      </c>
      <c r="H30" s="10"/>
      <c r="I30" s="19">
        <v>4660833</v>
      </c>
      <c r="J30" s="19">
        <v>39070</v>
      </c>
      <c r="K30" s="17" t="s">
        <v>14</v>
      </c>
      <c r="L30" s="10"/>
      <c r="M30" s="60">
        <v>327</v>
      </c>
      <c r="N30" s="60">
        <v>364</v>
      </c>
      <c r="O30" s="60">
        <v>364</v>
      </c>
      <c r="P30" s="10"/>
      <c r="Q30" s="60">
        <f t="shared" si="0"/>
        <v>10920</v>
      </c>
      <c r="R30" s="10"/>
      <c r="S30" s="62">
        <f t="shared" si="1"/>
        <v>11284</v>
      </c>
      <c r="T30" s="10"/>
      <c r="U30" s="64">
        <v>7.8</v>
      </c>
      <c r="V30" s="64">
        <v>7.8</v>
      </c>
      <c r="W30" s="10"/>
      <c r="X30" s="43">
        <f t="shared" si="2"/>
        <v>11655819302.4</v>
      </c>
      <c r="Y30" s="36">
        <f t="shared" si="3"/>
        <v>6.2047224453032672E-2</v>
      </c>
      <c r="Z30" s="10"/>
      <c r="AA30" s="20">
        <v>68.5</v>
      </c>
      <c r="AB30" s="20">
        <v>15.9</v>
      </c>
      <c r="AC30" s="20">
        <v>1.5</v>
      </c>
      <c r="AD30" s="20">
        <v>7.6</v>
      </c>
      <c r="AE30" s="20">
        <v>6.5</v>
      </c>
      <c r="AF30" s="66">
        <f t="shared" si="4"/>
        <v>100</v>
      </c>
      <c r="AG30" s="10"/>
      <c r="AH30" s="72"/>
      <c r="AI30" s="73"/>
      <c r="AJ30" s="74"/>
      <c r="AK30" s="75"/>
      <c r="AL30" s="76"/>
      <c r="AN30" s="57">
        <v>40026.851999999999</v>
      </c>
      <c r="AO30" s="35">
        <v>80</v>
      </c>
      <c r="AP30" s="43">
        <f t="shared" si="5"/>
        <v>1165581930.24</v>
      </c>
      <c r="AR30" s="57">
        <f t="shared" si="6"/>
        <v>40026.851999999999</v>
      </c>
      <c r="AS30" s="35">
        <v>24</v>
      </c>
      <c r="AT30" s="43">
        <f t="shared" si="7"/>
        <v>10490237372.16</v>
      </c>
      <c r="AV30" s="43">
        <v>187854000000</v>
      </c>
    </row>
    <row r="31" spans="1:48" ht="24" customHeight="1">
      <c r="A31" s="16"/>
      <c r="B31" s="17">
        <f t="shared" si="8"/>
        <v>23</v>
      </c>
      <c r="C31" s="10"/>
      <c r="D31" s="18" t="s">
        <v>161</v>
      </c>
      <c r="E31" s="10"/>
      <c r="F31" s="18" t="s">
        <v>8</v>
      </c>
      <c r="G31" s="18" t="s">
        <v>212</v>
      </c>
      <c r="H31" s="10"/>
      <c r="I31" s="19">
        <v>9837533</v>
      </c>
      <c r="J31" s="19">
        <v>54630</v>
      </c>
      <c r="K31" s="17" t="s">
        <v>14</v>
      </c>
      <c r="L31" s="10"/>
      <c r="M31" s="60">
        <v>270</v>
      </c>
      <c r="N31" s="60">
        <v>278</v>
      </c>
      <c r="O31" s="60">
        <v>278</v>
      </c>
      <c r="P31" s="10"/>
      <c r="Q31" s="60">
        <f t="shared" si="0"/>
        <v>8340</v>
      </c>
      <c r="R31" s="10"/>
      <c r="S31" s="62">
        <f t="shared" si="1"/>
        <v>8618</v>
      </c>
      <c r="T31" s="10"/>
      <c r="U31" s="64">
        <v>2.8</v>
      </c>
      <c r="V31" s="64">
        <v>2.8</v>
      </c>
      <c r="W31" s="10"/>
      <c r="X31" s="43">
        <f t="shared" si="2"/>
        <v>11559061412.800001</v>
      </c>
      <c r="Y31" s="36">
        <f t="shared" si="3"/>
        <v>2.2412401138549361E-2</v>
      </c>
      <c r="Z31" s="10"/>
      <c r="AA31" s="20">
        <v>53.7</v>
      </c>
      <c r="AB31" s="20">
        <v>16.3</v>
      </c>
      <c r="AC31" s="20">
        <v>8.1</v>
      </c>
      <c r="AD31" s="20">
        <v>15.6</v>
      </c>
      <c r="AE31" s="20">
        <v>6.3</v>
      </c>
      <c r="AF31" s="66">
        <f t="shared" si="4"/>
        <v>99.999999999999986</v>
      </c>
      <c r="AG31" s="10"/>
      <c r="AH31" s="72"/>
      <c r="AI31" s="73"/>
      <c r="AJ31" s="74"/>
      <c r="AK31" s="75"/>
      <c r="AL31" s="76"/>
      <c r="AN31" s="57">
        <v>51974.197</v>
      </c>
      <c r="AO31" s="35">
        <v>80</v>
      </c>
      <c r="AP31" s="43">
        <f t="shared" si="5"/>
        <v>1155906141.28</v>
      </c>
      <c r="AR31" s="57">
        <f t="shared" si="6"/>
        <v>51974.197</v>
      </c>
      <c r="AS31" s="35">
        <v>24</v>
      </c>
      <c r="AT31" s="43">
        <f t="shared" si="7"/>
        <v>10403155271.52</v>
      </c>
      <c r="AV31" s="43">
        <v>515744000000</v>
      </c>
    </row>
    <row r="32" spans="1:48" ht="24" customHeight="1">
      <c r="A32" s="16"/>
      <c r="B32" s="17">
        <f t="shared" si="8"/>
        <v>24</v>
      </c>
      <c r="C32" s="10"/>
      <c r="D32" s="18" t="s">
        <v>136</v>
      </c>
      <c r="E32" s="10"/>
      <c r="F32" s="18" t="s">
        <v>5</v>
      </c>
      <c r="G32" s="18" t="s">
        <v>226</v>
      </c>
      <c r="H32" s="10"/>
      <c r="I32" s="19">
        <v>2569804</v>
      </c>
      <c r="J32" s="19">
        <v>75660</v>
      </c>
      <c r="K32" s="17" t="s">
        <v>14</v>
      </c>
      <c r="L32" s="10"/>
      <c r="M32" s="60">
        <v>178</v>
      </c>
      <c r="N32" s="60">
        <v>239</v>
      </c>
      <c r="O32" s="60">
        <v>239</v>
      </c>
      <c r="P32" s="10"/>
      <c r="Q32" s="60">
        <f t="shared" si="0"/>
        <v>7170</v>
      </c>
      <c r="R32" s="10"/>
      <c r="S32" s="62">
        <f t="shared" si="1"/>
        <v>7409</v>
      </c>
      <c r="T32" s="10"/>
      <c r="U32" s="64">
        <v>9.3000000000000007</v>
      </c>
      <c r="V32" s="64">
        <v>9.3000000000000007</v>
      </c>
      <c r="W32" s="10"/>
      <c r="X32" s="43">
        <f t="shared" si="2"/>
        <v>10929577263.200001</v>
      </c>
      <c r="Y32" s="36">
        <f t="shared" si="3"/>
        <v>7.2032117570453177E-2</v>
      </c>
      <c r="Z32" s="10"/>
      <c r="AA32" s="20">
        <v>48.3</v>
      </c>
      <c r="AB32" s="20">
        <v>2.2000000000000002</v>
      </c>
      <c r="AC32" s="20">
        <v>2.8</v>
      </c>
      <c r="AD32" s="20">
        <v>32</v>
      </c>
      <c r="AE32" s="20">
        <v>14.7</v>
      </c>
      <c r="AF32" s="66">
        <f t="shared" si="4"/>
        <v>100</v>
      </c>
      <c r="AG32" s="10"/>
      <c r="AH32" s="72"/>
      <c r="AI32" s="73"/>
      <c r="AJ32" s="74"/>
      <c r="AK32" s="75"/>
      <c r="AL32" s="76"/>
      <c r="AN32" s="57">
        <v>57163.061000000002</v>
      </c>
      <c r="AO32" s="35">
        <v>80</v>
      </c>
      <c r="AP32" s="43">
        <f t="shared" si="5"/>
        <v>1092957726.3199999</v>
      </c>
      <c r="AR32" s="57">
        <f t="shared" si="6"/>
        <v>57163.061000000002</v>
      </c>
      <c r="AS32" s="35">
        <v>24</v>
      </c>
      <c r="AT32" s="43">
        <f t="shared" si="7"/>
        <v>9836619536.8800011</v>
      </c>
      <c r="AV32" s="43">
        <v>151732000000</v>
      </c>
    </row>
    <row r="33" spans="1:48" ht="24" customHeight="1">
      <c r="A33" s="16"/>
      <c r="B33" s="17">
        <f t="shared" si="8"/>
        <v>25</v>
      </c>
      <c r="C33" s="10"/>
      <c r="D33" s="18" t="s">
        <v>88</v>
      </c>
      <c r="E33" s="10"/>
      <c r="F33" s="18" t="s">
        <v>8</v>
      </c>
      <c r="G33" s="18" t="s">
        <v>212</v>
      </c>
      <c r="H33" s="10"/>
      <c r="I33" s="19">
        <v>8191828</v>
      </c>
      <c r="J33" s="19">
        <v>36190</v>
      </c>
      <c r="K33" s="17" t="s">
        <v>14</v>
      </c>
      <c r="L33" s="10"/>
      <c r="M33" s="60">
        <v>335</v>
      </c>
      <c r="N33" s="60">
        <v>345</v>
      </c>
      <c r="O33" s="60">
        <v>345</v>
      </c>
      <c r="P33" s="10"/>
      <c r="Q33" s="60">
        <f t="shared" si="0"/>
        <v>10350</v>
      </c>
      <c r="R33" s="10"/>
      <c r="S33" s="62">
        <f t="shared" si="1"/>
        <v>10695</v>
      </c>
      <c r="T33" s="10"/>
      <c r="U33" s="64">
        <v>4.2</v>
      </c>
      <c r="V33" s="64">
        <v>4.2</v>
      </c>
      <c r="W33" s="10"/>
      <c r="X33" s="43">
        <f t="shared" si="2"/>
        <v>10300768224</v>
      </c>
      <c r="Y33" s="36">
        <f t="shared" si="3"/>
        <v>3.2295770271922646E-2</v>
      </c>
      <c r="Z33" s="10"/>
      <c r="AA33" s="20">
        <v>46.3</v>
      </c>
      <c r="AB33" s="20">
        <v>12.2</v>
      </c>
      <c r="AC33" s="20">
        <v>2.7</v>
      </c>
      <c r="AD33" s="20">
        <v>28.7</v>
      </c>
      <c r="AE33" s="20">
        <v>10.1</v>
      </c>
      <c r="AF33" s="66">
        <f t="shared" si="4"/>
        <v>100</v>
      </c>
      <c r="AG33" s="10"/>
      <c r="AH33" s="72"/>
      <c r="AI33" s="73"/>
      <c r="AJ33" s="74"/>
      <c r="AK33" s="75"/>
      <c r="AL33" s="76"/>
      <c r="AN33" s="57">
        <v>37321.624000000003</v>
      </c>
      <c r="AO33" s="35">
        <v>80</v>
      </c>
      <c r="AP33" s="43">
        <f t="shared" si="5"/>
        <v>1030076822.4000001</v>
      </c>
      <c r="AR33" s="57">
        <f t="shared" si="6"/>
        <v>37321.624000000003</v>
      </c>
      <c r="AS33" s="35">
        <v>24</v>
      </c>
      <c r="AT33" s="43">
        <f t="shared" si="7"/>
        <v>9270691401.6000004</v>
      </c>
      <c r="AV33" s="43">
        <v>318951000000</v>
      </c>
    </row>
    <row r="34" spans="1:48" ht="24" customHeight="1">
      <c r="A34" s="16"/>
      <c r="B34" s="17">
        <f t="shared" si="8"/>
        <v>26</v>
      </c>
      <c r="C34" s="10"/>
      <c r="D34" s="18" t="s">
        <v>55</v>
      </c>
      <c r="E34" s="10"/>
      <c r="F34" s="18" t="s">
        <v>8</v>
      </c>
      <c r="G34" s="18" t="s">
        <v>212</v>
      </c>
      <c r="H34" s="10"/>
      <c r="I34" s="19">
        <v>5711870</v>
      </c>
      <c r="J34" s="19">
        <v>56730</v>
      </c>
      <c r="K34" s="17" t="s">
        <v>14</v>
      </c>
      <c r="L34" s="10"/>
      <c r="M34" s="60">
        <v>211</v>
      </c>
      <c r="N34" s="60">
        <v>227</v>
      </c>
      <c r="O34" s="60">
        <v>227</v>
      </c>
      <c r="P34" s="10"/>
      <c r="Q34" s="60">
        <f t="shared" si="0"/>
        <v>6810</v>
      </c>
      <c r="R34" s="10"/>
      <c r="S34" s="62">
        <f t="shared" si="1"/>
        <v>7037</v>
      </c>
      <c r="T34" s="10"/>
      <c r="U34" s="64">
        <v>4</v>
      </c>
      <c r="V34" s="64">
        <v>4</v>
      </c>
      <c r="W34" s="10"/>
      <c r="X34" s="43">
        <f t="shared" si="2"/>
        <v>9926982036.7999992</v>
      </c>
      <c r="Y34" s="36">
        <f t="shared" si="3"/>
        <v>3.1703847892793721E-2</v>
      </c>
      <c r="Z34" s="10"/>
      <c r="AA34" s="20">
        <v>48.3</v>
      </c>
      <c r="AB34" s="20">
        <v>16.100000000000001</v>
      </c>
      <c r="AC34" s="20">
        <v>14.7</v>
      </c>
      <c r="AD34" s="20">
        <v>17.100000000000001</v>
      </c>
      <c r="AE34" s="20">
        <v>3.8</v>
      </c>
      <c r="AF34" s="66">
        <f t="shared" si="4"/>
        <v>100.00000000000001</v>
      </c>
      <c r="AG34" s="10"/>
      <c r="AH34" s="72"/>
      <c r="AI34" s="73"/>
      <c r="AJ34" s="74"/>
      <c r="AK34" s="75"/>
      <c r="AL34" s="76"/>
      <c r="AN34" s="57">
        <v>54663.998</v>
      </c>
      <c r="AO34" s="35">
        <v>80</v>
      </c>
      <c r="AP34" s="43">
        <f t="shared" si="5"/>
        <v>992698203.68000007</v>
      </c>
      <c r="AR34" s="57">
        <f t="shared" si="6"/>
        <v>54663.998</v>
      </c>
      <c r="AS34" s="35">
        <v>24</v>
      </c>
      <c r="AT34" s="43">
        <f t="shared" si="7"/>
        <v>8934283833.1199989</v>
      </c>
      <c r="AV34" s="43">
        <v>313116000000</v>
      </c>
    </row>
    <row r="35" spans="1:48" ht="24" customHeight="1">
      <c r="A35" s="16"/>
      <c r="B35" s="17">
        <f t="shared" si="8"/>
        <v>27</v>
      </c>
      <c r="C35" s="10"/>
      <c r="D35" s="18" t="s">
        <v>87</v>
      </c>
      <c r="E35" s="10"/>
      <c r="F35" s="18" t="s">
        <v>8</v>
      </c>
      <c r="G35" s="18" t="s">
        <v>212</v>
      </c>
      <c r="H35" s="10"/>
      <c r="I35" s="19">
        <v>4726078</v>
      </c>
      <c r="J35" s="19">
        <v>52560</v>
      </c>
      <c r="K35" s="17" t="s">
        <v>14</v>
      </c>
      <c r="L35" s="10"/>
      <c r="M35" s="60">
        <v>188</v>
      </c>
      <c r="N35" s="60">
        <v>194</v>
      </c>
      <c r="O35" s="60">
        <v>194</v>
      </c>
      <c r="P35" s="10"/>
      <c r="Q35" s="60">
        <f t="shared" si="0"/>
        <v>5820</v>
      </c>
      <c r="R35" s="10"/>
      <c r="S35" s="62">
        <f t="shared" si="1"/>
        <v>6014</v>
      </c>
      <c r="T35" s="10"/>
      <c r="U35" s="64">
        <v>4.0999999999999996</v>
      </c>
      <c r="V35" s="64">
        <v>4.0999999999999996</v>
      </c>
      <c r="W35" s="10"/>
      <c r="X35" s="43">
        <f t="shared" si="2"/>
        <v>9808187126.3999996</v>
      </c>
      <c r="Y35" s="36">
        <f t="shared" si="3"/>
        <v>3.2637059813724736E-2</v>
      </c>
      <c r="Z35" s="10"/>
      <c r="AA35" s="20">
        <v>62.2</v>
      </c>
      <c r="AB35" s="20">
        <v>11.7</v>
      </c>
      <c r="AC35" s="20">
        <v>5.3</v>
      </c>
      <c r="AD35" s="20">
        <v>18.600000000000001</v>
      </c>
      <c r="AE35" s="20">
        <v>2.2000000000000002</v>
      </c>
      <c r="AF35" s="66">
        <f t="shared" si="4"/>
        <v>100.00000000000001</v>
      </c>
      <c r="AG35" s="10"/>
      <c r="AH35" s="72"/>
      <c r="AI35" s="73"/>
      <c r="AJ35" s="74"/>
      <c r="AK35" s="75"/>
      <c r="AL35" s="76"/>
      <c r="AN35" s="57">
        <v>63197.082000000002</v>
      </c>
      <c r="AO35" s="35">
        <v>80</v>
      </c>
      <c r="AP35" s="43">
        <f t="shared" si="5"/>
        <v>980818712.63999999</v>
      </c>
      <c r="AR35" s="57">
        <f t="shared" si="6"/>
        <v>63197.082000000002</v>
      </c>
      <c r="AS35" s="35">
        <v>24</v>
      </c>
      <c r="AT35" s="43">
        <f t="shared" si="7"/>
        <v>8827368413.7600002</v>
      </c>
      <c r="AV35" s="43">
        <v>300523000000</v>
      </c>
    </row>
    <row r="36" spans="1:48" ht="24" customHeight="1">
      <c r="A36" s="16"/>
      <c r="B36" s="17">
        <f t="shared" si="8"/>
        <v>28</v>
      </c>
      <c r="C36" s="10"/>
      <c r="D36" s="18" t="s">
        <v>53</v>
      </c>
      <c r="E36" s="10"/>
      <c r="F36" s="18" t="s">
        <v>8</v>
      </c>
      <c r="G36" s="18" t="s">
        <v>212</v>
      </c>
      <c r="H36" s="10"/>
      <c r="I36" s="19">
        <v>10610947</v>
      </c>
      <c r="J36" s="19">
        <v>17570</v>
      </c>
      <c r="K36" s="17" t="s">
        <v>14</v>
      </c>
      <c r="L36" s="10"/>
      <c r="M36" s="60">
        <v>611</v>
      </c>
      <c r="N36" s="60">
        <v>630</v>
      </c>
      <c r="O36" s="60">
        <v>630</v>
      </c>
      <c r="P36" s="10"/>
      <c r="Q36" s="60">
        <f t="shared" si="0"/>
        <v>18900</v>
      </c>
      <c r="R36" s="10"/>
      <c r="S36" s="62">
        <f t="shared" si="1"/>
        <v>19530</v>
      </c>
      <c r="T36" s="10"/>
      <c r="U36" s="64">
        <v>5.9</v>
      </c>
      <c r="V36" s="64">
        <v>5.9</v>
      </c>
      <c r="W36" s="10"/>
      <c r="X36" s="43">
        <f t="shared" si="2"/>
        <v>9305547047.9999981</v>
      </c>
      <c r="Y36" s="36">
        <f t="shared" si="3"/>
        <v>4.7698739289558659E-2</v>
      </c>
      <c r="Z36" s="10"/>
      <c r="AA36" s="20">
        <v>53.7</v>
      </c>
      <c r="AB36" s="20">
        <v>10.3</v>
      </c>
      <c r="AC36" s="20">
        <v>8.6999999999999993</v>
      </c>
      <c r="AD36" s="20">
        <v>21.3</v>
      </c>
      <c r="AE36" s="20">
        <v>6</v>
      </c>
      <c r="AF36" s="66">
        <f t="shared" si="4"/>
        <v>100</v>
      </c>
      <c r="AG36" s="10"/>
      <c r="AH36" s="72"/>
      <c r="AI36" s="73"/>
      <c r="AJ36" s="74"/>
      <c r="AK36" s="75"/>
      <c r="AL36" s="76"/>
      <c r="AN36" s="57">
        <v>18463.386999999999</v>
      </c>
      <c r="AO36" s="35">
        <v>80</v>
      </c>
      <c r="AP36" s="43">
        <f t="shared" si="5"/>
        <v>930554704.79999995</v>
      </c>
      <c r="AR36" s="57">
        <f t="shared" si="6"/>
        <v>18463.386999999999</v>
      </c>
      <c r="AS36" s="35">
        <v>24</v>
      </c>
      <c r="AT36" s="43">
        <f t="shared" si="7"/>
        <v>8374992343.1999989</v>
      </c>
      <c r="AV36" s="43">
        <v>195090000000</v>
      </c>
    </row>
    <row r="37" spans="1:48" ht="24" customHeight="1">
      <c r="A37" s="16"/>
      <c r="B37" s="17">
        <f t="shared" si="8"/>
        <v>29</v>
      </c>
      <c r="C37" s="10"/>
      <c r="D37" s="18" t="s">
        <v>67</v>
      </c>
      <c r="E37" s="10"/>
      <c r="F37" s="18" t="s">
        <v>8</v>
      </c>
      <c r="G37" s="18" t="s">
        <v>212</v>
      </c>
      <c r="H37" s="10"/>
      <c r="I37" s="19">
        <v>5503132</v>
      </c>
      <c r="J37" s="19">
        <v>44730</v>
      </c>
      <c r="K37" s="17" t="s">
        <v>14</v>
      </c>
      <c r="L37" s="10"/>
      <c r="M37" s="60">
        <v>252</v>
      </c>
      <c r="N37" s="60">
        <v>260</v>
      </c>
      <c r="O37" s="60">
        <v>260</v>
      </c>
      <c r="P37" s="10"/>
      <c r="Q37" s="60">
        <f t="shared" si="0"/>
        <v>7800</v>
      </c>
      <c r="R37" s="10"/>
      <c r="S37" s="62">
        <f t="shared" si="1"/>
        <v>8060</v>
      </c>
      <c r="T37" s="10"/>
      <c r="U37" s="64">
        <v>4.7</v>
      </c>
      <c r="V37" s="64">
        <v>4.7</v>
      </c>
      <c r="W37" s="10"/>
      <c r="X37" s="43">
        <f t="shared" si="2"/>
        <v>9105707520</v>
      </c>
      <c r="Y37" s="36">
        <f t="shared" si="3"/>
        <v>3.785055293677516E-2</v>
      </c>
      <c r="Z37" s="10"/>
      <c r="AA37" s="20">
        <v>64.7</v>
      </c>
      <c r="AB37" s="20">
        <v>8.6999999999999993</v>
      </c>
      <c r="AC37" s="20">
        <v>9.5</v>
      </c>
      <c r="AD37" s="20">
        <v>10.7</v>
      </c>
      <c r="AE37" s="20">
        <v>6.4</v>
      </c>
      <c r="AF37" s="66">
        <f t="shared" si="4"/>
        <v>100.00000000000001</v>
      </c>
      <c r="AG37" s="10"/>
      <c r="AH37" s="72"/>
      <c r="AI37" s="73"/>
      <c r="AJ37" s="74"/>
      <c r="AK37" s="75"/>
      <c r="AL37" s="76"/>
      <c r="AN37" s="57">
        <v>43777.440000000002</v>
      </c>
      <c r="AO37" s="35">
        <v>80</v>
      </c>
      <c r="AP37" s="43">
        <f t="shared" si="5"/>
        <v>910570752</v>
      </c>
      <c r="AR37" s="57">
        <f t="shared" si="6"/>
        <v>43777.440000000002</v>
      </c>
      <c r="AS37" s="35">
        <v>24</v>
      </c>
      <c r="AT37" s="43">
        <f t="shared" si="7"/>
        <v>8195136768</v>
      </c>
      <c r="AV37" s="43">
        <v>240570000000</v>
      </c>
    </row>
    <row r="38" spans="1:48" ht="24" customHeight="1">
      <c r="A38" s="16"/>
      <c r="B38" s="17">
        <f t="shared" si="8"/>
        <v>30</v>
      </c>
      <c r="C38" s="10"/>
      <c r="D38" s="18" t="s">
        <v>128</v>
      </c>
      <c r="E38" s="10"/>
      <c r="F38" s="18" t="s">
        <v>5</v>
      </c>
      <c r="G38" s="18" t="s">
        <v>226</v>
      </c>
      <c r="H38" s="10"/>
      <c r="I38" s="19">
        <v>4424762</v>
      </c>
      <c r="J38" s="19">
        <v>18080</v>
      </c>
      <c r="K38" s="17" t="s">
        <v>14</v>
      </c>
      <c r="L38" s="10"/>
      <c r="M38" s="60">
        <v>692</v>
      </c>
      <c r="N38" s="60">
        <v>713</v>
      </c>
      <c r="O38" s="60">
        <v>713</v>
      </c>
      <c r="P38" s="10"/>
      <c r="Q38" s="60">
        <f t="shared" si="0"/>
        <v>21390</v>
      </c>
      <c r="R38" s="10"/>
      <c r="S38" s="62">
        <f t="shared" si="1"/>
        <v>22103</v>
      </c>
      <c r="T38" s="10"/>
      <c r="U38" s="64">
        <v>16.100000000000001</v>
      </c>
      <c r="V38" s="64">
        <v>16.100000000000001</v>
      </c>
      <c r="W38" s="10"/>
      <c r="X38" s="43">
        <f t="shared" si="2"/>
        <v>8397227448.8000011</v>
      </c>
      <c r="Y38" s="36">
        <f t="shared" si="3"/>
        <v>0.12734455723753055</v>
      </c>
      <c r="Z38" s="10"/>
      <c r="AA38" s="20">
        <v>64.7</v>
      </c>
      <c r="AB38" s="20">
        <v>3.9</v>
      </c>
      <c r="AC38" s="20">
        <v>0.7</v>
      </c>
      <c r="AD38" s="20">
        <v>22.5</v>
      </c>
      <c r="AE38" s="20">
        <v>8.1999999999999993</v>
      </c>
      <c r="AF38" s="66">
        <f t="shared" si="4"/>
        <v>100.00000000000001</v>
      </c>
      <c r="AG38" s="10"/>
      <c r="AH38" s="72"/>
      <c r="AI38" s="73"/>
      <c r="AJ38" s="74"/>
      <c r="AK38" s="75"/>
      <c r="AL38" s="76"/>
      <c r="AN38" s="57">
        <v>14721.647000000001</v>
      </c>
      <c r="AO38" s="35">
        <v>80</v>
      </c>
      <c r="AP38" s="43">
        <f t="shared" si="5"/>
        <v>839722744.88000011</v>
      </c>
      <c r="AR38" s="57">
        <f t="shared" si="6"/>
        <v>14721.647000000001</v>
      </c>
      <c r="AS38" s="35">
        <v>24</v>
      </c>
      <c r="AT38" s="43">
        <f t="shared" si="7"/>
        <v>7557504703.920001</v>
      </c>
      <c r="AV38" s="43">
        <v>65941000000</v>
      </c>
    </row>
    <row r="39" spans="1:48" ht="24" customHeight="1">
      <c r="A39" s="16"/>
      <c r="B39" s="17">
        <f t="shared" si="8"/>
        <v>31</v>
      </c>
      <c r="C39" s="10"/>
      <c r="D39" s="18" t="s">
        <v>127</v>
      </c>
      <c r="E39" s="10"/>
      <c r="F39" s="18" t="s">
        <v>8</v>
      </c>
      <c r="G39" s="18" t="s">
        <v>212</v>
      </c>
      <c r="H39" s="10"/>
      <c r="I39" s="19">
        <v>5254694</v>
      </c>
      <c r="J39" s="19">
        <v>82330</v>
      </c>
      <c r="K39" s="17" t="s">
        <v>14</v>
      </c>
      <c r="L39" s="10"/>
      <c r="M39" s="60">
        <v>135</v>
      </c>
      <c r="N39" s="60">
        <v>143</v>
      </c>
      <c r="O39" s="60">
        <v>143</v>
      </c>
      <c r="P39" s="10"/>
      <c r="Q39" s="60">
        <f t="shared" si="0"/>
        <v>4290</v>
      </c>
      <c r="R39" s="10"/>
      <c r="S39" s="62">
        <f t="shared" si="1"/>
        <v>4433</v>
      </c>
      <c r="T39" s="10"/>
      <c r="U39" s="64">
        <v>2.7</v>
      </c>
      <c r="V39" s="64">
        <v>2.7</v>
      </c>
      <c r="W39" s="10"/>
      <c r="X39" s="43">
        <f t="shared" si="2"/>
        <v>8060688178.3999996</v>
      </c>
      <c r="Y39" s="36">
        <f t="shared" si="3"/>
        <v>2.185492975948073E-2</v>
      </c>
      <c r="Z39" s="10"/>
      <c r="AA39" s="20">
        <v>49.6</v>
      </c>
      <c r="AB39" s="20">
        <v>17</v>
      </c>
      <c r="AC39" s="20">
        <v>8.9</v>
      </c>
      <c r="AD39" s="20">
        <v>11.9</v>
      </c>
      <c r="AE39" s="20">
        <v>12.6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70460.561000000002</v>
      </c>
      <c r="AO39" s="35">
        <v>80</v>
      </c>
      <c r="AP39" s="43">
        <f t="shared" si="5"/>
        <v>806068817.83999991</v>
      </c>
      <c r="AR39" s="57">
        <f t="shared" si="6"/>
        <v>70460.561000000002</v>
      </c>
      <c r="AS39" s="35">
        <v>24</v>
      </c>
      <c r="AT39" s="43">
        <f t="shared" si="7"/>
        <v>7254619360.5599995</v>
      </c>
      <c r="AV39" s="43">
        <v>368827000000</v>
      </c>
    </row>
    <row r="40" spans="1:48" ht="24" customHeight="1">
      <c r="A40" s="16"/>
      <c r="B40" s="17">
        <f t="shared" si="8"/>
        <v>32</v>
      </c>
      <c r="C40" s="10"/>
      <c r="D40" s="18" t="s">
        <v>81</v>
      </c>
      <c r="E40" s="10"/>
      <c r="F40" s="18" t="s">
        <v>8</v>
      </c>
      <c r="G40" s="18" t="s">
        <v>212</v>
      </c>
      <c r="H40" s="10"/>
      <c r="I40" s="19">
        <v>9753281</v>
      </c>
      <c r="J40" s="19">
        <v>12570</v>
      </c>
      <c r="K40" s="17" t="s">
        <v>14</v>
      </c>
      <c r="L40" s="10"/>
      <c r="M40" s="60">
        <v>607</v>
      </c>
      <c r="N40" s="60">
        <v>756</v>
      </c>
      <c r="O40" s="60">
        <v>756</v>
      </c>
      <c r="P40" s="10"/>
      <c r="Q40" s="60">
        <f t="shared" si="0"/>
        <v>22680</v>
      </c>
      <c r="R40" s="10"/>
      <c r="S40" s="62">
        <f t="shared" si="1"/>
        <v>23436</v>
      </c>
      <c r="T40" s="10"/>
      <c r="U40" s="64">
        <v>7.8</v>
      </c>
      <c r="V40" s="64">
        <v>7.8</v>
      </c>
      <c r="W40" s="10"/>
      <c r="X40" s="43">
        <f t="shared" si="2"/>
        <v>7857789004.7999992</v>
      </c>
      <c r="Y40" s="36">
        <f t="shared" si="3"/>
        <v>6.1626334278118061E-2</v>
      </c>
      <c r="Z40" s="10"/>
      <c r="AA40" s="20">
        <v>44.3</v>
      </c>
      <c r="AB40" s="20">
        <v>10.5</v>
      </c>
      <c r="AC40" s="20">
        <v>12</v>
      </c>
      <c r="AD40" s="20">
        <v>25</v>
      </c>
      <c r="AE40" s="20">
        <v>8.1999999999999993</v>
      </c>
      <c r="AF40" s="66">
        <f t="shared" si="4"/>
        <v>100</v>
      </c>
      <c r="AG40" s="10"/>
      <c r="AH40" s="72"/>
      <c r="AI40" s="73"/>
      <c r="AJ40" s="74"/>
      <c r="AK40" s="75"/>
      <c r="AL40" s="76"/>
      <c r="AN40" s="57">
        <v>12992.376</v>
      </c>
      <c r="AO40" s="35">
        <v>80</v>
      </c>
      <c r="AP40" s="43">
        <f t="shared" si="5"/>
        <v>785778900.48000002</v>
      </c>
      <c r="AR40" s="57">
        <f t="shared" si="6"/>
        <v>12992.376</v>
      </c>
      <c r="AS40" s="35">
        <v>24</v>
      </c>
      <c r="AT40" s="43">
        <f t="shared" si="7"/>
        <v>7072010104.3199997</v>
      </c>
      <c r="AV40" s="43">
        <v>127507000000</v>
      </c>
    </row>
    <row r="41" spans="1:48" ht="24" customHeight="1">
      <c r="A41" s="16"/>
      <c r="B41" s="17">
        <f t="shared" si="8"/>
        <v>33</v>
      </c>
      <c r="C41" s="10"/>
      <c r="D41" s="18" t="s">
        <v>150</v>
      </c>
      <c r="E41" s="10"/>
      <c r="F41" s="18" t="s">
        <v>18</v>
      </c>
      <c r="G41" s="18" t="s">
        <v>224</v>
      </c>
      <c r="H41" s="10"/>
      <c r="I41" s="19">
        <v>5622455</v>
      </c>
      <c r="J41" s="19">
        <v>51880</v>
      </c>
      <c r="K41" s="17" t="s">
        <v>14</v>
      </c>
      <c r="L41" s="10"/>
      <c r="M41" s="60">
        <v>141</v>
      </c>
      <c r="N41" s="60">
        <v>155</v>
      </c>
      <c r="O41" s="60">
        <v>155</v>
      </c>
      <c r="P41" s="10"/>
      <c r="Q41" s="60">
        <f t="shared" ref="Q41:Q57" si="9">N41*$Q$190</f>
        <v>4650</v>
      </c>
      <c r="R41" s="10"/>
      <c r="S41" s="62">
        <f t="shared" ref="S41:S57" si="10">Q41+N41</f>
        <v>4805</v>
      </c>
      <c r="T41" s="10"/>
      <c r="U41" s="64">
        <v>2.8</v>
      </c>
      <c r="V41" s="64">
        <v>2.8</v>
      </c>
      <c r="W41" s="10"/>
      <c r="X41" s="43">
        <f t="shared" ref="X41:X57" si="11">AP41+AT41</f>
        <v>7033797080</v>
      </c>
      <c r="Y41" s="36">
        <f t="shared" ref="Y41:Y57" si="12">X41/AV41</f>
        <v>2.2114129934479421E-2</v>
      </c>
      <c r="Z41" s="10"/>
      <c r="AA41" s="20">
        <v>7.8</v>
      </c>
      <c r="AB41" s="20">
        <v>44</v>
      </c>
      <c r="AC41" s="20">
        <v>14.2</v>
      </c>
      <c r="AD41" s="20">
        <v>33.299999999999997</v>
      </c>
      <c r="AE41" s="20">
        <v>0.7</v>
      </c>
      <c r="AF41" s="66">
        <f t="shared" ref="AF41:AF57" si="13">SUM(AA41:AE41)</f>
        <v>100</v>
      </c>
      <c r="AG41" s="10"/>
      <c r="AH41" s="72"/>
      <c r="AI41" s="73"/>
      <c r="AJ41" s="74"/>
      <c r="AK41" s="75"/>
      <c r="AL41" s="76"/>
      <c r="AN41" s="57">
        <v>56724.17</v>
      </c>
      <c r="AO41" s="35">
        <v>80</v>
      </c>
      <c r="AP41" s="43">
        <f t="shared" ref="AP41:AP57" si="14">N41*AN41*AO41</f>
        <v>703379708</v>
      </c>
      <c r="AR41" s="57">
        <f t="shared" ref="AR41:AR57" si="15">AN41</f>
        <v>56724.17</v>
      </c>
      <c r="AS41" s="35">
        <v>24</v>
      </c>
      <c r="AT41" s="43">
        <f t="shared" ref="AT41:AT57" si="16">Q41*AR41*AS41</f>
        <v>6330417372</v>
      </c>
      <c r="AV41" s="43">
        <v>318068000000</v>
      </c>
    </row>
    <row r="42" spans="1:48" ht="24" customHeight="1">
      <c r="A42" s="16"/>
      <c r="B42" s="17">
        <f t="shared" si="8"/>
        <v>34</v>
      </c>
      <c r="C42" s="10"/>
      <c r="D42" s="18" t="s">
        <v>180</v>
      </c>
      <c r="E42" s="10"/>
      <c r="F42" s="18" t="s">
        <v>13</v>
      </c>
      <c r="G42" s="18" t="s">
        <v>222</v>
      </c>
      <c r="H42" s="10"/>
      <c r="I42" s="19">
        <v>3444006</v>
      </c>
      <c r="J42" s="19">
        <v>15230</v>
      </c>
      <c r="K42" s="17" t="s">
        <v>14</v>
      </c>
      <c r="L42" s="10"/>
      <c r="M42" s="60">
        <v>446</v>
      </c>
      <c r="N42" s="60">
        <v>460</v>
      </c>
      <c r="O42" s="60">
        <v>460</v>
      </c>
      <c r="P42" s="10"/>
      <c r="Q42" s="60">
        <f t="shared" si="9"/>
        <v>13800</v>
      </c>
      <c r="R42" s="10"/>
      <c r="S42" s="62">
        <f t="shared" si="10"/>
        <v>14260</v>
      </c>
      <c r="T42" s="10"/>
      <c r="U42" s="64">
        <v>13.4</v>
      </c>
      <c r="V42" s="64">
        <v>13.4</v>
      </c>
      <c r="W42" s="10"/>
      <c r="X42" s="43">
        <f t="shared" si="11"/>
        <v>5662468992</v>
      </c>
      <c r="Y42" s="36">
        <f t="shared" si="12"/>
        <v>0.1074717011843304</v>
      </c>
      <c r="Z42" s="10"/>
      <c r="AA42" s="20">
        <v>30.7</v>
      </c>
      <c r="AB42" s="20">
        <v>45.7</v>
      </c>
      <c r="AC42" s="20">
        <v>7</v>
      </c>
      <c r="AD42" s="20">
        <v>16.600000000000001</v>
      </c>
      <c r="AE42" s="20">
        <v>0</v>
      </c>
      <c r="AF42" s="66">
        <f t="shared" si="13"/>
        <v>100</v>
      </c>
      <c r="AG42" s="10"/>
      <c r="AH42" s="72"/>
      <c r="AI42" s="73"/>
      <c r="AJ42" s="74"/>
      <c r="AK42" s="75"/>
      <c r="AL42" s="76"/>
      <c r="AN42" s="57">
        <v>15387.144</v>
      </c>
      <c r="AO42" s="35">
        <v>80</v>
      </c>
      <c r="AP42" s="43">
        <f t="shared" si="14"/>
        <v>566246899.20000005</v>
      </c>
      <c r="AR42" s="57">
        <f t="shared" si="15"/>
        <v>15387.144</v>
      </c>
      <c r="AS42" s="35">
        <v>24</v>
      </c>
      <c r="AT42" s="43">
        <f t="shared" si="16"/>
        <v>5096222092.8000002</v>
      </c>
      <c r="AV42" s="43">
        <v>52688000000</v>
      </c>
    </row>
    <row r="43" spans="1:48" ht="24" customHeight="1">
      <c r="A43" s="16"/>
      <c r="B43" s="17">
        <f t="shared" si="8"/>
        <v>35</v>
      </c>
      <c r="C43" s="10"/>
      <c r="D43" s="18" t="s">
        <v>151</v>
      </c>
      <c r="E43" s="10"/>
      <c r="F43" s="18" t="s">
        <v>8</v>
      </c>
      <c r="G43" s="18" t="s">
        <v>212</v>
      </c>
      <c r="H43" s="10"/>
      <c r="I43" s="19">
        <v>5444218</v>
      </c>
      <c r="J43" s="19">
        <v>16810</v>
      </c>
      <c r="K43" s="17" t="s">
        <v>14</v>
      </c>
      <c r="L43" s="10"/>
      <c r="M43" s="60">
        <v>275</v>
      </c>
      <c r="N43" s="60">
        <v>330</v>
      </c>
      <c r="O43" s="60">
        <v>330</v>
      </c>
      <c r="P43" s="10"/>
      <c r="Q43" s="60">
        <f t="shared" si="9"/>
        <v>9900</v>
      </c>
      <c r="R43" s="10"/>
      <c r="S43" s="62">
        <f t="shared" si="10"/>
        <v>10230</v>
      </c>
      <c r="T43" s="10"/>
      <c r="U43" s="64">
        <v>6.1</v>
      </c>
      <c r="V43" s="64">
        <v>6.1</v>
      </c>
      <c r="W43" s="10"/>
      <c r="X43" s="43">
        <f t="shared" si="11"/>
        <v>4357583472</v>
      </c>
      <c r="Y43" s="36">
        <f t="shared" si="12"/>
        <v>4.8611500005577804E-2</v>
      </c>
      <c r="Z43" s="10"/>
      <c r="AA43" s="20">
        <v>50.2</v>
      </c>
      <c r="AB43" s="20">
        <v>8.6999999999999993</v>
      </c>
      <c r="AC43" s="20">
        <v>7.6</v>
      </c>
      <c r="AD43" s="20">
        <v>29.1</v>
      </c>
      <c r="AE43" s="20">
        <v>4.4000000000000004</v>
      </c>
      <c r="AF43" s="66">
        <f t="shared" si="13"/>
        <v>100</v>
      </c>
      <c r="AG43" s="10"/>
      <c r="AH43" s="72"/>
      <c r="AI43" s="73"/>
      <c r="AJ43" s="74"/>
      <c r="AK43" s="75"/>
      <c r="AL43" s="76"/>
      <c r="AN43" s="57">
        <v>16505.998</v>
      </c>
      <c r="AO43" s="35">
        <v>80</v>
      </c>
      <c r="AP43" s="43">
        <f t="shared" si="14"/>
        <v>435758347.19999999</v>
      </c>
      <c r="AR43" s="57">
        <f t="shared" si="15"/>
        <v>16505.998</v>
      </c>
      <c r="AS43" s="35">
        <v>24</v>
      </c>
      <c r="AT43" s="43">
        <f t="shared" si="16"/>
        <v>3921825124.7999997</v>
      </c>
      <c r="AV43" s="43">
        <v>89641000000</v>
      </c>
    </row>
    <row r="44" spans="1:48" ht="24" customHeight="1">
      <c r="A44" s="16"/>
      <c r="B44" s="17">
        <f t="shared" si="8"/>
        <v>36</v>
      </c>
      <c r="C44" s="10"/>
      <c r="D44" s="18" t="s">
        <v>105</v>
      </c>
      <c r="E44" s="10"/>
      <c r="F44" s="18" t="s">
        <v>8</v>
      </c>
      <c r="G44" s="18" t="s">
        <v>212</v>
      </c>
      <c r="H44" s="10"/>
      <c r="I44" s="19">
        <v>575747</v>
      </c>
      <c r="J44" s="19">
        <v>76660</v>
      </c>
      <c r="K44" s="17" t="s">
        <v>14</v>
      </c>
      <c r="L44" s="10"/>
      <c r="M44" s="60">
        <v>32</v>
      </c>
      <c r="N44" s="60">
        <v>36</v>
      </c>
      <c r="O44" s="60">
        <v>36</v>
      </c>
      <c r="P44" s="10"/>
      <c r="Q44" s="60">
        <f t="shared" si="9"/>
        <v>1080</v>
      </c>
      <c r="R44" s="10"/>
      <c r="S44" s="62">
        <f t="shared" si="10"/>
        <v>1116</v>
      </c>
      <c r="T44" s="10"/>
      <c r="U44" s="64">
        <v>6.9</v>
      </c>
      <c r="V44" s="64">
        <v>6.9</v>
      </c>
      <c r="W44" s="10"/>
      <c r="X44" s="43">
        <f t="shared" si="11"/>
        <v>3003217660.8000002</v>
      </c>
      <c r="Y44" s="36">
        <f t="shared" si="12"/>
        <v>4.9483739941671753E-2</v>
      </c>
      <c r="Z44" s="10"/>
      <c r="AA44" s="20">
        <v>62.5</v>
      </c>
      <c r="AB44" s="20">
        <v>9.4</v>
      </c>
      <c r="AC44" s="20">
        <v>3.1</v>
      </c>
      <c r="AD44" s="20">
        <v>25</v>
      </c>
      <c r="AE44" s="20">
        <v>0</v>
      </c>
      <c r="AF44" s="66">
        <f t="shared" si="13"/>
        <v>100</v>
      </c>
      <c r="AG44" s="10"/>
      <c r="AH44" s="72"/>
      <c r="AI44" s="73"/>
      <c r="AJ44" s="74"/>
      <c r="AK44" s="75"/>
      <c r="AL44" s="76"/>
      <c r="AN44" s="57">
        <v>104278.391</v>
      </c>
      <c r="AO44" s="35">
        <v>80</v>
      </c>
      <c r="AP44" s="43">
        <f t="shared" si="14"/>
        <v>300321766.08000004</v>
      </c>
      <c r="AR44" s="57">
        <f t="shared" si="15"/>
        <v>104278.391</v>
      </c>
      <c r="AS44" s="35">
        <v>24</v>
      </c>
      <c r="AT44" s="43">
        <f t="shared" si="16"/>
        <v>2702895894.7200003</v>
      </c>
      <c r="AV44" s="43">
        <v>60691000000</v>
      </c>
    </row>
    <row r="45" spans="1:48" ht="24" customHeight="1">
      <c r="A45" s="16"/>
      <c r="B45" s="17">
        <f t="shared" si="8"/>
        <v>37</v>
      </c>
      <c r="C45" s="10"/>
      <c r="D45" s="18" t="s">
        <v>104</v>
      </c>
      <c r="E45" s="10"/>
      <c r="F45" s="18" t="s">
        <v>8</v>
      </c>
      <c r="G45" s="18" t="s">
        <v>212</v>
      </c>
      <c r="H45" s="10"/>
      <c r="I45" s="19">
        <v>2908249</v>
      </c>
      <c r="J45" s="19">
        <v>14770</v>
      </c>
      <c r="K45" s="17" t="s">
        <v>14</v>
      </c>
      <c r="L45" s="10"/>
      <c r="M45" s="60">
        <v>192</v>
      </c>
      <c r="N45" s="60">
        <v>234</v>
      </c>
      <c r="O45" s="60">
        <v>234</v>
      </c>
      <c r="P45" s="10"/>
      <c r="Q45" s="60">
        <f t="shared" si="9"/>
        <v>7020</v>
      </c>
      <c r="R45" s="10"/>
      <c r="S45" s="62">
        <f t="shared" si="10"/>
        <v>7254</v>
      </c>
      <c r="T45" s="10"/>
      <c r="U45" s="64">
        <v>8</v>
      </c>
      <c r="V45" s="64">
        <v>8</v>
      </c>
      <c r="W45" s="10"/>
      <c r="X45" s="43">
        <f t="shared" si="11"/>
        <v>2807902655.9999995</v>
      </c>
      <c r="Y45" s="36">
        <f t="shared" si="12"/>
        <v>6.5266669517921053E-2</v>
      </c>
      <c r="Z45" s="10"/>
      <c r="AA45" s="20">
        <v>46.4</v>
      </c>
      <c r="AB45" s="20">
        <v>5.7</v>
      </c>
      <c r="AC45" s="20">
        <v>8.9</v>
      </c>
      <c r="AD45" s="20">
        <v>38</v>
      </c>
      <c r="AE45" s="20">
        <v>1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14999.48</v>
      </c>
      <c r="AO45" s="35">
        <v>80</v>
      </c>
      <c r="AP45" s="43">
        <f t="shared" si="14"/>
        <v>280790265.59999996</v>
      </c>
      <c r="AR45" s="57">
        <f t="shared" si="15"/>
        <v>14999.48</v>
      </c>
      <c r="AS45" s="35">
        <v>24</v>
      </c>
      <c r="AT45" s="43">
        <f t="shared" si="16"/>
        <v>2527112390.3999996</v>
      </c>
      <c r="AV45" s="43">
        <v>43022000000</v>
      </c>
    </row>
    <row r="46" spans="1:48" ht="24" customHeight="1">
      <c r="A46" s="16"/>
      <c r="B46" s="17">
        <f t="shared" si="8"/>
        <v>38</v>
      </c>
      <c r="C46" s="10"/>
      <c r="D46" s="18" t="s">
        <v>152</v>
      </c>
      <c r="E46" s="10"/>
      <c r="F46" s="18" t="s">
        <v>8</v>
      </c>
      <c r="G46" s="18" t="s">
        <v>212</v>
      </c>
      <c r="H46" s="10"/>
      <c r="I46" s="19">
        <v>2077862</v>
      </c>
      <c r="J46" s="19">
        <v>21660</v>
      </c>
      <c r="K46" s="17" t="s">
        <v>14</v>
      </c>
      <c r="L46" s="10"/>
      <c r="M46" s="60">
        <v>130</v>
      </c>
      <c r="N46" s="60">
        <v>134</v>
      </c>
      <c r="O46" s="60">
        <v>134</v>
      </c>
      <c r="P46" s="10"/>
      <c r="Q46" s="60">
        <f t="shared" si="9"/>
        <v>4020</v>
      </c>
      <c r="R46" s="10"/>
      <c r="S46" s="62">
        <f t="shared" si="10"/>
        <v>4154</v>
      </c>
      <c r="T46" s="10"/>
      <c r="U46" s="64">
        <v>6.4</v>
      </c>
      <c r="V46" s="64">
        <v>6.4</v>
      </c>
      <c r="W46" s="10"/>
      <c r="X46" s="43">
        <f t="shared" si="11"/>
        <v>2317940683.1999998</v>
      </c>
      <c r="Y46" s="36">
        <f t="shared" si="12"/>
        <v>5.1911239881752211E-2</v>
      </c>
      <c r="Z46" s="10"/>
      <c r="AA46" s="20">
        <v>46.9</v>
      </c>
      <c r="AB46" s="20">
        <v>19.2</v>
      </c>
      <c r="AC46" s="20">
        <v>10</v>
      </c>
      <c r="AD46" s="20">
        <v>16.899999999999999</v>
      </c>
      <c r="AE46" s="20">
        <v>7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21622.580999999998</v>
      </c>
      <c r="AO46" s="35">
        <v>80</v>
      </c>
      <c r="AP46" s="43">
        <f t="shared" si="14"/>
        <v>231794068.31999999</v>
      </c>
      <c r="AR46" s="57">
        <f t="shared" si="15"/>
        <v>21622.580999999998</v>
      </c>
      <c r="AS46" s="35">
        <v>24</v>
      </c>
      <c r="AT46" s="43">
        <f t="shared" si="16"/>
        <v>2086146614.8799996</v>
      </c>
      <c r="AV46" s="43">
        <v>44652000000</v>
      </c>
    </row>
    <row r="47" spans="1:48" ht="24" customHeight="1">
      <c r="A47" s="16"/>
      <c r="B47" s="17">
        <f t="shared" si="8"/>
        <v>39</v>
      </c>
      <c r="C47" s="10"/>
      <c r="D47" s="18" t="s">
        <v>170</v>
      </c>
      <c r="E47" s="10"/>
      <c r="F47" s="18" t="s">
        <v>13</v>
      </c>
      <c r="G47" s="18" t="s">
        <v>222</v>
      </c>
      <c r="H47" s="10"/>
      <c r="I47" s="19">
        <v>1364962</v>
      </c>
      <c r="J47" s="19">
        <v>15680</v>
      </c>
      <c r="K47" s="17" t="s">
        <v>14</v>
      </c>
      <c r="L47" s="10"/>
      <c r="M47" s="60">
        <v>135</v>
      </c>
      <c r="N47" s="60">
        <v>165</v>
      </c>
      <c r="O47" s="60">
        <v>165</v>
      </c>
      <c r="P47" s="10"/>
      <c r="Q47" s="60">
        <f t="shared" si="9"/>
        <v>4950</v>
      </c>
      <c r="R47" s="10"/>
      <c r="S47" s="62">
        <f t="shared" si="10"/>
        <v>5115</v>
      </c>
      <c r="T47" s="10"/>
      <c r="U47" s="64">
        <v>12.1</v>
      </c>
      <c r="V47" s="64">
        <v>12.1</v>
      </c>
      <c r="W47" s="10"/>
      <c r="X47" s="43">
        <f t="shared" si="11"/>
        <v>2135357004</v>
      </c>
      <c r="Y47" s="36">
        <f t="shared" si="12"/>
        <v>9.5820372627327802E-2</v>
      </c>
      <c r="Z47" s="10"/>
      <c r="AA47" s="20">
        <v>57.8</v>
      </c>
      <c r="AB47" s="20">
        <v>2.2000000000000002</v>
      </c>
      <c r="AC47" s="20">
        <v>0.7</v>
      </c>
      <c r="AD47" s="20">
        <v>31.1</v>
      </c>
      <c r="AE47" s="20">
        <v>8.1999999999999993</v>
      </c>
      <c r="AF47" s="66">
        <f t="shared" si="13"/>
        <v>100.00000000000001</v>
      </c>
      <c r="AG47" s="10"/>
      <c r="AH47" s="72"/>
      <c r="AI47" s="73"/>
      <c r="AJ47" s="74"/>
      <c r="AK47" s="75"/>
      <c r="AL47" s="76"/>
      <c r="AN47" s="57">
        <v>16176.947</v>
      </c>
      <c r="AO47" s="35">
        <v>80</v>
      </c>
      <c r="AP47" s="43">
        <f t="shared" si="14"/>
        <v>213535700.39999998</v>
      </c>
      <c r="AR47" s="57">
        <f t="shared" si="15"/>
        <v>16176.947</v>
      </c>
      <c r="AS47" s="35">
        <v>24</v>
      </c>
      <c r="AT47" s="43">
        <f t="shared" si="16"/>
        <v>1921821303.6000001</v>
      </c>
      <c r="AV47" s="43">
        <v>22285000000</v>
      </c>
    </row>
    <row r="48" spans="1:48" ht="24" customHeight="1">
      <c r="A48" s="16"/>
      <c r="B48" s="17">
        <f t="shared" si="8"/>
        <v>40</v>
      </c>
      <c r="C48" s="10"/>
      <c r="D48" s="18" t="s">
        <v>99</v>
      </c>
      <c r="E48" s="10"/>
      <c r="F48" s="18" t="s">
        <v>8</v>
      </c>
      <c r="G48" s="18" t="s">
        <v>212</v>
      </c>
      <c r="H48" s="10"/>
      <c r="I48" s="19">
        <v>1970530</v>
      </c>
      <c r="J48" s="19">
        <v>14630</v>
      </c>
      <c r="K48" s="17" t="s">
        <v>14</v>
      </c>
      <c r="L48" s="10"/>
      <c r="M48" s="60">
        <v>158</v>
      </c>
      <c r="N48" s="60">
        <v>184</v>
      </c>
      <c r="O48" s="60">
        <v>184</v>
      </c>
      <c r="P48" s="10"/>
      <c r="Q48" s="60">
        <f t="shared" si="9"/>
        <v>5520</v>
      </c>
      <c r="R48" s="10"/>
      <c r="S48" s="62">
        <f t="shared" si="10"/>
        <v>5704</v>
      </c>
      <c r="T48" s="10"/>
      <c r="U48" s="64">
        <v>9.3000000000000007</v>
      </c>
      <c r="V48" s="64">
        <v>9.3000000000000007</v>
      </c>
      <c r="W48" s="10"/>
      <c r="X48" s="43">
        <f t="shared" si="11"/>
        <v>2083382688.0000002</v>
      </c>
      <c r="Y48" s="36">
        <f t="shared" si="12"/>
        <v>7.5120166149852174E-2</v>
      </c>
      <c r="Z48" s="10"/>
      <c r="AA48" s="20">
        <v>44.9</v>
      </c>
      <c r="AB48" s="20">
        <v>12</v>
      </c>
      <c r="AC48" s="20">
        <v>4.4000000000000004</v>
      </c>
      <c r="AD48" s="20">
        <v>34.799999999999997</v>
      </c>
      <c r="AE48" s="20">
        <v>3.9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14153.415000000001</v>
      </c>
      <c r="AO48" s="35">
        <v>80</v>
      </c>
      <c r="AP48" s="43">
        <f t="shared" si="14"/>
        <v>208338268.80000001</v>
      </c>
      <c r="AR48" s="57">
        <f t="shared" si="15"/>
        <v>14153.415000000001</v>
      </c>
      <c r="AS48" s="35">
        <v>24</v>
      </c>
      <c r="AT48" s="43">
        <f t="shared" si="16"/>
        <v>1875044419.2000003</v>
      </c>
      <c r="AV48" s="43">
        <v>27734000000</v>
      </c>
    </row>
    <row r="49" spans="1:48" ht="24" customHeight="1">
      <c r="A49" s="16"/>
      <c r="B49" s="17">
        <f t="shared" si="8"/>
        <v>41</v>
      </c>
      <c r="C49" s="10"/>
      <c r="D49" s="18" t="s">
        <v>63</v>
      </c>
      <c r="E49" s="10"/>
      <c r="F49" s="18" t="s">
        <v>8</v>
      </c>
      <c r="G49" s="18" t="s">
        <v>212</v>
      </c>
      <c r="H49" s="10"/>
      <c r="I49" s="19">
        <v>1312442</v>
      </c>
      <c r="J49" s="19">
        <v>17750</v>
      </c>
      <c r="K49" s="17" t="s">
        <v>14</v>
      </c>
      <c r="L49" s="10"/>
      <c r="M49" s="60">
        <v>71</v>
      </c>
      <c r="N49" s="60">
        <v>80</v>
      </c>
      <c r="O49" s="60">
        <v>80</v>
      </c>
      <c r="P49" s="10"/>
      <c r="Q49" s="60">
        <f t="shared" si="9"/>
        <v>2400</v>
      </c>
      <c r="R49" s="10"/>
      <c r="S49" s="62">
        <f t="shared" si="10"/>
        <v>2480</v>
      </c>
      <c r="T49" s="10"/>
      <c r="U49" s="64">
        <v>6.1</v>
      </c>
      <c r="V49" s="64">
        <v>6.1</v>
      </c>
      <c r="W49" s="10"/>
      <c r="X49" s="43">
        <f t="shared" si="11"/>
        <v>1167186944</v>
      </c>
      <c r="Y49" s="36">
        <f t="shared" si="12"/>
        <v>4.8640896149358223E-2</v>
      </c>
      <c r="Z49" s="10"/>
      <c r="AA49" s="20">
        <v>52.1</v>
      </c>
      <c r="AB49" s="20">
        <v>1.4</v>
      </c>
      <c r="AC49" s="20">
        <v>7</v>
      </c>
      <c r="AD49" s="20">
        <v>31</v>
      </c>
      <c r="AE49" s="20">
        <v>8.5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18237.295999999998</v>
      </c>
      <c r="AO49" s="35">
        <v>80</v>
      </c>
      <c r="AP49" s="43">
        <f t="shared" si="14"/>
        <v>116718694.39999999</v>
      </c>
      <c r="AR49" s="57">
        <f t="shared" si="15"/>
        <v>18237.295999999998</v>
      </c>
      <c r="AS49" s="35">
        <v>24</v>
      </c>
      <c r="AT49" s="43">
        <f t="shared" si="16"/>
        <v>1050468249.5999999</v>
      </c>
      <c r="AV49" s="43">
        <v>23996000000</v>
      </c>
    </row>
    <row r="50" spans="1:48" ht="24" customHeight="1">
      <c r="A50" s="16"/>
      <c r="B50" s="17">
        <f t="shared" si="8"/>
        <v>42</v>
      </c>
      <c r="C50" s="10"/>
      <c r="D50" s="18" t="s">
        <v>52</v>
      </c>
      <c r="E50" s="10"/>
      <c r="F50" s="18" t="s">
        <v>8</v>
      </c>
      <c r="G50" s="18" t="s">
        <v>212</v>
      </c>
      <c r="H50" s="10"/>
      <c r="I50" s="19">
        <v>1170125</v>
      </c>
      <c r="J50" s="19">
        <v>23680</v>
      </c>
      <c r="K50" s="17" t="s">
        <v>14</v>
      </c>
      <c r="L50" s="10"/>
      <c r="M50" s="60">
        <v>46</v>
      </c>
      <c r="N50" s="60">
        <v>60</v>
      </c>
      <c r="O50" s="60">
        <v>60</v>
      </c>
      <c r="P50" s="10"/>
      <c r="Q50" s="60">
        <f t="shared" si="9"/>
        <v>1800</v>
      </c>
      <c r="R50" s="10"/>
      <c r="S50" s="62">
        <f t="shared" si="10"/>
        <v>1860</v>
      </c>
      <c r="T50" s="10"/>
      <c r="U50" s="64">
        <v>5.0999999999999996</v>
      </c>
      <c r="V50" s="64">
        <v>5.0999999999999996</v>
      </c>
      <c r="W50" s="10"/>
      <c r="X50" s="43">
        <f t="shared" si="11"/>
        <v>1152918624</v>
      </c>
      <c r="Y50" s="36">
        <f t="shared" si="12"/>
        <v>5.5187335407591784E-2</v>
      </c>
      <c r="Z50" s="10"/>
      <c r="AA50" s="20">
        <v>34.799999999999997</v>
      </c>
      <c r="AB50" s="20">
        <v>21.7</v>
      </c>
      <c r="AC50" s="20">
        <v>4.3</v>
      </c>
      <c r="AD50" s="20">
        <v>30.4</v>
      </c>
      <c r="AE50" s="20">
        <v>8.8000000000000007</v>
      </c>
      <c r="AF50" s="66">
        <f t="shared" si="13"/>
        <v>99.999999999999986</v>
      </c>
      <c r="AG50" s="10"/>
      <c r="AH50" s="72"/>
      <c r="AI50" s="73"/>
      <c r="AJ50" s="74"/>
      <c r="AK50" s="75"/>
      <c r="AL50" s="76"/>
      <c r="AN50" s="57">
        <v>24019.137999999999</v>
      </c>
      <c r="AO50" s="35">
        <v>80</v>
      </c>
      <c r="AP50" s="43">
        <f t="shared" si="14"/>
        <v>115291862.40000001</v>
      </c>
      <c r="AR50" s="57">
        <f t="shared" si="15"/>
        <v>24019.137999999999</v>
      </c>
      <c r="AS50" s="35">
        <v>24</v>
      </c>
      <c r="AT50" s="43">
        <f t="shared" si="16"/>
        <v>1037626761.5999999</v>
      </c>
      <c r="AV50" s="43">
        <v>20891000000</v>
      </c>
    </row>
    <row r="51" spans="1:48" ht="24" customHeight="1">
      <c r="A51" s="16"/>
      <c r="B51" s="17">
        <f t="shared" si="8"/>
        <v>43</v>
      </c>
      <c r="C51" s="10"/>
      <c r="D51" s="18" t="s">
        <v>82</v>
      </c>
      <c r="E51" s="10"/>
      <c r="F51" s="18" t="s">
        <v>8</v>
      </c>
      <c r="G51" s="18" t="s">
        <v>212</v>
      </c>
      <c r="H51" s="10"/>
      <c r="I51" s="19">
        <v>332474</v>
      </c>
      <c r="J51" s="19">
        <v>56990</v>
      </c>
      <c r="K51" s="17" t="s">
        <v>14</v>
      </c>
      <c r="L51" s="10"/>
      <c r="M51" s="60">
        <v>18</v>
      </c>
      <c r="N51" s="60">
        <v>22</v>
      </c>
      <c r="O51" s="60">
        <v>22</v>
      </c>
      <c r="P51" s="10"/>
      <c r="Q51" s="60">
        <f t="shared" si="9"/>
        <v>660</v>
      </c>
      <c r="R51" s="10"/>
      <c r="S51" s="62">
        <f t="shared" si="10"/>
        <v>682</v>
      </c>
      <c r="T51" s="10"/>
      <c r="U51" s="64">
        <v>6.6</v>
      </c>
      <c r="V51" s="64">
        <v>6.6</v>
      </c>
      <c r="W51" s="10"/>
      <c r="X51" s="43">
        <f t="shared" si="11"/>
        <v>1086939902.4000001</v>
      </c>
      <c r="Y51" s="36">
        <f t="shared" si="12"/>
        <v>5.2468618575014489E-2</v>
      </c>
      <c r="Z51" s="10"/>
      <c r="AA51" s="20">
        <v>72.2</v>
      </c>
      <c r="AB51" s="20">
        <v>11.1</v>
      </c>
      <c r="AC51" s="20">
        <v>0</v>
      </c>
      <c r="AD51" s="20">
        <v>11.1</v>
      </c>
      <c r="AE51" s="20">
        <v>5.6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61757.949000000001</v>
      </c>
      <c r="AO51" s="35">
        <v>80</v>
      </c>
      <c r="AP51" s="43">
        <f t="shared" si="14"/>
        <v>108693990.24000001</v>
      </c>
      <c r="AR51" s="57">
        <f t="shared" si="15"/>
        <v>61757.949000000001</v>
      </c>
      <c r="AS51" s="35">
        <v>24</v>
      </c>
      <c r="AT51" s="43">
        <f t="shared" si="16"/>
        <v>978245912.16000009</v>
      </c>
      <c r="AV51" s="43">
        <v>20716000000</v>
      </c>
    </row>
    <row r="52" spans="1:48" ht="24" customHeight="1">
      <c r="A52" s="16"/>
      <c r="B52" s="17">
        <f t="shared" si="8"/>
        <v>44</v>
      </c>
      <c r="C52" s="10"/>
      <c r="D52" s="18" t="s">
        <v>111</v>
      </c>
      <c r="E52" s="10"/>
      <c r="F52" s="18" t="s">
        <v>8</v>
      </c>
      <c r="G52" s="18" t="s">
        <v>212</v>
      </c>
      <c r="H52" s="10"/>
      <c r="I52" s="19">
        <v>429362</v>
      </c>
      <c r="J52" s="19">
        <v>24140</v>
      </c>
      <c r="K52" s="17" t="s">
        <v>14</v>
      </c>
      <c r="L52" s="10"/>
      <c r="M52" s="60">
        <v>22</v>
      </c>
      <c r="N52" s="60">
        <v>26</v>
      </c>
      <c r="O52" s="60">
        <v>26</v>
      </c>
      <c r="P52" s="10"/>
      <c r="Q52" s="60">
        <f t="shared" si="9"/>
        <v>780</v>
      </c>
      <c r="R52" s="10"/>
      <c r="S52" s="62">
        <f t="shared" si="10"/>
        <v>806</v>
      </c>
      <c r="T52" s="10"/>
      <c r="U52" s="64">
        <v>6.1</v>
      </c>
      <c r="V52" s="64">
        <v>6.1</v>
      </c>
      <c r="W52" s="10"/>
      <c r="X52" s="43">
        <f t="shared" si="11"/>
        <v>523151616.00000006</v>
      </c>
      <c r="Y52" s="36">
        <f t="shared" si="12"/>
        <v>4.5678129398410899E-2</v>
      </c>
      <c r="Z52" s="10"/>
      <c r="AA52" s="20">
        <v>18.2</v>
      </c>
      <c r="AB52" s="20">
        <v>40.9</v>
      </c>
      <c r="AC52" s="20">
        <v>4.5</v>
      </c>
      <c r="AD52" s="20">
        <v>27.3</v>
      </c>
      <c r="AE52" s="20">
        <v>9.1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25151.52</v>
      </c>
      <c r="AO52" s="35">
        <v>80</v>
      </c>
      <c r="AP52" s="43">
        <f t="shared" si="14"/>
        <v>52315161.600000001</v>
      </c>
      <c r="AR52" s="57">
        <f t="shared" si="15"/>
        <v>25151.52</v>
      </c>
      <c r="AS52" s="35">
        <v>24</v>
      </c>
      <c r="AT52" s="43">
        <f t="shared" si="16"/>
        <v>470836454.40000004</v>
      </c>
      <c r="AV52" s="43">
        <v>11453000000</v>
      </c>
    </row>
    <row r="53" spans="1:48" ht="24" customHeight="1">
      <c r="A53" s="16"/>
      <c r="B53" s="17">
        <f t="shared" si="8"/>
        <v>45</v>
      </c>
      <c r="C53" s="10"/>
      <c r="D53" s="18" t="s">
        <v>23</v>
      </c>
      <c r="E53" s="10"/>
      <c r="F53" s="18" t="s">
        <v>13</v>
      </c>
      <c r="G53" s="18" t="s">
        <v>222</v>
      </c>
      <c r="H53" s="10"/>
      <c r="I53" s="19">
        <v>284996</v>
      </c>
      <c r="J53" s="19">
        <v>14830</v>
      </c>
      <c r="K53" s="17" t="s">
        <v>14</v>
      </c>
      <c r="L53" s="10"/>
      <c r="M53" s="60">
        <v>9</v>
      </c>
      <c r="N53" s="60">
        <v>16</v>
      </c>
      <c r="O53" s="60">
        <v>16</v>
      </c>
      <c r="P53" s="10"/>
      <c r="Q53" s="60">
        <f t="shared" si="9"/>
        <v>480</v>
      </c>
      <c r="R53" s="10"/>
      <c r="S53" s="62">
        <f t="shared" si="10"/>
        <v>496</v>
      </c>
      <c r="T53" s="10"/>
      <c r="U53" s="64">
        <v>5.6</v>
      </c>
      <c r="V53" s="64">
        <v>5.6</v>
      </c>
      <c r="W53" s="10"/>
      <c r="X53" s="43">
        <f t="shared" si="11"/>
        <v>216792396.80000001</v>
      </c>
      <c r="Y53" s="36">
        <f t="shared" si="12"/>
        <v>4.4791817520661158E-2</v>
      </c>
      <c r="Z53" s="10"/>
      <c r="AA53" s="20">
        <v>33.299999999999997</v>
      </c>
      <c r="AB53" s="20">
        <v>33.299999999999997</v>
      </c>
      <c r="AC53" s="20">
        <v>0</v>
      </c>
      <c r="AD53" s="20">
        <v>22.2</v>
      </c>
      <c r="AE53" s="20">
        <v>11.2</v>
      </c>
      <c r="AF53" s="66">
        <f t="shared" si="13"/>
        <v>100</v>
      </c>
      <c r="AG53" s="10"/>
      <c r="AH53" s="72"/>
      <c r="AI53" s="73"/>
      <c r="AJ53" s="74"/>
      <c r="AK53" s="75"/>
      <c r="AL53" s="76"/>
      <c r="AN53" s="57">
        <v>16936.905999999999</v>
      </c>
      <c r="AO53" s="35">
        <v>80</v>
      </c>
      <c r="AP53" s="43">
        <f t="shared" si="14"/>
        <v>21679239.68</v>
      </c>
      <c r="AR53" s="57">
        <f t="shared" si="15"/>
        <v>16936.905999999999</v>
      </c>
      <c r="AS53" s="35">
        <v>24</v>
      </c>
      <c r="AT53" s="43">
        <f t="shared" si="16"/>
        <v>195113157.12</v>
      </c>
      <c r="AV53" s="43">
        <v>4840000000</v>
      </c>
    </row>
    <row r="54" spans="1:48" ht="24" customHeight="1">
      <c r="A54" s="16"/>
      <c r="B54" s="17">
        <f t="shared" si="8"/>
        <v>46</v>
      </c>
      <c r="C54" s="10"/>
      <c r="D54" s="18" t="s">
        <v>47</v>
      </c>
      <c r="E54" s="10"/>
      <c r="F54" s="18" t="s">
        <v>18</v>
      </c>
      <c r="G54" s="18" t="s">
        <v>224</v>
      </c>
      <c r="H54" s="10"/>
      <c r="I54" s="19">
        <v>17379</v>
      </c>
      <c r="J54" s="19">
        <v>0</v>
      </c>
      <c r="K54" s="17" t="s">
        <v>14</v>
      </c>
      <c r="L54" s="10"/>
      <c r="M54" s="60">
        <v>5</v>
      </c>
      <c r="N54" s="60">
        <v>3</v>
      </c>
      <c r="O54" s="60">
        <v>3</v>
      </c>
      <c r="P54" s="10"/>
      <c r="Q54" s="60">
        <f t="shared" si="9"/>
        <v>90</v>
      </c>
      <c r="R54" s="10"/>
      <c r="S54" s="62">
        <f t="shared" si="10"/>
        <v>93</v>
      </c>
      <c r="T54" s="10"/>
      <c r="U54" s="64">
        <v>17.3</v>
      </c>
      <c r="V54" s="64">
        <v>17.3</v>
      </c>
      <c r="W54" s="10"/>
      <c r="X54" s="43">
        <f t="shared" si="11"/>
        <v>189973300.80000001</v>
      </c>
      <c r="Y54" s="36">
        <f t="shared" si="12"/>
        <v>2.8814394175640832E-2</v>
      </c>
      <c r="Z54" s="10"/>
      <c r="AA54" s="20">
        <v>20</v>
      </c>
      <c r="AB54" s="20">
        <v>80</v>
      </c>
      <c r="AC54" s="20">
        <v>0</v>
      </c>
      <c r="AD54" s="20">
        <v>0</v>
      </c>
      <c r="AE54" s="20">
        <v>0</v>
      </c>
      <c r="AF54" s="66">
        <f t="shared" si="13"/>
        <v>100</v>
      </c>
      <c r="AG54" s="10"/>
      <c r="AH54" s="72"/>
      <c r="AI54" s="73"/>
      <c r="AJ54" s="74"/>
      <c r="AK54" s="75"/>
      <c r="AL54" s="76"/>
      <c r="AN54" s="57">
        <v>79155.542000000001</v>
      </c>
      <c r="AO54" s="35">
        <v>80</v>
      </c>
      <c r="AP54" s="43">
        <f t="shared" si="14"/>
        <v>18997330.079999998</v>
      </c>
      <c r="AR54" s="57">
        <f t="shared" si="15"/>
        <v>79155.542000000001</v>
      </c>
      <c r="AS54" s="35">
        <v>24</v>
      </c>
      <c r="AT54" s="43">
        <f t="shared" si="16"/>
        <v>170975970.72</v>
      </c>
      <c r="AV54" s="43">
        <v>6593000000</v>
      </c>
    </row>
    <row r="55" spans="1:48" ht="24" customHeight="1">
      <c r="A55" s="16"/>
      <c r="B55" s="17">
        <f t="shared" si="8"/>
        <v>47</v>
      </c>
      <c r="C55" s="10"/>
      <c r="D55" s="18" t="s">
        <v>149</v>
      </c>
      <c r="E55" s="10"/>
      <c r="F55" s="18" t="s">
        <v>11</v>
      </c>
      <c r="G55" s="18" t="s">
        <v>11</v>
      </c>
      <c r="H55" s="10"/>
      <c r="I55" s="19">
        <v>94228</v>
      </c>
      <c r="J55" s="19">
        <v>15410</v>
      </c>
      <c r="K55" s="17" t="s">
        <v>14</v>
      </c>
      <c r="L55" s="10"/>
      <c r="M55" s="60">
        <v>15</v>
      </c>
      <c r="N55" s="60">
        <v>15</v>
      </c>
      <c r="O55" s="60">
        <v>15</v>
      </c>
      <c r="P55" s="10"/>
      <c r="Q55" s="60">
        <f t="shared" si="9"/>
        <v>450</v>
      </c>
      <c r="R55" s="10"/>
      <c r="S55" s="62">
        <f t="shared" si="10"/>
        <v>465</v>
      </c>
      <c r="T55" s="10"/>
      <c r="U55" s="64">
        <v>15.9</v>
      </c>
      <c r="V55" s="64">
        <v>15.9</v>
      </c>
      <c r="W55" s="10"/>
      <c r="X55" s="43">
        <f t="shared" si="11"/>
        <v>180934068</v>
      </c>
      <c r="Y55" s="36">
        <f t="shared" si="12"/>
        <v>0.12670452941176472</v>
      </c>
      <c r="Z55" s="10"/>
      <c r="AA55" s="20">
        <v>46.7</v>
      </c>
      <c r="AB55" s="20">
        <v>20</v>
      </c>
      <c r="AC55" s="20">
        <v>6.7</v>
      </c>
      <c r="AD55" s="20">
        <v>20</v>
      </c>
      <c r="AE55" s="20">
        <v>6.6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15077.839</v>
      </c>
      <c r="AO55" s="35">
        <v>80</v>
      </c>
      <c r="AP55" s="43">
        <f t="shared" si="14"/>
        <v>18093406.800000001</v>
      </c>
      <c r="AR55" s="57">
        <f t="shared" si="15"/>
        <v>15077.839</v>
      </c>
      <c r="AS55" s="35">
        <v>24</v>
      </c>
      <c r="AT55" s="43">
        <f t="shared" si="16"/>
        <v>162840661.19999999</v>
      </c>
      <c r="AV55" s="43">
        <v>1428000000</v>
      </c>
    </row>
    <row r="56" spans="1:48" ht="24" customHeight="1">
      <c r="A56" s="16"/>
      <c r="B56" s="17">
        <f t="shared" si="8"/>
        <v>48</v>
      </c>
      <c r="C56" s="10"/>
      <c r="D56" s="18" t="s">
        <v>12</v>
      </c>
      <c r="E56" s="10"/>
      <c r="F56" s="18" t="s">
        <v>13</v>
      </c>
      <c r="G56" s="18" t="s">
        <v>222</v>
      </c>
      <c r="H56" s="10"/>
      <c r="I56" s="19">
        <v>100963</v>
      </c>
      <c r="J56" s="19">
        <v>13400</v>
      </c>
      <c r="K56" s="17" t="s">
        <v>14</v>
      </c>
      <c r="L56" s="10"/>
      <c r="M56" s="60">
        <v>8</v>
      </c>
      <c r="N56" s="60">
        <v>8</v>
      </c>
      <c r="O56" s="60">
        <v>8</v>
      </c>
      <c r="P56" s="10"/>
      <c r="Q56" s="60">
        <f t="shared" si="9"/>
        <v>240</v>
      </c>
      <c r="R56" s="10"/>
      <c r="S56" s="62">
        <f t="shared" si="10"/>
        <v>248</v>
      </c>
      <c r="T56" s="10"/>
      <c r="U56" s="64">
        <v>7.9</v>
      </c>
      <c r="V56" s="64">
        <v>7.9</v>
      </c>
      <c r="W56" s="10"/>
      <c r="X56" s="43">
        <f t="shared" si="11"/>
        <v>97265094.400000006</v>
      </c>
      <c r="Y56" s="36">
        <f t="shared" si="12"/>
        <v>6.76862173973556E-2</v>
      </c>
      <c r="Z56" s="10"/>
      <c r="AA56" s="20">
        <v>62.5</v>
      </c>
      <c r="AB56" s="20">
        <v>0</v>
      </c>
      <c r="AC56" s="20">
        <v>12.5</v>
      </c>
      <c r="AD56" s="20">
        <v>25</v>
      </c>
      <c r="AE56" s="20">
        <v>0</v>
      </c>
      <c r="AF56" s="66">
        <f t="shared" si="13"/>
        <v>100</v>
      </c>
      <c r="AG56" s="10"/>
      <c r="AH56" s="72"/>
      <c r="AI56" s="73"/>
      <c r="AJ56" s="74"/>
      <c r="AK56" s="75"/>
      <c r="AL56" s="76"/>
      <c r="AN56" s="57">
        <v>15197.671</v>
      </c>
      <c r="AO56" s="35">
        <v>80</v>
      </c>
      <c r="AP56" s="43">
        <f t="shared" si="14"/>
        <v>9726509.4399999995</v>
      </c>
      <c r="AR56" s="57">
        <f t="shared" si="15"/>
        <v>15197.671</v>
      </c>
      <c r="AS56" s="35">
        <v>24</v>
      </c>
      <c r="AT56" s="43">
        <f t="shared" si="16"/>
        <v>87538584.960000008</v>
      </c>
      <c r="AV56" s="43">
        <v>1437000000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B58" s="110"/>
      <c r="C58" s="111"/>
      <c r="D58" s="109"/>
      <c r="E58" s="111"/>
      <c r="F58" s="109"/>
      <c r="G58" s="109"/>
      <c r="H58" s="111"/>
      <c r="I58" s="112"/>
      <c r="J58" s="112"/>
      <c r="K58" s="110"/>
      <c r="L58" s="111"/>
      <c r="M58" s="113"/>
      <c r="N58" s="113"/>
      <c r="O58" s="113"/>
      <c r="P58" s="111"/>
      <c r="Q58" s="113"/>
      <c r="R58" s="111"/>
      <c r="S58" s="114"/>
      <c r="T58" s="111"/>
      <c r="U58" s="115"/>
      <c r="V58" s="115"/>
      <c r="W58" s="111"/>
      <c r="X58" s="116"/>
      <c r="Y58" s="117"/>
      <c r="Z58" s="111"/>
      <c r="AA58" s="118"/>
      <c r="AB58" s="118"/>
      <c r="AC58" s="118"/>
      <c r="AD58" s="118"/>
      <c r="AE58" s="118"/>
      <c r="AF58" s="119"/>
      <c r="AG58" s="111"/>
      <c r="AH58" s="117"/>
      <c r="AI58" s="120"/>
      <c r="AJ58" s="121"/>
      <c r="AK58" s="122"/>
      <c r="AL58" s="123"/>
      <c r="AM58" s="124"/>
      <c r="AN58" s="125"/>
      <c r="AO58" s="126"/>
      <c r="AP58" s="127"/>
      <c r="AQ58" s="124"/>
      <c r="AR58" s="125"/>
      <c r="AS58" s="126"/>
      <c r="AT58" s="127"/>
      <c r="AU58" s="124"/>
      <c r="AV58" s="127"/>
    </row>
    <row r="59" spans="1:48" ht="24" customHeight="1">
      <c r="A59" s="16"/>
      <c r="B59" s="17">
        <v>1</v>
      </c>
      <c r="C59" s="10"/>
      <c r="D59" s="18" t="s">
        <v>43</v>
      </c>
      <c r="E59" s="10"/>
      <c r="F59" s="18" t="s">
        <v>18</v>
      </c>
      <c r="G59" s="18" t="s">
        <v>224</v>
      </c>
      <c r="H59" s="10"/>
      <c r="I59" s="19">
        <v>1411415375</v>
      </c>
      <c r="J59" s="19">
        <v>8260</v>
      </c>
      <c r="K59" s="17" t="s">
        <v>9</v>
      </c>
      <c r="L59" s="10"/>
      <c r="M59" s="60">
        <v>58022</v>
      </c>
      <c r="N59" s="60">
        <v>256180</v>
      </c>
      <c r="O59" s="60">
        <v>272069</v>
      </c>
      <c r="P59" s="10"/>
      <c r="Q59" s="60">
        <f t="shared" ref="Q59:Q90" si="17">N59*$Q$189</f>
        <v>3842700</v>
      </c>
      <c r="R59" s="10"/>
      <c r="S59" s="62">
        <f t="shared" ref="S59:S90" si="18">Q59+N59</f>
        <v>4098880</v>
      </c>
      <c r="T59" s="10"/>
      <c r="U59" s="64">
        <v>18.2</v>
      </c>
      <c r="V59" s="64">
        <v>19.38</v>
      </c>
      <c r="W59" s="10"/>
      <c r="X59" s="43">
        <v>691430000000</v>
      </c>
      <c r="Y59" s="36">
        <v>6.2E-2</v>
      </c>
      <c r="Z59" s="10"/>
      <c r="AA59" s="20">
        <v>15</v>
      </c>
      <c r="AB59" s="20">
        <v>17</v>
      </c>
      <c r="AC59" s="20">
        <v>8</v>
      </c>
      <c r="AD59" s="20">
        <v>59</v>
      </c>
      <c r="AE59" s="20">
        <v>1</v>
      </c>
      <c r="AF59" s="66">
        <f t="shared" ref="AF59:AF90" si="19">SUM(AA59:AE59)</f>
        <v>100</v>
      </c>
      <c r="AG59" s="10"/>
      <c r="AH59" s="36">
        <v>-2.9000000000000001E-2</v>
      </c>
      <c r="AI59" s="40">
        <v>17723</v>
      </c>
      <c r="AJ59" s="37">
        <v>0.72</v>
      </c>
      <c r="AK59" s="42" t="s">
        <v>213</v>
      </c>
      <c r="AL59" s="41">
        <v>990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13" si="23">B59+1</f>
        <v>2</v>
      </c>
      <c r="C60" s="10"/>
      <c r="D60" s="18" t="s">
        <v>83</v>
      </c>
      <c r="E60" s="10"/>
      <c r="F60" s="18" t="s">
        <v>22</v>
      </c>
      <c r="G60" s="18" t="s">
        <v>198</v>
      </c>
      <c r="H60" s="10"/>
      <c r="I60" s="19">
        <v>1324171392</v>
      </c>
      <c r="J60" s="19">
        <v>1680</v>
      </c>
      <c r="K60" s="17" t="s">
        <v>9</v>
      </c>
      <c r="L60" s="10"/>
      <c r="M60" s="60">
        <v>150785</v>
      </c>
      <c r="N60" s="60">
        <v>299091</v>
      </c>
      <c r="O60" s="60">
        <v>219670</v>
      </c>
      <c r="P60" s="10"/>
      <c r="Q60" s="60">
        <f t="shared" si="17"/>
        <v>4486365</v>
      </c>
      <c r="R60" s="10"/>
      <c r="S60" s="62">
        <f t="shared" si="18"/>
        <v>4785456</v>
      </c>
      <c r="T60" s="10"/>
      <c r="U60" s="64">
        <v>22.6</v>
      </c>
      <c r="V60" s="64">
        <v>16.100000000000001</v>
      </c>
      <c r="W60" s="10"/>
      <c r="X60" s="43">
        <v>172020000000</v>
      </c>
      <c r="Y60" s="36">
        <v>7.4999999999999997E-2</v>
      </c>
      <c r="Z60" s="10"/>
      <c r="AA60" s="20">
        <v>25</v>
      </c>
      <c r="AB60" s="20">
        <v>30</v>
      </c>
      <c r="AC60" s="20">
        <v>5</v>
      </c>
      <c r="AD60" s="20">
        <v>39</v>
      </c>
      <c r="AE60" s="20">
        <v>1</v>
      </c>
      <c r="AF60" s="66">
        <f t="shared" si="19"/>
        <v>100</v>
      </c>
      <c r="AG60" s="10"/>
      <c r="AH60" s="36">
        <v>-8.5000000000000006E-2</v>
      </c>
      <c r="AI60" s="40">
        <v>15861</v>
      </c>
      <c r="AJ60" s="37">
        <v>0.78</v>
      </c>
      <c r="AK60" s="42" t="s">
        <v>213</v>
      </c>
      <c r="AL60" s="41">
        <v>820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32</v>
      </c>
      <c r="E61" s="10"/>
      <c r="F61" s="18" t="s">
        <v>13</v>
      </c>
      <c r="G61" s="18" t="s">
        <v>222</v>
      </c>
      <c r="H61" s="10"/>
      <c r="I61" s="19">
        <v>207652864</v>
      </c>
      <c r="J61" s="19">
        <v>8840</v>
      </c>
      <c r="K61" s="17" t="s">
        <v>9</v>
      </c>
      <c r="L61" s="10"/>
      <c r="M61" s="60">
        <v>38651</v>
      </c>
      <c r="N61" s="60">
        <v>41007</v>
      </c>
      <c r="O61" s="60">
        <v>46009</v>
      </c>
      <c r="P61" s="10"/>
      <c r="Q61" s="60">
        <f t="shared" si="17"/>
        <v>615105</v>
      </c>
      <c r="R61" s="10"/>
      <c r="S61" s="62">
        <f t="shared" si="18"/>
        <v>656112</v>
      </c>
      <c r="T61" s="10"/>
      <c r="U61" s="64">
        <v>19.7</v>
      </c>
      <c r="V61" s="64">
        <v>21.9</v>
      </c>
      <c r="W61" s="10"/>
      <c r="X61" s="43">
        <v>117950000000</v>
      </c>
      <c r="Y61" s="36">
        <v>6.6000000000000003E-2</v>
      </c>
      <c r="Z61" s="10"/>
      <c r="AA61" s="20">
        <v>32</v>
      </c>
      <c r="AB61" s="20">
        <v>38</v>
      </c>
      <c r="AC61" s="20">
        <v>2</v>
      </c>
      <c r="AD61" s="20">
        <v>27</v>
      </c>
      <c r="AE61" s="20">
        <v>1</v>
      </c>
      <c r="AF61" s="66">
        <f t="shared" si="19"/>
        <v>100</v>
      </c>
      <c r="AG61" s="10"/>
      <c r="AH61" s="36">
        <v>-7.1999999999999995E-2</v>
      </c>
      <c r="AI61" s="40">
        <v>45204</v>
      </c>
      <c r="AJ61" s="37">
        <v>0.82</v>
      </c>
      <c r="AK61" s="42" t="s">
        <v>210</v>
      </c>
      <c r="AL61" s="41">
        <v>1140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140</v>
      </c>
      <c r="E62" s="10"/>
      <c r="F62" s="18" t="s">
        <v>8</v>
      </c>
      <c r="G62" s="18" t="s">
        <v>212</v>
      </c>
      <c r="H62" s="10"/>
      <c r="I62" s="19">
        <v>143964512</v>
      </c>
      <c r="J62" s="19">
        <v>9720</v>
      </c>
      <c r="K62" s="17" t="s">
        <v>9</v>
      </c>
      <c r="L62" s="10"/>
      <c r="M62" s="60">
        <v>20308</v>
      </c>
      <c r="N62" s="60">
        <v>25969</v>
      </c>
      <c r="O62" s="60">
        <v>24864</v>
      </c>
      <c r="P62" s="10"/>
      <c r="Q62" s="60">
        <f t="shared" si="17"/>
        <v>389535</v>
      </c>
      <c r="R62" s="10"/>
      <c r="S62" s="62">
        <f t="shared" si="18"/>
        <v>415504</v>
      </c>
      <c r="T62" s="10"/>
      <c r="U62" s="64">
        <v>18</v>
      </c>
      <c r="V62" s="64">
        <v>17.010000000000002</v>
      </c>
      <c r="W62" s="10"/>
      <c r="X62" s="43">
        <v>75510000000</v>
      </c>
      <c r="Y62" s="36">
        <v>5.8999999999999997E-2</v>
      </c>
      <c r="Z62" s="10"/>
      <c r="AA62" s="20">
        <v>59</v>
      </c>
      <c r="AB62" s="20">
        <v>6</v>
      </c>
      <c r="AC62" s="20">
        <v>2</v>
      </c>
      <c r="AD62" s="20">
        <v>32</v>
      </c>
      <c r="AE62" s="20">
        <v>1</v>
      </c>
      <c r="AF62" s="66">
        <f t="shared" si="19"/>
        <v>100</v>
      </c>
      <c r="AG62" s="10"/>
      <c r="AH62" s="36">
        <v>-0.14399999999999999</v>
      </c>
      <c r="AI62" s="40">
        <v>37519</v>
      </c>
      <c r="AJ62" s="37">
        <v>0.83</v>
      </c>
      <c r="AK62" s="42" t="s">
        <v>213</v>
      </c>
      <c r="AL62" s="41">
        <v>1024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183</v>
      </c>
      <c r="E63" s="10"/>
      <c r="F63" s="18" t="s">
        <v>13</v>
      </c>
      <c r="G63" s="18" t="s">
        <v>222</v>
      </c>
      <c r="H63" s="10"/>
      <c r="I63" s="19">
        <v>31568180</v>
      </c>
      <c r="J63" s="19">
        <v>11760</v>
      </c>
      <c r="K63" s="17" t="s">
        <v>9</v>
      </c>
      <c r="L63" s="10"/>
      <c r="M63" s="60">
        <v>7028</v>
      </c>
      <c r="N63" s="60">
        <v>10640</v>
      </c>
      <c r="O63" s="60">
        <v>6881</v>
      </c>
      <c r="P63" s="10"/>
      <c r="Q63" s="60">
        <f t="shared" si="17"/>
        <v>159600</v>
      </c>
      <c r="R63" s="10"/>
      <c r="S63" s="62">
        <f t="shared" si="18"/>
        <v>170240</v>
      </c>
      <c r="T63" s="10"/>
      <c r="U63" s="64">
        <v>33.700000000000003</v>
      </c>
      <c r="V63" s="64">
        <v>22.62</v>
      </c>
      <c r="W63" s="10"/>
      <c r="X63" s="43">
        <v>55520000000</v>
      </c>
      <c r="Y63" s="36">
        <v>0.115</v>
      </c>
      <c r="Z63" s="10"/>
      <c r="AA63" s="20">
        <v>31</v>
      </c>
      <c r="AB63" s="20">
        <v>16</v>
      </c>
      <c r="AC63" s="20">
        <v>2</v>
      </c>
      <c r="AD63" s="20">
        <v>49</v>
      </c>
      <c r="AE63" s="20">
        <v>2</v>
      </c>
      <c r="AF63" s="66">
        <f t="shared" si="19"/>
        <v>100</v>
      </c>
      <c r="AG63" s="10"/>
      <c r="AH63" s="36">
        <v>-2.7E-2</v>
      </c>
      <c r="AI63" s="40">
        <v>25341</v>
      </c>
      <c r="AJ63" s="37">
        <v>0.84</v>
      </c>
      <c r="AK63" s="42" t="s">
        <v>213</v>
      </c>
      <c r="AL63" s="41">
        <v>1230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114</v>
      </c>
      <c r="E64" s="10"/>
      <c r="F64" s="18" t="s">
        <v>13</v>
      </c>
      <c r="G64" s="18" t="s">
        <v>222</v>
      </c>
      <c r="H64" s="10"/>
      <c r="I64" s="19">
        <v>127540424</v>
      </c>
      <c r="J64" s="19">
        <v>9040</v>
      </c>
      <c r="K64" s="17" t="s">
        <v>9</v>
      </c>
      <c r="L64" s="10"/>
      <c r="M64" s="60">
        <v>16039</v>
      </c>
      <c r="N64" s="60">
        <v>16725</v>
      </c>
      <c r="O64" s="60">
        <v>19676</v>
      </c>
      <c r="P64" s="10"/>
      <c r="Q64" s="60">
        <f t="shared" si="17"/>
        <v>250875</v>
      </c>
      <c r="R64" s="10"/>
      <c r="S64" s="62">
        <f t="shared" si="18"/>
        <v>267600</v>
      </c>
      <c r="T64" s="10"/>
      <c r="U64" s="64">
        <v>13.1</v>
      </c>
      <c r="V64" s="64">
        <v>15.73</v>
      </c>
      <c r="W64" s="10"/>
      <c r="X64" s="43">
        <v>46990000000</v>
      </c>
      <c r="Y64" s="36">
        <v>4.3999999999999997E-2</v>
      </c>
      <c r="Z64" s="10"/>
      <c r="AA64" s="20">
        <v>38</v>
      </c>
      <c r="AB64" s="20">
        <v>10</v>
      </c>
      <c r="AC64" s="20">
        <v>2</v>
      </c>
      <c r="AD64" s="20">
        <v>48</v>
      </c>
      <c r="AE64" s="20">
        <v>2</v>
      </c>
      <c r="AF64" s="66">
        <f t="shared" si="19"/>
        <v>100</v>
      </c>
      <c r="AG64" s="10"/>
      <c r="AH64" s="36">
        <v>-1.4E-2</v>
      </c>
      <c r="AI64" s="40">
        <v>31524</v>
      </c>
      <c r="AJ64" s="37">
        <v>0.78</v>
      </c>
      <c r="AK64" s="42" t="s">
        <v>213</v>
      </c>
      <c r="AL64" s="41">
        <v>847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165</v>
      </c>
      <c r="E65" s="10"/>
      <c r="F65" s="18" t="s">
        <v>22</v>
      </c>
      <c r="G65" s="18" t="s">
        <v>224</v>
      </c>
      <c r="H65" s="10"/>
      <c r="I65" s="19">
        <v>68863512</v>
      </c>
      <c r="J65" s="19">
        <v>5640</v>
      </c>
      <c r="K65" s="17" t="s">
        <v>9</v>
      </c>
      <c r="L65" s="10"/>
      <c r="M65" s="60">
        <v>21745</v>
      </c>
      <c r="N65" s="60">
        <v>22491</v>
      </c>
      <c r="O65" s="60">
        <v>19110</v>
      </c>
      <c r="P65" s="10"/>
      <c r="Q65" s="60">
        <f t="shared" si="17"/>
        <v>337365</v>
      </c>
      <c r="R65" s="10"/>
      <c r="S65" s="62">
        <f t="shared" si="18"/>
        <v>359856</v>
      </c>
      <c r="T65" s="10"/>
      <c r="U65" s="64">
        <v>32.700000000000003</v>
      </c>
      <c r="V65" s="64">
        <v>27.14</v>
      </c>
      <c r="W65" s="10"/>
      <c r="X65" s="43">
        <v>44710000000</v>
      </c>
      <c r="Y65" s="36">
        <v>0.109</v>
      </c>
      <c r="Z65" s="10"/>
      <c r="AA65" s="20">
        <v>30</v>
      </c>
      <c r="AB65" s="20">
        <v>50</v>
      </c>
      <c r="AC65" s="20">
        <v>2</v>
      </c>
      <c r="AD65" s="20">
        <v>17</v>
      </c>
      <c r="AE65" s="20">
        <v>1</v>
      </c>
      <c r="AF65" s="66">
        <f t="shared" si="19"/>
        <v>100</v>
      </c>
      <c r="AG65" s="10"/>
      <c r="AH65" s="36">
        <v>1.4999999999999999E-2</v>
      </c>
      <c r="AI65" s="40">
        <v>54220</v>
      </c>
      <c r="AJ65" s="37">
        <v>0.82</v>
      </c>
      <c r="AK65" s="42" t="s">
        <v>213</v>
      </c>
      <c r="AL65" s="41">
        <v>1494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84</v>
      </c>
      <c r="E66" s="10"/>
      <c r="F66" s="18" t="s">
        <v>22</v>
      </c>
      <c r="G66" s="18" t="s">
        <v>224</v>
      </c>
      <c r="H66" s="10"/>
      <c r="I66" s="19">
        <v>261115456</v>
      </c>
      <c r="J66" s="19">
        <v>3400</v>
      </c>
      <c r="K66" s="17" t="s">
        <v>9</v>
      </c>
      <c r="L66" s="10"/>
      <c r="M66" s="60">
        <v>31282</v>
      </c>
      <c r="N66" s="60">
        <v>31726</v>
      </c>
      <c r="O66" s="60">
        <v>35692</v>
      </c>
      <c r="P66" s="10"/>
      <c r="Q66" s="60">
        <f t="shared" si="17"/>
        <v>475890</v>
      </c>
      <c r="R66" s="10"/>
      <c r="S66" s="62">
        <f t="shared" si="18"/>
        <v>507616</v>
      </c>
      <c r="T66" s="10"/>
      <c r="U66" s="64">
        <v>12.2</v>
      </c>
      <c r="V66" s="64">
        <v>13.94</v>
      </c>
      <c r="W66" s="10"/>
      <c r="X66" s="43">
        <v>37650000000</v>
      </c>
      <c r="Y66" s="36">
        <v>0.04</v>
      </c>
      <c r="Z66" s="10"/>
      <c r="AA66" s="20">
        <v>35</v>
      </c>
      <c r="AB66" s="20">
        <v>20</v>
      </c>
      <c r="AC66" s="20">
        <v>5</v>
      </c>
      <c r="AD66" s="20">
        <v>39</v>
      </c>
      <c r="AE66" s="20">
        <v>1</v>
      </c>
      <c r="AF66" s="66">
        <f t="shared" si="19"/>
        <v>100</v>
      </c>
      <c r="AG66" s="10"/>
      <c r="AH66" s="36">
        <v>-7.5999999999999998E-2</v>
      </c>
      <c r="AI66" s="40">
        <v>49173</v>
      </c>
      <c r="AJ66" s="37">
        <v>0.76</v>
      </c>
      <c r="AK66" s="42" t="s">
        <v>213</v>
      </c>
      <c r="AL66" s="41">
        <v>832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172</v>
      </c>
      <c r="E67" s="10"/>
      <c r="F67" s="18" t="s">
        <v>8</v>
      </c>
      <c r="G67" s="18" t="s">
        <v>212</v>
      </c>
      <c r="H67" s="10"/>
      <c r="I67" s="19">
        <v>79512424</v>
      </c>
      <c r="J67" s="19">
        <v>11180</v>
      </c>
      <c r="K67" s="17" t="s">
        <v>9</v>
      </c>
      <c r="L67" s="10"/>
      <c r="M67" s="60">
        <v>7300</v>
      </c>
      <c r="N67" s="60">
        <v>9782</v>
      </c>
      <c r="O67" s="60">
        <v>8727</v>
      </c>
      <c r="P67" s="10"/>
      <c r="Q67" s="60">
        <f t="shared" si="17"/>
        <v>146730</v>
      </c>
      <c r="R67" s="10"/>
      <c r="S67" s="62">
        <f t="shared" si="18"/>
        <v>156512</v>
      </c>
      <c r="T67" s="10"/>
      <c r="U67" s="64">
        <v>12.3</v>
      </c>
      <c r="V67" s="64">
        <v>10.96</v>
      </c>
      <c r="W67" s="10"/>
      <c r="X67" s="43">
        <v>35330000000</v>
      </c>
      <c r="Y67" s="36">
        <v>4.1000000000000002E-2</v>
      </c>
      <c r="Z67" s="10"/>
      <c r="AA67" s="20">
        <v>60</v>
      </c>
      <c r="AB67" s="20">
        <v>8</v>
      </c>
      <c r="AC67" s="20">
        <v>2</v>
      </c>
      <c r="AD67" s="20">
        <v>29</v>
      </c>
      <c r="AE67" s="20">
        <v>1</v>
      </c>
      <c r="AF67" s="66">
        <f t="shared" si="19"/>
        <v>100</v>
      </c>
      <c r="AG67" s="10"/>
      <c r="AH67" s="36">
        <v>3.1E-2</v>
      </c>
      <c r="AI67" s="40">
        <v>26525</v>
      </c>
      <c r="AJ67" s="37">
        <v>0.73</v>
      </c>
      <c r="AK67" s="42" t="s">
        <v>213</v>
      </c>
      <c r="AL67" s="41">
        <v>600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126</v>
      </c>
      <c r="E68" s="10"/>
      <c r="F68" s="18" t="s">
        <v>11</v>
      </c>
      <c r="G68" s="18" t="s">
        <v>11</v>
      </c>
      <c r="H68" s="10"/>
      <c r="I68" s="19">
        <v>185989632</v>
      </c>
      <c r="J68" s="19">
        <v>2450</v>
      </c>
      <c r="K68" s="17" t="s">
        <v>9</v>
      </c>
      <c r="L68" s="10"/>
      <c r="M68" s="60">
        <v>5053</v>
      </c>
      <c r="N68" s="60">
        <v>39802</v>
      </c>
      <c r="O68" s="60">
        <v>19710</v>
      </c>
      <c r="P68" s="10"/>
      <c r="Q68" s="60">
        <f t="shared" si="17"/>
        <v>597030</v>
      </c>
      <c r="R68" s="10"/>
      <c r="S68" s="62">
        <f t="shared" si="18"/>
        <v>636832</v>
      </c>
      <c r="T68" s="10"/>
      <c r="U68" s="64">
        <v>21.4</v>
      </c>
      <c r="V68" s="64">
        <v>9.86</v>
      </c>
      <c r="W68" s="10"/>
      <c r="X68" s="43">
        <v>28790000000</v>
      </c>
      <c r="Y68" s="36">
        <v>7.0999999999999994E-2</v>
      </c>
      <c r="Z68" s="10"/>
      <c r="AA68" s="20">
        <v>52</v>
      </c>
      <c r="AB68" s="20">
        <v>8</v>
      </c>
      <c r="AC68" s="20">
        <v>2</v>
      </c>
      <c r="AD68" s="20">
        <v>37</v>
      </c>
      <c r="AE68" s="20">
        <v>1</v>
      </c>
      <c r="AF68" s="66">
        <f t="shared" si="19"/>
        <v>100</v>
      </c>
      <c r="AG68" s="10"/>
      <c r="AH68" s="36">
        <v>8.0000000000000002E-3</v>
      </c>
      <c r="AI68" s="40">
        <v>6309</v>
      </c>
      <c r="AJ68" s="37">
        <v>0.45</v>
      </c>
      <c r="AK68" s="42" t="s">
        <v>214</v>
      </c>
      <c r="AL68" s="41">
        <v>631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85</v>
      </c>
      <c r="E69" s="10"/>
      <c r="F69" s="18" t="s">
        <v>5</v>
      </c>
      <c r="G69" s="18" t="s">
        <v>226</v>
      </c>
      <c r="H69" s="10"/>
      <c r="I69" s="19">
        <v>80277424</v>
      </c>
      <c r="J69" s="19">
        <v>6530</v>
      </c>
      <c r="K69" s="17" t="s">
        <v>9</v>
      </c>
      <c r="L69" s="10"/>
      <c r="M69" s="60">
        <v>15932</v>
      </c>
      <c r="N69" s="60">
        <v>16426</v>
      </c>
      <c r="O69" s="60">
        <v>21397</v>
      </c>
      <c r="P69" s="10"/>
      <c r="Q69" s="60">
        <f t="shared" si="17"/>
        <v>246390</v>
      </c>
      <c r="R69" s="10"/>
      <c r="S69" s="62">
        <f t="shared" si="18"/>
        <v>262816</v>
      </c>
      <c r="T69" s="10"/>
      <c r="U69" s="64">
        <v>20.5</v>
      </c>
      <c r="V69" s="64">
        <v>26.27</v>
      </c>
      <c r="W69" s="10"/>
      <c r="X69" s="43">
        <v>28500000000</v>
      </c>
      <c r="Y69" s="36">
        <v>6.8000000000000005E-2</v>
      </c>
      <c r="Z69" s="10"/>
      <c r="AA69" s="20">
        <v>51</v>
      </c>
      <c r="AB69" s="20">
        <v>12</v>
      </c>
      <c r="AC69" s="20">
        <v>1</v>
      </c>
      <c r="AD69" s="20">
        <v>35</v>
      </c>
      <c r="AE69" s="20">
        <v>1</v>
      </c>
      <c r="AF69" s="66">
        <f t="shared" si="19"/>
        <v>100</v>
      </c>
      <c r="AG69" s="10"/>
      <c r="AH69" s="36">
        <v>-0.16</v>
      </c>
      <c r="AI69" s="40">
        <v>37840</v>
      </c>
      <c r="AJ69" s="37">
        <v>0.75</v>
      </c>
      <c r="AK69" s="42" t="s">
        <v>213</v>
      </c>
      <c r="AL69" s="41">
        <v>1436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15</v>
      </c>
      <c r="E70" s="10"/>
      <c r="F70" s="18" t="s">
        <v>13</v>
      </c>
      <c r="G70" s="18" t="s">
        <v>222</v>
      </c>
      <c r="H70" s="10"/>
      <c r="I70" s="19">
        <v>43847432</v>
      </c>
      <c r="J70" s="19">
        <v>11960</v>
      </c>
      <c r="K70" s="17" t="s">
        <v>9</v>
      </c>
      <c r="L70" s="10"/>
      <c r="M70" s="60">
        <v>5530</v>
      </c>
      <c r="N70" s="60">
        <v>6119</v>
      </c>
      <c r="O70" s="60">
        <v>6508</v>
      </c>
      <c r="P70" s="10"/>
      <c r="Q70" s="60">
        <f t="shared" si="17"/>
        <v>91785</v>
      </c>
      <c r="R70" s="10"/>
      <c r="S70" s="62">
        <f t="shared" si="18"/>
        <v>97904</v>
      </c>
      <c r="T70" s="10"/>
      <c r="U70" s="64">
        <v>14</v>
      </c>
      <c r="V70" s="64">
        <v>14.85</v>
      </c>
      <c r="W70" s="10"/>
      <c r="X70" s="43">
        <v>25750000000</v>
      </c>
      <c r="Y70" s="36">
        <v>4.5999999999999999E-2</v>
      </c>
      <c r="Z70" s="10"/>
      <c r="AA70" s="20">
        <v>52</v>
      </c>
      <c r="AB70" s="20">
        <v>18</v>
      </c>
      <c r="AC70" s="20">
        <v>2</v>
      </c>
      <c r="AD70" s="20">
        <v>27</v>
      </c>
      <c r="AE70" s="20">
        <v>1</v>
      </c>
      <c r="AF70" s="66">
        <f t="shared" si="19"/>
        <v>100</v>
      </c>
      <c r="AG70" s="10"/>
      <c r="AH70" s="36">
        <v>-7.6999999999999999E-2</v>
      </c>
      <c r="AI70" s="40">
        <v>49338</v>
      </c>
      <c r="AJ70" s="37">
        <v>0.73</v>
      </c>
      <c r="AK70" s="42" t="s">
        <v>213</v>
      </c>
      <c r="AL70" s="41">
        <v>795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155</v>
      </c>
      <c r="E71" s="10"/>
      <c r="F71" s="18" t="s">
        <v>11</v>
      </c>
      <c r="G71" s="18" t="s">
        <v>11</v>
      </c>
      <c r="H71" s="10"/>
      <c r="I71" s="19">
        <v>56015472</v>
      </c>
      <c r="J71" s="19">
        <v>5480</v>
      </c>
      <c r="K71" s="17" t="s">
        <v>9</v>
      </c>
      <c r="L71" s="10"/>
      <c r="M71" s="60">
        <v>14071</v>
      </c>
      <c r="N71" s="60">
        <v>14507</v>
      </c>
      <c r="O71" s="60">
        <v>15099</v>
      </c>
      <c r="P71" s="10"/>
      <c r="Q71" s="60">
        <f t="shared" si="17"/>
        <v>217605</v>
      </c>
      <c r="R71" s="10"/>
      <c r="S71" s="62">
        <f t="shared" si="18"/>
        <v>232112</v>
      </c>
      <c r="T71" s="10"/>
      <c r="U71" s="64">
        <v>25.9</v>
      </c>
      <c r="V71" s="64">
        <v>27.79</v>
      </c>
      <c r="W71" s="10"/>
      <c r="X71" s="43">
        <v>25470000000</v>
      </c>
      <c r="Y71" s="36">
        <v>8.5999999999999993E-2</v>
      </c>
      <c r="Z71" s="10"/>
      <c r="AA71" s="20">
        <v>67</v>
      </c>
      <c r="AB71" s="20">
        <v>2</v>
      </c>
      <c r="AC71" s="20">
        <v>1</v>
      </c>
      <c r="AD71" s="20">
        <v>29</v>
      </c>
      <c r="AE71" s="20">
        <v>1</v>
      </c>
      <c r="AF71" s="66">
        <f t="shared" si="19"/>
        <v>100</v>
      </c>
      <c r="AG71" s="10"/>
      <c r="AH71" s="36">
        <v>-4.7E-2</v>
      </c>
      <c r="AI71" s="40">
        <v>17691</v>
      </c>
      <c r="AJ71" s="37">
        <v>0.83</v>
      </c>
      <c r="AK71" s="42" t="s">
        <v>213</v>
      </c>
      <c r="AL71" s="41">
        <v>1509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108</v>
      </c>
      <c r="E72" s="10"/>
      <c r="F72" s="18" t="s">
        <v>18</v>
      </c>
      <c r="G72" s="18" t="s">
        <v>224</v>
      </c>
      <c r="H72" s="10"/>
      <c r="I72" s="19">
        <v>31187264</v>
      </c>
      <c r="J72" s="19">
        <v>9850</v>
      </c>
      <c r="K72" s="17" t="s">
        <v>9</v>
      </c>
      <c r="L72" s="10"/>
      <c r="M72" s="60">
        <v>7152</v>
      </c>
      <c r="N72" s="60">
        <v>7374</v>
      </c>
      <c r="O72" s="60">
        <v>6809</v>
      </c>
      <c r="P72" s="10"/>
      <c r="Q72" s="60">
        <f t="shared" si="17"/>
        <v>110610</v>
      </c>
      <c r="R72" s="10"/>
      <c r="S72" s="62">
        <f t="shared" si="18"/>
        <v>117984</v>
      </c>
      <c r="T72" s="10"/>
      <c r="U72" s="64">
        <v>23.6</v>
      </c>
      <c r="V72" s="64">
        <v>22.48</v>
      </c>
      <c r="W72" s="10"/>
      <c r="X72" s="43">
        <v>23330000000</v>
      </c>
      <c r="Y72" s="36">
        <v>7.9000000000000001E-2</v>
      </c>
      <c r="Z72" s="10"/>
      <c r="AA72" s="20">
        <v>50</v>
      </c>
      <c r="AB72" s="20">
        <v>20</v>
      </c>
      <c r="AC72" s="20">
        <v>3</v>
      </c>
      <c r="AD72" s="20">
        <v>25</v>
      </c>
      <c r="AE72" s="20">
        <v>2</v>
      </c>
      <c r="AF72" s="66">
        <f t="shared" si="19"/>
        <v>100</v>
      </c>
      <c r="AG72" s="10"/>
      <c r="AH72" s="36">
        <v>5.5E-2</v>
      </c>
      <c r="AI72" s="40">
        <v>88540</v>
      </c>
      <c r="AJ72" s="37">
        <v>0.77</v>
      </c>
      <c r="AK72" s="42" t="s">
        <v>210</v>
      </c>
      <c r="AL72" s="41">
        <v>1209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ht="24" customHeight="1">
      <c r="A73" s="16"/>
      <c r="B73" s="17">
        <f t="shared" si="23"/>
        <v>15</v>
      </c>
      <c r="C73" s="10"/>
      <c r="D73" s="18" t="s">
        <v>184</v>
      </c>
      <c r="E73" s="10"/>
      <c r="F73" s="18" t="s">
        <v>18</v>
      </c>
      <c r="G73" s="18" t="s">
        <v>224</v>
      </c>
      <c r="H73" s="10"/>
      <c r="I73" s="19">
        <v>94569072</v>
      </c>
      <c r="J73" s="19">
        <v>2050</v>
      </c>
      <c r="K73" s="17" t="s">
        <v>9</v>
      </c>
      <c r="L73" s="10"/>
      <c r="M73" s="60">
        <v>8417</v>
      </c>
      <c r="N73" s="60">
        <v>24970</v>
      </c>
      <c r="O73" s="60">
        <v>21599</v>
      </c>
      <c r="P73" s="10"/>
      <c r="Q73" s="60">
        <f t="shared" si="17"/>
        <v>374550</v>
      </c>
      <c r="R73" s="10"/>
      <c r="S73" s="62">
        <f t="shared" si="18"/>
        <v>399520</v>
      </c>
      <c r="T73" s="10"/>
      <c r="U73" s="64">
        <v>26.4</v>
      </c>
      <c r="V73" s="64">
        <v>22.65</v>
      </c>
      <c r="W73" s="10"/>
      <c r="X73" s="43">
        <v>18020000000</v>
      </c>
      <c r="Y73" s="36">
        <v>8.7999999999999995E-2</v>
      </c>
      <c r="Z73" s="10"/>
      <c r="AA73" s="20">
        <v>30</v>
      </c>
      <c r="AB73" s="20">
        <v>20</v>
      </c>
      <c r="AC73" s="20">
        <v>2</v>
      </c>
      <c r="AD73" s="20">
        <v>47</v>
      </c>
      <c r="AE73" s="20">
        <v>1</v>
      </c>
      <c r="AF73" s="66">
        <f t="shared" si="19"/>
        <v>100</v>
      </c>
      <c r="AG73" s="10"/>
      <c r="AH73" s="36">
        <v>-4.2000000000000003E-2</v>
      </c>
      <c r="AI73" s="40">
        <v>53577</v>
      </c>
      <c r="AJ73" s="37">
        <v>0.82</v>
      </c>
      <c r="AK73" s="42" t="s">
        <v>213</v>
      </c>
      <c r="AL73" s="41">
        <v>1157</v>
      </c>
      <c r="AN73" s="86"/>
      <c r="AO73" s="87"/>
      <c r="AP73" s="88">
        <f t="shared" si="20"/>
        <v>0</v>
      </c>
      <c r="AR73" s="86">
        <f t="shared" si="21"/>
        <v>0</v>
      </c>
      <c r="AS73" s="87"/>
      <c r="AT73" s="88">
        <f t="shared" si="22"/>
        <v>0</v>
      </c>
      <c r="AV73" s="88">
        <v>0</v>
      </c>
    </row>
    <row r="74" spans="1:48" ht="24" customHeight="1">
      <c r="A74" s="16"/>
      <c r="B74" s="17">
        <f t="shared" si="23"/>
        <v>16</v>
      </c>
      <c r="C74" s="10"/>
      <c r="D74" s="18" t="s">
        <v>44</v>
      </c>
      <c r="E74" s="10"/>
      <c r="F74" s="18" t="s">
        <v>13</v>
      </c>
      <c r="G74" s="18" t="s">
        <v>222</v>
      </c>
      <c r="H74" s="10"/>
      <c r="I74" s="19">
        <v>48653420</v>
      </c>
      <c r="J74" s="19">
        <v>6320</v>
      </c>
      <c r="K74" s="17" t="s">
        <v>9</v>
      </c>
      <c r="L74" s="10"/>
      <c r="M74" s="60">
        <v>7158</v>
      </c>
      <c r="N74" s="60">
        <v>8987</v>
      </c>
      <c r="O74" s="60">
        <v>7447</v>
      </c>
      <c r="P74" s="10"/>
      <c r="Q74" s="60">
        <f t="shared" si="17"/>
        <v>134805</v>
      </c>
      <c r="R74" s="10"/>
      <c r="S74" s="62">
        <f t="shared" si="18"/>
        <v>143792</v>
      </c>
      <c r="T74" s="10"/>
      <c r="U74" s="64">
        <v>18.5</v>
      </c>
      <c r="V74" s="64">
        <v>14.88</v>
      </c>
      <c r="W74" s="10"/>
      <c r="X74" s="43">
        <v>17370000000</v>
      </c>
      <c r="Y74" s="36">
        <v>6.0999999999999999E-2</v>
      </c>
      <c r="Z74" s="10"/>
      <c r="AA74" s="20">
        <v>15</v>
      </c>
      <c r="AB74" s="20">
        <v>40</v>
      </c>
      <c r="AC74" s="20">
        <v>3</v>
      </c>
      <c r="AD74" s="20">
        <v>41</v>
      </c>
      <c r="AE74" s="20">
        <v>1</v>
      </c>
      <c r="AF74" s="66">
        <f t="shared" si="19"/>
        <v>100</v>
      </c>
      <c r="AG74" s="10"/>
      <c r="AH74" s="36">
        <v>2.8000000000000001E-2</v>
      </c>
      <c r="AI74" s="40">
        <v>27702</v>
      </c>
      <c r="AJ74" s="37">
        <v>0.76</v>
      </c>
      <c r="AK74" s="42" t="s">
        <v>210</v>
      </c>
      <c r="AL74" s="41">
        <v>753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129</v>
      </c>
      <c r="E75" s="10"/>
      <c r="F75" s="18" t="s">
        <v>5</v>
      </c>
      <c r="G75" s="18" t="s">
        <v>198</v>
      </c>
      <c r="H75" s="10"/>
      <c r="I75" s="19">
        <v>193203472</v>
      </c>
      <c r="J75" s="19">
        <v>1510</v>
      </c>
      <c r="K75" s="17" t="s">
        <v>9</v>
      </c>
      <c r="L75" s="10"/>
      <c r="M75" s="60">
        <v>4448</v>
      </c>
      <c r="N75" s="60">
        <v>27582</v>
      </c>
      <c r="O75" s="60">
        <v>52708</v>
      </c>
      <c r="P75" s="10"/>
      <c r="Q75" s="60">
        <f t="shared" si="17"/>
        <v>413730</v>
      </c>
      <c r="R75" s="10"/>
      <c r="S75" s="62">
        <f t="shared" si="18"/>
        <v>441312</v>
      </c>
      <c r="T75" s="10"/>
      <c r="U75" s="64">
        <v>14.3</v>
      </c>
      <c r="V75" s="64">
        <v>25.16</v>
      </c>
      <c r="W75" s="10"/>
      <c r="X75" s="43">
        <v>13230000000</v>
      </c>
      <c r="Y75" s="36">
        <v>4.7E-2</v>
      </c>
      <c r="Z75" s="10"/>
      <c r="AA75" s="20">
        <v>21</v>
      </c>
      <c r="AB75" s="20">
        <v>20</v>
      </c>
      <c r="AC75" s="20">
        <v>8</v>
      </c>
      <c r="AD75" s="20">
        <v>50</v>
      </c>
      <c r="AE75" s="20">
        <v>1</v>
      </c>
      <c r="AF75" s="66">
        <f t="shared" si="19"/>
        <v>100</v>
      </c>
      <c r="AG75" s="10"/>
      <c r="AH75" s="36">
        <v>-3.1E-2</v>
      </c>
      <c r="AI75" s="40">
        <v>9499</v>
      </c>
      <c r="AJ75" s="37">
        <v>0.75</v>
      </c>
      <c r="AK75" s="42" t="s">
        <v>213</v>
      </c>
      <c r="AL75" s="41">
        <v>1461</v>
      </c>
      <c r="AN75" s="86"/>
      <c r="AO75" s="87"/>
      <c r="AP75" s="88">
        <f t="shared" si="20"/>
        <v>0</v>
      </c>
      <c r="AR75" s="86">
        <f t="shared" si="21"/>
        <v>0</v>
      </c>
      <c r="AS75" s="87"/>
      <c r="AT75" s="88">
        <f t="shared" si="22"/>
        <v>0</v>
      </c>
      <c r="AV75" s="88">
        <v>0</v>
      </c>
    </row>
    <row r="76" spans="1:48" ht="24" customHeight="1">
      <c r="A76" s="16"/>
      <c r="B76" s="17">
        <f t="shared" si="23"/>
        <v>18</v>
      </c>
      <c r="C76" s="10"/>
      <c r="D76" s="18" t="s">
        <v>284</v>
      </c>
      <c r="E76" s="10"/>
      <c r="F76" s="18" t="s">
        <v>18</v>
      </c>
      <c r="G76" s="18" t="s">
        <v>224</v>
      </c>
      <c r="H76" s="10"/>
      <c r="I76" s="19">
        <v>103320224</v>
      </c>
      <c r="J76" s="19">
        <v>3580</v>
      </c>
      <c r="K76" s="17" t="s">
        <v>9</v>
      </c>
      <c r="L76" s="10"/>
      <c r="M76" s="60">
        <v>10012</v>
      </c>
      <c r="N76" s="60">
        <v>12690</v>
      </c>
      <c r="O76" s="60">
        <v>11089</v>
      </c>
      <c r="P76" s="10"/>
      <c r="Q76" s="60">
        <f t="shared" si="17"/>
        <v>190350</v>
      </c>
      <c r="R76" s="10"/>
      <c r="S76" s="62">
        <f t="shared" si="18"/>
        <v>203040</v>
      </c>
      <c r="T76" s="10"/>
      <c r="U76" s="64">
        <v>12.3</v>
      </c>
      <c r="V76" s="64">
        <v>10.83</v>
      </c>
      <c r="W76" s="10"/>
      <c r="X76" s="43">
        <v>12450000000</v>
      </c>
      <c r="Y76" s="36">
        <v>4.1000000000000002E-2</v>
      </c>
      <c r="Z76" s="10"/>
      <c r="AA76" s="20">
        <v>48</v>
      </c>
      <c r="AB76" s="20">
        <v>21</v>
      </c>
      <c r="AC76" s="20">
        <v>3</v>
      </c>
      <c r="AD76" s="20">
        <v>26</v>
      </c>
      <c r="AE76" s="20">
        <v>2</v>
      </c>
      <c r="AF76" s="66">
        <f t="shared" si="19"/>
        <v>100</v>
      </c>
      <c r="AG76" s="10"/>
      <c r="AH76" s="36">
        <v>1.4999999999999999E-2</v>
      </c>
      <c r="AI76" s="40">
        <v>8954</v>
      </c>
      <c r="AJ76" s="37">
        <v>0.77</v>
      </c>
      <c r="AK76" s="42" t="s">
        <v>213</v>
      </c>
      <c r="AL76" s="41">
        <v>635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86</v>
      </c>
      <c r="E77" s="10"/>
      <c r="F77" s="18" t="s">
        <v>5</v>
      </c>
      <c r="G77" s="18" t="s">
        <v>226</v>
      </c>
      <c r="H77" s="10"/>
      <c r="I77" s="19">
        <v>37202572</v>
      </c>
      <c r="J77" s="19">
        <v>5430</v>
      </c>
      <c r="K77" s="17" t="s">
        <v>9</v>
      </c>
      <c r="L77" s="10"/>
      <c r="M77" s="60">
        <v>4134</v>
      </c>
      <c r="N77" s="60">
        <v>7686</v>
      </c>
      <c r="O77" s="60">
        <v>3733</v>
      </c>
      <c r="P77" s="10"/>
      <c r="Q77" s="60">
        <f t="shared" si="17"/>
        <v>115290</v>
      </c>
      <c r="R77" s="10"/>
      <c r="S77" s="62">
        <f t="shared" si="18"/>
        <v>122976</v>
      </c>
      <c r="T77" s="10"/>
      <c r="U77" s="64">
        <v>20.7</v>
      </c>
      <c r="V77" s="64">
        <v>8.85</v>
      </c>
      <c r="W77" s="10"/>
      <c r="X77" s="43">
        <v>11720000000</v>
      </c>
      <c r="Y77" s="36">
        <v>6.9000000000000006E-2</v>
      </c>
      <c r="Z77" s="10"/>
      <c r="AA77" s="20">
        <v>61</v>
      </c>
      <c r="AB77" s="20">
        <v>8</v>
      </c>
      <c r="AC77" s="20">
        <v>1</v>
      </c>
      <c r="AD77" s="20">
        <v>29</v>
      </c>
      <c r="AE77" s="20">
        <v>1</v>
      </c>
      <c r="AF77" s="66">
        <f t="shared" si="19"/>
        <v>100</v>
      </c>
      <c r="AG77" s="10"/>
      <c r="AH77" s="36">
        <v>-0.185</v>
      </c>
      <c r="AI77" s="40">
        <v>15525</v>
      </c>
      <c r="AJ77" s="37">
        <v>0.66</v>
      </c>
      <c r="AK77" s="42" t="s">
        <v>214</v>
      </c>
      <c r="AL77" s="41">
        <v>573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21</v>
      </c>
      <c r="E78" s="10"/>
      <c r="F78" s="18" t="s">
        <v>22</v>
      </c>
      <c r="G78" s="18" t="s">
        <v>198</v>
      </c>
      <c r="H78" s="10"/>
      <c r="I78" s="19">
        <v>162951552</v>
      </c>
      <c r="J78" s="19">
        <v>1330</v>
      </c>
      <c r="K78" s="17" t="s">
        <v>9</v>
      </c>
      <c r="L78" s="10"/>
      <c r="M78" s="60">
        <v>2376</v>
      </c>
      <c r="N78" s="60">
        <v>24954</v>
      </c>
      <c r="O78" s="60">
        <v>11825</v>
      </c>
      <c r="P78" s="10"/>
      <c r="Q78" s="60">
        <f t="shared" si="17"/>
        <v>374310</v>
      </c>
      <c r="R78" s="10"/>
      <c r="S78" s="62">
        <f t="shared" si="18"/>
        <v>399264</v>
      </c>
      <c r="T78" s="10"/>
      <c r="U78" s="64">
        <v>15.3</v>
      </c>
      <c r="V78" s="64">
        <v>7.61</v>
      </c>
      <c r="W78" s="10"/>
      <c r="X78" s="43">
        <v>11270000000</v>
      </c>
      <c r="Y78" s="36">
        <v>5.0999999999999997E-2</v>
      </c>
      <c r="Z78" s="10"/>
      <c r="AA78" s="20">
        <v>18</v>
      </c>
      <c r="AB78" s="20">
        <v>33</v>
      </c>
      <c r="AC78" s="20">
        <v>12</v>
      </c>
      <c r="AD78" s="20">
        <v>32</v>
      </c>
      <c r="AE78" s="20">
        <v>5</v>
      </c>
      <c r="AF78" s="66">
        <f t="shared" si="19"/>
        <v>100</v>
      </c>
      <c r="AG78" s="10"/>
      <c r="AH78" s="36">
        <v>-4.3999999999999997E-2</v>
      </c>
      <c r="AI78" s="40">
        <v>1767</v>
      </c>
      <c r="AJ78" s="37">
        <v>0.67</v>
      </c>
      <c r="AK78" s="42" t="s">
        <v>223</v>
      </c>
      <c r="AL78" s="41">
        <v>417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59</v>
      </c>
      <c r="E79" s="10"/>
      <c r="F79" s="18" t="s">
        <v>5</v>
      </c>
      <c r="G79" s="18" t="s">
        <v>226</v>
      </c>
      <c r="H79" s="10"/>
      <c r="I79" s="19">
        <v>95688680</v>
      </c>
      <c r="J79" s="19">
        <v>3460</v>
      </c>
      <c r="K79" s="17" t="s">
        <v>9</v>
      </c>
      <c r="L79" s="10"/>
      <c r="M79" s="60">
        <v>8211</v>
      </c>
      <c r="N79" s="60">
        <v>9287</v>
      </c>
      <c r="O79" s="60">
        <v>26925</v>
      </c>
      <c r="P79" s="10"/>
      <c r="Q79" s="60">
        <f t="shared" si="17"/>
        <v>139305</v>
      </c>
      <c r="R79" s="10"/>
      <c r="S79" s="62">
        <f t="shared" si="18"/>
        <v>148592</v>
      </c>
      <c r="T79" s="10"/>
      <c r="U79" s="64">
        <v>9.6999999999999993</v>
      </c>
      <c r="V79" s="64">
        <v>28.43</v>
      </c>
      <c r="W79" s="10"/>
      <c r="X79" s="43">
        <v>10740000000</v>
      </c>
      <c r="Y79" s="36">
        <v>3.2000000000000001E-2</v>
      </c>
      <c r="Z79" s="10"/>
      <c r="AA79" s="20">
        <v>61</v>
      </c>
      <c r="AB79" s="20">
        <v>10</v>
      </c>
      <c r="AC79" s="20">
        <v>1</v>
      </c>
      <c r="AD79" s="20">
        <v>27</v>
      </c>
      <c r="AE79" s="20">
        <v>1</v>
      </c>
      <c r="AF79" s="66">
        <f t="shared" si="19"/>
        <v>100</v>
      </c>
      <c r="AG79" s="10"/>
      <c r="AH79" s="36">
        <v>-4.7E-2</v>
      </c>
      <c r="AI79" s="40">
        <v>8792</v>
      </c>
      <c r="AJ79" s="37">
        <v>0.76</v>
      </c>
      <c r="AK79" s="42" t="s">
        <v>214</v>
      </c>
      <c r="AL79" s="41">
        <v>1580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133</v>
      </c>
      <c r="E80" s="10"/>
      <c r="F80" s="18" t="s">
        <v>13</v>
      </c>
      <c r="G80" s="18" t="s">
        <v>222</v>
      </c>
      <c r="H80" s="10"/>
      <c r="I80" s="19">
        <v>31773840</v>
      </c>
      <c r="J80" s="19">
        <v>5950</v>
      </c>
      <c r="K80" s="17" t="s">
        <v>9</v>
      </c>
      <c r="L80" s="10"/>
      <c r="M80" s="60">
        <v>2696</v>
      </c>
      <c r="N80" s="60">
        <v>4286</v>
      </c>
      <c r="O80" s="60">
        <v>4555</v>
      </c>
      <c r="P80" s="10"/>
      <c r="Q80" s="60">
        <f t="shared" si="17"/>
        <v>64290</v>
      </c>
      <c r="R80" s="10"/>
      <c r="S80" s="62">
        <f t="shared" si="18"/>
        <v>68576</v>
      </c>
      <c r="T80" s="10"/>
      <c r="U80" s="64">
        <v>13.5</v>
      </c>
      <c r="V80" s="64">
        <v>13.95</v>
      </c>
      <c r="W80" s="10"/>
      <c r="X80" s="43">
        <v>8600000000</v>
      </c>
      <c r="Y80" s="36">
        <v>4.4999999999999998E-2</v>
      </c>
      <c r="Z80" s="10"/>
      <c r="AA80" s="20">
        <v>40</v>
      </c>
      <c r="AB80" s="20">
        <v>7</v>
      </c>
      <c r="AC80" s="20">
        <v>3</v>
      </c>
      <c r="AD80" s="20">
        <v>49</v>
      </c>
      <c r="AE80" s="20">
        <v>1</v>
      </c>
      <c r="AF80" s="66">
        <f t="shared" si="19"/>
        <v>100</v>
      </c>
      <c r="AG80" s="10"/>
      <c r="AH80" s="36">
        <v>-0.127</v>
      </c>
      <c r="AI80" s="40">
        <v>17640</v>
      </c>
      <c r="AJ80" s="37">
        <v>0.71</v>
      </c>
      <c r="AK80" s="42" t="s">
        <v>213</v>
      </c>
      <c r="AL80" s="41">
        <v>697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57</v>
      </c>
      <c r="E81" s="10"/>
      <c r="F81" s="18" t="s">
        <v>13</v>
      </c>
      <c r="G81" s="18" t="s">
        <v>222</v>
      </c>
      <c r="H81" s="10"/>
      <c r="I81" s="19">
        <v>10648791</v>
      </c>
      <c r="J81" s="19">
        <v>6390</v>
      </c>
      <c r="K81" s="17" t="s">
        <v>9</v>
      </c>
      <c r="L81" s="10"/>
      <c r="M81" s="60">
        <v>3118</v>
      </c>
      <c r="N81" s="60">
        <v>3684</v>
      </c>
      <c r="O81" s="60">
        <v>3184</v>
      </c>
      <c r="P81" s="10"/>
      <c r="Q81" s="60">
        <f t="shared" si="17"/>
        <v>55260</v>
      </c>
      <c r="R81" s="10"/>
      <c r="S81" s="62">
        <f t="shared" si="18"/>
        <v>58944</v>
      </c>
      <c r="T81" s="10"/>
      <c r="U81" s="64">
        <v>34.6</v>
      </c>
      <c r="V81" s="64">
        <v>30.77</v>
      </c>
      <c r="W81" s="10"/>
      <c r="X81" s="43">
        <v>8320000000</v>
      </c>
      <c r="Y81" s="36">
        <v>0.115</v>
      </c>
      <c r="Z81" s="10"/>
      <c r="AA81" s="20">
        <v>73</v>
      </c>
      <c r="AB81" s="20">
        <v>16</v>
      </c>
      <c r="AC81" s="20">
        <v>1</v>
      </c>
      <c r="AD81" s="20">
        <v>9</v>
      </c>
      <c r="AE81" s="20">
        <v>1</v>
      </c>
      <c r="AF81" s="66">
        <f t="shared" si="19"/>
        <v>100</v>
      </c>
      <c r="AG81" s="10"/>
      <c r="AH81" s="36">
        <v>5.8999999999999997E-2</v>
      </c>
      <c r="AI81" s="40">
        <v>36192</v>
      </c>
      <c r="AJ81" s="37">
        <v>0.81</v>
      </c>
      <c r="AK81" s="42" t="s">
        <v>210</v>
      </c>
      <c r="AL81" s="41">
        <v>1563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159</v>
      </c>
      <c r="E82" s="10"/>
      <c r="F82" s="18" t="s">
        <v>5</v>
      </c>
      <c r="G82" s="18" t="s">
        <v>11</v>
      </c>
      <c r="H82" s="10"/>
      <c r="I82" s="19">
        <v>39578828</v>
      </c>
      <c r="J82" s="19">
        <v>2140</v>
      </c>
      <c r="K82" s="17" t="s">
        <v>9</v>
      </c>
      <c r="L82" s="10"/>
      <c r="M82" s="60">
        <v>2311</v>
      </c>
      <c r="N82" s="60">
        <v>10178</v>
      </c>
      <c r="O82" s="60">
        <v>10798</v>
      </c>
      <c r="P82" s="10"/>
      <c r="Q82" s="60">
        <f t="shared" si="17"/>
        <v>152670</v>
      </c>
      <c r="R82" s="10"/>
      <c r="S82" s="62">
        <f t="shared" si="18"/>
        <v>162848</v>
      </c>
      <c r="T82" s="10"/>
      <c r="U82" s="64">
        <v>25.7</v>
      </c>
      <c r="V82" s="64">
        <v>27.41</v>
      </c>
      <c r="W82" s="10"/>
      <c r="X82" s="43">
        <v>8170000000</v>
      </c>
      <c r="Y82" s="36">
        <v>8.5999999999999993E-2</v>
      </c>
      <c r="Z82" s="10"/>
      <c r="AA82" s="20">
        <v>58</v>
      </c>
      <c r="AB82" s="20">
        <v>20</v>
      </c>
      <c r="AC82" s="20">
        <v>1</v>
      </c>
      <c r="AD82" s="20">
        <v>20</v>
      </c>
      <c r="AE82" s="20">
        <v>1</v>
      </c>
      <c r="AF82" s="66">
        <f t="shared" si="19"/>
        <v>100</v>
      </c>
      <c r="AG82" s="10"/>
      <c r="AH82" s="36">
        <v>-0.09</v>
      </c>
      <c r="AI82" s="40">
        <v>3165</v>
      </c>
      <c r="AJ82" s="37">
        <v>0.61</v>
      </c>
      <c r="AK82" s="42" t="s">
        <v>214</v>
      </c>
      <c r="AL82" s="41">
        <v>1749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93</v>
      </c>
      <c r="E83" s="10"/>
      <c r="F83" s="18" t="s">
        <v>8</v>
      </c>
      <c r="G83" s="18" t="s">
        <v>212</v>
      </c>
      <c r="H83" s="10"/>
      <c r="I83" s="19">
        <v>17987736</v>
      </c>
      <c r="J83" s="19">
        <v>8710</v>
      </c>
      <c r="K83" s="17" t="s">
        <v>9</v>
      </c>
      <c r="L83" s="10"/>
      <c r="M83" s="60">
        <v>2625</v>
      </c>
      <c r="N83" s="60">
        <v>3158</v>
      </c>
      <c r="O83" s="60">
        <v>2780</v>
      </c>
      <c r="P83" s="10"/>
      <c r="Q83" s="60">
        <f t="shared" si="17"/>
        <v>47370</v>
      </c>
      <c r="R83" s="10"/>
      <c r="S83" s="62">
        <f t="shared" si="18"/>
        <v>50528</v>
      </c>
      <c r="T83" s="10"/>
      <c r="U83" s="64">
        <v>17.600000000000001</v>
      </c>
      <c r="V83" s="64">
        <v>15.73</v>
      </c>
      <c r="W83" s="10"/>
      <c r="X83" s="43">
        <v>8100000000</v>
      </c>
      <c r="Y83" s="36">
        <v>5.8999999999999997E-2</v>
      </c>
      <c r="Z83" s="10"/>
      <c r="AA83" s="20">
        <v>61</v>
      </c>
      <c r="AB83" s="20">
        <v>5</v>
      </c>
      <c r="AC83" s="20">
        <v>1</v>
      </c>
      <c r="AD83" s="20">
        <v>32</v>
      </c>
      <c r="AE83" s="20">
        <v>1</v>
      </c>
      <c r="AF83" s="66">
        <f t="shared" si="19"/>
        <v>100</v>
      </c>
      <c r="AG83" s="10"/>
      <c r="AH83" s="36">
        <v>-0.17499999999999999</v>
      </c>
      <c r="AI83" s="40">
        <v>24367</v>
      </c>
      <c r="AJ83" s="37">
        <v>0.82</v>
      </c>
      <c r="AK83" s="42" t="s">
        <v>213</v>
      </c>
      <c r="AL83" s="41">
        <v>969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21" t="s">
        <v>10</v>
      </c>
      <c r="E84" s="10"/>
      <c r="F84" s="18" t="s">
        <v>11</v>
      </c>
      <c r="G84" s="18" t="s">
        <v>11</v>
      </c>
      <c r="H84" s="10"/>
      <c r="I84" s="19">
        <v>28813464</v>
      </c>
      <c r="J84" s="19">
        <v>3440</v>
      </c>
      <c r="K84" s="17" t="s">
        <v>9</v>
      </c>
      <c r="L84" s="10"/>
      <c r="M84" s="60">
        <v>2845</v>
      </c>
      <c r="N84" s="60">
        <v>6797</v>
      </c>
      <c r="O84" s="60">
        <v>6769</v>
      </c>
      <c r="P84" s="10"/>
      <c r="Q84" s="60">
        <f t="shared" si="17"/>
        <v>101955</v>
      </c>
      <c r="R84" s="10"/>
      <c r="S84" s="62">
        <f t="shared" si="18"/>
        <v>108752</v>
      </c>
      <c r="T84" s="10"/>
      <c r="U84" s="64">
        <v>23.61</v>
      </c>
      <c r="V84" s="64">
        <v>24.82</v>
      </c>
      <c r="W84" s="10"/>
      <c r="X84" s="43">
        <v>7930000000</v>
      </c>
      <c r="Y84" s="36">
        <v>7.8E-2</v>
      </c>
      <c r="Z84" s="10"/>
      <c r="AA84" s="20">
        <v>51</v>
      </c>
      <c r="AB84" s="20">
        <v>3</v>
      </c>
      <c r="AC84" s="20">
        <v>1</v>
      </c>
      <c r="AD84" s="20">
        <v>44</v>
      </c>
      <c r="AE84" s="20">
        <v>1</v>
      </c>
      <c r="AF84" s="66">
        <f t="shared" si="19"/>
        <v>100</v>
      </c>
      <c r="AG84" s="10"/>
      <c r="AH84" s="36">
        <v>-0.159</v>
      </c>
      <c r="AI84" s="40">
        <v>2708</v>
      </c>
      <c r="AJ84" s="37">
        <v>0.64</v>
      </c>
      <c r="AK84" s="42" t="s">
        <v>214</v>
      </c>
      <c r="AL84" s="41">
        <v>1670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18" t="s">
        <v>58</v>
      </c>
      <c r="E85" s="10"/>
      <c r="F85" s="18" t="s">
        <v>13</v>
      </c>
      <c r="G85" s="18" t="s">
        <v>222</v>
      </c>
      <c r="H85" s="10"/>
      <c r="I85" s="19">
        <v>16385068</v>
      </c>
      <c r="J85" s="19">
        <v>5820</v>
      </c>
      <c r="K85" s="17" t="s">
        <v>9</v>
      </c>
      <c r="L85" s="10"/>
      <c r="M85" s="60">
        <v>2894</v>
      </c>
      <c r="N85" s="60">
        <v>3490</v>
      </c>
      <c r="O85" s="60">
        <v>4474</v>
      </c>
      <c r="P85" s="10"/>
      <c r="Q85" s="60">
        <f t="shared" si="17"/>
        <v>52350</v>
      </c>
      <c r="R85" s="10"/>
      <c r="S85" s="62">
        <f t="shared" si="18"/>
        <v>55840</v>
      </c>
      <c r="T85" s="10"/>
      <c r="U85" s="64">
        <v>21.3</v>
      </c>
      <c r="V85" s="64">
        <v>27.21</v>
      </c>
      <c r="W85" s="10"/>
      <c r="X85" s="43">
        <v>7080000000</v>
      </c>
      <c r="Y85" s="36">
        <v>7.0999999999999994E-2</v>
      </c>
      <c r="Z85" s="10"/>
      <c r="AA85" s="20">
        <v>32</v>
      </c>
      <c r="AB85" s="20">
        <v>18</v>
      </c>
      <c r="AC85" s="20">
        <v>2</v>
      </c>
      <c r="AD85" s="20">
        <v>47</v>
      </c>
      <c r="AE85" s="20">
        <v>1</v>
      </c>
      <c r="AF85" s="66">
        <f t="shared" si="19"/>
        <v>100</v>
      </c>
      <c r="AG85" s="10"/>
      <c r="AH85" s="36">
        <v>-9.0999999999999998E-2</v>
      </c>
      <c r="AI85" s="40">
        <v>11751</v>
      </c>
      <c r="AJ85" s="37">
        <v>0.75</v>
      </c>
      <c r="AK85" s="42" t="s">
        <v>213</v>
      </c>
      <c r="AL85" s="41">
        <v>1394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118</v>
      </c>
      <c r="E86" s="10"/>
      <c r="F86" s="18" t="s">
        <v>5</v>
      </c>
      <c r="G86" s="18" t="s">
        <v>226</v>
      </c>
      <c r="H86" s="10"/>
      <c r="I86" s="19">
        <v>35276784</v>
      </c>
      <c r="J86" s="19">
        <v>2580</v>
      </c>
      <c r="K86" s="17" t="s">
        <v>9</v>
      </c>
      <c r="L86" s="10"/>
      <c r="M86" s="60">
        <v>3785</v>
      </c>
      <c r="N86" s="60">
        <v>6917</v>
      </c>
      <c r="O86" s="60">
        <v>7320</v>
      </c>
      <c r="P86" s="10"/>
      <c r="Q86" s="60">
        <f t="shared" si="17"/>
        <v>103755</v>
      </c>
      <c r="R86" s="10"/>
      <c r="S86" s="62">
        <f t="shared" si="18"/>
        <v>110672</v>
      </c>
      <c r="T86" s="10"/>
      <c r="U86" s="64">
        <v>19.600000000000001</v>
      </c>
      <c r="V86" s="64">
        <v>20.8</v>
      </c>
      <c r="W86" s="10"/>
      <c r="X86" s="43">
        <v>6640000000</v>
      </c>
      <c r="Y86" s="36">
        <v>6.4000000000000001E-2</v>
      </c>
      <c r="Z86" s="10"/>
      <c r="AA86" s="20">
        <v>63</v>
      </c>
      <c r="AB86" s="20">
        <v>10</v>
      </c>
      <c r="AC86" s="20">
        <v>1</v>
      </c>
      <c r="AD86" s="20">
        <v>25</v>
      </c>
      <c r="AE86" s="20">
        <v>1</v>
      </c>
      <c r="AF86" s="66">
        <f t="shared" si="19"/>
        <v>100</v>
      </c>
      <c r="AG86" s="10"/>
      <c r="AH86" s="36">
        <v>-0.04</v>
      </c>
      <c r="AI86" s="40">
        <v>10748</v>
      </c>
      <c r="AJ86" s="37">
        <v>0.75</v>
      </c>
      <c r="AK86" s="42" t="s">
        <v>223</v>
      </c>
      <c r="AL86" s="41">
        <v>1143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94</v>
      </c>
      <c r="E87" s="10"/>
      <c r="F87" s="18" t="s">
        <v>11</v>
      </c>
      <c r="G87" s="18" t="s">
        <v>11</v>
      </c>
      <c r="H87" s="10"/>
      <c r="I87" s="19">
        <v>48461568</v>
      </c>
      <c r="J87" s="19">
        <v>1380</v>
      </c>
      <c r="K87" s="17" t="s">
        <v>9</v>
      </c>
      <c r="L87" s="10"/>
      <c r="M87" s="60">
        <v>2965</v>
      </c>
      <c r="N87" s="60">
        <v>13463</v>
      </c>
      <c r="O87" s="60">
        <v>5416</v>
      </c>
      <c r="P87" s="10"/>
      <c r="Q87" s="60">
        <f t="shared" si="17"/>
        <v>201945</v>
      </c>
      <c r="R87" s="10"/>
      <c r="S87" s="62">
        <f t="shared" si="18"/>
        <v>215408</v>
      </c>
      <c r="T87" s="10"/>
      <c r="U87" s="64">
        <v>27.8</v>
      </c>
      <c r="V87" s="64">
        <v>11.47</v>
      </c>
      <c r="W87" s="10"/>
      <c r="X87" s="43">
        <v>6550000000</v>
      </c>
      <c r="Y87" s="36">
        <v>9.1999999999999998E-2</v>
      </c>
      <c r="Z87" s="10"/>
      <c r="AA87" s="20">
        <v>49</v>
      </c>
      <c r="AB87" s="20">
        <v>6</v>
      </c>
      <c r="AC87" s="20">
        <v>6</v>
      </c>
      <c r="AD87" s="20">
        <v>38</v>
      </c>
      <c r="AE87" s="20">
        <v>1</v>
      </c>
      <c r="AF87" s="66">
        <f t="shared" si="19"/>
        <v>100</v>
      </c>
      <c r="AG87" s="10"/>
      <c r="AH87" s="36">
        <v>-6.7000000000000004E-2</v>
      </c>
      <c r="AI87" s="40">
        <v>4536</v>
      </c>
      <c r="AJ87" s="37">
        <v>0.67</v>
      </c>
      <c r="AK87" s="42" t="s">
        <v>213</v>
      </c>
      <c r="AL87" s="41">
        <v>636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139</v>
      </c>
      <c r="E88" s="10"/>
      <c r="F88" s="18" t="s">
        <v>8</v>
      </c>
      <c r="G88" s="18" t="s">
        <v>212</v>
      </c>
      <c r="H88" s="10"/>
      <c r="I88" s="19">
        <v>19778084</v>
      </c>
      <c r="J88" s="19">
        <v>9470</v>
      </c>
      <c r="K88" s="17" t="s">
        <v>9</v>
      </c>
      <c r="L88" s="10"/>
      <c r="M88" s="60">
        <v>1913</v>
      </c>
      <c r="N88" s="60">
        <v>2044</v>
      </c>
      <c r="O88" s="60">
        <v>2208</v>
      </c>
      <c r="P88" s="10"/>
      <c r="Q88" s="60">
        <f t="shared" si="17"/>
        <v>30660</v>
      </c>
      <c r="R88" s="10"/>
      <c r="S88" s="62">
        <f t="shared" si="18"/>
        <v>32704</v>
      </c>
      <c r="T88" s="10"/>
      <c r="U88" s="64">
        <v>10.3</v>
      </c>
      <c r="V88" s="64">
        <v>11.28</v>
      </c>
      <c r="W88" s="10"/>
      <c r="X88" s="43">
        <v>6500000000</v>
      </c>
      <c r="Y88" s="36">
        <v>3.4000000000000002E-2</v>
      </c>
      <c r="Z88" s="10"/>
      <c r="AA88" s="20">
        <v>48</v>
      </c>
      <c r="AB88" s="20">
        <v>6</v>
      </c>
      <c r="AC88" s="20">
        <v>5</v>
      </c>
      <c r="AD88" s="20">
        <v>39</v>
      </c>
      <c r="AE88" s="20">
        <v>2</v>
      </c>
      <c r="AF88" s="66">
        <f t="shared" si="19"/>
        <v>100</v>
      </c>
      <c r="AG88" s="10"/>
      <c r="AH88" s="36">
        <v>-2.1000000000000001E-2</v>
      </c>
      <c r="AI88" s="40">
        <v>35467</v>
      </c>
      <c r="AJ88" s="37">
        <v>0.69</v>
      </c>
      <c r="AK88" s="42" t="s">
        <v>213</v>
      </c>
      <c r="AL88" s="41">
        <v>723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73</v>
      </c>
      <c r="E89" s="10"/>
      <c r="F89" s="18" t="s">
        <v>11</v>
      </c>
      <c r="G89" s="18" t="s">
        <v>11</v>
      </c>
      <c r="H89" s="10"/>
      <c r="I89" s="19">
        <v>28206728</v>
      </c>
      <c r="J89" s="19">
        <v>1380</v>
      </c>
      <c r="K89" s="17" t="s">
        <v>9</v>
      </c>
      <c r="L89" s="10"/>
      <c r="M89" s="60">
        <v>1802</v>
      </c>
      <c r="N89" s="60">
        <v>7018</v>
      </c>
      <c r="O89" s="60">
        <v>5387</v>
      </c>
      <c r="P89" s="10"/>
      <c r="Q89" s="60">
        <f t="shared" si="17"/>
        <v>105270</v>
      </c>
      <c r="R89" s="10"/>
      <c r="S89" s="62">
        <f t="shared" si="18"/>
        <v>112288</v>
      </c>
      <c r="T89" s="10"/>
      <c r="U89" s="64">
        <v>24.9</v>
      </c>
      <c r="V89" s="64">
        <v>18.29</v>
      </c>
      <c r="W89" s="10"/>
      <c r="X89" s="43">
        <v>4550000000</v>
      </c>
      <c r="Y89" s="36">
        <v>8.3000000000000004E-2</v>
      </c>
      <c r="Z89" s="10"/>
      <c r="AA89" s="20">
        <v>48</v>
      </c>
      <c r="AB89" s="20">
        <v>3</v>
      </c>
      <c r="AC89" s="20">
        <v>3</v>
      </c>
      <c r="AD89" s="20">
        <v>45</v>
      </c>
      <c r="AE89" s="20">
        <v>1</v>
      </c>
      <c r="AF89" s="66">
        <f t="shared" si="19"/>
        <v>100</v>
      </c>
      <c r="AG89" s="10"/>
      <c r="AH89" s="36">
        <v>1.0999999999999999E-2</v>
      </c>
      <c r="AI89" s="40">
        <v>7328</v>
      </c>
      <c r="AJ89" s="37">
        <v>0.7</v>
      </c>
      <c r="AK89" s="42" t="s">
        <v>213</v>
      </c>
      <c r="AL89" s="41">
        <v>976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175</v>
      </c>
      <c r="E90" s="10"/>
      <c r="F90" s="18" t="s">
        <v>8</v>
      </c>
      <c r="G90" s="18" t="s">
        <v>212</v>
      </c>
      <c r="H90" s="10"/>
      <c r="I90" s="19">
        <v>44438624</v>
      </c>
      <c r="J90" s="19">
        <v>2310</v>
      </c>
      <c r="K90" s="17" t="s">
        <v>9</v>
      </c>
      <c r="L90" s="10"/>
      <c r="M90" s="60">
        <v>4687</v>
      </c>
      <c r="N90" s="60">
        <v>6089</v>
      </c>
      <c r="O90" s="60">
        <v>7308</v>
      </c>
      <c r="P90" s="10"/>
      <c r="Q90" s="60">
        <f t="shared" si="17"/>
        <v>91335</v>
      </c>
      <c r="R90" s="10"/>
      <c r="S90" s="62">
        <f t="shared" si="18"/>
        <v>97424</v>
      </c>
      <c r="T90" s="10"/>
      <c r="U90" s="64">
        <v>13.7</v>
      </c>
      <c r="V90" s="64">
        <v>16.25</v>
      </c>
      <c r="W90" s="10"/>
      <c r="X90" s="43">
        <v>4430000000</v>
      </c>
      <c r="Y90" s="36">
        <v>4.7E-2</v>
      </c>
      <c r="Z90" s="10"/>
      <c r="AA90" s="20">
        <v>50</v>
      </c>
      <c r="AB90" s="20">
        <v>8</v>
      </c>
      <c r="AC90" s="20">
        <v>2</v>
      </c>
      <c r="AD90" s="20">
        <v>39</v>
      </c>
      <c r="AE90" s="20">
        <v>1</v>
      </c>
      <c r="AF90" s="66">
        <f t="shared" si="19"/>
        <v>100</v>
      </c>
      <c r="AG90" s="10"/>
      <c r="AH90" s="36">
        <v>0.28899999999999998</v>
      </c>
      <c r="AI90" s="40">
        <v>32480</v>
      </c>
      <c r="AJ90" s="37">
        <v>0.86</v>
      </c>
      <c r="AK90" s="42" t="s">
        <v>210</v>
      </c>
      <c r="AL90" s="41">
        <v>1003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120</v>
      </c>
      <c r="E91" s="10"/>
      <c r="F91" s="18" t="s">
        <v>22</v>
      </c>
      <c r="G91" s="18" t="s">
        <v>224</v>
      </c>
      <c r="H91" s="10"/>
      <c r="I91" s="19">
        <v>52885224</v>
      </c>
      <c r="J91" s="19">
        <v>1190</v>
      </c>
      <c r="K91" s="17" t="s">
        <v>9</v>
      </c>
      <c r="L91" s="10"/>
      <c r="M91" s="60">
        <v>4887</v>
      </c>
      <c r="N91" s="60">
        <v>10540</v>
      </c>
      <c r="O91" s="60">
        <v>11075</v>
      </c>
      <c r="P91" s="10"/>
      <c r="Q91" s="60">
        <f t="shared" ref="Q91:Q122" si="24">N91*$Q$189</f>
        <v>158100</v>
      </c>
      <c r="R91" s="10"/>
      <c r="S91" s="62">
        <f t="shared" ref="S91:S122" si="25">Q91+N91</f>
        <v>168640</v>
      </c>
      <c r="T91" s="10"/>
      <c r="U91" s="64">
        <v>19.899999999999999</v>
      </c>
      <c r="V91" s="64">
        <v>21.12</v>
      </c>
      <c r="W91" s="10"/>
      <c r="X91" s="43">
        <v>4190000000</v>
      </c>
      <c r="Y91" s="36">
        <v>6.6000000000000003E-2</v>
      </c>
      <c r="Z91" s="10"/>
      <c r="AA91" s="20">
        <v>30</v>
      </c>
      <c r="AB91" s="20">
        <v>21</v>
      </c>
      <c r="AC91" s="20">
        <v>2</v>
      </c>
      <c r="AD91" s="20">
        <v>45</v>
      </c>
      <c r="AE91" s="20">
        <v>2</v>
      </c>
      <c r="AF91" s="66">
        <f t="shared" ref="AF91:AF122" si="26">SUM(AA91:AE91)</f>
        <v>100</v>
      </c>
      <c r="AG91" s="10"/>
      <c r="AH91" s="36">
        <v>-7.0999999999999994E-2</v>
      </c>
      <c r="AI91" s="40">
        <v>12066</v>
      </c>
      <c r="AJ91" s="37">
        <v>0.83</v>
      </c>
      <c r="AK91" s="42" t="s">
        <v>214</v>
      </c>
      <c r="AL91" s="41">
        <v>1158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158</v>
      </c>
      <c r="E92" s="10"/>
      <c r="F92" s="18" t="s">
        <v>22</v>
      </c>
      <c r="G92" s="18" t="s">
        <v>198</v>
      </c>
      <c r="H92" s="10"/>
      <c r="I92" s="19">
        <v>20798492</v>
      </c>
      <c r="J92" s="19">
        <v>3780</v>
      </c>
      <c r="K92" s="17" t="s">
        <v>9</v>
      </c>
      <c r="L92" s="10"/>
      <c r="M92" s="60">
        <v>3003</v>
      </c>
      <c r="N92" s="60">
        <v>3096</v>
      </c>
      <c r="O92" s="60">
        <v>2811</v>
      </c>
      <c r="P92" s="10"/>
      <c r="Q92" s="60">
        <f t="shared" si="24"/>
        <v>46440</v>
      </c>
      <c r="R92" s="10"/>
      <c r="S92" s="62">
        <f t="shared" si="25"/>
        <v>49536</v>
      </c>
      <c r="T92" s="10"/>
      <c r="U92" s="64">
        <v>14.9</v>
      </c>
      <c r="V92" s="64">
        <v>13.09</v>
      </c>
      <c r="W92" s="10"/>
      <c r="X92" s="43">
        <v>3970000000</v>
      </c>
      <c r="Y92" s="36">
        <v>4.9000000000000002E-2</v>
      </c>
      <c r="Z92" s="10"/>
      <c r="AA92" s="20">
        <v>38</v>
      </c>
      <c r="AB92" s="20">
        <v>20</v>
      </c>
      <c r="AC92" s="20">
        <v>3</v>
      </c>
      <c r="AD92" s="20">
        <v>38</v>
      </c>
      <c r="AE92" s="20">
        <v>1</v>
      </c>
      <c r="AF92" s="66">
        <f t="shared" si="26"/>
        <v>100</v>
      </c>
      <c r="AG92" s="10"/>
      <c r="AH92" s="36">
        <v>-4.8000000000000001E-2</v>
      </c>
      <c r="AI92" s="40">
        <v>32673</v>
      </c>
      <c r="AJ92" s="37">
        <v>0.63</v>
      </c>
      <c r="AK92" s="42" t="s">
        <v>213</v>
      </c>
      <c r="AL92" s="41">
        <v>598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76</v>
      </c>
      <c r="E93" s="10"/>
      <c r="F93" s="18" t="s">
        <v>13</v>
      </c>
      <c r="G93" s="18" t="s">
        <v>222</v>
      </c>
      <c r="H93" s="10"/>
      <c r="I93" s="19">
        <v>16582469</v>
      </c>
      <c r="J93" s="19">
        <v>3790</v>
      </c>
      <c r="K93" s="17" t="s">
        <v>9</v>
      </c>
      <c r="L93" s="10"/>
      <c r="M93" s="60">
        <v>2058</v>
      </c>
      <c r="N93" s="60">
        <v>2758</v>
      </c>
      <c r="O93" s="60">
        <v>2635</v>
      </c>
      <c r="P93" s="10"/>
      <c r="Q93" s="60">
        <f t="shared" si="24"/>
        <v>41370</v>
      </c>
      <c r="R93" s="10"/>
      <c r="S93" s="62">
        <f t="shared" si="25"/>
        <v>44128</v>
      </c>
      <c r="T93" s="10"/>
      <c r="U93" s="64">
        <v>16.600000000000001</v>
      </c>
      <c r="V93" s="64">
        <v>15.92</v>
      </c>
      <c r="W93" s="10"/>
      <c r="X93" s="43">
        <v>3800000000</v>
      </c>
      <c r="Y93" s="36">
        <v>5.5E-2</v>
      </c>
      <c r="Z93" s="10"/>
      <c r="AA93" s="20">
        <v>38</v>
      </c>
      <c r="AB93" s="20">
        <v>14</v>
      </c>
      <c r="AC93" s="20">
        <v>2</v>
      </c>
      <c r="AD93" s="20">
        <v>45</v>
      </c>
      <c r="AE93" s="20">
        <v>1</v>
      </c>
      <c r="AF93" s="66">
        <f t="shared" si="26"/>
        <v>100</v>
      </c>
      <c r="AG93" s="10"/>
      <c r="AH93" s="36">
        <v>2.5999999999999999E-2</v>
      </c>
      <c r="AI93" s="40">
        <v>19600</v>
      </c>
      <c r="AJ93" s="37">
        <v>0.82</v>
      </c>
      <c r="AK93" s="42" t="s">
        <v>210</v>
      </c>
      <c r="AL93" s="41">
        <v>863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38</v>
      </c>
      <c r="E94" s="10"/>
      <c r="F94" s="18" t="s">
        <v>11</v>
      </c>
      <c r="G94" s="18" t="s">
        <v>11</v>
      </c>
      <c r="H94" s="10"/>
      <c r="I94" s="19">
        <v>23439188</v>
      </c>
      <c r="J94" s="19">
        <v>1200</v>
      </c>
      <c r="K94" s="17" t="s">
        <v>9</v>
      </c>
      <c r="L94" s="10"/>
      <c r="M94" s="60">
        <v>1879</v>
      </c>
      <c r="N94" s="60">
        <v>7066</v>
      </c>
      <c r="O94" s="60">
        <v>4120</v>
      </c>
      <c r="P94" s="10"/>
      <c r="Q94" s="60">
        <f t="shared" si="24"/>
        <v>105990</v>
      </c>
      <c r="R94" s="10"/>
      <c r="S94" s="62">
        <f t="shared" si="25"/>
        <v>113056</v>
      </c>
      <c r="T94" s="10"/>
      <c r="U94" s="64">
        <v>30.1</v>
      </c>
      <c r="V94" s="64">
        <v>15.27</v>
      </c>
      <c r="W94" s="10"/>
      <c r="X94" s="43">
        <v>3270000000</v>
      </c>
      <c r="Y94" s="36">
        <v>0.1</v>
      </c>
      <c r="Z94" s="10"/>
      <c r="AA94" s="20">
        <v>64</v>
      </c>
      <c r="AB94" s="20">
        <v>20</v>
      </c>
      <c r="AC94" s="20">
        <v>1</v>
      </c>
      <c r="AD94" s="20">
        <v>14</v>
      </c>
      <c r="AE94" s="20">
        <v>1</v>
      </c>
      <c r="AF94" s="66">
        <f t="shared" si="26"/>
        <v>100</v>
      </c>
      <c r="AG94" s="10"/>
      <c r="AH94" s="36">
        <v>-8.3000000000000004E-2</v>
      </c>
      <c r="AI94" s="40">
        <v>3235</v>
      </c>
      <c r="AJ94" s="37">
        <v>0.64</v>
      </c>
      <c r="AK94" s="42" t="s">
        <v>214</v>
      </c>
      <c r="AL94" s="41">
        <v>878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48</v>
      </c>
      <c r="E95" s="10"/>
      <c r="F95" s="18" t="s">
        <v>13</v>
      </c>
      <c r="G95" s="18" t="s">
        <v>222</v>
      </c>
      <c r="H95" s="10"/>
      <c r="I95" s="19">
        <v>4857274</v>
      </c>
      <c r="J95" s="19">
        <v>10840</v>
      </c>
      <c r="K95" s="17" t="s">
        <v>9</v>
      </c>
      <c r="L95" s="10"/>
      <c r="M95" s="60">
        <v>795</v>
      </c>
      <c r="N95" s="60">
        <v>812</v>
      </c>
      <c r="O95" s="60">
        <v>778</v>
      </c>
      <c r="P95" s="10"/>
      <c r="Q95" s="60">
        <f t="shared" si="24"/>
        <v>12180</v>
      </c>
      <c r="R95" s="10"/>
      <c r="S95" s="62">
        <f t="shared" si="25"/>
        <v>12992</v>
      </c>
      <c r="T95" s="10"/>
      <c r="U95" s="64">
        <v>16.7</v>
      </c>
      <c r="V95" s="64">
        <v>16.84</v>
      </c>
      <c r="W95" s="10"/>
      <c r="X95" s="43">
        <v>3180000000</v>
      </c>
      <c r="Y95" s="36">
        <v>5.6000000000000001E-2</v>
      </c>
      <c r="Z95" s="10"/>
      <c r="AA95" s="20">
        <v>22</v>
      </c>
      <c r="AB95" s="20">
        <v>11</v>
      </c>
      <c r="AC95" s="20">
        <v>1</v>
      </c>
      <c r="AD95" s="20">
        <v>65</v>
      </c>
      <c r="AE95" s="20">
        <v>1</v>
      </c>
      <c r="AF95" s="66">
        <f t="shared" si="26"/>
        <v>100</v>
      </c>
      <c r="AG95" s="10"/>
      <c r="AH95" s="36">
        <v>0.104</v>
      </c>
      <c r="AI95" s="40">
        <v>40998</v>
      </c>
      <c r="AJ95" s="37">
        <v>0.75</v>
      </c>
      <c r="AK95" s="42" t="s">
        <v>213</v>
      </c>
      <c r="AL95" s="41">
        <v>794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171</v>
      </c>
      <c r="E96" s="10"/>
      <c r="F96" s="18" t="s">
        <v>5</v>
      </c>
      <c r="G96" s="18" t="s">
        <v>226</v>
      </c>
      <c r="H96" s="10"/>
      <c r="I96" s="19">
        <v>11403248</v>
      </c>
      <c r="J96" s="19">
        <v>3690</v>
      </c>
      <c r="K96" s="17" t="s">
        <v>9</v>
      </c>
      <c r="L96" s="10"/>
      <c r="M96" s="60">
        <v>1443</v>
      </c>
      <c r="N96" s="60">
        <v>2595</v>
      </c>
      <c r="O96" s="60">
        <v>3681</v>
      </c>
      <c r="P96" s="10"/>
      <c r="Q96" s="60">
        <f t="shared" si="24"/>
        <v>38925</v>
      </c>
      <c r="R96" s="10"/>
      <c r="S96" s="62">
        <f t="shared" si="25"/>
        <v>41520</v>
      </c>
      <c r="T96" s="10"/>
      <c r="U96" s="64">
        <v>22.8</v>
      </c>
      <c r="V96" s="64">
        <v>32.39</v>
      </c>
      <c r="W96" s="10"/>
      <c r="X96" s="43">
        <v>3160000000</v>
      </c>
      <c r="Y96" s="36">
        <v>7.5999999999999998E-2</v>
      </c>
      <c r="Z96" s="10"/>
      <c r="AA96" s="20">
        <v>51</v>
      </c>
      <c r="AB96" s="20">
        <v>18</v>
      </c>
      <c r="AC96" s="20">
        <v>1</v>
      </c>
      <c r="AD96" s="20">
        <v>29</v>
      </c>
      <c r="AE96" s="20">
        <v>1</v>
      </c>
      <c r="AF96" s="66">
        <f t="shared" si="26"/>
        <v>100</v>
      </c>
      <c r="AG96" s="10"/>
      <c r="AH96" s="36">
        <v>-3.7999999999999999E-2</v>
      </c>
      <c r="AI96" s="40">
        <v>17676</v>
      </c>
      <c r="AJ96" s="37">
        <v>0.72</v>
      </c>
      <c r="AK96" s="42" t="s">
        <v>214</v>
      </c>
      <c r="AL96" s="41">
        <v>1418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92</v>
      </c>
      <c r="E97" s="10"/>
      <c r="F97" s="18" t="s">
        <v>5</v>
      </c>
      <c r="G97" s="18" t="s">
        <v>226</v>
      </c>
      <c r="H97" s="10"/>
      <c r="I97" s="19">
        <v>9455802</v>
      </c>
      <c r="J97" s="19">
        <v>3920</v>
      </c>
      <c r="K97" s="17" t="s">
        <v>9</v>
      </c>
      <c r="L97" s="10"/>
      <c r="M97" s="60">
        <v>750</v>
      </c>
      <c r="N97" s="60">
        <v>2306</v>
      </c>
      <c r="O97" s="60">
        <v>1076</v>
      </c>
      <c r="P97" s="10"/>
      <c r="Q97" s="60">
        <f t="shared" si="24"/>
        <v>34590</v>
      </c>
      <c r="R97" s="10"/>
      <c r="S97" s="62">
        <f t="shared" si="25"/>
        <v>36896</v>
      </c>
      <c r="T97" s="10"/>
      <c r="U97" s="64">
        <v>24.4</v>
      </c>
      <c r="V97" s="64">
        <v>10.53</v>
      </c>
      <c r="W97" s="10"/>
      <c r="X97" s="43">
        <v>3130000000</v>
      </c>
      <c r="Y97" s="36">
        <v>8.1000000000000003E-2</v>
      </c>
      <c r="Z97" s="10"/>
      <c r="AA97" s="20">
        <v>58</v>
      </c>
      <c r="AB97" s="20">
        <v>7</v>
      </c>
      <c r="AC97" s="20">
        <v>1</v>
      </c>
      <c r="AD97" s="20">
        <v>33</v>
      </c>
      <c r="AE97" s="20">
        <v>1</v>
      </c>
      <c r="AF97" s="66">
        <f t="shared" si="26"/>
        <v>100</v>
      </c>
      <c r="AG97" s="10"/>
      <c r="AH97" s="36">
        <v>-3.5000000000000003E-2</v>
      </c>
      <c r="AI97" s="40">
        <v>15889</v>
      </c>
      <c r="AJ97" s="37">
        <v>0.68</v>
      </c>
      <c r="AK97" s="42" t="s">
        <v>213</v>
      </c>
      <c r="AL97" s="41">
        <v>656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100</v>
      </c>
      <c r="E98" s="10"/>
      <c r="F98" s="18" t="s">
        <v>5</v>
      </c>
      <c r="G98" s="18" t="s">
        <v>226</v>
      </c>
      <c r="H98" s="10"/>
      <c r="I98" s="19">
        <v>6006668</v>
      </c>
      <c r="J98" s="19">
        <v>7680</v>
      </c>
      <c r="K98" s="17" t="s">
        <v>9</v>
      </c>
      <c r="L98" s="10"/>
      <c r="M98" s="60">
        <v>576</v>
      </c>
      <c r="N98" s="60">
        <v>1090</v>
      </c>
      <c r="O98" s="60">
        <v>559</v>
      </c>
      <c r="P98" s="10"/>
      <c r="Q98" s="60">
        <f t="shared" si="24"/>
        <v>16350</v>
      </c>
      <c r="R98" s="10"/>
      <c r="S98" s="62">
        <f t="shared" si="25"/>
        <v>17440</v>
      </c>
      <c r="T98" s="10"/>
      <c r="U98" s="64">
        <v>18.100000000000001</v>
      </c>
      <c r="V98" s="64">
        <v>6.68</v>
      </c>
      <c r="W98" s="10"/>
      <c r="X98" s="43">
        <v>3110000000</v>
      </c>
      <c r="Y98" s="36">
        <v>0.06</v>
      </c>
      <c r="Z98" s="10"/>
      <c r="AA98" s="20">
        <v>70</v>
      </c>
      <c r="AB98" s="20">
        <v>13</v>
      </c>
      <c r="AC98" s="20">
        <v>1</v>
      </c>
      <c r="AD98" s="20">
        <v>15</v>
      </c>
      <c r="AE98" s="20">
        <v>1</v>
      </c>
      <c r="AF98" s="66">
        <f t="shared" si="26"/>
        <v>100</v>
      </c>
      <c r="AG98" s="10"/>
      <c r="AH98" s="36">
        <v>-3.4000000000000002E-2</v>
      </c>
      <c r="AI98" s="40">
        <v>31072</v>
      </c>
      <c r="AJ98" s="37">
        <v>0.81</v>
      </c>
      <c r="AK98" s="42" t="s">
        <v>223</v>
      </c>
      <c r="AL98" s="41">
        <v>419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49</v>
      </c>
      <c r="E99" s="10"/>
      <c r="F99" s="18" t="s">
        <v>11</v>
      </c>
      <c r="G99" s="18" t="s">
        <v>11</v>
      </c>
      <c r="H99" s="10"/>
      <c r="I99" s="19">
        <v>23695920</v>
      </c>
      <c r="J99" s="19">
        <v>1520</v>
      </c>
      <c r="K99" s="17" t="s">
        <v>9</v>
      </c>
      <c r="L99" s="10"/>
      <c r="M99" s="60">
        <v>991</v>
      </c>
      <c r="N99" s="60">
        <v>5582</v>
      </c>
      <c r="O99" s="60">
        <v>3670</v>
      </c>
      <c r="P99" s="10"/>
      <c r="Q99" s="60">
        <f t="shared" si="24"/>
        <v>83730</v>
      </c>
      <c r="R99" s="10"/>
      <c r="S99" s="62">
        <f t="shared" si="25"/>
        <v>89312</v>
      </c>
      <c r="T99" s="10"/>
      <c r="U99" s="64">
        <v>23.6</v>
      </c>
      <c r="V99" s="64">
        <v>15</v>
      </c>
      <c r="W99" s="10"/>
      <c r="X99" s="43">
        <v>2770000000</v>
      </c>
      <c r="Y99" s="36">
        <v>7.8E-2</v>
      </c>
      <c r="Z99" s="10"/>
      <c r="AA99" s="20">
        <v>51</v>
      </c>
      <c r="AB99" s="20">
        <v>10</v>
      </c>
      <c r="AC99" s="20">
        <v>1</v>
      </c>
      <c r="AD99" s="20">
        <v>37</v>
      </c>
      <c r="AE99" s="20">
        <v>1</v>
      </c>
      <c r="AF99" s="66">
        <f t="shared" si="26"/>
        <v>100</v>
      </c>
      <c r="AG99" s="10"/>
      <c r="AH99" s="36">
        <v>-0.05</v>
      </c>
      <c r="AI99" s="40">
        <v>3821</v>
      </c>
      <c r="AJ99" s="37">
        <v>0.63</v>
      </c>
      <c r="AK99" s="42" t="s">
        <v>213</v>
      </c>
      <c r="AL99" s="41">
        <v>865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130</v>
      </c>
      <c r="E100" s="10"/>
      <c r="F100" s="18" t="s">
        <v>13</v>
      </c>
      <c r="G100" s="18" t="s">
        <v>222</v>
      </c>
      <c r="H100" s="10"/>
      <c r="I100" s="19">
        <v>4034119</v>
      </c>
      <c r="J100" s="19">
        <v>12140</v>
      </c>
      <c r="K100" s="17" t="s">
        <v>9</v>
      </c>
      <c r="L100" s="10"/>
      <c r="M100" s="60">
        <v>440</v>
      </c>
      <c r="N100" s="60">
        <v>575</v>
      </c>
      <c r="O100" s="60">
        <v>506</v>
      </c>
      <c r="P100" s="10"/>
      <c r="Q100" s="60">
        <f t="shared" si="24"/>
        <v>8625</v>
      </c>
      <c r="R100" s="10"/>
      <c r="S100" s="62">
        <f t="shared" si="25"/>
        <v>9200</v>
      </c>
      <c r="T100" s="10"/>
      <c r="U100" s="64">
        <v>14.3</v>
      </c>
      <c r="V100" s="64">
        <v>13.11</v>
      </c>
      <c r="W100" s="10"/>
      <c r="X100" s="43">
        <v>2750000000</v>
      </c>
      <c r="Y100" s="36">
        <v>4.7E-2</v>
      </c>
      <c r="Z100" s="10"/>
      <c r="AA100" s="20">
        <v>41</v>
      </c>
      <c r="AB100" s="20">
        <v>5</v>
      </c>
      <c r="AC100" s="20">
        <v>5</v>
      </c>
      <c r="AD100" s="20">
        <v>47</v>
      </c>
      <c r="AE100" s="20">
        <v>2</v>
      </c>
      <c r="AF100" s="66">
        <f t="shared" si="26"/>
        <v>100</v>
      </c>
      <c r="AG100" s="10"/>
      <c r="AH100" s="36">
        <v>-9.7000000000000003E-2</v>
      </c>
      <c r="AI100" s="40">
        <v>31942</v>
      </c>
      <c r="AJ100" s="37">
        <v>0.77</v>
      </c>
      <c r="AK100" s="42" t="s">
        <v>210</v>
      </c>
      <c r="AL100" s="41">
        <v>659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132</v>
      </c>
      <c r="E101" s="10"/>
      <c r="F101" s="18" t="s">
        <v>13</v>
      </c>
      <c r="G101" s="18" t="s">
        <v>222</v>
      </c>
      <c r="H101" s="10"/>
      <c r="I101" s="19">
        <v>6725308</v>
      </c>
      <c r="J101" s="19">
        <v>4070</v>
      </c>
      <c r="K101" s="17" t="s">
        <v>9</v>
      </c>
      <c r="L101" s="10"/>
      <c r="M101" s="60">
        <v>1202</v>
      </c>
      <c r="N101" s="60">
        <v>1529</v>
      </c>
      <c r="O101" s="60">
        <v>1494</v>
      </c>
      <c r="P101" s="10"/>
      <c r="Q101" s="60">
        <f t="shared" si="24"/>
        <v>22935</v>
      </c>
      <c r="R101" s="10"/>
      <c r="S101" s="62">
        <f t="shared" si="25"/>
        <v>24464</v>
      </c>
      <c r="T101" s="10"/>
      <c r="U101" s="64">
        <v>22.7</v>
      </c>
      <c r="V101" s="64">
        <v>21.9</v>
      </c>
      <c r="W101" s="10"/>
      <c r="X101" s="43">
        <v>2730000000</v>
      </c>
      <c r="Y101" s="36">
        <v>7.5999999999999998E-2</v>
      </c>
      <c r="Z101" s="10"/>
      <c r="AA101" s="20">
        <v>18</v>
      </c>
      <c r="AB101" s="20">
        <v>43</v>
      </c>
      <c r="AC101" s="20">
        <v>1</v>
      </c>
      <c r="AD101" s="20">
        <v>37</v>
      </c>
      <c r="AE101" s="20">
        <v>1</v>
      </c>
      <c r="AF101" s="66">
        <f t="shared" si="26"/>
        <v>100</v>
      </c>
      <c r="AG101" s="10"/>
      <c r="AH101" s="36">
        <v>-0.08</v>
      </c>
      <c r="AI101" s="40">
        <v>27834</v>
      </c>
      <c r="AJ101" s="37">
        <v>0.84</v>
      </c>
      <c r="AK101" s="42" t="s">
        <v>210</v>
      </c>
      <c r="AL101" s="41">
        <v>1167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51</v>
      </c>
      <c r="E102" s="10"/>
      <c r="F102" s="18" t="s">
        <v>13</v>
      </c>
      <c r="G102" s="18" t="s">
        <v>222</v>
      </c>
      <c r="H102" s="10"/>
      <c r="I102" s="19">
        <v>11475982</v>
      </c>
      <c r="J102" s="19">
        <v>6570</v>
      </c>
      <c r="K102" s="17" t="s">
        <v>9</v>
      </c>
      <c r="L102" s="10"/>
      <c r="M102" s="60">
        <v>750</v>
      </c>
      <c r="N102" s="60">
        <v>975</v>
      </c>
      <c r="O102" s="60">
        <v>1124</v>
      </c>
      <c r="P102" s="10"/>
      <c r="Q102" s="60">
        <f t="shared" si="24"/>
        <v>14625</v>
      </c>
      <c r="R102" s="10"/>
      <c r="S102" s="62">
        <f t="shared" si="25"/>
        <v>15600</v>
      </c>
      <c r="T102" s="10"/>
      <c r="U102" s="64">
        <v>8.5</v>
      </c>
      <c r="V102" s="64">
        <v>9.86</v>
      </c>
      <c r="W102" s="10"/>
      <c r="X102" s="43">
        <v>2580000000</v>
      </c>
      <c r="Y102" s="36">
        <v>2.8000000000000001E-2</v>
      </c>
      <c r="Z102" s="10"/>
      <c r="AA102" s="20">
        <v>30</v>
      </c>
      <c r="AB102" s="20">
        <v>12</v>
      </c>
      <c r="AC102" s="20">
        <v>16</v>
      </c>
      <c r="AD102" s="20">
        <v>38</v>
      </c>
      <c r="AE102" s="20">
        <v>4</v>
      </c>
      <c r="AF102" s="66">
        <f t="shared" si="26"/>
        <v>100</v>
      </c>
      <c r="AG102" s="10"/>
      <c r="AH102" s="36">
        <v>4.9000000000000002E-2</v>
      </c>
      <c r="AI102" s="40">
        <v>5519</v>
      </c>
      <c r="AJ102" s="37">
        <v>0.69</v>
      </c>
      <c r="AK102" s="42" t="s">
        <v>213</v>
      </c>
      <c r="AL102" s="41">
        <v>432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181</v>
      </c>
      <c r="E103" s="10"/>
      <c r="F103" s="18" t="s">
        <v>8</v>
      </c>
      <c r="G103" s="18" t="s">
        <v>212</v>
      </c>
      <c r="H103" s="10"/>
      <c r="I103" s="19">
        <v>31446796</v>
      </c>
      <c r="J103" s="19">
        <v>2220</v>
      </c>
      <c r="K103" s="17" t="s">
        <v>9</v>
      </c>
      <c r="L103" s="10"/>
      <c r="M103" s="60">
        <v>2496</v>
      </c>
      <c r="N103" s="60">
        <v>3617</v>
      </c>
      <c r="O103" s="60">
        <v>4015</v>
      </c>
      <c r="P103" s="10"/>
      <c r="Q103" s="60">
        <f t="shared" si="24"/>
        <v>54255</v>
      </c>
      <c r="R103" s="10"/>
      <c r="S103" s="62">
        <f t="shared" si="25"/>
        <v>57872</v>
      </c>
      <c r="T103" s="10"/>
      <c r="U103" s="64">
        <v>11.5</v>
      </c>
      <c r="V103" s="64">
        <v>12.63</v>
      </c>
      <c r="W103" s="10"/>
      <c r="X103" s="43">
        <v>2550000000</v>
      </c>
      <c r="Y103" s="36">
        <v>3.7999999999999999E-2</v>
      </c>
      <c r="Z103" s="10"/>
      <c r="AA103" s="20">
        <v>55</v>
      </c>
      <c r="AB103" s="20">
        <v>4</v>
      </c>
      <c r="AC103" s="20">
        <v>1</v>
      </c>
      <c r="AD103" s="20">
        <v>39</v>
      </c>
      <c r="AE103" s="20">
        <v>1</v>
      </c>
      <c r="AF103" s="66">
        <f t="shared" si="26"/>
        <v>100</v>
      </c>
      <c r="AG103" s="10"/>
      <c r="AH103" s="36">
        <v>-6.0999999999999999E-2</v>
      </c>
      <c r="AI103" s="40">
        <v>0</v>
      </c>
      <c r="AJ103" s="37">
        <v>0.84</v>
      </c>
      <c r="AK103" s="42" t="s">
        <v>210</v>
      </c>
      <c r="AL103" s="41">
        <v>760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103</v>
      </c>
      <c r="E104" s="10"/>
      <c r="F104" s="18" t="s">
        <v>5</v>
      </c>
      <c r="G104" s="18" t="s">
        <v>226</v>
      </c>
      <c r="H104" s="10"/>
      <c r="I104" s="19">
        <v>6293253</v>
      </c>
      <c r="J104" s="19">
        <v>4730</v>
      </c>
      <c r="K104" s="17" t="s">
        <v>9</v>
      </c>
      <c r="L104" s="10"/>
      <c r="M104" s="60">
        <v>2414</v>
      </c>
      <c r="N104" s="60">
        <v>1645</v>
      </c>
      <c r="O104" s="60">
        <v>1680</v>
      </c>
      <c r="P104" s="10"/>
      <c r="Q104" s="60">
        <f t="shared" si="24"/>
        <v>24675</v>
      </c>
      <c r="R104" s="10"/>
      <c r="S104" s="62">
        <f t="shared" si="25"/>
        <v>26320</v>
      </c>
      <c r="T104" s="10"/>
      <c r="U104" s="64">
        <v>26.1</v>
      </c>
      <c r="V104" s="64">
        <v>24.63</v>
      </c>
      <c r="W104" s="10"/>
      <c r="X104" s="43">
        <v>2280000000</v>
      </c>
      <c r="Y104" s="36">
        <v>8.6999999999999994E-2</v>
      </c>
      <c r="Z104" s="10"/>
      <c r="AA104" s="20">
        <v>69</v>
      </c>
      <c r="AB104" s="20">
        <v>11</v>
      </c>
      <c r="AC104" s="20">
        <v>1</v>
      </c>
      <c r="AD104" s="20">
        <v>18</v>
      </c>
      <c r="AE104" s="20">
        <v>1</v>
      </c>
      <c r="AF104" s="66">
        <f t="shared" si="26"/>
        <v>100</v>
      </c>
      <c r="AG104" s="10"/>
      <c r="AH104" s="36">
        <v>-3.6999999999999998E-2</v>
      </c>
      <c r="AI104" s="40">
        <v>56465</v>
      </c>
      <c r="AJ104" s="37">
        <v>0.83</v>
      </c>
      <c r="AK104" s="42" t="s">
        <v>213</v>
      </c>
      <c r="AL104" s="41">
        <v>1373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163</v>
      </c>
      <c r="E105" s="10"/>
      <c r="F105" s="18" t="s">
        <v>5</v>
      </c>
      <c r="G105" s="18" t="s">
        <v>226</v>
      </c>
      <c r="H105" s="10"/>
      <c r="I105" s="19">
        <v>18430452</v>
      </c>
      <c r="J105" s="19">
        <v>1840</v>
      </c>
      <c r="K105" s="17" t="s">
        <v>9</v>
      </c>
      <c r="L105" s="10"/>
      <c r="M105" s="60">
        <v>714</v>
      </c>
      <c r="N105" s="60">
        <v>4890</v>
      </c>
      <c r="O105" s="60">
        <v>1726</v>
      </c>
      <c r="P105" s="10"/>
      <c r="Q105" s="60">
        <f t="shared" si="24"/>
        <v>73350</v>
      </c>
      <c r="R105" s="10"/>
      <c r="S105" s="62">
        <f t="shared" si="25"/>
        <v>78240</v>
      </c>
      <c r="T105" s="10"/>
      <c r="U105" s="64">
        <v>26.5</v>
      </c>
      <c r="V105" s="64">
        <v>9.6</v>
      </c>
      <c r="W105" s="10"/>
      <c r="X105" s="43">
        <v>2280000000</v>
      </c>
      <c r="Y105" s="36">
        <v>4.4999999999999998E-2</v>
      </c>
      <c r="Z105" s="10"/>
      <c r="AA105" s="20">
        <v>57</v>
      </c>
      <c r="AB105" s="20">
        <v>4</v>
      </c>
      <c r="AC105" s="20">
        <v>1</v>
      </c>
      <c r="AD105" s="20">
        <v>37</v>
      </c>
      <c r="AE105" s="20">
        <v>1</v>
      </c>
      <c r="AF105" s="66">
        <f t="shared" si="26"/>
        <v>100</v>
      </c>
      <c r="AG105" s="10"/>
      <c r="AH105" s="36">
        <v>4.8000000000000001E-2</v>
      </c>
      <c r="AI105" s="40">
        <v>13003</v>
      </c>
      <c r="AJ105" s="37">
        <v>0.66</v>
      </c>
      <c r="AK105" s="42" t="s">
        <v>214</v>
      </c>
      <c r="AL105" s="41">
        <v>497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33</v>
      </c>
      <c r="E106" s="10"/>
      <c r="F106" s="18" t="s">
        <v>8</v>
      </c>
      <c r="G106" s="18" t="s">
        <v>212</v>
      </c>
      <c r="H106" s="10"/>
      <c r="I106" s="19">
        <v>7131494</v>
      </c>
      <c r="J106" s="19">
        <v>7470</v>
      </c>
      <c r="K106" s="17" t="s">
        <v>9</v>
      </c>
      <c r="L106" s="10"/>
      <c r="M106" s="60">
        <v>708</v>
      </c>
      <c r="N106" s="60">
        <v>730</v>
      </c>
      <c r="O106" s="60">
        <v>730</v>
      </c>
      <c r="P106" s="10"/>
      <c r="Q106" s="60">
        <f t="shared" si="24"/>
        <v>10950</v>
      </c>
      <c r="R106" s="10"/>
      <c r="S106" s="62">
        <f t="shared" si="25"/>
        <v>11680</v>
      </c>
      <c r="T106" s="10"/>
      <c r="U106" s="64">
        <v>10.199999999999999</v>
      </c>
      <c r="V106" s="64">
        <v>10.28</v>
      </c>
      <c r="W106" s="10"/>
      <c r="X106" s="43">
        <v>1810000000</v>
      </c>
      <c r="Y106" s="36">
        <v>3.4000000000000002E-2</v>
      </c>
      <c r="Z106" s="10"/>
      <c r="AA106" s="20">
        <v>58</v>
      </c>
      <c r="AB106" s="20">
        <v>5</v>
      </c>
      <c r="AC106" s="20">
        <v>3</v>
      </c>
      <c r="AD106" s="20">
        <v>33</v>
      </c>
      <c r="AE106" s="20">
        <v>1</v>
      </c>
      <c r="AF106" s="66">
        <f t="shared" si="26"/>
        <v>100</v>
      </c>
      <c r="AG106" s="10"/>
      <c r="AH106" s="36">
        <v>-3.6999999999999998E-2</v>
      </c>
      <c r="AI106" s="40">
        <v>56534</v>
      </c>
      <c r="AJ106" s="37">
        <v>0.7</v>
      </c>
      <c r="AK106" s="42" t="s">
        <v>213</v>
      </c>
      <c r="AL106" s="41">
        <v>707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60</v>
      </c>
      <c r="E107" s="10"/>
      <c r="F107" s="18" t="s">
        <v>13</v>
      </c>
      <c r="G107" s="18" t="s">
        <v>222</v>
      </c>
      <c r="H107" s="10"/>
      <c r="I107" s="19">
        <v>6344722</v>
      </c>
      <c r="J107" s="19">
        <v>3920</v>
      </c>
      <c r="K107" s="17" t="s">
        <v>9</v>
      </c>
      <c r="L107" s="10"/>
      <c r="M107" s="60">
        <v>1215</v>
      </c>
      <c r="N107" s="60">
        <v>1411</v>
      </c>
      <c r="O107" s="60">
        <v>1276</v>
      </c>
      <c r="P107" s="10"/>
      <c r="Q107" s="60">
        <f t="shared" si="24"/>
        <v>21165</v>
      </c>
      <c r="R107" s="10"/>
      <c r="S107" s="62">
        <f t="shared" si="25"/>
        <v>22576</v>
      </c>
      <c r="T107" s="10"/>
      <c r="U107" s="64">
        <v>22.2</v>
      </c>
      <c r="V107" s="64">
        <v>21.04</v>
      </c>
      <c r="W107" s="10"/>
      <c r="X107" s="43">
        <v>1770000000</v>
      </c>
      <c r="Y107" s="36">
        <v>7.3999999999999996E-2</v>
      </c>
      <c r="Z107" s="10"/>
      <c r="AA107" s="20">
        <v>30</v>
      </c>
      <c r="AB107" s="20">
        <v>3</v>
      </c>
      <c r="AC107" s="20">
        <v>1</v>
      </c>
      <c r="AD107" s="20">
        <v>65</v>
      </c>
      <c r="AE107" s="20">
        <v>1</v>
      </c>
      <c r="AF107" s="66">
        <f t="shared" si="26"/>
        <v>100</v>
      </c>
      <c r="AG107" s="10"/>
      <c r="AH107" s="36">
        <v>0.10299999999999999</v>
      </c>
      <c r="AI107" s="40">
        <v>15888</v>
      </c>
      <c r="AJ107" s="37">
        <v>0.71</v>
      </c>
      <c r="AK107" s="42" t="s">
        <v>213</v>
      </c>
      <c r="AL107" s="41">
        <v>929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29</v>
      </c>
      <c r="E108" s="10"/>
      <c r="F108" s="18" t="s">
        <v>13</v>
      </c>
      <c r="G108" s="18" t="s">
        <v>222</v>
      </c>
      <c r="H108" s="10"/>
      <c r="I108" s="19">
        <v>10887882</v>
      </c>
      <c r="J108" s="19">
        <v>3070</v>
      </c>
      <c r="K108" s="17" t="s">
        <v>9</v>
      </c>
      <c r="L108" s="10"/>
      <c r="M108" s="60">
        <v>1259</v>
      </c>
      <c r="N108" s="60">
        <v>1687</v>
      </c>
      <c r="O108" s="60">
        <v>2120</v>
      </c>
      <c r="P108" s="10"/>
      <c r="Q108" s="60">
        <f t="shared" si="24"/>
        <v>25305</v>
      </c>
      <c r="R108" s="10"/>
      <c r="S108" s="62">
        <f t="shared" si="25"/>
        <v>26992</v>
      </c>
      <c r="T108" s="10"/>
      <c r="U108" s="64">
        <v>15.5</v>
      </c>
      <c r="V108" s="64">
        <v>18.7</v>
      </c>
      <c r="W108" s="10"/>
      <c r="X108" s="43">
        <v>1750000000</v>
      </c>
      <c r="Y108" s="36">
        <v>5.1999999999999998E-2</v>
      </c>
      <c r="Z108" s="10"/>
      <c r="AA108" s="20">
        <v>58</v>
      </c>
      <c r="AB108" s="20">
        <v>5</v>
      </c>
      <c r="AC108" s="20">
        <v>1</v>
      </c>
      <c r="AD108" s="20">
        <v>35</v>
      </c>
      <c r="AE108" s="20">
        <v>1</v>
      </c>
      <c r="AF108" s="66">
        <f t="shared" si="26"/>
        <v>100</v>
      </c>
      <c r="AG108" s="10"/>
      <c r="AH108" s="36">
        <v>-4.8000000000000001E-2</v>
      </c>
      <c r="AI108" s="40">
        <v>15715</v>
      </c>
      <c r="AJ108" s="37">
        <v>0.66</v>
      </c>
      <c r="AK108" s="42" t="s">
        <v>213</v>
      </c>
      <c r="AL108" s="41">
        <v>912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173</v>
      </c>
      <c r="E109" s="10"/>
      <c r="F109" s="18" t="s">
        <v>8</v>
      </c>
      <c r="G109" s="18" t="s">
        <v>212</v>
      </c>
      <c r="H109" s="10"/>
      <c r="I109" s="19">
        <v>5662544</v>
      </c>
      <c r="J109" s="19">
        <v>6670</v>
      </c>
      <c r="K109" s="17" t="s">
        <v>9</v>
      </c>
      <c r="L109" s="10"/>
      <c r="M109" s="60">
        <v>543</v>
      </c>
      <c r="N109" s="60">
        <v>823</v>
      </c>
      <c r="O109" s="60">
        <v>326</v>
      </c>
      <c r="P109" s="10"/>
      <c r="Q109" s="60">
        <f t="shared" si="24"/>
        <v>12345</v>
      </c>
      <c r="R109" s="10"/>
      <c r="S109" s="62">
        <f t="shared" si="25"/>
        <v>13168</v>
      </c>
      <c r="T109" s="10"/>
      <c r="U109" s="64">
        <v>14.5</v>
      </c>
      <c r="V109" s="64">
        <v>6.62</v>
      </c>
      <c r="W109" s="10"/>
      <c r="X109" s="43">
        <v>1750000000</v>
      </c>
      <c r="Y109" s="36">
        <v>4.8000000000000001E-2</v>
      </c>
      <c r="Z109" s="10"/>
      <c r="AA109" s="20">
        <v>51</v>
      </c>
      <c r="AB109" s="20">
        <v>10</v>
      </c>
      <c r="AC109" s="20">
        <v>1</v>
      </c>
      <c r="AD109" s="20">
        <v>37</v>
      </c>
      <c r="AE109" s="20">
        <v>1</v>
      </c>
      <c r="AF109" s="66">
        <f t="shared" si="26"/>
        <v>100</v>
      </c>
      <c r="AG109" s="10"/>
      <c r="AH109" s="36">
        <v>-1.9E-2</v>
      </c>
      <c r="AI109" s="40">
        <v>14973</v>
      </c>
      <c r="AJ109" s="37">
        <v>0.86</v>
      </c>
      <c r="AK109" s="42" t="s">
        <v>210</v>
      </c>
      <c r="AL109" s="41">
        <v>466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24</v>
      </c>
      <c r="E110" s="10"/>
      <c r="F110" s="18" t="s">
        <v>8</v>
      </c>
      <c r="G110" s="18" t="s">
        <v>212</v>
      </c>
      <c r="H110" s="10"/>
      <c r="I110" s="19">
        <v>9480042</v>
      </c>
      <c r="J110" s="19">
        <v>5600</v>
      </c>
      <c r="K110" s="17" t="s">
        <v>9</v>
      </c>
      <c r="L110" s="10"/>
      <c r="M110" s="60">
        <v>588</v>
      </c>
      <c r="N110" s="60">
        <v>841</v>
      </c>
      <c r="O110" s="60">
        <v>995</v>
      </c>
      <c r="P110" s="10"/>
      <c r="Q110" s="60">
        <f t="shared" si="24"/>
        <v>12615</v>
      </c>
      <c r="R110" s="10"/>
      <c r="S110" s="62">
        <f t="shared" si="25"/>
        <v>13456</v>
      </c>
      <c r="T110" s="10"/>
      <c r="U110" s="64">
        <v>8.9</v>
      </c>
      <c r="V110" s="64">
        <v>10.46</v>
      </c>
      <c r="W110" s="10"/>
      <c r="X110" s="43">
        <v>1410000000</v>
      </c>
      <c r="Y110" s="36">
        <v>2.9000000000000001E-2</v>
      </c>
      <c r="Z110" s="10"/>
      <c r="AA110" s="20">
        <v>52</v>
      </c>
      <c r="AB110" s="20">
        <v>4</v>
      </c>
      <c r="AC110" s="20">
        <v>2</v>
      </c>
      <c r="AD110" s="20">
        <v>41</v>
      </c>
      <c r="AE110" s="20">
        <v>1</v>
      </c>
      <c r="AF110" s="66">
        <f t="shared" si="26"/>
        <v>100</v>
      </c>
      <c r="AG110" s="10"/>
      <c r="AH110" s="36">
        <v>-0.191</v>
      </c>
      <c r="AI110" s="40">
        <v>44222</v>
      </c>
      <c r="AJ110" s="37">
        <v>0.78</v>
      </c>
      <c r="AK110" s="42" t="s">
        <v>213</v>
      </c>
      <c r="AL110" s="41">
        <v>653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50</v>
      </c>
      <c r="E111" s="10"/>
      <c r="F111" s="18" t="s">
        <v>8</v>
      </c>
      <c r="G111" s="18" t="s">
        <v>212</v>
      </c>
      <c r="H111" s="10"/>
      <c r="I111" s="19">
        <v>4213265</v>
      </c>
      <c r="J111" s="19">
        <v>12110</v>
      </c>
      <c r="K111" s="17" t="s">
        <v>9</v>
      </c>
      <c r="L111" s="10"/>
      <c r="M111" s="60">
        <v>307</v>
      </c>
      <c r="N111" s="60">
        <v>340</v>
      </c>
      <c r="O111" s="60">
        <v>388</v>
      </c>
      <c r="P111" s="10"/>
      <c r="Q111" s="60">
        <f t="shared" si="24"/>
        <v>5100</v>
      </c>
      <c r="R111" s="10"/>
      <c r="S111" s="62">
        <f t="shared" si="25"/>
        <v>5440</v>
      </c>
      <c r="T111" s="10"/>
      <c r="U111" s="64">
        <v>8.1</v>
      </c>
      <c r="V111" s="64">
        <v>9.0399999999999991</v>
      </c>
      <c r="W111" s="10"/>
      <c r="X111" s="43">
        <v>1400000000</v>
      </c>
      <c r="Y111" s="36">
        <v>2.7E-2</v>
      </c>
      <c r="Z111" s="10"/>
      <c r="AA111" s="20">
        <v>48</v>
      </c>
      <c r="AB111" s="20">
        <v>12</v>
      </c>
      <c r="AC111" s="20">
        <v>10</v>
      </c>
      <c r="AD111" s="20">
        <v>29</v>
      </c>
      <c r="AE111" s="20">
        <v>1</v>
      </c>
      <c r="AF111" s="66">
        <f t="shared" si="26"/>
        <v>100</v>
      </c>
      <c r="AG111" s="10"/>
      <c r="AH111" s="36">
        <v>-7.3999999999999996E-2</v>
      </c>
      <c r="AI111" s="40">
        <v>47376</v>
      </c>
      <c r="AJ111" s="37">
        <v>0.66</v>
      </c>
      <c r="AK111" s="42" t="s">
        <v>210</v>
      </c>
      <c r="AL111" s="41">
        <v>702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31</v>
      </c>
      <c r="E112" s="10"/>
      <c r="F112" s="18" t="s">
        <v>11</v>
      </c>
      <c r="G112" s="18" t="s">
        <v>11</v>
      </c>
      <c r="H112" s="10"/>
      <c r="I112" s="19">
        <v>2250260</v>
      </c>
      <c r="J112" s="19">
        <v>6610</v>
      </c>
      <c r="K112" s="17" t="s">
        <v>9</v>
      </c>
      <c r="L112" s="10"/>
      <c r="M112" s="60">
        <v>450</v>
      </c>
      <c r="N112" s="60">
        <v>535</v>
      </c>
      <c r="O112" s="60">
        <v>299</v>
      </c>
      <c r="P112" s="10"/>
      <c r="Q112" s="60">
        <f t="shared" si="24"/>
        <v>8025</v>
      </c>
      <c r="R112" s="10"/>
      <c r="S112" s="62">
        <f t="shared" si="25"/>
        <v>8560</v>
      </c>
      <c r="T112" s="10"/>
      <c r="U112" s="64">
        <v>23.8</v>
      </c>
      <c r="V112" s="64">
        <v>13.33</v>
      </c>
      <c r="W112" s="10"/>
      <c r="X112" s="43">
        <v>1240000000</v>
      </c>
      <c r="Y112" s="36">
        <v>7.9000000000000001E-2</v>
      </c>
      <c r="Z112" s="10"/>
      <c r="AA112" s="20">
        <v>62</v>
      </c>
      <c r="AB112" s="20">
        <v>3</v>
      </c>
      <c r="AC112" s="20">
        <v>1</v>
      </c>
      <c r="AD112" s="20">
        <v>33</v>
      </c>
      <c r="AE112" s="20">
        <v>1</v>
      </c>
      <c r="AF112" s="66">
        <f t="shared" si="26"/>
        <v>100</v>
      </c>
      <c r="AG112" s="10"/>
      <c r="AH112" s="36">
        <v>-5.0999999999999997E-2</v>
      </c>
      <c r="AI112" s="40">
        <v>29031</v>
      </c>
      <c r="AJ112" s="37">
        <v>0.72</v>
      </c>
      <c r="AK112" s="42" t="s">
        <v>214</v>
      </c>
      <c r="AL112" s="41">
        <v>787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80</v>
      </c>
      <c r="E113" s="10"/>
      <c r="F113" s="18" t="s">
        <v>13</v>
      </c>
      <c r="G113" s="18" t="s">
        <v>222</v>
      </c>
      <c r="H113" s="10"/>
      <c r="I113" s="19">
        <v>9112867</v>
      </c>
      <c r="J113" s="19">
        <v>2150</v>
      </c>
      <c r="K113" s="17" t="s">
        <v>9</v>
      </c>
      <c r="L113" s="10"/>
      <c r="M113" s="60">
        <v>1407</v>
      </c>
      <c r="N113" s="60">
        <v>1525</v>
      </c>
      <c r="O113" s="60">
        <v>1276</v>
      </c>
      <c r="P113" s="10"/>
      <c r="Q113" s="60">
        <f t="shared" si="24"/>
        <v>22875</v>
      </c>
      <c r="R113" s="10"/>
      <c r="S113" s="62">
        <f t="shared" si="25"/>
        <v>24400</v>
      </c>
      <c r="T113" s="10"/>
      <c r="U113" s="64">
        <v>16.7</v>
      </c>
      <c r="V113" s="64">
        <v>13.76</v>
      </c>
      <c r="W113" s="10"/>
      <c r="X113" s="43">
        <v>1200000000</v>
      </c>
      <c r="Y113" s="36">
        <v>5.6000000000000001E-2</v>
      </c>
      <c r="Z113" s="10"/>
      <c r="AA113" s="20">
        <v>31</v>
      </c>
      <c r="AB113" s="20">
        <v>9</v>
      </c>
      <c r="AC113" s="20">
        <v>2</v>
      </c>
      <c r="AD113" s="20">
        <v>56</v>
      </c>
      <c r="AE113" s="20">
        <v>2</v>
      </c>
      <c r="AF113" s="66">
        <f t="shared" si="26"/>
        <v>100</v>
      </c>
      <c r="AG113" s="10"/>
      <c r="AH113" s="36">
        <v>-1.2E-2</v>
      </c>
      <c r="AI113" s="40">
        <v>18595</v>
      </c>
      <c r="AJ113" s="37">
        <v>0.72</v>
      </c>
      <c r="AK113" s="42" t="s">
        <v>214</v>
      </c>
      <c r="AL113" s="41">
        <v>698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37</v>
      </c>
      <c r="E114" s="10"/>
      <c r="F114" s="18" t="s">
        <v>18</v>
      </c>
      <c r="G114" s="18" t="s">
        <v>224</v>
      </c>
      <c r="H114" s="10"/>
      <c r="I114" s="19">
        <v>15762370</v>
      </c>
      <c r="J114" s="19">
        <v>1140</v>
      </c>
      <c r="K114" s="17" t="s">
        <v>9</v>
      </c>
      <c r="L114" s="10"/>
      <c r="M114" s="60">
        <v>1852</v>
      </c>
      <c r="N114" s="60">
        <v>2803</v>
      </c>
      <c r="O114" s="60">
        <v>3995</v>
      </c>
      <c r="P114" s="10"/>
      <c r="Q114" s="60">
        <f t="shared" si="24"/>
        <v>42045</v>
      </c>
      <c r="R114" s="10"/>
      <c r="S114" s="62">
        <f t="shared" si="25"/>
        <v>44848</v>
      </c>
      <c r="T114" s="10"/>
      <c r="U114" s="64">
        <v>17.8</v>
      </c>
      <c r="V114" s="64">
        <v>25.13</v>
      </c>
      <c r="W114" s="10"/>
      <c r="X114" s="43">
        <v>1180000000</v>
      </c>
      <c r="Y114" s="36">
        <v>5.8999999999999997E-2</v>
      </c>
      <c r="Z114" s="10"/>
      <c r="AA114" s="20">
        <v>29</v>
      </c>
      <c r="AB114" s="20">
        <v>20</v>
      </c>
      <c r="AC114" s="20">
        <v>2</v>
      </c>
      <c r="AD114" s="20">
        <v>48</v>
      </c>
      <c r="AE114" s="20">
        <v>1</v>
      </c>
      <c r="AF114" s="66">
        <f t="shared" si="26"/>
        <v>100</v>
      </c>
      <c r="AG114" s="10"/>
      <c r="AH114" s="36">
        <v>-3.5999999999999997E-2</v>
      </c>
      <c r="AI114" s="40">
        <v>23802</v>
      </c>
      <c r="AJ114" s="37">
        <v>0.78</v>
      </c>
      <c r="AK114" s="42" t="s">
        <v>213</v>
      </c>
      <c r="AL114" s="41">
        <v>1332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148</v>
      </c>
      <c r="E115" s="10"/>
      <c r="F115" s="18" t="s">
        <v>8</v>
      </c>
      <c r="G115" s="18" t="s">
        <v>212</v>
      </c>
      <c r="H115" s="10"/>
      <c r="I115" s="19">
        <v>8820083</v>
      </c>
      <c r="J115" s="19">
        <v>5280</v>
      </c>
      <c r="K115" s="17" t="s">
        <v>9</v>
      </c>
      <c r="L115" s="10"/>
      <c r="M115" s="60">
        <v>607</v>
      </c>
      <c r="N115" s="60">
        <v>649</v>
      </c>
      <c r="O115" s="60">
        <v>797</v>
      </c>
      <c r="P115" s="10"/>
      <c r="Q115" s="60">
        <f t="shared" si="24"/>
        <v>9735</v>
      </c>
      <c r="R115" s="10"/>
      <c r="S115" s="62">
        <f t="shared" si="25"/>
        <v>10384</v>
      </c>
      <c r="T115" s="10"/>
      <c r="U115" s="64">
        <v>7.4</v>
      </c>
      <c r="V115" s="64">
        <v>8.94</v>
      </c>
      <c r="W115" s="10"/>
      <c r="X115" s="43">
        <v>1170000000</v>
      </c>
      <c r="Y115" s="36">
        <v>3.1E-2</v>
      </c>
      <c r="Z115" s="10"/>
      <c r="AA115" s="20">
        <v>49</v>
      </c>
      <c r="AB115" s="20">
        <v>10</v>
      </c>
      <c r="AC115" s="20">
        <v>12</v>
      </c>
      <c r="AD115" s="20">
        <v>28</v>
      </c>
      <c r="AE115" s="20">
        <v>1</v>
      </c>
      <c r="AF115" s="66">
        <f t="shared" si="26"/>
        <v>100</v>
      </c>
      <c r="AG115" s="10"/>
      <c r="AH115" s="36">
        <v>-6.0999999999999999E-2</v>
      </c>
      <c r="AI115" s="40">
        <v>25877</v>
      </c>
      <c r="AJ115" s="37">
        <v>0.65</v>
      </c>
      <c r="AK115" s="42" t="s">
        <v>210</v>
      </c>
      <c r="AL115" s="41">
        <v>584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121</v>
      </c>
      <c r="E116" s="10"/>
      <c r="F116" s="18" t="s">
        <v>11</v>
      </c>
      <c r="G116" s="18" t="s">
        <v>11</v>
      </c>
      <c r="H116" s="10"/>
      <c r="I116" s="19">
        <v>2479713</v>
      </c>
      <c r="J116" s="19">
        <v>4620</v>
      </c>
      <c r="K116" s="17" t="s">
        <v>9</v>
      </c>
      <c r="L116" s="10"/>
      <c r="M116" s="60">
        <v>731</v>
      </c>
      <c r="N116" s="60">
        <v>754</v>
      </c>
      <c r="O116" s="60">
        <v>467</v>
      </c>
      <c r="P116" s="10"/>
      <c r="Q116" s="60">
        <f t="shared" si="24"/>
        <v>11310</v>
      </c>
      <c r="R116" s="10"/>
      <c r="S116" s="62">
        <f t="shared" si="25"/>
        <v>12064</v>
      </c>
      <c r="T116" s="10"/>
      <c r="U116" s="64">
        <v>30.4</v>
      </c>
      <c r="V116" s="64">
        <v>19.3</v>
      </c>
      <c r="W116" s="10"/>
      <c r="X116" s="43">
        <v>1140000000</v>
      </c>
      <c r="Y116" s="36">
        <v>0.10100000000000001</v>
      </c>
      <c r="Z116" s="10"/>
      <c r="AA116" s="20">
        <v>60</v>
      </c>
      <c r="AB116" s="20">
        <v>3</v>
      </c>
      <c r="AC116" s="20">
        <v>1</v>
      </c>
      <c r="AD116" s="20">
        <v>35</v>
      </c>
      <c r="AE116" s="20">
        <v>1</v>
      </c>
      <c r="AF116" s="66">
        <f t="shared" si="26"/>
        <v>100</v>
      </c>
      <c r="AG116" s="10"/>
      <c r="AH116" s="36">
        <v>-6.5000000000000002E-2</v>
      </c>
      <c r="AI116" s="40">
        <v>14973</v>
      </c>
      <c r="AJ116" s="37">
        <v>0.73</v>
      </c>
      <c r="AK116" s="42" t="s">
        <v>213</v>
      </c>
      <c r="AL116" s="41">
        <v>1127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20</v>
      </c>
      <c r="E117" s="10"/>
      <c r="F117" s="18" t="s">
        <v>8</v>
      </c>
      <c r="G117" s="18" t="s">
        <v>212</v>
      </c>
      <c r="H117" s="10"/>
      <c r="I117" s="19">
        <v>9725376</v>
      </c>
      <c r="J117" s="19">
        <v>4760</v>
      </c>
      <c r="K117" s="17" t="s">
        <v>9</v>
      </c>
      <c r="L117" s="10"/>
      <c r="M117" s="60">
        <v>759</v>
      </c>
      <c r="N117" s="60">
        <v>845</v>
      </c>
      <c r="O117" s="60">
        <v>639</v>
      </c>
      <c r="P117" s="10"/>
      <c r="Q117" s="60">
        <f t="shared" si="24"/>
        <v>12675</v>
      </c>
      <c r="R117" s="10"/>
      <c r="S117" s="62">
        <f t="shared" si="25"/>
        <v>13520</v>
      </c>
      <c r="T117" s="10"/>
      <c r="U117" s="64">
        <v>8.6999999999999993</v>
      </c>
      <c r="V117" s="64">
        <v>6.32</v>
      </c>
      <c r="W117" s="10"/>
      <c r="X117" s="43">
        <v>1090000000</v>
      </c>
      <c r="Y117" s="36">
        <v>2.9000000000000001E-2</v>
      </c>
      <c r="Z117" s="10"/>
      <c r="AA117" s="20">
        <v>40</v>
      </c>
      <c r="AB117" s="20">
        <v>23</v>
      </c>
      <c r="AC117" s="20">
        <v>7</v>
      </c>
      <c r="AD117" s="20">
        <v>28</v>
      </c>
      <c r="AE117" s="20">
        <v>2</v>
      </c>
      <c r="AF117" s="66">
        <f t="shared" si="26"/>
        <v>100</v>
      </c>
      <c r="AG117" s="10"/>
      <c r="AH117" s="36">
        <v>-5.1999999999999998E-2</v>
      </c>
      <c r="AI117" s="40">
        <v>13681</v>
      </c>
      <c r="AJ117" s="37">
        <v>0.8</v>
      </c>
      <c r="AK117" s="42" t="s">
        <v>213</v>
      </c>
      <c r="AL117" s="41">
        <v>416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69</v>
      </c>
      <c r="E118" s="10"/>
      <c r="F118" s="18" t="s">
        <v>11</v>
      </c>
      <c r="G118" s="18" t="s">
        <v>11</v>
      </c>
      <c r="H118" s="10"/>
      <c r="I118" s="19">
        <v>1979786</v>
      </c>
      <c r="J118" s="19">
        <v>7210</v>
      </c>
      <c r="K118" s="17" t="s">
        <v>9</v>
      </c>
      <c r="L118" s="10"/>
      <c r="M118" s="60">
        <v>54</v>
      </c>
      <c r="N118" s="60">
        <v>460</v>
      </c>
      <c r="O118" s="60">
        <v>438</v>
      </c>
      <c r="P118" s="10"/>
      <c r="Q118" s="60">
        <f t="shared" si="24"/>
        <v>6900</v>
      </c>
      <c r="R118" s="10"/>
      <c r="S118" s="62">
        <f t="shared" si="25"/>
        <v>7360</v>
      </c>
      <c r="T118" s="10"/>
      <c r="U118" s="64">
        <v>23.2</v>
      </c>
      <c r="V118" s="64">
        <v>26.15</v>
      </c>
      <c r="W118" s="10"/>
      <c r="X118" s="43">
        <v>1080000000</v>
      </c>
      <c r="Y118" s="36">
        <v>7.6999999999999999E-2</v>
      </c>
      <c r="Z118" s="10"/>
      <c r="AA118" s="20">
        <v>55</v>
      </c>
      <c r="AB118" s="20">
        <v>4</v>
      </c>
      <c r="AC118" s="20">
        <v>1</v>
      </c>
      <c r="AD118" s="20">
        <v>39</v>
      </c>
      <c r="AE118" s="20">
        <v>1</v>
      </c>
      <c r="AF118" s="66">
        <f t="shared" si="26"/>
        <v>100</v>
      </c>
      <c r="AG118" s="10"/>
      <c r="AH118" s="36">
        <v>-5.1999999999999998E-2</v>
      </c>
      <c r="AI118" s="40">
        <v>9850</v>
      </c>
      <c r="AJ118" s="37">
        <v>0.76</v>
      </c>
      <c r="AK118" s="42" t="s">
        <v>213</v>
      </c>
      <c r="AL118" s="41">
        <v>1568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61</v>
      </c>
      <c r="E119" s="10"/>
      <c r="F119" s="18" t="s">
        <v>11</v>
      </c>
      <c r="G119" s="18" t="s">
        <v>11</v>
      </c>
      <c r="H119" s="10"/>
      <c r="I119" s="19">
        <v>1221490</v>
      </c>
      <c r="J119" s="19">
        <v>6550</v>
      </c>
      <c r="K119" s="17" t="s">
        <v>9</v>
      </c>
      <c r="L119" s="10"/>
      <c r="M119" s="60">
        <v>41</v>
      </c>
      <c r="N119" s="60">
        <v>300</v>
      </c>
      <c r="O119" s="60">
        <v>217</v>
      </c>
      <c r="P119" s="10"/>
      <c r="Q119" s="60">
        <f t="shared" si="24"/>
        <v>4500</v>
      </c>
      <c r="R119" s="10"/>
      <c r="S119" s="62">
        <f t="shared" si="25"/>
        <v>4800</v>
      </c>
      <c r="T119" s="10"/>
      <c r="U119" s="64">
        <v>24.6</v>
      </c>
      <c r="V119" s="64">
        <v>16.690000000000001</v>
      </c>
      <c r="W119" s="10"/>
      <c r="X119" s="43">
        <v>919590000</v>
      </c>
      <c r="Y119" s="36">
        <v>8.2000000000000003E-2</v>
      </c>
      <c r="Z119" s="10"/>
      <c r="AA119" s="20">
        <v>48</v>
      </c>
      <c r="AB119" s="20">
        <v>3</v>
      </c>
      <c r="AC119" s="20">
        <v>1</v>
      </c>
      <c r="AD119" s="20">
        <v>47</v>
      </c>
      <c r="AE119" s="20">
        <v>1</v>
      </c>
      <c r="AF119" s="66">
        <f t="shared" si="26"/>
        <v>100</v>
      </c>
      <c r="AG119" s="10"/>
      <c r="AH119" s="36">
        <v>-3.0000000000000001E-3</v>
      </c>
      <c r="AI119" s="40">
        <v>11707</v>
      </c>
      <c r="AJ119" s="37">
        <v>0.73</v>
      </c>
      <c r="AK119" s="42" t="s">
        <v>213</v>
      </c>
      <c r="AL119" s="41">
        <v>1094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131</v>
      </c>
      <c r="E120" s="10"/>
      <c r="F120" s="18" t="s">
        <v>18</v>
      </c>
      <c r="G120" s="18" t="s">
        <v>224</v>
      </c>
      <c r="H120" s="10"/>
      <c r="I120" s="19">
        <v>8084991</v>
      </c>
      <c r="J120" s="19">
        <v>2160</v>
      </c>
      <c r="K120" s="17" t="s">
        <v>9</v>
      </c>
      <c r="L120" s="10"/>
      <c r="M120" s="60">
        <v>158</v>
      </c>
      <c r="N120" s="60">
        <v>1145</v>
      </c>
      <c r="O120" s="60">
        <v>2788</v>
      </c>
      <c r="P120" s="10"/>
      <c r="Q120" s="60">
        <f t="shared" si="24"/>
        <v>17175</v>
      </c>
      <c r="R120" s="10"/>
      <c r="S120" s="62">
        <f t="shared" si="25"/>
        <v>18320</v>
      </c>
      <c r="T120" s="10"/>
      <c r="U120" s="64">
        <v>14.2</v>
      </c>
      <c r="V120" s="64">
        <v>31.06</v>
      </c>
      <c r="W120" s="10"/>
      <c r="X120" s="43">
        <v>896010000</v>
      </c>
      <c r="Y120" s="36">
        <v>4.7E-2</v>
      </c>
      <c r="Z120" s="10"/>
      <c r="AA120" s="20">
        <v>49</v>
      </c>
      <c r="AB120" s="20">
        <v>19</v>
      </c>
      <c r="AC120" s="20">
        <v>1</v>
      </c>
      <c r="AD120" s="20">
        <v>29</v>
      </c>
      <c r="AE120" s="20">
        <v>2</v>
      </c>
      <c r="AF120" s="66">
        <f t="shared" si="26"/>
        <v>100</v>
      </c>
      <c r="AG120" s="10"/>
      <c r="AH120" s="36">
        <v>-4.1000000000000002E-2</v>
      </c>
      <c r="AI120" s="40">
        <v>1249</v>
      </c>
      <c r="AJ120" s="37">
        <v>0.9</v>
      </c>
      <c r="AK120" s="42" t="s">
        <v>213</v>
      </c>
      <c r="AL120" s="41">
        <v>1777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30</v>
      </c>
      <c r="E121" s="10"/>
      <c r="F121" s="18" t="s">
        <v>8</v>
      </c>
      <c r="G121" s="18" t="s">
        <v>212</v>
      </c>
      <c r="H121" s="10"/>
      <c r="I121" s="19">
        <v>3516816</v>
      </c>
      <c r="J121" s="19">
        <v>4880</v>
      </c>
      <c r="K121" s="17" t="s">
        <v>9</v>
      </c>
      <c r="L121" s="10"/>
      <c r="M121" s="60">
        <v>318</v>
      </c>
      <c r="N121" s="60">
        <v>552</v>
      </c>
      <c r="O121" s="60">
        <v>276</v>
      </c>
      <c r="P121" s="10"/>
      <c r="Q121" s="60">
        <f t="shared" si="24"/>
        <v>8280</v>
      </c>
      <c r="R121" s="10"/>
      <c r="S121" s="62">
        <f t="shared" si="25"/>
        <v>8832</v>
      </c>
      <c r="T121" s="10"/>
      <c r="U121" s="64">
        <v>15.7</v>
      </c>
      <c r="V121" s="64">
        <v>7.99</v>
      </c>
      <c r="W121" s="10"/>
      <c r="X121" s="43">
        <v>882580000</v>
      </c>
      <c r="Y121" s="36">
        <v>5.1999999999999998E-2</v>
      </c>
      <c r="Z121" s="10"/>
      <c r="AA121" s="20">
        <v>51</v>
      </c>
      <c r="AB121" s="20">
        <v>14</v>
      </c>
      <c r="AC121" s="20">
        <v>3</v>
      </c>
      <c r="AD121" s="20">
        <v>31</v>
      </c>
      <c r="AE121" s="20">
        <v>1</v>
      </c>
      <c r="AF121" s="66">
        <f t="shared" si="26"/>
        <v>100</v>
      </c>
      <c r="AG121" s="10"/>
      <c r="AH121" s="36">
        <v>4.1000000000000002E-2</v>
      </c>
      <c r="AI121" s="40">
        <v>27816</v>
      </c>
      <c r="AJ121" s="37">
        <v>0.65</v>
      </c>
      <c r="AK121" s="42" t="s">
        <v>210</v>
      </c>
      <c r="AL121" s="41">
        <v>555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98</v>
      </c>
      <c r="E122" s="10"/>
      <c r="F122" s="18" t="s">
        <v>18</v>
      </c>
      <c r="G122" s="18" t="s">
        <v>224</v>
      </c>
      <c r="H122" s="10"/>
      <c r="I122" s="19">
        <v>6758353</v>
      </c>
      <c r="J122" s="19">
        <v>2150</v>
      </c>
      <c r="K122" s="17" t="s">
        <v>9</v>
      </c>
      <c r="L122" s="10"/>
      <c r="M122" s="60">
        <v>1086</v>
      </c>
      <c r="N122" s="60">
        <v>1120</v>
      </c>
      <c r="O122" s="60">
        <v>1717</v>
      </c>
      <c r="P122" s="10"/>
      <c r="Q122" s="60">
        <f t="shared" si="24"/>
        <v>16800</v>
      </c>
      <c r="R122" s="10"/>
      <c r="S122" s="62">
        <f t="shared" si="25"/>
        <v>17920</v>
      </c>
      <c r="T122" s="10"/>
      <c r="U122" s="64">
        <v>16.600000000000001</v>
      </c>
      <c r="V122" s="64">
        <v>24.96</v>
      </c>
      <c r="W122" s="10"/>
      <c r="X122" s="43">
        <v>870930000</v>
      </c>
      <c r="Y122" s="36">
        <v>5.5E-2</v>
      </c>
      <c r="Z122" s="10"/>
      <c r="AA122" s="20">
        <v>30</v>
      </c>
      <c r="AB122" s="20">
        <v>20</v>
      </c>
      <c r="AC122" s="20">
        <v>2</v>
      </c>
      <c r="AD122" s="20">
        <v>46</v>
      </c>
      <c r="AE122" s="20">
        <v>2</v>
      </c>
      <c r="AF122" s="66">
        <f t="shared" si="26"/>
        <v>100</v>
      </c>
      <c r="AG122" s="10"/>
      <c r="AH122" s="36">
        <v>-7.1999999999999995E-2</v>
      </c>
      <c r="AI122" s="40">
        <v>27374</v>
      </c>
      <c r="AJ122" s="37">
        <v>0.75</v>
      </c>
      <c r="AK122" s="42" t="s">
        <v>213</v>
      </c>
      <c r="AL122" s="41">
        <v>1502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46</v>
      </c>
      <c r="E123" s="10"/>
      <c r="F123" s="18" t="s">
        <v>11</v>
      </c>
      <c r="G123" s="18" t="s">
        <v>11</v>
      </c>
      <c r="H123" s="10"/>
      <c r="I123" s="19">
        <v>5125821</v>
      </c>
      <c r="J123" s="19">
        <v>1710</v>
      </c>
      <c r="K123" s="17" t="s">
        <v>9</v>
      </c>
      <c r="L123" s="10"/>
      <c r="M123" s="60">
        <v>308</v>
      </c>
      <c r="N123" s="60">
        <v>1405</v>
      </c>
      <c r="O123" s="60">
        <v>1210</v>
      </c>
      <c r="P123" s="10"/>
      <c r="Q123" s="60">
        <f t="shared" ref="Q123:Q157" si="31">N123*$Q$189</f>
        <v>21075</v>
      </c>
      <c r="R123" s="10"/>
      <c r="S123" s="62">
        <f t="shared" ref="S123:S157" si="32">Q123+N123</f>
        <v>22480</v>
      </c>
      <c r="T123" s="10"/>
      <c r="U123" s="64">
        <v>27.4</v>
      </c>
      <c r="V123" s="64">
        <v>25.13</v>
      </c>
      <c r="W123" s="10"/>
      <c r="X123" s="43">
        <v>823520000</v>
      </c>
      <c r="Y123" s="36">
        <v>9.0999999999999998E-2</v>
      </c>
      <c r="Z123" s="10"/>
      <c r="AA123" s="20">
        <v>58</v>
      </c>
      <c r="AB123" s="20">
        <v>3</v>
      </c>
      <c r="AC123" s="20">
        <v>1</v>
      </c>
      <c r="AD123" s="20">
        <v>37</v>
      </c>
      <c r="AE123" s="20">
        <v>1</v>
      </c>
      <c r="AF123" s="66">
        <f t="shared" ref="AF123:AF154" si="33">SUM(AA123:AE123)</f>
        <v>100</v>
      </c>
      <c r="AG123" s="10"/>
      <c r="AH123" s="36">
        <v>-5.3999999999999999E-2</v>
      </c>
      <c r="AI123" s="40">
        <v>2483</v>
      </c>
      <c r="AJ123" s="37">
        <v>0.74</v>
      </c>
      <c r="AK123" s="42" t="s">
        <v>214</v>
      </c>
      <c r="AL123" s="41">
        <v>1557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71</v>
      </c>
      <c r="E124" s="10"/>
      <c r="F124" s="18" t="s">
        <v>8</v>
      </c>
      <c r="G124" s="18" t="s">
        <v>212</v>
      </c>
      <c r="H124" s="10"/>
      <c r="I124" s="19">
        <v>3925405</v>
      </c>
      <c r="J124" s="19">
        <v>3810</v>
      </c>
      <c r="K124" s="17" t="s">
        <v>9</v>
      </c>
      <c r="L124" s="10"/>
      <c r="M124" s="60">
        <v>581</v>
      </c>
      <c r="N124" s="60">
        <v>599</v>
      </c>
      <c r="O124" s="60">
        <v>748</v>
      </c>
      <c r="P124" s="10"/>
      <c r="Q124" s="60">
        <f t="shared" si="31"/>
        <v>8985</v>
      </c>
      <c r="R124" s="10"/>
      <c r="S124" s="62">
        <f t="shared" si="32"/>
        <v>9584</v>
      </c>
      <c r="T124" s="10"/>
      <c r="U124" s="64">
        <v>15.3</v>
      </c>
      <c r="V124" s="64">
        <v>20.059999999999999</v>
      </c>
      <c r="W124" s="10"/>
      <c r="X124" s="43">
        <v>768240000</v>
      </c>
      <c r="Y124" s="36">
        <v>5.2999999999999999E-2</v>
      </c>
      <c r="Z124" s="10"/>
      <c r="AA124" s="20">
        <v>59</v>
      </c>
      <c r="AB124" s="20">
        <v>6</v>
      </c>
      <c r="AC124" s="20">
        <v>1</v>
      </c>
      <c r="AD124" s="20">
        <v>33</v>
      </c>
      <c r="AE124" s="20">
        <v>1</v>
      </c>
      <c r="AF124" s="66">
        <f t="shared" si="33"/>
        <v>100</v>
      </c>
      <c r="AG124" s="10"/>
      <c r="AH124" s="36">
        <v>8.2000000000000003E-2</v>
      </c>
      <c r="AI124" s="40">
        <v>28697</v>
      </c>
      <c r="AJ124" s="37">
        <v>0.79</v>
      </c>
      <c r="AK124" s="42" t="s">
        <v>210</v>
      </c>
      <c r="AL124" s="41">
        <v>1064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90</v>
      </c>
      <c r="E125" s="10"/>
      <c r="F125" s="18" t="s">
        <v>13</v>
      </c>
      <c r="G125" s="18" t="s">
        <v>222</v>
      </c>
      <c r="H125" s="10"/>
      <c r="I125" s="19">
        <v>2881355</v>
      </c>
      <c r="J125" s="19">
        <v>4660</v>
      </c>
      <c r="K125" s="17" t="s">
        <v>9</v>
      </c>
      <c r="L125" s="10"/>
      <c r="M125" s="60">
        <v>379</v>
      </c>
      <c r="N125" s="60">
        <v>391</v>
      </c>
      <c r="O125" s="60">
        <v>282</v>
      </c>
      <c r="P125" s="10"/>
      <c r="Q125" s="60">
        <f t="shared" si="31"/>
        <v>5865</v>
      </c>
      <c r="R125" s="10"/>
      <c r="S125" s="62">
        <f t="shared" si="32"/>
        <v>6256</v>
      </c>
      <c r="T125" s="10"/>
      <c r="U125" s="64">
        <v>13.6</v>
      </c>
      <c r="V125" s="64">
        <v>10.15</v>
      </c>
      <c r="W125" s="10"/>
      <c r="X125" s="43">
        <v>634940000</v>
      </c>
      <c r="Y125" s="36">
        <v>4.4999999999999998E-2</v>
      </c>
      <c r="Z125" s="10"/>
      <c r="AA125" s="20">
        <v>50</v>
      </c>
      <c r="AB125" s="20">
        <v>18</v>
      </c>
      <c r="AC125" s="20">
        <v>7</v>
      </c>
      <c r="AD125" s="20">
        <v>24</v>
      </c>
      <c r="AE125" s="20">
        <v>1</v>
      </c>
      <c r="AF125" s="66">
        <f t="shared" si="33"/>
        <v>100</v>
      </c>
      <c r="AG125" s="10"/>
      <c r="AH125" s="36">
        <v>-3.0000000000000001E-3</v>
      </c>
      <c r="AI125" s="40">
        <v>18787</v>
      </c>
      <c r="AJ125" s="37">
        <v>0.75</v>
      </c>
      <c r="AK125" s="42" t="s">
        <v>210</v>
      </c>
      <c r="AL125" s="41">
        <v>505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116</v>
      </c>
      <c r="E126" s="10"/>
      <c r="F126" s="18" t="s">
        <v>18</v>
      </c>
      <c r="G126" s="18" t="s">
        <v>224</v>
      </c>
      <c r="H126" s="10"/>
      <c r="I126" s="19">
        <v>3027398</v>
      </c>
      <c r="J126" s="19">
        <v>3550</v>
      </c>
      <c r="K126" s="17" t="s">
        <v>9</v>
      </c>
      <c r="L126" s="10"/>
      <c r="M126" s="60">
        <v>484</v>
      </c>
      <c r="N126" s="60">
        <v>499</v>
      </c>
      <c r="O126" s="60">
        <v>541</v>
      </c>
      <c r="P126" s="10"/>
      <c r="Q126" s="60">
        <f t="shared" si="31"/>
        <v>7485</v>
      </c>
      <c r="R126" s="10"/>
      <c r="S126" s="62">
        <f t="shared" si="32"/>
        <v>7984</v>
      </c>
      <c r="T126" s="10"/>
      <c r="U126" s="64">
        <v>16.5</v>
      </c>
      <c r="V126" s="64">
        <v>16.95</v>
      </c>
      <c r="W126" s="10"/>
      <c r="X126" s="43">
        <v>613090000</v>
      </c>
      <c r="Y126" s="36">
        <v>5.5E-2</v>
      </c>
      <c r="Z126" s="10"/>
      <c r="AA126" s="20">
        <v>50</v>
      </c>
      <c r="AB126" s="20">
        <v>20</v>
      </c>
      <c r="AC126" s="20">
        <v>1</v>
      </c>
      <c r="AD126" s="20">
        <v>27</v>
      </c>
      <c r="AE126" s="20">
        <v>2</v>
      </c>
      <c r="AF126" s="66">
        <f t="shared" si="33"/>
        <v>100</v>
      </c>
      <c r="AG126" s="10"/>
      <c r="AH126" s="36">
        <v>-0.05</v>
      </c>
      <c r="AI126" s="40">
        <v>27797</v>
      </c>
      <c r="AJ126" s="37">
        <v>0.84</v>
      </c>
      <c r="AK126" s="42" t="s">
        <v>213</v>
      </c>
      <c r="AL126" s="41">
        <v>1037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16</v>
      </c>
      <c r="E127" s="10"/>
      <c r="F127" s="18" t="s">
        <v>8</v>
      </c>
      <c r="G127" s="18" t="s">
        <v>212</v>
      </c>
      <c r="H127" s="10"/>
      <c r="I127" s="19">
        <v>2924816</v>
      </c>
      <c r="J127" s="19">
        <v>3760</v>
      </c>
      <c r="K127" s="17" t="s">
        <v>9</v>
      </c>
      <c r="L127" s="10"/>
      <c r="M127" s="60">
        <v>267</v>
      </c>
      <c r="N127" s="60">
        <v>499</v>
      </c>
      <c r="O127" s="60">
        <v>248</v>
      </c>
      <c r="P127" s="10"/>
      <c r="Q127" s="60">
        <f t="shared" si="31"/>
        <v>7485</v>
      </c>
      <c r="R127" s="10"/>
      <c r="S127" s="62">
        <f t="shared" si="32"/>
        <v>7984</v>
      </c>
      <c r="T127" s="10"/>
      <c r="U127" s="64">
        <v>17.100000000000001</v>
      </c>
      <c r="V127" s="64">
        <v>8.18</v>
      </c>
      <c r="W127" s="10"/>
      <c r="X127" s="43">
        <v>598260000</v>
      </c>
      <c r="Y127" s="36">
        <v>5.7000000000000002E-2</v>
      </c>
      <c r="Z127" s="10"/>
      <c r="AA127" s="20">
        <v>48</v>
      </c>
      <c r="AB127" s="20">
        <v>11</v>
      </c>
      <c r="AC127" s="20">
        <v>1</v>
      </c>
      <c r="AD127" s="20">
        <v>39</v>
      </c>
      <c r="AE127" s="20">
        <v>1</v>
      </c>
      <c r="AF127" s="66">
        <f t="shared" si="33"/>
        <v>100</v>
      </c>
      <c r="AG127" s="10"/>
      <c r="AH127" s="36">
        <v>1.4E-2</v>
      </c>
      <c r="AI127" s="40">
        <v>0</v>
      </c>
      <c r="AJ127" s="37">
        <v>0.77</v>
      </c>
      <c r="AK127" s="42" t="s">
        <v>210</v>
      </c>
      <c r="AL127" s="41">
        <v>479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113</v>
      </c>
      <c r="E128" s="10"/>
      <c r="F128" s="18" t="s">
        <v>11</v>
      </c>
      <c r="G128" s="18" t="s">
        <v>11</v>
      </c>
      <c r="H128" s="10"/>
      <c r="I128" s="19">
        <v>1262132</v>
      </c>
      <c r="J128" s="19">
        <v>9760</v>
      </c>
      <c r="K128" s="17" t="s">
        <v>9</v>
      </c>
      <c r="L128" s="10"/>
      <c r="M128" s="60">
        <v>144</v>
      </c>
      <c r="N128" s="60">
        <v>173</v>
      </c>
      <c r="O128" s="60">
        <v>168</v>
      </c>
      <c r="P128" s="10"/>
      <c r="Q128" s="60">
        <f t="shared" si="31"/>
        <v>2595</v>
      </c>
      <c r="R128" s="10"/>
      <c r="S128" s="62">
        <f t="shared" si="32"/>
        <v>2768</v>
      </c>
      <c r="T128" s="10"/>
      <c r="U128" s="64">
        <v>13.7</v>
      </c>
      <c r="V128" s="64">
        <v>13.22</v>
      </c>
      <c r="W128" s="10"/>
      <c r="X128" s="43">
        <v>556910000</v>
      </c>
      <c r="Y128" s="36">
        <v>4.5999999999999999E-2</v>
      </c>
      <c r="Z128" s="10"/>
      <c r="AA128" s="20">
        <v>40</v>
      </c>
      <c r="AB128" s="20">
        <v>28</v>
      </c>
      <c r="AC128" s="20">
        <v>3</v>
      </c>
      <c r="AD128" s="20">
        <v>28</v>
      </c>
      <c r="AE128" s="20">
        <v>1</v>
      </c>
      <c r="AF128" s="66">
        <f t="shared" si="33"/>
        <v>100</v>
      </c>
      <c r="AG128" s="10"/>
      <c r="AH128" s="36">
        <v>4.3999999999999997E-2</v>
      </c>
      <c r="AI128" s="40">
        <v>40224</v>
      </c>
      <c r="AJ128" s="37">
        <v>0.8</v>
      </c>
      <c r="AK128" s="42" t="s">
        <v>223</v>
      </c>
      <c r="AL128" s="41">
        <v>727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7</v>
      </c>
      <c r="E129" s="10"/>
      <c r="F129" s="18" t="s">
        <v>8</v>
      </c>
      <c r="G129" s="18" t="s">
        <v>212</v>
      </c>
      <c r="H129" s="10"/>
      <c r="I129" s="19">
        <v>2926348</v>
      </c>
      <c r="J129" s="19">
        <v>4250</v>
      </c>
      <c r="K129" s="17" t="s">
        <v>9</v>
      </c>
      <c r="L129" s="10"/>
      <c r="M129" s="60">
        <v>269</v>
      </c>
      <c r="N129" s="60">
        <v>399</v>
      </c>
      <c r="O129" s="60">
        <v>251</v>
      </c>
      <c r="P129" s="10"/>
      <c r="Q129" s="60">
        <f t="shared" si="31"/>
        <v>5985</v>
      </c>
      <c r="R129" s="10"/>
      <c r="S129" s="62">
        <f t="shared" si="32"/>
        <v>6384</v>
      </c>
      <c r="T129" s="10"/>
      <c r="U129" s="64">
        <v>13.6</v>
      </c>
      <c r="V129" s="64">
        <v>9.0399999999999991</v>
      </c>
      <c r="W129" s="10"/>
      <c r="X129" s="43">
        <v>548170000</v>
      </c>
      <c r="Y129" s="36">
        <v>4.5999999999999999E-2</v>
      </c>
      <c r="Z129" s="10"/>
      <c r="AA129" s="20">
        <v>38</v>
      </c>
      <c r="AB129" s="20">
        <v>10</v>
      </c>
      <c r="AC129" s="20">
        <v>4</v>
      </c>
      <c r="AD129" s="20">
        <v>46</v>
      </c>
      <c r="AE129" s="20">
        <v>2</v>
      </c>
      <c r="AF129" s="66">
        <f t="shared" si="33"/>
        <v>100</v>
      </c>
      <c r="AG129" s="10"/>
      <c r="AH129" s="36">
        <v>-1.6E-2</v>
      </c>
      <c r="AI129" s="40">
        <v>19243</v>
      </c>
      <c r="AJ129" s="37">
        <v>0.73</v>
      </c>
      <c r="AK129" s="42" t="s">
        <v>213</v>
      </c>
      <c r="AL129" s="41">
        <v>645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164</v>
      </c>
      <c r="E130" s="10"/>
      <c r="F130" s="18" t="s">
        <v>8</v>
      </c>
      <c r="G130" s="18" t="s">
        <v>212</v>
      </c>
      <c r="H130" s="10"/>
      <c r="I130" s="19">
        <v>8734951</v>
      </c>
      <c r="J130" s="19">
        <v>1110</v>
      </c>
      <c r="K130" s="17" t="s">
        <v>9</v>
      </c>
      <c r="L130" s="10"/>
      <c r="M130" s="60">
        <v>427</v>
      </c>
      <c r="N130" s="60">
        <v>1577</v>
      </c>
      <c r="O130" s="60">
        <v>648</v>
      </c>
      <c r="P130" s="10"/>
      <c r="Q130" s="60">
        <f t="shared" si="31"/>
        <v>23655</v>
      </c>
      <c r="R130" s="10"/>
      <c r="S130" s="62">
        <f t="shared" si="32"/>
        <v>25232</v>
      </c>
      <c r="T130" s="10"/>
      <c r="U130" s="64">
        <v>18.100000000000001</v>
      </c>
      <c r="V130" s="64">
        <v>7.18</v>
      </c>
      <c r="W130" s="10"/>
      <c r="X130" s="43">
        <v>417360000</v>
      </c>
      <c r="Y130" s="36">
        <v>0.06</v>
      </c>
      <c r="Z130" s="10"/>
      <c r="AA130" s="20">
        <v>69</v>
      </c>
      <c r="AB130" s="20">
        <v>9</v>
      </c>
      <c r="AC130" s="20">
        <v>1</v>
      </c>
      <c r="AD130" s="20">
        <v>20</v>
      </c>
      <c r="AE130" s="20">
        <v>1</v>
      </c>
      <c r="AF130" s="66">
        <f t="shared" si="33"/>
        <v>100</v>
      </c>
      <c r="AG130" s="10"/>
      <c r="AH130" s="36">
        <v>0.104</v>
      </c>
      <c r="AI130" s="40">
        <v>5037</v>
      </c>
      <c r="AJ130" s="37">
        <v>0.82</v>
      </c>
      <c r="AK130" s="42" t="s">
        <v>213</v>
      </c>
      <c r="AL130" s="41">
        <v>468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112</v>
      </c>
      <c r="E131" s="10"/>
      <c r="F131" s="18" t="s">
        <v>11</v>
      </c>
      <c r="G131" s="18" t="s">
        <v>11</v>
      </c>
      <c r="H131" s="10"/>
      <c r="I131" s="19">
        <v>4301018</v>
      </c>
      <c r="J131" s="19">
        <v>1120</v>
      </c>
      <c r="K131" s="17" t="s">
        <v>9</v>
      </c>
      <c r="L131" s="10"/>
      <c r="M131" s="60">
        <v>184</v>
      </c>
      <c r="N131" s="60">
        <v>1064</v>
      </c>
      <c r="O131" s="60">
        <v>672</v>
      </c>
      <c r="P131" s="10"/>
      <c r="Q131" s="60">
        <f t="shared" si="31"/>
        <v>15960</v>
      </c>
      <c r="R131" s="10"/>
      <c r="S131" s="62">
        <f t="shared" si="32"/>
        <v>17024</v>
      </c>
      <c r="T131" s="10"/>
      <c r="U131" s="64">
        <v>24.7</v>
      </c>
      <c r="V131" s="64">
        <v>17.55</v>
      </c>
      <c r="W131" s="10"/>
      <c r="X131" s="43">
        <v>389830000</v>
      </c>
      <c r="Y131" s="36">
        <v>8.2000000000000003E-2</v>
      </c>
      <c r="Z131" s="10"/>
      <c r="AA131" s="20">
        <v>60</v>
      </c>
      <c r="AB131" s="20">
        <v>10</v>
      </c>
      <c r="AC131" s="20">
        <v>2</v>
      </c>
      <c r="AD131" s="20">
        <v>27</v>
      </c>
      <c r="AE131" s="20">
        <v>1</v>
      </c>
      <c r="AF131" s="66">
        <f t="shared" si="33"/>
        <v>100</v>
      </c>
      <c r="AG131" s="10"/>
      <c r="AH131" s="36">
        <v>-5.7000000000000002E-2</v>
      </c>
      <c r="AI131" s="40">
        <v>9677</v>
      </c>
      <c r="AJ131" s="37">
        <v>0.63</v>
      </c>
      <c r="AK131" s="42" t="s">
        <v>214</v>
      </c>
      <c r="AL131" s="41">
        <v>948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97</v>
      </c>
      <c r="E132" s="10"/>
      <c r="F132" s="18" t="s">
        <v>8</v>
      </c>
      <c r="G132" s="18" t="s">
        <v>212</v>
      </c>
      <c r="H132" s="10"/>
      <c r="I132" s="19">
        <v>5955734</v>
      </c>
      <c r="J132" s="19">
        <v>1100</v>
      </c>
      <c r="K132" s="17" t="s">
        <v>9</v>
      </c>
      <c r="L132" s="10"/>
      <c r="M132" s="60">
        <v>812</v>
      </c>
      <c r="N132" s="60">
        <v>916</v>
      </c>
      <c r="O132" s="60">
        <v>901</v>
      </c>
      <c r="P132" s="10"/>
      <c r="Q132" s="60">
        <f t="shared" si="31"/>
        <v>13740</v>
      </c>
      <c r="R132" s="10"/>
      <c r="S132" s="62">
        <f t="shared" si="32"/>
        <v>14656</v>
      </c>
      <c r="T132" s="10"/>
      <c r="U132" s="64">
        <v>15.4</v>
      </c>
      <c r="V132" s="64">
        <v>14.38</v>
      </c>
      <c r="W132" s="10"/>
      <c r="X132" s="43">
        <v>341320000</v>
      </c>
      <c r="Y132" s="36">
        <v>0.05</v>
      </c>
      <c r="Z132" s="10"/>
      <c r="AA132" s="20">
        <v>52</v>
      </c>
      <c r="AB132" s="20">
        <v>11</v>
      </c>
      <c r="AC132" s="20">
        <v>1</v>
      </c>
      <c r="AD132" s="20">
        <v>34</v>
      </c>
      <c r="AE132" s="20">
        <v>2</v>
      </c>
      <c r="AF132" s="66">
        <f t="shared" si="33"/>
        <v>100</v>
      </c>
      <c r="AG132" s="10"/>
      <c r="AH132" s="36">
        <v>-0.17599999999999999</v>
      </c>
      <c r="AI132" s="40">
        <v>17272</v>
      </c>
      <c r="AJ132" s="37">
        <v>0.84</v>
      </c>
      <c r="AK132" s="42" t="s">
        <v>213</v>
      </c>
      <c r="AL132" s="41">
        <v>844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64</v>
      </c>
      <c r="E133" s="10"/>
      <c r="F133" s="18" t="s">
        <v>11</v>
      </c>
      <c r="G133" s="18" t="s">
        <v>11</v>
      </c>
      <c r="H133" s="10"/>
      <c r="I133" s="19">
        <v>1343098</v>
      </c>
      <c r="J133" s="19">
        <v>2830</v>
      </c>
      <c r="K133" s="17" t="s">
        <v>9</v>
      </c>
      <c r="L133" s="10"/>
      <c r="M133" s="60">
        <v>203</v>
      </c>
      <c r="N133" s="60">
        <v>361</v>
      </c>
      <c r="O133" s="60">
        <v>386</v>
      </c>
      <c r="P133" s="10"/>
      <c r="Q133" s="60">
        <f t="shared" si="31"/>
        <v>5415</v>
      </c>
      <c r="R133" s="10"/>
      <c r="S133" s="62">
        <f t="shared" si="32"/>
        <v>5776</v>
      </c>
      <c r="T133" s="10"/>
      <c r="U133" s="64">
        <v>26.9</v>
      </c>
      <c r="V133" s="64">
        <v>34.68</v>
      </c>
      <c r="W133" s="10"/>
      <c r="X133" s="43">
        <v>341160000</v>
      </c>
      <c r="Y133" s="36">
        <v>8.8999999999999996E-2</v>
      </c>
      <c r="Z133" s="10"/>
      <c r="AA133" s="20">
        <v>61</v>
      </c>
      <c r="AB133" s="20">
        <v>4</v>
      </c>
      <c r="AC133" s="20">
        <v>1</v>
      </c>
      <c r="AD133" s="20">
        <v>33</v>
      </c>
      <c r="AE133" s="20">
        <v>1</v>
      </c>
      <c r="AF133" s="66">
        <f t="shared" si="33"/>
        <v>100</v>
      </c>
      <c r="AG133" s="10"/>
      <c r="AH133" s="36">
        <v>-0.13100000000000001</v>
      </c>
      <c r="AI133" s="40">
        <v>7433</v>
      </c>
      <c r="AJ133" s="37">
        <v>0.81</v>
      </c>
      <c r="AK133" s="42" t="s">
        <v>210</v>
      </c>
      <c r="AL133" s="41">
        <v>2042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18" t="s">
        <v>79</v>
      </c>
      <c r="E134" s="10"/>
      <c r="F134" s="18" t="s">
        <v>13</v>
      </c>
      <c r="G134" s="18" t="s">
        <v>222</v>
      </c>
      <c r="H134" s="10"/>
      <c r="I134" s="19">
        <v>773303</v>
      </c>
      <c r="J134" s="19">
        <v>4250</v>
      </c>
      <c r="K134" s="17" t="s">
        <v>9</v>
      </c>
      <c r="L134" s="10"/>
      <c r="M134" s="60">
        <v>128</v>
      </c>
      <c r="N134" s="60">
        <v>190</v>
      </c>
      <c r="O134" s="60">
        <v>121</v>
      </c>
      <c r="P134" s="10"/>
      <c r="Q134" s="60">
        <f t="shared" si="31"/>
        <v>2850</v>
      </c>
      <c r="R134" s="10"/>
      <c r="S134" s="62">
        <f t="shared" si="32"/>
        <v>3040</v>
      </c>
      <c r="T134" s="10"/>
      <c r="U134" s="64">
        <v>24.6</v>
      </c>
      <c r="V134" s="64">
        <v>16.27</v>
      </c>
      <c r="W134" s="10"/>
      <c r="X134" s="43">
        <v>286260000</v>
      </c>
      <c r="Y134" s="36">
        <v>8.2000000000000003E-2</v>
      </c>
      <c r="Z134" s="10"/>
      <c r="AA134" s="20">
        <v>51</v>
      </c>
      <c r="AB134" s="20">
        <v>19</v>
      </c>
      <c r="AC134" s="20">
        <v>6</v>
      </c>
      <c r="AD134" s="20">
        <v>23</v>
      </c>
      <c r="AE134" s="20">
        <v>1</v>
      </c>
      <c r="AF134" s="66">
        <f t="shared" si="33"/>
        <v>100</v>
      </c>
      <c r="AG134" s="10"/>
      <c r="AH134" s="36">
        <v>-9.2999999999999999E-2</v>
      </c>
      <c r="AI134" s="40">
        <v>2029</v>
      </c>
      <c r="AJ134" s="37">
        <v>0.85</v>
      </c>
      <c r="AK134" s="42" t="s">
        <v>210</v>
      </c>
      <c r="AL134" s="41">
        <v>856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138</v>
      </c>
      <c r="E135" s="10"/>
      <c r="F135" s="18" t="s">
        <v>8</v>
      </c>
      <c r="G135" s="18" t="s">
        <v>212</v>
      </c>
      <c r="H135" s="10"/>
      <c r="I135" s="19">
        <v>4059608</v>
      </c>
      <c r="J135" s="19">
        <v>2120</v>
      </c>
      <c r="K135" s="17" t="s">
        <v>9</v>
      </c>
      <c r="L135" s="10"/>
      <c r="M135" s="60">
        <v>346</v>
      </c>
      <c r="N135" s="60">
        <v>394</v>
      </c>
      <c r="O135" s="60">
        <v>465</v>
      </c>
      <c r="P135" s="10"/>
      <c r="Q135" s="60">
        <f t="shared" si="31"/>
        <v>5910</v>
      </c>
      <c r="R135" s="10"/>
      <c r="S135" s="62">
        <f t="shared" si="32"/>
        <v>6304</v>
      </c>
      <c r="T135" s="10"/>
      <c r="U135" s="64">
        <v>9.6999999999999993</v>
      </c>
      <c r="V135" s="64">
        <v>12.43</v>
      </c>
      <c r="W135" s="10"/>
      <c r="X135" s="43">
        <v>250640000</v>
      </c>
      <c r="Y135" s="36">
        <v>3.6999999999999998E-2</v>
      </c>
      <c r="Z135" s="10"/>
      <c r="AA135" s="20">
        <v>50</v>
      </c>
      <c r="AB135" s="20">
        <v>10</v>
      </c>
      <c r="AC135" s="20">
        <v>2</v>
      </c>
      <c r="AD135" s="20">
        <v>36</v>
      </c>
      <c r="AE135" s="20">
        <v>2</v>
      </c>
      <c r="AF135" s="66">
        <f t="shared" si="33"/>
        <v>100</v>
      </c>
      <c r="AG135" s="10"/>
      <c r="AH135" s="36">
        <v>-6.0999999999999999E-2</v>
      </c>
      <c r="AI135" s="40">
        <v>22028</v>
      </c>
      <c r="AJ135" s="37">
        <v>0.81</v>
      </c>
      <c r="AK135" s="42" t="s">
        <v>210</v>
      </c>
      <c r="AL135" s="41">
        <v>736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18" t="s">
        <v>185</v>
      </c>
      <c r="E136" s="10"/>
      <c r="F136" s="18" t="s">
        <v>5</v>
      </c>
      <c r="G136" s="18" t="s">
        <v>226</v>
      </c>
      <c r="H136" s="10"/>
      <c r="I136" s="19">
        <v>4790705</v>
      </c>
      <c r="J136" s="19">
        <v>3230</v>
      </c>
      <c r="K136" s="17" t="s">
        <v>9</v>
      </c>
      <c r="L136" s="10"/>
      <c r="M136" s="60">
        <v>159</v>
      </c>
      <c r="N136" s="60">
        <v>252</v>
      </c>
      <c r="O136" s="60">
        <v>0</v>
      </c>
      <c r="P136" s="10"/>
      <c r="Q136" s="60">
        <f t="shared" si="31"/>
        <v>3780</v>
      </c>
      <c r="R136" s="10"/>
      <c r="S136" s="62">
        <f t="shared" si="32"/>
        <v>4032</v>
      </c>
      <c r="T136" s="10"/>
      <c r="U136" s="64">
        <v>5.3</v>
      </c>
      <c r="V136" s="64">
        <v>0</v>
      </c>
      <c r="W136" s="10"/>
      <c r="X136" s="43">
        <v>247150000</v>
      </c>
      <c r="Y136" s="36">
        <v>1.7999999999999999E-2</v>
      </c>
      <c r="Z136" s="10"/>
      <c r="AA136" s="20">
        <v>55</v>
      </c>
      <c r="AB136" s="20">
        <v>2</v>
      </c>
      <c r="AC136" s="20">
        <v>1</v>
      </c>
      <c r="AD136" s="20">
        <v>33</v>
      </c>
      <c r="AE136" s="20">
        <v>9</v>
      </c>
      <c r="AF136" s="66">
        <f t="shared" si="33"/>
        <v>100</v>
      </c>
      <c r="AG136" s="10"/>
      <c r="AH136" s="36">
        <v>-5.3999999999999999E-2</v>
      </c>
      <c r="AI136" s="40">
        <v>5602</v>
      </c>
      <c r="AJ136" s="37">
        <v>0.65</v>
      </c>
      <c r="AK136" s="42" t="s">
        <v>214</v>
      </c>
      <c r="AL136" s="41">
        <v>0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26" t="s">
        <v>166</v>
      </c>
      <c r="E137" s="10"/>
      <c r="F137" s="18" t="s">
        <v>8</v>
      </c>
      <c r="G137" s="18" t="s">
        <v>212</v>
      </c>
      <c r="H137" s="10"/>
      <c r="I137" s="19">
        <v>2081206</v>
      </c>
      <c r="J137" s="19">
        <v>5100</v>
      </c>
      <c r="K137" s="17" t="s">
        <v>9</v>
      </c>
      <c r="L137" s="10"/>
      <c r="M137" s="60">
        <v>148</v>
      </c>
      <c r="N137" s="60">
        <v>134</v>
      </c>
      <c r="O137" s="60">
        <v>164</v>
      </c>
      <c r="P137" s="10"/>
      <c r="Q137" s="60">
        <f t="shared" si="31"/>
        <v>2010</v>
      </c>
      <c r="R137" s="10"/>
      <c r="S137" s="62">
        <f t="shared" si="32"/>
        <v>2144</v>
      </c>
      <c r="T137" s="10"/>
      <c r="U137" s="64">
        <v>6.4</v>
      </c>
      <c r="V137" s="64">
        <v>7.55</v>
      </c>
      <c r="W137" s="10"/>
      <c r="X137" s="43">
        <v>228480000</v>
      </c>
      <c r="Y137" s="36">
        <v>2.1000000000000001E-2</v>
      </c>
      <c r="Z137" s="10"/>
      <c r="AA137" s="20">
        <v>60</v>
      </c>
      <c r="AB137" s="20">
        <v>8</v>
      </c>
      <c r="AC137" s="20">
        <v>2</v>
      </c>
      <c r="AD137" s="20">
        <v>29</v>
      </c>
      <c r="AE137" s="20">
        <v>1</v>
      </c>
      <c r="AF137" s="66">
        <f t="shared" si="33"/>
        <v>100</v>
      </c>
      <c r="AG137" s="10"/>
      <c r="AH137" s="36">
        <v>5.8000000000000003E-2</v>
      </c>
      <c r="AI137" s="40">
        <v>21284</v>
      </c>
      <c r="AJ137" s="37">
        <v>0.73</v>
      </c>
      <c r="AK137" s="42" t="s">
        <v>213</v>
      </c>
      <c r="AL137" s="41">
        <v>568</v>
      </c>
      <c r="AN137" s="86"/>
      <c r="AO137" s="87"/>
      <c r="AP137" s="88">
        <f t="shared" si="34"/>
        <v>0</v>
      </c>
      <c r="AR137" s="86">
        <f t="shared" si="35"/>
        <v>0</v>
      </c>
      <c r="AS137" s="87"/>
      <c r="AT137" s="88">
        <f t="shared" si="36"/>
        <v>0</v>
      </c>
      <c r="AV137" s="88">
        <v>0</v>
      </c>
    </row>
    <row r="138" spans="1:48" ht="24" customHeight="1">
      <c r="A138" s="16"/>
      <c r="B138" s="17">
        <f t="shared" si="30"/>
        <v>80</v>
      </c>
      <c r="C138" s="10"/>
      <c r="D138" s="18" t="s">
        <v>101</v>
      </c>
      <c r="E138" s="10"/>
      <c r="F138" s="18" t="s">
        <v>11</v>
      </c>
      <c r="G138" s="18" t="s">
        <v>11</v>
      </c>
      <c r="H138" s="10"/>
      <c r="I138" s="19">
        <v>2203821</v>
      </c>
      <c r="J138" s="19">
        <v>1210</v>
      </c>
      <c r="K138" s="17" t="s">
        <v>9</v>
      </c>
      <c r="L138" s="10"/>
      <c r="M138" s="60">
        <v>318</v>
      </c>
      <c r="N138" s="60">
        <v>638</v>
      </c>
      <c r="O138" s="60">
        <v>831</v>
      </c>
      <c r="P138" s="10"/>
      <c r="Q138" s="60">
        <f t="shared" si="31"/>
        <v>9570</v>
      </c>
      <c r="R138" s="10"/>
      <c r="S138" s="62">
        <f t="shared" si="32"/>
        <v>10208</v>
      </c>
      <c r="T138" s="10"/>
      <c r="U138" s="64">
        <v>28.9</v>
      </c>
      <c r="V138" s="64">
        <v>42.86</v>
      </c>
      <c r="W138" s="10"/>
      <c r="X138" s="43">
        <v>223650000</v>
      </c>
      <c r="Y138" s="36">
        <v>9.6000000000000002E-2</v>
      </c>
      <c r="Z138" s="10"/>
      <c r="AA138" s="20">
        <v>60</v>
      </c>
      <c r="AB138" s="20">
        <v>4</v>
      </c>
      <c r="AC138" s="20">
        <v>1</v>
      </c>
      <c r="AD138" s="20">
        <v>34</v>
      </c>
      <c r="AE138" s="20">
        <v>1</v>
      </c>
      <c r="AF138" s="66">
        <f t="shared" si="33"/>
        <v>100</v>
      </c>
      <c r="AG138" s="10"/>
      <c r="AH138" s="36">
        <v>-5.8000000000000003E-2</v>
      </c>
      <c r="AI138" s="40">
        <v>5581</v>
      </c>
      <c r="AJ138" s="37">
        <v>0.81</v>
      </c>
      <c r="AK138" s="42" t="s">
        <v>210</v>
      </c>
      <c r="AL138" s="41">
        <v>2424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142</v>
      </c>
      <c r="E139" s="10"/>
      <c r="F139" s="18" t="s">
        <v>13</v>
      </c>
      <c r="G139" s="18" t="s">
        <v>222</v>
      </c>
      <c r="H139" s="10"/>
      <c r="I139" s="19">
        <v>178015</v>
      </c>
      <c r="J139" s="19">
        <v>7670</v>
      </c>
      <c r="K139" s="17" t="s">
        <v>9</v>
      </c>
      <c r="L139" s="10"/>
      <c r="M139" s="60">
        <v>15</v>
      </c>
      <c r="N139" s="60">
        <v>63</v>
      </c>
      <c r="O139" s="60">
        <v>25</v>
      </c>
      <c r="P139" s="10"/>
      <c r="Q139" s="60">
        <f t="shared" si="31"/>
        <v>945</v>
      </c>
      <c r="R139" s="10"/>
      <c r="S139" s="62">
        <f t="shared" si="32"/>
        <v>1008</v>
      </c>
      <c r="T139" s="10"/>
      <c r="U139" s="64">
        <v>35.4</v>
      </c>
      <c r="V139" s="64">
        <v>14.13</v>
      </c>
      <c r="W139" s="10"/>
      <c r="X139" s="43">
        <v>192470000</v>
      </c>
      <c r="Y139" s="36">
        <v>0.11799999999999999</v>
      </c>
      <c r="Z139" s="10"/>
      <c r="AA139" s="20">
        <v>58</v>
      </c>
      <c r="AB139" s="20">
        <v>15</v>
      </c>
      <c r="AC139" s="20">
        <v>4</v>
      </c>
      <c r="AD139" s="20">
        <v>22</v>
      </c>
      <c r="AE139" s="20">
        <v>1</v>
      </c>
      <c r="AF139" s="66">
        <f t="shared" si="33"/>
        <v>100</v>
      </c>
      <c r="AG139" s="10"/>
      <c r="AH139" s="36">
        <v>1.9E-2</v>
      </c>
      <c r="AI139" s="40">
        <v>20044</v>
      </c>
      <c r="AJ139" s="37">
        <v>0.8</v>
      </c>
      <c r="AK139" s="42" t="s">
        <v>213</v>
      </c>
      <c r="AL139" s="41">
        <v>700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26</v>
      </c>
      <c r="E140" s="10"/>
      <c r="F140" s="18" t="s">
        <v>13</v>
      </c>
      <c r="G140" s="18" t="s">
        <v>222</v>
      </c>
      <c r="H140" s="10"/>
      <c r="I140" s="19">
        <v>366954</v>
      </c>
      <c r="J140" s="19">
        <v>4410</v>
      </c>
      <c r="K140" s="17" t="s">
        <v>9</v>
      </c>
      <c r="L140" s="10"/>
      <c r="M140" s="60">
        <v>101</v>
      </c>
      <c r="N140" s="60">
        <v>104</v>
      </c>
      <c r="O140" s="60">
        <v>71</v>
      </c>
      <c r="P140" s="10"/>
      <c r="Q140" s="60">
        <f t="shared" si="31"/>
        <v>1560</v>
      </c>
      <c r="R140" s="10"/>
      <c r="S140" s="62">
        <f t="shared" si="32"/>
        <v>1664</v>
      </c>
      <c r="T140" s="10"/>
      <c r="U140" s="64">
        <v>28.3</v>
      </c>
      <c r="V140" s="64">
        <v>18.309999999999999</v>
      </c>
      <c r="W140" s="10"/>
      <c r="X140" s="43">
        <v>170250000</v>
      </c>
      <c r="Y140" s="36">
        <v>9.4E-2</v>
      </c>
      <c r="Z140" s="10"/>
      <c r="AA140" s="20">
        <v>53</v>
      </c>
      <c r="AB140" s="20">
        <v>20</v>
      </c>
      <c r="AC140" s="20">
        <v>7</v>
      </c>
      <c r="AD140" s="20">
        <v>19</v>
      </c>
      <c r="AE140" s="20">
        <v>1</v>
      </c>
      <c r="AF140" s="66">
        <f t="shared" si="33"/>
        <v>100</v>
      </c>
      <c r="AG140" s="10"/>
      <c r="AH140" s="36">
        <v>2.5999999999999999E-2</v>
      </c>
      <c r="AI140" s="40">
        <v>15286</v>
      </c>
      <c r="AJ140" s="37">
        <v>0.86</v>
      </c>
      <c r="AK140" s="42" t="s">
        <v>210</v>
      </c>
      <c r="AL140" s="41">
        <v>1007</v>
      </c>
      <c r="AN140" s="86"/>
      <c r="AO140" s="87"/>
      <c r="AP140" s="88">
        <f t="shared" si="34"/>
        <v>0</v>
      </c>
      <c r="AR140" s="86">
        <f t="shared" si="35"/>
        <v>0</v>
      </c>
      <c r="AS140" s="87"/>
      <c r="AT140" s="88">
        <f t="shared" si="36"/>
        <v>0</v>
      </c>
      <c r="AV140" s="88">
        <v>0</v>
      </c>
    </row>
    <row r="141" spans="1:48" ht="24" customHeight="1">
      <c r="A141" s="16"/>
      <c r="B141" s="17">
        <f t="shared" si="30"/>
        <v>83</v>
      </c>
      <c r="C141" s="10"/>
      <c r="D141" s="18" t="s">
        <v>117</v>
      </c>
      <c r="E141" s="10"/>
      <c r="F141" s="18" t="s">
        <v>8</v>
      </c>
      <c r="G141" s="18" t="s">
        <v>212</v>
      </c>
      <c r="H141" s="10"/>
      <c r="I141" s="19">
        <v>628615</v>
      </c>
      <c r="J141" s="19">
        <v>6970</v>
      </c>
      <c r="K141" s="17" t="s">
        <v>9</v>
      </c>
      <c r="L141" s="10"/>
      <c r="M141" s="60">
        <v>65</v>
      </c>
      <c r="N141" s="60">
        <v>67</v>
      </c>
      <c r="O141" s="60">
        <v>57</v>
      </c>
      <c r="P141" s="10"/>
      <c r="Q141" s="60">
        <f t="shared" si="31"/>
        <v>1005</v>
      </c>
      <c r="R141" s="10"/>
      <c r="S141" s="62">
        <f t="shared" si="32"/>
        <v>1072</v>
      </c>
      <c r="T141" s="10"/>
      <c r="U141" s="64">
        <v>10.7</v>
      </c>
      <c r="V141" s="64">
        <v>9.15</v>
      </c>
      <c r="W141" s="10"/>
      <c r="X141" s="43">
        <v>156590000</v>
      </c>
      <c r="Y141" s="36">
        <v>3.5999999999999997E-2</v>
      </c>
      <c r="Z141" s="10"/>
      <c r="AA141" s="20">
        <v>40</v>
      </c>
      <c r="AB141" s="20">
        <v>10</v>
      </c>
      <c r="AC141" s="20">
        <v>4</v>
      </c>
      <c r="AD141" s="20">
        <v>45</v>
      </c>
      <c r="AE141" s="20">
        <v>1</v>
      </c>
      <c r="AF141" s="66">
        <f t="shared" si="33"/>
        <v>100</v>
      </c>
      <c r="AG141" s="10"/>
      <c r="AH141" s="36">
        <v>-0.03</v>
      </c>
      <c r="AI141" s="40">
        <v>33601</v>
      </c>
      <c r="AJ141" s="37">
        <v>0.68</v>
      </c>
      <c r="AK141" s="42" t="s">
        <v>213</v>
      </c>
      <c r="AL141" s="41">
        <v>636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18" t="s">
        <v>160</v>
      </c>
      <c r="E142" s="10"/>
      <c r="F142" s="18" t="s">
        <v>13</v>
      </c>
      <c r="G142" s="18" t="s">
        <v>222</v>
      </c>
      <c r="H142" s="10"/>
      <c r="I142" s="19">
        <v>558368</v>
      </c>
      <c r="J142" s="19">
        <v>7070</v>
      </c>
      <c r="K142" s="17" t="s">
        <v>9</v>
      </c>
      <c r="L142" s="10"/>
      <c r="M142" s="60">
        <v>74</v>
      </c>
      <c r="N142" s="60">
        <v>81</v>
      </c>
      <c r="O142" s="60">
        <v>98</v>
      </c>
      <c r="P142" s="10"/>
      <c r="Q142" s="60">
        <f t="shared" si="31"/>
        <v>1215</v>
      </c>
      <c r="R142" s="10"/>
      <c r="S142" s="62">
        <f t="shared" si="32"/>
        <v>1296</v>
      </c>
      <c r="T142" s="10"/>
      <c r="U142" s="64">
        <v>14.5</v>
      </c>
      <c r="V142" s="64">
        <v>17.149999999999999</v>
      </c>
      <c r="W142" s="10"/>
      <c r="X142" s="43">
        <v>152040000</v>
      </c>
      <c r="Y142" s="36">
        <v>4.8000000000000001E-2</v>
      </c>
      <c r="Z142" s="10"/>
      <c r="AA142" s="20">
        <v>53</v>
      </c>
      <c r="AB142" s="20">
        <v>19</v>
      </c>
      <c r="AC142" s="20">
        <v>6</v>
      </c>
      <c r="AD142" s="20">
        <v>21</v>
      </c>
      <c r="AE142" s="20">
        <v>1</v>
      </c>
      <c r="AF142" s="66">
        <f t="shared" si="33"/>
        <v>100</v>
      </c>
      <c r="AG142" s="10"/>
      <c r="AH142" s="36">
        <v>-2.5000000000000001E-2</v>
      </c>
      <c r="AI142" s="40">
        <v>40903</v>
      </c>
      <c r="AJ142" s="37">
        <v>0.8</v>
      </c>
      <c r="AK142" s="42" t="s">
        <v>213</v>
      </c>
      <c r="AL142" s="41">
        <v>882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66</v>
      </c>
      <c r="E143" s="10"/>
      <c r="F143" s="18" t="s">
        <v>18</v>
      </c>
      <c r="G143" s="18" t="s">
        <v>224</v>
      </c>
      <c r="H143" s="10"/>
      <c r="I143" s="19">
        <v>898760</v>
      </c>
      <c r="J143" s="19">
        <v>4840</v>
      </c>
      <c r="K143" s="17" t="s">
        <v>9</v>
      </c>
      <c r="L143" s="10"/>
      <c r="M143" s="60">
        <v>60</v>
      </c>
      <c r="N143" s="60">
        <v>86</v>
      </c>
      <c r="O143" s="60">
        <v>85</v>
      </c>
      <c r="P143" s="10"/>
      <c r="Q143" s="60">
        <f t="shared" si="31"/>
        <v>1290</v>
      </c>
      <c r="R143" s="10"/>
      <c r="S143" s="62">
        <f t="shared" si="32"/>
        <v>1376</v>
      </c>
      <c r="T143" s="10"/>
      <c r="U143" s="64">
        <v>9.6</v>
      </c>
      <c r="V143" s="64">
        <v>9.3699999999999992</v>
      </c>
      <c r="W143" s="10"/>
      <c r="X143" s="43">
        <v>148620000</v>
      </c>
      <c r="Y143" s="36">
        <v>3.2000000000000001E-2</v>
      </c>
      <c r="Z143" s="10"/>
      <c r="AA143" s="20">
        <v>62</v>
      </c>
      <c r="AB143" s="20">
        <v>12</v>
      </c>
      <c r="AC143" s="20">
        <v>2</v>
      </c>
      <c r="AD143" s="20">
        <v>23</v>
      </c>
      <c r="AE143" s="20">
        <v>1</v>
      </c>
      <c r="AF143" s="66">
        <f t="shared" si="33"/>
        <v>100</v>
      </c>
      <c r="AG143" s="10"/>
      <c r="AH143" s="36">
        <v>-2.1999999999999999E-2</v>
      </c>
      <c r="AI143" s="40">
        <v>12324</v>
      </c>
      <c r="AJ143" s="37">
        <v>0.73</v>
      </c>
      <c r="AK143" s="42" t="s">
        <v>214</v>
      </c>
      <c r="AL143" s="41">
        <v>587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36</v>
      </c>
      <c r="E144" s="10"/>
      <c r="F144" s="18" t="s">
        <v>11</v>
      </c>
      <c r="G144" s="18" t="s">
        <v>11</v>
      </c>
      <c r="H144" s="10"/>
      <c r="I144" s="19">
        <v>539560</v>
      </c>
      <c r="J144" s="19">
        <v>2970</v>
      </c>
      <c r="K144" s="17" t="s">
        <v>9</v>
      </c>
      <c r="L144" s="10"/>
      <c r="M144" s="60">
        <v>41</v>
      </c>
      <c r="N144" s="60">
        <v>135</v>
      </c>
      <c r="O144" s="60">
        <v>135</v>
      </c>
      <c r="P144" s="10"/>
      <c r="Q144" s="60">
        <f t="shared" si="31"/>
        <v>2025</v>
      </c>
      <c r="R144" s="10"/>
      <c r="S144" s="62">
        <f t="shared" si="32"/>
        <v>2160</v>
      </c>
      <c r="T144" s="10"/>
      <c r="U144" s="64">
        <v>25</v>
      </c>
      <c r="V144" s="64">
        <v>25</v>
      </c>
      <c r="W144" s="10"/>
      <c r="X144" s="43">
        <f>AP144+AT144</f>
        <v>140541954.52500001</v>
      </c>
      <c r="Y144" s="36">
        <f>X144/AV144</f>
        <v>8.4511097128683113E-2</v>
      </c>
      <c r="Z144" s="10"/>
      <c r="AA144" s="20">
        <v>46.5</v>
      </c>
      <c r="AB144" s="20">
        <v>21.9</v>
      </c>
      <c r="AC144" s="20">
        <v>3.7</v>
      </c>
      <c r="AD144" s="20">
        <v>21.5</v>
      </c>
      <c r="AE144" s="20">
        <v>6.4</v>
      </c>
      <c r="AF144" s="66">
        <f t="shared" si="33"/>
        <v>100.00000000000001</v>
      </c>
      <c r="AG144" s="10"/>
      <c r="AH144" s="72"/>
      <c r="AI144" s="73"/>
      <c r="AJ144" s="74"/>
      <c r="AK144" s="75"/>
      <c r="AL144" s="76"/>
      <c r="AN144" s="57">
        <v>3130.982</v>
      </c>
      <c r="AO144" s="35">
        <v>70</v>
      </c>
      <c r="AP144" s="43">
        <f t="shared" si="34"/>
        <v>29587779.900000002</v>
      </c>
      <c r="AR144" s="57">
        <f t="shared" si="35"/>
        <v>3130.982</v>
      </c>
      <c r="AS144" s="35">
        <v>17.5</v>
      </c>
      <c r="AT144" s="43">
        <f t="shared" si="36"/>
        <v>110954174.625</v>
      </c>
      <c r="AV144" s="43">
        <v>1663000000</v>
      </c>
    </row>
    <row r="145" spans="1:48" ht="24" customHeight="1">
      <c r="A145" s="16"/>
      <c r="B145" s="17">
        <f t="shared" si="30"/>
        <v>87</v>
      </c>
      <c r="C145" s="10"/>
      <c r="D145" s="18" t="s">
        <v>225</v>
      </c>
      <c r="E145" s="10"/>
      <c r="F145" s="18" t="s">
        <v>11</v>
      </c>
      <c r="G145" s="18" t="s">
        <v>11</v>
      </c>
      <c r="H145" s="10"/>
      <c r="I145" s="19">
        <v>539560</v>
      </c>
      <c r="J145" s="19"/>
      <c r="K145" s="17" t="s">
        <v>9</v>
      </c>
      <c r="L145" s="10"/>
      <c r="M145" s="60">
        <v>41</v>
      </c>
      <c r="N145" s="60">
        <v>135</v>
      </c>
      <c r="O145" s="60">
        <v>43</v>
      </c>
      <c r="P145" s="10"/>
      <c r="Q145" s="60">
        <f t="shared" si="31"/>
        <v>2025</v>
      </c>
      <c r="R145" s="10"/>
      <c r="S145" s="62">
        <f t="shared" si="32"/>
        <v>2160</v>
      </c>
      <c r="T145" s="10"/>
      <c r="U145" s="64">
        <v>25</v>
      </c>
      <c r="V145" s="64">
        <v>7.86</v>
      </c>
      <c r="W145" s="10"/>
      <c r="X145" s="43">
        <v>138350000</v>
      </c>
      <c r="Y145" s="36">
        <v>8.3000000000000004E-2</v>
      </c>
      <c r="Z145" s="10"/>
      <c r="AA145" s="20">
        <v>38</v>
      </c>
      <c r="AB145" s="20">
        <v>6</v>
      </c>
      <c r="AC145" s="20">
        <v>2</v>
      </c>
      <c r="AD145" s="20">
        <v>53</v>
      </c>
      <c r="AE145" s="20">
        <v>1</v>
      </c>
      <c r="AF145" s="66">
        <f t="shared" si="33"/>
        <v>100</v>
      </c>
      <c r="AG145" s="10"/>
      <c r="AH145" s="36">
        <v>-1E-3</v>
      </c>
      <c r="AI145" s="40">
        <v>12039</v>
      </c>
      <c r="AJ145" s="37">
        <v>0.67</v>
      </c>
      <c r="AK145" s="42" t="s">
        <v>213</v>
      </c>
      <c r="AL145" s="41">
        <v>417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48" ht="24" customHeight="1">
      <c r="A146" s="16"/>
      <c r="B146" s="17">
        <f t="shared" si="30"/>
        <v>88</v>
      </c>
      <c r="C146" s="10"/>
      <c r="D146" s="18" t="s">
        <v>28</v>
      </c>
      <c r="E146" s="10"/>
      <c r="F146" s="18" t="s">
        <v>22</v>
      </c>
      <c r="G146" s="18" t="s">
        <v>198</v>
      </c>
      <c r="H146" s="10"/>
      <c r="I146" s="19">
        <v>797765</v>
      </c>
      <c r="J146" s="19">
        <v>2510</v>
      </c>
      <c r="K146" s="17" t="s">
        <v>9</v>
      </c>
      <c r="L146" s="10"/>
      <c r="M146" s="60">
        <v>125</v>
      </c>
      <c r="N146" s="60">
        <v>139</v>
      </c>
      <c r="O146" s="60">
        <v>71</v>
      </c>
      <c r="P146" s="10"/>
      <c r="Q146" s="60">
        <f t="shared" si="31"/>
        <v>2085</v>
      </c>
      <c r="R146" s="10"/>
      <c r="S146" s="62">
        <f t="shared" si="32"/>
        <v>2224</v>
      </c>
      <c r="T146" s="10"/>
      <c r="U146" s="64">
        <v>17.399999999999999</v>
      </c>
      <c r="V146" s="64">
        <v>7.51</v>
      </c>
      <c r="W146" s="10"/>
      <c r="X146" s="43">
        <v>128590000</v>
      </c>
      <c r="Y146" s="36">
        <v>5.8000000000000003E-2</v>
      </c>
      <c r="Z146" s="10"/>
      <c r="AA146" s="20">
        <v>30</v>
      </c>
      <c r="AB146" s="20">
        <v>30</v>
      </c>
      <c r="AC146" s="20">
        <v>4</v>
      </c>
      <c r="AD146" s="20">
        <v>35</v>
      </c>
      <c r="AE146" s="20">
        <v>1</v>
      </c>
      <c r="AF146" s="66">
        <f t="shared" si="33"/>
        <v>100</v>
      </c>
      <c r="AG146" s="10"/>
      <c r="AH146" s="36">
        <v>-5.8999999999999997E-2</v>
      </c>
      <c r="AI146" s="40">
        <v>10903</v>
      </c>
      <c r="AJ146" s="37">
        <v>0.79</v>
      </c>
      <c r="AK146" s="42" t="s">
        <v>213</v>
      </c>
      <c r="AL146" s="41">
        <v>456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48" ht="24" customHeight="1">
      <c r="A147" s="16"/>
      <c r="B147" s="17">
        <f t="shared" si="30"/>
        <v>89</v>
      </c>
      <c r="C147" s="10"/>
      <c r="D147" s="18" t="s">
        <v>167</v>
      </c>
      <c r="E147" s="10"/>
      <c r="F147" s="18" t="s">
        <v>22</v>
      </c>
      <c r="G147" s="18" t="s">
        <v>224</v>
      </c>
      <c r="H147" s="10"/>
      <c r="I147" s="19">
        <v>1268671</v>
      </c>
      <c r="J147" s="19">
        <v>2180</v>
      </c>
      <c r="K147" s="17" t="s">
        <v>9</v>
      </c>
      <c r="L147" s="10"/>
      <c r="M147" s="60">
        <v>71</v>
      </c>
      <c r="N147" s="60">
        <v>161</v>
      </c>
      <c r="O147" s="60">
        <v>115</v>
      </c>
      <c r="P147" s="10"/>
      <c r="Q147" s="60">
        <f t="shared" si="31"/>
        <v>2415</v>
      </c>
      <c r="R147" s="10"/>
      <c r="S147" s="62">
        <f t="shared" si="32"/>
        <v>2576</v>
      </c>
      <c r="T147" s="10"/>
      <c r="U147" s="64">
        <v>12.7</v>
      </c>
      <c r="V147" s="64">
        <v>9.09</v>
      </c>
      <c r="W147" s="10"/>
      <c r="X147" s="43">
        <v>106380000</v>
      </c>
      <c r="Y147" s="36">
        <v>4.2000000000000003E-2</v>
      </c>
      <c r="Z147" s="10"/>
      <c r="AA147" s="20">
        <v>41</v>
      </c>
      <c r="AB147" s="20">
        <v>28</v>
      </c>
      <c r="AC147" s="20">
        <v>1</v>
      </c>
      <c r="AD147" s="20">
        <v>29</v>
      </c>
      <c r="AE147" s="20">
        <v>1</v>
      </c>
      <c r="AF147" s="66">
        <f t="shared" si="33"/>
        <v>100</v>
      </c>
      <c r="AG147" s="10"/>
      <c r="AH147" s="36">
        <v>2.7E-2</v>
      </c>
      <c r="AI147" s="40">
        <v>11555</v>
      </c>
      <c r="AJ147" s="37">
        <v>0.68</v>
      </c>
      <c r="AK147" s="42" t="s">
        <v>213</v>
      </c>
      <c r="AL147" s="41">
        <v>571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48" ht="24" customHeight="1">
      <c r="A148" s="16"/>
      <c r="B148" s="17">
        <f t="shared" si="30"/>
        <v>90</v>
      </c>
      <c r="C148" s="10"/>
      <c r="D148" s="18" t="s">
        <v>153</v>
      </c>
      <c r="E148" s="10"/>
      <c r="F148" s="18" t="s">
        <v>18</v>
      </c>
      <c r="G148" s="18" t="s">
        <v>224</v>
      </c>
      <c r="H148" s="10"/>
      <c r="I148" s="19">
        <v>599419</v>
      </c>
      <c r="J148" s="19">
        <v>1880</v>
      </c>
      <c r="K148" s="17" t="s">
        <v>9</v>
      </c>
      <c r="L148" s="10"/>
      <c r="M148" s="60">
        <v>11</v>
      </c>
      <c r="N148" s="60">
        <v>104</v>
      </c>
      <c r="O148" s="60">
        <v>116</v>
      </c>
      <c r="P148" s="10"/>
      <c r="Q148" s="60">
        <f t="shared" si="31"/>
        <v>1560</v>
      </c>
      <c r="R148" s="10"/>
      <c r="S148" s="62">
        <f t="shared" si="32"/>
        <v>1664</v>
      </c>
      <c r="T148" s="10"/>
      <c r="U148" s="64">
        <v>17.399999999999999</v>
      </c>
      <c r="V148" s="64">
        <v>18.579999999999998</v>
      </c>
      <c r="W148" s="10"/>
      <c r="X148" s="43">
        <v>71110000</v>
      </c>
      <c r="Y148" s="36">
        <v>5.8000000000000003E-2</v>
      </c>
      <c r="Z148" s="10"/>
      <c r="AA148" s="20">
        <v>29</v>
      </c>
      <c r="AB148" s="20">
        <v>12</v>
      </c>
      <c r="AC148" s="20">
        <v>1</v>
      </c>
      <c r="AD148" s="20">
        <v>57</v>
      </c>
      <c r="AE148" s="20">
        <v>1</v>
      </c>
      <c r="AF148" s="66">
        <f t="shared" si="33"/>
        <v>100</v>
      </c>
      <c r="AG148" s="10"/>
      <c r="AH148" s="36">
        <v>-2.9000000000000001E-2</v>
      </c>
      <c r="AI148" s="40">
        <v>7507</v>
      </c>
      <c r="AJ148" s="37">
        <v>0.8</v>
      </c>
      <c r="AK148" s="42" t="s">
        <v>214</v>
      </c>
      <c r="AL148" s="41">
        <v>1130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48" ht="24" customHeight="1">
      <c r="A149" s="16"/>
      <c r="B149" s="17">
        <f t="shared" si="30"/>
        <v>91</v>
      </c>
      <c r="C149" s="10"/>
      <c r="D149" s="18" t="s">
        <v>182</v>
      </c>
      <c r="E149" s="10"/>
      <c r="F149" s="18" t="s">
        <v>18</v>
      </c>
      <c r="G149" s="18" t="s">
        <v>224</v>
      </c>
      <c r="H149" s="10"/>
      <c r="I149" s="19">
        <v>270402</v>
      </c>
      <c r="J149" s="19">
        <v>3170</v>
      </c>
      <c r="K149" s="17" t="s">
        <v>9</v>
      </c>
      <c r="L149" s="10"/>
      <c r="M149" s="60">
        <v>9</v>
      </c>
      <c r="N149" s="60">
        <v>43</v>
      </c>
      <c r="O149" s="60">
        <v>51</v>
      </c>
      <c r="P149" s="10"/>
      <c r="Q149" s="60">
        <f t="shared" si="31"/>
        <v>645</v>
      </c>
      <c r="R149" s="10"/>
      <c r="S149" s="62">
        <f t="shared" si="32"/>
        <v>688</v>
      </c>
      <c r="T149" s="10"/>
      <c r="U149" s="64">
        <v>15.9</v>
      </c>
      <c r="V149" s="64">
        <v>18.16</v>
      </c>
      <c r="W149" s="10"/>
      <c r="X149" s="43">
        <v>41660000</v>
      </c>
      <c r="Y149" s="36">
        <v>5.2999999999999999E-2</v>
      </c>
      <c r="Z149" s="10"/>
      <c r="AA149" s="20">
        <v>40</v>
      </c>
      <c r="AB149" s="20">
        <v>13</v>
      </c>
      <c r="AC149" s="20">
        <v>1</v>
      </c>
      <c r="AD149" s="20">
        <v>45</v>
      </c>
      <c r="AE149" s="20">
        <v>1</v>
      </c>
      <c r="AF149" s="66">
        <f t="shared" si="33"/>
        <v>100</v>
      </c>
      <c r="AG149" s="10"/>
      <c r="AH149" s="36">
        <v>-4.0000000000000001E-3</v>
      </c>
      <c r="AI149" s="40">
        <v>5539</v>
      </c>
      <c r="AJ149" s="37">
        <v>0.77</v>
      </c>
      <c r="AK149" s="42" t="s">
        <v>214</v>
      </c>
      <c r="AL149" s="41">
        <v>1111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48" ht="24" customHeight="1">
      <c r="A150" s="16"/>
      <c r="B150" s="17">
        <f t="shared" si="30"/>
        <v>92</v>
      </c>
      <c r="C150" s="10"/>
      <c r="D150" s="18" t="s">
        <v>75</v>
      </c>
      <c r="E150" s="10"/>
      <c r="F150" s="18" t="s">
        <v>13</v>
      </c>
      <c r="G150" s="18" t="s">
        <v>222</v>
      </c>
      <c r="H150" s="10"/>
      <c r="I150" s="19">
        <v>107317</v>
      </c>
      <c r="J150" s="19">
        <v>8830</v>
      </c>
      <c r="K150" s="17" t="s">
        <v>9</v>
      </c>
      <c r="L150" s="10"/>
      <c r="M150" s="60">
        <v>10</v>
      </c>
      <c r="N150" s="60">
        <v>10</v>
      </c>
      <c r="O150" s="60">
        <v>12</v>
      </c>
      <c r="P150" s="10"/>
      <c r="Q150" s="60">
        <f t="shared" si="31"/>
        <v>150</v>
      </c>
      <c r="R150" s="10"/>
      <c r="S150" s="62">
        <f t="shared" si="32"/>
        <v>160</v>
      </c>
      <c r="T150" s="10"/>
      <c r="U150" s="64">
        <v>9.3000000000000007</v>
      </c>
      <c r="V150" s="64">
        <v>10.65</v>
      </c>
      <c r="W150" s="10"/>
      <c r="X150" s="43">
        <v>32890000</v>
      </c>
      <c r="Y150" s="36">
        <v>3.1E-2</v>
      </c>
      <c r="Z150" s="10"/>
      <c r="AA150" s="20">
        <v>47</v>
      </c>
      <c r="AB150" s="20">
        <v>13</v>
      </c>
      <c r="AC150" s="20">
        <v>9</v>
      </c>
      <c r="AD150" s="20">
        <v>30</v>
      </c>
      <c r="AE150" s="20">
        <v>1</v>
      </c>
      <c r="AF150" s="66">
        <f t="shared" si="33"/>
        <v>100</v>
      </c>
      <c r="AG150" s="10"/>
      <c r="AH150" s="36">
        <v>4.4999999999999998E-2</v>
      </c>
      <c r="AI150" s="40">
        <v>25407</v>
      </c>
      <c r="AJ150" s="37">
        <v>0.75</v>
      </c>
      <c r="AK150" s="42" t="s">
        <v>210</v>
      </c>
      <c r="AL150" s="41">
        <v>507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48" ht="24" customHeight="1">
      <c r="A151" s="16"/>
      <c r="B151" s="17">
        <f t="shared" si="30"/>
        <v>93</v>
      </c>
      <c r="C151" s="10"/>
      <c r="D151" s="18" t="s">
        <v>145</v>
      </c>
      <c r="E151" s="10"/>
      <c r="F151" s="18" t="s">
        <v>11</v>
      </c>
      <c r="G151" s="18" t="s">
        <v>11</v>
      </c>
      <c r="H151" s="10"/>
      <c r="I151" s="19">
        <v>199910</v>
      </c>
      <c r="J151" s="19">
        <v>1730</v>
      </c>
      <c r="K151" s="17" t="s">
        <v>9</v>
      </c>
      <c r="L151" s="10"/>
      <c r="M151" s="60">
        <v>23</v>
      </c>
      <c r="N151" s="60">
        <v>55</v>
      </c>
      <c r="O151" s="60">
        <v>24</v>
      </c>
      <c r="P151" s="10"/>
      <c r="Q151" s="60">
        <f t="shared" si="31"/>
        <v>825</v>
      </c>
      <c r="R151" s="10"/>
      <c r="S151" s="62">
        <f t="shared" si="32"/>
        <v>880</v>
      </c>
      <c r="T151" s="10"/>
      <c r="U151" s="64">
        <v>27.5</v>
      </c>
      <c r="V151" s="64">
        <v>11.95</v>
      </c>
      <c r="W151" s="10"/>
      <c r="X151" s="43">
        <v>32410000</v>
      </c>
      <c r="Y151" s="36">
        <v>9.0999999999999998E-2</v>
      </c>
      <c r="Z151" s="10"/>
      <c r="AA151" s="20">
        <v>52</v>
      </c>
      <c r="AB151" s="20">
        <v>10</v>
      </c>
      <c r="AC151" s="20">
        <v>2</v>
      </c>
      <c r="AD151" s="20">
        <v>35</v>
      </c>
      <c r="AE151" s="20">
        <v>1</v>
      </c>
      <c r="AF151" s="66">
        <f t="shared" si="33"/>
        <v>100</v>
      </c>
      <c r="AG151" s="10"/>
      <c r="AH151" s="36">
        <v>-0.08</v>
      </c>
      <c r="AI151" s="40">
        <v>17033</v>
      </c>
      <c r="AJ151" s="37">
        <v>0.68</v>
      </c>
      <c r="AK151" s="42" t="s">
        <v>213</v>
      </c>
      <c r="AL151" s="41">
        <v>673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48" ht="24" customHeight="1">
      <c r="A152" s="16"/>
      <c r="B152" s="17">
        <f t="shared" si="30"/>
        <v>94</v>
      </c>
      <c r="C152" s="10"/>
      <c r="D152" s="18" t="s">
        <v>143</v>
      </c>
      <c r="E152" s="10"/>
      <c r="F152" s="18" t="s">
        <v>18</v>
      </c>
      <c r="G152" s="18" t="s">
        <v>224</v>
      </c>
      <c r="H152" s="10"/>
      <c r="I152" s="19">
        <v>195125</v>
      </c>
      <c r="J152" s="19">
        <v>4100</v>
      </c>
      <c r="K152" s="17" t="s">
        <v>9</v>
      </c>
      <c r="L152" s="10"/>
      <c r="M152" s="60">
        <v>17</v>
      </c>
      <c r="N152" s="60">
        <v>22</v>
      </c>
      <c r="O152" s="60">
        <v>18</v>
      </c>
      <c r="P152" s="10"/>
      <c r="Q152" s="60">
        <f t="shared" si="31"/>
        <v>330</v>
      </c>
      <c r="R152" s="10"/>
      <c r="S152" s="62">
        <f t="shared" si="32"/>
        <v>352</v>
      </c>
      <c r="T152" s="10"/>
      <c r="U152" s="64">
        <v>11.3</v>
      </c>
      <c r="V152" s="64">
        <v>9.1</v>
      </c>
      <c r="W152" s="10"/>
      <c r="X152" s="43">
        <v>29490000</v>
      </c>
      <c r="Y152" s="36">
        <v>3.6999999999999998E-2</v>
      </c>
      <c r="Z152" s="10"/>
      <c r="AA152" s="20">
        <v>50</v>
      </c>
      <c r="AB152" s="20">
        <v>12</v>
      </c>
      <c r="AC152" s="20">
        <v>2</v>
      </c>
      <c r="AD152" s="20">
        <v>35</v>
      </c>
      <c r="AE152" s="20">
        <v>1</v>
      </c>
      <c r="AF152" s="66">
        <f t="shared" si="33"/>
        <v>100</v>
      </c>
      <c r="AG152" s="10"/>
      <c r="AH152" s="36">
        <v>-1.7999999999999999E-2</v>
      </c>
      <c r="AI152" s="40">
        <v>12933</v>
      </c>
      <c r="AJ152" s="37">
        <v>0.71</v>
      </c>
      <c r="AK152" s="42" t="s">
        <v>214</v>
      </c>
      <c r="AL152" s="41">
        <v>551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48" ht="24" customHeight="1">
      <c r="A153" s="16"/>
      <c r="B153" s="17">
        <f t="shared" si="30"/>
        <v>95</v>
      </c>
      <c r="C153" s="10"/>
      <c r="D153" s="18" t="s">
        <v>169</v>
      </c>
      <c r="E153" s="10"/>
      <c r="F153" s="18" t="s">
        <v>18</v>
      </c>
      <c r="G153" s="18" t="s">
        <v>224</v>
      </c>
      <c r="H153" s="10"/>
      <c r="I153" s="19">
        <v>107122</v>
      </c>
      <c r="J153" s="19">
        <v>4020</v>
      </c>
      <c r="K153" s="17" t="s">
        <v>9</v>
      </c>
      <c r="L153" s="10"/>
      <c r="M153" s="60">
        <v>18</v>
      </c>
      <c r="N153" s="60">
        <v>18</v>
      </c>
      <c r="O153" s="60">
        <v>12</v>
      </c>
      <c r="P153" s="10"/>
      <c r="Q153" s="60">
        <f t="shared" si="31"/>
        <v>270</v>
      </c>
      <c r="R153" s="10"/>
      <c r="S153" s="62">
        <f t="shared" si="32"/>
        <v>288</v>
      </c>
      <c r="T153" s="10"/>
      <c r="U153" s="64">
        <v>16.8</v>
      </c>
      <c r="V153" s="64">
        <v>11.15</v>
      </c>
      <c r="W153" s="10"/>
      <c r="X153" s="43">
        <v>22410000</v>
      </c>
      <c r="Y153" s="36">
        <v>5.6000000000000001E-2</v>
      </c>
      <c r="Z153" s="10"/>
      <c r="AA153" s="20">
        <v>43</v>
      </c>
      <c r="AB153" s="20">
        <v>15</v>
      </c>
      <c r="AC153" s="20">
        <v>2</v>
      </c>
      <c r="AD153" s="20">
        <v>39</v>
      </c>
      <c r="AE153" s="20">
        <v>1</v>
      </c>
      <c r="AF153" s="66">
        <f t="shared" si="33"/>
        <v>100</v>
      </c>
      <c r="AG153" s="10"/>
      <c r="AH153" s="36">
        <v>-1.6E-2</v>
      </c>
      <c r="AI153" s="40">
        <v>7612</v>
      </c>
      <c r="AJ153" s="37">
        <v>0.69</v>
      </c>
      <c r="AK153" s="42" t="s">
        <v>213</v>
      </c>
      <c r="AL153" s="41">
        <v>658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48" ht="24" customHeight="1">
      <c r="A154" s="16"/>
      <c r="B154" s="17">
        <f t="shared" si="30"/>
        <v>96</v>
      </c>
      <c r="C154" s="10"/>
      <c r="D154" s="18" t="s">
        <v>56</v>
      </c>
      <c r="E154" s="10"/>
      <c r="F154" s="18" t="s">
        <v>13</v>
      </c>
      <c r="G154" s="18" t="s">
        <v>222</v>
      </c>
      <c r="H154" s="10"/>
      <c r="I154" s="19">
        <v>73543</v>
      </c>
      <c r="J154" s="19">
        <v>6750</v>
      </c>
      <c r="K154" s="17" t="s">
        <v>9</v>
      </c>
      <c r="L154" s="10"/>
      <c r="M154" s="60">
        <v>10</v>
      </c>
      <c r="N154" s="60">
        <v>8</v>
      </c>
      <c r="O154" s="60">
        <v>12</v>
      </c>
      <c r="P154" s="10"/>
      <c r="Q154" s="60">
        <f t="shared" si="31"/>
        <v>120</v>
      </c>
      <c r="R154" s="10"/>
      <c r="S154" s="62">
        <f t="shared" si="32"/>
        <v>128</v>
      </c>
      <c r="T154" s="10"/>
      <c r="U154" s="64">
        <v>10.9</v>
      </c>
      <c r="V154" s="64">
        <v>16.809999999999999</v>
      </c>
      <c r="W154" s="10"/>
      <c r="X154" s="43">
        <v>20810000</v>
      </c>
      <c r="Y154" s="36">
        <v>3.5999999999999997E-2</v>
      </c>
      <c r="Z154" s="10"/>
      <c r="AA154" s="20">
        <v>48</v>
      </c>
      <c r="AB154" s="20">
        <v>22</v>
      </c>
      <c r="AC154" s="20">
        <v>3</v>
      </c>
      <c r="AD154" s="20">
        <v>26</v>
      </c>
      <c r="AE154" s="20">
        <v>1</v>
      </c>
      <c r="AF154" s="66">
        <f t="shared" si="33"/>
        <v>100</v>
      </c>
      <c r="AG154" s="10"/>
      <c r="AH154" s="36">
        <v>-7.0000000000000001E-3</v>
      </c>
      <c r="AI154" s="40">
        <v>48674</v>
      </c>
      <c r="AJ154" s="37">
        <v>0.75</v>
      </c>
      <c r="AK154" s="42" t="s">
        <v>213</v>
      </c>
      <c r="AL154" s="41">
        <v>857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48" ht="24" customHeight="1">
      <c r="A155" s="16"/>
      <c r="B155" s="17">
        <f t="shared" si="30"/>
        <v>97</v>
      </c>
      <c r="C155" s="10"/>
      <c r="D155" s="18" t="s">
        <v>109</v>
      </c>
      <c r="E155" s="10"/>
      <c r="F155" s="18" t="s">
        <v>22</v>
      </c>
      <c r="G155" s="18" t="s">
        <v>198</v>
      </c>
      <c r="H155" s="10"/>
      <c r="I155" s="19">
        <v>427756</v>
      </c>
      <c r="J155" s="19">
        <v>7430</v>
      </c>
      <c r="K155" s="17" t="s">
        <v>9</v>
      </c>
      <c r="L155" s="10"/>
      <c r="M155" s="60">
        <v>4</v>
      </c>
      <c r="N155" s="60">
        <v>4</v>
      </c>
      <c r="O155" s="60">
        <v>32</v>
      </c>
      <c r="P155" s="10"/>
      <c r="Q155" s="60">
        <f t="shared" si="31"/>
        <v>60</v>
      </c>
      <c r="R155" s="10"/>
      <c r="S155" s="62">
        <f t="shared" si="32"/>
        <v>64</v>
      </c>
      <c r="T155" s="10"/>
      <c r="U155" s="64">
        <v>0.9</v>
      </c>
      <c r="V155" s="64">
        <v>7.25</v>
      </c>
      <c r="W155" s="10"/>
      <c r="X155" s="43">
        <v>13720000</v>
      </c>
      <c r="Y155" s="36">
        <v>3.0000000000000001E-3</v>
      </c>
      <c r="Z155" s="10"/>
      <c r="AA155" s="20">
        <v>30</v>
      </c>
      <c r="AB155" s="20">
        <v>31</v>
      </c>
      <c r="AC155" s="20">
        <v>12</v>
      </c>
      <c r="AD155" s="20">
        <v>26</v>
      </c>
      <c r="AE155" s="20">
        <v>1</v>
      </c>
      <c r="AF155" s="66">
        <f t="shared" ref="AF155:AF157" si="37">SUM(AA155:AE155)</f>
        <v>100</v>
      </c>
      <c r="AG155" s="10"/>
      <c r="AH155" s="36">
        <v>-0.04</v>
      </c>
      <c r="AI155" s="40">
        <v>21737</v>
      </c>
      <c r="AJ155" s="37">
        <v>0.74</v>
      </c>
      <c r="AK155" s="42" t="s">
        <v>213</v>
      </c>
      <c r="AL155" s="41">
        <v>429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0"/>
        <v>98</v>
      </c>
      <c r="C156" s="10"/>
      <c r="D156" s="18" t="s">
        <v>95</v>
      </c>
      <c r="E156" s="10"/>
      <c r="F156" s="18" t="s">
        <v>18</v>
      </c>
      <c r="G156" s="18" t="s">
        <v>224</v>
      </c>
      <c r="H156" s="10"/>
      <c r="I156" s="19">
        <v>114395</v>
      </c>
      <c r="J156" s="19">
        <v>2380</v>
      </c>
      <c r="K156" s="17" t="s">
        <v>9</v>
      </c>
      <c r="L156" s="10"/>
      <c r="M156" s="60">
        <v>5</v>
      </c>
      <c r="N156" s="60">
        <v>5</v>
      </c>
      <c r="O156" s="60">
        <v>12</v>
      </c>
      <c r="P156" s="10"/>
      <c r="Q156" s="60">
        <f t="shared" si="31"/>
        <v>75</v>
      </c>
      <c r="R156" s="10"/>
      <c r="S156" s="62">
        <f t="shared" si="32"/>
        <v>80</v>
      </c>
      <c r="T156" s="10"/>
      <c r="U156" s="64">
        <v>4.4000000000000004</v>
      </c>
      <c r="V156" s="64">
        <v>10.4</v>
      </c>
      <c r="W156" s="10"/>
      <c r="X156" s="43">
        <v>2590000</v>
      </c>
      <c r="Y156" s="36">
        <v>1.4999999999999999E-2</v>
      </c>
      <c r="Z156" s="10"/>
      <c r="AA156" s="20">
        <v>53</v>
      </c>
      <c r="AB156" s="20">
        <v>32</v>
      </c>
      <c r="AC156" s="20">
        <v>2</v>
      </c>
      <c r="AD156" s="20">
        <v>11</v>
      </c>
      <c r="AE156" s="20">
        <v>2</v>
      </c>
      <c r="AF156" s="66">
        <f t="shared" si="37"/>
        <v>100</v>
      </c>
      <c r="AG156" s="10"/>
      <c r="AH156" s="36">
        <v>-5.1999999999999998E-2</v>
      </c>
      <c r="AI156" s="40">
        <v>3240</v>
      </c>
      <c r="AJ156" s="37">
        <v>0.81</v>
      </c>
      <c r="AK156" s="42" t="s">
        <v>210</v>
      </c>
      <c r="AL156" s="41">
        <v>666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115</v>
      </c>
      <c r="E157" s="10"/>
      <c r="F157" s="18" t="s">
        <v>18</v>
      </c>
      <c r="G157" s="18" t="s">
        <v>224</v>
      </c>
      <c r="H157" s="10"/>
      <c r="I157" s="19">
        <v>104937</v>
      </c>
      <c r="J157" s="19">
        <v>3680</v>
      </c>
      <c r="K157" s="17" t="s">
        <v>9</v>
      </c>
      <c r="L157" s="10"/>
      <c r="M157" s="60">
        <v>2</v>
      </c>
      <c r="N157" s="60">
        <v>2</v>
      </c>
      <c r="O157" s="60">
        <v>16</v>
      </c>
      <c r="P157" s="10"/>
      <c r="Q157" s="60">
        <f t="shared" si="31"/>
        <v>30</v>
      </c>
      <c r="R157" s="10"/>
      <c r="S157" s="62">
        <f t="shared" si="32"/>
        <v>32</v>
      </c>
      <c r="T157" s="10"/>
      <c r="U157" s="64">
        <v>1.9</v>
      </c>
      <c r="V157" s="64">
        <v>15.66</v>
      </c>
      <c r="W157" s="10"/>
      <c r="X157" s="43">
        <v>2090000</v>
      </c>
      <c r="Y157" s="36">
        <v>6.0000000000000001E-3</v>
      </c>
      <c r="Z157" s="10"/>
      <c r="AA157" s="20">
        <v>74</v>
      </c>
      <c r="AB157" s="20">
        <v>14</v>
      </c>
      <c r="AC157" s="20">
        <v>2</v>
      </c>
      <c r="AD157" s="20">
        <v>9</v>
      </c>
      <c r="AE157" s="20">
        <v>1</v>
      </c>
      <c r="AF157" s="66">
        <f t="shared" si="37"/>
        <v>100</v>
      </c>
      <c r="AG157" s="10"/>
      <c r="AH157" s="36">
        <v>-3.0000000000000001E-3</v>
      </c>
      <c r="AI157" s="40">
        <v>5406</v>
      </c>
      <c r="AJ157" s="37">
        <v>0.82</v>
      </c>
      <c r="AK157" s="42" t="s">
        <v>214</v>
      </c>
      <c r="AL157" s="41">
        <v>933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11"/>
      <c r="D158" s="109"/>
      <c r="E158" s="111"/>
      <c r="F158" s="109"/>
      <c r="G158" s="109"/>
      <c r="H158" s="111"/>
      <c r="I158" s="112"/>
      <c r="J158" s="112"/>
      <c r="K158" s="110"/>
      <c r="L158" s="111"/>
      <c r="M158" s="113"/>
      <c r="N158" s="113"/>
      <c r="O158" s="113"/>
      <c r="P158" s="111"/>
      <c r="Q158" s="113"/>
      <c r="R158" s="111"/>
      <c r="S158" s="114"/>
      <c r="T158" s="111"/>
      <c r="U158" s="115"/>
      <c r="V158" s="115"/>
      <c r="W158" s="111"/>
      <c r="X158" s="116"/>
      <c r="Y158" s="117"/>
      <c r="Z158" s="111"/>
      <c r="AA158" s="118"/>
      <c r="AB158" s="118"/>
      <c r="AC158" s="118"/>
      <c r="AD158" s="118"/>
      <c r="AE158" s="118"/>
      <c r="AF158" s="119"/>
      <c r="AG158" s="111"/>
      <c r="AH158" s="117"/>
      <c r="AI158" s="120"/>
      <c r="AJ158" s="121"/>
      <c r="AK158" s="122"/>
      <c r="AL158" s="123"/>
      <c r="AM158" s="124"/>
      <c r="AN158" s="125"/>
      <c r="AO158" s="126"/>
      <c r="AP158" s="127"/>
      <c r="AQ158" s="124"/>
      <c r="AR158" s="125"/>
      <c r="AS158" s="126"/>
      <c r="AT158" s="127"/>
      <c r="AU158" s="124"/>
      <c r="AV158" s="127"/>
    </row>
    <row r="159" spans="1:48" ht="24" customHeight="1">
      <c r="A159" s="16"/>
      <c r="B159" s="17">
        <v>1</v>
      </c>
      <c r="C159" s="10"/>
      <c r="D159" s="18" t="s">
        <v>65</v>
      </c>
      <c r="E159" s="10"/>
      <c r="F159" s="18" t="s">
        <v>11</v>
      </c>
      <c r="G159" s="18" t="s">
        <v>11</v>
      </c>
      <c r="H159" s="10"/>
      <c r="I159" s="19">
        <v>102403200</v>
      </c>
      <c r="J159" s="19">
        <v>660</v>
      </c>
      <c r="K159" s="17" t="s">
        <v>6</v>
      </c>
      <c r="L159" s="10"/>
      <c r="M159" s="60">
        <v>4352</v>
      </c>
      <c r="N159" s="60">
        <v>27326</v>
      </c>
      <c r="O159" s="60">
        <v>9639</v>
      </c>
      <c r="P159" s="10"/>
      <c r="Q159" s="60">
        <f t="shared" ref="Q159:Q182" si="40">N159*$Q$189</f>
        <v>409890</v>
      </c>
      <c r="R159" s="10"/>
      <c r="S159" s="62">
        <f t="shared" ref="S159:S186" si="41">Q159+N159</f>
        <v>437216</v>
      </c>
      <c r="T159" s="10"/>
      <c r="U159" s="64">
        <v>26.7</v>
      </c>
      <c r="V159" s="64">
        <v>9.6</v>
      </c>
      <c r="W159" s="10"/>
      <c r="X159" s="43">
        <v>6480000000</v>
      </c>
      <c r="Y159" s="36">
        <v>8.8999999999999996E-2</v>
      </c>
      <c r="Z159" s="10"/>
      <c r="AA159" s="20">
        <v>48</v>
      </c>
      <c r="AB159" s="20">
        <v>5</v>
      </c>
      <c r="AC159" s="20">
        <v>3</v>
      </c>
      <c r="AD159" s="20">
        <v>43</v>
      </c>
      <c r="AE159" s="20">
        <v>1</v>
      </c>
      <c r="AF159" s="66">
        <f t="shared" ref="AF159:AF186" si="42">SUM(AA159:AE159)</f>
        <v>100</v>
      </c>
      <c r="AG159" s="10"/>
      <c r="AH159" s="36">
        <v>-0.1</v>
      </c>
      <c r="AI159" s="40">
        <v>692</v>
      </c>
      <c r="AJ159" s="37">
        <v>0.6</v>
      </c>
      <c r="AK159" s="42" t="s">
        <v>214</v>
      </c>
      <c r="AL159" s="41">
        <v>550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48" ht="24" customHeight="1">
      <c r="A160" s="16"/>
      <c r="B160" s="17">
        <f t="shared" ref="B160:B186" si="46">B159+1</f>
        <v>2</v>
      </c>
      <c r="C160" s="10"/>
      <c r="D160" s="18" t="s">
        <v>178</v>
      </c>
      <c r="E160" s="10"/>
      <c r="F160" s="18" t="s">
        <v>11</v>
      </c>
      <c r="G160" s="18" t="s">
        <v>11</v>
      </c>
      <c r="H160" s="10"/>
      <c r="I160" s="19">
        <v>55572200</v>
      </c>
      <c r="J160" s="19">
        <v>900</v>
      </c>
      <c r="K160" s="17" t="s">
        <v>6</v>
      </c>
      <c r="L160" s="10"/>
      <c r="M160" s="60">
        <v>3256</v>
      </c>
      <c r="N160" s="60">
        <v>16252</v>
      </c>
      <c r="O160" s="60">
        <v>5496</v>
      </c>
      <c r="P160" s="10"/>
      <c r="Q160" s="60">
        <f t="shared" si="40"/>
        <v>243780</v>
      </c>
      <c r="R160" s="10"/>
      <c r="S160" s="62">
        <f t="shared" si="41"/>
        <v>260032</v>
      </c>
      <c r="T160" s="10"/>
      <c r="U160" s="64">
        <v>29.2</v>
      </c>
      <c r="V160" s="64">
        <v>10.46</v>
      </c>
      <c r="W160" s="10"/>
      <c r="X160" s="43">
        <v>4990000000</v>
      </c>
      <c r="Y160" s="36">
        <v>0.1</v>
      </c>
      <c r="Z160" s="10"/>
      <c r="AA160" s="20">
        <v>49</v>
      </c>
      <c r="AB160" s="20">
        <v>5</v>
      </c>
      <c r="AC160" s="20">
        <v>5</v>
      </c>
      <c r="AD160" s="20">
        <v>40</v>
      </c>
      <c r="AE160" s="20">
        <v>1</v>
      </c>
      <c r="AF160" s="66">
        <f t="shared" si="42"/>
        <v>100</v>
      </c>
      <c r="AG160" s="10"/>
      <c r="AH160" s="36">
        <v>-3.5999999999999997E-2</v>
      </c>
      <c r="AI160" s="40">
        <v>3893</v>
      </c>
      <c r="AJ160" s="37">
        <v>0.56999999999999995</v>
      </c>
      <c r="AK160" s="42" t="s">
        <v>214</v>
      </c>
      <c r="AL160" s="41">
        <v>605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54</v>
      </c>
      <c r="E161" s="10"/>
      <c r="F161" s="18" t="s">
        <v>11</v>
      </c>
      <c r="G161" s="18" t="s">
        <v>11</v>
      </c>
      <c r="H161" s="10"/>
      <c r="I161" s="19">
        <v>78736152</v>
      </c>
      <c r="J161" s="19">
        <v>420</v>
      </c>
      <c r="K161" s="17" t="s">
        <v>6</v>
      </c>
      <c r="L161" s="10"/>
      <c r="M161" s="60">
        <v>385</v>
      </c>
      <c r="N161" s="60">
        <v>26529</v>
      </c>
      <c r="O161" s="60">
        <v>20521</v>
      </c>
      <c r="P161" s="10"/>
      <c r="Q161" s="60">
        <f t="shared" si="40"/>
        <v>397935</v>
      </c>
      <c r="R161" s="10"/>
      <c r="S161" s="62">
        <f t="shared" si="41"/>
        <v>424464</v>
      </c>
      <c r="T161" s="10"/>
      <c r="U161" s="64">
        <v>33.700000000000003</v>
      </c>
      <c r="V161" s="64">
        <v>26.06</v>
      </c>
      <c r="W161" s="10"/>
      <c r="X161" s="43">
        <v>4160000000</v>
      </c>
      <c r="Y161" s="36">
        <v>0.112</v>
      </c>
      <c r="Z161" s="10"/>
      <c r="AA161" s="20">
        <v>53</v>
      </c>
      <c r="AB161" s="20">
        <v>3</v>
      </c>
      <c r="AC161" s="20">
        <v>1</v>
      </c>
      <c r="AD161" s="20">
        <v>42</v>
      </c>
      <c r="AE161" s="20">
        <v>1</v>
      </c>
      <c r="AF161" s="66">
        <f t="shared" si="42"/>
        <v>100</v>
      </c>
      <c r="AG161" s="10"/>
      <c r="AH161" s="36">
        <v>-7.6999999999999999E-2</v>
      </c>
      <c r="AI161" s="40">
        <v>518</v>
      </c>
      <c r="AJ161" s="37">
        <v>0.62</v>
      </c>
      <c r="AK161" s="42" t="s">
        <v>213</v>
      </c>
      <c r="AL161" s="41">
        <v>1728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ht="24" customHeight="1">
      <c r="A162" s="16"/>
      <c r="B162" s="17">
        <f t="shared" si="46"/>
        <v>4</v>
      </c>
      <c r="C162" s="10"/>
      <c r="D162" s="18" t="s">
        <v>186</v>
      </c>
      <c r="E162" s="10"/>
      <c r="F162" s="18" t="s">
        <v>11</v>
      </c>
      <c r="G162" s="18" t="s">
        <v>11</v>
      </c>
      <c r="H162" s="10"/>
      <c r="I162" s="19">
        <v>16150362</v>
      </c>
      <c r="J162" s="19">
        <v>940</v>
      </c>
      <c r="K162" s="17" t="s">
        <v>6</v>
      </c>
      <c r="L162" s="10"/>
      <c r="M162" s="60">
        <v>1721</v>
      </c>
      <c r="N162" s="60">
        <v>5601</v>
      </c>
      <c r="O162" s="60">
        <v>2731</v>
      </c>
      <c r="P162" s="10"/>
      <c r="Q162" s="60">
        <f t="shared" si="40"/>
        <v>84015</v>
      </c>
      <c r="R162" s="10"/>
      <c r="S162" s="62">
        <f t="shared" si="41"/>
        <v>89616</v>
      </c>
      <c r="T162" s="10"/>
      <c r="U162" s="64">
        <v>34.700000000000003</v>
      </c>
      <c r="V162" s="64">
        <v>18.91</v>
      </c>
      <c r="W162" s="10"/>
      <c r="X162" s="43">
        <v>2370000000</v>
      </c>
      <c r="Y162" s="36">
        <v>0.115</v>
      </c>
      <c r="Z162" s="10"/>
      <c r="AA162" s="20">
        <v>55</v>
      </c>
      <c r="AB162" s="20">
        <v>7</v>
      </c>
      <c r="AC162" s="20">
        <v>3</v>
      </c>
      <c r="AD162" s="20">
        <v>32</v>
      </c>
      <c r="AE162" s="20">
        <v>3</v>
      </c>
      <c r="AF162" s="66">
        <f t="shared" si="42"/>
        <v>100</v>
      </c>
      <c r="AG162" s="10"/>
      <c r="AH162" s="36">
        <v>-6.7000000000000004E-2</v>
      </c>
      <c r="AI162" s="40">
        <v>7421</v>
      </c>
      <c r="AJ162" s="37">
        <v>0.77</v>
      </c>
      <c r="AK162" s="42" t="s">
        <v>210</v>
      </c>
      <c r="AL162" s="41">
        <v>1044</v>
      </c>
      <c r="AN162" s="86"/>
      <c r="AO162" s="87"/>
      <c r="AP162" s="88">
        <f t="shared" si="43"/>
        <v>0</v>
      </c>
      <c r="AR162" s="86">
        <f t="shared" si="44"/>
        <v>0</v>
      </c>
      <c r="AS162" s="87"/>
      <c r="AT162" s="88">
        <f t="shared" si="45"/>
        <v>0</v>
      </c>
      <c r="AV162" s="88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174</v>
      </c>
      <c r="E163" s="10"/>
      <c r="F163" s="18" t="s">
        <v>11</v>
      </c>
      <c r="G163" s="18" t="s">
        <v>11</v>
      </c>
      <c r="H163" s="10"/>
      <c r="I163" s="19">
        <v>41487964</v>
      </c>
      <c r="J163" s="19">
        <v>660</v>
      </c>
      <c r="K163" s="17" t="s">
        <v>6</v>
      </c>
      <c r="L163" s="10"/>
      <c r="M163" s="60">
        <v>3503</v>
      </c>
      <c r="N163" s="60">
        <v>12036</v>
      </c>
      <c r="O163" s="60">
        <v>5769</v>
      </c>
      <c r="P163" s="10"/>
      <c r="Q163" s="60">
        <f t="shared" si="40"/>
        <v>180540</v>
      </c>
      <c r="R163" s="10"/>
      <c r="S163" s="62">
        <f t="shared" si="41"/>
        <v>192576</v>
      </c>
      <c r="T163" s="10"/>
      <c r="U163" s="64">
        <v>29</v>
      </c>
      <c r="V163" s="64">
        <v>15.15</v>
      </c>
      <c r="W163" s="10"/>
      <c r="X163" s="43">
        <v>2330000000</v>
      </c>
      <c r="Y163" s="36">
        <v>9.6000000000000002E-2</v>
      </c>
      <c r="Z163" s="10"/>
      <c r="AA163" s="20">
        <v>50</v>
      </c>
      <c r="AB163" s="20">
        <v>8</v>
      </c>
      <c r="AC163" s="20">
        <v>13</v>
      </c>
      <c r="AD163" s="20">
        <v>28</v>
      </c>
      <c r="AE163" s="20">
        <v>1</v>
      </c>
      <c r="AF163" s="66">
        <f t="shared" si="42"/>
        <v>100</v>
      </c>
      <c r="AG163" s="10"/>
      <c r="AH163" s="36">
        <v>-0.10199999999999999</v>
      </c>
      <c r="AI163" s="40">
        <v>3844</v>
      </c>
      <c r="AJ163" s="37">
        <v>0.61</v>
      </c>
      <c r="AK163" s="42" t="s">
        <v>213</v>
      </c>
      <c r="AL163" s="41">
        <v>869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147</v>
      </c>
      <c r="E164" s="10"/>
      <c r="F164" s="18" t="s">
        <v>11</v>
      </c>
      <c r="G164" s="18" t="s">
        <v>11</v>
      </c>
      <c r="H164" s="10"/>
      <c r="I164" s="19">
        <v>15411614</v>
      </c>
      <c r="J164" s="19">
        <v>950</v>
      </c>
      <c r="K164" s="17" t="s">
        <v>6</v>
      </c>
      <c r="L164" s="10"/>
      <c r="M164" s="60">
        <v>604</v>
      </c>
      <c r="N164" s="60">
        <v>3609</v>
      </c>
      <c r="O164" s="60">
        <v>1775</v>
      </c>
      <c r="P164" s="10"/>
      <c r="Q164" s="60">
        <f t="shared" si="40"/>
        <v>54135</v>
      </c>
      <c r="R164" s="10"/>
      <c r="S164" s="62">
        <f t="shared" si="41"/>
        <v>57744</v>
      </c>
      <c r="T164" s="10"/>
      <c r="U164" s="64">
        <v>23.4</v>
      </c>
      <c r="V164" s="64">
        <v>12.36</v>
      </c>
      <c r="W164" s="10"/>
      <c r="X164" s="43">
        <v>1480000000</v>
      </c>
      <c r="Y164" s="36">
        <v>7.8E-2</v>
      </c>
      <c r="Z164" s="10"/>
      <c r="AA164" s="20">
        <v>58</v>
      </c>
      <c r="AB164" s="20">
        <v>10</v>
      </c>
      <c r="AC164" s="20">
        <v>1</v>
      </c>
      <c r="AD164" s="20">
        <v>30</v>
      </c>
      <c r="AE164" s="20">
        <v>1</v>
      </c>
      <c r="AF164" s="66">
        <f t="shared" si="42"/>
        <v>100</v>
      </c>
      <c r="AG164" s="10"/>
      <c r="AH164" s="36">
        <v>-8.9999999999999993E-3</v>
      </c>
      <c r="AI164" s="40">
        <v>3037</v>
      </c>
      <c r="AJ164" s="37">
        <v>0.6</v>
      </c>
      <c r="AK164" s="42" t="s">
        <v>213</v>
      </c>
      <c r="AL164" s="41">
        <v>669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s="25" customFormat="1" ht="24" customHeight="1">
      <c r="A165" s="224"/>
      <c r="B165" s="14">
        <f t="shared" si="46"/>
        <v>7</v>
      </c>
      <c r="C165" s="24"/>
      <c r="D165" s="22" t="s">
        <v>122</v>
      </c>
      <c r="E165" s="24"/>
      <c r="F165" s="22" t="s">
        <v>22</v>
      </c>
      <c r="G165" s="22" t="s">
        <v>198</v>
      </c>
      <c r="H165" s="24"/>
      <c r="I165" s="23">
        <v>28982772</v>
      </c>
      <c r="J165" s="23">
        <v>730</v>
      </c>
      <c r="K165" s="14" t="s">
        <v>6</v>
      </c>
      <c r="L165" s="24"/>
      <c r="M165" s="61">
        <v>2006</v>
      </c>
      <c r="N165" s="61">
        <v>4622</v>
      </c>
      <c r="O165" s="61">
        <v>6765</v>
      </c>
      <c r="P165" s="24"/>
      <c r="Q165" s="61">
        <f t="shared" si="40"/>
        <v>69330</v>
      </c>
      <c r="R165" s="24"/>
      <c r="S165" s="63">
        <f t="shared" si="41"/>
        <v>73952</v>
      </c>
      <c r="T165" s="24"/>
      <c r="U165" s="223">
        <v>15.9</v>
      </c>
      <c r="V165" s="223">
        <v>22.88</v>
      </c>
      <c r="W165" s="24"/>
      <c r="X165" s="49">
        <v>1120000000</v>
      </c>
      <c r="Y165" s="50">
        <v>5.2999999999999999E-2</v>
      </c>
      <c r="Z165" s="24"/>
      <c r="AA165" s="13">
        <v>20</v>
      </c>
      <c r="AB165" s="13">
        <v>20</v>
      </c>
      <c r="AC165" s="13">
        <v>6</v>
      </c>
      <c r="AD165" s="13">
        <v>53</v>
      </c>
      <c r="AE165" s="13">
        <v>1</v>
      </c>
      <c r="AF165" s="67">
        <f t="shared" si="42"/>
        <v>100</v>
      </c>
      <c r="AG165" s="24"/>
      <c r="AH165" s="50">
        <v>-6.0000000000000001E-3</v>
      </c>
      <c r="AI165" s="51">
        <v>8071</v>
      </c>
      <c r="AJ165" s="52">
        <v>0.72</v>
      </c>
      <c r="AK165" s="53" t="s">
        <v>213</v>
      </c>
      <c r="AL165" s="54">
        <v>1084</v>
      </c>
      <c r="AN165" s="90"/>
      <c r="AO165" s="91"/>
      <c r="AP165" s="92">
        <f t="shared" si="43"/>
        <v>0</v>
      </c>
      <c r="AR165" s="90">
        <f t="shared" si="44"/>
        <v>0</v>
      </c>
      <c r="AS165" s="91"/>
      <c r="AT165" s="92">
        <f t="shared" si="45"/>
        <v>0</v>
      </c>
      <c r="AV165" s="92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34</v>
      </c>
      <c r="E166" s="10"/>
      <c r="F166" s="18" t="s">
        <v>11</v>
      </c>
      <c r="G166" s="18" t="s">
        <v>11</v>
      </c>
      <c r="H166" s="10"/>
      <c r="I166" s="19">
        <v>18646432</v>
      </c>
      <c r="J166" s="19">
        <v>640</v>
      </c>
      <c r="K166" s="17" t="s">
        <v>6</v>
      </c>
      <c r="L166" s="10"/>
      <c r="M166" s="60">
        <v>878</v>
      </c>
      <c r="N166" s="60">
        <v>5686</v>
      </c>
      <c r="O166" s="60">
        <v>3464</v>
      </c>
      <c r="P166" s="10"/>
      <c r="Q166" s="60">
        <f t="shared" si="40"/>
        <v>85290</v>
      </c>
      <c r="R166" s="10"/>
      <c r="S166" s="62">
        <f t="shared" si="41"/>
        <v>90976</v>
      </c>
      <c r="T166" s="10"/>
      <c r="U166" s="64">
        <v>30.5</v>
      </c>
      <c r="V166" s="64">
        <v>16.93</v>
      </c>
      <c r="W166" s="10"/>
      <c r="X166" s="43">
        <v>1100000000</v>
      </c>
      <c r="Y166" s="36">
        <v>0.10100000000000001</v>
      </c>
      <c r="Z166" s="10"/>
      <c r="AA166" s="20">
        <v>51</v>
      </c>
      <c r="AB166" s="20">
        <v>5</v>
      </c>
      <c r="AC166" s="20">
        <v>2</v>
      </c>
      <c r="AD166" s="20">
        <v>41</v>
      </c>
      <c r="AE166" s="20">
        <v>1</v>
      </c>
      <c r="AF166" s="66">
        <f t="shared" si="42"/>
        <v>100</v>
      </c>
      <c r="AG166" s="10"/>
      <c r="AH166" s="36">
        <v>-8.9999999999999993E-3</v>
      </c>
      <c r="AI166" s="40">
        <v>11296</v>
      </c>
      <c r="AJ166" s="37">
        <v>0.54</v>
      </c>
      <c r="AK166" s="42" t="s">
        <v>214</v>
      </c>
      <c r="AL166" s="41">
        <v>969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119</v>
      </c>
      <c r="E167" s="10"/>
      <c r="F167" s="18" t="s">
        <v>11</v>
      </c>
      <c r="G167" s="18" t="s">
        <v>11</v>
      </c>
      <c r="H167" s="10"/>
      <c r="I167" s="19">
        <v>28829476</v>
      </c>
      <c r="J167" s="19">
        <v>480</v>
      </c>
      <c r="K167" s="17" t="s">
        <v>6</v>
      </c>
      <c r="L167" s="10"/>
      <c r="M167" s="60">
        <v>1379</v>
      </c>
      <c r="N167" s="60">
        <v>8665</v>
      </c>
      <c r="O167" s="60">
        <v>5054</v>
      </c>
      <c r="P167" s="10"/>
      <c r="Q167" s="60">
        <f t="shared" si="40"/>
        <v>129975</v>
      </c>
      <c r="R167" s="10"/>
      <c r="S167" s="62">
        <f t="shared" si="41"/>
        <v>138640</v>
      </c>
      <c r="T167" s="10"/>
      <c r="U167" s="64">
        <v>30.1</v>
      </c>
      <c r="V167" s="64">
        <v>17.420000000000002</v>
      </c>
      <c r="W167" s="10"/>
      <c r="X167" s="43">
        <v>1100000000</v>
      </c>
      <c r="Y167" s="36">
        <v>0.1</v>
      </c>
      <c r="Z167" s="10"/>
      <c r="AA167" s="20">
        <v>30</v>
      </c>
      <c r="AB167" s="20">
        <v>9</v>
      </c>
      <c r="AC167" s="20">
        <v>6</v>
      </c>
      <c r="AD167" s="20">
        <v>54</v>
      </c>
      <c r="AE167" s="20">
        <v>1</v>
      </c>
      <c r="AF167" s="66">
        <f t="shared" si="42"/>
        <v>100</v>
      </c>
      <c r="AG167" s="10"/>
      <c r="AH167" s="36">
        <v>-5.6000000000000001E-2</v>
      </c>
      <c r="AI167" s="40">
        <v>2424</v>
      </c>
      <c r="AJ167" s="37">
        <v>0.73</v>
      </c>
      <c r="AK167" s="42" t="s">
        <v>213</v>
      </c>
      <c r="AL167" s="41">
        <v>970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110</v>
      </c>
      <c r="E168" s="10"/>
      <c r="F168" s="18" t="s">
        <v>11</v>
      </c>
      <c r="G168" s="18" t="s">
        <v>11</v>
      </c>
      <c r="H168" s="10"/>
      <c r="I168" s="19">
        <v>17994836</v>
      </c>
      <c r="J168" s="19">
        <v>750</v>
      </c>
      <c r="K168" s="17" t="s">
        <v>6</v>
      </c>
      <c r="L168" s="10"/>
      <c r="M168" s="60">
        <v>541</v>
      </c>
      <c r="N168" s="60">
        <v>4159</v>
      </c>
      <c r="O168" s="60">
        <v>3090</v>
      </c>
      <c r="P168" s="10"/>
      <c r="Q168" s="60">
        <f t="shared" si="40"/>
        <v>62385</v>
      </c>
      <c r="R168" s="10"/>
      <c r="S168" s="62">
        <f t="shared" si="41"/>
        <v>66544</v>
      </c>
      <c r="T168" s="10"/>
      <c r="U168" s="64">
        <v>23.1</v>
      </c>
      <c r="V168" s="64">
        <v>15.82</v>
      </c>
      <c r="W168" s="10"/>
      <c r="X168" s="43">
        <v>1080000000</v>
      </c>
      <c r="Y168" s="36">
        <v>7.6999999999999999E-2</v>
      </c>
      <c r="Z168" s="10"/>
      <c r="AA168" s="20">
        <v>50</v>
      </c>
      <c r="AB168" s="20">
        <v>8</v>
      </c>
      <c r="AC168" s="20">
        <v>1</v>
      </c>
      <c r="AD168" s="20">
        <v>39</v>
      </c>
      <c r="AE168" s="20">
        <v>2</v>
      </c>
      <c r="AF168" s="66">
        <f t="shared" si="42"/>
        <v>100</v>
      </c>
      <c r="AG168" s="10"/>
      <c r="AH168" s="36">
        <v>3.6999999999999998E-2</v>
      </c>
      <c r="AI168" s="40">
        <v>1914</v>
      </c>
      <c r="AJ168" s="37">
        <v>0.42</v>
      </c>
      <c r="AK168" s="42" t="s">
        <v>214</v>
      </c>
      <c r="AL168" s="41">
        <v>1026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4</v>
      </c>
      <c r="E169" s="10"/>
      <c r="F169" s="18" t="s">
        <v>5</v>
      </c>
      <c r="G169" s="18" t="s">
        <v>198</v>
      </c>
      <c r="H169" s="10"/>
      <c r="I169" s="19">
        <v>34656032</v>
      </c>
      <c r="J169" s="19">
        <v>580</v>
      </c>
      <c r="K169" s="17" t="s">
        <v>6</v>
      </c>
      <c r="L169" s="10"/>
      <c r="M169" s="60">
        <v>1565</v>
      </c>
      <c r="N169" s="60">
        <v>5230</v>
      </c>
      <c r="O169" s="60">
        <v>8507</v>
      </c>
      <c r="P169" s="10"/>
      <c r="Q169" s="60">
        <f t="shared" si="40"/>
        <v>78450</v>
      </c>
      <c r="R169" s="10"/>
      <c r="S169" s="62">
        <f t="shared" si="41"/>
        <v>83680</v>
      </c>
      <c r="T169" s="10"/>
      <c r="U169" s="64">
        <v>15.1</v>
      </c>
      <c r="V169" s="64">
        <v>26.77</v>
      </c>
      <c r="W169" s="10"/>
      <c r="X169" s="43">
        <v>955710000</v>
      </c>
      <c r="Y169" s="36">
        <v>0.05</v>
      </c>
      <c r="Z169" s="10"/>
      <c r="AA169" s="20">
        <v>52</v>
      </c>
      <c r="AB169" s="20">
        <v>10</v>
      </c>
      <c r="AC169" s="20">
        <v>1</v>
      </c>
      <c r="AD169" s="20">
        <v>36</v>
      </c>
      <c r="AE169" s="20">
        <v>1</v>
      </c>
      <c r="AF169" s="66">
        <f t="shared" si="42"/>
        <v>100</v>
      </c>
      <c r="AG169" s="10"/>
      <c r="AH169" s="36">
        <v>-4.8000000000000001E-2</v>
      </c>
      <c r="AI169" s="40">
        <v>1891</v>
      </c>
      <c r="AJ169" s="37">
        <v>0.8</v>
      </c>
      <c r="AK169" s="42" t="s">
        <v>210</v>
      </c>
      <c r="AL169" s="41">
        <v>1636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ht="24" customHeight="1">
      <c r="A170" s="16"/>
      <c r="B170" s="17">
        <f t="shared" si="46"/>
        <v>12</v>
      </c>
      <c r="C170" s="10"/>
      <c r="D170" s="18" t="s">
        <v>106</v>
      </c>
      <c r="E170" s="10"/>
      <c r="F170" s="18" t="s">
        <v>11</v>
      </c>
      <c r="G170" s="18" t="s">
        <v>11</v>
      </c>
      <c r="H170" s="10"/>
      <c r="I170" s="19">
        <v>24894552</v>
      </c>
      <c r="J170" s="19">
        <v>400</v>
      </c>
      <c r="K170" s="17" t="s">
        <v>6</v>
      </c>
      <c r="L170" s="10"/>
      <c r="M170" s="60">
        <v>340</v>
      </c>
      <c r="N170" s="60">
        <v>7108</v>
      </c>
      <c r="O170" s="60">
        <v>3416</v>
      </c>
      <c r="P170" s="10"/>
      <c r="Q170" s="60">
        <f t="shared" si="40"/>
        <v>106620</v>
      </c>
      <c r="R170" s="10"/>
      <c r="S170" s="62">
        <f t="shared" si="41"/>
        <v>113728</v>
      </c>
      <c r="T170" s="10"/>
      <c r="U170" s="64">
        <v>28.6</v>
      </c>
      <c r="V170" s="64">
        <v>13.46</v>
      </c>
      <c r="W170" s="10"/>
      <c r="X170" s="43">
        <v>949480000</v>
      </c>
      <c r="Y170" s="36">
        <v>9.5000000000000001E-2</v>
      </c>
      <c r="Z170" s="10"/>
      <c r="AA170" s="20">
        <v>48</v>
      </c>
      <c r="AB170" s="20">
        <v>5</v>
      </c>
      <c r="AC170" s="20">
        <v>4</v>
      </c>
      <c r="AD170" s="20">
        <v>39</v>
      </c>
      <c r="AE170" s="20">
        <v>4</v>
      </c>
      <c r="AF170" s="66">
        <f t="shared" si="42"/>
        <v>100</v>
      </c>
      <c r="AG170" s="10"/>
      <c r="AH170" s="36">
        <v>-3.1E-2</v>
      </c>
      <c r="AI170" s="40">
        <v>952</v>
      </c>
      <c r="AJ170" s="37">
        <v>0.69</v>
      </c>
      <c r="AK170" s="42" t="s">
        <v>213</v>
      </c>
      <c r="AL170" s="41">
        <v>786</v>
      </c>
      <c r="AN170" s="86"/>
      <c r="AO170" s="87"/>
      <c r="AP170" s="88">
        <f t="shared" si="43"/>
        <v>0</v>
      </c>
      <c r="AR170" s="86">
        <f t="shared" si="44"/>
        <v>0</v>
      </c>
      <c r="AS170" s="87"/>
      <c r="AT170" s="88">
        <f t="shared" si="45"/>
        <v>0</v>
      </c>
      <c r="AV170" s="88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41</v>
      </c>
      <c r="E171" s="10"/>
      <c r="F171" s="18" t="s">
        <v>11</v>
      </c>
      <c r="G171" s="18" t="s">
        <v>11</v>
      </c>
      <c r="H171" s="10"/>
      <c r="I171" s="19">
        <v>14452543</v>
      </c>
      <c r="J171" s="19">
        <v>720</v>
      </c>
      <c r="K171" s="17" t="s">
        <v>6</v>
      </c>
      <c r="L171" s="10"/>
      <c r="M171" s="60">
        <v>1122</v>
      </c>
      <c r="N171" s="60">
        <v>3990</v>
      </c>
      <c r="O171" s="60">
        <v>2565</v>
      </c>
      <c r="P171" s="10"/>
      <c r="Q171" s="60">
        <f t="shared" si="40"/>
        <v>59850</v>
      </c>
      <c r="R171" s="10"/>
      <c r="S171" s="62">
        <f t="shared" si="41"/>
        <v>63840</v>
      </c>
      <c r="T171" s="10"/>
      <c r="U171" s="64">
        <v>27.6</v>
      </c>
      <c r="V171" s="64">
        <v>17.47</v>
      </c>
      <c r="W171" s="10"/>
      <c r="X171" s="43">
        <v>926300000</v>
      </c>
      <c r="Y171" s="36">
        <v>9.1999999999999998E-2</v>
      </c>
      <c r="Z171" s="10"/>
      <c r="AA171" s="20">
        <v>45</v>
      </c>
      <c r="AB171" s="20">
        <v>5</v>
      </c>
      <c r="AC171" s="20">
        <v>1</v>
      </c>
      <c r="AD171" s="20">
        <v>48</v>
      </c>
      <c r="AE171" s="20">
        <v>1</v>
      </c>
      <c r="AF171" s="66">
        <f t="shared" si="42"/>
        <v>100</v>
      </c>
      <c r="AG171" s="10"/>
      <c r="AH171" s="36">
        <v>-5.5E-2</v>
      </c>
      <c r="AI171" s="40">
        <v>7777</v>
      </c>
      <c r="AJ171" s="37">
        <v>0.49</v>
      </c>
      <c r="AK171" s="42" t="s">
        <v>214</v>
      </c>
      <c r="AL171" s="41">
        <v>1076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141</v>
      </c>
      <c r="E172" s="10"/>
      <c r="F172" s="18" t="s">
        <v>11</v>
      </c>
      <c r="G172" s="18" t="s">
        <v>11</v>
      </c>
      <c r="H172" s="10"/>
      <c r="I172" s="19">
        <v>11917508</v>
      </c>
      <c r="J172" s="19">
        <v>700</v>
      </c>
      <c r="K172" s="17" t="s">
        <v>6</v>
      </c>
      <c r="L172" s="10"/>
      <c r="M172" s="60">
        <v>593</v>
      </c>
      <c r="N172" s="60">
        <v>3535</v>
      </c>
      <c r="O172" s="60">
        <v>2623</v>
      </c>
      <c r="P172" s="10"/>
      <c r="Q172" s="60">
        <f t="shared" si="40"/>
        <v>53025</v>
      </c>
      <c r="R172" s="10"/>
      <c r="S172" s="62">
        <f t="shared" si="41"/>
        <v>56560</v>
      </c>
      <c r="T172" s="10"/>
      <c r="U172" s="64">
        <v>29.7</v>
      </c>
      <c r="V172" s="64">
        <v>21.48</v>
      </c>
      <c r="W172" s="10"/>
      <c r="X172" s="43">
        <v>835930000</v>
      </c>
      <c r="Y172" s="36">
        <v>9.9000000000000005E-2</v>
      </c>
      <c r="Z172" s="10"/>
      <c r="AA172" s="20">
        <v>21</v>
      </c>
      <c r="AB172" s="20">
        <v>20</v>
      </c>
      <c r="AC172" s="20">
        <v>10</v>
      </c>
      <c r="AD172" s="20">
        <v>48</v>
      </c>
      <c r="AE172" s="20">
        <v>1</v>
      </c>
      <c r="AF172" s="66">
        <f t="shared" si="42"/>
        <v>100</v>
      </c>
      <c r="AG172" s="10"/>
      <c r="AH172" s="36">
        <v>-5.6000000000000001E-2</v>
      </c>
      <c r="AI172" s="40">
        <v>1512</v>
      </c>
      <c r="AJ172" s="37">
        <v>0.62</v>
      </c>
      <c r="AK172" s="42" t="s">
        <v>213</v>
      </c>
      <c r="AL172" s="41">
        <v>1138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77</v>
      </c>
      <c r="E173" s="10"/>
      <c r="F173" s="18" t="s">
        <v>11</v>
      </c>
      <c r="G173" s="18" t="s">
        <v>11</v>
      </c>
      <c r="H173" s="10"/>
      <c r="I173" s="19">
        <v>12395924</v>
      </c>
      <c r="J173" s="19">
        <v>490</v>
      </c>
      <c r="K173" s="17" t="s">
        <v>6</v>
      </c>
      <c r="L173" s="10"/>
      <c r="M173" s="60">
        <v>458</v>
      </c>
      <c r="N173" s="60">
        <v>3490</v>
      </c>
      <c r="O173" s="60">
        <v>1985</v>
      </c>
      <c r="P173" s="10"/>
      <c r="Q173" s="60">
        <f t="shared" si="40"/>
        <v>52350</v>
      </c>
      <c r="R173" s="10"/>
      <c r="S173" s="62">
        <f t="shared" si="41"/>
        <v>55840</v>
      </c>
      <c r="T173" s="10"/>
      <c r="U173" s="64">
        <v>28.2</v>
      </c>
      <c r="V173" s="64">
        <v>17.22</v>
      </c>
      <c r="W173" s="10"/>
      <c r="X173" s="43">
        <v>813910000</v>
      </c>
      <c r="Y173" s="36">
        <v>9.4E-2</v>
      </c>
      <c r="Z173" s="10"/>
      <c r="AA173" s="20">
        <v>50</v>
      </c>
      <c r="AB173" s="20">
        <v>9</v>
      </c>
      <c r="AC173" s="20">
        <v>1</v>
      </c>
      <c r="AD173" s="20">
        <v>39</v>
      </c>
      <c r="AE173" s="20">
        <v>1</v>
      </c>
      <c r="AF173" s="66">
        <f t="shared" si="42"/>
        <v>100</v>
      </c>
      <c r="AG173" s="10"/>
      <c r="AH173" s="36">
        <v>-5.5E-2</v>
      </c>
      <c r="AI173" s="40">
        <v>2095</v>
      </c>
      <c r="AJ173" s="37">
        <v>0.55000000000000004</v>
      </c>
      <c r="AK173" s="42" t="s">
        <v>214</v>
      </c>
      <c r="AL173" s="41">
        <v>956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27</v>
      </c>
      <c r="E174" s="10"/>
      <c r="F174" s="18" t="s">
        <v>11</v>
      </c>
      <c r="G174" s="18" t="s">
        <v>11</v>
      </c>
      <c r="H174" s="10"/>
      <c r="I174" s="19">
        <v>10872298</v>
      </c>
      <c r="J174" s="19">
        <v>820</v>
      </c>
      <c r="K174" s="17" t="s">
        <v>6</v>
      </c>
      <c r="L174" s="10"/>
      <c r="M174" s="60">
        <v>637</v>
      </c>
      <c r="N174" s="60">
        <v>2986</v>
      </c>
      <c r="O174" s="60">
        <v>3098</v>
      </c>
      <c r="P174" s="10"/>
      <c r="Q174" s="60">
        <f t="shared" si="40"/>
        <v>44790</v>
      </c>
      <c r="R174" s="10"/>
      <c r="S174" s="62">
        <f t="shared" si="41"/>
        <v>47776</v>
      </c>
      <c r="T174" s="10"/>
      <c r="U174" s="64">
        <v>27.5</v>
      </c>
      <c r="V174" s="64">
        <v>27.55</v>
      </c>
      <c r="W174" s="10"/>
      <c r="X174" s="43">
        <v>782890000</v>
      </c>
      <c r="Y174" s="36">
        <v>9.0999999999999998E-2</v>
      </c>
      <c r="Z174" s="10"/>
      <c r="AA174" s="20">
        <v>39</v>
      </c>
      <c r="AB174" s="20">
        <v>3</v>
      </c>
      <c r="AC174" s="20">
        <v>2</v>
      </c>
      <c r="AD174" s="20">
        <v>54</v>
      </c>
      <c r="AE174" s="20">
        <v>2</v>
      </c>
      <c r="AF174" s="66">
        <f t="shared" si="42"/>
        <v>100</v>
      </c>
      <c r="AG174" s="10"/>
      <c r="AH174" s="36">
        <v>-8.3000000000000004E-2</v>
      </c>
      <c r="AI174" s="40">
        <v>4321</v>
      </c>
      <c r="AJ174" s="37">
        <v>0.57999999999999996</v>
      </c>
      <c r="AK174" s="42" t="s">
        <v>214</v>
      </c>
      <c r="AL174" s="41">
        <v>1546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125</v>
      </c>
      <c r="E175" s="10"/>
      <c r="F175" s="18" t="s">
        <v>11</v>
      </c>
      <c r="G175" s="18" t="s">
        <v>11</v>
      </c>
      <c r="H175" s="10"/>
      <c r="I175" s="19">
        <v>20672988</v>
      </c>
      <c r="J175" s="19">
        <v>370</v>
      </c>
      <c r="K175" s="17" t="s">
        <v>6</v>
      </c>
      <c r="L175" s="10"/>
      <c r="M175" s="60">
        <v>978</v>
      </c>
      <c r="N175" s="60">
        <v>5414</v>
      </c>
      <c r="O175" s="60">
        <v>2514</v>
      </c>
      <c r="P175" s="10"/>
      <c r="Q175" s="60">
        <f t="shared" si="40"/>
        <v>81210</v>
      </c>
      <c r="R175" s="10"/>
      <c r="S175" s="62">
        <f t="shared" si="41"/>
        <v>86624</v>
      </c>
      <c r="T175" s="10"/>
      <c r="U175" s="64">
        <v>26.2</v>
      </c>
      <c r="V175" s="64">
        <v>12.21</v>
      </c>
      <c r="W175" s="10"/>
      <c r="X175" s="43">
        <v>655550000</v>
      </c>
      <c r="Y175" s="36">
        <v>8.6999999999999994E-2</v>
      </c>
      <c r="Z175" s="10"/>
      <c r="AA175" s="20">
        <v>58</v>
      </c>
      <c r="AB175" s="20">
        <v>11</v>
      </c>
      <c r="AC175" s="20">
        <v>1</v>
      </c>
      <c r="AD175" s="20">
        <v>28</v>
      </c>
      <c r="AE175" s="20">
        <v>2</v>
      </c>
      <c r="AF175" s="66">
        <f t="shared" si="42"/>
        <v>100</v>
      </c>
      <c r="AG175" s="10"/>
      <c r="AH175" s="36">
        <v>-5.0000000000000001E-3</v>
      </c>
      <c r="AI175" s="40">
        <v>2111</v>
      </c>
      <c r="AJ175" s="37">
        <v>0.5</v>
      </c>
      <c r="AK175" s="42" t="s">
        <v>214</v>
      </c>
      <c r="AL175" s="41">
        <v>776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154</v>
      </c>
      <c r="E176" s="10"/>
      <c r="F176" s="18" t="s">
        <v>5</v>
      </c>
      <c r="G176" s="18" t="s">
        <v>11</v>
      </c>
      <c r="H176" s="10"/>
      <c r="I176" s="19">
        <v>14317996</v>
      </c>
      <c r="J176" s="19">
        <v>0</v>
      </c>
      <c r="K176" s="17" t="s">
        <v>6</v>
      </c>
      <c r="L176" s="10"/>
      <c r="M176" s="60">
        <v>165</v>
      </c>
      <c r="N176" s="60">
        <v>3884</v>
      </c>
      <c r="O176" s="60">
        <v>5101</v>
      </c>
      <c r="P176" s="10"/>
      <c r="Q176" s="60">
        <f t="shared" si="40"/>
        <v>58260</v>
      </c>
      <c r="R176" s="10"/>
      <c r="S176" s="62">
        <f t="shared" si="41"/>
        <v>62144</v>
      </c>
      <c r="T176" s="10"/>
      <c r="U176" s="64">
        <v>27.1</v>
      </c>
      <c r="V176" s="64">
        <v>31.2</v>
      </c>
      <c r="W176" s="10"/>
      <c r="X176" s="43">
        <v>609910000</v>
      </c>
      <c r="Y176" s="36">
        <v>0.09</v>
      </c>
      <c r="Z176" s="10"/>
      <c r="AA176" s="20">
        <v>49</v>
      </c>
      <c r="AB176" s="20">
        <v>5</v>
      </c>
      <c r="AC176" s="20">
        <v>5</v>
      </c>
      <c r="AD176" s="20">
        <v>40</v>
      </c>
      <c r="AE176" s="20">
        <v>1</v>
      </c>
      <c r="AF176" s="66">
        <f t="shared" si="42"/>
        <v>100</v>
      </c>
      <c r="AG176" s="10"/>
      <c r="AH176" s="36">
        <v>-7.6999999999999999E-2</v>
      </c>
      <c r="AI176" s="40">
        <v>415</v>
      </c>
      <c r="AJ176" s="37">
        <v>0.63</v>
      </c>
      <c r="AK176" s="42" t="s">
        <v>213</v>
      </c>
      <c r="AL176" s="41">
        <v>1732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107</v>
      </c>
      <c r="E177" s="10"/>
      <c r="F177" s="18" t="s">
        <v>11</v>
      </c>
      <c r="G177" s="18" t="s">
        <v>11</v>
      </c>
      <c r="H177" s="10"/>
      <c r="I177" s="19">
        <v>18091576</v>
      </c>
      <c r="J177" s="19">
        <v>320</v>
      </c>
      <c r="K177" s="17" t="s">
        <v>6</v>
      </c>
      <c r="L177" s="10"/>
      <c r="M177" s="60">
        <v>1122</v>
      </c>
      <c r="N177" s="60">
        <v>5601</v>
      </c>
      <c r="O177" s="60">
        <v>2217</v>
      </c>
      <c r="P177" s="10"/>
      <c r="Q177" s="60">
        <f t="shared" si="40"/>
        <v>84015</v>
      </c>
      <c r="R177" s="10"/>
      <c r="S177" s="62">
        <f t="shared" si="41"/>
        <v>89616</v>
      </c>
      <c r="T177" s="10"/>
      <c r="U177" s="64">
        <v>31</v>
      </c>
      <c r="V177" s="64">
        <v>13.23</v>
      </c>
      <c r="W177" s="10"/>
      <c r="X177" s="43">
        <v>559270000</v>
      </c>
      <c r="Y177" s="36">
        <v>0.10299999999999999</v>
      </c>
      <c r="Z177" s="10"/>
      <c r="AA177" s="20">
        <v>49</v>
      </c>
      <c r="AB177" s="20">
        <v>5</v>
      </c>
      <c r="AC177" s="20">
        <v>4</v>
      </c>
      <c r="AD177" s="20">
        <v>41</v>
      </c>
      <c r="AE177" s="20">
        <v>1</v>
      </c>
      <c r="AF177" s="66">
        <f t="shared" si="42"/>
        <v>100</v>
      </c>
      <c r="AG177" s="10"/>
      <c r="AH177" s="36">
        <v>-4.7E-2</v>
      </c>
      <c r="AI177" s="40">
        <v>2673</v>
      </c>
      <c r="AJ177" s="37">
        <v>0.62</v>
      </c>
      <c r="AK177" s="42" t="s">
        <v>213</v>
      </c>
      <c r="AL177" s="41">
        <v>726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168</v>
      </c>
      <c r="E178" s="10"/>
      <c r="F178" s="18" t="s">
        <v>11</v>
      </c>
      <c r="G178" s="18" t="s">
        <v>11</v>
      </c>
      <c r="H178" s="10"/>
      <c r="I178" s="19">
        <v>7606374</v>
      </c>
      <c r="J178" s="19">
        <v>540</v>
      </c>
      <c r="K178" s="17" t="s">
        <v>6</v>
      </c>
      <c r="L178" s="10"/>
      <c r="M178" s="60">
        <v>514</v>
      </c>
      <c r="N178" s="60">
        <v>2224</v>
      </c>
      <c r="O178" s="60">
        <v>1130</v>
      </c>
      <c r="P178" s="10"/>
      <c r="Q178" s="60">
        <f t="shared" si="40"/>
        <v>33360</v>
      </c>
      <c r="R178" s="10"/>
      <c r="S178" s="62">
        <f t="shared" si="41"/>
        <v>35584</v>
      </c>
      <c r="T178" s="10"/>
      <c r="U178" s="64">
        <v>29.2</v>
      </c>
      <c r="V178" s="64">
        <v>15.36</v>
      </c>
      <c r="W178" s="10"/>
      <c r="X178" s="43">
        <v>433370000</v>
      </c>
      <c r="Y178" s="36">
        <v>9.7000000000000003E-2</v>
      </c>
      <c r="Z178" s="10"/>
      <c r="AA178" s="20">
        <v>48</v>
      </c>
      <c r="AB178" s="20">
        <v>7</v>
      </c>
      <c r="AC178" s="20">
        <v>2</v>
      </c>
      <c r="AD178" s="20">
        <v>42</v>
      </c>
      <c r="AE178" s="20">
        <v>1</v>
      </c>
      <c r="AF178" s="66">
        <f t="shared" si="42"/>
        <v>100</v>
      </c>
      <c r="AG178" s="10"/>
      <c r="AH178" s="36">
        <v>-7.0000000000000007E-2</v>
      </c>
      <c r="AI178" s="40">
        <v>843</v>
      </c>
      <c r="AJ178" s="37">
        <v>0.71</v>
      </c>
      <c r="AK178" s="42" t="s">
        <v>214</v>
      </c>
      <c r="AL178" s="41">
        <v>829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102</v>
      </c>
      <c r="E179" s="10"/>
      <c r="F179" s="18" t="s">
        <v>11</v>
      </c>
      <c r="G179" s="18" t="s">
        <v>11</v>
      </c>
      <c r="H179" s="10"/>
      <c r="I179" s="19">
        <v>4613823</v>
      </c>
      <c r="J179" s="19">
        <v>370</v>
      </c>
      <c r="K179" s="17" t="s">
        <v>6</v>
      </c>
      <c r="L179" s="10"/>
      <c r="M179" s="60">
        <v>175</v>
      </c>
      <c r="N179" s="60">
        <v>1657</v>
      </c>
      <c r="O179" s="60">
        <v>502</v>
      </c>
      <c r="P179" s="10"/>
      <c r="Q179" s="60">
        <f t="shared" si="40"/>
        <v>24855</v>
      </c>
      <c r="R179" s="10"/>
      <c r="S179" s="62">
        <f t="shared" si="41"/>
        <v>26512</v>
      </c>
      <c r="T179" s="10"/>
      <c r="U179" s="64">
        <v>35.9</v>
      </c>
      <c r="V179" s="64">
        <v>10.86</v>
      </c>
      <c r="W179" s="10"/>
      <c r="X179" s="43">
        <v>391420000</v>
      </c>
      <c r="Y179" s="36">
        <v>0.11899999999999999</v>
      </c>
      <c r="Z179" s="10"/>
      <c r="AA179" s="20">
        <v>55</v>
      </c>
      <c r="AB179" s="20">
        <v>10</v>
      </c>
      <c r="AC179" s="20">
        <v>1</v>
      </c>
      <c r="AD179" s="20">
        <v>33</v>
      </c>
      <c r="AE179" s="20">
        <v>1</v>
      </c>
      <c r="AF179" s="66">
        <f t="shared" si="42"/>
        <v>100</v>
      </c>
      <c r="AG179" s="10"/>
      <c r="AH179" s="36">
        <v>-8.7999999999999995E-2</v>
      </c>
      <c r="AI179" s="40">
        <v>23518</v>
      </c>
      <c r="AJ179" s="37">
        <v>0.61</v>
      </c>
      <c r="AK179" s="42" t="s">
        <v>213</v>
      </c>
      <c r="AL179" s="41">
        <v>626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35</v>
      </c>
      <c r="E180" s="10"/>
      <c r="F180" s="18" t="s">
        <v>11</v>
      </c>
      <c r="G180" s="18" t="s">
        <v>11</v>
      </c>
      <c r="H180" s="10"/>
      <c r="I180" s="19">
        <v>10524117</v>
      </c>
      <c r="J180" s="19">
        <v>280</v>
      </c>
      <c r="K180" s="17" t="s">
        <v>6</v>
      </c>
      <c r="L180" s="10"/>
      <c r="M180" s="60">
        <v>112</v>
      </c>
      <c r="N180" s="60">
        <v>3651</v>
      </c>
      <c r="O180" s="60">
        <v>2228</v>
      </c>
      <c r="P180" s="10"/>
      <c r="Q180" s="60">
        <f t="shared" si="40"/>
        <v>54765</v>
      </c>
      <c r="R180" s="10"/>
      <c r="S180" s="62">
        <f t="shared" si="41"/>
        <v>58416</v>
      </c>
      <c r="T180" s="10"/>
      <c r="U180" s="64">
        <v>34.700000000000003</v>
      </c>
      <c r="V180" s="64">
        <v>21.12</v>
      </c>
      <c r="W180" s="10"/>
      <c r="X180" s="43">
        <v>341340000</v>
      </c>
      <c r="Y180" s="36">
        <v>0.115</v>
      </c>
      <c r="Z180" s="10"/>
      <c r="AA180" s="20">
        <v>43</v>
      </c>
      <c r="AB180" s="20">
        <v>3</v>
      </c>
      <c r="AC180" s="20">
        <v>2</v>
      </c>
      <c r="AD180" s="20">
        <v>51</v>
      </c>
      <c r="AE180" s="20">
        <v>1</v>
      </c>
      <c r="AF180" s="66">
        <f t="shared" si="42"/>
        <v>100</v>
      </c>
      <c r="AG180" s="10"/>
      <c r="AH180" s="36">
        <v>-4.4999999999999998E-2</v>
      </c>
      <c r="AI180" s="40">
        <v>1057</v>
      </c>
      <c r="AJ180" s="37">
        <v>0.65</v>
      </c>
      <c r="AK180" s="42" t="s">
        <v>214</v>
      </c>
      <c r="AL180" s="41">
        <v>1176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156</v>
      </c>
      <c r="E181" s="10"/>
      <c r="F181" s="18" t="s">
        <v>11</v>
      </c>
      <c r="G181" s="18" t="s">
        <v>11</v>
      </c>
      <c r="H181" s="10"/>
      <c r="I181" s="19">
        <v>12230730</v>
      </c>
      <c r="J181" s="19">
        <v>820</v>
      </c>
      <c r="K181" s="17" t="s">
        <v>6</v>
      </c>
      <c r="L181" s="10"/>
      <c r="M181" s="60">
        <v>130</v>
      </c>
      <c r="N181" s="60">
        <v>3661</v>
      </c>
      <c r="O181" s="60">
        <v>1745</v>
      </c>
      <c r="P181" s="10"/>
      <c r="Q181" s="60">
        <f t="shared" si="40"/>
        <v>54915</v>
      </c>
      <c r="R181" s="10"/>
      <c r="S181" s="62">
        <f t="shared" si="41"/>
        <v>58576</v>
      </c>
      <c r="T181" s="10"/>
      <c r="U181" s="64">
        <v>29.9</v>
      </c>
      <c r="V181" s="64">
        <v>18.010000000000002</v>
      </c>
      <c r="W181" s="10"/>
      <c r="X181" s="43">
        <v>289040000</v>
      </c>
      <c r="Y181" s="36">
        <v>0.1</v>
      </c>
      <c r="Z181" s="10"/>
      <c r="AA181" s="20">
        <v>40</v>
      </c>
      <c r="AB181" s="20">
        <v>7</v>
      </c>
      <c r="AC181" s="20">
        <v>3</v>
      </c>
      <c r="AD181" s="20">
        <v>49</v>
      </c>
      <c r="AE181" s="20">
        <v>1</v>
      </c>
      <c r="AF181" s="66">
        <f t="shared" si="42"/>
        <v>100</v>
      </c>
      <c r="AG181" s="10"/>
      <c r="AH181" s="36">
        <v>0.01</v>
      </c>
      <c r="AI181" s="40">
        <v>569</v>
      </c>
      <c r="AJ181" s="37">
        <v>0.59</v>
      </c>
      <c r="AK181" s="42" t="s">
        <v>213</v>
      </c>
      <c r="AL181" s="41">
        <v>1072</v>
      </c>
      <c r="AN181" s="86"/>
      <c r="AO181" s="87"/>
      <c r="AP181" s="88">
        <f t="shared" si="43"/>
        <v>0</v>
      </c>
      <c r="AR181" s="86">
        <f t="shared" si="44"/>
        <v>0</v>
      </c>
      <c r="AS181" s="87"/>
      <c r="AT181" s="88">
        <f t="shared" si="45"/>
        <v>0</v>
      </c>
      <c r="AV181" s="88">
        <v>0</v>
      </c>
    </row>
    <row r="182" spans="1:48" ht="24" customHeight="1">
      <c r="A182" s="16"/>
      <c r="B182" s="17">
        <f t="shared" si="46"/>
        <v>24</v>
      </c>
      <c r="C182" s="10"/>
      <c r="D182" s="18" t="s">
        <v>40</v>
      </c>
      <c r="E182" s="10"/>
      <c r="F182" s="18" t="s">
        <v>11</v>
      </c>
      <c r="G182" s="18" t="s">
        <v>11</v>
      </c>
      <c r="H182" s="10"/>
      <c r="I182" s="19">
        <v>4594621</v>
      </c>
      <c r="J182" s="19">
        <v>370</v>
      </c>
      <c r="K182" s="17" t="s">
        <v>6</v>
      </c>
      <c r="L182" s="10"/>
      <c r="M182" s="60">
        <v>193</v>
      </c>
      <c r="N182" s="60">
        <v>1546</v>
      </c>
      <c r="O182" s="60">
        <v>3470</v>
      </c>
      <c r="P182" s="10"/>
      <c r="Q182" s="60">
        <f t="shared" si="40"/>
        <v>23190</v>
      </c>
      <c r="R182" s="10"/>
      <c r="S182" s="62">
        <f t="shared" si="41"/>
        <v>24736</v>
      </c>
      <c r="T182" s="10"/>
      <c r="U182" s="64">
        <v>33.6</v>
      </c>
      <c r="V182" s="64">
        <v>76.459999999999994</v>
      </c>
      <c r="W182" s="10"/>
      <c r="X182" s="43">
        <v>196400000</v>
      </c>
      <c r="Y182" s="36">
        <v>0.112</v>
      </c>
      <c r="Z182" s="10"/>
      <c r="AA182" s="20">
        <v>39</v>
      </c>
      <c r="AB182" s="20">
        <v>2</v>
      </c>
      <c r="AC182" s="20">
        <v>1</v>
      </c>
      <c r="AD182" s="20">
        <v>57</v>
      </c>
      <c r="AE182" s="20">
        <v>1</v>
      </c>
      <c r="AF182" s="66">
        <f t="shared" si="42"/>
        <v>100</v>
      </c>
      <c r="AG182" s="10"/>
      <c r="AH182" s="36">
        <v>-3.7999999999999999E-2</v>
      </c>
      <c r="AI182" s="40">
        <v>816</v>
      </c>
      <c r="AJ182" s="37">
        <v>0.68</v>
      </c>
      <c r="AK182" s="42" t="s">
        <v>213</v>
      </c>
      <c r="AL182" s="41">
        <v>4713</v>
      </c>
      <c r="AN182" s="86"/>
      <c r="AO182" s="87"/>
      <c r="AP182" s="88">
        <f t="shared" si="43"/>
        <v>0</v>
      </c>
      <c r="AR182" s="86">
        <f t="shared" si="44"/>
        <v>0</v>
      </c>
      <c r="AS182" s="87"/>
      <c r="AT182" s="88">
        <f t="shared" si="45"/>
        <v>0</v>
      </c>
      <c r="AV182" s="88">
        <v>0</v>
      </c>
    </row>
    <row r="183" spans="1:48" ht="24" customHeight="1">
      <c r="A183" s="16"/>
      <c r="B183" s="17">
        <f t="shared" si="46"/>
        <v>25</v>
      </c>
      <c r="C183" s="10"/>
      <c r="D183" s="18" t="s">
        <v>62</v>
      </c>
      <c r="E183" s="10"/>
      <c r="F183" s="18" t="s">
        <v>11</v>
      </c>
      <c r="G183" s="18" t="s">
        <v>11</v>
      </c>
      <c r="H183" s="10"/>
      <c r="I183" s="19">
        <v>4954645</v>
      </c>
      <c r="J183" s="19">
        <v>520</v>
      </c>
      <c r="K183" s="17" t="s">
        <v>6</v>
      </c>
      <c r="L183" s="10"/>
      <c r="M183" s="60">
        <v>130</v>
      </c>
      <c r="N183" s="60">
        <v>1255</v>
      </c>
      <c r="O183" s="60">
        <v>1255</v>
      </c>
      <c r="P183" s="10"/>
      <c r="Q183" s="60">
        <f>N183*$Q$188</f>
        <v>12550</v>
      </c>
      <c r="R183" s="10"/>
      <c r="S183" s="62">
        <f t="shared" si="41"/>
        <v>13805</v>
      </c>
      <c r="T183" s="10"/>
      <c r="U183" s="64">
        <v>25.3</v>
      </c>
      <c r="V183" s="64">
        <v>25.3</v>
      </c>
      <c r="W183" s="10"/>
      <c r="X183" s="43">
        <f>AP183+AT183</f>
        <v>183289838.39999998</v>
      </c>
      <c r="Y183" s="36">
        <f>X183/AV183</f>
        <v>7.0279846012269928E-2</v>
      </c>
      <c r="Z183" s="10"/>
      <c r="AA183" s="20">
        <v>36.200000000000003</v>
      </c>
      <c r="AB183" s="20">
        <v>1.5</v>
      </c>
      <c r="AC183" s="20">
        <v>9.1999999999999993</v>
      </c>
      <c r="AD183" s="20">
        <v>25.4</v>
      </c>
      <c r="AE183" s="20">
        <v>27.7</v>
      </c>
      <c r="AF183" s="66">
        <f t="shared" si="42"/>
        <v>100.00000000000001</v>
      </c>
      <c r="AG183" s="10"/>
      <c r="AH183" s="72"/>
      <c r="AI183" s="73"/>
      <c r="AJ183" s="74"/>
      <c r="AK183" s="75"/>
      <c r="AL183" s="76"/>
      <c r="AN183" s="57">
        <v>811.37599999999998</v>
      </c>
      <c r="AO183" s="35">
        <v>60</v>
      </c>
      <c r="AP183" s="43">
        <f t="shared" si="43"/>
        <v>61096612.799999997</v>
      </c>
      <c r="AR183" s="57">
        <f t="shared" si="44"/>
        <v>811.37599999999998</v>
      </c>
      <c r="AS183" s="35">
        <v>12</v>
      </c>
      <c r="AT183" s="43">
        <f t="shared" si="45"/>
        <v>122193225.59999999</v>
      </c>
      <c r="AV183" s="43">
        <v>2608000000</v>
      </c>
    </row>
    <row r="184" spans="1:48" ht="24" customHeight="1">
      <c r="A184" s="16"/>
      <c r="B184" s="17">
        <f t="shared" si="46"/>
        <v>26</v>
      </c>
      <c r="C184" s="10"/>
      <c r="D184" s="18" t="s">
        <v>70</v>
      </c>
      <c r="E184" s="10"/>
      <c r="F184" s="18" t="s">
        <v>11</v>
      </c>
      <c r="G184" s="18" t="s">
        <v>11</v>
      </c>
      <c r="H184" s="10"/>
      <c r="I184" s="19">
        <v>2038501</v>
      </c>
      <c r="J184" s="19">
        <v>440</v>
      </c>
      <c r="K184" s="17" t="s">
        <v>6</v>
      </c>
      <c r="L184" s="10"/>
      <c r="M184" s="60">
        <v>139</v>
      </c>
      <c r="N184" s="60">
        <v>605</v>
      </c>
      <c r="O184" s="60">
        <v>282</v>
      </c>
      <c r="P184" s="10"/>
      <c r="Q184" s="60">
        <f>N184*$Q$189</f>
        <v>9075</v>
      </c>
      <c r="R184" s="10"/>
      <c r="S184" s="62">
        <f t="shared" si="41"/>
        <v>9680</v>
      </c>
      <c r="T184" s="10"/>
      <c r="U184" s="64">
        <v>29.7</v>
      </c>
      <c r="V184" s="64">
        <v>13.55</v>
      </c>
      <c r="W184" s="10"/>
      <c r="X184" s="43">
        <v>142330000</v>
      </c>
      <c r="Y184" s="36">
        <v>9.9000000000000005E-2</v>
      </c>
      <c r="Z184" s="10"/>
      <c r="AA184" s="20">
        <v>50</v>
      </c>
      <c r="AB184" s="20">
        <v>8</v>
      </c>
      <c r="AC184" s="20">
        <v>2</v>
      </c>
      <c r="AD184" s="20">
        <v>39</v>
      </c>
      <c r="AE184" s="20">
        <v>1</v>
      </c>
      <c r="AF184" s="66">
        <f t="shared" si="42"/>
        <v>100</v>
      </c>
      <c r="AG184" s="10"/>
      <c r="AH184" s="36">
        <v>-0.04</v>
      </c>
      <c r="AI184" s="40">
        <v>4168</v>
      </c>
      <c r="AJ184" s="37">
        <v>0.6</v>
      </c>
      <c r="AK184" s="42" t="s">
        <v>214</v>
      </c>
      <c r="AL184" s="41">
        <v>713</v>
      </c>
      <c r="AN184" s="86"/>
      <c r="AO184" s="87"/>
      <c r="AP184" s="88">
        <f t="shared" si="43"/>
        <v>0</v>
      </c>
      <c r="AR184" s="86">
        <f t="shared" si="44"/>
        <v>0</v>
      </c>
      <c r="AS184" s="87"/>
      <c r="AT184" s="88">
        <f t="shared" si="45"/>
        <v>0</v>
      </c>
      <c r="AV184" s="88">
        <v>0</v>
      </c>
    </row>
    <row r="185" spans="1:48" ht="24" customHeight="1">
      <c r="A185" s="16"/>
      <c r="B185" s="17">
        <f t="shared" si="46"/>
        <v>27</v>
      </c>
      <c r="C185" s="10"/>
      <c r="D185" s="18" t="s">
        <v>78</v>
      </c>
      <c r="E185" s="10"/>
      <c r="F185" s="18" t="s">
        <v>11</v>
      </c>
      <c r="G185" s="18" t="s">
        <v>11</v>
      </c>
      <c r="H185" s="10"/>
      <c r="I185" s="19">
        <v>1815698</v>
      </c>
      <c r="J185" s="19">
        <v>620</v>
      </c>
      <c r="K185" s="17" t="s">
        <v>6</v>
      </c>
      <c r="L185" s="10"/>
      <c r="M185" s="60">
        <v>122</v>
      </c>
      <c r="N185" s="60">
        <v>565</v>
      </c>
      <c r="O185" s="60">
        <v>390</v>
      </c>
      <c r="P185" s="10"/>
      <c r="Q185" s="60">
        <f>N185*$Q$189</f>
        <v>8475</v>
      </c>
      <c r="R185" s="10"/>
      <c r="S185" s="62">
        <f t="shared" si="41"/>
        <v>9040</v>
      </c>
      <c r="T185" s="10"/>
      <c r="U185" s="64">
        <v>31.1</v>
      </c>
      <c r="V185" s="64">
        <v>21.5</v>
      </c>
      <c r="W185" s="10"/>
      <c r="X185" s="43">
        <v>121900000</v>
      </c>
      <c r="Y185" s="36">
        <v>0.10299999999999999</v>
      </c>
      <c r="Z185" s="10"/>
      <c r="AA185" s="20">
        <v>50</v>
      </c>
      <c r="AB185" s="20">
        <v>10</v>
      </c>
      <c r="AC185" s="20">
        <v>1</v>
      </c>
      <c r="AD185" s="20">
        <v>38</v>
      </c>
      <c r="AE185" s="20">
        <v>1</v>
      </c>
      <c r="AF185" s="66">
        <f t="shared" si="42"/>
        <v>100</v>
      </c>
      <c r="AG185" s="10"/>
      <c r="AH185" s="36">
        <v>-5.7000000000000002E-2</v>
      </c>
      <c r="AI185" s="40">
        <v>3428</v>
      </c>
      <c r="AJ185" s="37">
        <v>0.72</v>
      </c>
      <c r="AK185" s="42" t="s">
        <v>214</v>
      </c>
      <c r="AL185" s="41">
        <v>1202</v>
      </c>
      <c r="AN185" s="86"/>
      <c r="AO185" s="87"/>
      <c r="AP185" s="88">
        <f t="shared" si="43"/>
        <v>0</v>
      </c>
      <c r="AR185" s="86">
        <f t="shared" si="44"/>
        <v>0</v>
      </c>
      <c r="AS185" s="87"/>
      <c r="AT185" s="88">
        <f t="shared" si="45"/>
        <v>0</v>
      </c>
      <c r="AV185" s="88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45</v>
      </c>
      <c r="E186" s="10"/>
      <c r="F186" s="18" t="s">
        <v>11</v>
      </c>
      <c r="G186" s="18" t="s">
        <v>11</v>
      </c>
      <c r="H186" s="10"/>
      <c r="I186" s="19">
        <v>795601</v>
      </c>
      <c r="J186" s="19">
        <v>760</v>
      </c>
      <c r="K186" s="17" t="s">
        <v>6</v>
      </c>
      <c r="L186" s="10"/>
      <c r="M186" s="60">
        <v>23</v>
      </c>
      <c r="N186" s="60">
        <v>211</v>
      </c>
      <c r="O186" s="60">
        <v>112</v>
      </c>
      <c r="P186" s="10"/>
      <c r="Q186" s="60">
        <f>N186*$Q$189</f>
        <v>3165</v>
      </c>
      <c r="R186" s="10"/>
      <c r="S186" s="62">
        <f t="shared" si="41"/>
        <v>3376</v>
      </c>
      <c r="T186" s="10"/>
      <c r="U186" s="64">
        <v>26.5</v>
      </c>
      <c r="V186" s="64">
        <v>15.79</v>
      </c>
      <c r="W186" s="10"/>
      <c r="X186" s="43">
        <v>90320000</v>
      </c>
      <c r="Y186" s="36">
        <v>8.7999999999999995E-2</v>
      </c>
      <c r="Z186" s="10"/>
      <c r="AA186" s="20">
        <v>70</v>
      </c>
      <c r="AB186" s="20">
        <v>8</v>
      </c>
      <c r="AC186" s="20">
        <v>3</v>
      </c>
      <c r="AD186" s="20">
        <v>18</v>
      </c>
      <c r="AE186" s="20">
        <v>1</v>
      </c>
      <c r="AF186" s="66">
        <f t="shared" si="42"/>
        <v>100</v>
      </c>
      <c r="AG186" s="10"/>
      <c r="AH186" s="36">
        <v>-2.5999999999999999E-2</v>
      </c>
      <c r="AI186" s="40">
        <v>4386</v>
      </c>
      <c r="AJ186" s="37">
        <v>0.62</v>
      </c>
      <c r="AK186" s="42" t="s">
        <v>213</v>
      </c>
      <c r="AL186" s="41">
        <v>812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94"/>
      <c r="AB189" s="94"/>
      <c r="AC189" s="94"/>
      <c r="AD189" s="94"/>
      <c r="AE189" s="94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94"/>
      <c r="AD193" s="94"/>
      <c r="AE193" s="94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94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94"/>
      <c r="AB196" s="94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94"/>
      <c r="AB204" s="94"/>
      <c r="AC204" s="94"/>
      <c r="AD204" s="94"/>
      <c r="AE204" s="94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I6" s="131" t="s">
        <v>267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179</v>
      </c>
      <c r="E11" s="10"/>
      <c r="F11" s="18" t="s">
        <v>13</v>
      </c>
      <c r="G11" s="18" t="s">
        <v>222</v>
      </c>
      <c r="H11" s="10"/>
      <c r="I11" s="19">
        <v>322179616</v>
      </c>
      <c r="J11" s="19">
        <v>56180</v>
      </c>
      <c r="K11" s="17" t="s">
        <v>14</v>
      </c>
      <c r="L11" s="10"/>
      <c r="M11" s="60">
        <v>35092</v>
      </c>
      <c r="N11" s="60">
        <v>39888</v>
      </c>
      <c r="O11" s="60">
        <v>39888</v>
      </c>
      <c r="P11" s="10"/>
      <c r="Q11" s="60">
        <f t="shared" ref="Q11:Q17" si="0">N11*$Q$201</f>
        <v>1196640</v>
      </c>
      <c r="R11" s="10"/>
      <c r="S11" s="62">
        <f t="shared" ref="S11:S17" si="1">Q11+N11</f>
        <v>1236528</v>
      </c>
      <c r="T11" s="10"/>
      <c r="U11" s="64">
        <v>12.4</v>
      </c>
      <c r="V11" s="64">
        <v>12.4</v>
      </c>
      <c r="W11" s="10"/>
      <c r="X11" s="43">
        <f t="shared" ref="X11:X17" si="2">AP11+AT11</f>
        <v>1847746247500.8</v>
      </c>
      <c r="Y11" s="36">
        <f t="shared" ref="Y11:Y17" si="3">X11/AV11</f>
        <v>9.8772985914406378E-2</v>
      </c>
      <c r="Z11" s="10"/>
      <c r="AA11" s="20">
        <v>63.9</v>
      </c>
      <c r="AB11" s="20">
        <v>14.2</v>
      </c>
      <c r="AC11" s="20">
        <v>2.2999999999999998</v>
      </c>
      <c r="AD11" s="20">
        <v>15.3</v>
      </c>
      <c r="AE11" s="20">
        <v>4.3</v>
      </c>
      <c r="AF11" s="66">
        <f t="shared" ref="AF11:AF17" si="4">SUM(AA11:AE11)</f>
        <v>99.999999999999986</v>
      </c>
      <c r="AG11" s="10"/>
      <c r="AH11" s="72"/>
      <c r="AI11" s="73"/>
      <c r="AJ11" s="74"/>
      <c r="AK11" s="75"/>
      <c r="AL11" s="76"/>
      <c r="AN11" s="57">
        <v>57904.201999999997</v>
      </c>
      <c r="AO11" s="35">
        <v>80</v>
      </c>
      <c r="AP11" s="43">
        <f t="shared" ref="AP11:AP17" si="5">N11*AN11*AO11</f>
        <v>184774624750.07999</v>
      </c>
      <c r="AR11" s="57">
        <f t="shared" ref="AR11:AR17" si="6">AN11</f>
        <v>57904.201999999997</v>
      </c>
      <c r="AS11" s="35">
        <v>24</v>
      </c>
      <c r="AT11" s="43">
        <f t="shared" ref="AT11:AT17" si="7">Q11*AR11*AS11</f>
        <v>1662971622750.72</v>
      </c>
      <c r="AV11" s="43">
        <v>18707000000000</v>
      </c>
    </row>
    <row r="12" spans="1:48" ht="24" customHeight="1">
      <c r="A12" s="16"/>
      <c r="B12" s="17">
        <f>B11+1</f>
        <v>2</v>
      </c>
      <c r="C12" s="10"/>
      <c r="D12" s="18" t="s">
        <v>39</v>
      </c>
      <c r="E12" s="10"/>
      <c r="F12" s="18" t="s">
        <v>13</v>
      </c>
      <c r="G12" s="18" t="s">
        <v>222</v>
      </c>
      <c r="H12" s="10"/>
      <c r="I12" s="19">
        <v>36289824</v>
      </c>
      <c r="J12" s="19">
        <v>43660</v>
      </c>
      <c r="K12" s="17" t="s">
        <v>14</v>
      </c>
      <c r="L12" s="10"/>
      <c r="M12" s="60">
        <v>1858</v>
      </c>
      <c r="N12" s="60">
        <v>2118</v>
      </c>
      <c r="O12" s="60">
        <v>2118</v>
      </c>
      <c r="P12" s="10"/>
      <c r="Q12" s="60">
        <f t="shared" si="0"/>
        <v>63540</v>
      </c>
      <c r="R12" s="10"/>
      <c r="S12" s="62">
        <f t="shared" si="1"/>
        <v>65658</v>
      </c>
      <c r="T12" s="10"/>
      <c r="U12" s="64">
        <v>5.8</v>
      </c>
      <c r="V12" s="64">
        <v>5.8</v>
      </c>
      <c r="W12" s="10"/>
      <c r="X12" s="43">
        <f t="shared" si="2"/>
        <v>71639064254.399994</v>
      </c>
      <c r="Y12" s="36">
        <f t="shared" si="3"/>
        <v>4.691490782868369E-2</v>
      </c>
      <c r="Z12" s="10"/>
      <c r="AA12" s="20">
        <v>64.3</v>
      </c>
      <c r="AB12" s="20">
        <v>10.8</v>
      </c>
      <c r="AC12" s="20">
        <v>2.5</v>
      </c>
      <c r="AD12" s="20">
        <v>15.2</v>
      </c>
      <c r="AE12" s="20">
        <v>7.2</v>
      </c>
      <c r="AF12" s="66">
        <f t="shared" si="4"/>
        <v>100</v>
      </c>
      <c r="AG12" s="10"/>
      <c r="AH12" s="72"/>
      <c r="AI12" s="73"/>
      <c r="AJ12" s="74"/>
      <c r="AK12" s="75"/>
      <c r="AL12" s="76"/>
      <c r="AN12" s="57">
        <v>42279.900999999998</v>
      </c>
      <c r="AO12" s="35">
        <v>80</v>
      </c>
      <c r="AP12" s="43">
        <f t="shared" si="5"/>
        <v>7163906425.4399986</v>
      </c>
      <c r="AR12" s="57">
        <f t="shared" si="6"/>
        <v>42279.900999999998</v>
      </c>
      <c r="AS12" s="35">
        <v>24</v>
      </c>
      <c r="AT12" s="43">
        <f t="shared" si="7"/>
        <v>64475157828.959999</v>
      </c>
      <c r="AV12" s="43">
        <v>1527000000000</v>
      </c>
    </row>
    <row r="13" spans="1:48" ht="24" customHeight="1">
      <c r="A13" s="16"/>
      <c r="B13" s="17">
        <f>B12+1</f>
        <v>3</v>
      </c>
      <c r="C13" s="10"/>
      <c r="D13" s="18" t="s">
        <v>42</v>
      </c>
      <c r="E13" s="10"/>
      <c r="F13" s="18" t="s">
        <v>13</v>
      </c>
      <c r="G13" s="18" t="s">
        <v>222</v>
      </c>
      <c r="H13" s="10"/>
      <c r="I13" s="19">
        <v>17909754</v>
      </c>
      <c r="J13" s="19">
        <v>13530</v>
      </c>
      <c r="K13" s="17" t="s">
        <v>14</v>
      </c>
      <c r="L13" s="10"/>
      <c r="M13" s="60">
        <v>1675</v>
      </c>
      <c r="N13" s="60">
        <v>2245</v>
      </c>
      <c r="O13" s="60">
        <v>2245</v>
      </c>
      <c r="P13" s="10"/>
      <c r="Q13" s="60">
        <f t="shared" si="0"/>
        <v>67350</v>
      </c>
      <c r="R13" s="10"/>
      <c r="S13" s="62">
        <f t="shared" si="1"/>
        <v>69595</v>
      </c>
      <c r="T13" s="10"/>
      <c r="U13" s="64">
        <v>12.5</v>
      </c>
      <c r="V13" s="64">
        <v>12.5</v>
      </c>
      <c r="W13" s="10"/>
      <c r="X13" s="43">
        <f t="shared" si="2"/>
        <v>24691566047.999996</v>
      </c>
      <c r="Y13" s="36">
        <f t="shared" si="3"/>
        <v>9.8632124502676347E-2</v>
      </c>
      <c r="Z13" s="10"/>
      <c r="AA13" s="20">
        <v>42</v>
      </c>
      <c r="AB13" s="20">
        <v>8.6999999999999993</v>
      </c>
      <c r="AC13" s="20">
        <v>5.7</v>
      </c>
      <c r="AD13" s="20">
        <v>36</v>
      </c>
      <c r="AE13" s="20">
        <v>7.6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13748.088</v>
      </c>
      <c r="AO13" s="35">
        <v>80</v>
      </c>
      <c r="AP13" s="43">
        <f t="shared" si="5"/>
        <v>2469156604.7999997</v>
      </c>
      <c r="AR13" s="57">
        <f t="shared" si="6"/>
        <v>13748.088</v>
      </c>
      <c r="AS13" s="35">
        <v>24</v>
      </c>
      <c r="AT13" s="43">
        <f t="shared" si="7"/>
        <v>22222409443.199997</v>
      </c>
      <c r="AV13" s="43">
        <v>250340000000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180</v>
      </c>
      <c r="E14" s="10"/>
      <c r="F14" s="18" t="s">
        <v>13</v>
      </c>
      <c r="G14" s="18" t="s">
        <v>222</v>
      </c>
      <c r="H14" s="10"/>
      <c r="I14" s="19">
        <v>3444006</v>
      </c>
      <c r="J14" s="19">
        <v>15230</v>
      </c>
      <c r="K14" s="17" t="s">
        <v>14</v>
      </c>
      <c r="L14" s="10"/>
      <c r="M14" s="60">
        <v>446</v>
      </c>
      <c r="N14" s="60">
        <v>460</v>
      </c>
      <c r="O14" s="60">
        <v>460</v>
      </c>
      <c r="P14" s="10"/>
      <c r="Q14" s="60">
        <f t="shared" si="0"/>
        <v>13800</v>
      </c>
      <c r="R14" s="10"/>
      <c r="S14" s="62">
        <f t="shared" si="1"/>
        <v>14260</v>
      </c>
      <c r="T14" s="10"/>
      <c r="U14" s="64">
        <v>13.4</v>
      </c>
      <c r="V14" s="64">
        <v>13.4</v>
      </c>
      <c r="W14" s="10"/>
      <c r="X14" s="43">
        <f t="shared" si="2"/>
        <v>5662468992</v>
      </c>
      <c r="Y14" s="36">
        <f t="shared" si="3"/>
        <v>0.1074717011843304</v>
      </c>
      <c r="Z14" s="10"/>
      <c r="AA14" s="20">
        <v>30.7</v>
      </c>
      <c r="AB14" s="20">
        <v>45.7</v>
      </c>
      <c r="AC14" s="20">
        <v>7</v>
      </c>
      <c r="AD14" s="20">
        <v>16.600000000000001</v>
      </c>
      <c r="AE14" s="20">
        <v>0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15387.144</v>
      </c>
      <c r="AO14" s="35">
        <v>80</v>
      </c>
      <c r="AP14" s="43">
        <f t="shared" si="5"/>
        <v>566246899.20000005</v>
      </c>
      <c r="AR14" s="57">
        <f t="shared" si="6"/>
        <v>15387.144</v>
      </c>
      <c r="AS14" s="35">
        <v>24</v>
      </c>
      <c r="AT14" s="43">
        <f t="shared" si="7"/>
        <v>5096222092.8000002</v>
      </c>
      <c r="AV14" s="43">
        <v>52688000000</v>
      </c>
    </row>
    <row r="15" spans="1:48" ht="24" customHeight="1">
      <c r="A15" s="16"/>
      <c r="B15" s="17">
        <f t="shared" si="8"/>
        <v>5</v>
      </c>
      <c r="C15" s="10"/>
      <c r="D15" s="18" t="s">
        <v>170</v>
      </c>
      <c r="E15" s="10"/>
      <c r="F15" s="18" t="s">
        <v>13</v>
      </c>
      <c r="G15" s="18" t="s">
        <v>222</v>
      </c>
      <c r="H15" s="10"/>
      <c r="I15" s="19">
        <v>1364962</v>
      </c>
      <c r="J15" s="19">
        <v>15680</v>
      </c>
      <c r="K15" s="17" t="s">
        <v>14</v>
      </c>
      <c r="L15" s="10"/>
      <c r="M15" s="60">
        <v>135</v>
      </c>
      <c r="N15" s="60">
        <v>165</v>
      </c>
      <c r="O15" s="60">
        <v>165</v>
      </c>
      <c r="P15" s="10"/>
      <c r="Q15" s="60">
        <f t="shared" si="0"/>
        <v>4950</v>
      </c>
      <c r="R15" s="10"/>
      <c r="S15" s="62">
        <f t="shared" si="1"/>
        <v>5115</v>
      </c>
      <c r="T15" s="10"/>
      <c r="U15" s="64">
        <v>12.1</v>
      </c>
      <c r="V15" s="64">
        <v>12.1</v>
      </c>
      <c r="W15" s="10"/>
      <c r="X15" s="43">
        <f t="shared" si="2"/>
        <v>2135357004</v>
      </c>
      <c r="Y15" s="36">
        <f t="shared" si="3"/>
        <v>9.5820372627327802E-2</v>
      </c>
      <c r="Z15" s="10"/>
      <c r="AA15" s="20">
        <v>57.8</v>
      </c>
      <c r="AB15" s="20">
        <v>2.2000000000000002</v>
      </c>
      <c r="AC15" s="20">
        <v>0.7</v>
      </c>
      <c r="AD15" s="20">
        <v>31.1</v>
      </c>
      <c r="AE15" s="20">
        <v>8.1999999999999993</v>
      </c>
      <c r="AF15" s="66">
        <f t="shared" si="4"/>
        <v>100.00000000000001</v>
      </c>
      <c r="AG15" s="10"/>
      <c r="AH15" s="72"/>
      <c r="AI15" s="73"/>
      <c r="AJ15" s="74"/>
      <c r="AK15" s="75"/>
      <c r="AL15" s="76"/>
      <c r="AN15" s="57">
        <v>16176.947</v>
      </c>
      <c r="AO15" s="35">
        <v>80</v>
      </c>
      <c r="AP15" s="43">
        <f t="shared" si="5"/>
        <v>213535700.39999998</v>
      </c>
      <c r="AR15" s="57">
        <f t="shared" si="6"/>
        <v>16176.947</v>
      </c>
      <c r="AS15" s="35">
        <v>24</v>
      </c>
      <c r="AT15" s="43">
        <f t="shared" si="7"/>
        <v>1921821303.6000001</v>
      </c>
      <c r="AV15" s="43">
        <v>22285000000</v>
      </c>
    </row>
    <row r="16" spans="1:48" ht="24" customHeight="1">
      <c r="A16" s="16"/>
      <c r="B16" s="17">
        <f t="shared" si="8"/>
        <v>6</v>
      </c>
      <c r="C16" s="10"/>
      <c r="D16" s="18" t="s">
        <v>23</v>
      </c>
      <c r="E16" s="10"/>
      <c r="F16" s="18" t="s">
        <v>13</v>
      </c>
      <c r="G16" s="18" t="s">
        <v>222</v>
      </c>
      <c r="H16" s="10"/>
      <c r="I16" s="19">
        <v>284996</v>
      </c>
      <c r="J16" s="19">
        <v>14830</v>
      </c>
      <c r="K16" s="17" t="s">
        <v>14</v>
      </c>
      <c r="L16" s="10"/>
      <c r="M16" s="60">
        <v>9</v>
      </c>
      <c r="N16" s="60">
        <v>16</v>
      </c>
      <c r="O16" s="60">
        <v>16</v>
      </c>
      <c r="P16" s="10"/>
      <c r="Q16" s="60">
        <f t="shared" si="0"/>
        <v>480</v>
      </c>
      <c r="R16" s="10"/>
      <c r="S16" s="62">
        <f t="shared" si="1"/>
        <v>496</v>
      </c>
      <c r="T16" s="10"/>
      <c r="U16" s="64">
        <v>5.6</v>
      </c>
      <c r="V16" s="64">
        <v>5.6</v>
      </c>
      <c r="W16" s="10"/>
      <c r="X16" s="43">
        <f t="shared" si="2"/>
        <v>216792396.80000001</v>
      </c>
      <c r="Y16" s="36">
        <f t="shared" si="3"/>
        <v>4.4791817520661158E-2</v>
      </c>
      <c r="Z16" s="10"/>
      <c r="AA16" s="20">
        <v>33.299999999999997</v>
      </c>
      <c r="AB16" s="20">
        <v>33.299999999999997</v>
      </c>
      <c r="AC16" s="20">
        <v>0</v>
      </c>
      <c r="AD16" s="20">
        <v>22.2</v>
      </c>
      <c r="AE16" s="20">
        <v>11.2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16936.905999999999</v>
      </c>
      <c r="AO16" s="35">
        <v>80</v>
      </c>
      <c r="AP16" s="43">
        <f t="shared" si="5"/>
        <v>21679239.68</v>
      </c>
      <c r="AR16" s="57">
        <f t="shared" si="6"/>
        <v>16936.905999999999</v>
      </c>
      <c r="AS16" s="35">
        <v>24</v>
      </c>
      <c r="AT16" s="43">
        <f t="shared" si="7"/>
        <v>195113157.12</v>
      </c>
      <c r="AV16" s="43">
        <v>4840000000</v>
      </c>
    </row>
    <row r="17" spans="1:48" ht="24" customHeight="1">
      <c r="A17" s="16"/>
      <c r="B17" s="17">
        <f t="shared" si="8"/>
        <v>7</v>
      </c>
      <c r="C17" s="10"/>
      <c r="D17" s="18" t="s">
        <v>12</v>
      </c>
      <c r="E17" s="10"/>
      <c r="F17" s="18" t="s">
        <v>13</v>
      </c>
      <c r="G17" s="18" t="s">
        <v>222</v>
      </c>
      <c r="H17" s="10"/>
      <c r="I17" s="19">
        <v>100963</v>
      </c>
      <c r="J17" s="19">
        <v>13400</v>
      </c>
      <c r="K17" s="17" t="s">
        <v>14</v>
      </c>
      <c r="L17" s="10"/>
      <c r="M17" s="60">
        <v>8</v>
      </c>
      <c r="N17" s="60">
        <v>8</v>
      </c>
      <c r="O17" s="60">
        <v>8</v>
      </c>
      <c r="P17" s="10"/>
      <c r="Q17" s="60">
        <f t="shared" si="0"/>
        <v>240</v>
      </c>
      <c r="R17" s="10"/>
      <c r="S17" s="62">
        <f t="shared" si="1"/>
        <v>248</v>
      </c>
      <c r="T17" s="10"/>
      <c r="U17" s="64">
        <v>7.9</v>
      </c>
      <c r="V17" s="64">
        <v>7.9</v>
      </c>
      <c r="W17" s="10"/>
      <c r="X17" s="43">
        <f t="shared" si="2"/>
        <v>97265094.400000006</v>
      </c>
      <c r="Y17" s="36">
        <f t="shared" si="3"/>
        <v>6.76862173973556E-2</v>
      </c>
      <c r="Z17" s="10"/>
      <c r="AA17" s="20">
        <v>62.5</v>
      </c>
      <c r="AB17" s="20">
        <v>0</v>
      </c>
      <c r="AC17" s="20">
        <v>12.5</v>
      </c>
      <c r="AD17" s="20">
        <v>25</v>
      </c>
      <c r="AE17" s="20">
        <v>0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15197.671</v>
      </c>
      <c r="AO17" s="35">
        <v>80</v>
      </c>
      <c r="AP17" s="43">
        <f t="shared" si="5"/>
        <v>9726509.4399999995</v>
      </c>
      <c r="AR17" s="57">
        <f t="shared" si="6"/>
        <v>15197.671</v>
      </c>
      <c r="AS17" s="35">
        <v>24</v>
      </c>
      <c r="AT17" s="43">
        <f t="shared" si="7"/>
        <v>87538584.960000008</v>
      </c>
      <c r="AV17" s="43">
        <v>1437000000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176</v>
      </c>
      <c r="E20" s="10"/>
      <c r="F20" s="18" t="s">
        <v>5</v>
      </c>
      <c r="G20" s="18" t="s">
        <v>226</v>
      </c>
      <c r="H20" s="10"/>
      <c r="I20" s="19">
        <v>9269612</v>
      </c>
      <c r="J20" s="19">
        <v>40480</v>
      </c>
      <c r="K20" s="17" t="s">
        <v>14</v>
      </c>
      <c r="L20" s="10"/>
      <c r="M20" s="60">
        <v>725</v>
      </c>
      <c r="N20" s="60">
        <v>1678</v>
      </c>
      <c r="O20" s="60">
        <v>1678</v>
      </c>
      <c r="P20" s="10"/>
      <c r="Q20" s="60">
        <f>N20*$Q$201</f>
        <v>50340</v>
      </c>
      <c r="R20" s="10"/>
      <c r="S20" s="62">
        <f>Q20+N20</f>
        <v>52018</v>
      </c>
      <c r="T20" s="10"/>
      <c r="U20" s="64">
        <v>18.100000000000001</v>
      </c>
      <c r="V20" s="64">
        <v>18.100000000000001</v>
      </c>
      <c r="W20" s="10"/>
      <c r="X20" s="43">
        <f>AP20+AT20</f>
        <v>51201615412.800003</v>
      </c>
      <c r="Y20" s="36">
        <f>X20/AV20</f>
        <v>0.14340381580136957</v>
      </c>
      <c r="Z20" s="10"/>
      <c r="AA20" s="20">
        <v>54.5</v>
      </c>
      <c r="AB20" s="20">
        <v>5.5</v>
      </c>
      <c r="AC20" s="20">
        <v>1.5</v>
      </c>
      <c r="AD20" s="20">
        <v>24.3</v>
      </c>
      <c r="AE20" s="20">
        <v>14.2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38141.847000000002</v>
      </c>
      <c r="AO20" s="35">
        <v>80</v>
      </c>
      <c r="AP20" s="43">
        <f>N20*AN20*AO20</f>
        <v>5120161541.2800007</v>
      </c>
      <c r="AR20" s="57">
        <f>AN20</f>
        <v>38141.847000000002</v>
      </c>
      <c r="AS20" s="35">
        <v>24</v>
      </c>
      <c r="AT20" s="43">
        <f>Q20*AR20*AS20</f>
        <v>46081453871.520004</v>
      </c>
      <c r="AV20" s="43">
        <v>357045000000</v>
      </c>
    </row>
    <row r="21" spans="1:48" ht="24" customHeight="1">
      <c r="A21" s="16"/>
      <c r="B21" s="17">
        <f t="shared" si="8"/>
        <v>3</v>
      </c>
      <c r="C21" s="10"/>
      <c r="D21" s="18" t="s">
        <v>96</v>
      </c>
      <c r="E21" s="10"/>
      <c r="F21" s="18" t="s">
        <v>5</v>
      </c>
      <c r="G21" s="18" t="s">
        <v>226</v>
      </c>
      <c r="H21" s="10"/>
      <c r="I21" s="19">
        <v>4052584</v>
      </c>
      <c r="J21" s="19">
        <v>41680</v>
      </c>
      <c r="K21" s="17" t="s">
        <v>14</v>
      </c>
      <c r="L21" s="10"/>
      <c r="M21" s="60">
        <v>424</v>
      </c>
      <c r="N21" s="60">
        <v>715</v>
      </c>
      <c r="O21" s="60">
        <v>715</v>
      </c>
      <c r="P21" s="10"/>
      <c r="Q21" s="60">
        <f>N21*$Q$201</f>
        <v>21450</v>
      </c>
      <c r="R21" s="10"/>
      <c r="S21" s="62">
        <f>Q21+N21</f>
        <v>22165</v>
      </c>
      <c r="T21" s="10"/>
      <c r="U21" s="64">
        <v>17.600000000000001</v>
      </c>
      <c r="V21" s="64">
        <v>17.600000000000001</v>
      </c>
      <c r="W21" s="10"/>
      <c r="X21" s="43">
        <f>AP21+AT21</f>
        <v>15817609808</v>
      </c>
      <c r="Y21" s="36">
        <f>X21/AV21</f>
        <v>0.14455867124840066</v>
      </c>
      <c r="Z21" s="10"/>
      <c r="AA21" s="20">
        <v>51</v>
      </c>
      <c r="AB21" s="20">
        <v>12</v>
      </c>
      <c r="AC21" s="20">
        <v>1</v>
      </c>
      <c r="AD21" s="20">
        <v>35</v>
      </c>
      <c r="AE21" s="20">
        <v>1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27653.164000000001</v>
      </c>
      <c r="AO21" s="35">
        <v>80</v>
      </c>
      <c r="AP21" s="43">
        <f>N21*AN21*AO21</f>
        <v>1581760980.8000002</v>
      </c>
      <c r="AR21" s="57">
        <f>AN21</f>
        <v>27653.164000000001</v>
      </c>
      <c r="AS21" s="35">
        <v>24</v>
      </c>
      <c r="AT21" s="43">
        <f>Q21*AR21*AS21</f>
        <v>14235848827.200001</v>
      </c>
      <c r="AV21" s="43">
        <v>109420000000</v>
      </c>
    </row>
    <row r="22" spans="1:48" ht="24" customHeight="1">
      <c r="A22" s="16"/>
      <c r="B22" s="17">
        <f t="shared" si="8"/>
        <v>4</v>
      </c>
      <c r="C22" s="10"/>
      <c r="D22" s="18" t="s">
        <v>136</v>
      </c>
      <c r="E22" s="10"/>
      <c r="F22" s="18" t="s">
        <v>5</v>
      </c>
      <c r="G22" s="18" t="s">
        <v>226</v>
      </c>
      <c r="H22" s="10"/>
      <c r="I22" s="19">
        <v>2569804</v>
      </c>
      <c r="J22" s="19">
        <v>75660</v>
      </c>
      <c r="K22" s="17" t="s">
        <v>14</v>
      </c>
      <c r="L22" s="10"/>
      <c r="M22" s="60">
        <v>178</v>
      </c>
      <c r="N22" s="60">
        <v>239</v>
      </c>
      <c r="O22" s="60">
        <v>239</v>
      </c>
      <c r="P22" s="10"/>
      <c r="Q22" s="60">
        <f>N22*$Q$201</f>
        <v>7170</v>
      </c>
      <c r="R22" s="10"/>
      <c r="S22" s="62">
        <f>Q22+N22</f>
        <v>7409</v>
      </c>
      <c r="T22" s="10"/>
      <c r="U22" s="64">
        <v>9.3000000000000007</v>
      </c>
      <c r="V22" s="64">
        <v>9.3000000000000007</v>
      </c>
      <c r="W22" s="10"/>
      <c r="X22" s="43">
        <f>AP22+AT22</f>
        <v>10929577263.200001</v>
      </c>
      <c r="Y22" s="36">
        <f>X22/AV22</f>
        <v>7.2032117570453177E-2</v>
      </c>
      <c r="Z22" s="10"/>
      <c r="AA22" s="20">
        <v>48.3</v>
      </c>
      <c r="AB22" s="20">
        <v>2.2000000000000002</v>
      </c>
      <c r="AC22" s="20">
        <v>2.8</v>
      </c>
      <c r="AD22" s="20">
        <v>32</v>
      </c>
      <c r="AE22" s="20">
        <v>14.7</v>
      </c>
      <c r="AF22" s="66">
        <f>SUM(AA22:AE22)</f>
        <v>100</v>
      </c>
      <c r="AG22" s="10"/>
      <c r="AH22" s="72"/>
      <c r="AI22" s="73"/>
      <c r="AJ22" s="74"/>
      <c r="AK22" s="75"/>
      <c r="AL22" s="76"/>
      <c r="AN22" s="57">
        <v>57163.061000000002</v>
      </c>
      <c r="AO22" s="35">
        <v>80</v>
      </c>
      <c r="AP22" s="43">
        <f>N22*AN22*AO22</f>
        <v>1092957726.3199999</v>
      </c>
      <c r="AR22" s="57">
        <f>AN22</f>
        <v>57163.061000000002</v>
      </c>
      <c r="AS22" s="35">
        <v>24</v>
      </c>
      <c r="AT22" s="43">
        <f>Q22*AR22*AS22</f>
        <v>9836619536.8800011</v>
      </c>
      <c r="AV22" s="43">
        <v>151732000000</v>
      </c>
    </row>
    <row r="23" spans="1:48" ht="24" customHeight="1">
      <c r="A23" s="16"/>
      <c r="B23" s="17">
        <f t="shared" si="8"/>
        <v>5</v>
      </c>
      <c r="C23" s="10"/>
      <c r="D23" s="18" t="s">
        <v>128</v>
      </c>
      <c r="E23" s="10"/>
      <c r="F23" s="18" t="s">
        <v>5</v>
      </c>
      <c r="G23" s="18" t="s">
        <v>226</v>
      </c>
      <c r="H23" s="10"/>
      <c r="I23" s="19">
        <v>4424762</v>
      </c>
      <c r="J23" s="19">
        <v>18080</v>
      </c>
      <c r="K23" s="17" t="s">
        <v>14</v>
      </c>
      <c r="L23" s="10"/>
      <c r="M23" s="60">
        <v>692</v>
      </c>
      <c r="N23" s="60">
        <v>713</v>
      </c>
      <c r="O23" s="60">
        <v>713</v>
      </c>
      <c r="P23" s="10"/>
      <c r="Q23" s="60">
        <f>N23*$Q$201</f>
        <v>21390</v>
      </c>
      <c r="R23" s="10"/>
      <c r="S23" s="62">
        <f>Q23+N23</f>
        <v>22103</v>
      </c>
      <c r="T23" s="10"/>
      <c r="U23" s="64">
        <v>16.100000000000001</v>
      </c>
      <c r="V23" s="64">
        <v>16.100000000000001</v>
      </c>
      <c r="W23" s="10"/>
      <c r="X23" s="43">
        <f>AP23+AT23</f>
        <v>8397227448.8000011</v>
      </c>
      <c r="Y23" s="36">
        <f>X23/AV23</f>
        <v>0.12734455723753055</v>
      </c>
      <c r="Z23" s="10"/>
      <c r="AA23" s="20">
        <v>64.7</v>
      </c>
      <c r="AB23" s="20">
        <v>3.9</v>
      </c>
      <c r="AC23" s="20">
        <v>0.7</v>
      </c>
      <c r="AD23" s="20">
        <v>22.5</v>
      </c>
      <c r="AE23" s="20">
        <v>8.1999999999999993</v>
      </c>
      <c r="AF23" s="66">
        <f>SUM(AA23:AE23)</f>
        <v>100.00000000000001</v>
      </c>
      <c r="AG23" s="10"/>
      <c r="AH23" s="72"/>
      <c r="AI23" s="73"/>
      <c r="AJ23" s="74"/>
      <c r="AK23" s="75"/>
      <c r="AL23" s="76"/>
      <c r="AN23" s="57">
        <v>14721.647000000001</v>
      </c>
      <c r="AO23" s="35">
        <v>80</v>
      </c>
      <c r="AP23" s="43">
        <f>N23*AN23*AO23</f>
        <v>839722744.88000011</v>
      </c>
      <c r="AR23" s="57">
        <f>AN23</f>
        <v>14721.647000000001</v>
      </c>
      <c r="AS23" s="35">
        <v>24</v>
      </c>
      <c r="AT23" s="43">
        <f>Q23*AR23*AS23</f>
        <v>7557504703.920001</v>
      </c>
      <c r="AV23" s="43">
        <v>65941000000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72</v>
      </c>
      <c r="E25" s="10"/>
      <c r="F25" s="18" t="s">
        <v>8</v>
      </c>
      <c r="G25" s="18" t="s">
        <v>212</v>
      </c>
      <c r="H25" s="10"/>
      <c r="I25" s="19">
        <v>81914672</v>
      </c>
      <c r="J25" s="19">
        <v>43660</v>
      </c>
      <c r="K25" s="17" t="s">
        <v>14</v>
      </c>
      <c r="L25" s="10"/>
      <c r="M25" s="60">
        <v>3206</v>
      </c>
      <c r="N25" s="60">
        <v>3327</v>
      </c>
      <c r="O25" s="60">
        <v>3327</v>
      </c>
      <c r="P25" s="10"/>
      <c r="Q25" s="60">
        <f t="shared" ref="Q25:Q54" si="9">N25*$Q$201</f>
        <v>99810</v>
      </c>
      <c r="R25" s="10"/>
      <c r="S25" s="62">
        <f t="shared" ref="S25:S54" si="10">Q25+N25</f>
        <v>103137</v>
      </c>
      <c r="T25" s="10"/>
      <c r="U25" s="64">
        <v>4.0999999999999996</v>
      </c>
      <c r="V25" s="64">
        <v>4.0999999999999996</v>
      </c>
      <c r="W25" s="10"/>
      <c r="X25" s="43">
        <f t="shared" ref="X25:X54" si="11">AP25+AT25</f>
        <v>112050485471.99998</v>
      </c>
      <c r="Y25" s="36">
        <f t="shared" ref="Y25:Y54" si="12">X25/AV25</f>
        <v>3.2319147814248626E-2</v>
      </c>
      <c r="Z25" s="10"/>
      <c r="AA25" s="20">
        <v>47.8</v>
      </c>
      <c r="AB25" s="20">
        <v>18.8</v>
      </c>
      <c r="AC25" s="20">
        <v>12.3</v>
      </c>
      <c r="AD25" s="20">
        <v>15.3</v>
      </c>
      <c r="AE25" s="20">
        <v>5.8</v>
      </c>
      <c r="AF25" s="66">
        <f t="shared" ref="AF25:AF54" si="13">SUM(AA25:AE25)</f>
        <v>99.999999999999986</v>
      </c>
      <c r="AG25" s="10"/>
      <c r="AH25" s="72"/>
      <c r="AI25" s="73"/>
      <c r="AJ25" s="74"/>
      <c r="AK25" s="75"/>
      <c r="AL25" s="76"/>
      <c r="AN25" s="57">
        <v>42098.92</v>
      </c>
      <c r="AO25" s="35">
        <v>80</v>
      </c>
      <c r="AP25" s="43">
        <f t="shared" ref="AP25:AP54" si="14">N25*AN25*AO25</f>
        <v>11205048547.200001</v>
      </c>
      <c r="AR25" s="57">
        <f t="shared" ref="AR25:AR54" si="15">AN25</f>
        <v>42098.92</v>
      </c>
      <c r="AS25" s="35">
        <v>24</v>
      </c>
      <c r="AT25" s="43">
        <f t="shared" ref="AT25:AT54" si="16">Q25*AR25*AS25</f>
        <v>100845436924.79999</v>
      </c>
      <c r="AV25" s="43">
        <v>3467000000000</v>
      </c>
    </row>
    <row r="26" spans="1:48" ht="24" customHeight="1">
      <c r="A26" s="16"/>
      <c r="B26" s="17">
        <f t="shared" si="8"/>
        <v>2</v>
      </c>
      <c r="C26" s="10"/>
      <c r="D26" s="18" t="s">
        <v>68</v>
      </c>
      <c r="E26" s="10"/>
      <c r="F26" s="18" t="s">
        <v>8</v>
      </c>
      <c r="G26" s="18" t="s">
        <v>212</v>
      </c>
      <c r="H26" s="10"/>
      <c r="I26" s="19">
        <v>64720688</v>
      </c>
      <c r="J26" s="19">
        <v>38950</v>
      </c>
      <c r="K26" s="17" t="s">
        <v>14</v>
      </c>
      <c r="L26" s="10"/>
      <c r="M26" s="60">
        <v>3477</v>
      </c>
      <c r="N26" s="60">
        <v>3585</v>
      </c>
      <c r="O26" s="60">
        <v>3585</v>
      </c>
      <c r="P26" s="10"/>
      <c r="Q26" s="60">
        <f t="shared" si="9"/>
        <v>107550</v>
      </c>
      <c r="R26" s="10"/>
      <c r="S26" s="62">
        <f t="shared" si="10"/>
        <v>111135</v>
      </c>
      <c r="T26" s="10"/>
      <c r="U26" s="64">
        <v>5.5</v>
      </c>
      <c r="V26" s="64">
        <v>5.5</v>
      </c>
      <c r="W26" s="10"/>
      <c r="X26" s="43">
        <f t="shared" si="11"/>
        <v>106007652696.00002</v>
      </c>
      <c r="Y26" s="36">
        <f t="shared" si="12"/>
        <v>4.2900709306353708E-2</v>
      </c>
      <c r="Z26" s="10"/>
      <c r="AA26" s="20">
        <v>54.4</v>
      </c>
      <c r="AB26" s="20">
        <v>21.1</v>
      </c>
      <c r="AC26" s="20">
        <v>4.7</v>
      </c>
      <c r="AD26" s="20">
        <v>16.100000000000001</v>
      </c>
      <c r="AE26" s="20">
        <v>3.7</v>
      </c>
      <c r="AF26" s="66">
        <f t="shared" si="13"/>
        <v>100.00000000000001</v>
      </c>
      <c r="AG26" s="10"/>
      <c r="AH26" s="72"/>
      <c r="AI26" s="73"/>
      <c r="AJ26" s="74"/>
      <c r="AK26" s="75"/>
      <c r="AL26" s="76"/>
      <c r="AN26" s="57">
        <v>36962.222000000002</v>
      </c>
      <c r="AO26" s="35">
        <v>80</v>
      </c>
      <c r="AP26" s="43">
        <f t="shared" si="14"/>
        <v>10600765269.6</v>
      </c>
      <c r="AR26" s="57">
        <f t="shared" si="15"/>
        <v>36962.222000000002</v>
      </c>
      <c r="AS26" s="35">
        <v>24</v>
      </c>
      <c r="AT26" s="43">
        <f t="shared" si="16"/>
        <v>95406887426.400009</v>
      </c>
      <c r="AV26" s="43">
        <v>2471000000000</v>
      </c>
    </row>
    <row r="27" spans="1:48" ht="24" customHeight="1">
      <c r="A27" s="16"/>
      <c r="B27" s="17">
        <f t="shared" si="8"/>
        <v>3</v>
      </c>
      <c r="C27" s="10"/>
      <c r="D27" s="18" t="s">
        <v>89</v>
      </c>
      <c r="E27" s="10"/>
      <c r="F27" s="18" t="s">
        <v>8</v>
      </c>
      <c r="G27" s="18" t="s">
        <v>212</v>
      </c>
      <c r="H27" s="10"/>
      <c r="I27" s="19">
        <v>59429936</v>
      </c>
      <c r="J27" s="19">
        <v>31590</v>
      </c>
      <c r="K27" s="17" t="s">
        <v>14</v>
      </c>
      <c r="L27" s="10"/>
      <c r="M27" s="60">
        <v>3428</v>
      </c>
      <c r="N27" s="60">
        <v>3333</v>
      </c>
      <c r="O27" s="60">
        <v>3333</v>
      </c>
      <c r="P27" s="10"/>
      <c r="Q27" s="60">
        <f t="shared" si="9"/>
        <v>99990</v>
      </c>
      <c r="R27" s="10"/>
      <c r="S27" s="62">
        <f t="shared" si="10"/>
        <v>103323</v>
      </c>
      <c r="T27" s="10"/>
      <c r="U27" s="64">
        <v>5.6</v>
      </c>
      <c r="V27" s="64">
        <v>5.6</v>
      </c>
      <c r="W27" s="10"/>
      <c r="X27" s="43">
        <f t="shared" si="11"/>
        <v>82488083700</v>
      </c>
      <c r="Y27" s="36">
        <f t="shared" si="12"/>
        <v>4.3970193869936038E-2</v>
      </c>
      <c r="Z27" s="10"/>
      <c r="AA27" s="20">
        <v>42.8</v>
      </c>
      <c r="AB27" s="20">
        <v>25.6</v>
      </c>
      <c r="AC27" s="20">
        <v>7.3</v>
      </c>
      <c r="AD27" s="20">
        <v>17.600000000000001</v>
      </c>
      <c r="AE27" s="20">
        <v>6.7</v>
      </c>
      <c r="AF27" s="66">
        <f t="shared" si="13"/>
        <v>100.00000000000001</v>
      </c>
      <c r="AG27" s="10"/>
      <c r="AH27" s="72"/>
      <c r="AI27" s="73"/>
      <c r="AJ27" s="74"/>
      <c r="AK27" s="75"/>
      <c r="AL27" s="76"/>
      <c r="AN27" s="57">
        <v>30936.125</v>
      </c>
      <c r="AO27" s="35">
        <v>80</v>
      </c>
      <c r="AP27" s="43">
        <f t="shared" si="14"/>
        <v>8248808370</v>
      </c>
      <c r="AR27" s="57">
        <f t="shared" si="15"/>
        <v>30936.125</v>
      </c>
      <c r="AS27" s="35">
        <v>24</v>
      </c>
      <c r="AT27" s="43">
        <f t="shared" si="16"/>
        <v>74239275330</v>
      </c>
      <c r="AV27" s="43">
        <v>1876000000000</v>
      </c>
    </row>
    <row r="28" spans="1:48" ht="24" customHeight="1">
      <c r="A28" s="16"/>
      <c r="B28" s="17">
        <f t="shared" si="8"/>
        <v>4</v>
      </c>
      <c r="C28" s="10"/>
      <c r="D28" s="18" t="s">
        <v>177</v>
      </c>
      <c r="E28" s="10"/>
      <c r="F28" s="18" t="s">
        <v>8</v>
      </c>
      <c r="G28" s="18" t="s">
        <v>212</v>
      </c>
      <c r="H28" s="10"/>
      <c r="I28" s="19">
        <v>65788572</v>
      </c>
      <c r="J28" s="19">
        <v>42390</v>
      </c>
      <c r="K28" s="17" t="s">
        <v>14</v>
      </c>
      <c r="L28" s="10"/>
      <c r="M28" s="60">
        <v>1804</v>
      </c>
      <c r="N28" s="60">
        <v>2019</v>
      </c>
      <c r="O28" s="60">
        <v>2019</v>
      </c>
      <c r="P28" s="10"/>
      <c r="Q28" s="60">
        <f t="shared" si="9"/>
        <v>60570</v>
      </c>
      <c r="R28" s="10"/>
      <c r="S28" s="62">
        <f t="shared" si="10"/>
        <v>62589</v>
      </c>
      <c r="T28" s="10"/>
      <c r="U28" s="64">
        <v>3.1</v>
      </c>
      <c r="V28" s="64">
        <v>3.1</v>
      </c>
      <c r="W28" s="10"/>
      <c r="X28" s="43">
        <f t="shared" si="11"/>
        <v>66342994538.399994</v>
      </c>
      <c r="Y28" s="36">
        <f t="shared" si="12"/>
        <v>2.4626204357238304E-2</v>
      </c>
      <c r="Z28" s="10"/>
      <c r="AA28" s="20">
        <v>46.2</v>
      </c>
      <c r="AB28" s="20">
        <v>20.5</v>
      </c>
      <c r="AC28" s="20">
        <v>5.5</v>
      </c>
      <c r="AD28" s="20">
        <v>23.7</v>
      </c>
      <c r="AE28" s="20">
        <v>4.0999999999999996</v>
      </c>
      <c r="AF28" s="66">
        <f t="shared" si="13"/>
        <v>100</v>
      </c>
      <c r="AG28" s="10"/>
      <c r="AH28" s="72"/>
      <c r="AI28" s="73"/>
      <c r="AJ28" s="74"/>
      <c r="AK28" s="75"/>
      <c r="AL28" s="76"/>
      <c r="AN28" s="57">
        <v>41074.167000000001</v>
      </c>
      <c r="AO28" s="35">
        <v>80</v>
      </c>
      <c r="AP28" s="43">
        <f t="shared" si="14"/>
        <v>6634299453.8400002</v>
      </c>
      <c r="AR28" s="57">
        <f t="shared" si="15"/>
        <v>41074.167000000001</v>
      </c>
      <c r="AS28" s="35">
        <v>24</v>
      </c>
      <c r="AT28" s="43">
        <f t="shared" si="16"/>
        <v>59708695084.559998</v>
      </c>
      <c r="AV28" s="43">
        <v>2694000000000</v>
      </c>
    </row>
    <row r="29" spans="1:48" ht="24" customHeight="1">
      <c r="A29" s="16"/>
      <c r="B29" s="17">
        <f t="shared" si="8"/>
        <v>5</v>
      </c>
      <c r="C29" s="10"/>
      <c r="D29" s="18" t="s">
        <v>157</v>
      </c>
      <c r="E29" s="10"/>
      <c r="F29" s="18" t="s">
        <v>8</v>
      </c>
      <c r="G29" s="18" t="s">
        <v>212</v>
      </c>
      <c r="H29" s="10"/>
      <c r="I29" s="19">
        <v>46347576</v>
      </c>
      <c r="J29" s="19">
        <v>27520</v>
      </c>
      <c r="K29" s="17" t="s">
        <v>14</v>
      </c>
      <c r="L29" s="10"/>
      <c r="M29" s="60">
        <v>1810</v>
      </c>
      <c r="N29" s="60">
        <v>1922</v>
      </c>
      <c r="O29" s="60">
        <v>1922</v>
      </c>
      <c r="P29" s="10"/>
      <c r="Q29" s="60">
        <f t="shared" si="9"/>
        <v>57660</v>
      </c>
      <c r="R29" s="10"/>
      <c r="S29" s="62">
        <f t="shared" si="10"/>
        <v>59582</v>
      </c>
      <c r="T29" s="10"/>
      <c r="U29" s="64">
        <v>4.0999999999999996</v>
      </c>
      <c r="V29" s="64">
        <v>4.0999999999999996</v>
      </c>
      <c r="W29" s="10"/>
      <c r="X29" s="43">
        <f t="shared" si="11"/>
        <v>40755047462.399994</v>
      </c>
      <c r="Y29" s="36">
        <f t="shared" si="12"/>
        <v>3.3080395667532465E-2</v>
      </c>
      <c r="Z29" s="10"/>
      <c r="AA29" s="20">
        <v>46.5</v>
      </c>
      <c r="AB29" s="20">
        <v>21.9</v>
      </c>
      <c r="AC29" s="20">
        <v>3.7</v>
      </c>
      <c r="AD29" s="20">
        <v>21.5</v>
      </c>
      <c r="AE29" s="20">
        <v>6.4</v>
      </c>
      <c r="AF29" s="66">
        <f t="shared" si="13"/>
        <v>100.00000000000001</v>
      </c>
      <c r="AG29" s="10"/>
      <c r="AH29" s="72"/>
      <c r="AI29" s="73"/>
      <c r="AJ29" s="74"/>
      <c r="AK29" s="75"/>
      <c r="AL29" s="76"/>
      <c r="AN29" s="57">
        <v>26505.624</v>
      </c>
      <c r="AO29" s="35">
        <v>80</v>
      </c>
      <c r="AP29" s="43">
        <f t="shared" si="14"/>
        <v>4075504746.2400002</v>
      </c>
      <c r="AR29" s="57">
        <f t="shared" si="15"/>
        <v>26505.624</v>
      </c>
      <c r="AS29" s="35">
        <v>24</v>
      </c>
      <c r="AT29" s="43">
        <f t="shared" si="16"/>
        <v>36679542716.159996</v>
      </c>
      <c r="AV29" s="43">
        <v>1232000000000</v>
      </c>
    </row>
    <row r="30" spans="1:48" ht="24" customHeight="1">
      <c r="A30" s="16"/>
      <c r="B30" s="17">
        <f t="shared" si="8"/>
        <v>6</v>
      </c>
      <c r="C30" s="10"/>
      <c r="D30" s="18" t="s">
        <v>134</v>
      </c>
      <c r="E30" s="10"/>
      <c r="F30" s="18" t="s">
        <v>8</v>
      </c>
      <c r="G30" s="18" t="s">
        <v>212</v>
      </c>
      <c r="H30" s="10"/>
      <c r="I30" s="19">
        <v>38224408</v>
      </c>
      <c r="J30" s="19">
        <v>12680</v>
      </c>
      <c r="K30" s="17" t="s">
        <v>14</v>
      </c>
      <c r="L30" s="10"/>
      <c r="M30" s="60">
        <v>3026</v>
      </c>
      <c r="N30" s="60">
        <v>3698</v>
      </c>
      <c r="O30" s="60">
        <v>3698</v>
      </c>
      <c r="P30" s="10"/>
      <c r="Q30" s="60">
        <f t="shared" si="9"/>
        <v>110940</v>
      </c>
      <c r="R30" s="10"/>
      <c r="S30" s="62">
        <f t="shared" si="10"/>
        <v>114638</v>
      </c>
      <c r="T30" s="10"/>
      <c r="U30" s="64">
        <v>9.6999999999999993</v>
      </c>
      <c r="V30" s="64">
        <v>9.6999999999999993</v>
      </c>
      <c r="W30" s="10"/>
      <c r="X30" s="43">
        <f t="shared" si="11"/>
        <v>36777571480</v>
      </c>
      <c r="Y30" s="36">
        <f t="shared" si="12"/>
        <v>7.7913961629394859E-2</v>
      </c>
      <c r="Z30" s="10"/>
      <c r="AA30" s="20">
        <v>46.8</v>
      </c>
      <c r="AB30" s="20">
        <v>11.2</v>
      </c>
      <c r="AC30" s="20">
        <v>9</v>
      </c>
      <c r="AD30" s="20">
        <v>28.7</v>
      </c>
      <c r="AE30" s="20">
        <v>4.3</v>
      </c>
      <c r="AF30" s="66">
        <f t="shared" si="13"/>
        <v>100</v>
      </c>
      <c r="AG30" s="10"/>
      <c r="AH30" s="72"/>
      <c r="AI30" s="73"/>
      <c r="AJ30" s="74"/>
      <c r="AK30" s="75"/>
      <c r="AL30" s="76"/>
      <c r="AN30" s="57">
        <v>12431.575000000001</v>
      </c>
      <c r="AO30" s="35">
        <v>80</v>
      </c>
      <c r="AP30" s="43">
        <f t="shared" si="14"/>
        <v>3677757148</v>
      </c>
      <c r="AR30" s="57">
        <f t="shared" si="15"/>
        <v>12431.575000000001</v>
      </c>
      <c r="AS30" s="35">
        <v>24</v>
      </c>
      <c r="AT30" s="43">
        <f t="shared" si="16"/>
        <v>33099814332</v>
      </c>
      <c r="AV30" s="43">
        <v>472028000000</v>
      </c>
    </row>
    <row r="31" spans="1:48" ht="24" customHeight="1">
      <c r="A31" s="16"/>
      <c r="B31" s="17">
        <f t="shared" si="8"/>
        <v>7</v>
      </c>
      <c r="C31" s="10"/>
      <c r="D31" s="18" t="s">
        <v>123</v>
      </c>
      <c r="E31" s="10"/>
      <c r="F31" s="18" t="s">
        <v>8</v>
      </c>
      <c r="G31" s="18" t="s">
        <v>212</v>
      </c>
      <c r="H31" s="10"/>
      <c r="I31" s="19">
        <v>16987330</v>
      </c>
      <c r="J31" s="19">
        <v>46310</v>
      </c>
      <c r="K31" s="17" t="s">
        <v>14</v>
      </c>
      <c r="L31" s="10"/>
      <c r="M31" s="60">
        <v>621</v>
      </c>
      <c r="N31" s="60">
        <v>648</v>
      </c>
      <c r="O31" s="60">
        <v>648</v>
      </c>
      <c r="P31" s="10"/>
      <c r="Q31" s="60">
        <f t="shared" si="9"/>
        <v>19440</v>
      </c>
      <c r="R31" s="10"/>
      <c r="S31" s="62">
        <f t="shared" si="10"/>
        <v>20088</v>
      </c>
      <c r="T31" s="10"/>
      <c r="U31" s="64">
        <v>3.8</v>
      </c>
      <c r="V31" s="64">
        <v>3.8</v>
      </c>
      <c r="W31" s="10"/>
      <c r="X31" s="43">
        <f t="shared" si="11"/>
        <v>23850470995.200001</v>
      </c>
      <c r="Y31" s="36">
        <f t="shared" si="12"/>
        <v>3.0439845155757039E-2</v>
      </c>
      <c r="Z31" s="10"/>
      <c r="AA31" s="20">
        <v>38</v>
      </c>
      <c r="AB31" s="20">
        <v>21.4</v>
      </c>
      <c r="AC31" s="20">
        <v>29.8</v>
      </c>
      <c r="AD31" s="20">
        <v>9.1999999999999993</v>
      </c>
      <c r="AE31" s="20">
        <v>1.6</v>
      </c>
      <c r="AF31" s="66">
        <f t="shared" si="13"/>
        <v>100</v>
      </c>
      <c r="AG31" s="10"/>
      <c r="AH31" s="72"/>
      <c r="AI31" s="73"/>
      <c r="AJ31" s="74"/>
      <c r="AK31" s="75"/>
      <c r="AL31" s="76"/>
      <c r="AN31" s="57">
        <v>46007.853000000003</v>
      </c>
      <c r="AO31" s="35">
        <v>80</v>
      </c>
      <c r="AP31" s="43">
        <f t="shared" si="14"/>
        <v>2385047099.5200005</v>
      </c>
      <c r="AR31" s="57">
        <f t="shared" si="15"/>
        <v>46007.853000000003</v>
      </c>
      <c r="AS31" s="35">
        <v>24</v>
      </c>
      <c r="AT31" s="43">
        <f t="shared" si="16"/>
        <v>21465423895.68</v>
      </c>
      <c r="AV31" s="43">
        <v>783528000000</v>
      </c>
    </row>
    <row r="32" spans="1:48" ht="24" customHeight="1">
      <c r="A32" s="16"/>
      <c r="B32" s="17">
        <f t="shared" si="8"/>
        <v>8</v>
      </c>
      <c r="C32" s="10"/>
      <c r="D32" s="18" t="s">
        <v>25</v>
      </c>
      <c r="E32" s="10"/>
      <c r="F32" s="18" t="s">
        <v>8</v>
      </c>
      <c r="G32" s="18" t="s">
        <v>212</v>
      </c>
      <c r="H32" s="10"/>
      <c r="I32" s="19">
        <v>11358379</v>
      </c>
      <c r="J32" s="19">
        <v>41860</v>
      </c>
      <c r="K32" s="17" t="s">
        <v>14</v>
      </c>
      <c r="L32" s="10"/>
      <c r="M32" s="60">
        <v>637</v>
      </c>
      <c r="N32" s="60">
        <v>657</v>
      </c>
      <c r="O32" s="60">
        <v>657</v>
      </c>
      <c r="P32" s="10"/>
      <c r="Q32" s="60">
        <f t="shared" si="9"/>
        <v>19710</v>
      </c>
      <c r="R32" s="10"/>
      <c r="S32" s="62">
        <f t="shared" si="10"/>
        <v>20367</v>
      </c>
      <c r="T32" s="10"/>
      <c r="U32" s="64">
        <v>5.8</v>
      </c>
      <c r="V32" s="64">
        <v>5.8</v>
      </c>
      <c r="W32" s="10"/>
      <c r="X32" s="43">
        <f t="shared" si="11"/>
        <v>22081559760</v>
      </c>
      <c r="Y32" s="36">
        <f t="shared" si="12"/>
        <v>4.6384277008845579E-2</v>
      </c>
      <c r="Z32" s="10"/>
      <c r="AA32" s="20">
        <v>57.1</v>
      </c>
      <c r="AB32" s="20">
        <v>14.4</v>
      </c>
      <c r="AC32" s="20">
        <v>11.1</v>
      </c>
      <c r="AD32" s="20">
        <v>12.2</v>
      </c>
      <c r="AE32" s="20">
        <v>5.2</v>
      </c>
      <c r="AF32" s="66">
        <f t="shared" si="13"/>
        <v>100</v>
      </c>
      <c r="AG32" s="10"/>
      <c r="AH32" s="72"/>
      <c r="AI32" s="73"/>
      <c r="AJ32" s="74"/>
      <c r="AK32" s="75"/>
      <c r="AL32" s="76"/>
      <c r="AN32" s="57">
        <v>42012.1</v>
      </c>
      <c r="AO32" s="35">
        <v>80</v>
      </c>
      <c r="AP32" s="43">
        <f t="shared" si="14"/>
        <v>2208155976</v>
      </c>
      <c r="AR32" s="57">
        <f t="shared" si="15"/>
        <v>42012.1</v>
      </c>
      <c r="AS32" s="35">
        <v>24</v>
      </c>
      <c r="AT32" s="43">
        <f t="shared" si="16"/>
        <v>19873403784</v>
      </c>
      <c r="AV32" s="43">
        <v>476057000000</v>
      </c>
    </row>
    <row r="33" spans="1:48" ht="24" customHeight="1">
      <c r="A33" s="16"/>
      <c r="B33" s="17">
        <f t="shared" si="8"/>
        <v>9</v>
      </c>
      <c r="C33" s="10"/>
      <c r="D33" s="18" t="s">
        <v>19</v>
      </c>
      <c r="E33" s="10"/>
      <c r="F33" s="18" t="s">
        <v>8</v>
      </c>
      <c r="G33" s="18" t="s">
        <v>212</v>
      </c>
      <c r="H33" s="10"/>
      <c r="I33" s="19">
        <v>8712137</v>
      </c>
      <c r="J33" s="19">
        <v>45230</v>
      </c>
      <c r="K33" s="17" t="s">
        <v>14</v>
      </c>
      <c r="L33" s="10"/>
      <c r="M33" s="60">
        <v>432</v>
      </c>
      <c r="N33" s="60">
        <v>452</v>
      </c>
      <c r="O33" s="60">
        <v>452</v>
      </c>
      <c r="P33" s="10"/>
      <c r="Q33" s="60">
        <f t="shared" si="9"/>
        <v>13560</v>
      </c>
      <c r="R33" s="10"/>
      <c r="S33" s="62">
        <f t="shared" si="10"/>
        <v>14012</v>
      </c>
      <c r="T33" s="10"/>
      <c r="U33" s="64">
        <v>5.2</v>
      </c>
      <c r="V33" s="64">
        <v>5.2</v>
      </c>
      <c r="W33" s="10"/>
      <c r="X33" s="43">
        <f t="shared" si="11"/>
        <v>16357990287.999998</v>
      </c>
      <c r="Y33" s="36">
        <f t="shared" si="12"/>
        <v>4.1388743429109268E-2</v>
      </c>
      <c r="Z33" s="10"/>
      <c r="AA33" s="20">
        <v>43.8</v>
      </c>
      <c r="AB33" s="20">
        <v>22</v>
      </c>
      <c r="AC33" s="20">
        <v>11.1</v>
      </c>
      <c r="AD33" s="20">
        <v>16.899999999999999</v>
      </c>
      <c r="AE33" s="20">
        <v>6.2</v>
      </c>
      <c r="AF33" s="66">
        <f t="shared" si="13"/>
        <v>99.999999999999986</v>
      </c>
      <c r="AG33" s="10"/>
      <c r="AH33" s="72"/>
      <c r="AI33" s="73"/>
      <c r="AJ33" s="74"/>
      <c r="AK33" s="75"/>
      <c r="AL33" s="76"/>
      <c r="AN33" s="57">
        <v>45237.805</v>
      </c>
      <c r="AO33" s="35">
        <v>80</v>
      </c>
      <c r="AP33" s="43">
        <f t="shared" si="14"/>
        <v>1635799028.8</v>
      </c>
      <c r="AR33" s="57">
        <f t="shared" si="15"/>
        <v>45237.805</v>
      </c>
      <c r="AS33" s="35">
        <v>24</v>
      </c>
      <c r="AT33" s="43">
        <f t="shared" si="16"/>
        <v>14722191259.199999</v>
      </c>
      <c r="AV33" s="43">
        <v>395228000000</v>
      </c>
    </row>
    <row r="34" spans="1:48" ht="24" customHeight="1">
      <c r="A34" s="16"/>
      <c r="B34" s="17">
        <f t="shared" si="8"/>
        <v>10</v>
      </c>
      <c r="C34" s="10"/>
      <c r="D34" s="18" t="s">
        <v>74</v>
      </c>
      <c r="E34" s="10"/>
      <c r="F34" s="18" t="s">
        <v>8</v>
      </c>
      <c r="G34" s="18" t="s">
        <v>212</v>
      </c>
      <c r="H34" s="10"/>
      <c r="I34" s="19">
        <v>11183716</v>
      </c>
      <c r="J34" s="19">
        <v>18960</v>
      </c>
      <c r="K34" s="17" t="s">
        <v>14</v>
      </c>
      <c r="L34" s="10"/>
      <c r="M34" s="60">
        <v>824</v>
      </c>
      <c r="N34" s="60">
        <v>1026</v>
      </c>
      <c r="O34" s="60">
        <v>1026</v>
      </c>
      <c r="P34" s="10"/>
      <c r="Q34" s="60">
        <f t="shared" si="9"/>
        <v>30780</v>
      </c>
      <c r="R34" s="10"/>
      <c r="S34" s="62">
        <f t="shared" si="10"/>
        <v>31806</v>
      </c>
      <c r="T34" s="10"/>
      <c r="U34" s="64">
        <v>9.1999999999999993</v>
      </c>
      <c r="V34" s="64">
        <v>9.1999999999999993</v>
      </c>
      <c r="W34" s="10"/>
      <c r="X34" s="43">
        <f t="shared" si="11"/>
        <v>14869990368</v>
      </c>
      <c r="Y34" s="36">
        <f t="shared" si="12"/>
        <v>7.6169644650705345E-2</v>
      </c>
      <c r="Z34" s="10"/>
      <c r="AA34" s="20">
        <v>40.299999999999997</v>
      </c>
      <c r="AB34" s="20">
        <v>32.4</v>
      </c>
      <c r="AC34" s="20">
        <v>2.2000000000000002</v>
      </c>
      <c r="AD34" s="20">
        <v>18.100000000000001</v>
      </c>
      <c r="AE34" s="20">
        <v>7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18116.46</v>
      </c>
      <c r="AO34" s="35">
        <v>80</v>
      </c>
      <c r="AP34" s="43">
        <f t="shared" si="14"/>
        <v>1486999036.8000002</v>
      </c>
      <c r="AR34" s="57">
        <f t="shared" si="15"/>
        <v>18116.46</v>
      </c>
      <c r="AS34" s="35">
        <v>24</v>
      </c>
      <c r="AT34" s="43">
        <f t="shared" si="16"/>
        <v>13382991331.199999</v>
      </c>
      <c r="AV34" s="43">
        <v>195222000000</v>
      </c>
    </row>
    <row r="35" spans="1:48" ht="24" customHeight="1">
      <c r="A35" s="16"/>
      <c r="B35" s="17">
        <f t="shared" si="8"/>
        <v>11</v>
      </c>
      <c r="C35" s="10"/>
      <c r="D35" s="18" t="s">
        <v>162</v>
      </c>
      <c r="E35" s="10"/>
      <c r="F35" s="18" t="s">
        <v>8</v>
      </c>
      <c r="G35" s="18" t="s">
        <v>212</v>
      </c>
      <c r="H35" s="10"/>
      <c r="I35" s="19">
        <v>8401739</v>
      </c>
      <c r="J35" s="19">
        <v>81240</v>
      </c>
      <c r="K35" s="17" t="s">
        <v>14</v>
      </c>
      <c r="L35" s="10"/>
      <c r="M35" s="60">
        <v>216</v>
      </c>
      <c r="N35" s="60">
        <v>223</v>
      </c>
      <c r="O35" s="60">
        <v>223</v>
      </c>
      <c r="P35" s="10"/>
      <c r="Q35" s="60">
        <f t="shared" si="9"/>
        <v>6690</v>
      </c>
      <c r="R35" s="10"/>
      <c r="S35" s="62">
        <f t="shared" si="10"/>
        <v>6913</v>
      </c>
      <c r="T35" s="10"/>
      <c r="U35" s="64">
        <v>2.7</v>
      </c>
      <c r="V35" s="64">
        <v>2.7</v>
      </c>
      <c r="W35" s="10"/>
      <c r="X35" s="43">
        <f t="shared" si="11"/>
        <v>14302719231.200001</v>
      </c>
      <c r="Y35" s="36">
        <f t="shared" si="12"/>
        <v>2.1305716490021734E-2</v>
      </c>
      <c r="Z35" s="10"/>
      <c r="AA35" s="20">
        <v>34.700000000000003</v>
      </c>
      <c r="AB35" s="20">
        <v>22.7</v>
      </c>
      <c r="AC35" s="20">
        <v>15.3</v>
      </c>
      <c r="AD35" s="20">
        <v>23.1</v>
      </c>
      <c r="AE35" s="20">
        <v>4.2</v>
      </c>
      <c r="AF35" s="66">
        <f t="shared" si="13"/>
        <v>100.00000000000001</v>
      </c>
      <c r="AG35" s="10"/>
      <c r="AH35" s="72"/>
      <c r="AI35" s="73"/>
      <c r="AJ35" s="74"/>
      <c r="AK35" s="75"/>
      <c r="AL35" s="76"/>
      <c r="AN35" s="57">
        <v>80172.192999999999</v>
      </c>
      <c r="AO35" s="35">
        <v>80</v>
      </c>
      <c r="AP35" s="43">
        <f t="shared" si="14"/>
        <v>1430271923.1200001</v>
      </c>
      <c r="AR35" s="57">
        <f t="shared" si="15"/>
        <v>80172.192999999999</v>
      </c>
      <c r="AS35" s="35">
        <v>24</v>
      </c>
      <c r="AT35" s="43">
        <f t="shared" si="16"/>
        <v>12872447308.08</v>
      </c>
      <c r="AV35" s="43">
        <v>671309000000</v>
      </c>
    </row>
    <row r="36" spans="1:48" ht="24" customHeight="1">
      <c r="A36" s="16"/>
      <c r="B36" s="17">
        <f t="shared" si="8"/>
        <v>12</v>
      </c>
      <c r="C36" s="10"/>
      <c r="D36" s="18" t="s">
        <v>135</v>
      </c>
      <c r="E36" s="10"/>
      <c r="F36" s="18" t="s">
        <v>8</v>
      </c>
      <c r="G36" s="18" t="s">
        <v>212</v>
      </c>
      <c r="H36" s="10"/>
      <c r="I36" s="19">
        <v>10371627</v>
      </c>
      <c r="J36" s="19">
        <v>19850</v>
      </c>
      <c r="K36" s="17" t="s">
        <v>14</v>
      </c>
      <c r="L36" s="10"/>
      <c r="M36" s="60">
        <v>563</v>
      </c>
      <c r="N36" s="60">
        <v>768</v>
      </c>
      <c r="O36" s="60">
        <v>768</v>
      </c>
      <c r="P36" s="10"/>
      <c r="Q36" s="60">
        <f t="shared" si="9"/>
        <v>23040</v>
      </c>
      <c r="R36" s="10"/>
      <c r="S36" s="62">
        <f t="shared" si="10"/>
        <v>23808</v>
      </c>
      <c r="T36" s="10"/>
      <c r="U36" s="64">
        <v>7.4</v>
      </c>
      <c r="V36" s="64">
        <v>7.4</v>
      </c>
      <c r="W36" s="10"/>
      <c r="X36" s="43">
        <f t="shared" si="11"/>
        <v>12274729574.400002</v>
      </c>
      <c r="Y36" s="36">
        <f t="shared" si="12"/>
        <v>5.9503454303248896E-2</v>
      </c>
      <c r="Z36" s="10"/>
      <c r="AA36" s="20">
        <v>47.6</v>
      </c>
      <c r="AB36" s="20">
        <v>18.3</v>
      </c>
      <c r="AC36" s="20">
        <v>5.9</v>
      </c>
      <c r="AD36" s="20">
        <v>21.8</v>
      </c>
      <c r="AE36" s="20">
        <v>6.4</v>
      </c>
      <c r="AF36" s="66">
        <f t="shared" si="13"/>
        <v>100.00000000000001</v>
      </c>
      <c r="AG36" s="10"/>
      <c r="AH36" s="72"/>
      <c r="AI36" s="73"/>
      <c r="AJ36" s="74"/>
      <c r="AK36" s="75"/>
      <c r="AL36" s="76"/>
      <c r="AN36" s="57">
        <v>19978.401000000002</v>
      </c>
      <c r="AO36" s="35">
        <v>80</v>
      </c>
      <c r="AP36" s="43">
        <f t="shared" si="14"/>
        <v>1227472957.4400001</v>
      </c>
      <c r="AR36" s="57">
        <f t="shared" si="15"/>
        <v>19978.401000000002</v>
      </c>
      <c r="AS36" s="35">
        <v>24</v>
      </c>
      <c r="AT36" s="43">
        <f t="shared" si="16"/>
        <v>11047256616.960001</v>
      </c>
      <c r="AV36" s="43">
        <v>206286000000</v>
      </c>
    </row>
    <row r="37" spans="1:48" ht="24" customHeight="1">
      <c r="A37" s="16"/>
      <c r="B37" s="17">
        <f t="shared" si="8"/>
        <v>13</v>
      </c>
      <c r="C37" s="10"/>
      <c r="D37" s="18" t="s">
        <v>161</v>
      </c>
      <c r="E37" s="10"/>
      <c r="F37" s="18" t="s">
        <v>8</v>
      </c>
      <c r="G37" s="18" t="s">
        <v>212</v>
      </c>
      <c r="H37" s="10"/>
      <c r="I37" s="19">
        <v>9837533</v>
      </c>
      <c r="J37" s="19">
        <v>54630</v>
      </c>
      <c r="K37" s="17" t="s">
        <v>14</v>
      </c>
      <c r="L37" s="10"/>
      <c r="M37" s="60">
        <v>270</v>
      </c>
      <c r="N37" s="60">
        <v>278</v>
      </c>
      <c r="O37" s="60">
        <v>278</v>
      </c>
      <c r="P37" s="10"/>
      <c r="Q37" s="60">
        <f t="shared" si="9"/>
        <v>8340</v>
      </c>
      <c r="R37" s="10"/>
      <c r="S37" s="62">
        <f t="shared" si="10"/>
        <v>8618</v>
      </c>
      <c r="T37" s="10"/>
      <c r="U37" s="64">
        <v>2.8</v>
      </c>
      <c r="V37" s="64">
        <v>2.8</v>
      </c>
      <c r="W37" s="10"/>
      <c r="X37" s="43">
        <f t="shared" si="11"/>
        <v>11559061412.800001</v>
      </c>
      <c r="Y37" s="36">
        <f t="shared" si="12"/>
        <v>2.2412401138549361E-2</v>
      </c>
      <c r="Z37" s="10"/>
      <c r="AA37" s="20">
        <v>53.7</v>
      </c>
      <c r="AB37" s="20">
        <v>16.3</v>
      </c>
      <c r="AC37" s="20">
        <v>8.1</v>
      </c>
      <c r="AD37" s="20">
        <v>15.6</v>
      </c>
      <c r="AE37" s="20">
        <v>6.3</v>
      </c>
      <c r="AF37" s="66">
        <f t="shared" si="13"/>
        <v>99.999999999999986</v>
      </c>
      <c r="AG37" s="10"/>
      <c r="AH37" s="72"/>
      <c r="AI37" s="73"/>
      <c r="AJ37" s="74"/>
      <c r="AK37" s="75"/>
      <c r="AL37" s="76"/>
      <c r="AN37" s="57">
        <v>51974.197</v>
      </c>
      <c r="AO37" s="35">
        <v>80</v>
      </c>
      <c r="AP37" s="43">
        <f t="shared" si="14"/>
        <v>1155906141.28</v>
      </c>
      <c r="AR37" s="57">
        <f t="shared" si="15"/>
        <v>51974.197</v>
      </c>
      <c r="AS37" s="35">
        <v>24</v>
      </c>
      <c r="AT37" s="43">
        <f t="shared" si="16"/>
        <v>10403155271.52</v>
      </c>
      <c r="AV37" s="43">
        <v>515744000000</v>
      </c>
    </row>
    <row r="38" spans="1:48" ht="24" customHeight="1">
      <c r="A38" s="16"/>
      <c r="B38" s="17">
        <f t="shared" si="8"/>
        <v>14</v>
      </c>
      <c r="C38" s="10"/>
      <c r="D38" s="18" t="s">
        <v>88</v>
      </c>
      <c r="E38" s="10"/>
      <c r="F38" s="18" t="s">
        <v>8</v>
      </c>
      <c r="G38" s="18" t="s">
        <v>212</v>
      </c>
      <c r="H38" s="10"/>
      <c r="I38" s="19">
        <v>8191828</v>
      </c>
      <c r="J38" s="19">
        <v>36190</v>
      </c>
      <c r="K38" s="17" t="s">
        <v>14</v>
      </c>
      <c r="L38" s="10"/>
      <c r="M38" s="60">
        <v>335</v>
      </c>
      <c r="N38" s="60">
        <v>345</v>
      </c>
      <c r="O38" s="60">
        <v>345</v>
      </c>
      <c r="P38" s="10"/>
      <c r="Q38" s="60">
        <f t="shared" si="9"/>
        <v>10350</v>
      </c>
      <c r="R38" s="10"/>
      <c r="S38" s="62">
        <f t="shared" si="10"/>
        <v>10695</v>
      </c>
      <c r="T38" s="10"/>
      <c r="U38" s="64">
        <v>4.2</v>
      </c>
      <c r="V38" s="64">
        <v>4.2</v>
      </c>
      <c r="W38" s="10"/>
      <c r="X38" s="43">
        <f t="shared" si="11"/>
        <v>10300768224</v>
      </c>
      <c r="Y38" s="36">
        <f t="shared" si="12"/>
        <v>3.2295770271922646E-2</v>
      </c>
      <c r="Z38" s="10"/>
      <c r="AA38" s="20">
        <v>46.3</v>
      </c>
      <c r="AB38" s="20">
        <v>12.2</v>
      </c>
      <c r="AC38" s="20">
        <v>2.7</v>
      </c>
      <c r="AD38" s="20">
        <v>28.7</v>
      </c>
      <c r="AE38" s="20">
        <v>10.1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37321.624000000003</v>
      </c>
      <c r="AO38" s="35">
        <v>80</v>
      </c>
      <c r="AP38" s="43">
        <f t="shared" si="14"/>
        <v>1030076822.4000001</v>
      </c>
      <c r="AR38" s="57">
        <f t="shared" si="15"/>
        <v>37321.624000000003</v>
      </c>
      <c r="AS38" s="35">
        <v>24</v>
      </c>
      <c r="AT38" s="43">
        <f t="shared" si="16"/>
        <v>9270691401.6000004</v>
      </c>
      <c r="AV38" s="43">
        <v>318951000000</v>
      </c>
    </row>
    <row r="39" spans="1:48" ht="24" customHeight="1">
      <c r="A39" s="16"/>
      <c r="B39" s="17">
        <f t="shared" si="8"/>
        <v>15</v>
      </c>
      <c r="C39" s="10"/>
      <c r="D39" s="18" t="s">
        <v>55</v>
      </c>
      <c r="E39" s="10"/>
      <c r="F39" s="18" t="s">
        <v>8</v>
      </c>
      <c r="G39" s="18" t="s">
        <v>212</v>
      </c>
      <c r="H39" s="10"/>
      <c r="I39" s="19">
        <v>5711870</v>
      </c>
      <c r="J39" s="19">
        <v>56730</v>
      </c>
      <c r="K39" s="17" t="s">
        <v>14</v>
      </c>
      <c r="L39" s="10"/>
      <c r="M39" s="60">
        <v>211</v>
      </c>
      <c r="N39" s="60">
        <v>227</v>
      </c>
      <c r="O39" s="60">
        <v>227</v>
      </c>
      <c r="P39" s="10"/>
      <c r="Q39" s="60">
        <f t="shared" si="9"/>
        <v>6810</v>
      </c>
      <c r="R39" s="10"/>
      <c r="S39" s="62">
        <f t="shared" si="10"/>
        <v>7037</v>
      </c>
      <c r="T39" s="10"/>
      <c r="U39" s="64">
        <v>4</v>
      </c>
      <c r="V39" s="64">
        <v>4</v>
      </c>
      <c r="W39" s="10"/>
      <c r="X39" s="43">
        <f t="shared" si="11"/>
        <v>9926982036.7999992</v>
      </c>
      <c r="Y39" s="36">
        <f t="shared" si="12"/>
        <v>3.1703847892793721E-2</v>
      </c>
      <c r="Z39" s="10"/>
      <c r="AA39" s="20">
        <v>48.3</v>
      </c>
      <c r="AB39" s="20">
        <v>16.100000000000001</v>
      </c>
      <c r="AC39" s="20">
        <v>14.7</v>
      </c>
      <c r="AD39" s="20">
        <v>17.100000000000001</v>
      </c>
      <c r="AE39" s="20">
        <v>3.8</v>
      </c>
      <c r="AF39" s="66">
        <f t="shared" si="13"/>
        <v>100.00000000000001</v>
      </c>
      <c r="AG39" s="10"/>
      <c r="AH39" s="72"/>
      <c r="AI39" s="73"/>
      <c r="AJ39" s="74"/>
      <c r="AK39" s="75"/>
      <c r="AL39" s="76"/>
      <c r="AN39" s="57">
        <v>54663.998</v>
      </c>
      <c r="AO39" s="35">
        <v>80</v>
      </c>
      <c r="AP39" s="43">
        <f t="shared" si="14"/>
        <v>992698203.68000007</v>
      </c>
      <c r="AR39" s="57">
        <f t="shared" si="15"/>
        <v>54663.998</v>
      </c>
      <c r="AS39" s="35">
        <v>24</v>
      </c>
      <c r="AT39" s="43">
        <f t="shared" si="16"/>
        <v>8934283833.1199989</v>
      </c>
      <c r="AV39" s="43">
        <v>313116000000</v>
      </c>
    </row>
    <row r="40" spans="1:48" ht="24" customHeight="1">
      <c r="A40" s="16"/>
      <c r="B40" s="17">
        <f t="shared" si="8"/>
        <v>16</v>
      </c>
      <c r="C40" s="10"/>
      <c r="D40" s="18" t="s">
        <v>87</v>
      </c>
      <c r="E40" s="10"/>
      <c r="F40" s="18" t="s">
        <v>8</v>
      </c>
      <c r="G40" s="18" t="s">
        <v>212</v>
      </c>
      <c r="H40" s="10"/>
      <c r="I40" s="19">
        <v>4726078</v>
      </c>
      <c r="J40" s="19">
        <v>52560</v>
      </c>
      <c r="K40" s="17" t="s">
        <v>14</v>
      </c>
      <c r="L40" s="10"/>
      <c r="M40" s="60">
        <v>188</v>
      </c>
      <c r="N40" s="60">
        <v>194</v>
      </c>
      <c r="O40" s="60">
        <v>194</v>
      </c>
      <c r="P40" s="10"/>
      <c r="Q40" s="60">
        <f t="shared" si="9"/>
        <v>5820</v>
      </c>
      <c r="R40" s="10"/>
      <c r="S40" s="62">
        <f t="shared" si="10"/>
        <v>6014</v>
      </c>
      <c r="T40" s="10"/>
      <c r="U40" s="64">
        <v>4.0999999999999996</v>
      </c>
      <c r="V40" s="64">
        <v>4.0999999999999996</v>
      </c>
      <c r="W40" s="10"/>
      <c r="X40" s="43">
        <f t="shared" si="11"/>
        <v>9808187126.3999996</v>
      </c>
      <c r="Y40" s="36">
        <f t="shared" si="12"/>
        <v>3.2637059813724736E-2</v>
      </c>
      <c r="Z40" s="10"/>
      <c r="AA40" s="20">
        <v>62.2</v>
      </c>
      <c r="AB40" s="20">
        <v>11.7</v>
      </c>
      <c r="AC40" s="20">
        <v>5.3</v>
      </c>
      <c r="AD40" s="20">
        <v>18.600000000000001</v>
      </c>
      <c r="AE40" s="20">
        <v>2.2000000000000002</v>
      </c>
      <c r="AF40" s="66">
        <f t="shared" si="13"/>
        <v>100.00000000000001</v>
      </c>
      <c r="AG40" s="10"/>
      <c r="AH40" s="72"/>
      <c r="AI40" s="73"/>
      <c r="AJ40" s="74"/>
      <c r="AK40" s="75"/>
      <c r="AL40" s="76"/>
      <c r="AN40" s="57">
        <v>63197.082000000002</v>
      </c>
      <c r="AO40" s="35">
        <v>80</v>
      </c>
      <c r="AP40" s="43">
        <f t="shared" si="14"/>
        <v>980818712.63999999</v>
      </c>
      <c r="AR40" s="57">
        <f t="shared" si="15"/>
        <v>63197.082000000002</v>
      </c>
      <c r="AS40" s="35">
        <v>24</v>
      </c>
      <c r="AT40" s="43">
        <f t="shared" si="16"/>
        <v>8827368413.7600002</v>
      </c>
      <c r="AV40" s="43">
        <v>300523000000</v>
      </c>
    </row>
    <row r="41" spans="1:48" ht="24" customHeight="1">
      <c r="A41" s="16"/>
      <c r="B41" s="17">
        <f t="shared" si="8"/>
        <v>17</v>
      </c>
      <c r="C41" s="10"/>
      <c r="D41" s="18" t="s">
        <v>53</v>
      </c>
      <c r="E41" s="10"/>
      <c r="F41" s="18" t="s">
        <v>8</v>
      </c>
      <c r="G41" s="18" t="s">
        <v>212</v>
      </c>
      <c r="H41" s="10"/>
      <c r="I41" s="19">
        <v>10610947</v>
      </c>
      <c r="J41" s="19">
        <v>17570</v>
      </c>
      <c r="K41" s="17" t="s">
        <v>14</v>
      </c>
      <c r="L41" s="10"/>
      <c r="M41" s="60">
        <v>611</v>
      </c>
      <c r="N41" s="60">
        <v>630</v>
      </c>
      <c r="O41" s="60">
        <v>630</v>
      </c>
      <c r="P41" s="10"/>
      <c r="Q41" s="60">
        <f t="shared" si="9"/>
        <v>18900</v>
      </c>
      <c r="R41" s="10"/>
      <c r="S41" s="62">
        <f t="shared" si="10"/>
        <v>19530</v>
      </c>
      <c r="T41" s="10"/>
      <c r="U41" s="64">
        <v>5.9</v>
      </c>
      <c r="V41" s="64">
        <v>5.9</v>
      </c>
      <c r="W41" s="10"/>
      <c r="X41" s="43">
        <f t="shared" si="11"/>
        <v>9305547047.9999981</v>
      </c>
      <c r="Y41" s="36">
        <f t="shared" si="12"/>
        <v>4.7698739289558659E-2</v>
      </c>
      <c r="Z41" s="10"/>
      <c r="AA41" s="20">
        <v>53.7</v>
      </c>
      <c r="AB41" s="20">
        <v>10.3</v>
      </c>
      <c r="AC41" s="20">
        <v>8.6999999999999993</v>
      </c>
      <c r="AD41" s="20">
        <v>21.3</v>
      </c>
      <c r="AE41" s="20">
        <v>6</v>
      </c>
      <c r="AF41" s="66">
        <f t="shared" si="13"/>
        <v>100</v>
      </c>
      <c r="AG41" s="10"/>
      <c r="AH41" s="72"/>
      <c r="AI41" s="73"/>
      <c r="AJ41" s="74"/>
      <c r="AK41" s="75"/>
      <c r="AL41" s="76"/>
      <c r="AN41" s="57">
        <v>18463.386999999999</v>
      </c>
      <c r="AO41" s="35">
        <v>80</v>
      </c>
      <c r="AP41" s="43">
        <f t="shared" si="14"/>
        <v>930554704.79999995</v>
      </c>
      <c r="AR41" s="57">
        <f t="shared" si="15"/>
        <v>18463.386999999999</v>
      </c>
      <c r="AS41" s="35">
        <v>24</v>
      </c>
      <c r="AT41" s="43">
        <f t="shared" si="16"/>
        <v>8374992343.1999989</v>
      </c>
      <c r="AV41" s="43">
        <v>195090000000</v>
      </c>
    </row>
    <row r="42" spans="1:48" ht="24" customHeight="1">
      <c r="A42" s="16"/>
      <c r="B42" s="17">
        <f t="shared" si="8"/>
        <v>18</v>
      </c>
      <c r="C42" s="10"/>
      <c r="D42" s="18" t="s">
        <v>67</v>
      </c>
      <c r="E42" s="10"/>
      <c r="F42" s="18" t="s">
        <v>8</v>
      </c>
      <c r="G42" s="18" t="s">
        <v>212</v>
      </c>
      <c r="H42" s="10"/>
      <c r="I42" s="19">
        <v>5503132</v>
      </c>
      <c r="J42" s="19">
        <v>44730</v>
      </c>
      <c r="K42" s="17" t="s">
        <v>14</v>
      </c>
      <c r="L42" s="10"/>
      <c r="M42" s="60">
        <v>252</v>
      </c>
      <c r="N42" s="60">
        <v>260</v>
      </c>
      <c r="O42" s="60">
        <v>260</v>
      </c>
      <c r="P42" s="10"/>
      <c r="Q42" s="60">
        <f t="shared" si="9"/>
        <v>7800</v>
      </c>
      <c r="R42" s="10"/>
      <c r="S42" s="62">
        <f t="shared" si="10"/>
        <v>8060</v>
      </c>
      <c r="T42" s="10"/>
      <c r="U42" s="64">
        <v>4.7</v>
      </c>
      <c r="V42" s="64">
        <v>4.7</v>
      </c>
      <c r="W42" s="10"/>
      <c r="X42" s="43">
        <f t="shared" si="11"/>
        <v>9105707520</v>
      </c>
      <c r="Y42" s="36">
        <f t="shared" si="12"/>
        <v>3.785055293677516E-2</v>
      </c>
      <c r="Z42" s="10"/>
      <c r="AA42" s="20">
        <v>64.7</v>
      </c>
      <c r="AB42" s="20">
        <v>8.6999999999999993</v>
      </c>
      <c r="AC42" s="20">
        <v>9.5</v>
      </c>
      <c r="AD42" s="20">
        <v>10.7</v>
      </c>
      <c r="AE42" s="20">
        <v>6.4</v>
      </c>
      <c r="AF42" s="66">
        <f t="shared" si="13"/>
        <v>100.00000000000001</v>
      </c>
      <c r="AG42" s="10"/>
      <c r="AH42" s="72"/>
      <c r="AI42" s="73"/>
      <c r="AJ42" s="74"/>
      <c r="AK42" s="75"/>
      <c r="AL42" s="76"/>
      <c r="AN42" s="57">
        <v>43777.440000000002</v>
      </c>
      <c r="AO42" s="35">
        <v>80</v>
      </c>
      <c r="AP42" s="43">
        <f t="shared" si="14"/>
        <v>910570752</v>
      </c>
      <c r="AR42" s="57">
        <f t="shared" si="15"/>
        <v>43777.440000000002</v>
      </c>
      <c r="AS42" s="35">
        <v>24</v>
      </c>
      <c r="AT42" s="43">
        <f t="shared" si="16"/>
        <v>8195136768</v>
      </c>
      <c r="AV42" s="43">
        <v>240570000000</v>
      </c>
    </row>
    <row r="43" spans="1:48" ht="24" customHeight="1">
      <c r="A43" s="16"/>
      <c r="B43" s="17">
        <f t="shared" si="8"/>
        <v>19</v>
      </c>
      <c r="C43" s="10"/>
      <c r="D43" s="18" t="s">
        <v>127</v>
      </c>
      <c r="E43" s="10"/>
      <c r="F43" s="18" t="s">
        <v>8</v>
      </c>
      <c r="G43" s="18" t="s">
        <v>212</v>
      </c>
      <c r="H43" s="10"/>
      <c r="I43" s="19">
        <v>5254694</v>
      </c>
      <c r="J43" s="19">
        <v>82330</v>
      </c>
      <c r="K43" s="17" t="s">
        <v>14</v>
      </c>
      <c r="L43" s="10"/>
      <c r="M43" s="60">
        <v>135</v>
      </c>
      <c r="N43" s="60">
        <v>143</v>
      </c>
      <c r="O43" s="60">
        <v>143</v>
      </c>
      <c r="P43" s="10"/>
      <c r="Q43" s="60">
        <f t="shared" si="9"/>
        <v>4290</v>
      </c>
      <c r="R43" s="10"/>
      <c r="S43" s="62">
        <f t="shared" si="10"/>
        <v>4433</v>
      </c>
      <c r="T43" s="10"/>
      <c r="U43" s="64">
        <v>2.7</v>
      </c>
      <c r="V43" s="64">
        <v>2.7</v>
      </c>
      <c r="W43" s="10"/>
      <c r="X43" s="43">
        <f t="shared" si="11"/>
        <v>8060688178.3999996</v>
      </c>
      <c r="Y43" s="36">
        <f t="shared" si="12"/>
        <v>2.185492975948073E-2</v>
      </c>
      <c r="Z43" s="10"/>
      <c r="AA43" s="20">
        <v>49.6</v>
      </c>
      <c r="AB43" s="20">
        <v>17</v>
      </c>
      <c r="AC43" s="20">
        <v>8.9</v>
      </c>
      <c r="AD43" s="20">
        <v>11.9</v>
      </c>
      <c r="AE43" s="20">
        <v>12.6</v>
      </c>
      <c r="AF43" s="66">
        <f t="shared" si="13"/>
        <v>100</v>
      </c>
      <c r="AG43" s="10"/>
      <c r="AH43" s="72"/>
      <c r="AI43" s="73"/>
      <c r="AJ43" s="74"/>
      <c r="AK43" s="75"/>
      <c r="AL43" s="76"/>
      <c r="AN43" s="57">
        <v>70460.561000000002</v>
      </c>
      <c r="AO43" s="35">
        <v>80</v>
      </c>
      <c r="AP43" s="43">
        <f t="shared" si="14"/>
        <v>806068817.83999991</v>
      </c>
      <c r="AR43" s="57">
        <f t="shared" si="15"/>
        <v>70460.561000000002</v>
      </c>
      <c r="AS43" s="35">
        <v>24</v>
      </c>
      <c r="AT43" s="43">
        <f t="shared" si="16"/>
        <v>7254619360.5599995</v>
      </c>
      <c r="AV43" s="43">
        <v>368827000000</v>
      </c>
    </row>
    <row r="44" spans="1:48" ht="24" customHeight="1">
      <c r="A44" s="16"/>
      <c r="B44" s="17">
        <f t="shared" si="8"/>
        <v>20</v>
      </c>
      <c r="C44" s="10"/>
      <c r="D44" s="18" t="s">
        <v>81</v>
      </c>
      <c r="E44" s="10"/>
      <c r="F44" s="18" t="s">
        <v>8</v>
      </c>
      <c r="G44" s="18" t="s">
        <v>212</v>
      </c>
      <c r="H44" s="10"/>
      <c r="I44" s="19">
        <v>9753281</v>
      </c>
      <c r="J44" s="19">
        <v>12570</v>
      </c>
      <c r="K44" s="17" t="s">
        <v>14</v>
      </c>
      <c r="L44" s="10"/>
      <c r="M44" s="60">
        <v>607</v>
      </c>
      <c r="N44" s="60">
        <v>756</v>
      </c>
      <c r="O44" s="60">
        <v>756</v>
      </c>
      <c r="P44" s="10"/>
      <c r="Q44" s="60">
        <f t="shared" si="9"/>
        <v>22680</v>
      </c>
      <c r="R44" s="10"/>
      <c r="S44" s="62">
        <f t="shared" si="10"/>
        <v>23436</v>
      </c>
      <c r="T44" s="10"/>
      <c r="U44" s="64">
        <v>7.8</v>
      </c>
      <c r="V44" s="64">
        <v>7.8</v>
      </c>
      <c r="W44" s="10"/>
      <c r="X44" s="43">
        <f t="shared" si="11"/>
        <v>7857789004.7999992</v>
      </c>
      <c r="Y44" s="36">
        <f t="shared" si="12"/>
        <v>6.1626334278118061E-2</v>
      </c>
      <c r="Z44" s="10"/>
      <c r="AA44" s="20">
        <v>44.3</v>
      </c>
      <c r="AB44" s="20">
        <v>10.5</v>
      </c>
      <c r="AC44" s="20">
        <v>12</v>
      </c>
      <c r="AD44" s="20">
        <v>25</v>
      </c>
      <c r="AE44" s="20">
        <v>8.1999999999999993</v>
      </c>
      <c r="AF44" s="66">
        <f t="shared" si="13"/>
        <v>100</v>
      </c>
      <c r="AG44" s="10"/>
      <c r="AH44" s="72"/>
      <c r="AI44" s="73"/>
      <c r="AJ44" s="74"/>
      <c r="AK44" s="75"/>
      <c r="AL44" s="76"/>
      <c r="AN44" s="57">
        <v>12992.376</v>
      </c>
      <c r="AO44" s="35">
        <v>80</v>
      </c>
      <c r="AP44" s="43">
        <f t="shared" si="14"/>
        <v>785778900.48000002</v>
      </c>
      <c r="AR44" s="57">
        <f t="shared" si="15"/>
        <v>12992.376</v>
      </c>
      <c r="AS44" s="35">
        <v>24</v>
      </c>
      <c r="AT44" s="43">
        <f t="shared" si="16"/>
        <v>7072010104.3199997</v>
      </c>
      <c r="AV44" s="43">
        <v>127507000000</v>
      </c>
    </row>
    <row r="45" spans="1:48" ht="24" customHeight="1">
      <c r="A45" s="16"/>
      <c r="B45" s="17">
        <f t="shared" si="8"/>
        <v>21</v>
      </c>
      <c r="C45" s="10"/>
      <c r="D45" s="18" t="s">
        <v>151</v>
      </c>
      <c r="E45" s="10"/>
      <c r="F45" s="18" t="s">
        <v>8</v>
      </c>
      <c r="G45" s="18" t="s">
        <v>212</v>
      </c>
      <c r="H45" s="10"/>
      <c r="I45" s="19">
        <v>5444218</v>
      </c>
      <c r="J45" s="19">
        <v>16810</v>
      </c>
      <c r="K45" s="17" t="s">
        <v>14</v>
      </c>
      <c r="L45" s="10"/>
      <c r="M45" s="60">
        <v>275</v>
      </c>
      <c r="N45" s="60">
        <v>330</v>
      </c>
      <c r="O45" s="60">
        <v>330</v>
      </c>
      <c r="P45" s="10"/>
      <c r="Q45" s="60">
        <f t="shared" si="9"/>
        <v>9900</v>
      </c>
      <c r="R45" s="10"/>
      <c r="S45" s="62">
        <f t="shared" si="10"/>
        <v>10230</v>
      </c>
      <c r="T45" s="10"/>
      <c r="U45" s="64">
        <v>6.1</v>
      </c>
      <c r="V45" s="64">
        <v>6.1</v>
      </c>
      <c r="W45" s="10"/>
      <c r="X45" s="43">
        <f t="shared" si="11"/>
        <v>4357583472</v>
      </c>
      <c r="Y45" s="36">
        <f t="shared" si="12"/>
        <v>4.8611500005577804E-2</v>
      </c>
      <c r="Z45" s="10"/>
      <c r="AA45" s="20">
        <v>50.2</v>
      </c>
      <c r="AB45" s="20">
        <v>8.6999999999999993</v>
      </c>
      <c r="AC45" s="20">
        <v>7.6</v>
      </c>
      <c r="AD45" s="20">
        <v>29.1</v>
      </c>
      <c r="AE45" s="20">
        <v>4.4000000000000004</v>
      </c>
      <c r="AF45" s="66">
        <f t="shared" si="13"/>
        <v>100</v>
      </c>
      <c r="AG45" s="10"/>
      <c r="AH45" s="72"/>
      <c r="AI45" s="73"/>
      <c r="AJ45" s="74"/>
      <c r="AK45" s="75"/>
      <c r="AL45" s="76"/>
      <c r="AN45" s="57">
        <v>16505.998</v>
      </c>
      <c r="AO45" s="35">
        <v>80</v>
      </c>
      <c r="AP45" s="43">
        <f t="shared" si="14"/>
        <v>435758347.19999999</v>
      </c>
      <c r="AR45" s="57">
        <f t="shared" si="15"/>
        <v>16505.998</v>
      </c>
      <c r="AS45" s="35">
        <v>24</v>
      </c>
      <c r="AT45" s="43">
        <f t="shared" si="16"/>
        <v>3921825124.7999997</v>
      </c>
      <c r="AV45" s="43">
        <v>89641000000</v>
      </c>
    </row>
    <row r="46" spans="1:48" ht="24" customHeight="1">
      <c r="A46" s="16"/>
      <c r="B46" s="17">
        <f t="shared" si="8"/>
        <v>22</v>
      </c>
      <c r="C46" s="10"/>
      <c r="D46" s="18" t="s">
        <v>105</v>
      </c>
      <c r="E46" s="10"/>
      <c r="F46" s="18" t="s">
        <v>8</v>
      </c>
      <c r="G46" s="18" t="s">
        <v>212</v>
      </c>
      <c r="H46" s="10"/>
      <c r="I46" s="19">
        <v>575747</v>
      </c>
      <c r="J46" s="19">
        <v>76660</v>
      </c>
      <c r="K46" s="17" t="s">
        <v>14</v>
      </c>
      <c r="L46" s="10"/>
      <c r="M46" s="60">
        <v>32</v>
      </c>
      <c r="N46" s="60">
        <v>36</v>
      </c>
      <c r="O46" s="60">
        <v>36</v>
      </c>
      <c r="P46" s="10"/>
      <c r="Q46" s="60">
        <f t="shared" si="9"/>
        <v>1080</v>
      </c>
      <c r="R46" s="10"/>
      <c r="S46" s="62">
        <f t="shared" si="10"/>
        <v>1116</v>
      </c>
      <c r="T46" s="10"/>
      <c r="U46" s="64">
        <v>6.9</v>
      </c>
      <c r="V46" s="64">
        <v>6.9</v>
      </c>
      <c r="W46" s="10"/>
      <c r="X46" s="43">
        <f t="shared" si="11"/>
        <v>3003217660.8000002</v>
      </c>
      <c r="Y46" s="36">
        <f t="shared" si="12"/>
        <v>4.9483739941671753E-2</v>
      </c>
      <c r="Z46" s="10"/>
      <c r="AA46" s="20">
        <v>62.5</v>
      </c>
      <c r="AB46" s="20">
        <v>9.4</v>
      </c>
      <c r="AC46" s="20">
        <v>3.1</v>
      </c>
      <c r="AD46" s="20">
        <v>25</v>
      </c>
      <c r="AE46" s="20">
        <v>0</v>
      </c>
      <c r="AF46" s="66">
        <f t="shared" si="13"/>
        <v>100</v>
      </c>
      <c r="AG46" s="10"/>
      <c r="AH46" s="72"/>
      <c r="AI46" s="73"/>
      <c r="AJ46" s="74"/>
      <c r="AK46" s="75"/>
      <c r="AL46" s="76"/>
      <c r="AN46" s="57">
        <v>104278.391</v>
      </c>
      <c r="AO46" s="35">
        <v>80</v>
      </c>
      <c r="AP46" s="43">
        <f t="shared" si="14"/>
        <v>300321766.08000004</v>
      </c>
      <c r="AR46" s="57">
        <f t="shared" si="15"/>
        <v>104278.391</v>
      </c>
      <c r="AS46" s="35">
        <v>24</v>
      </c>
      <c r="AT46" s="43">
        <f t="shared" si="16"/>
        <v>2702895894.7200003</v>
      </c>
      <c r="AV46" s="43">
        <v>60691000000</v>
      </c>
    </row>
    <row r="47" spans="1:48" ht="24" customHeight="1">
      <c r="A47" s="16"/>
      <c r="B47" s="17">
        <f t="shared" si="8"/>
        <v>23</v>
      </c>
      <c r="C47" s="10"/>
      <c r="D47" s="18" t="s">
        <v>104</v>
      </c>
      <c r="E47" s="10"/>
      <c r="F47" s="18" t="s">
        <v>8</v>
      </c>
      <c r="G47" s="18" t="s">
        <v>212</v>
      </c>
      <c r="H47" s="10"/>
      <c r="I47" s="19">
        <v>2908249</v>
      </c>
      <c r="J47" s="19">
        <v>14770</v>
      </c>
      <c r="K47" s="17" t="s">
        <v>14</v>
      </c>
      <c r="L47" s="10"/>
      <c r="M47" s="60">
        <v>192</v>
      </c>
      <c r="N47" s="60">
        <v>234</v>
      </c>
      <c r="O47" s="60">
        <v>234</v>
      </c>
      <c r="P47" s="10"/>
      <c r="Q47" s="60">
        <f t="shared" si="9"/>
        <v>7020</v>
      </c>
      <c r="R47" s="10"/>
      <c r="S47" s="62">
        <f t="shared" si="10"/>
        <v>7254</v>
      </c>
      <c r="T47" s="10"/>
      <c r="U47" s="64">
        <v>8</v>
      </c>
      <c r="V47" s="64">
        <v>8</v>
      </c>
      <c r="W47" s="10"/>
      <c r="X47" s="43">
        <f t="shared" si="11"/>
        <v>2807902655.9999995</v>
      </c>
      <c r="Y47" s="36">
        <f t="shared" si="12"/>
        <v>6.5266669517921053E-2</v>
      </c>
      <c r="Z47" s="10"/>
      <c r="AA47" s="20">
        <v>46.4</v>
      </c>
      <c r="AB47" s="20">
        <v>5.7</v>
      </c>
      <c r="AC47" s="20">
        <v>8.9</v>
      </c>
      <c r="AD47" s="20">
        <v>38</v>
      </c>
      <c r="AE47" s="20">
        <v>1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14999.48</v>
      </c>
      <c r="AO47" s="35">
        <v>80</v>
      </c>
      <c r="AP47" s="43">
        <f t="shared" si="14"/>
        <v>280790265.59999996</v>
      </c>
      <c r="AR47" s="57">
        <f t="shared" si="15"/>
        <v>14999.48</v>
      </c>
      <c r="AS47" s="35">
        <v>24</v>
      </c>
      <c r="AT47" s="43">
        <f t="shared" si="16"/>
        <v>2527112390.3999996</v>
      </c>
      <c r="AV47" s="43">
        <v>43022000000</v>
      </c>
    </row>
    <row r="48" spans="1:48" ht="24" customHeight="1">
      <c r="A48" s="16"/>
      <c r="B48" s="17">
        <f t="shared" si="8"/>
        <v>24</v>
      </c>
      <c r="C48" s="10"/>
      <c r="D48" s="18" t="s">
        <v>152</v>
      </c>
      <c r="E48" s="10"/>
      <c r="F48" s="18" t="s">
        <v>8</v>
      </c>
      <c r="G48" s="18" t="s">
        <v>212</v>
      </c>
      <c r="H48" s="10"/>
      <c r="I48" s="19">
        <v>2077862</v>
      </c>
      <c r="J48" s="19">
        <v>21660</v>
      </c>
      <c r="K48" s="17" t="s">
        <v>14</v>
      </c>
      <c r="L48" s="10"/>
      <c r="M48" s="60">
        <v>130</v>
      </c>
      <c r="N48" s="60">
        <v>134</v>
      </c>
      <c r="O48" s="60">
        <v>134</v>
      </c>
      <c r="P48" s="10"/>
      <c r="Q48" s="60">
        <f t="shared" si="9"/>
        <v>4020</v>
      </c>
      <c r="R48" s="10"/>
      <c r="S48" s="62">
        <f t="shared" si="10"/>
        <v>4154</v>
      </c>
      <c r="T48" s="10"/>
      <c r="U48" s="64">
        <v>6.4</v>
      </c>
      <c r="V48" s="64">
        <v>6.4</v>
      </c>
      <c r="W48" s="10"/>
      <c r="X48" s="43">
        <f t="shared" si="11"/>
        <v>2317940683.1999998</v>
      </c>
      <c r="Y48" s="36">
        <f t="shared" si="12"/>
        <v>5.1911239881752211E-2</v>
      </c>
      <c r="Z48" s="10"/>
      <c r="AA48" s="20">
        <v>46.9</v>
      </c>
      <c r="AB48" s="20">
        <v>19.2</v>
      </c>
      <c r="AC48" s="20">
        <v>10</v>
      </c>
      <c r="AD48" s="20">
        <v>16.899999999999999</v>
      </c>
      <c r="AE48" s="20">
        <v>7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21622.580999999998</v>
      </c>
      <c r="AO48" s="35">
        <v>80</v>
      </c>
      <c r="AP48" s="43">
        <f t="shared" si="14"/>
        <v>231794068.31999999</v>
      </c>
      <c r="AR48" s="57">
        <f t="shared" si="15"/>
        <v>21622.580999999998</v>
      </c>
      <c r="AS48" s="35">
        <v>24</v>
      </c>
      <c r="AT48" s="43">
        <f t="shared" si="16"/>
        <v>2086146614.8799996</v>
      </c>
      <c r="AV48" s="43">
        <v>44652000000</v>
      </c>
    </row>
    <row r="49" spans="1:48" ht="24" customHeight="1">
      <c r="A49" s="16"/>
      <c r="B49" s="17">
        <f t="shared" si="8"/>
        <v>25</v>
      </c>
      <c r="C49" s="10"/>
      <c r="D49" s="18" t="s">
        <v>99</v>
      </c>
      <c r="E49" s="10"/>
      <c r="F49" s="18" t="s">
        <v>8</v>
      </c>
      <c r="G49" s="18" t="s">
        <v>212</v>
      </c>
      <c r="H49" s="10"/>
      <c r="I49" s="19">
        <v>1970530</v>
      </c>
      <c r="J49" s="19">
        <v>14630</v>
      </c>
      <c r="K49" s="17" t="s">
        <v>14</v>
      </c>
      <c r="L49" s="10"/>
      <c r="M49" s="60">
        <v>158</v>
      </c>
      <c r="N49" s="60">
        <v>184</v>
      </c>
      <c r="O49" s="60">
        <v>184</v>
      </c>
      <c r="P49" s="10"/>
      <c r="Q49" s="60">
        <f t="shared" si="9"/>
        <v>5520</v>
      </c>
      <c r="R49" s="10"/>
      <c r="S49" s="62">
        <f t="shared" si="10"/>
        <v>5704</v>
      </c>
      <c r="T49" s="10"/>
      <c r="U49" s="64">
        <v>9.3000000000000007</v>
      </c>
      <c r="V49" s="64">
        <v>9.3000000000000007</v>
      </c>
      <c r="W49" s="10"/>
      <c r="X49" s="43">
        <f t="shared" si="11"/>
        <v>2083382688.0000002</v>
      </c>
      <c r="Y49" s="36">
        <f t="shared" si="12"/>
        <v>7.5120166149852174E-2</v>
      </c>
      <c r="Z49" s="10"/>
      <c r="AA49" s="20">
        <v>44.9</v>
      </c>
      <c r="AB49" s="20">
        <v>12</v>
      </c>
      <c r="AC49" s="20">
        <v>4.4000000000000004</v>
      </c>
      <c r="AD49" s="20">
        <v>34.799999999999997</v>
      </c>
      <c r="AE49" s="20">
        <v>3.9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14153.415000000001</v>
      </c>
      <c r="AO49" s="35">
        <v>80</v>
      </c>
      <c r="AP49" s="43">
        <f t="shared" si="14"/>
        <v>208338268.80000001</v>
      </c>
      <c r="AR49" s="57">
        <f t="shared" si="15"/>
        <v>14153.415000000001</v>
      </c>
      <c r="AS49" s="35">
        <v>24</v>
      </c>
      <c r="AT49" s="43">
        <f t="shared" si="16"/>
        <v>1875044419.2000003</v>
      </c>
      <c r="AV49" s="43">
        <v>27734000000</v>
      </c>
    </row>
    <row r="50" spans="1:48" ht="24" customHeight="1">
      <c r="A50" s="16"/>
      <c r="B50" s="17">
        <f t="shared" si="8"/>
        <v>26</v>
      </c>
      <c r="C50" s="10"/>
      <c r="D50" s="18" t="s">
        <v>63</v>
      </c>
      <c r="E50" s="10"/>
      <c r="F50" s="18" t="s">
        <v>8</v>
      </c>
      <c r="G50" s="18" t="s">
        <v>212</v>
      </c>
      <c r="H50" s="10"/>
      <c r="I50" s="19">
        <v>1312442</v>
      </c>
      <c r="J50" s="19">
        <v>17750</v>
      </c>
      <c r="K50" s="17" t="s">
        <v>14</v>
      </c>
      <c r="L50" s="10"/>
      <c r="M50" s="60">
        <v>71</v>
      </c>
      <c r="N50" s="60">
        <v>80</v>
      </c>
      <c r="O50" s="60">
        <v>80</v>
      </c>
      <c r="P50" s="10"/>
      <c r="Q50" s="60">
        <f t="shared" si="9"/>
        <v>2400</v>
      </c>
      <c r="R50" s="10"/>
      <c r="S50" s="62">
        <f t="shared" si="10"/>
        <v>2480</v>
      </c>
      <c r="T50" s="10"/>
      <c r="U50" s="64">
        <v>6.1</v>
      </c>
      <c r="V50" s="64">
        <v>6.1</v>
      </c>
      <c r="W50" s="10"/>
      <c r="X50" s="43">
        <f t="shared" si="11"/>
        <v>1167186944</v>
      </c>
      <c r="Y50" s="36">
        <f t="shared" si="12"/>
        <v>4.8640896149358223E-2</v>
      </c>
      <c r="Z50" s="10"/>
      <c r="AA50" s="20">
        <v>52.1</v>
      </c>
      <c r="AB50" s="20">
        <v>1.4</v>
      </c>
      <c r="AC50" s="20">
        <v>7</v>
      </c>
      <c r="AD50" s="20">
        <v>31</v>
      </c>
      <c r="AE50" s="20">
        <v>8.5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18237.295999999998</v>
      </c>
      <c r="AO50" s="35">
        <v>80</v>
      </c>
      <c r="AP50" s="43">
        <f t="shared" si="14"/>
        <v>116718694.39999999</v>
      </c>
      <c r="AR50" s="57">
        <f t="shared" si="15"/>
        <v>18237.295999999998</v>
      </c>
      <c r="AS50" s="35">
        <v>24</v>
      </c>
      <c r="AT50" s="43">
        <f t="shared" si="16"/>
        <v>1050468249.5999999</v>
      </c>
      <c r="AV50" s="43">
        <v>23996000000</v>
      </c>
    </row>
    <row r="51" spans="1:48" ht="24" customHeight="1">
      <c r="A51" s="16"/>
      <c r="B51" s="17">
        <f t="shared" si="8"/>
        <v>27</v>
      </c>
      <c r="C51" s="10"/>
      <c r="D51" s="18" t="s">
        <v>52</v>
      </c>
      <c r="E51" s="10"/>
      <c r="F51" s="18" t="s">
        <v>8</v>
      </c>
      <c r="G51" s="18" t="s">
        <v>212</v>
      </c>
      <c r="H51" s="10"/>
      <c r="I51" s="19">
        <v>1170125</v>
      </c>
      <c r="J51" s="19">
        <v>23680</v>
      </c>
      <c r="K51" s="17" t="s">
        <v>14</v>
      </c>
      <c r="L51" s="10"/>
      <c r="M51" s="60">
        <v>46</v>
      </c>
      <c r="N51" s="60">
        <v>60</v>
      </c>
      <c r="O51" s="60">
        <v>60</v>
      </c>
      <c r="P51" s="10"/>
      <c r="Q51" s="60">
        <f t="shared" si="9"/>
        <v>1800</v>
      </c>
      <c r="R51" s="10"/>
      <c r="S51" s="62">
        <f t="shared" si="10"/>
        <v>1860</v>
      </c>
      <c r="T51" s="10"/>
      <c r="U51" s="64">
        <v>5.0999999999999996</v>
      </c>
      <c r="V51" s="64">
        <v>5.0999999999999996</v>
      </c>
      <c r="W51" s="10"/>
      <c r="X51" s="43">
        <f t="shared" si="11"/>
        <v>1152918624</v>
      </c>
      <c r="Y51" s="36">
        <f t="shared" si="12"/>
        <v>5.5187335407591784E-2</v>
      </c>
      <c r="Z51" s="10"/>
      <c r="AA51" s="20">
        <v>34.799999999999997</v>
      </c>
      <c r="AB51" s="20">
        <v>21.7</v>
      </c>
      <c r="AC51" s="20">
        <v>4.3</v>
      </c>
      <c r="AD51" s="20">
        <v>30.4</v>
      </c>
      <c r="AE51" s="20">
        <v>8.8000000000000007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24019.137999999999</v>
      </c>
      <c r="AO51" s="35">
        <v>80</v>
      </c>
      <c r="AP51" s="43">
        <f t="shared" si="14"/>
        <v>115291862.40000001</v>
      </c>
      <c r="AR51" s="57">
        <f t="shared" si="15"/>
        <v>24019.137999999999</v>
      </c>
      <c r="AS51" s="35">
        <v>24</v>
      </c>
      <c r="AT51" s="43">
        <f t="shared" si="16"/>
        <v>1037626761.5999999</v>
      </c>
      <c r="AV51" s="43">
        <v>20891000000</v>
      </c>
    </row>
    <row r="52" spans="1:48" ht="24" customHeight="1">
      <c r="A52" s="16"/>
      <c r="B52" s="17">
        <f t="shared" si="8"/>
        <v>28</v>
      </c>
      <c r="C52" s="10"/>
      <c r="D52" s="18" t="s">
        <v>82</v>
      </c>
      <c r="E52" s="10"/>
      <c r="F52" s="18" t="s">
        <v>8</v>
      </c>
      <c r="G52" s="18" t="s">
        <v>212</v>
      </c>
      <c r="H52" s="10"/>
      <c r="I52" s="19">
        <v>332474</v>
      </c>
      <c r="J52" s="19">
        <v>56990</v>
      </c>
      <c r="K52" s="17" t="s">
        <v>14</v>
      </c>
      <c r="L52" s="10"/>
      <c r="M52" s="60">
        <v>18</v>
      </c>
      <c r="N52" s="60">
        <v>22</v>
      </c>
      <c r="O52" s="60">
        <v>22</v>
      </c>
      <c r="P52" s="10"/>
      <c r="Q52" s="60">
        <f t="shared" si="9"/>
        <v>660</v>
      </c>
      <c r="R52" s="10"/>
      <c r="S52" s="62">
        <f t="shared" si="10"/>
        <v>682</v>
      </c>
      <c r="T52" s="10"/>
      <c r="U52" s="64">
        <v>6.6</v>
      </c>
      <c r="V52" s="64">
        <v>6.6</v>
      </c>
      <c r="W52" s="10"/>
      <c r="X52" s="43">
        <f t="shared" si="11"/>
        <v>1086939902.4000001</v>
      </c>
      <c r="Y52" s="36">
        <f t="shared" si="12"/>
        <v>5.2468618575014489E-2</v>
      </c>
      <c r="Z52" s="10"/>
      <c r="AA52" s="20">
        <v>72.2</v>
      </c>
      <c r="AB52" s="20">
        <v>11.1</v>
      </c>
      <c r="AC52" s="20">
        <v>0</v>
      </c>
      <c r="AD52" s="20">
        <v>11.1</v>
      </c>
      <c r="AE52" s="20">
        <v>5.6</v>
      </c>
      <c r="AF52" s="66">
        <f t="shared" si="13"/>
        <v>99.999999999999986</v>
      </c>
      <c r="AG52" s="10"/>
      <c r="AH52" s="72"/>
      <c r="AI52" s="73"/>
      <c r="AJ52" s="74"/>
      <c r="AK52" s="75"/>
      <c r="AL52" s="76"/>
      <c r="AN52" s="57">
        <v>61757.949000000001</v>
      </c>
      <c r="AO52" s="35">
        <v>80</v>
      </c>
      <c r="AP52" s="43">
        <f t="shared" si="14"/>
        <v>108693990.24000001</v>
      </c>
      <c r="AR52" s="57">
        <f t="shared" si="15"/>
        <v>61757.949000000001</v>
      </c>
      <c r="AS52" s="35">
        <v>24</v>
      </c>
      <c r="AT52" s="43">
        <f t="shared" si="16"/>
        <v>978245912.16000009</v>
      </c>
      <c r="AV52" s="43">
        <v>20716000000</v>
      </c>
    </row>
    <row r="53" spans="1:48" ht="24" customHeight="1">
      <c r="A53" s="16"/>
      <c r="B53" s="17">
        <f t="shared" si="8"/>
        <v>29</v>
      </c>
      <c r="C53" s="10"/>
      <c r="D53" s="18" t="s">
        <v>111</v>
      </c>
      <c r="E53" s="10"/>
      <c r="F53" s="18" t="s">
        <v>8</v>
      </c>
      <c r="G53" s="18" t="s">
        <v>212</v>
      </c>
      <c r="H53" s="10"/>
      <c r="I53" s="19">
        <v>429362</v>
      </c>
      <c r="J53" s="19">
        <v>24140</v>
      </c>
      <c r="K53" s="17" t="s">
        <v>14</v>
      </c>
      <c r="L53" s="10"/>
      <c r="M53" s="60">
        <v>22</v>
      </c>
      <c r="N53" s="60">
        <v>26</v>
      </c>
      <c r="O53" s="60">
        <v>26</v>
      </c>
      <c r="P53" s="10"/>
      <c r="Q53" s="60">
        <f t="shared" si="9"/>
        <v>780</v>
      </c>
      <c r="R53" s="10"/>
      <c r="S53" s="62">
        <f t="shared" si="10"/>
        <v>806</v>
      </c>
      <c r="T53" s="10"/>
      <c r="U53" s="64">
        <v>6.1</v>
      </c>
      <c r="V53" s="64">
        <v>6.1</v>
      </c>
      <c r="W53" s="10"/>
      <c r="X53" s="43">
        <f t="shared" si="11"/>
        <v>523151616.00000006</v>
      </c>
      <c r="Y53" s="36">
        <f t="shared" si="12"/>
        <v>4.5678129398410899E-2</v>
      </c>
      <c r="Z53" s="10"/>
      <c r="AA53" s="20">
        <v>18.2</v>
      </c>
      <c r="AB53" s="20">
        <v>40.9</v>
      </c>
      <c r="AC53" s="20">
        <v>4.5</v>
      </c>
      <c r="AD53" s="20">
        <v>27.3</v>
      </c>
      <c r="AE53" s="20">
        <v>9.1</v>
      </c>
      <c r="AF53" s="66">
        <f t="shared" si="13"/>
        <v>99.999999999999986</v>
      </c>
      <c r="AG53" s="10"/>
      <c r="AH53" s="72"/>
      <c r="AI53" s="73"/>
      <c r="AJ53" s="74"/>
      <c r="AK53" s="75"/>
      <c r="AL53" s="76"/>
      <c r="AN53" s="57">
        <v>25151.52</v>
      </c>
      <c r="AO53" s="35">
        <v>80</v>
      </c>
      <c r="AP53" s="43">
        <f t="shared" si="14"/>
        <v>52315161.600000001</v>
      </c>
      <c r="AR53" s="57">
        <f t="shared" si="15"/>
        <v>25151.52</v>
      </c>
      <c r="AS53" s="35">
        <v>24</v>
      </c>
      <c r="AT53" s="43">
        <f t="shared" si="16"/>
        <v>470836454.40000004</v>
      </c>
      <c r="AV53" s="43">
        <v>11453000000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91</v>
      </c>
      <c r="E56" s="10"/>
      <c r="F56" s="18" t="s">
        <v>18</v>
      </c>
      <c r="G56" s="18" t="s">
        <v>224</v>
      </c>
      <c r="H56" s="10"/>
      <c r="I56" s="19">
        <v>127748512</v>
      </c>
      <c r="J56" s="19">
        <v>38000</v>
      </c>
      <c r="K56" s="17" t="s">
        <v>14</v>
      </c>
      <c r="L56" s="10"/>
      <c r="M56" s="60">
        <v>4682</v>
      </c>
      <c r="N56" s="60">
        <v>5224</v>
      </c>
      <c r="O56" s="60">
        <v>5224</v>
      </c>
      <c r="P56" s="10"/>
      <c r="Q56" s="60">
        <f t="shared" ref="Q56:Q61" si="17">N56*$Q$201</f>
        <v>156720</v>
      </c>
      <c r="R56" s="10"/>
      <c r="S56" s="62">
        <f t="shared" ref="S56:S61" si="18">Q56+N56</f>
        <v>161944</v>
      </c>
      <c r="T56" s="10"/>
      <c r="U56" s="64">
        <v>4.0999999999999996</v>
      </c>
      <c r="V56" s="64">
        <v>4.0999999999999996</v>
      </c>
      <c r="W56" s="10"/>
      <c r="X56" s="43">
        <f t="shared" ref="X56:X61" si="19">AP56+AT56</f>
        <v>162129268115.19998</v>
      </c>
      <c r="Y56" s="36">
        <f t="shared" ref="Y56:Y61" si="20">X56/AV56</f>
        <v>3.2906285389730054E-2</v>
      </c>
      <c r="Z56" s="10"/>
      <c r="AA56" s="20">
        <v>32.4</v>
      </c>
      <c r="AB56" s="20">
        <v>17.2</v>
      </c>
      <c r="AC56" s="20">
        <v>15.1</v>
      </c>
      <c r="AD56" s="20">
        <v>35</v>
      </c>
      <c r="AE56" s="20">
        <v>0.3</v>
      </c>
      <c r="AF56" s="66">
        <f t="shared" ref="AF56:AF61" si="21">SUM(AA56:AE56)</f>
        <v>99.999999999999986</v>
      </c>
      <c r="AG56" s="10"/>
      <c r="AH56" s="72"/>
      <c r="AI56" s="73"/>
      <c r="AJ56" s="74"/>
      <c r="AK56" s="75"/>
      <c r="AL56" s="76"/>
      <c r="AN56" s="57">
        <v>38794.330999999998</v>
      </c>
      <c r="AO56" s="35">
        <v>80</v>
      </c>
      <c r="AP56" s="43">
        <f t="shared" ref="AP56:AP61" si="22">N56*AN56*AO56</f>
        <v>16212926811.52</v>
      </c>
      <c r="AR56" s="57">
        <f t="shared" ref="AR56:AR61" si="23">AN56</f>
        <v>38794.330999999998</v>
      </c>
      <c r="AS56" s="35">
        <v>24</v>
      </c>
      <c r="AT56" s="43">
        <f t="shared" ref="AT56:AT61" si="24">Q56*AR56*AS56</f>
        <v>145916341303.67999</v>
      </c>
      <c r="AV56" s="43">
        <v>4927000000000</v>
      </c>
    </row>
    <row r="57" spans="1:48" ht="24" customHeight="1">
      <c r="A57" s="16"/>
      <c r="B57" s="17">
        <f t="shared" si="8"/>
        <v>2</v>
      </c>
      <c r="C57" s="10"/>
      <c r="D57" s="18" t="s">
        <v>137</v>
      </c>
      <c r="E57" s="10"/>
      <c r="F57" s="18" t="s">
        <v>18</v>
      </c>
      <c r="G57" s="18" t="s">
        <v>224</v>
      </c>
      <c r="H57" s="10"/>
      <c r="I57" s="19">
        <v>50791920</v>
      </c>
      <c r="J57" s="19">
        <v>27600</v>
      </c>
      <c r="K57" s="17" t="s">
        <v>14</v>
      </c>
      <c r="L57" s="10"/>
      <c r="M57" s="60">
        <v>4292</v>
      </c>
      <c r="N57" s="60">
        <v>4990</v>
      </c>
      <c r="O57" s="60">
        <v>4990</v>
      </c>
      <c r="P57" s="10"/>
      <c r="Q57" s="60">
        <f t="shared" si="17"/>
        <v>149700</v>
      </c>
      <c r="R57" s="10"/>
      <c r="S57" s="62">
        <f t="shared" si="18"/>
        <v>154690</v>
      </c>
      <c r="T57" s="10"/>
      <c r="U57" s="64">
        <v>9.8000000000000007</v>
      </c>
      <c r="V57" s="64">
        <v>9.8000000000000007</v>
      </c>
      <c r="W57" s="10"/>
      <c r="X57" s="43">
        <f t="shared" si="19"/>
        <v>110212122024</v>
      </c>
      <c r="Y57" s="36">
        <f t="shared" si="20"/>
        <v>7.7888425458657248E-2</v>
      </c>
      <c r="Z57" s="10"/>
      <c r="AA57" s="20">
        <v>0</v>
      </c>
      <c r="AB57" s="20">
        <v>20.5</v>
      </c>
      <c r="AC57" s="20">
        <v>5.9</v>
      </c>
      <c r="AD57" s="20">
        <v>39.9</v>
      </c>
      <c r="AE57" s="20">
        <v>33.700000000000003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27608.246999999999</v>
      </c>
      <c r="AO57" s="35">
        <v>80</v>
      </c>
      <c r="AP57" s="43">
        <f t="shared" si="22"/>
        <v>11021212202.4</v>
      </c>
      <c r="AR57" s="57">
        <f t="shared" si="23"/>
        <v>27608.246999999999</v>
      </c>
      <c r="AS57" s="35">
        <v>24</v>
      </c>
      <c r="AT57" s="43">
        <f t="shared" si="24"/>
        <v>99190909821.600006</v>
      </c>
      <c r="AV57" s="43">
        <v>1415000000000</v>
      </c>
    </row>
    <row r="58" spans="1:48" ht="24" customHeight="1">
      <c r="A58" s="16"/>
      <c r="B58" s="17">
        <f t="shared" si="8"/>
        <v>3</v>
      </c>
      <c r="C58" s="10"/>
      <c r="D58" s="18" t="s">
        <v>17</v>
      </c>
      <c r="E58" s="10"/>
      <c r="F58" s="18" t="s">
        <v>18</v>
      </c>
      <c r="G58" s="18" t="s">
        <v>224</v>
      </c>
      <c r="H58" s="10"/>
      <c r="I58" s="19">
        <v>24125848</v>
      </c>
      <c r="J58" s="19">
        <v>54420</v>
      </c>
      <c r="K58" s="17" t="s">
        <v>14</v>
      </c>
      <c r="L58" s="10"/>
      <c r="M58" s="60">
        <v>1296</v>
      </c>
      <c r="N58" s="60">
        <v>1351</v>
      </c>
      <c r="O58" s="60">
        <v>1351</v>
      </c>
      <c r="P58" s="10"/>
      <c r="Q58" s="60">
        <f t="shared" si="17"/>
        <v>40530</v>
      </c>
      <c r="R58" s="10"/>
      <c r="S58" s="62">
        <f t="shared" si="18"/>
        <v>41881</v>
      </c>
      <c r="T58" s="10"/>
      <c r="U58" s="64">
        <v>5.6</v>
      </c>
      <c r="V58" s="64">
        <v>5.6</v>
      </c>
      <c r="W58" s="10"/>
      <c r="X58" s="43">
        <f t="shared" si="19"/>
        <v>54008798384.800003</v>
      </c>
      <c r="Y58" s="36">
        <f t="shared" si="20"/>
        <v>4.4672289813730358E-2</v>
      </c>
      <c r="Z58" s="10"/>
      <c r="AA58" s="20">
        <v>60.9</v>
      </c>
      <c r="AB58" s="20">
        <v>19.3</v>
      </c>
      <c r="AC58" s="20">
        <v>2.2000000000000002</v>
      </c>
      <c r="AD58" s="20">
        <v>14</v>
      </c>
      <c r="AE58" s="20">
        <v>3.6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49971.131000000001</v>
      </c>
      <c r="AO58" s="35">
        <v>80</v>
      </c>
      <c r="AP58" s="43">
        <f t="shared" si="22"/>
        <v>5400879838.4800005</v>
      </c>
      <c r="AR58" s="57">
        <f t="shared" si="23"/>
        <v>49971.131000000001</v>
      </c>
      <c r="AS58" s="35">
        <v>24</v>
      </c>
      <c r="AT58" s="43">
        <f t="shared" si="24"/>
        <v>48607918546.32</v>
      </c>
      <c r="AV58" s="43">
        <v>1209000000000</v>
      </c>
    </row>
    <row r="59" spans="1:48" ht="24" customHeight="1">
      <c r="A59" s="16"/>
      <c r="B59" s="17">
        <f t="shared" si="8"/>
        <v>4</v>
      </c>
      <c r="C59" s="10"/>
      <c r="D59" s="18" t="s">
        <v>124</v>
      </c>
      <c r="E59" s="10"/>
      <c r="F59" s="18" t="s">
        <v>18</v>
      </c>
      <c r="G59" s="18" t="s">
        <v>224</v>
      </c>
      <c r="H59" s="10"/>
      <c r="I59" s="19">
        <v>4660833</v>
      </c>
      <c r="J59" s="19">
        <v>39070</v>
      </c>
      <c r="K59" s="17" t="s">
        <v>14</v>
      </c>
      <c r="L59" s="10"/>
      <c r="M59" s="60">
        <v>327</v>
      </c>
      <c r="N59" s="60">
        <v>364</v>
      </c>
      <c r="O59" s="60">
        <v>364</v>
      </c>
      <c r="P59" s="10"/>
      <c r="Q59" s="60">
        <f t="shared" si="17"/>
        <v>10920</v>
      </c>
      <c r="R59" s="10"/>
      <c r="S59" s="62">
        <f t="shared" si="18"/>
        <v>11284</v>
      </c>
      <c r="T59" s="10"/>
      <c r="U59" s="64">
        <v>7.8</v>
      </c>
      <c r="V59" s="64">
        <v>7.8</v>
      </c>
      <c r="W59" s="10"/>
      <c r="X59" s="43">
        <f t="shared" si="19"/>
        <v>11655819302.4</v>
      </c>
      <c r="Y59" s="36">
        <f t="shared" si="20"/>
        <v>6.2047224453032672E-2</v>
      </c>
      <c r="Z59" s="10"/>
      <c r="AA59" s="20">
        <v>68.5</v>
      </c>
      <c r="AB59" s="20">
        <v>15.9</v>
      </c>
      <c r="AC59" s="20">
        <v>1.5</v>
      </c>
      <c r="AD59" s="20">
        <v>7.6</v>
      </c>
      <c r="AE59" s="20">
        <v>6.5</v>
      </c>
      <c r="AF59" s="66">
        <f t="shared" si="21"/>
        <v>100</v>
      </c>
      <c r="AG59" s="10"/>
      <c r="AH59" s="72"/>
      <c r="AI59" s="73"/>
      <c r="AJ59" s="74"/>
      <c r="AK59" s="75"/>
      <c r="AL59" s="76"/>
      <c r="AN59" s="57">
        <v>40026.851999999999</v>
      </c>
      <c r="AO59" s="35">
        <v>80</v>
      </c>
      <c r="AP59" s="43">
        <f t="shared" si="22"/>
        <v>1165581930.24</v>
      </c>
      <c r="AR59" s="57">
        <f t="shared" si="23"/>
        <v>40026.851999999999</v>
      </c>
      <c r="AS59" s="35">
        <v>24</v>
      </c>
      <c r="AT59" s="43">
        <f t="shared" si="24"/>
        <v>10490237372.16</v>
      </c>
      <c r="AV59" s="43">
        <v>187854000000</v>
      </c>
    </row>
    <row r="60" spans="1:48" ht="24" customHeight="1">
      <c r="A60" s="16"/>
      <c r="B60" s="17">
        <f t="shared" si="8"/>
        <v>5</v>
      </c>
      <c r="C60" s="10"/>
      <c r="D60" s="18" t="s">
        <v>150</v>
      </c>
      <c r="E60" s="10"/>
      <c r="F60" s="18" t="s">
        <v>18</v>
      </c>
      <c r="G60" s="18" t="s">
        <v>224</v>
      </c>
      <c r="H60" s="10"/>
      <c r="I60" s="19">
        <v>5622455</v>
      </c>
      <c r="J60" s="19">
        <v>51880</v>
      </c>
      <c r="K60" s="17" t="s">
        <v>14</v>
      </c>
      <c r="L60" s="10"/>
      <c r="M60" s="60">
        <v>141</v>
      </c>
      <c r="N60" s="60">
        <v>155</v>
      </c>
      <c r="O60" s="60">
        <v>155</v>
      </c>
      <c r="P60" s="10"/>
      <c r="Q60" s="60">
        <f t="shared" si="17"/>
        <v>4650</v>
      </c>
      <c r="R60" s="10"/>
      <c r="S60" s="62">
        <f t="shared" si="18"/>
        <v>4805</v>
      </c>
      <c r="T60" s="10"/>
      <c r="U60" s="64">
        <v>2.8</v>
      </c>
      <c r="V60" s="64">
        <v>2.8</v>
      </c>
      <c r="W60" s="10"/>
      <c r="X60" s="43">
        <f t="shared" si="19"/>
        <v>7033797080</v>
      </c>
      <c r="Y60" s="36">
        <f t="shared" si="20"/>
        <v>2.2114129934479421E-2</v>
      </c>
      <c r="Z60" s="10"/>
      <c r="AA60" s="20">
        <v>7.8</v>
      </c>
      <c r="AB60" s="20">
        <v>44</v>
      </c>
      <c r="AC60" s="20">
        <v>14.2</v>
      </c>
      <c r="AD60" s="20">
        <v>33.299999999999997</v>
      </c>
      <c r="AE60" s="20">
        <v>0.7</v>
      </c>
      <c r="AF60" s="66">
        <f t="shared" si="21"/>
        <v>100</v>
      </c>
      <c r="AG60" s="10"/>
      <c r="AH60" s="72"/>
      <c r="AI60" s="73"/>
      <c r="AJ60" s="74"/>
      <c r="AK60" s="75"/>
      <c r="AL60" s="76"/>
      <c r="AN60" s="57">
        <v>56724.17</v>
      </c>
      <c r="AO60" s="35">
        <v>80</v>
      </c>
      <c r="AP60" s="43">
        <f t="shared" si="22"/>
        <v>703379708</v>
      </c>
      <c r="AR60" s="57">
        <f t="shared" si="23"/>
        <v>56724.17</v>
      </c>
      <c r="AS60" s="35">
        <v>24</v>
      </c>
      <c r="AT60" s="43">
        <f t="shared" si="24"/>
        <v>6330417372</v>
      </c>
      <c r="AV60" s="43">
        <v>318068000000</v>
      </c>
    </row>
    <row r="61" spans="1:48" ht="24" customHeight="1">
      <c r="A61" s="16"/>
      <c r="B61" s="17">
        <f t="shared" si="8"/>
        <v>6</v>
      </c>
      <c r="C61" s="10"/>
      <c r="D61" s="18" t="s">
        <v>47</v>
      </c>
      <c r="E61" s="10"/>
      <c r="F61" s="18" t="s">
        <v>18</v>
      </c>
      <c r="G61" s="18" t="s">
        <v>224</v>
      </c>
      <c r="H61" s="10"/>
      <c r="I61" s="19">
        <v>17379</v>
      </c>
      <c r="J61" s="19">
        <v>0</v>
      </c>
      <c r="K61" s="17" t="s">
        <v>14</v>
      </c>
      <c r="L61" s="10"/>
      <c r="M61" s="60">
        <v>5</v>
      </c>
      <c r="N61" s="60">
        <v>3</v>
      </c>
      <c r="O61" s="60">
        <v>3</v>
      </c>
      <c r="P61" s="10"/>
      <c r="Q61" s="60">
        <f t="shared" si="17"/>
        <v>90</v>
      </c>
      <c r="R61" s="10"/>
      <c r="S61" s="62">
        <f t="shared" si="18"/>
        <v>93</v>
      </c>
      <c r="T61" s="10"/>
      <c r="U61" s="64">
        <v>17.3</v>
      </c>
      <c r="V61" s="64">
        <v>17.3</v>
      </c>
      <c r="W61" s="10"/>
      <c r="X61" s="43">
        <f t="shared" si="19"/>
        <v>189973300.80000001</v>
      </c>
      <c r="Y61" s="36">
        <f t="shared" si="20"/>
        <v>2.8814394175640832E-2</v>
      </c>
      <c r="Z61" s="10"/>
      <c r="AA61" s="20">
        <v>20</v>
      </c>
      <c r="AB61" s="20">
        <v>80</v>
      </c>
      <c r="AC61" s="20">
        <v>0</v>
      </c>
      <c r="AD61" s="20">
        <v>0</v>
      </c>
      <c r="AE61" s="20">
        <v>0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79155.542000000001</v>
      </c>
      <c r="AO61" s="35">
        <v>80</v>
      </c>
      <c r="AP61" s="43">
        <f t="shared" si="22"/>
        <v>18997330.079999998</v>
      </c>
      <c r="AR61" s="57">
        <f t="shared" si="23"/>
        <v>79155.542000000001</v>
      </c>
      <c r="AS61" s="35">
        <v>24</v>
      </c>
      <c r="AT61" s="43">
        <f t="shared" si="24"/>
        <v>170975970.72</v>
      </c>
      <c r="AV61" s="43">
        <v>6593000000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126</v>
      </c>
      <c r="E63" s="10"/>
      <c r="F63" s="18" t="s">
        <v>11</v>
      </c>
      <c r="G63" s="18" t="s">
        <v>11</v>
      </c>
      <c r="H63" s="10"/>
      <c r="I63" s="19">
        <v>185989632</v>
      </c>
      <c r="J63" s="19">
        <v>2450</v>
      </c>
      <c r="K63" s="17" t="s">
        <v>9</v>
      </c>
      <c r="L63" s="10"/>
      <c r="M63" s="60">
        <v>5053</v>
      </c>
      <c r="N63" s="60">
        <v>39802</v>
      </c>
      <c r="O63" s="60">
        <v>19710</v>
      </c>
      <c r="P63" s="10"/>
      <c r="Q63" s="60">
        <f t="shared" ref="Q63:Q81" si="25">N63*$Q$200</f>
        <v>597030</v>
      </c>
      <c r="R63" s="10"/>
      <c r="S63" s="62">
        <f t="shared" ref="S63:S81" si="26">Q63+N63</f>
        <v>636832</v>
      </c>
      <c r="T63" s="10"/>
      <c r="U63" s="64">
        <v>21.4</v>
      </c>
      <c r="V63" s="64">
        <v>9.86</v>
      </c>
      <c r="W63" s="10"/>
      <c r="X63" s="43">
        <v>28790000000</v>
      </c>
      <c r="Y63" s="36">
        <v>7.0999999999999994E-2</v>
      </c>
      <c r="Z63" s="10"/>
      <c r="AA63" s="20">
        <v>52</v>
      </c>
      <c r="AB63" s="20">
        <v>8</v>
      </c>
      <c r="AC63" s="20">
        <v>2</v>
      </c>
      <c r="AD63" s="20">
        <v>37</v>
      </c>
      <c r="AE63" s="20">
        <v>1</v>
      </c>
      <c r="AF63" s="66">
        <f t="shared" ref="AF63:AF81" si="27">SUM(AA63:AE63)</f>
        <v>100</v>
      </c>
      <c r="AG63" s="10"/>
      <c r="AH63" s="36">
        <v>8.0000000000000002E-3</v>
      </c>
      <c r="AI63" s="40">
        <v>6309</v>
      </c>
      <c r="AJ63" s="37">
        <v>0.45</v>
      </c>
      <c r="AK63" s="42" t="s">
        <v>214</v>
      </c>
      <c r="AL63" s="41">
        <v>631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30" si="31">B63+1</f>
        <v>2</v>
      </c>
      <c r="C64" s="10"/>
      <c r="D64" s="18" t="s">
        <v>155</v>
      </c>
      <c r="E64" s="10"/>
      <c r="F64" s="18" t="s">
        <v>11</v>
      </c>
      <c r="G64" s="18" t="s">
        <v>11</v>
      </c>
      <c r="H64" s="10"/>
      <c r="I64" s="19">
        <v>56015472</v>
      </c>
      <c r="J64" s="19">
        <v>5480</v>
      </c>
      <c r="K64" s="17" t="s">
        <v>9</v>
      </c>
      <c r="L64" s="10"/>
      <c r="M64" s="60">
        <v>14071</v>
      </c>
      <c r="N64" s="60">
        <v>14507</v>
      </c>
      <c r="O64" s="60">
        <v>15099</v>
      </c>
      <c r="P64" s="10"/>
      <c r="Q64" s="60">
        <f t="shared" si="25"/>
        <v>217605</v>
      </c>
      <c r="R64" s="10"/>
      <c r="S64" s="62">
        <f t="shared" si="26"/>
        <v>232112</v>
      </c>
      <c r="T64" s="10"/>
      <c r="U64" s="64">
        <v>25.9</v>
      </c>
      <c r="V64" s="64">
        <v>27.79</v>
      </c>
      <c r="W64" s="10"/>
      <c r="X64" s="43">
        <v>25470000000</v>
      </c>
      <c r="Y64" s="36">
        <v>8.5999999999999993E-2</v>
      </c>
      <c r="Z64" s="10"/>
      <c r="AA64" s="20">
        <v>67</v>
      </c>
      <c r="AB64" s="20">
        <v>2</v>
      </c>
      <c r="AC64" s="20">
        <v>1</v>
      </c>
      <c r="AD64" s="20">
        <v>29</v>
      </c>
      <c r="AE64" s="20">
        <v>1</v>
      </c>
      <c r="AF64" s="66">
        <f t="shared" si="27"/>
        <v>100</v>
      </c>
      <c r="AG64" s="10"/>
      <c r="AH64" s="36">
        <v>-4.7E-2</v>
      </c>
      <c r="AI64" s="40">
        <v>17691</v>
      </c>
      <c r="AJ64" s="37">
        <v>0.83</v>
      </c>
      <c r="AK64" s="42" t="s">
        <v>213</v>
      </c>
      <c r="AL64" s="41">
        <v>1509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21" t="s">
        <v>10</v>
      </c>
      <c r="E65" s="10"/>
      <c r="F65" s="18" t="s">
        <v>11</v>
      </c>
      <c r="G65" s="18" t="s">
        <v>11</v>
      </c>
      <c r="H65" s="10"/>
      <c r="I65" s="19">
        <v>28813464</v>
      </c>
      <c r="J65" s="19">
        <v>3440</v>
      </c>
      <c r="K65" s="17" t="s">
        <v>9</v>
      </c>
      <c r="L65" s="10"/>
      <c r="M65" s="60">
        <v>2845</v>
      </c>
      <c r="N65" s="60">
        <v>6797</v>
      </c>
      <c r="O65" s="60">
        <v>6769</v>
      </c>
      <c r="P65" s="10"/>
      <c r="Q65" s="60">
        <f t="shared" si="25"/>
        <v>101955</v>
      </c>
      <c r="R65" s="10"/>
      <c r="S65" s="62">
        <f t="shared" si="26"/>
        <v>108752</v>
      </c>
      <c r="T65" s="10"/>
      <c r="U65" s="64">
        <v>23.61</v>
      </c>
      <c r="V65" s="64">
        <v>24.82</v>
      </c>
      <c r="W65" s="10"/>
      <c r="X65" s="43">
        <v>7930000000</v>
      </c>
      <c r="Y65" s="36">
        <v>7.8E-2</v>
      </c>
      <c r="Z65" s="10"/>
      <c r="AA65" s="20">
        <v>51</v>
      </c>
      <c r="AB65" s="20">
        <v>3</v>
      </c>
      <c r="AC65" s="20">
        <v>1</v>
      </c>
      <c r="AD65" s="20">
        <v>44</v>
      </c>
      <c r="AE65" s="20">
        <v>1</v>
      </c>
      <c r="AF65" s="66">
        <f t="shared" si="27"/>
        <v>100</v>
      </c>
      <c r="AG65" s="10"/>
      <c r="AH65" s="36">
        <v>-0.159</v>
      </c>
      <c r="AI65" s="40">
        <v>2708</v>
      </c>
      <c r="AJ65" s="37">
        <v>0.64</v>
      </c>
      <c r="AK65" s="42" t="s">
        <v>214</v>
      </c>
      <c r="AL65" s="41">
        <v>1670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94</v>
      </c>
      <c r="E66" s="10"/>
      <c r="F66" s="18" t="s">
        <v>11</v>
      </c>
      <c r="G66" s="18" t="s">
        <v>11</v>
      </c>
      <c r="H66" s="10"/>
      <c r="I66" s="19">
        <v>48461568</v>
      </c>
      <c r="J66" s="19">
        <v>1380</v>
      </c>
      <c r="K66" s="17" t="s">
        <v>9</v>
      </c>
      <c r="L66" s="10"/>
      <c r="M66" s="60">
        <v>2965</v>
      </c>
      <c r="N66" s="60">
        <v>13463</v>
      </c>
      <c r="O66" s="60">
        <v>5416</v>
      </c>
      <c r="P66" s="10"/>
      <c r="Q66" s="60">
        <f t="shared" si="25"/>
        <v>201945</v>
      </c>
      <c r="R66" s="10"/>
      <c r="S66" s="62">
        <f t="shared" si="26"/>
        <v>215408</v>
      </c>
      <c r="T66" s="10"/>
      <c r="U66" s="64">
        <v>27.8</v>
      </c>
      <c r="V66" s="64">
        <v>11.47</v>
      </c>
      <c r="W66" s="10"/>
      <c r="X66" s="43">
        <v>6550000000</v>
      </c>
      <c r="Y66" s="36">
        <v>9.1999999999999998E-2</v>
      </c>
      <c r="Z66" s="10"/>
      <c r="AA66" s="20">
        <v>49</v>
      </c>
      <c r="AB66" s="20">
        <v>6</v>
      </c>
      <c r="AC66" s="20">
        <v>6</v>
      </c>
      <c r="AD66" s="20">
        <v>38</v>
      </c>
      <c r="AE66" s="20">
        <v>1</v>
      </c>
      <c r="AF66" s="66">
        <f t="shared" si="27"/>
        <v>100</v>
      </c>
      <c r="AG66" s="10"/>
      <c r="AH66" s="36">
        <v>-6.7000000000000004E-2</v>
      </c>
      <c r="AI66" s="40">
        <v>4536</v>
      </c>
      <c r="AJ66" s="37">
        <v>0.67</v>
      </c>
      <c r="AK66" s="42" t="s">
        <v>213</v>
      </c>
      <c r="AL66" s="41">
        <v>636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73</v>
      </c>
      <c r="E67" s="10"/>
      <c r="F67" s="18" t="s">
        <v>11</v>
      </c>
      <c r="G67" s="18" t="s">
        <v>11</v>
      </c>
      <c r="H67" s="10"/>
      <c r="I67" s="19">
        <v>28206728</v>
      </c>
      <c r="J67" s="19">
        <v>1380</v>
      </c>
      <c r="K67" s="17" t="s">
        <v>9</v>
      </c>
      <c r="L67" s="10"/>
      <c r="M67" s="60">
        <v>1802</v>
      </c>
      <c r="N67" s="60">
        <v>7018</v>
      </c>
      <c r="O67" s="60">
        <v>5387</v>
      </c>
      <c r="P67" s="10"/>
      <c r="Q67" s="60">
        <f t="shared" si="25"/>
        <v>105270</v>
      </c>
      <c r="R67" s="10"/>
      <c r="S67" s="62">
        <f t="shared" si="26"/>
        <v>112288</v>
      </c>
      <c r="T67" s="10"/>
      <c r="U67" s="64">
        <v>24.9</v>
      </c>
      <c r="V67" s="64">
        <v>18.29</v>
      </c>
      <c r="W67" s="10"/>
      <c r="X67" s="43">
        <v>4550000000</v>
      </c>
      <c r="Y67" s="36">
        <v>8.3000000000000004E-2</v>
      </c>
      <c r="Z67" s="10"/>
      <c r="AA67" s="20">
        <v>48</v>
      </c>
      <c r="AB67" s="20">
        <v>3</v>
      </c>
      <c r="AC67" s="20">
        <v>3</v>
      </c>
      <c r="AD67" s="20">
        <v>45</v>
      </c>
      <c r="AE67" s="20">
        <v>1</v>
      </c>
      <c r="AF67" s="66">
        <f t="shared" si="27"/>
        <v>100</v>
      </c>
      <c r="AG67" s="10"/>
      <c r="AH67" s="36">
        <v>1.0999999999999999E-2</v>
      </c>
      <c r="AI67" s="40">
        <v>7328</v>
      </c>
      <c r="AJ67" s="37">
        <v>0.7</v>
      </c>
      <c r="AK67" s="42" t="s">
        <v>213</v>
      </c>
      <c r="AL67" s="41">
        <v>976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18" t="s">
        <v>38</v>
      </c>
      <c r="E68" s="10"/>
      <c r="F68" s="18" t="s">
        <v>11</v>
      </c>
      <c r="G68" s="18" t="s">
        <v>11</v>
      </c>
      <c r="H68" s="10"/>
      <c r="I68" s="19">
        <v>23439188</v>
      </c>
      <c r="J68" s="19">
        <v>1200</v>
      </c>
      <c r="K68" s="17" t="s">
        <v>9</v>
      </c>
      <c r="L68" s="10"/>
      <c r="M68" s="60">
        <v>1879</v>
      </c>
      <c r="N68" s="60">
        <v>7066</v>
      </c>
      <c r="O68" s="60">
        <v>4120</v>
      </c>
      <c r="P68" s="10"/>
      <c r="Q68" s="60">
        <f t="shared" si="25"/>
        <v>105990</v>
      </c>
      <c r="R68" s="10"/>
      <c r="S68" s="62">
        <f t="shared" si="26"/>
        <v>113056</v>
      </c>
      <c r="T68" s="10"/>
      <c r="U68" s="64">
        <v>30.1</v>
      </c>
      <c r="V68" s="64">
        <v>15.27</v>
      </c>
      <c r="W68" s="10"/>
      <c r="X68" s="43">
        <v>3270000000</v>
      </c>
      <c r="Y68" s="36">
        <v>0.1</v>
      </c>
      <c r="Z68" s="10"/>
      <c r="AA68" s="20">
        <v>64</v>
      </c>
      <c r="AB68" s="20">
        <v>20</v>
      </c>
      <c r="AC68" s="20">
        <v>1</v>
      </c>
      <c r="AD68" s="20">
        <v>14</v>
      </c>
      <c r="AE68" s="20">
        <v>1</v>
      </c>
      <c r="AF68" s="66">
        <f t="shared" si="27"/>
        <v>100</v>
      </c>
      <c r="AG68" s="10"/>
      <c r="AH68" s="36">
        <v>-8.3000000000000004E-2</v>
      </c>
      <c r="AI68" s="40">
        <v>3235</v>
      </c>
      <c r="AJ68" s="37">
        <v>0.64</v>
      </c>
      <c r="AK68" s="42" t="s">
        <v>214</v>
      </c>
      <c r="AL68" s="41">
        <v>878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49</v>
      </c>
      <c r="E69" s="10"/>
      <c r="F69" s="18" t="s">
        <v>11</v>
      </c>
      <c r="G69" s="18" t="s">
        <v>11</v>
      </c>
      <c r="H69" s="10"/>
      <c r="I69" s="19">
        <v>23695920</v>
      </c>
      <c r="J69" s="19">
        <v>1520</v>
      </c>
      <c r="K69" s="17" t="s">
        <v>9</v>
      </c>
      <c r="L69" s="10"/>
      <c r="M69" s="60">
        <v>991</v>
      </c>
      <c r="N69" s="60">
        <v>5582</v>
      </c>
      <c r="O69" s="60">
        <v>3670</v>
      </c>
      <c r="P69" s="10"/>
      <c r="Q69" s="60">
        <f t="shared" si="25"/>
        <v>83730</v>
      </c>
      <c r="R69" s="10"/>
      <c r="S69" s="62">
        <f t="shared" si="26"/>
        <v>89312</v>
      </c>
      <c r="T69" s="10"/>
      <c r="U69" s="64">
        <v>23.6</v>
      </c>
      <c r="V69" s="64">
        <v>15</v>
      </c>
      <c r="W69" s="10"/>
      <c r="X69" s="43">
        <v>2770000000</v>
      </c>
      <c r="Y69" s="36">
        <v>7.8E-2</v>
      </c>
      <c r="Z69" s="10"/>
      <c r="AA69" s="20">
        <v>51</v>
      </c>
      <c r="AB69" s="20">
        <v>10</v>
      </c>
      <c r="AC69" s="20">
        <v>1</v>
      </c>
      <c r="AD69" s="20">
        <v>37</v>
      </c>
      <c r="AE69" s="20">
        <v>1</v>
      </c>
      <c r="AF69" s="66">
        <f t="shared" si="27"/>
        <v>100</v>
      </c>
      <c r="AG69" s="10"/>
      <c r="AH69" s="36">
        <v>-0.05</v>
      </c>
      <c r="AI69" s="40">
        <v>3821</v>
      </c>
      <c r="AJ69" s="37">
        <v>0.63</v>
      </c>
      <c r="AK69" s="42" t="s">
        <v>213</v>
      </c>
      <c r="AL69" s="41">
        <v>865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31</v>
      </c>
      <c r="E70" s="10"/>
      <c r="F70" s="18" t="s">
        <v>11</v>
      </c>
      <c r="G70" s="18" t="s">
        <v>11</v>
      </c>
      <c r="H70" s="10"/>
      <c r="I70" s="19">
        <v>2250260</v>
      </c>
      <c r="J70" s="19">
        <v>6610</v>
      </c>
      <c r="K70" s="17" t="s">
        <v>9</v>
      </c>
      <c r="L70" s="10"/>
      <c r="M70" s="60">
        <v>450</v>
      </c>
      <c r="N70" s="60">
        <v>535</v>
      </c>
      <c r="O70" s="60">
        <v>299</v>
      </c>
      <c r="P70" s="10"/>
      <c r="Q70" s="60">
        <f t="shared" si="25"/>
        <v>8025</v>
      </c>
      <c r="R70" s="10"/>
      <c r="S70" s="62">
        <f t="shared" si="26"/>
        <v>8560</v>
      </c>
      <c r="T70" s="10"/>
      <c r="U70" s="64">
        <v>23.8</v>
      </c>
      <c r="V70" s="64">
        <v>13.33</v>
      </c>
      <c r="W70" s="10"/>
      <c r="X70" s="43">
        <v>1240000000</v>
      </c>
      <c r="Y70" s="36">
        <v>7.9000000000000001E-2</v>
      </c>
      <c r="Z70" s="10"/>
      <c r="AA70" s="20">
        <v>62</v>
      </c>
      <c r="AB70" s="20">
        <v>3</v>
      </c>
      <c r="AC70" s="20">
        <v>1</v>
      </c>
      <c r="AD70" s="20">
        <v>33</v>
      </c>
      <c r="AE70" s="20">
        <v>1</v>
      </c>
      <c r="AF70" s="66">
        <f t="shared" si="27"/>
        <v>100</v>
      </c>
      <c r="AG70" s="10"/>
      <c r="AH70" s="36">
        <v>-5.0999999999999997E-2</v>
      </c>
      <c r="AI70" s="40">
        <v>29031</v>
      </c>
      <c r="AJ70" s="37">
        <v>0.72</v>
      </c>
      <c r="AK70" s="42" t="s">
        <v>214</v>
      </c>
      <c r="AL70" s="41">
        <v>787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121</v>
      </c>
      <c r="E71" s="10"/>
      <c r="F71" s="18" t="s">
        <v>11</v>
      </c>
      <c r="G71" s="18" t="s">
        <v>11</v>
      </c>
      <c r="H71" s="10"/>
      <c r="I71" s="19">
        <v>2479713</v>
      </c>
      <c r="J71" s="19">
        <v>4620</v>
      </c>
      <c r="K71" s="17" t="s">
        <v>9</v>
      </c>
      <c r="L71" s="10"/>
      <c r="M71" s="60">
        <v>731</v>
      </c>
      <c r="N71" s="60">
        <v>754</v>
      </c>
      <c r="O71" s="60">
        <v>467</v>
      </c>
      <c r="P71" s="10"/>
      <c r="Q71" s="60">
        <f t="shared" si="25"/>
        <v>11310</v>
      </c>
      <c r="R71" s="10"/>
      <c r="S71" s="62">
        <f t="shared" si="26"/>
        <v>12064</v>
      </c>
      <c r="T71" s="10"/>
      <c r="U71" s="64">
        <v>30.4</v>
      </c>
      <c r="V71" s="64">
        <v>19.3</v>
      </c>
      <c r="W71" s="10"/>
      <c r="X71" s="43">
        <v>1140000000</v>
      </c>
      <c r="Y71" s="36">
        <v>0.10100000000000001</v>
      </c>
      <c r="Z71" s="10"/>
      <c r="AA71" s="20">
        <v>60</v>
      </c>
      <c r="AB71" s="20">
        <v>3</v>
      </c>
      <c r="AC71" s="20">
        <v>1</v>
      </c>
      <c r="AD71" s="20">
        <v>35</v>
      </c>
      <c r="AE71" s="20">
        <v>1</v>
      </c>
      <c r="AF71" s="66">
        <f t="shared" si="27"/>
        <v>100</v>
      </c>
      <c r="AG71" s="10"/>
      <c r="AH71" s="36">
        <v>-6.5000000000000002E-2</v>
      </c>
      <c r="AI71" s="40">
        <v>14973</v>
      </c>
      <c r="AJ71" s="37">
        <v>0.73</v>
      </c>
      <c r="AK71" s="42" t="s">
        <v>213</v>
      </c>
      <c r="AL71" s="41">
        <v>1127</v>
      </c>
      <c r="AN71" s="86"/>
      <c r="AO71" s="87"/>
      <c r="AP71" s="88">
        <f t="shared" si="28"/>
        <v>0</v>
      </c>
      <c r="AR71" s="86">
        <f t="shared" si="29"/>
        <v>0</v>
      </c>
      <c r="AS71" s="87"/>
      <c r="AT71" s="88">
        <f t="shared" si="30"/>
        <v>0</v>
      </c>
      <c r="AV71" s="88">
        <v>0</v>
      </c>
    </row>
    <row r="72" spans="1:48" ht="24" customHeight="1">
      <c r="A72" s="16"/>
      <c r="B72" s="17">
        <f t="shared" si="31"/>
        <v>10</v>
      </c>
      <c r="C72" s="10"/>
      <c r="D72" s="18" t="s">
        <v>69</v>
      </c>
      <c r="E72" s="10"/>
      <c r="F72" s="18" t="s">
        <v>11</v>
      </c>
      <c r="G72" s="18" t="s">
        <v>11</v>
      </c>
      <c r="H72" s="10"/>
      <c r="I72" s="19">
        <v>1979786</v>
      </c>
      <c r="J72" s="19">
        <v>7210</v>
      </c>
      <c r="K72" s="17" t="s">
        <v>9</v>
      </c>
      <c r="L72" s="10"/>
      <c r="M72" s="60">
        <v>54</v>
      </c>
      <c r="N72" s="60">
        <v>460</v>
      </c>
      <c r="O72" s="60">
        <v>438</v>
      </c>
      <c r="P72" s="10"/>
      <c r="Q72" s="60">
        <f t="shared" si="25"/>
        <v>6900</v>
      </c>
      <c r="R72" s="10"/>
      <c r="S72" s="62">
        <f t="shared" si="26"/>
        <v>7360</v>
      </c>
      <c r="T72" s="10"/>
      <c r="U72" s="64">
        <v>23.2</v>
      </c>
      <c r="V72" s="64">
        <v>26.15</v>
      </c>
      <c r="W72" s="10"/>
      <c r="X72" s="43">
        <v>1080000000</v>
      </c>
      <c r="Y72" s="36">
        <v>7.6999999999999999E-2</v>
      </c>
      <c r="Z72" s="10"/>
      <c r="AA72" s="20">
        <v>55</v>
      </c>
      <c r="AB72" s="20">
        <v>4</v>
      </c>
      <c r="AC72" s="20">
        <v>1</v>
      </c>
      <c r="AD72" s="20">
        <v>39</v>
      </c>
      <c r="AE72" s="20">
        <v>1</v>
      </c>
      <c r="AF72" s="66">
        <f t="shared" si="27"/>
        <v>100</v>
      </c>
      <c r="AG72" s="10"/>
      <c r="AH72" s="36">
        <v>-5.1999999999999998E-2</v>
      </c>
      <c r="AI72" s="40">
        <v>9850</v>
      </c>
      <c r="AJ72" s="37">
        <v>0.76</v>
      </c>
      <c r="AK72" s="42" t="s">
        <v>213</v>
      </c>
      <c r="AL72" s="41">
        <v>1568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61</v>
      </c>
      <c r="E73" s="10"/>
      <c r="F73" s="18" t="s">
        <v>11</v>
      </c>
      <c r="G73" s="18" t="s">
        <v>11</v>
      </c>
      <c r="H73" s="10"/>
      <c r="I73" s="19">
        <v>1221490</v>
      </c>
      <c r="J73" s="19">
        <v>6550</v>
      </c>
      <c r="K73" s="17" t="s">
        <v>9</v>
      </c>
      <c r="L73" s="10"/>
      <c r="M73" s="60">
        <v>41</v>
      </c>
      <c r="N73" s="60">
        <v>300</v>
      </c>
      <c r="O73" s="60">
        <v>217</v>
      </c>
      <c r="P73" s="10"/>
      <c r="Q73" s="60">
        <f t="shared" si="25"/>
        <v>4500</v>
      </c>
      <c r="R73" s="10"/>
      <c r="S73" s="62">
        <f t="shared" si="26"/>
        <v>4800</v>
      </c>
      <c r="T73" s="10"/>
      <c r="U73" s="64">
        <v>24.6</v>
      </c>
      <c r="V73" s="64">
        <v>16.690000000000001</v>
      </c>
      <c r="W73" s="10"/>
      <c r="X73" s="43">
        <v>919590000</v>
      </c>
      <c r="Y73" s="36">
        <v>8.2000000000000003E-2</v>
      </c>
      <c r="Z73" s="10"/>
      <c r="AA73" s="20">
        <v>48</v>
      </c>
      <c r="AB73" s="20">
        <v>3</v>
      </c>
      <c r="AC73" s="20">
        <v>1</v>
      </c>
      <c r="AD73" s="20">
        <v>47</v>
      </c>
      <c r="AE73" s="20">
        <v>1</v>
      </c>
      <c r="AF73" s="66">
        <f t="shared" si="27"/>
        <v>100</v>
      </c>
      <c r="AG73" s="10"/>
      <c r="AH73" s="36">
        <v>-3.0000000000000001E-3</v>
      </c>
      <c r="AI73" s="40">
        <v>11707</v>
      </c>
      <c r="AJ73" s="37">
        <v>0.73</v>
      </c>
      <c r="AK73" s="42" t="s">
        <v>213</v>
      </c>
      <c r="AL73" s="41">
        <v>1094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46</v>
      </c>
      <c r="E74" s="10"/>
      <c r="F74" s="18" t="s">
        <v>11</v>
      </c>
      <c r="G74" s="18" t="s">
        <v>11</v>
      </c>
      <c r="H74" s="10"/>
      <c r="I74" s="19">
        <v>5125821</v>
      </c>
      <c r="J74" s="19">
        <v>1710</v>
      </c>
      <c r="K74" s="17" t="s">
        <v>9</v>
      </c>
      <c r="L74" s="10"/>
      <c r="M74" s="60">
        <v>308</v>
      </c>
      <c r="N74" s="60">
        <v>1405</v>
      </c>
      <c r="O74" s="60">
        <v>1210</v>
      </c>
      <c r="P74" s="10"/>
      <c r="Q74" s="60">
        <f t="shared" si="25"/>
        <v>21075</v>
      </c>
      <c r="R74" s="10"/>
      <c r="S74" s="62">
        <f t="shared" si="26"/>
        <v>22480</v>
      </c>
      <c r="T74" s="10"/>
      <c r="U74" s="64">
        <v>27.4</v>
      </c>
      <c r="V74" s="64">
        <v>25.13</v>
      </c>
      <c r="W74" s="10"/>
      <c r="X74" s="43">
        <v>823520000</v>
      </c>
      <c r="Y74" s="36">
        <v>9.0999999999999998E-2</v>
      </c>
      <c r="Z74" s="10"/>
      <c r="AA74" s="20">
        <v>58</v>
      </c>
      <c r="AB74" s="20">
        <v>3</v>
      </c>
      <c r="AC74" s="20">
        <v>1</v>
      </c>
      <c r="AD74" s="20">
        <v>37</v>
      </c>
      <c r="AE74" s="20">
        <v>1</v>
      </c>
      <c r="AF74" s="66">
        <f t="shared" si="27"/>
        <v>100</v>
      </c>
      <c r="AG74" s="10"/>
      <c r="AH74" s="36">
        <v>-5.3999999999999999E-2</v>
      </c>
      <c r="AI74" s="40">
        <v>2483</v>
      </c>
      <c r="AJ74" s="37">
        <v>0.74</v>
      </c>
      <c r="AK74" s="42" t="s">
        <v>214</v>
      </c>
      <c r="AL74" s="41">
        <v>1557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113</v>
      </c>
      <c r="E75" s="10"/>
      <c r="F75" s="18" t="s">
        <v>11</v>
      </c>
      <c r="G75" s="18" t="s">
        <v>11</v>
      </c>
      <c r="H75" s="10"/>
      <c r="I75" s="19">
        <v>1262132</v>
      </c>
      <c r="J75" s="19">
        <v>9760</v>
      </c>
      <c r="K75" s="17" t="s">
        <v>9</v>
      </c>
      <c r="L75" s="10"/>
      <c r="M75" s="60">
        <v>144</v>
      </c>
      <c r="N75" s="60">
        <v>173</v>
      </c>
      <c r="O75" s="60">
        <v>168</v>
      </c>
      <c r="P75" s="10"/>
      <c r="Q75" s="60">
        <f t="shared" si="25"/>
        <v>2595</v>
      </c>
      <c r="R75" s="10"/>
      <c r="S75" s="62">
        <f t="shared" si="26"/>
        <v>2768</v>
      </c>
      <c r="T75" s="10"/>
      <c r="U75" s="64">
        <v>13.7</v>
      </c>
      <c r="V75" s="64">
        <v>13.22</v>
      </c>
      <c r="W75" s="10"/>
      <c r="X75" s="43">
        <v>556910000</v>
      </c>
      <c r="Y75" s="36">
        <v>4.5999999999999999E-2</v>
      </c>
      <c r="Z75" s="10"/>
      <c r="AA75" s="20">
        <v>40</v>
      </c>
      <c r="AB75" s="20">
        <v>28</v>
      </c>
      <c r="AC75" s="20">
        <v>3</v>
      </c>
      <c r="AD75" s="20">
        <v>28</v>
      </c>
      <c r="AE75" s="20">
        <v>1</v>
      </c>
      <c r="AF75" s="66">
        <f t="shared" si="27"/>
        <v>100</v>
      </c>
      <c r="AG75" s="10"/>
      <c r="AH75" s="36">
        <v>4.3999999999999997E-2</v>
      </c>
      <c r="AI75" s="40">
        <v>40224</v>
      </c>
      <c r="AJ75" s="37">
        <v>0.8</v>
      </c>
      <c r="AK75" s="42" t="s">
        <v>223</v>
      </c>
      <c r="AL75" s="41">
        <v>727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112</v>
      </c>
      <c r="E76" s="10"/>
      <c r="F76" s="18" t="s">
        <v>11</v>
      </c>
      <c r="G76" s="18" t="s">
        <v>11</v>
      </c>
      <c r="H76" s="10"/>
      <c r="I76" s="19">
        <v>4301018</v>
      </c>
      <c r="J76" s="19">
        <v>1120</v>
      </c>
      <c r="K76" s="17" t="s">
        <v>9</v>
      </c>
      <c r="L76" s="10"/>
      <c r="M76" s="60">
        <v>184</v>
      </c>
      <c r="N76" s="60">
        <v>1064</v>
      </c>
      <c r="O76" s="60">
        <v>672</v>
      </c>
      <c r="P76" s="10"/>
      <c r="Q76" s="60">
        <f t="shared" si="25"/>
        <v>15960</v>
      </c>
      <c r="R76" s="10"/>
      <c r="S76" s="62">
        <f t="shared" si="26"/>
        <v>17024</v>
      </c>
      <c r="T76" s="10"/>
      <c r="U76" s="64">
        <v>24.7</v>
      </c>
      <c r="V76" s="64">
        <v>17.55</v>
      </c>
      <c r="W76" s="10"/>
      <c r="X76" s="43">
        <v>389830000</v>
      </c>
      <c r="Y76" s="36">
        <v>8.2000000000000003E-2</v>
      </c>
      <c r="Z76" s="10"/>
      <c r="AA76" s="20">
        <v>60</v>
      </c>
      <c r="AB76" s="20">
        <v>10</v>
      </c>
      <c r="AC76" s="20">
        <v>2</v>
      </c>
      <c r="AD76" s="20">
        <v>27</v>
      </c>
      <c r="AE76" s="20">
        <v>1</v>
      </c>
      <c r="AF76" s="66">
        <f t="shared" si="27"/>
        <v>100</v>
      </c>
      <c r="AG76" s="10"/>
      <c r="AH76" s="36">
        <v>-5.7000000000000002E-2</v>
      </c>
      <c r="AI76" s="40">
        <v>9677</v>
      </c>
      <c r="AJ76" s="37">
        <v>0.63</v>
      </c>
      <c r="AK76" s="42" t="s">
        <v>214</v>
      </c>
      <c r="AL76" s="41">
        <v>948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18" t="s">
        <v>64</v>
      </c>
      <c r="E77" s="10"/>
      <c r="F77" s="18" t="s">
        <v>11</v>
      </c>
      <c r="G77" s="18" t="s">
        <v>11</v>
      </c>
      <c r="H77" s="10"/>
      <c r="I77" s="19">
        <v>1343098</v>
      </c>
      <c r="J77" s="19">
        <v>2830</v>
      </c>
      <c r="K77" s="17" t="s">
        <v>9</v>
      </c>
      <c r="L77" s="10"/>
      <c r="M77" s="60">
        <v>203</v>
      </c>
      <c r="N77" s="60">
        <v>361</v>
      </c>
      <c r="O77" s="60">
        <v>386</v>
      </c>
      <c r="P77" s="10"/>
      <c r="Q77" s="60">
        <f t="shared" si="25"/>
        <v>5415</v>
      </c>
      <c r="R77" s="10"/>
      <c r="S77" s="62">
        <f t="shared" si="26"/>
        <v>5776</v>
      </c>
      <c r="T77" s="10"/>
      <c r="U77" s="64">
        <v>26.9</v>
      </c>
      <c r="V77" s="64">
        <v>34.68</v>
      </c>
      <c r="W77" s="10"/>
      <c r="X77" s="43">
        <v>341160000</v>
      </c>
      <c r="Y77" s="36">
        <v>8.8999999999999996E-2</v>
      </c>
      <c r="Z77" s="10"/>
      <c r="AA77" s="20">
        <v>61</v>
      </c>
      <c r="AB77" s="20">
        <v>4</v>
      </c>
      <c r="AC77" s="20">
        <v>1</v>
      </c>
      <c r="AD77" s="20">
        <v>33</v>
      </c>
      <c r="AE77" s="20">
        <v>1</v>
      </c>
      <c r="AF77" s="66">
        <f t="shared" si="27"/>
        <v>100</v>
      </c>
      <c r="AG77" s="10"/>
      <c r="AH77" s="36">
        <v>-0.13100000000000001</v>
      </c>
      <c r="AI77" s="40">
        <v>7433</v>
      </c>
      <c r="AJ77" s="37">
        <v>0.81</v>
      </c>
      <c r="AK77" s="42" t="s">
        <v>210</v>
      </c>
      <c r="AL77" s="41">
        <v>2042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101</v>
      </c>
      <c r="E78" s="10"/>
      <c r="F78" s="18" t="s">
        <v>11</v>
      </c>
      <c r="G78" s="18" t="s">
        <v>11</v>
      </c>
      <c r="H78" s="10"/>
      <c r="I78" s="19">
        <v>2203821</v>
      </c>
      <c r="J78" s="19">
        <v>1210</v>
      </c>
      <c r="K78" s="17" t="s">
        <v>9</v>
      </c>
      <c r="L78" s="10"/>
      <c r="M78" s="60">
        <v>318</v>
      </c>
      <c r="N78" s="60">
        <v>638</v>
      </c>
      <c r="O78" s="60">
        <v>831</v>
      </c>
      <c r="P78" s="10"/>
      <c r="Q78" s="60">
        <f t="shared" si="25"/>
        <v>9570</v>
      </c>
      <c r="R78" s="10"/>
      <c r="S78" s="62">
        <f t="shared" si="26"/>
        <v>10208</v>
      </c>
      <c r="T78" s="10"/>
      <c r="U78" s="64">
        <v>28.9</v>
      </c>
      <c r="V78" s="64">
        <v>42.86</v>
      </c>
      <c r="W78" s="10"/>
      <c r="X78" s="43">
        <v>223650000</v>
      </c>
      <c r="Y78" s="36">
        <v>9.6000000000000002E-2</v>
      </c>
      <c r="Z78" s="10"/>
      <c r="AA78" s="20">
        <v>60</v>
      </c>
      <c r="AB78" s="20">
        <v>4</v>
      </c>
      <c r="AC78" s="20">
        <v>1</v>
      </c>
      <c r="AD78" s="20">
        <v>34</v>
      </c>
      <c r="AE78" s="20">
        <v>1</v>
      </c>
      <c r="AF78" s="66">
        <f t="shared" si="27"/>
        <v>100</v>
      </c>
      <c r="AG78" s="10"/>
      <c r="AH78" s="36">
        <v>-5.8000000000000003E-2</v>
      </c>
      <c r="AI78" s="40">
        <v>5581</v>
      </c>
      <c r="AJ78" s="37">
        <v>0.81</v>
      </c>
      <c r="AK78" s="42" t="s">
        <v>210</v>
      </c>
      <c r="AL78" s="41">
        <v>2424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36</v>
      </c>
      <c r="E79" s="10"/>
      <c r="F79" s="18" t="s">
        <v>11</v>
      </c>
      <c r="G79" s="18" t="s">
        <v>11</v>
      </c>
      <c r="H79" s="10"/>
      <c r="I79" s="19">
        <v>539560</v>
      </c>
      <c r="J79" s="19">
        <v>2970</v>
      </c>
      <c r="K79" s="17" t="s">
        <v>9</v>
      </c>
      <c r="L79" s="10"/>
      <c r="M79" s="60">
        <v>41</v>
      </c>
      <c r="N79" s="60">
        <v>135</v>
      </c>
      <c r="O79" s="60">
        <v>135</v>
      </c>
      <c r="P79" s="10"/>
      <c r="Q79" s="60">
        <f t="shared" si="25"/>
        <v>2025</v>
      </c>
      <c r="R79" s="10"/>
      <c r="S79" s="62">
        <f t="shared" si="26"/>
        <v>2160</v>
      </c>
      <c r="T79" s="10"/>
      <c r="U79" s="64">
        <v>25</v>
      </c>
      <c r="V79" s="64">
        <v>25</v>
      </c>
      <c r="W79" s="10"/>
      <c r="X79" s="43">
        <f>AP79+AT79</f>
        <v>140541954.52500001</v>
      </c>
      <c r="Y79" s="36">
        <f>X79/AV79</f>
        <v>8.4511097128683113E-2</v>
      </c>
      <c r="Z79" s="10"/>
      <c r="AA79" s="20">
        <v>46.5</v>
      </c>
      <c r="AB79" s="20">
        <v>21.9</v>
      </c>
      <c r="AC79" s="20">
        <v>3.7</v>
      </c>
      <c r="AD79" s="20">
        <v>21.5</v>
      </c>
      <c r="AE79" s="20">
        <v>6.4</v>
      </c>
      <c r="AF79" s="66">
        <f t="shared" si="27"/>
        <v>100.00000000000001</v>
      </c>
      <c r="AG79" s="10"/>
      <c r="AH79" s="72"/>
      <c r="AI79" s="73"/>
      <c r="AJ79" s="74"/>
      <c r="AK79" s="75"/>
      <c r="AL79" s="76"/>
      <c r="AN79" s="57">
        <v>3130.982</v>
      </c>
      <c r="AO79" s="35">
        <v>70</v>
      </c>
      <c r="AP79" s="43">
        <f t="shared" si="28"/>
        <v>29587779.900000002</v>
      </c>
      <c r="AR79" s="57">
        <f t="shared" si="29"/>
        <v>3130.982</v>
      </c>
      <c r="AS79" s="35">
        <v>17.5</v>
      </c>
      <c r="AT79" s="43">
        <f t="shared" si="30"/>
        <v>110954174.625</v>
      </c>
      <c r="AV79" s="43">
        <v>1663000000</v>
      </c>
    </row>
    <row r="80" spans="1:48" ht="24" customHeight="1">
      <c r="A80" s="16"/>
      <c r="B80" s="17">
        <f t="shared" si="31"/>
        <v>18</v>
      </c>
      <c r="C80" s="10"/>
      <c r="D80" s="18" t="s">
        <v>225</v>
      </c>
      <c r="E80" s="10"/>
      <c r="F80" s="18" t="s">
        <v>11</v>
      </c>
      <c r="G80" s="18" t="s">
        <v>11</v>
      </c>
      <c r="H80" s="10"/>
      <c r="I80" s="19">
        <v>539560</v>
      </c>
      <c r="J80" s="19"/>
      <c r="K80" s="17" t="s">
        <v>9</v>
      </c>
      <c r="L80" s="10"/>
      <c r="M80" s="60">
        <v>41</v>
      </c>
      <c r="N80" s="60">
        <v>135</v>
      </c>
      <c r="O80" s="60">
        <v>43</v>
      </c>
      <c r="P80" s="10"/>
      <c r="Q80" s="60">
        <f t="shared" si="25"/>
        <v>2025</v>
      </c>
      <c r="R80" s="10"/>
      <c r="S80" s="62">
        <f t="shared" si="26"/>
        <v>2160</v>
      </c>
      <c r="T80" s="10"/>
      <c r="U80" s="64">
        <v>25</v>
      </c>
      <c r="V80" s="64">
        <v>7.86</v>
      </c>
      <c r="W80" s="10"/>
      <c r="X80" s="43">
        <v>138350000</v>
      </c>
      <c r="Y80" s="36">
        <v>8.3000000000000004E-2</v>
      </c>
      <c r="Z80" s="10"/>
      <c r="AA80" s="20">
        <v>38</v>
      </c>
      <c r="AB80" s="20">
        <v>6</v>
      </c>
      <c r="AC80" s="20">
        <v>2</v>
      </c>
      <c r="AD80" s="20">
        <v>53</v>
      </c>
      <c r="AE80" s="20">
        <v>1</v>
      </c>
      <c r="AF80" s="66">
        <f t="shared" si="27"/>
        <v>100</v>
      </c>
      <c r="AG80" s="10"/>
      <c r="AH80" s="36">
        <v>-1E-3</v>
      </c>
      <c r="AI80" s="40">
        <v>12039</v>
      </c>
      <c r="AJ80" s="37">
        <v>0.67</v>
      </c>
      <c r="AK80" s="42" t="s">
        <v>213</v>
      </c>
      <c r="AL80" s="41">
        <v>417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48" ht="24" customHeight="1">
      <c r="A81" s="16"/>
      <c r="B81" s="17">
        <f t="shared" si="31"/>
        <v>19</v>
      </c>
      <c r="C81" s="10"/>
      <c r="D81" s="18" t="s">
        <v>145</v>
      </c>
      <c r="E81" s="10"/>
      <c r="F81" s="18" t="s">
        <v>11</v>
      </c>
      <c r="G81" s="18" t="s">
        <v>11</v>
      </c>
      <c r="H81" s="10"/>
      <c r="I81" s="19">
        <v>199910</v>
      </c>
      <c r="J81" s="19">
        <v>1730</v>
      </c>
      <c r="K81" s="17" t="s">
        <v>9</v>
      </c>
      <c r="L81" s="10"/>
      <c r="M81" s="60">
        <v>23</v>
      </c>
      <c r="N81" s="60">
        <v>55</v>
      </c>
      <c r="O81" s="60">
        <v>24</v>
      </c>
      <c r="P81" s="10"/>
      <c r="Q81" s="60">
        <f t="shared" si="25"/>
        <v>825</v>
      </c>
      <c r="R81" s="10"/>
      <c r="S81" s="62">
        <f t="shared" si="26"/>
        <v>880</v>
      </c>
      <c r="T81" s="10"/>
      <c r="U81" s="64">
        <v>27.5</v>
      </c>
      <c r="V81" s="64">
        <v>11.95</v>
      </c>
      <c r="W81" s="10"/>
      <c r="X81" s="43">
        <v>32410000</v>
      </c>
      <c r="Y81" s="36">
        <v>9.0999999999999998E-2</v>
      </c>
      <c r="Z81" s="10"/>
      <c r="AA81" s="20">
        <v>52</v>
      </c>
      <c r="AB81" s="20">
        <v>10</v>
      </c>
      <c r="AC81" s="20">
        <v>2</v>
      </c>
      <c r="AD81" s="20">
        <v>35</v>
      </c>
      <c r="AE81" s="20">
        <v>1</v>
      </c>
      <c r="AF81" s="66">
        <f t="shared" si="27"/>
        <v>100</v>
      </c>
      <c r="AG81" s="10"/>
      <c r="AH81" s="36">
        <v>-0.08</v>
      </c>
      <c r="AI81" s="40">
        <v>17033</v>
      </c>
      <c r="AJ81" s="37">
        <v>0.68</v>
      </c>
      <c r="AK81" s="42" t="s">
        <v>213</v>
      </c>
      <c r="AL81" s="41">
        <v>673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48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48" ht="24" customHeight="1">
      <c r="A83" s="16"/>
      <c r="B83" s="17">
        <v>1</v>
      </c>
      <c r="C83" s="10"/>
      <c r="D83" s="18" t="s">
        <v>32</v>
      </c>
      <c r="E83" s="10"/>
      <c r="F83" s="18" t="s">
        <v>13</v>
      </c>
      <c r="G83" s="18" t="s">
        <v>222</v>
      </c>
      <c r="H83" s="10"/>
      <c r="I83" s="19">
        <v>207652864</v>
      </c>
      <c r="J83" s="19">
        <v>8840</v>
      </c>
      <c r="K83" s="17" t="s">
        <v>9</v>
      </c>
      <c r="L83" s="10"/>
      <c r="M83" s="60">
        <v>38651</v>
      </c>
      <c r="N83" s="60">
        <v>41007</v>
      </c>
      <c r="O83" s="60">
        <v>46009</v>
      </c>
      <c r="P83" s="10"/>
      <c r="Q83" s="60">
        <f t="shared" ref="Q83:Q105" si="32">N83*$Q$200</f>
        <v>615105</v>
      </c>
      <c r="R83" s="10"/>
      <c r="S83" s="62">
        <f t="shared" ref="S83:S105" si="33">Q83+N83</f>
        <v>656112</v>
      </c>
      <c r="T83" s="10"/>
      <c r="U83" s="64">
        <v>19.7</v>
      </c>
      <c r="V83" s="64">
        <v>21.9</v>
      </c>
      <c r="W83" s="10"/>
      <c r="X83" s="43">
        <v>117950000000</v>
      </c>
      <c r="Y83" s="36">
        <v>6.6000000000000003E-2</v>
      </c>
      <c r="Z83" s="10"/>
      <c r="AA83" s="20">
        <v>32</v>
      </c>
      <c r="AB83" s="20">
        <v>38</v>
      </c>
      <c r="AC83" s="20">
        <v>2</v>
      </c>
      <c r="AD83" s="20">
        <v>27</v>
      </c>
      <c r="AE83" s="20">
        <v>1</v>
      </c>
      <c r="AF83" s="66">
        <f t="shared" ref="AF83:AF105" si="34">SUM(AA83:AE83)</f>
        <v>100</v>
      </c>
      <c r="AG83" s="10"/>
      <c r="AH83" s="36">
        <v>-7.1999999999999995E-2</v>
      </c>
      <c r="AI83" s="40">
        <v>45204</v>
      </c>
      <c r="AJ83" s="37">
        <v>0.82</v>
      </c>
      <c r="AK83" s="42" t="s">
        <v>210</v>
      </c>
      <c r="AL83" s="41">
        <v>1140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48" ht="24" customHeight="1">
      <c r="A84" s="16"/>
      <c r="B84" s="17">
        <f t="shared" si="31"/>
        <v>2</v>
      </c>
      <c r="C84" s="10"/>
      <c r="D84" s="18" t="s">
        <v>183</v>
      </c>
      <c r="E84" s="10"/>
      <c r="F84" s="18" t="s">
        <v>13</v>
      </c>
      <c r="G84" s="18" t="s">
        <v>222</v>
      </c>
      <c r="H84" s="10"/>
      <c r="I84" s="19">
        <v>31568180</v>
      </c>
      <c r="J84" s="19">
        <v>11760</v>
      </c>
      <c r="K84" s="17" t="s">
        <v>9</v>
      </c>
      <c r="L84" s="10"/>
      <c r="M84" s="60">
        <v>7028</v>
      </c>
      <c r="N84" s="60">
        <v>10640</v>
      </c>
      <c r="O84" s="60">
        <v>6881</v>
      </c>
      <c r="P84" s="10"/>
      <c r="Q84" s="60">
        <f t="shared" si="32"/>
        <v>159600</v>
      </c>
      <c r="R84" s="10"/>
      <c r="S84" s="62">
        <f t="shared" si="33"/>
        <v>170240</v>
      </c>
      <c r="T84" s="10"/>
      <c r="U84" s="64">
        <v>33.700000000000003</v>
      </c>
      <c r="V84" s="64">
        <v>22.62</v>
      </c>
      <c r="W84" s="10"/>
      <c r="X84" s="43">
        <v>55520000000</v>
      </c>
      <c r="Y84" s="36">
        <v>0.115</v>
      </c>
      <c r="Z84" s="10"/>
      <c r="AA84" s="20">
        <v>31</v>
      </c>
      <c r="AB84" s="20">
        <v>16</v>
      </c>
      <c r="AC84" s="20">
        <v>2</v>
      </c>
      <c r="AD84" s="20">
        <v>49</v>
      </c>
      <c r="AE84" s="20">
        <v>2</v>
      </c>
      <c r="AF84" s="66">
        <f t="shared" si="34"/>
        <v>100</v>
      </c>
      <c r="AG84" s="10"/>
      <c r="AH84" s="36">
        <v>-2.7E-2</v>
      </c>
      <c r="AI84" s="40">
        <v>25341</v>
      </c>
      <c r="AJ84" s="37">
        <v>0.84</v>
      </c>
      <c r="AK84" s="42" t="s">
        <v>213</v>
      </c>
      <c r="AL84" s="41">
        <v>1230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48" ht="24" customHeight="1">
      <c r="A85" s="16"/>
      <c r="B85" s="17">
        <f t="shared" si="31"/>
        <v>3</v>
      </c>
      <c r="C85" s="10"/>
      <c r="D85" s="18" t="s">
        <v>114</v>
      </c>
      <c r="E85" s="10"/>
      <c r="F85" s="18" t="s">
        <v>13</v>
      </c>
      <c r="G85" s="18" t="s">
        <v>222</v>
      </c>
      <c r="H85" s="10"/>
      <c r="I85" s="19">
        <v>127540424</v>
      </c>
      <c r="J85" s="19">
        <v>9040</v>
      </c>
      <c r="K85" s="17" t="s">
        <v>9</v>
      </c>
      <c r="L85" s="10"/>
      <c r="M85" s="60">
        <v>16039</v>
      </c>
      <c r="N85" s="60">
        <v>16725</v>
      </c>
      <c r="O85" s="60">
        <v>19676</v>
      </c>
      <c r="P85" s="10"/>
      <c r="Q85" s="60">
        <f t="shared" si="32"/>
        <v>250875</v>
      </c>
      <c r="R85" s="10"/>
      <c r="S85" s="62">
        <f t="shared" si="33"/>
        <v>267600</v>
      </c>
      <c r="T85" s="10"/>
      <c r="U85" s="64">
        <v>13.1</v>
      </c>
      <c r="V85" s="64">
        <v>15.73</v>
      </c>
      <c r="W85" s="10"/>
      <c r="X85" s="43">
        <v>46990000000</v>
      </c>
      <c r="Y85" s="36">
        <v>4.3999999999999997E-2</v>
      </c>
      <c r="Z85" s="10"/>
      <c r="AA85" s="20">
        <v>38</v>
      </c>
      <c r="AB85" s="20">
        <v>10</v>
      </c>
      <c r="AC85" s="20">
        <v>2</v>
      </c>
      <c r="AD85" s="20">
        <v>48</v>
      </c>
      <c r="AE85" s="20">
        <v>2</v>
      </c>
      <c r="AF85" s="66">
        <f t="shared" si="34"/>
        <v>100</v>
      </c>
      <c r="AG85" s="10"/>
      <c r="AH85" s="36">
        <v>-1.4E-2</v>
      </c>
      <c r="AI85" s="40">
        <v>31524</v>
      </c>
      <c r="AJ85" s="37">
        <v>0.78</v>
      </c>
      <c r="AK85" s="42" t="s">
        <v>213</v>
      </c>
      <c r="AL85" s="41">
        <v>847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48" ht="24" customHeight="1">
      <c r="A86" s="16"/>
      <c r="B86" s="17">
        <f t="shared" si="31"/>
        <v>4</v>
      </c>
      <c r="C86" s="10"/>
      <c r="D86" s="18" t="s">
        <v>15</v>
      </c>
      <c r="E86" s="10"/>
      <c r="F86" s="18" t="s">
        <v>13</v>
      </c>
      <c r="G86" s="18" t="s">
        <v>222</v>
      </c>
      <c r="H86" s="10"/>
      <c r="I86" s="19">
        <v>43847432</v>
      </c>
      <c r="J86" s="19">
        <v>11960</v>
      </c>
      <c r="K86" s="17" t="s">
        <v>9</v>
      </c>
      <c r="L86" s="10"/>
      <c r="M86" s="60">
        <v>5530</v>
      </c>
      <c r="N86" s="60">
        <v>6119</v>
      </c>
      <c r="O86" s="60">
        <v>6508</v>
      </c>
      <c r="P86" s="10"/>
      <c r="Q86" s="60">
        <f t="shared" si="32"/>
        <v>91785</v>
      </c>
      <c r="R86" s="10"/>
      <c r="S86" s="62">
        <f t="shared" si="33"/>
        <v>97904</v>
      </c>
      <c r="T86" s="10"/>
      <c r="U86" s="64">
        <v>14</v>
      </c>
      <c r="V86" s="64">
        <v>14.85</v>
      </c>
      <c r="W86" s="10"/>
      <c r="X86" s="43">
        <v>25750000000</v>
      </c>
      <c r="Y86" s="36">
        <v>4.5999999999999999E-2</v>
      </c>
      <c r="Z86" s="10"/>
      <c r="AA86" s="20">
        <v>52</v>
      </c>
      <c r="AB86" s="20">
        <v>18</v>
      </c>
      <c r="AC86" s="20">
        <v>2</v>
      </c>
      <c r="AD86" s="20">
        <v>27</v>
      </c>
      <c r="AE86" s="20">
        <v>1</v>
      </c>
      <c r="AF86" s="66">
        <f t="shared" si="34"/>
        <v>100</v>
      </c>
      <c r="AG86" s="10"/>
      <c r="AH86" s="36">
        <v>-7.6999999999999999E-2</v>
      </c>
      <c r="AI86" s="40">
        <v>49338</v>
      </c>
      <c r="AJ86" s="37">
        <v>0.73</v>
      </c>
      <c r="AK86" s="42" t="s">
        <v>213</v>
      </c>
      <c r="AL86" s="41">
        <v>795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48" ht="24" customHeight="1">
      <c r="A87" s="16"/>
      <c r="B87" s="17">
        <f t="shared" si="31"/>
        <v>5</v>
      </c>
      <c r="C87" s="10"/>
      <c r="D87" s="18" t="s">
        <v>44</v>
      </c>
      <c r="E87" s="10"/>
      <c r="F87" s="18" t="s">
        <v>13</v>
      </c>
      <c r="G87" s="18" t="s">
        <v>222</v>
      </c>
      <c r="H87" s="10"/>
      <c r="I87" s="19">
        <v>48653420</v>
      </c>
      <c r="J87" s="19">
        <v>6320</v>
      </c>
      <c r="K87" s="17" t="s">
        <v>9</v>
      </c>
      <c r="L87" s="10"/>
      <c r="M87" s="60">
        <v>7158</v>
      </c>
      <c r="N87" s="60">
        <v>8987</v>
      </c>
      <c r="O87" s="60">
        <v>7447</v>
      </c>
      <c r="P87" s="10"/>
      <c r="Q87" s="60">
        <f t="shared" si="32"/>
        <v>134805</v>
      </c>
      <c r="R87" s="10"/>
      <c r="S87" s="62">
        <f t="shared" si="33"/>
        <v>143792</v>
      </c>
      <c r="T87" s="10"/>
      <c r="U87" s="64">
        <v>18.5</v>
      </c>
      <c r="V87" s="64">
        <v>14.88</v>
      </c>
      <c r="W87" s="10"/>
      <c r="X87" s="43">
        <v>17370000000</v>
      </c>
      <c r="Y87" s="36">
        <v>6.0999999999999999E-2</v>
      </c>
      <c r="Z87" s="10"/>
      <c r="AA87" s="20">
        <v>15</v>
      </c>
      <c r="AB87" s="20">
        <v>40</v>
      </c>
      <c r="AC87" s="20">
        <v>3</v>
      </c>
      <c r="AD87" s="20">
        <v>41</v>
      </c>
      <c r="AE87" s="20">
        <v>1</v>
      </c>
      <c r="AF87" s="66">
        <f t="shared" si="34"/>
        <v>100</v>
      </c>
      <c r="AG87" s="10"/>
      <c r="AH87" s="36">
        <v>2.8000000000000001E-2</v>
      </c>
      <c r="AI87" s="40">
        <v>27702</v>
      </c>
      <c r="AJ87" s="37">
        <v>0.76</v>
      </c>
      <c r="AK87" s="42" t="s">
        <v>210</v>
      </c>
      <c r="AL87" s="41">
        <v>753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48" ht="24" customHeight="1">
      <c r="A88" s="16"/>
      <c r="B88" s="17">
        <f t="shared" si="31"/>
        <v>6</v>
      </c>
      <c r="C88" s="10"/>
      <c r="D88" s="18" t="s">
        <v>133</v>
      </c>
      <c r="E88" s="10"/>
      <c r="F88" s="18" t="s">
        <v>13</v>
      </c>
      <c r="G88" s="18" t="s">
        <v>222</v>
      </c>
      <c r="H88" s="10"/>
      <c r="I88" s="19">
        <v>31773840</v>
      </c>
      <c r="J88" s="19">
        <v>5950</v>
      </c>
      <c r="K88" s="17" t="s">
        <v>9</v>
      </c>
      <c r="L88" s="10"/>
      <c r="M88" s="60">
        <v>2696</v>
      </c>
      <c r="N88" s="60">
        <v>4286</v>
      </c>
      <c r="O88" s="60">
        <v>4555</v>
      </c>
      <c r="P88" s="10"/>
      <c r="Q88" s="60">
        <f t="shared" si="32"/>
        <v>64290</v>
      </c>
      <c r="R88" s="10"/>
      <c r="S88" s="62">
        <f t="shared" si="33"/>
        <v>68576</v>
      </c>
      <c r="T88" s="10"/>
      <c r="U88" s="64">
        <v>13.5</v>
      </c>
      <c r="V88" s="64">
        <v>13.95</v>
      </c>
      <c r="W88" s="10"/>
      <c r="X88" s="43">
        <v>8600000000</v>
      </c>
      <c r="Y88" s="36">
        <v>4.4999999999999998E-2</v>
      </c>
      <c r="Z88" s="10"/>
      <c r="AA88" s="20">
        <v>40</v>
      </c>
      <c r="AB88" s="20">
        <v>7</v>
      </c>
      <c r="AC88" s="20">
        <v>3</v>
      </c>
      <c r="AD88" s="20">
        <v>49</v>
      </c>
      <c r="AE88" s="20">
        <v>1</v>
      </c>
      <c r="AF88" s="66">
        <f t="shared" si="34"/>
        <v>100</v>
      </c>
      <c r="AG88" s="10"/>
      <c r="AH88" s="36">
        <v>-0.127</v>
      </c>
      <c r="AI88" s="40">
        <v>17640</v>
      </c>
      <c r="AJ88" s="37">
        <v>0.71</v>
      </c>
      <c r="AK88" s="42" t="s">
        <v>213</v>
      </c>
      <c r="AL88" s="41">
        <v>697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48" ht="24" customHeight="1">
      <c r="A89" s="16"/>
      <c r="B89" s="17">
        <f t="shared" si="31"/>
        <v>7</v>
      </c>
      <c r="C89" s="10"/>
      <c r="D89" s="18" t="s">
        <v>57</v>
      </c>
      <c r="E89" s="10"/>
      <c r="F89" s="18" t="s">
        <v>13</v>
      </c>
      <c r="G89" s="18" t="s">
        <v>222</v>
      </c>
      <c r="H89" s="10"/>
      <c r="I89" s="19">
        <v>10648791</v>
      </c>
      <c r="J89" s="19">
        <v>6390</v>
      </c>
      <c r="K89" s="17" t="s">
        <v>9</v>
      </c>
      <c r="L89" s="10"/>
      <c r="M89" s="60">
        <v>3118</v>
      </c>
      <c r="N89" s="60">
        <v>3684</v>
      </c>
      <c r="O89" s="60">
        <v>3184</v>
      </c>
      <c r="P89" s="10"/>
      <c r="Q89" s="60">
        <f t="shared" si="32"/>
        <v>55260</v>
      </c>
      <c r="R89" s="10"/>
      <c r="S89" s="62">
        <f t="shared" si="33"/>
        <v>58944</v>
      </c>
      <c r="T89" s="10"/>
      <c r="U89" s="64">
        <v>34.6</v>
      </c>
      <c r="V89" s="64">
        <v>30.77</v>
      </c>
      <c r="W89" s="10"/>
      <c r="X89" s="43">
        <v>8320000000</v>
      </c>
      <c r="Y89" s="36">
        <v>0.115</v>
      </c>
      <c r="Z89" s="10"/>
      <c r="AA89" s="20">
        <v>73</v>
      </c>
      <c r="AB89" s="20">
        <v>16</v>
      </c>
      <c r="AC89" s="20">
        <v>1</v>
      </c>
      <c r="AD89" s="20">
        <v>9</v>
      </c>
      <c r="AE89" s="20">
        <v>1</v>
      </c>
      <c r="AF89" s="66">
        <f t="shared" si="34"/>
        <v>100</v>
      </c>
      <c r="AG89" s="10"/>
      <c r="AH89" s="36">
        <v>5.8999999999999997E-2</v>
      </c>
      <c r="AI89" s="40">
        <v>36192</v>
      </c>
      <c r="AJ89" s="37">
        <v>0.81</v>
      </c>
      <c r="AK89" s="42" t="s">
        <v>210</v>
      </c>
      <c r="AL89" s="41">
        <v>1563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48" ht="24" customHeight="1">
      <c r="A90" s="16"/>
      <c r="B90" s="17">
        <f t="shared" si="31"/>
        <v>8</v>
      </c>
      <c r="C90" s="10"/>
      <c r="D90" s="18" t="s">
        <v>58</v>
      </c>
      <c r="E90" s="10"/>
      <c r="F90" s="18" t="s">
        <v>13</v>
      </c>
      <c r="G90" s="18" t="s">
        <v>222</v>
      </c>
      <c r="H90" s="10"/>
      <c r="I90" s="19">
        <v>16385068</v>
      </c>
      <c r="J90" s="19">
        <v>5820</v>
      </c>
      <c r="K90" s="17" t="s">
        <v>9</v>
      </c>
      <c r="L90" s="10"/>
      <c r="M90" s="60">
        <v>2894</v>
      </c>
      <c r="N90" s="60">
        <v>3490</v>
      </c>
      <c r="O90" s="60">
        <v>4474</v>
      </c>
      <c r="P90" s="10"/>
      <c r="Q90" s="60">
        <f t="shared" si="32"/>
        <v>52350</v>
      </c>
      <c r="R90" s="10"/>
      <c r="S90" s="62">
        <f t="shared" si="33"/>
        <v>55840</v>
      </c>
      <c r="T90" s="10"/>
      <c r="U90" s="64">
        <v>21.3</v>
      </c>
      <c r="V90" s="64">
        <v>27.21</v>
      </c>
      <c r="W90" s="10"/>
      <c r="X90" s="43">
        <v>7080000000</v>
      </c>
      <c r="Y90" s="36">
        <v>7.0999999999999994E-2</v>
      </c>
      <c r="Z90" s="10"/>
      <c r="AA90" s="20">
        <v>32</v>
      </c>
      <c r="AB90" s="20">
        <v>18</v>
      </c>
      <c r="AC90" s="20">
        <v>2</v>
      </c>
      <c r="AD90" s="20">
        <v>47</v>
      </c>
      <c r="AE90" s="20">
        <v>1</v>
      </c>
      <c r="AF90" s="66">
        <f t="shared" si="34"/>
        <v>100</v>
      </c>
      <c r="AG90" s="10"/>
      <c r="AH90" s="36">
        <v>-9.0999999999999998E-2</v>
      </c>
      <c r="AI90" s="40">
        <v>11751</v>
      </c>
      <c r="AJ90" s="37">
        <v>0.75</v>
      </c>
      <c r="AK90" s="42" t="s">
        <v>213</v>
      </c>
      <c r="AL90" s="41">
        <v>1394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48" ht="24" customHeight="1">
      <c r="A91" s="16"/>
      <c r="B91" s="17">
        <f t="shared" si="31"/>
        <v>9</v>
      </c>
      <c r="C91" s="10"/>
      <c r="D91" s="18" t="s">
        <v>76</v>
      </c>
      <c r="E91" s="10"/>
      <c r="F91" s="18" t="s">
        <v>13</v>
      </c>
      <c r="G91" s="18" t="s">
        <v>222</v>
      </c>
      <c r="H91" s="10"/>
      <c r="I91" s="19">
        <v>16582469</v>
      </c>
      <c r="J91" s="19">
        <v>3790</v>
      </c>
      <c r="K91" s="17" t="s">
        <v>9</v>
      </c>
      <c r="L91" s="10"/>
      <c r="M91" s="60">
        <v>2058</v>
      </c>
      <c r="N91" s="60">
        <v>2758</v>
      </c>
      <c r="O91" s="60">
        <v>2635</v>
      </c>
      <c r="P91" s="10"/>
      <c r="Q91" s="60">
        <f t="shared" si="32"/>
        <v>41370</v>
      </c>
      <c r="R91" s="10"/>
      <c r="S91" s="62">
        <f t="shared" si="33"/>
        <v>44128</v>
      </c>
      <c r="T91" s="10"/>
      <c r="U91" s="64">
        <v>16.600000000000001</v>
      </c>
      <c r="V91" s="64">
        <v>15.92</v>
      </c>
      <c r="W91" s="10"/>
      <c r="X91" s="43">
        <v>3800000000</v>
      </c>
      <c r="Y91" s="36">
        <v>5.5E-2</v>
      </c>
      <c r="Z91" s="10"/>
      <c r="AA91" s="20">
        <v>38</v>
      </c>
      <c r="AB91" s="20">
        <v>14</v>
      </c>
      <c r="AC91" s="20">
        <v>2</v>
      </c>
      <c r="AD91" s="20">
        <v>45</v>
      </c>
      <c r="AE91" s="20">
        <v>1</v>
      </c>
      <c r="AF91" s="66">
        <f t="shared" si="34"/>
        <v>100</v>
      </c>
      <c r="AG91" s="10"/>
      <c r="AH91" s="36">
        <v>2.5999999999999999E-2</v>
      </c>
      <c r="AI91" s="40">
        <v>19600</v>
      </c>
      <c r="AJ91" s="37">
        <v>0.82</v>
      </c>
      <c r="AK91" s="42" t="s">
        <v>210</v>
      </c>
      <c r="AL91" s="41">
        <v>863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48" ht="24" customHeight="1">
      <c r="A92" s="16"/>
      <c r="B92" s="17">
        <f t="shared" si="31"/>
        <v>10</v>
      </c>
      <c r="C92" s="10"/>
      <c r="D92" s="18" t="s">
        <v>48</v>
      </c>
      <c r="E92" s="10"/>
      <c r="F92" s="18" t="s">
        <v>13</v>
      </c>
      <c r="G92" s="18" t="s">
        <v>222</v>
      </c>
      <c r="H92" s="10"/>
      <c r="I92" s="19">
        <v>4857274</v>
      </c>
      <c r="J92" s="19">
        <v>10840</v>
      </c>
      <c r="K92" s="17" t="s">
        <v>9</v>
      </c>
      <c r="L92" s="10"/>
      <c r="M92" s="60">
        <v>795</v>
      </c>
      <c r="N92" s="60">
        <v>812</v>
      </c>
      <c r="O92" s="60">
        <v>778</v>
      </c>
      <c r="P92" s="10"/>
      <c r="Q92" s="60">
        <f t="shared" si="32"/>
        <v>12180</v>
      </c>
      <c r="R92" s="10"/>
      <c r="S92" s="62">
        <f t="shared" si="33"/>
        <v>12992</v>
      </c>
      <c r="T92" s="10"/>
      <c r="U92" s="64">
        <v>16.7</v>
      </c>
      <c r="V92" s="64">
        <v>16.84</v>
      </c>
      <c r="W92" s="10"/>
      <c r="X92" s="43">
        <v>3180000000</v>
      </c>
      <c r="Y92" s="36">
        <v>5.6000000000000001E-2</v>
      </c>
      <c r="Z92" s="10"/>
      <c r="AA92" s="20">
        <v>22</v>
      </c>
      <c r="AB92" s="20">
        <v>11</v>
      </c>
      <c r="AC92" s="20">
        <v>1</v>
      </c>
      <c r="AD92" s="20">
        <v>65</v>
      </c>
      <c r="AE92" s="20">
        <v>1</v>
      </c>
      <c r="AF92" s="66">
        <f t="shared" si="34"/>
        <v>100</v>
      </c>
      <c r="AG92" s="10"/>
      <c r="AH92" s="36">
        <v>0.104</v>
      </c>
      <c r="AI92" s="40">
        <v>40998</v>
      </c>
      <c r="AJ92" s="37">
        <v>0.75</v>
      </c>
      <c r="AK92" s="42" t="s">
        <v>213</v>
      </c>
      <c r="AL92" s="41">
        <v>794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48" ht="24" customHeight="1">
      <c r="A93" s="16"/>
      <c r="B93" s="17">
        <f t="shared" si="31"/>
        <v>11</v>
      </c>
      <c r="C93" s="10"/>
      <c r="D93" s="18" t="s">
        <v>130</v>
      </c>
      <c r="E93" s="10"/>
      <c r="F93" s="18" t="s">
        <v>13</v>
      </c>
      <c r="G93" s="18" t="s">
        <v>222</v>
      </c>
      <c r="H93" s="10"/>
      <c r="I93" s="19">
        <v>4034119</v>
      </c>
      <c r="J93" s="19">
        <v>12140</v>
      </c>
      <c r="K93" s="17" t="s">
        <v>9</v>
      </c>
      <c r="L93" s="10"/>
      <c r="M93" s="60">
        <v>440</v>
      </c>
      <c r="N93" s="60">
        <v>575</v>
      </c>
      <c r="O93" s="60">
        <v>506</v>
      </c>
      <c r="P93" s="10"/>
      <c r="Q93" s="60">
        <f t="shared" si="32"/>
        <v>8625</v>
      </c>
      <c r="R93" s="10"/>
      <c r="S93" s="62">
        <f t="shared" si="33"/>
        <v>9200</v>
      </c>
      <c r="T93" s="10"/>
      <c r="U93" s="64">
        <v>14.3</v>
      </c>
      <c r="V93" s="64">
        <v>13.11</v>
      </c>
      <c r="W93" s="10"/>
      <c r="X93" s="43">
        <v>2750000000</v>
      </c>
      <c r="Y93" s="36">
        <v>4.7E-2</v>
      </c>
      <c r="Z93" s="10"/>
      <c r="AA93" s="20">
        <v>41</v>
      </c>
      <c r="AB93" s="20">
        <v>5</v>
      </c>
      <c r="AC93" s="20">
        <v>5</v>
      </c>
      <c r="AD93" s="20">
        <v>47</v>
      </c>
      <c r="AE93" s="20">
        <v>2</v>
      </c>
      <c r="AF93" s="66">
        <f t="shared" si="34"/>
        <v>100</v>
      </c>
      <c r="AG93" s="10"/>
      <c r="AH93" s="36">
        <v>-9.7000000000000003E-2</v>
      </c>
      <c r="AI93" s="40">
        <v>31942</v>
      </c>
      <c r="AJ93" s="37">
        <v>0.77</v>
      </c>
      <c r="AK93" s="42" t="s">
        <v>210</v>
      </c>
      <c r="AL93" s="41">
        <v>659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</row>
    <row r="94" spans="1:48" ht="24" customHeight="1">
      <c r="A94" s="16"/>
      <c r="B94" s="17">
        <f t="shared" si="31"/>
        <v>12</v>
      </c>
      <c r="C94" s="10"/>
      <c r="D94" s="18" t="s">
        <v>132</v>
      </c>
      <c r="E94" s="10"/>
      <c r="F94" s="18" t="s">
        <v>13</v>
      </c>
      <c r="G94" s="18" t="s">
        <v>222</v>
      </c>
      <c r="H94" s="10"/>
      <c r="I94" s="19">
        <v>6725308</v>
      </c>
      <c r="J94" s="19">
        <v>4070</v>
      </c>
      <c r="K94" s="17" t="s">
        <v>9</v>
      </c>
      <c r="L94" s="10"/>
      <c r="M94" s="60">
        <v>1202</v>
      </c>
      <c r="N94" s="60">
        <v>1529</v>
      </c>
      <c r="O94" s="60">
        <v>1494</v>
      </c>
      <c r="P94" s="10"/>
      <c r="Q94" s="60">
        <f t="shared" si="32"/>
        <v>22935</v>
      </c>
      <c r="R94" s="10"/>
      <c r="S94" s="62">
        <f t="shared" si="33"/>
        <v>24464</v>
      </c>
      <c r="T94" s="10"/>
      <c r="U94" s="64">
        <v>22.7</v>
      </c>
      <c r="V94" s="64">
        <v>21.9</v>
      </c>
      <c r="W94" s="10"/>
      <c r="X94" s="43">
        <v>2730000000</v>
      </c>
      <c r="Y94" s="36">
        <v>7.5999999999999998E-2</v>
      </c>
      <c r="Z94" s="10"/>
      <c r="AA94" s="20">
        <v>18</v>
      </c>
      <c r="AB94" s="20">
        <v>43</v>
      </c>
      <c r="AC94" s="20">
        <v>1</v>
      </c>
      <c r="AD94" s="20">
        <v>37</v>
      </c>
      <c r="AE94" s="20">
        <v>1</v>
      </c>
      <c r="AF94" s="66">
        <f t="shared" si="34"/>
        <v>100</v>
      </c>
      <c r="AG94" s="10"/>
      <c r="AH94" s="36">
        <v>-0.08</v>
      </c>
      <c r="AI94" s="40">
        <v>27834</v>
      </c>
      <c r="AJ94" s="37">
        <v>0.84</v>
      </c>
      <c r="AK94" s="42" t="s">
        <v>210</v>
      </c>
      <c r="AL94" s="41">
        <v>1167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48" ht="24" customHeight="1">
      <c r="A95" s="16"/>
      <c r="B95" s="17">
        <f t="shared" si="31"/>
        <v>13</v>
      </c>
      <c r="C95" s="10"/>
      <c r="D95" s="18" t="s">
        <v>51</v>
      </c>
      <c r="E95" s="10"/>
      <c r="F95" s="18" t="s">
        <v>13</v>
      </c>
      <c r="G95" s="18" t="s">
        <v>222</v>
      </c>
      <c r="H95" s="10"/>
      <c r="I95" s="19">
        <v>11475982</v>
      </c>
      <c r="J95" s="19">
        <v>6570</v>
      </c>
      <c r="K95" s="17" t="s">
        <v>9</v>
      </c>
      <c r="L95" s="10"/>
      <c r="M95" s="60">
        <v>750</v>
      </c>
      <c r="N95" s="60">
        <v>975</v>
      </c>
      <c r="O95" s="60">
        <v>1124</v>
      </c>
      <c r="P95" s="10"/>
      <c r="Q95" s="60">
        <f t="shared" si="32"/>
        <v>14625</v>
      </c>
      <c r="R95" s="10"/>
      <c r="S95" s="62">
        <f t="shared" si="33"/>
        <v>15600</v>
      </c>
      <c r="T95" s="10"/>
      <c r="U95" s="64">
        <v>8.5</v>
      </c>
      <c r="V95" s="64">
        <v>9.86</v>
      </c>
      <c r="W95" s="10"/>
      <c r="X95" s="43">
        <v>2580000000</v>
      </c>
      <c r="Y95" s="36">
        <v>2.8000000000000001E-2</v>
      </c>
      <c r="Z95" s="10"/>
      <c r="AA95" s="20">
        <v>30</v>
      </c>
      <c r="AB95" s="20">
        <v>12</v>
      </c>
      <c r="AC95" s="20">
        <v>16</v>
      </c>
      <c r="AD95" s="20">
        <v>38</v>
      </c>
      <c r="AE95" s="20">
        <v>4</v>
      </c>
      <c r="AF95" s="66">
        <f t="shared" si="34"/>
        <v>100</v>
      </c>
      <c r="AG95" s="10"/>
      <c r="AH95" s="36">
        <v>4.9000000000000002E-2</v>
      </c>
      <c r="AI95" s="40">
        <v>5519</v>
      </c>
      <c r="AJ95" s="37">
        <v>0.69</v>
      </c>
      <c r="AK95" s="42" t="s">
        <v>213</v>
      </c>
      <c r="AL95" s="41">
        <v>432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48" ht="24" customHeight="1">
      <c r="A96" s="16"/>
      <c r="B96" s="17">
        <f t="shared" si="31"/>
        <v>14</v>
      </c>
      <c r="C96" s="10"/>
      <c r="D96" s="18" t="s">
        <v>60</v>
      </c>
      <c r="E96" s="10"/>
      <c r="F96" s="18" t="s">
        <v>13</v>
      </c>
      <c r="G96" s="18" t="s">
        <v>222</v>
      </c>
      <c r="H96" s="10"/>
      <c r="I96" s="19">
        <v>6344722</v>
      </c>
      <c r="J96" s="19">
        <v>3920</v>
      </c>
      <c r="K96" s="17" t="s">
        <v>9</v>
      </c>
      <c r="L96" s="10"/>
      <c r="M96" s="60">
        <v>1215</v>
      </c>
      <c r="N96" s="60">
        <v>1411</v>
      </c>
      <c r="O96" s="60">
        <v>1276</v>
      </c>
      <c r="P96" s="10"/>
      <c r="Q96" s="60">
        <f t="shared" si="32"/>
        <v>21165</v>
      </c>
      <c r="R96" s="10"/>
      <c r="S96" s="62">
        <f t="shared" si="33"/>
        <v>22576</v>
      </c>
      <c r="T96" s="10"/>
      <c r="U96" s="64">
        <v>22.2</v>
      </c>
      <c r="V96" s="64">
        <v>21.04</v>
      </c>
      <c r="W96" s="10"/>
      <c r="X96" s="43">
        <v>1770000000</v>
      </c>
      <c r="Y96" s="36">
        <v>7.3999999999999996E-2</v>
      </c>
      <c r="Z96" s="10"/>
      <c r="AA96" s="20">
        <v>30</v>
      </c>
      <c r="AB96" s="20">
        <v>3</v>
      </c>
      <c r="AC96" s="20">
        <v>1</v>
      </c>
      <c r="AD96" s="20">
        <v>65</v>
      </c>
      <c r="AE96" s="20">
        <v>1</v>
      </c>
      <c r="AF96" s="66">
        <f t="shared" si="34"/>
        <v>100</v>
      </c>
      <c r="AG96" s="10"/>
      <c r="AH96" s="36">
        <v>0.10299999999999999</v>
      </c>
      <c r="AI96" s="40">
        <v>15888</v>
      </c>
      <c r="AJ96" s="37">
        <v>0.71</v>
      </c>
      <c r="AK96" s="42" t="s">
        <v>213</v>
      </c>
      <c r="AL96" s="41">
        <v>929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49" ht="24" customHeight="1">
      <c r="A97" s="16"/>
      <c r="B97" s="17">
        <f t="shared" si="31"/>
        <v>15</v>
      </c>
      <c r="C97" s="10"/>
      <c r="D97" s="18" t="s">
        <v>29</v>
      </c>
      <c r="E97" s="10"/>
      <c r="F97" s="18" t="s">
        <v>13</v>
      </c>
      <c r="G97" s="18" t="s">
        <v>222</v>
      </c>
      <c r="H97" s="10"/>
      <c r="I97" s="19">
        <v>10887882</v>
      </c>
      <c r="J97" s="19">
        <v>3070</v>
      </c>
      <c r="K97" s="17" t="s">
        <v>9</v>
      </c>
      <c r="L97" s="10"/>
      <c r="M97" s="60">
        <v>1259</v>
      </c>
      <c r="N97" s="60">
        <v>1687</v>
      </c>
      <c r="O97" s="60">
        <v>2120</v>
      </c>
      <c r="P97" s="10"/>
      <c r="Q97" s="60">
        <f t="shared" si="32"/>
        <v>25305</v>
      </c>
      <c r="R97" s="10"/>
      <c r="S97" s="62">
        <f t="shared" si="33"/>
        <v>26992</v>
      </c>
      <c r="T97" s="10"/>
      <c r="U97" s="64">
        <v>15.5</v>
      </c>
      <c r="V97" s="64">
        <v>18.7</v>
      </c>
      <c r="W97" s="10"/>
      <c r="X97" s="43">
        <v>1750000000</v>
      </c>
      <c r="Y97" s="36">
        <v>5.1999999999999998E-2</v>
      </c>
      <c r="Z97" s="10"/>
      <c r="AA97" s="20">
        <v>58</v>
      </c>
      <c r="AB97" s="20">
        <v>5</v>
      </c>
      <c r="AC97" s="20">
        <v>1</v>
      </c>
      <c r="AD97" s="20">
        <v>35</v>
      </c>
      <c r="AE97" s="20">
        <v>1</v>
      </c>
      <c r="AF97" s="66">
        <f t="shared" si="34"/>
        <v>100</v>
      </c>
      <c r="AG97" s="10"/>
      <c r="AH97" s="36">
        <v>-4.8000000000000001E-2</v>
      </c>
      <c r="AI97" s="40">
        <v>15715</v>
      </c>
      <c r="AJ97" s="37">
        <v>0.66</v>
      </c>
      <c r="AK97" s="42" t="s">
        <v>213</v>
      </c>
      <c r="AL97" s="41">
        <v>912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49" ht="24" customHeight="1">
      <c r="A98" s="16"/>
      <c r="B98" s="17">
        <f t="shared" si="31"/>
        <v>16</v>
      </c>
      <c r="C98" s="10"/>
      <c r="D98" s="18" t="s">
        <v>80</v>
      </c>
      <c r="E98" s="10"/>
      <c r="F98" s="18" t="s">
        <v>13</v>
      </c>
      <c r="G98" s="18" t="s">
        <v>222</v>
      </c>
      <c r="H98" s="10"/>
      <c r="I98" s="19">
        <v>9112867</v>
      </c>
      <c r="J98" s="19">
        <v>2150</v>
      </c>
      <c r="K98" s="17" t="s">
        <v>9</v>
      </c>
      <c r="L98" s="10"/>
      <c r="M98" s="60">
        <v>1407</v>
      </c>
      <c r="N98" s="60">
        <v>1525</v>
      </c>
      <c r="O98" s="60">
        <v>1276</v>
      </c>
      <c r="P98" s="10"/>
      <c r="Q98" s="60">
        <f t="shared" si="32"/>
        <v>22875</v>
      </c>
      <c r="R98" s="10"/>
      <c r="S98" s="62">
        <f t="shared" si="33"/>
        <v>24400</v>
      </c>
      <c r="T98" s="10"/>
      <c r="U98" s="64">
        <v>16.7</v>
      </c>
      <c r="V98" s="64">
        <v>13.76</v>
      </c>
      <c r="W98" s="10"/>
      <c r="X98" s="43">
        <v>1200000000</v>
      </c>
      <c r="Y98" s="36">
        <v>5.6000000000000001E-2</v>
      </c>
      <c r="Z98" s="10"/>
      <c r="AA98" s="20">
        <v>31</v>
      </c>
      <c r="AB98" s="20">
        <v>9</v>
      </c>
      <c r="AC98" s="20">
        <v>2</v>
      </c>
      <c r="AD98" s="20">
        <v>56</v>
      </c>
      <c r="AE98" s="20">
        <v>2</v>
      </c>
      <c r="AF98" s="66">
        <f t="shared" si="34"/>
        <v>100</v>
      </c>
      <c r="AG98" s="10"/>
      <c r="AH98" s="36">
        <v>-1.2E-2</v>
      </c>
      <c r="AI98" s="40">
        <v>18595</v>
      </c>
      <c r="AJ98" s="37">
        <v>0.72</v>
      </c>
      <c r="AK98" s="42" t="s">
        <v>214</v>
      </c>
      <c r="AL98" s="41">
        <v>698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49" ht="24" customHeight="1">
      <c r="A99" s="16"/>
      <c r="B99" s="17">
        <f t="shared" si="31"/>
        <v>17</v>
      </c>
      <c r="C99" s="10"/>
      <c r="D99" s="18" t="s">
        <v>90</v>
      </c>
      <c r="E99" s="10"/>
      <c r="F99" s="18" t="s">
        <v>13</v>
      </c>
      <c r="G99" s="18" t="s">
        <v>222</v>
      </c>
      <c r="H99" s="10"/>
      <c r="I99" s="19">
        <v>2881355</v>
      </c>
      <c r="J99" s="19">
        <v>4660</v>
      </c>
      <c r="K99" s="17" t="s">
        <v>9</v>
      </c>
      <c r="L99" s="10"/>
      <c r="M99" s="60">
        <v>379</v>
      </c>
      <c r="N99" s="60">
        <v>391</v>
      </c>
      <c r="O99" s="60">
        <v>282</v>
      </c>
      <c r="P99" s="10"/>
      <c r="Q99" s="60">
        <f t="shared" si="32"/>
        <v>5865</v>
      </c>
      <c r="R99" s="10"/>
      <c r="S99" s="62">
        <f t="shared" si="33"/>
        <v>6256</v>
      </c>
      <c r="T99" s="10"/>
      <c r="U99" s="64">
        <v>13.6</v>
      </c>
      <c r="V99" s="64">
        <v>10.15</v>
      </c>
      <c r="W99" s="10"/>
      <c r="X99" s="43">
        <v>634940000</v>
      </c>
      <c r="Y99" s="36">
        <v>4.4999999999999998E-2</v>
      </c>
      <c r="Z99" s="10"/>
      <c r="AA99" s="20">
        <v>50</v>
      </c>
      <c r="AB99" s="20">
        <v>18</v>
      </c>
      <c r="AC99" s="20">
        <v>7</v>
      </c>
      <c r="AD99" s="20">
        <v>24</v>
      </c>
      <c r="AE99" s="20">
        <v>1</v>
      </c>
      <c r="AF99" s="66">
        <f t="shared" si="34"/>
        <v>100</v>
      </c>
      <c r="AG99" s="10"/>
      <c r="AH99" s="36">
        <v>-3.0000000000000001E-3</v>
      </c>
      <c r="AI99" s="40">
        <v>18787</v>
      </c>
      <c r="AJ99" s="37">
        <v>0.75</v>
      </c>
      <c r="AK99" s="42" t="s">
        <v>210</v>
      </c>
      <c r="AL99" s="41">
        <v>505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49" ht="24" customHeight="1">
      <c r="A100" s="16"/>
      <c r="B100" s="17">
        <f t="shared" si="31"/>
        <v>18</v>
      </c>
      <c r="C100" s="10"/>
      <c r="D100" s="18" t="s">
        <v>79</v>
      </c>
      <c r="E100" s="10"/>
      <c r="F100" s="18" t="s">
        <v>13</v>
      </c>
      <c r="G100" s="18" t="s">
        <v>222</v>
      </c>
      <c r="H100" s="10"/>
      <c r="I100" s="19">
        <v>773303</v>
      </c>
      <c r="J100" s="19">
        <v>4250</v>
      </c>
      <c r="K100" s="17" t="s">
        <v>9</v>
      </c>
      <c r="L100" s="10"/>
      <c r="M100" s="60">
        <v>128</v>
      </c>
      <c r="N100" s="60">
        <v>190</v>
      </c>
      <c r="O100" s="60">
        <v>121</v>
      </c>
      <c r="P100" s="10"/>
      <c r="Q100" s="60">
        <f t="shared" si="32"/>
        <v>2850</v>
      </c>
      <c r="R100" s="10"/>
      <c r="S100" s="62">
        <f t="shared" si="33"/>
        <v>3040</v>
      </c>
      <c r="T100" s="10"/>
      <c r="U100" s="64">
        <v>24.6</v>
      </c>
      <c r="V100" s="64">
        <v>16.27</v>
      </c>
      <c r="W100" s="10"/>
      <c r="X100" s="43">
        <v>286260000</v>
      </c>
      <c r="Y100" s="36">
        <v>8.2000000000000003E-2</v>
      </c>
      <c r="Z100" s="10"/>
      <c r="AA100" s="20">
        <v>51</v>
      </c>
      <c r="AB100" s="20">
        <v>19</v>
      </c>
      <c r="AC100" s="20">
        <v>6</v>
      </c>
      <c r="AD100" s="20">
        <v>23</v>
      </c>
      <c r="AE100" s="20">
        <v>1</v>
      </c>
      <c r="AF100" s="66">
        <f t="shared" si="34"/>
        <v>100</v>
      </c>
      <c r="AG100" s="10"/>
      <c r="AH100" s="36">
        <v>-9.2999999999999999E-2</v>
      </c>
      <c r="AI100" s="40">
        <v>2029</v>
      </c>
      <c r="AJ100" s="37">
        <v>0.85</v>
      </c>
      <c r="AK100" s="42" t="s">
        <v>210</v>
      </c>
      <c r="AL100" s="41">
        <v>856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49" ht="24" customHeight="1">
      <c r="A101" s="16"/>
      <c r="B101" s="17">
        <f t="shared" si="31"/>
        <v>19</v>
      </c>
      <c r="C101" s="10"/>
      <c r="D101" s="18" t="s">
        <v>142</v>
      </c>
      <c r="E101" s="10"/>
      <c r="F101" s="18" t="s">
        <v>13</v>
      </c>
      <c r="G101" s="18" t="s">
        <v>222</v>
      </c>
      <c r="H101" s="10"/>
      <c r="I101" s="19">
        <v>178015</v>
      </c>
      <c r="J101" s="19">
        <v>7670</v>
      </c>
      <c r="K101" s="17" t="s">
        <v>9</v>
      </c>
      <c r="L101" s="10"/>
      <c r="M101" s="60">
        <v>15</v>
      </c>
      <c r="N101" s="60">
        <v>63</v>
      </c>
      <c r="O101" s="60">
        <v>25</v>
      </c>
      <c r="P101" s="10"/>
      <c r="Q101" s="60">
        <f t="shared" si="32"/>
        <v>945</v>
      </c>
      <c r="R101" s="10"/>
      <c r="S101" s="62">
        <f t="shared" si="33"/>
        <v>1008</v>
      </c>
      <c r="T101" s="10"/>
      <c r="U101" s="64">
        <v>35.4</v>
      </c>
      <c r="V101" s="64">
        <v>14.13</v>
      </c>
      <c r="W101" s="10"/>
      <c r="X101" s="43">
        <v>192470000</v>
      </c>
      <c r="Y101" s="36">
        <v>0.11799999999999999</v>
      </c>
      <c r="Z101" s="10"/>
      <c r="AA101" s="20">
        <v>58</v>
      </c>
      <c r="AB101" s="20">
        <v>15</v>
      </c>
      <c r="AC101" s="20">
        <v>4</v>
      </c>
      <c r="AD101" s="20">
        <v>22</v>
      </c>
      <c r="AE101" s="20">
        <v>1</v>
      </c>
      <c r="AF101" s="66">
        <f t="shared" si="34"/>
        <v>100</v>
      </c>
      <c r="AG101" s="10"/>
      <c r="AH101" s="36">
        <v>1.9E-2</v>
      </c>
      <c r="AI101" s="40">
        <v>20044</v>
      </c>
      <c r="AJ101" s="37">
        <v>0.8</v>
      </c>
      <c r="AK101" s="42" t="s">
        <v>213</v>
      </c>
      <c r="AL101" s="41">
        <v>700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49" ht="24" customHeight="1">
      <c r="A102" s="16"/>
      <c r="B102" s="17">
        <f t="shared" si="31"/>
        <v>20</v>
      </c>
      <c r="C102" s="10"/>
      <c r="D102" s="18" t="s">
        <v>26</v>
      </c>
      <c r="E102" s="10"/>
      <c r="F102" s="18" t="s">
        <v>13</v>
      </c>
      <c r="G102" s="18" t="s">
        <v>222</v>
      </c>
      <c r="H102" s="10"/>
      <c r="I102" s="19">
        <v>366954</v>
      </c>
      <c r="J102" s="19">
        <v>4410</v>
      </c>
      <c r="K102" s="17" t="s">
        <v>9</v>
      </c>
      <c r="L102" s="10"/>
      <c r="M102" s="60">
        <v>101</v>
      </c>
      <c r="N102" s="60">
        <v>104</v>
      </c>
      <c r="O102" s="60">
        <v>71</v>
      </c>
      <c r="P102" s="10"/>
      <c r="Q102" s="60">
        <f t="shared" si="32"/>
        <v>1560</v>
      </c>
      <c r="R102" s="10"/>
      <c r="S102" s="62">
        <f t="shared" si="33"/>
        <v>1664</v>
      </c>
      <c r="T102" s="10"/>
      <c r="U102" s="64">
        <v>28.3</v>
      </c>
      <c r="V102" s="64">
        <v>18.309999999999999</v>
      </c>
      <c r="W102" s="10"/>
      <c r="X102" s="43">
        <v>170250000</v>
      </c>
      <c r="Y102" s="36">
        <v>9.4E-2</v>
      </c>
      <c r="Z102" s="10"/>
      <c r="AA102" s="20">
        <v>53</v>
      </c>
      <c r="AB102" s="20">
        <v>20</v>
      </c>
      <c r="AC102" s="20">
        <v>7</v>
      </c>
      <c r="AD102" s="20">
        <v>19</v>
      </c>
      <c r="AE102" s="20">
        <v>1</v>
      </c>
      <c r="AF102" s="66">
        <f t="shared" si="34"/>
        <v>100</v>
      </c>
      <c r="AG102" s="10"/>
      <c r="AH102" s="36">
        <v>2.5999999999999999E-2</v>
      </c>
      <c r="AI102" s="40">
        <v>15286</v>
      </c>
      <c r="AJ102" s="37">
        <v>0.86</v>
      </c>
      <c r="AK102" s="42" t="s">
        <v>210</v>
      </c>
      <c r="AL102" s="41">
        <v>1007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49" ht="24" customHeight="1">
      <c r="A103" s="16"/>
      <c r="B103" s="17">
        <f t="shared" si="31"/>
        <v>21</v>
      </c>
      <c r="C103" s="10"/>
      <c r="D103" s="18" t="s">
        <v>160</v>
      </c>
      <c r="E103" s="10"/>
      <c r="F103" s="18" t="s">
        <v>13</v>
      </c>
      <c r="G103" s="18" t="s">
        <v>222</v>
      </c>
      <c r="H103" s="10"/>
      <c r="I103" s="19">
        <v>558368</v>
      </c>
      <c r="J103" s="19">
        <v>7070</v>
      </c>
      <c r="K103" s="17" t="s">
        <v>9</v>
      </c>
      <c r="L103" s="10"/>
      <c r="M103" s="60">
        <v>74</v>
      </c>
      <c r="N103" s="60">
        <v>81</v>
      </c>
      <c r="O103" s="60">
        <v>98</v>
      </c>
      <c r="P103" s="10"/>
      <c r="Q103" s="60">
        <f t="shared" si="32"/>
        <v>1215</v>
      </c>
      <c r="R103" s="10"/>
      <c r="S103" s="62">
        <f t="shared" si="33"/>
        <v>1296</v>
      </c>
      <c r="T103" s="10"/>
      <c r="U103" s="64">
        <v>14.5</v>
      </c>
      <c r="V103" s="64">
        <v>17.149999999999999</v>
      </c>
      <c r="W103" s="10"/>
      <c r="X103" s="43">
        <v>152040000</v>
      </c>
      <c r="Y103" s="36">
        <v>4.8000000000000001E-2</v>
      </c>
      <c r="Z103" s="10"/>
      <c r="AA103" s="20">
        <v>53</v>
      </c>
      <c r="AB103" s="20">
        <v>19</v>
      </c>
      <c r="AC103" s="20">
        <v>6</v>
      </c>
      <c r="AD103" s="20">
        <v>21</v>
      </c>
      <c r="AE103" s="20">
        <v>1</v>
      </c>
      <c r="AF103" s="66">
        <f t="shared" si="34"/>
        <v>100</v>
      </c>
      <c r="AG103" s="10"/>
      <c r="AH103" s="36">
        <v>-2.5000000000000001E-2</v>
      </c>
      <c r="AI103" s="40">
        <v>40903</v>
      </c>
      <c r="AJ103" s="37">
        <v>0.8</v>
      </c>
      <c r="AK103" s="42" t="s">
        <v>213</v>
      </c>
      <c r="AL103" s="41">
        <v>882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49" ht="24" customHeight="1">
      <c r="A104" s="16"/>
      <c r="B104" s="17">
        <f t="shared" si="31"/>
        <v>22</v>
      </c>
      <c r="C104" s="10"/>
      <c r="D104" s="18" t="s">
        <v>75</v>
      </c>
      <c r="E104" s="10"/>
      <c r="F104" s="18" t="s">
        <v>13</v>
      </c>
      <c r="G104" s="18" t="s">
        <v>222</v>
      </c>
      <c r="H104" s="10"/>
      <c r="I104" s="19">
        <v>107317</v>
      </c>
      <c r="J104" s="19">
        <v>8830</v>
      </c>
      <c r="K104" s="17" t="s">
        <v>9</v>
      </c>
      <c r="L104" s="10"/>
      <c r="M104" s="60">
        <v>10</v>
      </c>
      <c r="N104" s="60">
        <v>10</v>
      </c>
      <c r="O104" s="60">
        <v>12</v>
      </c>
      <c r="P104" s="10"/>
      <c r="Q104" s="60">
        <f t="shared" si="32"/>
        <v>150</v>
      </c>
      <c r="R104" s="10"/>
      <c r="S104" s="62">
        <f t="shared" si="33"/>
        <v>160</v>
      </c>
      <c r="T104" s="10"/>
      <c r="U104" s="64">
        <v>9.3000000000000007</v>
      </c>
      <c r="V104" s="64">
        <v>10.65</v>
      </c>
      <c r="W104" s="10"/>
      <c r="X104" s="43">
        <v>32890000</v>
      </c>
      <c r="Y104" s="36">
        <v>3.1E-2</v>
      </c>
      <c r="Z104" s="10"/>
      <c r="AA104" s="20">
        <v>47</v>
      </c>
      <c r="AB104" s="20">
        <v>13</v>
      </c>
      <c r="AC104" s="20">
        <v>9</v>
      </c>
      <c r="AD104" s="20">
        <v>30</v>
      </c>
      <c r="AE104" s="20">
        <v>1</v>
      </c>
      <c r="AF104" s="66">
        <f t="shared" si="34"/>
        <v>100</v>
      </c>
      <c r="AG104" s="10"/>
      <c r="AH104" s="36">
        <v>4.4999999999999998E-2</v>
      </c>
      <c r="AI104" s="40">
        <v>25407</v>
      </c>
      <c r="AJ104" s="37">
        <v>0.75</v>
      </c>
      <c r="AK104" s="42" t="s">
        <v>210</v>
      </c>
      <c r="AL104" s="41">
        <v>507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49" ht="24" customHeight="1">
      <c r="A105" s="16"/>
      <c r="B105" s="17">
        <f t="shared" si="31"/>
        <v>23</v>
      </c>
      <c r="C105" s="10"/>
      <c r="D105" s="18" t="s">
        <v>56</v>
      </c>
      <c r="E105" s="10"/>
      <c r="F105" s="18" t="s">
        <v>13</v>
      </c>
      <c r="G105" s="18" t="s">
        <v>222</v>
      </c>
      <c r="H105" s="10"/>
      <c r="I105" s="19">
        <v>73543</v>
      </c>
      <c r="J105" s="19">
        <v>6750</v>
      </c>
      <c r="K105" s="17" t="s">
        <v>9</v>
      </c>
      <c r="L105" s="10"/>
      <c r="M105" s="60">
        <v>10</v>
      </c>
      <c r="N105" s="60">
        <v>8</v>
      </c>
      <c r="O105" s="60">
        <v>12</v>
      </c>
      <c r="P105" s="10"/>
      <c r="Q105" s="60">
        <f t="shared" si="32"/>
        <v>120</v>
      </c>
      <c r="R105" s="10"/>
      <c r="S105" s="62">
        <f t="shared" si="33"/>
        <v>128</v>
      </c>
      <c r="T105" s="10"/>
      <c r="U105" s="64">
        <v>10.9</v>
      </c>
      <c r="V105" s="64">
        <v>16.809999999999999</v>
      </c>
      <c r="W105" s="10"/>
      <c r="X105" s="43">
        <v>20810000</v>
      </c>
      <c r="Y105" s="36">
        <v>3.5999999999999997E-2</v>
      </c>
      <c r="Z105" s="10"/>
      <c r="AA105" s="20">
        <v>48</v>
      </c>
      <c r="AB105" s="20">
        <v>22</v>
      </c>
      <c r="AC105" s="20">
        <v>3</v>
      </c>
      <c r="AD105" s="20">
        <v>26</v>
      </c>
      <c r="AE105" s="20">
        <v>1</v>
      </c>
      <c r="AF105" s="66">
        <f t="shared" si="34"/>
        <v>100</v>
      </c>
      <c r="AG105" s="10"/>
      <c r="AH105" s="36">
        <v>-7.0000000000000001E-3</v>
      </c>
      <c r="AI105" s="40">
        <v>48674</v>
      </c>
      <c r="AJ105" s="37">
        <v>0.75</v>
      </c>
      <c r="AK105" s="42" t="s">
        <v>213</v>
      </c>
      <c r="AL105" s="41">
        <v>857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49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49" ht="24" customHeight="1">
      <c r="A107" s="16"/>
      <c r="B107" s="17">
        <v>1</v>
      </c>
      <c r="C107" s="10"/>
      <c r="D107" s="18" t="s">
        <v>85</v>
      </c>
      <c r="E107" s="10"/>
      <c r="F107" s="18" t="s">
        <v>5</v>
      </c>
      <c r="G107" s="18" t="s">
        <v>226</v>
      </c>
      <c r="H107" s="10"/>
      <c r="I107" s="19">
        <v>80277424</v>
      </c>
      <c r="J107" s="19">
        <v>6530</v>
      </c>
      <c r="K107" s="17" t="s">
        <v>9</v>
      </c>
      <c r="L107" s="10"/>
      <c r="M107" s="60">
        <v>15932</v>
      </c>
      <c r="N107" s="60">
        <v>16426</v>
      </c>
      <c r="O107" s="60">
        <v>21397</v>
      </c>
      <c r="P107" s="10"/>
      <c r="Q107" s="60">
        <f t="shared" ref="Q107:Q118" si="38">N107*$Q$200</f>
        <v>246390</v>
      </c>
      <c r="R107" s="10"/>
      <c r="S107" s="62">
        <f t="shared" ref="S107:S118" si="39">Q107+N107</f>
        <v>262816</v>
      </c>
      <c r="T107" s="10"/>
      <c r="U107" s="64">
        <v>20.5</v>
      </c>
      <c r="V107" s="64">
        <v>26.27</v>
      </c>
      <c r="W107" s="10"/>
      <c r="X107" s="43">
        <v>28500000000</v>
      </c>
      <c r="Y107" s="36">
        <v>6.8000000000000005E-2</v>
      </c>
      <c r="Z107" s="10"/>
      <c r="AA107" s="20">
        <v>51</v>
      </c>
      <c r="AB107" s="20">
        <v>12</v>
      </c>
      <c r="AC107" s="20">
        <v>1</v>
      </c>
      <c r="AD107" s="20">
        <v>35</v>
      </c>
      <c r="AE107" s="20">
        <v>1</v>
      </c>
      <c r="AF107" s="66">
        <f t="shared" ref="AF107:AF118" si="40">SUM(AA107:AE107)</f>
        <v>100</v>
      </c>
      <c r="AG107" s="10"/>
      <c r="AH107" s="36">
        <v>-0.16</v>
      </c>
      <c r="AI107" s="40">
        <v>37840</v>
      </c>
      <c r="AJ107" s="37">
        <v>0.75</v>
      </c>
      <c r="AK107" s="42" t="s">
        <v>213</v>
      </c>
      <c r="AL107" s="41">
        <v>1436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49" ht="24" customHeight="1">
      <c r="A108" s="16"/>
      <c r="B108" s="17">
        <f t="shared" si="31"/>
        <v>2</v>
      </c>
      <c r="C108" s="10"/>
      <c r="D108" s="18" t="s">
        <v>129</v>
      </c>
      <c r="E108" s="10"/>
      <c r="F108" s="18" t="s">
        <v>5</v>
      </c>
      <c r="G108" s="18" t="s">
        <v>198</v>
      </c>
      <c r="H108" s="10"/>
      <c r="I108" s="19">
        <v>193203472</v>
      </c>
      <c r="J108" s="19">
        <v>1510</v>
      </c>
      <c r="K108" s="17" t="s">
        <v>9</v>
      </c>
      <c r="L108" s="10"/>
      <c r="M108" s="60">
        <v>4448</v>
      </c>
      <c r="N108" s="60">
        <v>27582</v>
      </c>
      <c r="O108" s="60">
        <v>52708</v>
      </c>
      <c r="P108" s="10"/>
      <c r="Q108" s="60">
        <f t="shared" si="38"/>
        <v>413730</v>
      </c>
      <c r="R108" s="10"/>
      <c r="S108" s="62">
        <f t="shared" si="39"/>
        <v>441312</v>
      </c>
      <c r="T108" s="10"/>
      <c r="U108" s="64">
        <v>14.3</v>
      </c>
      <c r="V108" s="64">
        <v>25.16</v>
      </c>
      <c r="W108" s="10"/>
      <c r="X108" s="43">
        <v>13230000000</v>
      </c>
      <c r="Y108" s="36">
        <v>4.7E-2</v>
      </c>
      <c r="Z108" s="10"/>
      <c r="AA108" s="20">
        <v>21</v>
      </c>
      <c r="AB108" s="20">
        <v>20</v>
      </c>
      <c r="AC108" s="20">
        <v>8</v>
      </c>
      <c r="AD108" s="20">
        <v>50</v>
      </c>
      <c r="AE108" s="20">
        <v>1</v>
      </c>
      <c r="AF108" s="66">
        <f t="shared" si="40"/>
        <v>100</v>
      </c>
      <c r="AG108" s="10"/>
      <c r="AH108" s="36">
        <v>-3.1E-2</v>
      </c>
      <c r="AI108" s="40">
        <v>9499</v>
      </c>
      <c r="AJ108" s="37">
        <v>0.75</v>
      </c>
      <c r="AK108" s="42" t="s">
        <v>213</v>
      </c>
      <c r="AL108" s="41">
        <v>1461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49" ht="24" customHeight="1">
      <c r="A109" s="16"/>
      <c r="B109" s="17">
        <f t="shared" si="31"/>
        <v>3</v>
      </c>
      <c r="C109" s="10"/>
      <c r="D109" s="18" t="s">
        <v>86</v>
      </c>
      <c r="E109" s="10"/>
      <c r="F109" s="18" t="s">
        <v>5</v>
      </c>
      <c r="G109" s="18" t="s">
        <v>226</v>
      </c>
      <c r="H109" s="10"/>
      <c r="I109" s="19">
        <v>37202572</v>
      </c>
      <c r="J109" s="19">
        <v>5430</v>
      </c>
      <c r="K109" s="17" t="s">
        <v>9</v>
      </c>
      <c r="L109" s="10"/>
      <c r="M109" s="60">
        <v>4134</v>
      </c>
      <c r="N109" s="60">
        <v>7686</v>
      </c>
      <c r="O109" s="60">
        <v>3733</v>
      </c>
      <c r="P109" s="10"/>
      <c r="Q109" s="60">
        <f t="shared" si="38"/>
        <v>115290</v>
      </c>
      <c r="R109" s="10"/>
      <c r="S109" s="62">
        <f t="shared" si="39"/>
        <v>122976</v>
      </c>
      <c r="T109" s="10"/>
      <c r="U109" s="64">
        <v>20.7</v>
      </c>
      <c r="V109" s="64">
        <v>8.85</v>
      </c>
      <c r="W109" s="10"/>
      <c r="X109" s="43">
        <v>11720000000</v>
      </c>
      <c r="Y109" s="36">
        <v>6.9000000000000006E-2</v>
      </c>
      <c r="Z109" s="10"/>
      <c r="AA109" s="20">
        <v>61</v>
      </c>
      <c r="AB109" s="20">
        <v>8</v>
      </c>
      <c r="AC109" s="20">
        <v>1</v>
      </c>
      <c r="AD109" s="20">
        <v>29</v>
      </c>
      <c r="AE109" s="20">
        <v>1</v>
      </c>
      <c r="AF109" s="66">
        <f t="shared" si="40"/>
        <v>100</v>
      </c>
      <c r="AG109" s="10"/>
      <c r="AH109" s="36">
        <v>-0.185</v>
      </c>
      <c r="AI109" s="40">
        <v>15525</v>
      </c>
      <c r="AJ109" s="37">
        <v>0.66</v>
      </c>
      <c r="AK109" s="42" t="s">
        <v>214</v>
      </c>
      <c r="AL109" s="41">
        <v>573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49" s="25" customFormat="1" ht="24" customHeight="1">
      <c r="A110" s="27"/>
      <c r="B110" s="17">
        <f t="shared" si="31"/>
        <v>4</v>
      </c>
      <c r="C110" s="24"/>
      <c r="D110" s="18" t="s">
        <v>59</v>
      </c>
      <c r="E110" s="10"/>
      <c r="F110" s="18" t="s">
        <v>5</v>
      </c>
      <c r="G110" s="18" t="s">
        <v>226</v>
      </c>
      <c r="H110" s="10"/>
      <c r="I110" s="19">
        <v>95688680</v>
      </c>
      <c r="J110" s="19">
        <v>3460</v>
      </c>
      <c r="K110" s="17" t="s">
        <v>9</v>
      </c>
      <c r="L110" s="10"/>
      <c r="M110" s="60">
        <v>8211</v>
      </c>
      <c r="N110" s="60">
        <v>9287</v>
      </c>
      <c r="O110" s="60">
        <v>26925</v>
      </c>
      <c r="P110" s="10"/>
      <c r="Q110" s="60">
        <f t="shared" si="38"/>
        <v>139305</v>
      </c>
      <c r="R110" s="10"/>
      <c r="S110" s="62">
        <f t="shared" si="39"/>
        <v>148592</v>
      </c>
      <c r="T110" s="10"/>
      <c r="U110" s="64">
        <v>9.6999999999999993</v>
      </c>
      <c r="V110" s="64">
        <v>28.43</v>
      </c>
      <c r="W110" s="10"/>
      <c r="X110" s="43">
        <v>10740000000</v>
      </c>
      <c r="Y110" s="36">
        <v>3.2000000000000001E-2</v>
      </c>
      <c r="Z110" s="10"/>
      <c r="AA110" s="20">
        <v>61</v>
      </c>
      <c r="AB110" s="20">
        <v>10</v>
      </c>
      <c r="AC110" s="20">
        <v>1</v>
      </c>
      <c r="AD110" s="20">
        <v>27</v>
      </c>
      <c r="AE110" s="20">
        <v>1</v>
      </c>
      <c r="AF110" s="66">
        <f t="shared" si="40"/>
        <v>100</v>
      </c>
      <c r="AG110" s="10"/>
      <c r="AH110" s="36">
        <v>-4.7E-2</v>
      </c>
      <c r="AI110" s="40">
        <v>8792</v>
      </c>
      <c r="AJ110" s="37">
        <v>0.76</v>
      </c>
      <c r="AK110" s="42" t="s">
        <v>214</v>
      </c>
      <c r="AL110" s="41">
        <v>1580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</row>
    <row r="111" spans="1:49" ht="24" customHeight="1">
      <c r="A111" s="16"/>
      <c r="B111" s="17">
        <f t="shared" si="31"/>
        <v>5</v>
      </c>
      <c r="C111" s="10"/>
      <c r="D111" s="18" t="s">
        <v>159</v>
      </c>
      <c r="E111" s="10"/>
      <c r="F111" s="18" t="s">
        <v>5</v>
      </c>
      <c r="G111" s="18" t="s">
        <v>11</v>
      </c>
      <c r="H111" s="10"/>
      <c r="I111" s="19">
        <v>39578828</v>
      </c>
      <c r="J111" s="19">
        <v>2140</v>
      </c>
      <c r="K111" s="17" t="s">
        <v>9</v>
      </c>
      <c r="L111" s="10"/>
      <c r="M111" s="60">
        <v>2311</v>
      </c>
      <c r="N111" s="60">
        <v>10178</v>
      </c>
      <c r="O111" s="60">
        <v>10798</v>
      </c>
      <c r="P111" s="10"/>
      <c r="Q111" s="60">
        <f t="shared" si="38"/>
        <v>152670</v>
      </c>
      <c r="R111" s="10"/>
      <c r="S111" s="62">
        <f t="shared" si="39"/>
        <v>162848</v>
      </c>
      <c r="T111" s="10"/>
      <c r="U111" s="64">
        <v>25.7</v>
      </c>
      <c r="V111" s="64">
        <v>27.41</v>
      </c>
      <c r="W111" s="10"/>
      <c r="X111" s="43">
        <v>8170000000</v>
      </c>
      <c r="Y111" s="36">
        <v>8.5999999999999993E-2</v>
      </c>
      <c r="Z111" s="10"/>
      <c r="AA111" s="20">
        <v>58</v>
      </c>
      <c r="AB111" s="20">
        <v>20</v>
      </c>
      <c r="AC111" s="20">
        <v>1</v>
      </c>
      <c r="AD111" s="20">
        <v>20</v>
      </c>
      <c r="AE111" s="20">
        <v>1</v>
      </c>
      <c r="AF111" s="66">
        <f t="shared" si="40"/>
        <v>100</v>
      </c>
      <c r="AG111" s="10"/>
      <c r="AH111" s="36">
        <v>-0.09</v>
      </c>
      <c r="AI111" s="40">
        <v>3165</v>
      </c>
      <c r="AJ111" s="37">
        <v>0.61</v>
      </c>
      <c r="AK111" s="42" t="s">
        <v>214</v>
      </c>
      <c r="AL111" s="41">
        <v>1749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49" ht="24" customHeight="1">
      <c r="A112" s="16"/>
      <c r="B112" s="17">
        <f t="shared" si="31"/>
        <v>6</v>
      </c>
      <c r="C112" s="10"/>
      <c r="D112" s="18" t="s">
        <v>118</v>
      </c>
      <c r="E112" s="10"/>
      <c r="F112" s="18" t="s">
        <v>5</v>
      </c>
      <c r="G112" s="18" t="s">
        <v>226</v>
      </c>
      <c r="H112" s="10"/>
      <c r="I112" s="19">
        <v>35276784</v>
      </c>
      <c r="J112" s="19">
        <v>2580</v>
      </c>
      <c r="K112" s="17" t="s">
        <v>9</v>
      </c>
      <c r="L112" s="10"/>
      <c r="M112" s="60">
        <v>3785</v>
      </c>
      <c r="N112" s="60">
        <v>6917</v>
      </c>
      <c r="O112" s="60">
        <v>7320</v>
      </c>
      <c r="P112" s="10"/>
      <c r="Q112" s="60">
        <f t="shared" si="38"/>
        <v>103755</v>
      </c>
      <c r="R112" s="10"/>
      <c r="S112" s="62">
        <f t="shared" si="39"/>
        <v>110672</v>
      </c>
      <c r="T112" s="10"/>
      <c r="U112" s="64">
        <v>19.600000000000001</v>
      </c>
      <c r="V112" s="64">
        <v>20.8</v>
      </c>
      <c r="W112" s="10"/>
      <c r="X112" s="43">
        <v>6640000000</v>
      </c>
      <c r="Y112" s="36">
        <v>6.4000000000000001E-2</v>
      </c>
      <c r="Z112" s="10"/>
      <c r="AA112" s="20">
        <v>63</v>
      </c>
      <c r="AB112" s="20">
        <v>10</v>
      </c>
      <c r="AC112" s="20">
        <v>1</v>
      </c>
      <c r="AD112" s="20">
        <v>25</v>
      </c>
      <c r="AE112" s="20">
        <v>1</v>
      </c>
      <c r="AF112" s="66">
        <f t="shared" si="40"/>
        <v>100</v>
      </c>
      <c r="AG112" s="10"/>
      <c r="AH112" s="36">
        <v>-0.04</v>
      </c>
      <c r="AI112" s="40">
        <v>10748</v>
      </c>
      <c r="AJ112" s="37">
        <v>0.75</v>
      </c>
      <c r="AK112" s="42" t="s">
        <v>223</v>
      </c>
      <c r="AL112" s="41">
        <v>1143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171</v>
      </c>
      <c r="E113" s="10"/>
      <c r="F113" s="18" t="s">
        <v>5</v>
      </c>
      <c r="G113" s="18" t="s">
        <v>226</v>
      </c>
      <c r="H113" s="10"/>
      <c r="I113" s="19">
        <v>11403248</v>
      </c>
      <c r="J113" s="19">
        <v>3690</v>
      </c>
      <c r="K113" s="17" t="s">
        <v>9</v>
      </c>
      <c r="L113" s="10"/>
      <c r="M113" s="60">
        <v>1443</v>
      </c>
      <c r="N113" s="60">
        <v>2595</v>
      </c>
      <c r="O113" s="60">
        <v>3681</v>
      </c>
      <c r="P113" s="10"/>
      <c r="Q113" s="60">
        <f t="shared" si="38"/>
        <v>38925</v>
      </c>
      <c r="R113" s="10"/>
      <c r="S113" s="62">
        <f t="shared" si="39"/>
        <v>41520</v>
      </c>
      <c r="T113" s="10"/>
      <c r="U113" s="64">
        <v>22.8</v>
      </c>
      <c r="V113" s="64">
        <v>32.39</v>
      </c>
      <c r="W113" s="10"/>
      <c r="X113" s="43">
        <v>3160000000</v>
      </c>
      <c r="Y113" s="36">
        <v>7.5999999999999998E-2</v>
      </c>
      <c r="Z113" s="10"/>
      <c r="AA113" s="20">
        <v>51</v>
      </c>
      <c r="AB113" s="20">
        <v>18</v>
      </c>
      <c r="AC113" s="20">
        <v>1</v>
      </c>
      <c r="AD113" s="20">
        <v>29</v>
      </c>
      <c r="AE113" s="20">
        <v>1</v>
      </c>
      <c r="AF113" s="66">
        <f t="shared" si="40"/>
        <v>100</v>
      </c>
      <c r="AG113" s="10"/>
      <c r="AH113" s="36">
        <v>-3.7999999999999999E-2</v>
      </c>
      <c r="AI113" s="40">
        <v>17676</v>
      </c>
      <c r="AJ113" s="37">
        <v>0.72</v>
      </c>
      <c r="AK113" s="42" t="s">
        <v>214</v>
      </c>
      <c r="AL113" s="41">
        <v>1418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92</v>
      </c>
      <c r="E114" s="10"/>
      <c r="F114" s="18" t="s">
        <v>5</v>
      </c>
      <c r="G114" s="18" t="s">
        <v>226</v>
      </c>
      <c r="H114" s="10"/>
      <c r="I114" s="19">
        <v>9455802</v>
      </c>
      <c r="J114" s="19">
        <v>3920</v>
      </c>
      <c r="K114" s="17" t="s">
        <v>9</v>
      </c>
      <c r="L114" s="10"/>
      <c r="M114" s="60">
        <v>750</v>
      </c>
      <c r="N114" s="60">
        <v>2306</v>
      </c>
      <c r="O114" s="60">
        <v>1076</v>
      </c>
      <c r="P114" s="10"/>
      <c r="Q114" s="60">
        <f t="shared" si="38"/>
        <v>34590</v>
      </c>
      <c r="R114" s="10"/>
      <c r="S114" s="62">
        <f t="shared" si="39"/>
        <v>36896</v>
      </c>
      <c r="T114" s="10"/>
      <c r="U114" s="64">
        <v>24.4</v>
      </c>
      <c r="V114" s="64">
        <v>10.53</v>
      </c>
      <c r="W114" s="10"/>
      <c r="X114" s="43">
        <v>3130000000</v>
      </c>
      <c r="Y114" s="36">
        <v>8.1000000000000003E-2</v>
      </c>
      <c r="Z114" s="10"/>
      <c r="AA114" s="20">
        <v>58</v>
      </c>
      <c r="AB114" s="20">
        <v>7</v>
      </c>
      <c r="AC114" s="20">
        <v>1</v>
      </c>
      <c r="AD114" s="20">
        <v>33</v>
      </c>
      <c r="AE114" s="20">
        <v>1</v>
      </c>
      <c r="AF114" s="66">
        <f t="shared" si="40"/>
        <v>100</v>
      </c>
      <c r="AG114" s="10"/>
      <c r="AH114" s="36">
        <v>-3.5000000000000003E-2</v>
      </c>
      <c r="AI114" s="40">
        <v>15889</v>
      </c>
      <c r="AJ114" s="37">
        <v>0.68</v>
      </c>
      <c r="AK114" s="42" t="s">
        <v>213</v>
      </c>
      <c r="AL114" s="41">
        <v>656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100</v>
      </c>
      <c r="E115" s="10"/>
      <c r="F115" s="18" t="s">
        <v>5</v>
      </c>
      <c r="G115" s="18" t="s">
        <v>226</v>
      </c>
      <c r="H115" s="10"/>
      <c r="I115" s="19">
        <v>6006668</v>
      </c>
      <c r="J115" s="19">
        <v>7680</v>
      </c>
      <c r="K115" s="17" t="s">
        <v>9</v>
      </c>
      <c r="L115" s="10"/>
      <c r="M115" s="60">
        <v>576</v>
      </c>
      <c r="N115" s="60">
        <v>1090</v>
      </c>
      <c r="O115" s="60">
        <v>559</v>
      </c>
      <c r="P115" s="10"/>
      <c r="Q115" s="60">
        <f t="shared" si="38"/>
        <v>16350</v>
      </c>
      <c r="R115" s="10"/>
      <c r="S115" s="62">
        <f t="shared" si="39"/>
        <v>17440</v>
      </c>
      <c r="T115" s="10"/>
      <c r="U115" s="64">
        <v>18.100000000000001</v>
      </c>
      <c r="V115" s="64">
        <v>6.68</v>
      </c>
      <c r="W115" s="10"/>
      <c r="X115" s="43">
        <v>3110000000</v>
      </c>
      <c r="Y115" s="36">
        <v>0.06</v>
      </c>
      <c r="Z115" s="10"/>
      <c r="AA115" s="20">
        <v>70</v>
      </c>
      <c r="AB115" s="20">
        <v>13</v>
      </c>
      <c r="AC115" s="20">
        <v>1</v>
      </c>
      <c r="AD115" s="20">
        <v>15</v>
      </c>
      <c r="AE115" s="20">
        <v>1</v>
      </c>
      <c r="AF115" s="66">
        <f t="shared" si="40"/>
        <v>100</v>
      </c>
      <c r="AG115" s="10"/>
      <c r="AH115" s="36">
        <v>-3.4000000000000002E-2</v>
      </c>
      <c r="AI115" s="40">
        <v>31072</v>
      </c>
      <c r="AJ115" s="37">
        <v>0.81</v>
      </c>
      <c r="AK115" s="42" t="s">
        <v>223</v>
      </c>
      <c r="AL115" s="41">
        <v>419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103</v>
      </c>
      <c r="E116" s="10"/>
      <c r="F116" s="18" t="s">
        <v>5</v>
      </c>
      <c r="G116" s="18" t="s">
        <v>226</v>
      </c>
      <c r="H116" s="10"/>
      <c r="I116" s="19">
        <v>6293253</v>
      </c>
      <c r="J116" s="19">
        <v>4730</v>
      </c>
      <c r="K116" s="17" t="s">
        <v>9</v>
      </c>
      <c r="L116" s="10"/>
      <c r="M116" s="60">
        <v>2414</v>
      </c>
      <c r="N116" s="60">
        <v>1645</v>
      </c>
      <c r="O116" s="60">
        <v>1680</v>
      </c>
      <c r="P116" s="10"/>
      <c r="Q116" s="60">
        <f t="shared" si="38"/>
        <v>24675</v>
      </c>
      <c r="R116" s="10"/>
      <c r="S116" s="62">
        <f t="shared" si="39"/>
        <v>26320</v>
      </c>
      <c r="T116" s="10"/>
      <c r="U116" s="64">
        <v>26.1</v>
      </c>
      <c r="V116" s="64">
        <v>24.63</v>
      </c>
      <c r="W116" s="10"/>
      <c r="X116" s="43">
        <v>2280000000</v>
      </c>
      <c r="Y116" s="36">
        <v>8.6999999999999994E-2</v>
      </c>
      <c r="Z116" s="10"/>
      <c r="AA116" s="20">
        <v>69</v>
      </c>
      <c r="AB116" s="20">
        <v>11</v>
      </c>
      <c r="AC116" s="20">
        <v>1</v>
      </c>
      <c r="AD116" s="20">
        <v>18</v>
      </c>
      <c r="AE116" s="20">
        <v>1</v>
      </c>
      <c r="AF116" s="66">
        <f t="shared" si="40"/>
        <v>100</v>
      </c>
      <c r="AG116" s="10"/>
      <c r="AH116" s="36">
        <v>-3.6999999999999998E-2</v>
      </c>
      <c r="AI116" s="40">
        <v>56465</v>
      </c>
      <c r="AJ116" s="37">
        <v>0.83</v>
      </c>
      <c r="AK116" s="42" t="s">
        <v>213</v>
      </c>
      <c r="AL116" s="41">
        <v>1373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163</v>
      </c>
      <c r="E117" s="10"/>
      <c r="F117" s="18" t="s">
        <v>5</v>
      </c>
      <c r="G117" s="18" t="s">
        <v>226</v>
      </c>
      <c r="H117" s="10"/>
      <c r="I117" s="19">
        <v>18430452</v>
      </c>
      <c r="J117" s="19">
        <v>1840</v>
      </c>
      <c r="K117" s="17" t="s">
        <v>9</v>
      </c>
      <c r="L117" s="10"/>
      <c r="M117" s="60">
        <v>714</v>
      </c>
      <c r="N117" s="60">
        <v>4890</v>
      </c>
      <c r="O117" s="60">
        <v>1726</v>
      </c>
      <c r="P117" s="10"/>
      <c r="Q117" s="60">
        <f t="shared" si="38"/>
        <v>73350</v>
      </c>
      <c r="R117" s="10"/>
      <c r="S117" s="62">
        <f t="shared" si="39"/>
        <v>78240</v>
      </c>
      <c r="T117" s="10"/>
      <c r="U117" s="64">
        <v>26.5</v>
      </c>
      <c r="V117" s="64">
        <v>9.6</v>
      </c>
      <c r="W117" s="10"/>
      <c r="X117" s="43">
        <v>2280000000</v>
      </c>
      <c r="Y117" s="36">
        <v>4.4999999999999998E-2</v>
      </c>
      <c r="Z117" s="10"/>
      <c r="AA117" s="20">
        <v>57</v>
      </c>
      <c r="AB117" s="20">
        <v>4</v>
      </c>
      <c r="AC117" s="20">
        <v>1</v>
      </c>
      <c r="AD117" s="20">
        <v>37</v>
      </c>
      <c r="AE117" s="20">
        <v>1</v>
      </c>
      <c r="AF117" s="66">
        <f t="shared" si="40"/>
        <v>100</v>
      </c>
      <c r="AG117" s="10"/>
      <c r="AH117" s="36">
        <v>4.8000000000000001E-2</v>
      </c>
      <c r="AI117" s="40">
        <v>13003</v>
      </c>
      <c r="AJ117" s="37">
        <v>0.66</v>
      </c>
      <c r="AK117" s="42" t="s">
        <v>214</v>
      </c>
      <c r="AL117" s="41">
        <v>497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48" ht="24" customHeight="1">
      <c r="A120" s="16"/>
      <c r="B120" s="17">
        <v>1</v>
      </c>
      <c r="C120" s="10"/>
      <c r="D120" s="18" t="s">
        <v>140</v>
      </c>
      <c r="E120" s="10"/>
      <c r="F120" s="18" t="s">
        <v>8</v>
      </c>
      <c r="G120" s="18" t="s">
        <v>212</v>
      </c>
      <c r="H120" s="10"/>
      <c r="I120" s="19">
        <v>143964512</v>
      </c>
      <c r="J120" s="19">
        <v>9720</v>
      </c>
      <c r="K120" s="17" t="s">
        <v>9</v>
      </c>
      <c r="L120" s="10"/>
      <c r="M120" s="60">
        <v>20308</v>
      </c>
      <c r="N120" s="60">
        <v>25969</v>
      </c>
      <c r="O120" s="60">
        <v>24864</v>
      </c>
      <c r="P120" s="10"/>
      <c r="Q120" s="60">
        <f t="shared" ref="Q120:Q140" si="44">N120*$Q$200</f>
        <v>389535</v>
      </c>
      <c r="R120" s="10"/>
      <c r="S120" s="62">
        <f t="shared" ref="S120:S140" si="45">Q120+N120</f>
        <v>415504</v>
      </c>
      <c r="T120" s="10"/>
      <c r="U120" s="64">
        <v>18</v>
      </c>
      <c r="V120" s="64">
        <v>17.010000000000002</v>
      </c>
      <c r="W120" s="10"/>
      <c r="X120" s="43">
        <v>75510000000</v>
      </c>
      <c r="Y120" s="36">
        <v>5.8999999999999997E-2</v>
      </c>
      <c r="Z120" s="10"/>
      <c r="AA120" s="20">
        <v>59</v>
      </c>
      <c r="AB120" s="20">
        <v>6</v>
      </c>
      <c r="AC120" s="20">
        <v>2</v>
      </c>
      <c r="AD120" s="20">
        <v>32</v>
      </c>
      <c r="AE120" s="20">
        <v>1</v>
      </c>
      <c r="AF120" s="66">
        <f t="shared" ref="AF120:AF140" si="46">SUM(AA120:AE120)</f>
        <v>100</v>
      </c>
      <c r="AG120" s="10"/>
      <c r="AH120" s="36">
        <v>-0.14399999999999999</v>
      </c>
      <c r="AI120" s="40">
        <v>37519</v>
      </c>
      <c r="AJ120" s="37">
        <v>0.83</v>
      </c>
      <c r="AK120" s="42" t="s">
        <v>213</v>
      </c>
      <c r="AL120" s="41">
        <v>1024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si="31"/>
        <v>2</v>
      </c>
      <c r="C121" s="10"/>
      <c r="D121" s="18" t="s">
        <v>172</v>
      </c>
      <c r="E121" s="10"/>
      <c r="F121" s="18" t="s">
        <v>8</v>
      </c>
      <c r="G121" s="18" t="s">
        <v>212</v>
      </c>
      <c r="H121" s="10"/>
      <c r="I121" s="19">
        <v>79512424</v>
      </c>
      <c r="J121" s="19">
        <v>11180</v>
      </c>
      <c r="K121" s="17" t="s">
        <v>9</v>
      </c>
      <c r="L121" s="10"/>
      <c r="M121" s="60">
        <v>7300</v>
      </c>
      <c r="N121" s="60">
        <v>9782</v>
      </c>
      <c r="O121" s="60">
        <v>8727</v>
      </c>
      <c r="P121" s="10"/>
      <c r="Q121" s="60">
        <f t="shared" si="44"/>
        <v>146730</v>
      </c>
      <c r="R121" s="10"/>
      <c r="S121" s="62">
        <f t="shared" si="45"/>
        <v>156512</v>
      </c>
      <c r="T121" s="10"/>
      <c r="U121" s="64">
        <v>12.3</v>
      </c>
      <c r="V121" s="64">
        <v>10.96</v>
      </c>
      <c r="W121" s="10"/>
      <c r="X121" s="43">
        <v>35330000000</v>
      </c>
      <c r="Y121" s="36">
        <v>4.1000000000000002E-2</v>
      </c>
      <c r="Z121" s="10"/>
      <c r="AA121" s="20">
        <v>60</v>
      </c>
      <c r="AB121" s="20">
        <v>8</v>
      </c>
      <c r="AC121" s="20">
        <v>2</v>
      </c>
      <c r="AD121" s="20">
        <v>29</v>
      </c>
      <c r="AE121" s="20">
        <v>1</v>
      </c>
      <c r="AF121" s="66">
        <f t="shared" si="46"/>
        <v>100</v>
      </c>
      <c r="AG121" s="10"/>
      <c r="AH121" s="36">
        <v>3.1E-2</v>
      </c>
      <c r="AI121" s="40">
        <v>26525</v>
      </c>
      <c r="AJ121" s="37">
        <v>0.73</v>
      </c>
      <c r="AK121" s="42" t="s">
        <v>213</v>
      </c>
      <c r="AL121" s="41">
        <v>600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31"/>
        <v>3</v>
      </c>
      <c r="C122" s="10"/>
      <c r="D122" s="18" t="s">
        <v>93</v>
      </c>
      <c r="E122" s="10"/>
      <c r="F122" s="18" t="s">
        <v>8</v>
      </c>
      <c r="G122" s="18" t="s">
        <v>212</v>
      </c>
      <c r="H122" s="10"/>
      <c r="I122" s="19">
        <v>17987736</v>
      </c>
      <c r="J122" s="19">
        <v>8710</v>
      </c>
      <c r="K122" s="17" t="s">
        <v>9</v>
      </c>
      <c r="L122" s="10"/>
      <c r="M122" s="60">
        <v>2625</v>
      </c>
      <c r="N122" s="60">
        <v>3158</v>
      </c>
      <c r="O122" s="60">
        <v>2780</v>
      </c>
      <c r="P122" s="10"/>
      <c r="Q122" s="60">
        <f t="shared" si="44"/>
        <v>47370</v>
      </c>
      <c r="R122" s="10"/>
      <c r="S122" s="62">
        <f t="shared" si="45"/>
        <v>50528</v>
      </c>
      <c r="T122" s="10"/>
      <c r="U122" s="64">
        <v>17.600000000000001</v>
      </c>
      <c r="V122" s="64">
        <v>15.73</v>
      </c>
      <c r="W122" s="10"/>
      <c r="X122" s="43">
        <v>8100000000</v>
      </c>
      <c r="Y122" s="36">
        <v>5.8999999999999997E-2</v>
      </c>
      <c r="Z122" s="10"/>
      <c r="AA122" s="20">
        <v>61</v>
      </c>
      <c r="AB122" s="20">
        <v>5</v>
      </c>
      <c r="AC122" s="20">
        <v>1</v>
      </c>
      <c r="AD122" s="20">
        <v>32</v>
      </c>
      <c r="AE122" s="20">
        <v>1</v>
      </c>
      <c r="AF122" s="66">
        <f t="shared" si="46"/>
        <v>100</v>
      </c>
      <c r="AG122" s="10"/>
      <c r="AH122" s="36">
        <v>-0.17499999999999999</v>
      </c>
      <c r="AI122" s="40">
        <v>24367</v>
      </c>
      <c r="AJ122" s="37">
        <v>0.82</v>
      </c>
      <c r="AK122" s="42" t="s">
        <v>213</v>
      </c>
      <c r="AL122" s="41">
        <v>969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31"/>
        <v>4</v>
      </c>
      <c r="C123" s="10"/>
      <c r="D123" s="18" t="s">
        <v>139</v>
      </c>
      <c r="E123" s="10"/>
      <c r="F123" s="18" t="s">
        <v>8</v>
      </c>
      <c r="G123" s="18" t="s">
        <v>212</v>
      </c>
      <c r="H123" s="10"/>
      <c r="I123" s="19">
        <v>19778084</v>
      </c>
      <c r="J123" s="19">
        <v>9470</v>
      </c>
      <c r="K123" s="17" t="s">
        <v>9</v>
      </c>
      <c r="L123" s="10"/>
      <c r="M123" s="60">
        <v>1913</v>
      </c>
      <c r="N123" s="60">
        <v>2044</v>
      </c>
      <c r="O123" s="60">
        <v>2208</v>
      </c>
      <c r="P123" s="10"/>
      <c r="Q123" s="60">
        <f t="shared" si="44"/>
        <v>30660</v>
      </c>
      <c r="R123" s="10"/>
      <c r="S123" s="62">
        <f t="shared" si="45"/>
        <v>32704</v>
      </c>
      <c r="T123" s="10"/>
      <c r="U123" s="64">
        <v>10.3</v>
      </c>
      <c r="V123" s="64">
        <v>11.28</v>
      </c>
      <c r="W123" s="10"/>
      <c r="X123" s="43">
        <v>6500000000</v>
      </c>
      <c r="Y123" s="36">
        <v>3.4000000000000002E-2</v>
      </c>
      <c r="Z123" s="10"/>
      <c r="AA123" s="20">
        <v>48</v>
      </c>
      <c r="AB123" s="20">
        <v>6</v>
      </c>
      <c r="AC123" s="20">
        <v>5</v>
      </c>
      <c r="AD123" s="20">
        <v>39</v>
      </c>
      <c r="AE123" s="20">
        <v>2</v>
      </c>
      <c r="AF123" s="66">
        <f t="shared" si="46"/>
        <v>100</v>
      </c>
      <c r="AG123" s="10"/>
      <c r="AH123" s="36">
        <v>-2.1000000000000001E-2</v>
      </c>
      <c r="AI123" s="40">
        <v>35467</v>
      </c>
      <c r="AJ123" s="37">
        <v>0.69</v>
      </c>
      <c r="AK123" s="42" t="s">
        <v>213</v>
      </c>
      <c r="AL123" s="41">
        <v>723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31"/>
        <v>5</v>
      </c>
      <c r="C124" s="10"/>
      <c r="D124" s="18" t="s">
        <v>175</v>
      </c>
      <c r="E124" s="10"/>
      <c r="F124" s="18" t="s">
        <v>8</v>
      </c>
      <c r="G124" s="18" t="s">
        <v>212</v>
      </c>
      <c r="H124" s="10"/>
      <c r="I124" s="19">
        <v>44438624</v>
      </c>
      <c r="J124" s="19">
        <v>2310</v>
      </c>
      <c r="K124" s="17" t="s">
        <v>9</v>
      </c>
      <c r="L124" s="10"/>
      <c r="M124" s="60">
        <v>4687</v>
      </c>
      <c r="N124" s="60">
        <v>6089</v>
      </c>
      <c r="O124" s="60">
        <v>7308</v>
      </c>
      <c r="P124" s="10"/>
      <c r="Q124" s="60">
        <f t="shared" si="44"/>
        <v>91335</v>
      </c>
      <c r="R124" s="10"/>
      <c r="S124" s="62">
        <f t="shared" si="45"/>
        <v>97424</v>
      </c>
      <c r="T124" s="10"/>
      <c r="U124" s="64">
        <v>13.7</v>
      </c>
      <c r="V124" s="64">
        <v>16.25</v>
      </c>
      <c r="W124" s="10"/>
      <c r="X124" s="43">
        <v>4430000000</v>
      </c>
      <c r="Y124" s="36">
        <v>4.7E-2</v>
      </c>
      <c r="Z124" s="10"/>
      <c r="AA124" s="20">
        <v>50</v>
      </c>
      <c r="AB124" s="20">
        <v>8</v>
      </c>
      <c r="AC124" s="20">
        <v>2</v>
      </c>
      <c r="AD124" s="20">
        <v>39</v>
      </c>
      <c r="AE124" s="20">
        <v>1</v>
      </c>
      <c r="AF124" s="66">
        <f t="shared" si="46"/>
        <v>100</v>
      </c>
      <c r="AG124" s="10"/>
      <c r="AH124" s="36">
        <v>0.28899999999999998</v>
      </c>
      <c r="AI124" s="40">
        <v>32480</v>
      </c>
      <c r="AJ124" s="37">
        <v>0.86</v>
      </c>
      <c r="AK124" s="42" t="s">
        <v>210</v>
      </c>
      <c r="AL124" s="41">
        <v>1003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31"/>
        <v>6</v>
      </c>
      <c r="C125" s="10"/>
      <c r="D125" s="18" t="s">
        <v>181</v>
      </c>
      <c r="E125" s="10"/>
      <c r="F125" s="18" t="s">
        <v>8</v>
      </c>
      <c r="G125" s="18" t="s">
        <v>212</v>
      </c>
      <c r="H125" s="10"/>
      <c r="I125" s="19">
        <v>31446796</v>
      </c>
      <c r="J125" s="19">
        <v>2220</v>
      </c>
      <c r="K125" s="17" t="s">
        <v>9</v>
      </c>
      <c r="L125" s="10"/>
      <c r="M125" s="60">
        <v>2496</v>
      </c>
      <c r="N125" s="60">
        <v>3617</v>
      </c>
      <c r="O125" s="60">
        <v>4015</v>
      </c>
      <c r="P125" s="10"/>
      <c r="Q125" s="60">
        <f t="shared" si="44"/>
        <v>54255</v>
      </c>
      <c r="R125" s="10"/>
      <c r="S125" s="62">
        <f t="shared" si="45"/>
        <v>57872</v>
      </c>
      <c r="T125" s="10"/>
      <c r="U125" s="64">
        <v>11.5</v>
      </c>
      <c r="V125" s="64">
        <v>12.63</v>
      </c>
      <c r="W125" s="10"/>
      <c r="X125" s="43">
        <v>2550000000</v>
      </c>
      <c r="Y125" s="36">
        <v>3.7999999999999999E-2</v>
      </c>
      <c r="Z125" s="10"/>
      <c r="AA125" s="20">
        <v>55</v>
      </c>
      <c r="AB125" s="20">
        <v>4</v>
      </c>
      <c r="AC125" s="20">
        <v>1</v>
      </c>
      <c r="AD125" s="20">
        <v>39</v>
      </c>
      <c r="AE125" s="20">
        <v>1</v>
      </c>
      <c r="AF125" s="66">
        <f t="shared" si="46"/>
        <v>100</v>
      </c>
      <c r="AG125" s="10"/>
      <c r="AH125" s="36">
        <v>-6.0999999999999999E-2</v>
      </c>
      <c r="AI125" s="40">
        <v>0</v>
      </c>
      <c r="AJ125" s="37">
        <v>0.84</v>
      </c>
      <c r="AK125" s="42" t="s">
        <v>210</v>
      </c>
      <c r="AL125" s="41">
        <v>760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31"/>
        <v>7</v>
      </c>
      <c r="C126" s="10"/>
      <c r="D126" s="18" t="s">
        <v>33</v>
      </c>
      <c r="E126" s="10"/>
      <c r="F126" s="18" t="s">
        <v>8</v>
      </c>
      <c r="G126" s="18" t="s">
        <v>212</v>
      </c>
      <c r="H126" s="10"/>
      <c r="I126" s="19">
        <v>7131494</v>
      </c>
      <c r="J126" s="19">
        <v>7470</v>
      </c>
      <c r="K126" s="17" t="s">
        <v>9</v>
      </c>
      <c r="L126" s="10"/>
      <c r="M126" s="60">
        <v>708</v>
      </c>
      <c r="N126" s="60">
        <v>730</v>
      </c>
      <c r="O126" s="60">
        <v>730</v>
      </c>
      <c r="P126" s="10"/>
      <c r="Q126" s="60">
        <f t="shared" si="44"/>
        <v>10950</v>
      </c>
      <c r="R126" s="10"/>
      <c r="S126" s="62">
        <f t="shared" si="45"/>
        <v>11680</v>
      </c>
      <c r="T126" s="10"/>
      <c r="U126" s="64">
        <v>10.199999999999999</v>
      </c>
      <c r="V126" s="64">
        <v>10.28</v>
      </c>
      <c r="W126" s="10"/>
      <c r="X126" s="43">
        <v>1810000000</v>
      </c>
      <c r="Y126" s="36">
        <v>3.4000000000000002E-2</v>
      </c>
      <c r="Z126" s="10"/>
      <c r="AA126" s="20">
        <v>58</v>
      </c>
      <c r="AB126" s="20">
        <v>5</v>
      </c>
      <c r="AC126" s="20">
        <v>3</v>
      </c>
      <c r="AD126" s="20">
        <v>33</v>
      </c>
      <c r="AE126" s="20">
        <v>1</v>
      </c>
      <c r="AF126" s="66">
        <f t="shared" si="46"/>
        <v>100</v>
      </c>
      <c r="AG126" s="10"/>
      <c r="AH126" s="36">
        <v>-3.6999999999999998E-2</v>
      </c>
      <c r="AI126" s="40">
        <v>56534</v>
      </c>
      <c r="AJ126" s="37">
        <v>0.7</v>
      </c>
      <c r="AK126" s="42" t="s">
        <v>213</v>
      </c>
      <c r="AL126" s="41">
        <v>707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31"/>
        <v>8</v>
      </c>
      <c r="C127" s="10"/>
      <c r="D127" s="18" t="s">
        <v>173</v>
      </c>
      <c r="E127" s="10"/>
      <c r="F127" s="18" t="s">
        <v>8</v>
      </c>
      <c r="G127" s="18" t="s">
        <v>212</v>
      </c>
      <c r="H127" s="10"/>
      <c r="I127" s="19">
        <v>5662544</v>
      </c>
      <c r="J127" s="19">
        <v>6670</v>
      </c>
      <c r="K127" s="17" t="s">
        <v>9</v>
      </c>
      <c r="L127" s="10"/>
      <c r="M127" s="60">
        <v>543</v>
      </c>
      <c r="N127" s="60">
        <v>823</v>
      </c>
      <c r="O127" s="60">
        <v>326</v>
      </c>
      <c r="P127" s="10"/>
      <c r="Q127" s="60">
        <f t="shared" si="44"/>
        <v>12345</v>
      </c>
      <c r="R127" s="10"/>
      <c r="S127" s="62">
        <f t="shared" si="45"/>
        <v>13168</v>
      </c>
      <c r="T127" s="10"/>
      <c r="U127" s="64">
        <v>14.5</v>
      </c>
      <c r="V127" s="64">
        <v>6.62</v>
      </c>
      <c r="W127" s="10"/>
      <c r="X127" s="43">
        <v>1750000000</v>
      </c>
      <c r="Y127" s="36">
        <v>4.8000000000000001E-2</v>
      </c>
      <c r="Z127" s="10"/>
      <c r="AA127" s="20">
        <v>51</v>
      </c>
      <c r="AB127" s="20">
        <v>10</v>
      </c>
      <c r="AC127" s="20">
        <v>1</v>
      </c>
      <c r="AD127" s="20">
        <v>37</v>
      </c>
      <c r="AE127" s="20">
        <v>1</v>
      </c>
      <c r="AF127" s="66">
        <f t="shared" si="46"/>
        <v>100</v>
      </c>
      <c r="AG127" s="10"/>
      <c r="AH127" s="36">
        <v>-1.9E-2</v>
      </c>
      <c r="AI127" s="40">
        <v>14973</v>
      </c>
      <c r="AJ127" s="37">
        <v>0.86</v>
      </c>
      <c r="AK127" s="42" t="s">
        <v>210</v>
      </c>
      <c r="AL127" s="41">
        <v>466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31"/>
        <v>9</v>
      </c>
      <c r="C128" s="10"/>
      <c r="D128" s="18" t="s">
        <v>24</v>
      </c>
      <c r="E128" s="10"/>
      <c r="F128" s="18" t="s">
        <v>8</v>
      </c>
      <c r="G128" s="18" t="s">
        <v>212</v>
      </c>
      <c r="H128" s="10"/>
      <c r="I128" s="19">
        <v>9480042</v>
      </c>
      <c r="J128" s="19">
        <v>5600</v>
      </c>
      <c r="K128" s="17" t="s">
        <v>9</v>
      </c>
      <c r="L128" s="10"/>
      <c r="M128" s="60">
        <v>588</v>
      </c>
      <c r="N128" s="60">
        <v>841</v>
      </c>
      <c r="O128" s="60">
        <v>995</v>
      </c>
      <c r="P128" s="10"/>
      <c r="Q128" s="60">
        <f t="shared" si="44"/>
        <v>12615</v>
      </c>
      <c r="R128" s="10"/>
      <c r="S128" s="62">
        <f t="shared" si="45"/>
        <v>13456</v>
      </c>
      <c r="T128" s="10"/>
      <c r="U128" s="64">
        <v>8.9</v>
      </c>
      <c r="V128" s="64">
        <v>10.46</v>
      </c>
      <c r="W128" s="10"/>
      <c r="X128" s="43">
        <v>1410000000</v>
      </c>
      <c r="Y128" s="36">
        <v>2.9000000000000001E-2</v>
      </c>
      <c r="Z128" s="10"/>
      <c r="AA128" s="20">
        <v>52</v>
      </c>
      <c r="AB128" s="20">
        <v>4</v>
      </c>
      <c r="AC128" s="20">
        <v>2</v>
      </c>
      <c r="AD128" s="20">
        <v>41</v>
      </c>
      <c r="AE128" s="20">
        <v>1</v>
      </c>
      <c r="AF128" s="66">
        <f t="shared" si="46"/>
        <v>100</v>
      </c>
      <c r="AG128" s="10"/>
      <c r="AH128" s="36">
        <v>-0.191</v>
      </c>
      <c r="AI128" s="40">
        <v>44222</v>
      </c>
      <c r="AJ128" s="37">
        <v>0.78</v>
      </c>
      <c r="AK128" s="42" t="s">
        <v>213</v>
      </c>
      <c r="AL128" s="41">
        <v>653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31"/>
        <v>10</v>
      </c>
      <c r="C129" s="10"/>
      <c r="D129" s="18" t="s">
        <v>50</v>
      </c>
      <c r="E129" s="10"/>
      <c r="F129" s="18" t="s">
        <v>8</v>
      </c>
      <c r="G129" s="18" t="s">
        <v>212</v>
      </c>
      <c r="H129" s="10"/>
      <c r="I129" s="19">
        <v>4213265</v>
      </c>
      <c r="J129" s="19">
        <v>12110</v>
      </c>
      <c r="K129" s="17" t="s">
        <v>9</v>
      </c>
      <c r="L129" s="10"/>
      <c r="M129" s="60">
        <v>307</v>
      </c>
      <c r="N129" s="60">
        <v>340</v>
      </c>
      <c r="O129" s="60">
        <v>388</v>
      </c>
      <c r="P129" s="10"/>
      <c r="Q129" s="60">
        <f t="shared" si="44"/>
        <v>5100</v>
      </c>
      <c r="R129" s="10"/>
      <c r="S129" s="62">
        <f t="shared" si="45"/>
        <v>5440</v>
      </c>
      <c r="T129" s="10"/>
      <c r="U129" s="64">
        <v>8.1</v>
      </c>
      <c r="V129" s="64">
        <v>9.0399999999999991</v>
      </c>
      <c r="W129" s="10"/>
      <c r="X129" s="43">
        <v>1400000000</v>
      </c>
      <c r="Y129" s="36">
        <v>2.7E-2</v>
      </c>
      <c r="Z129" s="10"/>
      <c r="AA129" s="20">
        <v>48</v>
      </c>
      <c r="AB129" s="20">
        <v>12</v>
      </c>
      <c r="AC129" s="20">
        <v>10</v>
      </c>
      <c r="AD129" s="20">
        <v>29</v>
      </c>
      <c r="AE129" s="20">
        <v>1</v>
      </c>
      <c r="AF129" s="66">
        <f t="shared" si="46"/>
        <v>100</v>
      </c>
      <c r="AG129" s="10"/>
      <c r="AH129" s="36">
        <v>-7.3999999999999996E-2</v>
      </c>
      <c r="AI129" s="40">
        <v>47376</v>
      </c>
      <c r="AJ129" s="37">
        <v>0.66</v>
      </c>
      <c r="AK129" s="42" t="s">
        <v>210</v>
      </c>
      <c r="AL129" s="41">
        <v>702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31"/>
        <v>11</v>
      </c>
      <c r="C130" s="10"/>
      <c r="D130" s="18" t="s">
        <v>148</v>
      </c>
      <c r="E130" s="10"/>
      <c r="F130" s="18" t="s">
        <v>8</v>
      </c>
      <c r="G130" s="18" t="s">
        <v>212</v>
      </c>
      <c r="H130" s="10"/>
      <c r="I130" s="19">
        <v>8820083</v>
      </c>
      <c r="J130" s="19">
        <v>5280</v>
      </c>
      <c r="K130" s="17" t="s">
        <v>9</v>
      </c>
      <c r="L130" s="10"/>
      <c r="M130" s="60">
        <v>607</v>
      </c>
      <c r="N130" s="60">
        <v>649</v>
      </c>
      <c r="O130" s="60">
        <v>797</v>
      </c>
      <c r="P130" s="10"/>
      <c r="Q130" s="60">
        <f t="shared" si="44"/>
        <v>9735</v>
      </c>
      <c r="R130" s="10"/>
      <c r="S130" s="62">
        <f t="shared" si="45"/>
        <v>10384</v>
      </c>
      <c r="T130" s="10"/>
      <c r="U130" s="64">
        <v>7.4</v>
      </c>
      <c r="V130" s="64">
        <v>8.94</v>
      </c>
      <c r="W130" s="10"/>
      <c r="X130" s="43">
        <v>1170000000</v>
      </c>
      <c r="Y130" s="36">
        <v>3.1E-2</v>
      </c>
      <c r="Z130" s="10"/>
      <c r="AA130" s="20">
        <v>49</v>
      </c>
      <c r="AB130" s="20">
        <v>10</v>
      </c>
      <c r="AC130" s="20">
        <v>12</v>
      </c>
      <c r="AD130" s="20">
        <v>28</v>
      </c>
      <c r="AE130" s="20">
        <v>1</v>
      </c>
      <c r="AF130" s="66">
        <f t="shared" si="46"/>
        <v>100</v>
      </c>
      <c r="AG130" s="10"/>
      <c r="AH130" s="36">
        <v>-6.0999999999999999E-2</v>
      </c>
      <c r="AI130" s="40">
        <v>25877</v>
      </c>
      <c r="AJ130" s="37">
        <v>0.65</v>
      </c>
      <c r="AK130" s="42" t="s">
        <v>210</v>
      </c>
      <c r="AL130" s="41">
        <v>584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ref="B131:B165" si="50">B130+1</f>
        <v>12</v>
      </c>
      <c r="C131" s="10"/>
      <c r="D131" s="18" t="s">
        <v>20</v>
      </c>
      <c r="E131" s="10"/>
      <c r="F131" s="18" t="s">
        <v>8</v>
      </c>
      <c r="G131" s="18" t="s">
        <v>212</v>
      </c>
      <c r="H131" s="10"/>
      <c r="I131" s="19">
        <v>9725376</v>
      </c>
      <c r="J131" s="19">
        <v>4760</v>
      </c>
      <c r="K131" s="17" t="s">
        <v>9</v>
      </c>
      <c r="L131" s="10"/>
      <c r="M131" s="60">
        <v>759</v>
      </c>
      <c r="N131" s="60">
        <v>845</v>
      </c>
      <c r="O131" s="60">
        <v>639</v>
      </c>
      <c r="P131" s="10"/>
      <c r="Q131" s="60">
        <f t="shared" si="44"/>
        <v>12675</v>
      </c>
      <c r="R131" s="10"/>
      <c r="S131" s="62">
        <f t="shared" si="45"/>
        <v>13520</v>
      </c>
      <c r="T131" s="10"/>
      <c r="U131" s="64">
        <v>8.6999999999999993</v>
      </c>
      <c r="V131" s="64">
        <v>6.32</v>
      </c>
      <c r="W131" s="10"/>
      <c r="X131" s="43">
        <v>1090000000</v>
      </c>
      <c r="Y131" s="36">
        <v>2.9000000000000001E-2</v>
      </c>
      <c r="Z131" s="10"/>
      <c r="AA131" s="20">
        <v>40</v>
      </c>
      <c r="AB131" s="20">
        <v>23</v>
      </c>
      <c r="AC131" s="20">
        <v>7</v>
      </c>
      <c r="AD131" s="20">
        <v>28</v>
      </c>
      <c r="AE131" s="20">
        <v>2</v>
      </c>
      <c r="AF131" s="66">
        <f t="shared" si="46"/>
        <v>100</v>
      </c>
      <c r="AG131" s="10"/>
      <c r="AH131" s="36">
        <v>-5.1999999999999998E-2</v>
      </c>
      <c r="AI131" s="40">
        <v>13681</v>
      </c>
      <c r="AJ131" s="37">
        <v>0.8</v>
      </c>
      <c r="AK131" s="42" t="s">
        <v>213</v>
      </c>
      <c r="AL131" s="41">
        <v>416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30</v>
      </c>
      <c r="E132" s="10"/>
      <c r="F132" s="18" t="s">
        <v>8</v>
      </c>
      <c r="G132" s="18" t="s">
        <v>212</v>
      </c>
      <c r="H132" s="10"/>
      <c r="I132" s="19">
        <v>3516816</v>
      </c>
      <c r="J132" s="19">
        <v>4880</v>
      </c>
      <c r="K132" s="17" t="s">
        <v>9</v>
      </c>
      <c r="L132" s="10"/>
      <c r="M132" s="60">
        <v>318</v>
      </c>
      <c r="N132" s="60">
        <v>552</v>
      </c>
      <c r="O132" s="60">
        <v>276</v>
      </c>
      <c r="P132" s="10"/>
      <c r="Q132" s="60">
        <f t="shared" si="44"/>
        <v>8280</v>
      </c>
      <c r="R132" s="10"/>
      <c r="S132" s="62">
        <f t="shared" si="45"/>
        <v>8832</v>
      </c>
      <c r="T132" s="10"/>
      <c r="U132" s="64">
        <v>15.7</v>
      </c>
      <c r="V132" s="64">
        <v>7.99</v>
      </c>
      <c r="W132" s="10"/>
      <c r="X132" s="43">
        <v>882580000</v>
      </c>
      <c r="Y132" s="36">
        <v>5.1999999999999998E-2</v>
      </c>
      <c r="Z132" s="10"/>
      <c r="AA132" s="20">
        <v>51</v>
      </c>
      <c r="AB132" s="20">
        <v>14</v>
      </c>
      <c r="AC132" s="20">
        <v>3</v>
      </c>
      <c r="AD132" s="20">
        <v>31</v>
      </c>
      <c r="AE132" s="20">
        <v>1</v>
      </c>
      <c r="AF132" s="66">
        <f t="shared" si="46"/>
        <v>100</v>
      </c>
      <c r="AG132" s="10"/>
      <c r="AH132" s="36">
        <v>4.1000000000000002E-2</v>
      </c>
      <c r="AI132" s="40">
        <v>27816</v>
      </c>
      <c r="AJ132" s="37">
        <v>0.65</v>
      </c>
      <c r="AK132" s="42" t="s">
        <v>210</v>
      </c>
      <c r="AL132" s="41">
        <v>555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71</v>
      </c>
      <c r="E133" s="10"/>
      <c r="F133" s="18" t="s">
        <v>8</v>
      </c>
      <c r="G133" s="18" t="s">
        <v>212</v>
      </c>
      <c r="H133" s="10"/>
      <c r="I133" s="19">
        <v>3925405</v>
      </c>
      <c r="J133" s="19">
        <v>3810</v>
      </c>
      <c r="K133" s="17" t="s">
        <v>9</v>
      </c>
      <c r="L133" s="10"/>
      <c r="M133" s="60">
        <v>581</v>
      </c>
      <c r="N133" s="60">
        <v>599</v>
      </c>
      <c r="O133" s="60">
        <v>748</v>
      </c>
      <c r="P133" s="10"/>
      <c r="Q133" s="60">
        <f t="shared" si="44"/>
        <v>8985</v>
      </c>
      <c r="R133" s="10"/>
      <c r="S133" s="62">
        <f t="shared" si="45"/>
        <v>9584</v>
      </c>
      <c r="T133" s="10"/>
      <c r="U133" s="64">
        <v>15.3</v>
      </c>
      <c r="V133" s="64">
        <v>20.059999999999999</v>
      </c>
      <c r="W133" s="10"/>
      <c r="X133" s="43">
        <v>768240000</v>
      </c>
      <c r="Y133" s="36">
        <v>5.2999999999999999E-2</v>
      </c>
      <c r="Z133" s="10"/>
      <c r="AA133" s="20">
        <v>59</v>
      </c>
      <c r="AB133" s="20">
        <v>6</v>
      </c>
      <c r="AC133" s="20">
        <v>1</v>
      </c>
      <c r="AD133" s="20">
        <v>33</v>
      </c>
      <c r="AE133" s="20">
        <v>1</v>
      </c>
      <c r="AF133" s="66">
        <f t="shared" si="46"/>
        <v>100</v>
      </c>
      <c r="AG133" s="10"/>
      <c r="AH133" s="36">
        <v>8.2000000000000003E-2</v>
      </c>
      <c r="AI133" s="40">
        <v>28697</v>
      </c>
      <c r="AJ133" s="37">
        <v>0.79</v>
      </c>
      <c r="AK133" s="42" t="s">
        <v>210</v>
      </c>
      <c r="AL133" s="41">
        <v>1064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16</v>
      </c>
      <c r="E134" s="10"/>
      <c r="F134" s="18" t="s">
        <v>8</v>
      </c>
      <c r="G134" s="18" t="s">
        <v>212</v>
      </c>
      <c r="H134" s="10"/>
      <c r="I134" s="19">
        <v>2924816</v>
      </c>
      <c r="J134" s="19">
        <v>3760</v>
      </c>
      <c r="K134" s="17" t="s">
        <v>9</v>
      </c>
      <c r="L134" s="10"/>
      <c r="M134" s="60">
        <v>267</v>
      </c>
      <c r="N134" s="60">
        <v>499</v>
      </c>
      <c r="O134" s="60">
        <v>248</v>
      </c>
      <c r="P134" s="10"/>
      <c r="Q134" s="60">
        <f t="shared" si="44"/>
        <v>7485</v>
      </c>
      <c r="R134" s="10"/>
      <c r="S134" s="62">
        <f t="shared" si="45"/>
        <v>7984</v>
      </c>
      <c r="T134" s="10"/>
      <c r="U134" s="64">
        <v>17.100000000000001</v>
      </c>
      <c r="V134" s="64">
        <v>8.18</v>
      </c>
      <c r="W134" s="10"/>
      <c r="X134" s="43">
        <v>598260000</v>
      </c>
      <c r="Y134" s="36">
        <v>5.7000000000000002E-2</v>
      </c>
      <c r="Z134" s="10"/>
      <c r="AA134" s="20">
        <v>48</v>
      </c>
      <c r="AB134" s="20">
        <v>11</v>
      </c>
      <c r="AC134" s="20">
        <v>1</v>
      </c>
      <c r="AD134" s="20">
        <v>39</v>
      </c>
      <c r="AE134" s="20">
        <v>1</v>
      </c>
      <c r="AF134" s="66">
        <f t="shared" si="46"/>
        <v>100</v>
      </c>
      <c r="AG134" s="10"/>
      <c r="AH134" s="36">
        <v>1.4E-2</v>
      </c>
      <c r="AI134" s="40">
        <v>0</v>
      </c>
      <c r="AJ134" s="37">
        <v>0.77</v>
      </c>
      <c r="AK134" s="42" t="s">
        <v>210</v>
      </c>
      <c r="AL134" s="41">
        <v>479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7</v>
      </c>
      <c r="E135" s="10"/>
      <c r="F135" s="18" t="s">
        <v>8</v>
      </c>
      <c r="G135" s="18" t="s">
        <v>212</v>
      </c>
      <c r="H135" s="10"/>
      <c r="I135" s="19">
        <v>2926348</v>
      </c>
      <c r="J135" s="19">
        <v>4250</v>
      </c>
      <c r="K135" s="17" t="s">
        <v>9</v>
      </c>
      <c r="L135" s="10"/>
      <c r="M135" s="60">
        <v>269</v>
      </c>
      <c r="N135" s="60">
        <v>399</v>
      </c>
      <c r="O135" s="60">
        <v>251</v>
      </c>
      <c r="P135" s="10"/>
      <c r="Q135" s="60">
        <f t="shared" si="44"/>
        <v>5985</v>
      </c>
      <c r="R135" s="10"/>
      <c r="S135" s="62">
        <f t="shared" si="45"/>
        <v>6384</v>
      </c>
      <c r="T135" s="10"/>
      <c r="U135" s="64">
        <v>13.6</v>
      </c>
      <c r="V135" s="64">
        <v>9.0399999999999991</v>
      </c>
      <c r="W135" s="10"/>
      <c r="X135" s="43">
        <v>548170000</v>
      </c>
      <c r="Y135" s="36">
        <v>4.5999999999999999E-2</v>
      </c>
      <c r="Z135" s="10"/>
      <c r="AA135" s="20">
        <v>38</v>
      </c>
      <c r="AB135" s="20">
        <v>10</v>
      </c>
      <c r="AC135" s="20">
        <v>4</v>
      </c>
      <c r="AD135" s="20">
        <v>46</v>
      </c>
      <c r="AE135" s="20">
        <v>2</v>
      </c>
      <c r="AF135" s="66">
        <f t="shared" si="46"/>
        <v>100</v>
      </c>
      <c r="AG135" s="10"/>
      <c r="AH135" s="36">
        <v>-1.6E-2</v>
      </c>
      <c r="AI135" s="40">
        <v>19243</v>
      </c>
      <c r="AJ135" s="37">
        <v>0.73</v>
      </c>
      <c r="AK135" s="42" t="s">
        <v>213</v>
      </c>
      <c r="AL135" s="41">
        <v>645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164</v>
      </c>
      <c r="E136" s="10"/>
      <c r="F136" s="18" t="s">
        <v>8</v>
      </c>
      <c r="G136" s="18" t="s">
        <v>212</v>
      </c>
      <c r="H136" s="10"/>
      <c r="I136" s="19">
        <v>8734951</v>
      </c>
      <c r="J136" s="19">
        <v>1110</v>
      </c>
      <c r="K136" s="17" t="s">
        <v>9</v>
      </c>
      <c r="L136" s="10"/>
      <c r="M136" s="60">
        <v>427</v>
      </c>
      <c r="N136" s="60">
        <v>1577</v>
      </c>
      <c r="O136" s="60">
        <v>648</v>
      </c>
      <c r="P136" s="10"/>
      <c r="Q136" s="60">
        <f t="shared" si="44"/>
        <v>23655</v>
      </c>
      <c r="R136" s="10"/>
      <c r="S136" s="62">
        <f t="shared" si="45"/>
        <v>25232</v>
      </c>
      <c r="T136" s="10"/>
      <c r="U136" s="64">
        <v>18.100000000000001</v>
      </c>
      <c r="V136" s="64">
        <v>7.18</v>
      </c>
      <c r="W136" s="10"/>
      <c r="X136" s="43">
        <v>417360000</v>
      </c>
      <c r="Y136" s="36">
        <v>0.06</v>
      </c>
      <c r="Z136" s="10"/>
      <c r="AA136" s="20">
        <v>69</v>
      </c>
      <c r="AB136" s="20">
        <v>9</v>
      </c>
      <c r="AC136" s="20">
        <v>1</v>
      </c>
      <c r="AD136" s="20">
        <v>20</v>
      </c>
      <c r="AE136" s="20">
        <v>1</v>
      </c>
      <c r="AF136" s="66">
        <f t="shared" si="46"/>
        <v>100</v>
      </c>
      <c r="AG136" s="10"/>
      <c r="AH136" s="36">
        <v>0.104</v>
      </c>
      <c r="AI136" s="40">
        <v>5037</v>
      </c>
      <c r="AJ136" s="37">
        <v>0.82</v>
      </c>
      <c r="AK136" s="42" t="s">
        <v>213</v>
      </c>
      <c r="AL136" s="41">
        <v>468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97</v>
      </c>
      <c r="E137" s="10"/>
      <c r="F137" s="18" t="s">
        <v>8</v>
      </c>
      <c r="G137" s="18" t="s">
        <v>212</v>
      </c>
      <c r="H137" s="10"/>
      <c r="I137" s="19">
        <v>5955734</v>
      </c>
      <c r="J137" s="19">
        <v>1100</v>
      </c>
      <c r="K137" s="17" t="s">
        <v>9</v>
      </c>
      <c r="L137" s="10"/>
      <c r="M137" s="60">
        <v>812</v>
      </c>
      <c r="N137" s="60">
        <v>916</v>
      </c>
      <c r="O137" s="60">
        <v>901</v>
      </c>
      <c r="P137" s="10"/>
      <c r="Q137" s="60">
        <f t="shared" si="44"/>
        <v>13740</v>
      </c>
      <c r="R137" s="10"/>
      <c r="S137" s="62">
        <f t="shared" si="45"/>
        <v>14656</v>
      </c>
      <c r="T137" s="10"/>
      <c r="U137" s="64">
        <v>15.4</v>
      </c>
      <c r="V137" s="64">
        <v>14.38</v>
      </c>
      <c r="W137" s="10"/>
      <c r="X137" s="43">
        <v>341320000</v>
      </c>
      <c r="Y137" s="36">
        <v>0.05</v>
      </c>
      <c r="Z137" s="10"/>
      <c r="AA137" s="20">
        <v>52</v>
      </c>
      <c r="AB137" s="20">
        <v>11</v>
      </c>
      <c r="AC137" s="20">
        <v>1</v>
      </c>
      <c r="AD137" s="20">
        <v>34</v>
      </c>
      <c r="AE137" s="20">
        <v>2</v>
      </c>
      <c r="AF137" s="66">
        <f t="shared" si="46"/>
        <v>100</v>
      </c>
      <c r="AG137" s="10"/>
      <c r="AH137" s="36">
        <v>-0.17599999999999999</v>
      </c>
      <c r="AI137" s="40">
        <v>17272</v>
      </c>
      <c r="AJ137" s="37">
        <v>0.84</v>
      </c>
      <c r="AK137" s="42" t="s">
        <v>213</v>
      </c>
      <c r="AL137" s="41">
        <v>844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138</v>
      </c>
      <c r="E138" s="10"/>
      <c r="F138" s="18" t="s">
        <v>8</v>
      </c>
      <c r="G138" s="18" t="s">
        <v>212</v>
      </c>
      <c r="H138" s="10"/>
      <c r="I138" s="19">
        <v>4059608</v>
      </c>
      <c r="J138" s="19">
        <v>2120</v>
      </c>
      <c r="K138" s="17" t="s">
        <v>9</v>
      </c>
      <c r="L138" s="10"/>
      <c r="M138" s="60">
        <v>346</v>
      </c>
      <c r="N138" s="60">
        <v>394</v>
      </c>
      <c r="O138" s="60">
        <v>465</v>
      </c>
      <c r="P138" s="10"/>
      <c r="Q138" s="60">
        <f t="shared" si="44"/>
        <v>5910</v>
      </c>
      <c r="R138" s="10"/>
      <c r="S138" s="62">
        <f t="shared" si="45"/>
        <v>6304</v>
      </c>
      <c r="T138" s="10"/>
      <c r="U138" s="64">
        <v>9.6999999999999993</v>
      </c>
      <c r="V138" s="64">
        <v>12.43</v>
      </c>
      <c r="W138" s="10"/>
      <c r="X138" s="43">
        <v>250640000</v>
      </c>
      <c r="Y138" s="36">
        <v>3.6999999999999998E-2</v>
      </c>
      <c r="Z138" s="10"/>
      <c r="AA138" s="20">
        <v>50</v>
      </c>
      <c r="AB138" s="20">
        <v>10</v>
      </c>
      <c r="AC138" s="20">
        <v>2</v>
      </c>
      <c r="AD138" s="20">
        <v>36</v>
      </c>
      <c r="AE138" s="20">
        <v>2</v>
      </c>
      <c r="AF138" s="66">
        <f t="shared" si="46"/>
        <v>100</v>
      </c>
      <c r="AG138" s="10"/>
      <c r="AH138" s="36">
        <v>-6.0999999999999999E-2</v>
      </c>
      <c r="AI138" s="40">
        <v>22028</v>
      </c>
      <c r="AJ138" s="37">
        <v>0.81</v>
      </c>
      <c r="AK138" s="42" t="s">
        <v>210</v>
      </c>
      <c r="AL138" s="41">
        <v>736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26" t="s">
        <v>166</v>
      </c>
      <c r="E139" s="10"/>
      <c r="F139" s="18" t="s">
        <v>8</v>
      </c>
      <c r="G139" s="18" t="s">
        <v>212</v>
      </c>
      <c r="H139" s="10"/>
      <c r="I139" s="19">
        <v>2081206</v>
      </c>
      <c r="J139" s="19">
        <v>5100</v>
      </c>
      <c r="K139" s="17" t="s">
        <v>9</v>
      </c>
      <c r="L139" s="10"/>
      <c r="M139" s="60">
        <v>148</v>
      </c>
      <c r="N139" s="60">
        <v>134</v>
      </c>
      <c r="O139" s="60">
        <v>164</v>
      </c>
      <c r="P139" s="10"/>
      <c r="Q139" s="60">
        <f t="shared" si="44"/>
        <v>2010</v>
      </c>
      <c r="R139" s="10"/>
      <c r="S139" s="62">
        <f t="shared" si="45"/>
        <v>2144</v>
      </c>
      <c r="T139" s="10"/>
      <c r="U139" s="64">
        <v>6.4</v>
      </c>
      <c r="V139" s="64">
        <v>7.55</v>
      </c>
      <c r="W139" s="10"/>
      <c r="X139" s="43">
        <v>228480000</v>
      </c>
      <c r="Y139" s="36">
        <v>2.1000000000000001E-2</v>
      </c>
      <c r="Z139" s="10"/>
      <c r="AA139" s="20">
        <v>60</v>
      </c>
      <c r="AB139" s="20">
        <v>8</v>
      </c>
      <c r="AC139" s="20">
        <v>2</v>
      </c>
      <c r="AD139" s="20">
        <v>29</v>
      </c>
      <c r="AE139" s="20">
        <v>1</v>
      </c>
      <c r="AF139" s="66">
        <f t="shared" si="46"/>
        <v>100</v>
      </c>
      <c r="AG139" s="10"/>
      <c r="AH139" s="36">
        <v>5.8000000000000003E-2</v>
      </c>
      <c r="AI139" s="40">
        <v>21284</v>
      </c>
      <c r="AJ139" s="37">
        <v>0.73</v>
      </c>
      <c r="AK139" s="42" t="s">
        <v>213</v>
      </c>
      <c r="AL139" s="41">
        <v>568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18" t="s">
        <v>117</v>
      </c>
      <c r="E140" s="10"/>
      <c r="F140" s="18" t="s">
        <v>8</v>
      </c>
      <c r="G140" s="18" t="s">
        <v>212</v>
      </c>
      <c r="H140" s="10"/>
      <c r="I140" s="19">
        <v>628615</v>
      </c>
      <c r="J140" s="19">
        <v>6970</v>
      </c>
      <c r="K140" s="17" t="s">
        <v>9</v>
      </c>
      <c r="L140" s="10"/>
      <c r="M140" s="60">
        <v>65</v>
      </c>
      <c r="N140" s="60">
        <v>67</v>
      </c>
      <c r="O140" s="60">
        <v>57</v>
      </c>
      <c r="P140" s="10"/>
      <c r="Q140" s="60">
        <f t="shared" si="44"/>
        <v>1005</v>
      </c>
      <c r="R140" s="10"/>
      <c r="S140" s="62">
        <f t="shared" si="45"/>
        <v>1072</v>
      </c>
      <c r="T140" s="10"/>
      <c r="U140" s="64">
        <v>10.7</v>
      </c>
      <c r="V140" s="64">
        <v>9.15</v>
      </c>
      <c r="W140" s="10"/>
      <c r="X140" s="43">
        <v>156590000</v>
      </c>
      <c r="Y140" s="36">
        <v>3.5999999999999997E-2</v>
      </c>
      <c r="Z140" s="10"/>
      <c r="AA140" s="20">
        <v>40</v>
      </c>
      <c r="AB140" s="20">
        <v>10</v>
      </c>
      <c r="AC140" s="20">
        <v>4</v>
      </c>
      <c r="AD140" s="20">
        <v>45</v>
      </c>
      <c r="AE140" s="20">
        <v>1</v>
      </c>
      <c r="AF140" s="66">
        <f t="shared" si="46"/>
        <v>100</v>
      </c>
      <c r="AG140" s="10"/>
      <c r="AH140" s="36">
        <v>-0.03</v>
      </c>
      <c r="AI140" s="40">
        <v>33601</v>
      </c>
      <c r="AJ140" s="37">
        <v>0.68</v>
      </c>
      <c r="AK140" s="42" t="s">
        <v>213</v>
      </c>
      <c r="AL140" s="41">
        <v>636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83</v>
      </c>
      <c r="E142" s="10"/>
      <c r="F142" s="18" t="s">
        <v>22</v>
      </c>
      <c r="G142" s="18" t="s">
        <v>198</v>
      </c>
      <c r="H142" s="10"/>
      <c r="I142" s="19">
        <v>1324171392</v>
      </c>
      <c r="J142" s="19">
        <v>1680</v>
      </c>
      <c r="K142" s="17" t="s">
        <v>9</v>
      </c>
      <c r="L142" s="10"/>
      <c r="M142" s="60">
        <v>150785</v>
      </c>
      <c r="N142" s="60">
        <v>299091</v>
      </c>
      <c r="O142" s="60">
        <v>219670</v>
      </c>
      <c r="P142" s="10"/>
      <c r="Q142" s="60">
        <f t="shared" ref="Q142:Q150" si="51">N142*$Q$200</f>
        <v>4486365</v>
      </c>
      <c r="R142" s="10"/>
      <c r="S142" s="62">
        <f t="shared" ref="S142:S150" si="52">Q142+N142</f>
        <v>4785456</v>
      </c>
      <c r="T142" s="10"/>
      <c r="U142" s="64">
        <v>22.6</v>
      </c>
      <c r="V142" s="64">
        <v>16.100000000000001</v>
      </c>
      <c r="W142" s="10"/>
      <c r="X142" s="43">
        <v>172020000000</v>
      </c>
      <c r="Y142" s="36">
        <v>7.4999999999999997E-2</v>
      </c>
      <c r="Z142" s="10"/>
      <c r="AA142" s="20">
        <v>25</v>
      </c>
      <c r="AB142" s="20">
        <v>30</v>
      </c>
      <c r="AC142" s="20">
        <v>5</v>
      </c>
      <c r="AD142" s="20">
        <v>39</v>
      </c>
      <c r="AE142" s="20">
        <v>1</v>
      </c>
      <c r="AF142" s="66">
        <f t="shared" ref="AF142:AF150" si="53">SUM(AA142:AE142)</f>
        <v>100</v>
      </c>
      <c r="AG142" s="10"/>
      <c r="AH142" s="36">
        <v>-8.5000000000000006E-2</v>
      </c>
      <c r="AI142" s="40">
        <v>15861</v>
      </c>
      <c r="AJ142" s="37">
        <v>0.78</v>
      </c>
      <c r="AK142" s="42" t="s">
        <v>213</v>
      </c>
      <c r="AL142" s="41">
        <v>820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165</v>
      </c>
      <c r="E143" s="10"/>
      <c r="F143" s="18" t="s">
        <v>22</v>
      </c>
      <c r="G143" s="18" t="s">
        <v>224</v>
      </c>
      <c r="H143" s="10"/>
      <c r="I143" s="19">
        <v>68863512</v>
      </c>
      <c r="J143" s="19">
        <v>5640</v>
      </c>
      <c r="K143" s="17" t="s">
        <v>9</v>
      </c>
      <c r="L143" s="10"/>
      <c r="M143" s="60">
        <v>21745</v>
      </c>
      <c r="N143" s="60">
        <v>22491</v>
      </c>
      <c r="O143" s="60">
        <v>19110</v>
      </c>
      <c r="P143" s="10"/>
      <c r="Q143" s="60">
        <f t="shared" si="51"/>
        <v>337365</v>
      </c>
      <c r="R143" s="10"/>
      <c r="S143" s="62">
        <f t="shared" si="52"/>
        <v>359856</v>
      </c>
      <c r="T143" s="10"/>
      <c r="U143" s="64">
        <v>32.700000000000003</v>
      </c>
      <c r="V143" s="64">
        <v>27.14</v>
      </c>
      <c r="W143" s="10"/>
      <c r="X143" s="43">
        <v>44710000000</v>
      </c>
      <c r="Y143" s="36">
        <v>0.109</v>
      </c>
      <c r="Z143" s="10"/>
      <c r="AA143" s="20">
        <v>30</v>
      </c>
      <c r="AB143" s="20">
        <v>50</v>
      </c>
      <c r="AC143" s="20">
        <v>2</v>
      </c>
      <c r="AD143" s="20">
        <v>17</v>
      </c>
      <c r="AE143" s="20">
        <v>1</v>
      </c>
      <c r="AF143" s="66">
        <f t="shared" si="53"/>
        <v>100</v>
      </c>
      <c r="AG143" s="10"/>
      <c r="AH143" s="36">
        <v>1.4999999999999999E-2</v>
      </c>
      <c r="AI143" s="40">
        <v>54220</v>
      </c>
      <c r="AJ143" s="37">
        <v>0.82</v>
      </c>
      <c r="AK143" s="42" t="s">
        <v>213</v>
      </c>
      <c r="AL143" s="41">
        <v>1494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84</v>
      </c>
      <c r="E144" s="10"/>
      <c r="F144" s="18" t="s">
        <v>22</v>
      </c>
      <c r="G144" s="18" t="s">
        <v>224</v>
      </c>
      <c r="H144" s="10"/>
      <c r="I144" s="19">
        <v>261115456</v>
      </c>
      <c r="J144" s="19">
        <v>3400</v>
      </c>
      <c r="K144" s="17" t="s">
        <v>9</v>
      </c>
      <c r="L144" s="10"/>
      <c r="M144" s="60">
        <v>31282</v>
      </c>
      <c r="N144" s="60">
        <v>31726</v>
      </c>
      <c r="O144" s="60">
        <v>35692</v>
      </c>
      <c r="P144" s="10"/>
      <c r="Q144" s="60">
        <f t="shared" si="51"/>
        <v>475890</v>
      </c>
      <c r="R144" s="10"/>
      <c r="S144" s="62">
        <f t="shared" si="52"/>
        <v>507616</v>
      </c>
      <c r="T144" s="10"/>
      <c r="U144" s="64">
        <v>12.2</v>
      </c>
      <c r="V144" s="64">
        <v>13.94</v>
      </c>
      <c r="W144" s="10"/>
      <c r="X144" s="43">
        <v>37650000000</v>
      </c>
      <c r="Y144" s="36">
        <v>0.04</v>
      </c>
      <c r="Z144" s="10"/>
      <c r="AA144" s="20">
        <v>35</v>
      </c>
      <c r="AB144" s="20">
        <v>20</v>
      </c>
      <c r="AC144" s="20">
        <v>5</v>
      </c>
      <c r="AD144" s="20">
        <v>39</v>
      </c>
      <c r="AE144" s="20">
        <v>1</v>
      </c>
      <c r="AF144" s="66">
        <f t="shared" si="53"/>
        <v>100</v>
      </c>
      <c r="AG144" s="10"/>
      <c r="AH144" s="36">
        <v>-7.5999999999999998E-2</v>
      </c>
      <c r="AI144" s="40">
        <v>49173</v>
      </c>
      <c r="AJ144" s="37">
        <v>0.76</v>
      </c>
      <c r="AK144" s="42" t="s">
        <v>213</v>
      </c>
      <c r="AL144" s="41">
        <v>832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21</v>
      </c>
      <c r="E145" s="10"/>
      <c r="F145" s="18" t="s">
        <v>22</v>
      </c>
      <c r="G145" s="18" t="s">
        <v>198</v>
      </c>
      <c r="H145" s="10"/>
      <c r="I145" s="19">
        <v>162951552</v>
      </c>
      <c r="J145" s="19">
        <v>1330</v>
      </c>
      <c r="K145" s="17" t="s">
        <v>9</v>
      </c>
      <c r="L145" s="10"/>
      <c r="M145" s="60">
        <v>2376</v>
      </c>
      <c r="N145" s="60">
        <v>24954</v>
      </c>
      <c r="O145" s="60">
        <v>11825</v>
      </c>
      <c r="P145" s="10"/>
      <c r="Q145" s="60">
        <f t="shared" si="51"/>
        <v>374310</v>
      </c>
      <c r="R145" s="10"/>
      <c r="S145" s="62">
        <f t="shared" si="52"/>
        <v>399264</v>
      </c>
      <c r="T145" s="10"/>
      <c r="U145" s="64">
        <v>15.3</v>
      </c>
      <c r="V145" s="64">
        <v>7.61</v>
      </c>
      <c r="W145" s="10"/>
      <c r="X145" s="43">
        <v>11270000000</v>
      </c>
      <c r="Y145" s="36">
        <v>5.0999999999999997E-2</v>
      </c>
      <c r="Z145" s="10"/>
      <c r="AA145" s="20">
        <v>18</v>
      </c>
      <c r="AB145" s="20">
        <v>33</v>
      </c>
      <c r="AC145" s="20">
        <v>12</v>
      </c>
      <c r="AD145" s="20">
        <v>32</v>
      </c>
      <c r="AE145" s="20">
        <v>5</v>
      </c>
      <c r="AF145" s="66">
        <f t="shared" si="53"/>
        <v>100</v>
      </c>
      <c r="AG145" s="10"/>
      <c r="AH145" s="36">
        <v>-4.3999999999999997E-2</v>
      </c>
      <c r="AI145" s="40">
        <v>1767</v>
      </c>
      <c r="AJ145" s="37">
        <v>0.67</v>
      </c>
      <c r="AK145" s="42" t="s">
        <v>223</v>
      </c>
      <c r="AL145" s="41">
        <v>417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120</v>
      </c>
      <c r="E146" s="10"/>
      <c r="F146" s="18" t="s">
        <v>22</v>
      </c>
      <c r="G146" s="18" t="s">
        <v>224</v>
      </c>
      <c r="H146" s="10"/>
      <c r="I146" s="19">
        <v>52885224</v>
      </c>
      <c r="J146" s="19">
        <v>1190</v>
      </c>
      <c r="K146" s="17" t="s">
        <v>9</v>
      </c>
      <c r="L146" s="10"/>
      <c r="M146" s="60">
        <v>4887</v>
      </c>
      <c r="N146" s="60">
        <v>10540</v>
      </c>
      <c r="O146" s="60">
        <v>11075</v>
      </c>
      <c r="P146" s="10"/>
      <c r="Q146" s="60">
        <f t="shared" si="51"/>
        <v>158100</v>
      </c>
      <c r="R146" s="10"/>
      <c r="S146" s="62">
        <f t="shared" si="52"/>
        <v>168640</v>
      </c>
      <c r="T146" s="10"/>
      <c r="U146" s="64">
        <v>19.899999999999999</v>
      </c>
      <c r="V146" s="64">
        <v>21.12</v>
      </c>
      <c r="W146" s="10"/>
      <c r="X146" s="43">
        <v>4190000000</v>
      </c>
      <c r="Y146" s="36">
        <v>6.6000000000000003E-2</v>
      </c>
      <c r="Z146" s="10"/>
      <c r="AA146" s="20">
        <v>30</v>
      </c>
      <c r="AB146" s="20">
        <v>21</v>
      </c>
      <c r="AC146" s="20">
        <v>2</v>
      </c>
      <c r="AD146" s="20">
        <v>45</v>
      </c>
      <c r="AE146" s="20">
        <v>2</v>
      </c>
      <c r="AF146" s="66">
        <f t="shared" si="53"/>
        <v>100</v>
      </c>
      <c r="AG146" s="10"/>
      <c r="AH146" s="36">
        <v>-7.0999999999999994E-2</v>
      </c>
      <c r="AI146" s="40">
        <v>12066</v>
      </c>
      <c r="AJ146" s="37">
        <v>0.83</v>
      </c>
      <c r="AK146" s="42" t="s">
        <v>214</v>
      </c>
      <c r="AL146" s="41">
        <v>1158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158</v>
      </c>
      <c r="E147" s="10"/>
      <c r="F147" s="18" t="s">
        <v>22</v>
      </c>
      <c r="G147" s="18" t="s">
        <v>198</v>
      </c>
      <c r="H147" s="10"/>
      <c r="I147" s="19">
        <v>20798492</v>
      </c>
      <c r="J147" s="19">
        <v>3780</v>
      </c>
      <c r="K147" s="17" t="s">
        <v>9</v>
      </c>
      <c r="L147" s="10"/>
      <c r="M147" s="60">
        <v>3003</v>
      </c>
      <c r="N147" s="60">
        <v>3096</v>
      </c>
      <c r="O147" s="60">
        <v>2811</v>
      </c>
      <c r="P147" s="10"/>
      <c r="Q147" s="60">
        <f t="shared" si="51"/>
        <v>46440</v>
      </c>
      <c r="R147" s="10"/>
      <c r="S147" s="62">
        <f t="shared" si="52"/>
        <v>49536</v>
      </c>
      <c r="T147" s="10"/>
      <c r="U147" s="64">
        <v>14.9</v>
      </c>
      <c r="V147" s="64">
        <v>13.09</v>
      </c>
      <c r="W147" s="10"/>
      <c r="X147" s="43">
        <v>3970000000</v>
      </c>
      <c r="Y147" s="36">
        <v>4.9000000000000002E-2</v>
      </c>
      <c r="Z147" s="10"/>
      <c r="AA147" s="20">
        <v>38</v>
      </c>
      <c r="AB147" s="20">
        <v>20</v>
      </c>
      <c r="AC147" s="20">
        <v>3</v>
      </c>
      <c r="AD147" s="20">
        <v>38</v>
      </c>
      <c r="AE147" s="20">
        <v>1</v>
      </c>
      <c r="AF147" s="66">
        <f t="shared" si="53"/>
        <v>100</v>
      </c>
      <c r="AG147" s="10"/>
      <c r="AH147" s="36">
        <v>-4.8000000000000001E-2</v>
      </c>
      <c r="AI147" s="40">
        <v>32673</v>
      </c>
      <c r="AJ147" s="37">
        <v>0.63</v>
      </c>
      <c r="AK147" s="42" t="s">
        <v>213</v>
      </c>
      <c r="AL147" s="41">
        <v>598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28</v>
      </c>
      <c r="E148" s="10"/>
      <c r="F148" s="18" t="s">
        <v>22</v>
      </c>
      <c r="G148" s="18" t="s">
        <v>198</v>
      </c>
      <c r="H148" s="10"/>
      <c r="I148" s="19">
        <v>797765</v>
      </c>
      <c r="J148" s="19">
        <v>2510</v>
      </c>
      <c r="K148" s="17" t="s">
        <v>9</v>
      </c>
      <c r="L148" s="10"/>
      <c r="M148" s="60">
        <v>125</v>
      </c>
      <c r="N148" s="60">
        <v>139</v>
      </c>
      <c r="O148" s="60">
        <v>71</v>
      </c>
      <c r="P148" s="10"/>
      <c r="Q148" s="60">
        <f t="shared" si="51"/>
        <v>2085</v>
      </c>
      <c r="R148" s="10"/>
      <c r="S148" s="62">
        <f t="shared" si="52"/>
        <v>2224</v>
      </c>
      <c r="T148" s="10"/>
      <c r="U148" s="64">
        <v>17.399999999999999</v>
      </c>
      <c r="V148" s="64">
        <v>7.51</v>
      </c>
      <c r="W148" s="10"/>
      <c r="X148" s="43">
        <v>128590000</v>
      </c>
      <c r="Y148" s="36">
        <v>5.8000000000000003E-2</v>
      </c>
      <c r="Z148" s="10"/>
      <c r="AA148" s="20">
        <v>30</v>
      </c>
      <c r="AB148" s="20">
        <v>30</v>
      </c>
      <c r="AC148" s="20">
        <v>4</v>
      </c>
      <c r="AD148" s="20">
        <v>35</v>
      </c>
      <c r="AE148" s="20">
        <v>1</v>
      </c>
      <c r="AF148" s="66">
        <f t="shared" si="53"/>
        <v>100</v>
      </c>
      <c r="AG148" s="10"/>
      <c r="AH148" s="36">
        <v>-5.8999999999999997E-2</v>
      </c>
      <c r="AI148" s="40">
        <v>10903</v>
      </c>
      <c r="AJ148" s="37">
        <v>0.79</v>
      </c>
      <c r="AK148" s="42" t="s">
        <v>213</v>
      </c>
      <c r="AL148" s="41">
        <v>456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167</v>
      </c>
      <c r="E149" s="10"/>
      <c r="F149" s="18" t="s">
        <v>22</v>
      </c>
      <c r="G149" s="18" t="s">
        <v>224</v>
      </c>
      <c r="H149" s="10"/>
      <c r="I149" s="19">
        <v>1268671</v>
      </c>
      <c r="J149" s="19">
        <v>2180</v>
      </c>
      <c r="K149" s="17" t="s">
        <v>9</v>
      </c>
      <c r="L149" s="10"/>
      <c r="M149" s="60">
        <v>71</v>
      </c>
      <c r="N149" s="60">
        <v>161</v>
      </c>
      <c r="O149" s="60">
        <v>115</v>
      </c>
      <c r="P149" s="10"/>
      <c r="Q149" s="60">
        <f t="shared" si="51"/>
        <v>2415</v>
      </c>
      <c r="R149" s="10"/>
      <c r="S149" s="62">
        <f t="shared" si="52"/>
        <v>2576</v>
      </c>
      <c r="T149" s="10"/>
      <c r="U149" s="64">
        <v>12.7</v>
      </c>
      <c r="V149" s="64">
        <v>9.09</v>
      </c>
      <c r="W149" s="10"/>
      <c r="X149" s="43">
        <v>106380000</v>
      </c>
      <c r="Y149" s="36">
        <v>4.2000000000000003E-2</v>
      </c>
      <c r="Z149" s="10"/>
      <c r="AA149" s="20">
        <v>41</v>
      </c>
      <c r="AB149" s="20">
        <v>28</v>
      </c>
      <c r="AC149" s="20">
        <v>1</v>
      </c>
      <c r="AD149" s="20">
        <v>29</v>
      </c>
      <c r="AE149" s="20">
        <v>1</v>
      </c>
      <c r="AF149" s="66">
        <f t="shared" si="53"/>
        <v>100</v>
      </c>
      <c r="AG149" s="10"/>
      <c r="AH149" s="36">
        <v>2.7E-2</v>
      </c>
      <c r="AI149" s="40">
        <v>11555</v>
      </c>
      <c r="AJ149" s="37">
        <v>0.68</v>
      </c>
      <c r="AK149" s="42" t="s">
        <v>213</v>
      </c>
      <c r="AL149" s="41">
        <v>571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43</v>
      </c>
      <c r="E152" s="10"/>
      <c r="F152" s="18" t="s">
        <v>18</v>
      </c>
      <c r="G152" s="18" t="s">
        <v>224</v>
      </c>
      <c r="H152" s="10"/>
      <c r="I152" s="19">
        <v>1411415375</v>
      </c>
      <c r="J152" s="19">
        <v>8260</v>
      </c>
      <c r="K152" s="17" t="s">
        <v>9</v>
      </c>
      <c r="L152" s="10"/>
      <c r="M152" s="60">
        <v>58022</v>
      </c>
      <c r="N152" s="60">
        <v>256180</v>
      </c>
      <c r="O152" s="60">
        <v>272069</v>
      </c>
      <c r="P152" s="10"/>
      <c r="Q152" s="60">
        <f t="shared" ref="Q152:Q166" si="57">N152*$Q$200</f>
        <v>3842700</v>
      </c>
      <c r="R152" s="10"/>
      <c r="S152" s="62">
        <f t="shared" ref="S152:S166" si="58">Q152+N152</f>
        <v>4098880</v>
      </c>
      <c r="T152" s="10"/>
      <c r="U152" s="64">
        <v>18.2</v>
      </c>
      <c r="V152" s="64">
        <v>19.38</v>
      </c>
      <c r="W152" s="10"/>
      <c r="X152" s="43">
        <v>691430000000</v>
      </c>
      <c r="Y152" s="36">
        <v>6.2E-2</v>
      </c>
      <c r="Z152" s="10"/>
      <c r="AA152" s="20">
        <v>15</v>
      </c>
      <c r="AB152" s="20">
        <v>17</v>
      </c>
      <c r="AC152" s="20">
        <v>8</v>
      </c>
      <c r="AD152" s="20">
        <v>59</v>
      </c>
      <c r="AE152" s="20">
        <v>1</v>
      </c>
      <c r="AF152" s="66">
        <f t="shared" ref="AF152:AF166" si="59">SUM(AA152:AE152)</f>
        <v>100</v>
      </c>
      <c r="AG152" s="10"/>
      <c r="AH152" s="36">
        <v>-2.9000000000000001E-2</v>
      </c>
      <c r="AI152" s="40">
        <v>17723</v>
      </c>
      <c r="AJ152" s="37">
        <v>0.72</v>
      </c>
      <c r="AK152" s="42" t="s">
        <v>213</v>
      </c>
      <c r="AL152" s="41">
        <v>990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108</v>
      </c>
      <c r="E153" s="10"/>
      <c r="F153" s="18" t="s">
        <v>18</v>
      </c>
      <c r="G153" s="18" t="s">
        <v>224</v>
      </c>
      <c r="H153" s="10"/>
      <c r="I153" s="19">
        <v>31187264</v>
      </c>
      <c r="J153" s="19">
        <v>9850</v>
      </c>
      <c r="K153" s="17" t="s">
        <v>9</v>
      </c>
      <c r="L153" s="10"/>
      <c r="M153" s="60">
        <v>7152</v>
      </c>
      <c r="N153" s="60">
        <v>7374</v>
      </c>
      <c r="O153" s="60">
        <v>6809</v>
      </c>
      <c r="P153" s="10"/>
      <c r="Q153" s="60">
        <f t="shared" si="57"/>
        <v>110610</v>
      </c>
      <c r="R153" s="10"/>
      <c r="S153" s="62">
        <f t="shared" si="58"/>
        <v>117984</v>
      </c>
      <c r="T153" s="10"/>
      <c r="U153" s="64">
        <v>23.6</v>
      </c>
      <c r="V153" s="64">
        <v>22.48</v>
      </c>
      <c r="W153" s="10"/>
      <c r="X153" s="43">
        <v>23330000000</v>
      </c>
      <c r="Y153" s="36">
        <v>7.9000000000000001E-2</v>
      </c>
      <c r="Z153" s="10"/>
      <c r="AA153" s="20">
        <v>50</v>
      </c>
      <c r="AB153" s="20">
        <v>20</v>
      </c>
      <c r="AC153" s="20">
        <v>3</v>
      </c>
      <c r="AD153" s="20">
        <v>25</v>
      </c>
      <c r="AE153" s="20">
        <v>2</v>
      </c>
      <c r="AF153" s="66">
        <f t="shared" si="59"/>
        <v>100</v>
      </c>
      <c r="AG153" s="10"/>
      <c r="AH153" s="36">
        <v>5.5E-2</v>
      </c>
      <c r="AI153" s="40">
        <v>88540</v>
      </c>
      <c r="AJ153" s="37">
        <v>0.77</v>
      </c>
      <c r="AK153" s="42" t="s">
        <v>210</v>
      </c>
      <c r="AL153" s="41">
        <v>1209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ht="24" customHeight="1">
      <c r="A154" s="16"/>
      <c r="B154" s="17">
        <f t="shared" si="50"/>
        <v>3</v>
      </c>
      <c r="C154" s="10"/>
      <c r="D154" s="18" t="s">
        <v>184</v>
      </c>
      <c r="E154" s="10"/>
      <c r="F154" s="18" t="s">
        <v>18</v>
      </c>
      <c r="G154" s="18" t="s">
        <v>224</v>
      </c>
      <c r="H154" s="10"/>
      <c r="I154" s="19">
        <v>94569072</v>
      </c>
      <c r="J154" s="19">
        <v>2050</v>
      </c>
      <c r="K154" s="17" t="s">
        <v>9</v>
      </c>
      <c r="L154" s="10"/>
      <c r="M154" s="60">
        <v>8417</v>
      </c>
      <c r="N154" s="60">
        <v>24970</v>
      </c>
      <c r="O154" s="60">
        <v>21599</v>
      </c>
      <c r="P154" s="10"/>
      <c r="Q154" s="60">
        <f t="shared" si="57"/>
        <v>374550</v>
      </c>
      <c r="R154" s="10"/>
      <c r="S154" s="62">
        <f t="shared" si="58"/>
        <v>399520</v>
      </c>
      <c r="T154" s="10"/>
      <c r="U154" s="64">
        <v>26.4</v>
      </c>
      <c r="V154" s="64">
        <v>22.65</v>
      </c>
      <c r="W154" s="10"/>
      <c r="X154" s="43">
        <v>18020000000</v>
      </c>
      <c r="Y154" s="36">
        <v>8.7999999999999995E-2</v>
      </c>
      <c r="Z154" s="10"/>
      <c r="AA154" s="20">
        <v>30</v>
      </c>
      <c r="AB154" s="20">
        <v>20</v>
      </c>
      <c r="AC154" s="20">
        <v>2</v>
      </c>
      <c r="AD154" s="20">
        <v>47</v>
      </c>
      <c r="AE154" s="20">
        <v>1</v>
      </c>
      <c r="AF154" s="66">
        <f t="shared" si="59"/>
        <v>100</v>
      </c>
      <c r="AG154" s="10"/>
      <c r="AH154" s="36">
        <v>-4.2000000000000003E-2</v>
      </c>
      <c r="AI154" s="40">
        <v>53577</v>
      </c>
      <c r="AJ154" s="37">
        <v>0.82</v>
      </c>
      <c r="AK154" s="42" t="s">
        <v>213</v>
      </c>
      <c r="AL154" s="41">
        <v>1157</v>
      </c>
      <c r="AN154" s="86"/>
      <c r="AO154" s="87"/>
      <c r="AP154" s="88">
        <f t="shared" si="60"/>
        <v>0</v>
      </c>
      <c r="AR154" s="86">
        <f t="shared" si="61"/>
        <v>0</v>
      </c>
      <c r="AS154" s="87"/>
      <c r="AT154" s="88">
        <f t="shared" si="62"/>
        <v>0</v>
      </c>
      <c r="AV154" s="88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285</v>
      </c>
      <c r="E155" s="10"/>
      <c r="F155" s="18" t="s">
        <v>18</v>
      </c>
      <c r="G155" s="18" t="s">
        <v>224</v>
      </c>
      <c r="H155" s="10"/>
      <c r="I155" s="19">
        <v>103320224</v>
      </c>
      <c r="J155" s="19">
        <v>3580</v>
      </c>
      <c r="K155" s="17" t="s">
        <v>9</v>
      </c>
      <c r="L155" s="10"/>
      <c r="M155" s="60">
        <v>10012</v>
      </c>
      <c r="N155" s="60">
        <v>12690</v>
      </c>
      <c r="O155" s="60">
        <v>11089</v>
      </c>
      <c r="P155" s="10"/>
      <c r="Q155" s="60">
        <f t="shared" si="57"/>
        <v>190350</v>
      </c>
      <c r="R155" s="10"/>
      <c r="S155" s="62">
        <f t="shared" si="58"/>
        <v>203040</v>
      </c>
      <c r="T155" s="10"/>
      <c r="U155" s="64">
        <v>12.3</v>
      </c>
      <c r="V155" s="64">
        <v>10.83</v>
      </c>
      <c r="W155" s="10"/>
      <c r="X155" s="43">
        <v>12450000000</v>
      </c>
      <c r="Y155" s="36">
        <v>4.1000000000000002E-2</v>
      </c>
      <c r="Z155" s="10"/>
      <c r="AA155" s="20">
        <v>48</v>
      </c>
      <c r="AB155" s="20">
        <v>21</v>
      </c>
      <c r="AC155" s="20">
        <v>3</v>
      </c>
      <c r="AD155" s="20">
        <v>26</v>
      </c>
      <c r="AE155" s="20">
        <v>2</v>
      </c>
      <c r="AF155" s="66">
        <f t="shared" si="59"/>
        <v>100</v>
      </c>
      <c r="AG155" s="10"/>
      <c r="AH155" s="36">
        <v>1.4999999999999999E-2</v>
      </c>
      <c r="AI155" s="40">
        <v>8954</v>
      </c>
      <c r="AJ155" s="37">
        <v>0.77</v>
      </c>
      <c r="AK155" s="42" t="s">
        <v>213</v>
      </c>
      <c r="AL155" s="41">
        <v>635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37</v>
      </c>
      <c r="E156" s="10"/>
      <c r="F156" s="18" t="s">
        <v>18</v>
      </c>
      <c r="G156" s="18" t="s">
        <v>224</v>
      </c>
      <c r="H156" s="10"/>
      <c r="I156" s="19">
        <v>15762370</v>
      </c>
      <c r="J156" s="19">
        <v>1140</v>
      </c>
      <c r="K156" s="17" t="s">
        <v>9</v>
      </c>
      <c r="L156" s="10"/>
      <c r="M156" s="60">
        <v>1852</v>
      </c>
      <c r="N156" s="60">
        <v>2803</v>
      </c>
      <c r="O156" s="60">
        <v>3995</v>
      </c>
      <c r="P156" s="10"/>
      <c r="Q156" s="60">
        <f t="shared" si="57"/>
        <v>42045</v>
      </c>
      <c r="R156" s="10"/>
      <c r="S156" s="62">
        <f t="shared" si="58"/>
        <v>44848</v>
      </c>
      <c r="T156" s="10"/>
      <c r="U156" s="64">
        <v>17.8</v>
      </c>
      <c r="V156" s="64">
        <v>25.13</v>
      </c>
      <c r="W156" s="10"/>
      <c r="X156" s="43">
        <v>1180000000</v>
      </c>
      <c r="Y156" s="36">
        <v>5.8999999999999997E-2</v>
      </c>
      <c r="Z156" s="10"/>
      <c r="AA156" s="20">
        <v>29</v>
      </c>
      <c r="AB156" s="20">
        <v>20</v>
      </c>
      <c r="AC156" s="20">
        <v>2</v>
      </c>
      <c r="AD156" s="20">
        <v>48</v>
      </c>
      <c r="AE156" s="20">
        <v>1</v>
      </c>
      <c r="AF156" s="66">
        <f t="shared" si="59"/>
        <v>100</v>
      </c>
      <c r="AG156" s="10"/>
      <c r="AH156" s="36">
        <v>-3.5999999999999997E-2</v>
      </c>
      <c r="AI156" s="40">
        <v>23802</v>
      </c>
      <c r="AJ156" s="37">
        <v>0.78</v>
      </c>
      <c r="AK156" s="42" t="s">
        <v>213</v>
      </c>
      <c r="AL156" s="41">
        <v>1332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131</v>
      </c>
      <c r="E157" s="10"/>
      <c r="F157" s="18" t="s">
        <v>18</v>
      </c>
      <c r="G157" s="18" t="s">
        <v>224</v>
      </c>
      <c r="H157" s="10"/>
      <c r="I157" s="19">
        <v>8084991</v>
      </c>
      <c r="J157" s="19">
        <v>2160</v>
      </c>
      <c r="K157" s="17" t="s">
        <v>9</v>
      </c>
      <c r="L157" s="10"/>
      <c r="M157" s="60">
        <v>158</v>
      </c>
      <c r="N157" s="60">
        <v>1145</v>
      </c>
      <c r="O157" s="60">
        <v>2788</v>
      </c>
      <c r="P157" s="10"/>
      <c r="Q157" s="60">
        <f t="shared" si="57"/>
        <v>17175</v>
      </c>
      <c r="R157" s="10"/>
      <c r="S157" s="62">
        <f t="shared" si="58"/>
        <v>18320</v>
      </c>
      <c r="T157" s="10"/>
      <c r="U157" s="64">
        <v>14.2</v>
      </c>
      <c r="V157" s="64">
        <v>31.06</v>
      </c>
      <c r="W157" s="10"/>
      <c r="X157" s="43">
        <v>896010000</v>
      </c>
      <c r="Y157" s="36">
        <v>4.7E-2</v>
      </c>
      <c r="Z157" s="10"/>
      <c r="AA157" s="20">
        <v>49</v>
      </c>
      <c r="AB157" s="20">
        <v>19</v>
      </c>
      <c r="AC157" s="20">
        <v>1</v>
      </c>
      <c r="AD157" s="20">
        <v>29</v>
      </c>
      <c r="AE157" s="20">
        <v>2</v>
      </c>
      <c r="AF157" s="66">
        <f t="shared" si="59"/>
        <v>100</v>
      </c>
      <c r="AG157" s="10"/>
      <c r="AH157" s="36">
        <v>-4.1000000000000002E-2</v>
      </c>
      <c r="AI157" s="40">
        <v>1249</v>
      </c>
      <c r="AJ157" s="37">
        <v>0.9</v>
      </c>
      <c r="AK157" s="42" t="s">
        <v>213</v>
      </c>
      <c r="AL157" s="41">
        <v>1777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98</v>
      </c>
      <c r="E158" s="10"/>
      <c r="F158" s="18" t="s">
        <v>18</v>
      </c>
      <c r="G158" s="18" t="s">
        <v>224</v>
      </c>
      <c r="H158" s="10"/>
      <c r="I158" s="19">
        <v>6758353</v>
      </c>
      <c r="J158" s="19">
        <v>2150</v>
      </c>
      <c r="K158" s="17" t="s">
        <v>9</v>
      </c>
      <c r="L158" s="10"/>
      <c r="M158" s="60">
        <v>1086</v>
      </c>
      <c r="N158" s="60">
        <v>1120</v>
      </c>
      <c r="O158" s="60">
        <v>1717</v>
      </c>
      <c r="P158" s="10"/>
      <c r="Q158" s="60">
        <f t="shared" si="57"/>
        <v>16800</v>
      </c>
      <c r="R158" s="10"/>
      <c r="S158" s="62">
        <f t="shared" si="58"/>
        <v>17920</v>
      </c>
      <c r="T158" s="10"/>
      <c r="U158" s="64">
        <v>16.600000000000001</v>
      </c>
      <c r="V158" s="64">
        <v>24.96</v>
      </c>
      <c r="W158" s="10"/>
      <c r="X158" s="43">
        <v>870930000</v>
      </c>
      <c r="Y158" s="36">
        <v>5.5E-2</v>
      </c>
      <c r="Z158" s="10"/>
      <c r="AA158" s="20">
        <v>30</v>
      </c>
      <c r="AB158" s="20">
        <v>20</v>
      </c>
      <c r="AC158" s="20">
        <v>2</v>
      </c>
      <c r="AD158" s="20">
        <v>46</v>
      </c>
      <c r="AE158" s="20">
        <v>2</v>
      </c>
      <c r="AF158" s="66">
        <f t="shared" si="59"/>
        <v>100</v>
      </c>
      <c r="AG158" s="10"/>
      <c r="AH158" s="36">
        <v>-7.1999999999999995E-2</v>
      </c>
      <c r="AI158" s="40">
        <v>27374</v>
      </c>
      <c r="AJ158" s="37">
        <v>0.75</v>
      </c>
      <c r="AK158" s="42" t="s">
        <v>213</v>
      </c>
      <c r="AL158" s="41">
        <v>1502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116</v>
      </c>
      <c r="E159" s="10"/>
      <c r="F159" s="18" t="s">
        <v>18</v>
      </c>
      <c r="G159" s="18" t="s">
        <v>224</v>
      </c>
      <c r="H159" s="10"/>
      <c r="I159" s="19">
        <v>3027398</v>
      </c>
      <c r="J159" s="19">
        <v>3550</v>
      </c>
      <c r="K159" s="17" t="s">
        <v>9</v>
      </c>
      <c r="L159" s="10"/>
      <c r="M159" s="60">
        <v>484</v>
      </c>
      <c r="N159" s="60">
        <v>499</v>
      </c>
      <c r="O159" s="60">
        <v>541</v>
      </c>
      <c r="P159" s="10"/>
      <c r="Q159" s="60">
        <f t="shared" si="57"/>
        <v>7485</v>
      </c>
      <c r="R159" s="10"/>
      <c r="S159" s="62">
        <f t="shared" si="58"/>
        <v>7984</v>
      </c>
      <c r="T159" s="10"/>
      <c r="U159" s="64">
        <v>16.5</v>
      </c>
      <c r="V159" s="64">
        <v>16.95</v>
      </c>
      <c r="W159" s="10"/>
      <c r="X159" s="43">
        <v>613090000</v>
      </c>
      <c r="Y159" s="36">
        <v>5.5E-2</v>
      </c>
      <c r="Z159" s="10"/>
      <c r="AA159" s="20">
        <v>50</v>
      </c>
      <c r="AB159" s="20">
        <v>20</v>
      </c>
      <c r="AC159" s="20">
        <v>1</v>
      </c>
      <c r="AD159" s="20">
        <v>27</v>
      </c>
      <c r="AE159" s="20">
        <v>2</v>
      </c>
      <c r="AF159" s="66">
        <f t="shared" si="59"/>
        <v>100</v>
      </c>
      <c r="AG159" s="10"/>
      <c r="AH159" s="36">
        <v>-0.05</v>
      </c>
      <c r="AI159" s="40">
        <v>27797</v>
      </c>
      <c r="AJ159" s="37">
        <v>0.84</v>
      </c>
      <c r="AK159" s="42" t="s">
        <v>213</v>
      </c>
      <c r="AL159" s="41">
        <v>1037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66</v>
      </c>
      <c r="E160" s="10"/>
      <c r="F160" s="18" t="s">
        <v>18</v>
      </c>
      <c r="G160" s="18" t="s">
        <v>224</v>
      </c>
      <c r="H160" s="10"/>
      <c r="I160" s="19">
        <v>898760</v>
      </c>
      <c r="J160" s="19">
        <v>4840</v>
      </c>
      <c r="K160" s="17" t="s">
        <v>9</v>
      </c>
      <c r="L160" s="10"/>
      <c r="M160" s="60">
        <v>60</v>
      </c>
      <c r="N160" s="60">
        <v>86</v>
      </c>
      <c r="O160" s="60">
        <v>85</v>
      </c>
      <c r="P160" s="10"/>
      <c r="Q160" s="60">
        <f t="shared" si="57"/>
        <v>1290</v>
      </c>
      <c r="R160" s="10"/>
      <c r="S160" s="62">
        <f t="shared" si="58"/>
        <v>1376</v>
      </c>
      <c r="T160" s="10"/>
      <c r="U160" s="64">
        <v>9.6</v>
      </c>
      <c r="V160" s="64">
        <v>9.3699999999999992</v>
      </c>
      <c r="W160" s="10"/>
      <c r="X160" s="43">
        <v>148620000</v>
      </c>
      <c r="Y160" s="36">
        <v>3.2000000000000001E-2</v>
      </c>
      <c r="Z160" s="10"/>
      <c r="AA160" s="20">
        <v>62</v>
      </c>
      <c r="AB160" s="20">
        <v>12</v>
      </c>
      <c r="AC160" s="20">
        <v>2</v>
      </c>
      <c r="AD160" s="20">
        <v>23</v>
      </c>
      <c r="AE160" s="20">
        <v>1</v>
      </c>
      <c r="AF160" s="66">
        <f t="shared" si="59"/>
        <v>100</v>
      </c>
      <c r="AG160" s="10"/>
      <c r="AH160" s="36">
        <v>-2.1999999999999999E-2</v>
      </c>
      <c r="AI160" s="40">
        <v>12324</v>
      </c>
      <c r="AJ160" s="37">
        <v>0.73</v>
      </c>
      <c r="AK160" s="42" t="s">
        <v>214</v>
      </c>
      <c r="AL160" s="41">
        <v>587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153</v>
      </c>
      <c r="E161" s="10"/>
      <c r="F161" s="18" t="s">
        <v>18</v>
      </c>
      <c r="G161" s="18" t="s">
        <v>224</v>
      </c>
      <c r="H161" s="10"/>
      <c r="I161" s="19">
        <v>599419</v>
      </c>
      <c r="J161" s="19">
        <v>1880</v>
      </c>
      <c r="K161" s="17" t="s">
        <v>9</v>
      </c>
      <c r="L161" s="10"/>
      <c r="M161" s="60">
        <v>11</v>
      </c>
      <c r="N161" s="60">
        <v>104</v>
      </c>
      <c r="O161" s="60">
        <v>116</v>
      </c>
      <c r="P161" s="10"/>
      <c r="Q161" s="60">
        <f t="shared" si="57"/>
        <v>1560</v>
      </c>
      <c r="R161" s="10"/>
      <c r="S161" s="62">
        <f t="shared" si="58"/>
        <v>1664</v>
      </c>
      <c r="T161" s="10"/>
      <c r="U161" s="64">
        <v>17.399999999999999</v>
      </c>
      <c r="V161" s="64">
        <v>18.579999999999998</v>
      </c>
      <c r="W161" s="10"/>
      <c r="X161" s="43">
        <v>71110000</v>
      </c>
      <c r="Y161" s="36">
        <v>5.8000000000000003E-2</v>
      </c>
      <c r="Z161" s="10"/>
      <c r="AA161" s="20">
        <v>29</v>
      </c>
      <c r="AB161" s="20">
        <v>12</v>
      </c>
      <c r="AC161" s="20">
        <v>1</v>
      </c>
      <c r="AD161" s="20">
        <v>57</v>
      </c>
      <c r="AE161" s="20">
        <v>1</v>
      </c>
      <c r="AF161" s="66">
        <f t="shared" si="59"/>
        <v>100</v>
      </c>
      <c r="AG161" s="10"/>
      <c r="AH161" s="36">
        <v>-2.9000000000000001E-2</v>
      </c>
      <c r="AI161" s="40">
        <v>7507</v>
      </c>
      <c r="AJ161" s="37">
        <v>0.8</v>
      </c>
      <c r="AK161" s="42" t="s">
        <v>214</v>
      </c>
      <c r="AL161" s="41">
        <v>1130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182</v>
      </c>
      <c r="E162" s="10"/>
      <c r="F162" s="18" t="s">
        <v>18</v>
      </c>
      <c r="G162" s="18" t="s">
        <v>224</v>
      </c>
      <c r="H162" s="10"/>
      <c r="I162" s="19">
        <v>270402</v>
      </c>
      <c r="J162" s="19">
        <v>3170</v>
      </c>
      <c r="K162" s="17" t="s">
        <v>9</v>
      </c>
      <c r="L162" s="10"/>
      <c r="M162" s="60">
        <v>9</v>
      </c>
      <c r="N162" s="60">
        <v>43</v>
      </c>
      <c r="O162" s="60">
        <v>51</v>
      </c>
      <c r="P162" s="10"/>
      <c r="Q162" s="60">
        <f t="shared" si="57"/>
        <v>645</v>
      </c>
      <c r="R162" s="10"/>
      <c r="S162" s="62">
        <f t="shared" si="58"/>
        <v>688</v>
      </c>
      <c r="T162" s="10"/>
      <c r="U162" s="64">
        <v>15.9</v>
      </c>
      <c r="V162" s="64">
        <v>18.16</v>
      </c>
      <c r="W162" s="10"/>
      <c r="X162" s="43">
        <v>41660000</v>
      </c>
      <c r="Y162" s="36">
        <v>5.2999999999999999E-2</v>
      </c>
      <c r="Z162" s="10"/>
      <c r="AA162" s="20">
        <v>40</v>
      </c>
      <c r="AB162" s="20">
        <v>13</v>
      </c>
      <c r="AC162" s="20">
        <v>1</v>
      </c>
      <c r="AD162" s="20">
        <v>45</v>
      </c>
      <c r="AE162" s="20">
        <v>1</v>
      </c>
      <c r="AF162" s="66">
        <f t="shared" si="59"/>
        <v>100</v>
      </c>
      <c r="AG162" s="10"/>
      <c r="AH162" s="36">
        <v>-4.0000000000000001E-3</v>
      </c>
      <c r="AI162" s="40">
        <v>5539</v>
      </c>
      <c r="AJ162" s="37">
        <v>0.77</v>
      </c>
      <c r="AK162" s="42" t="s">
        <v>214</v>
      </c>
      <c r="AL162" s="41">
        <v>1111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143</v>
      </c>
      <c r="E163" s="10"/>
      <c r="F163" s="18" t="s">
        <v>18</v>
      </c>
      <c r="G163" s="18" t="s">
        <v>224</v>
      </c>
      <c r="H163" s="10"/>
      <c r="I163" s="19">
        <v>195125</v>
      </c>
      <c r="J163" s="19">
        <v>4100</v>
      </c>
      <c r="K163" s="17" t="s">
        <v>9</v>
      </c>
      <c r="L163" s="10"/>
      <c r="M163" s="60">
        <v>17</v>
      </c>
      <c r="N163" s="60">
        <v>22</v>
      </c>
      <c r="O163" s="60">
        <v>18</v>
      </c>
      <c r="P163" s="10"/>
      <c r="Q163" s="60">
        <f t="shared" si="57"/>
        <v>330</v>
      </c>
      <c r="R163" s="10"/>
      <c r="S163" s="62">
        <f t="shared" si="58"/>
        <v>352</v>
      </c>
      <c r="T163" s="10"/>
      <c r="U163" s="64">
        <v>11.3</v>
      </c>
      <c r="V163" s="64">
        <v>9.1</v>
      </c>
      <c r="W163" s="10"/>
      <c r="X163" s="43">
        <v>29490000</v>
      </c>
      <c r="Y163" s="36">
        <v>3.6999999999999998E-2</v>
      </c>
      <c r="Z163" s="10"/>
      <c r="AA163" s="20">
        <v>50</v>
      </c>
      <c r="AB163" s="20">
        <v>12</v>
      </c>
      <c r="AC163" s="20">
        <v>2</v>
      </c>
      <c r="AD163" s="20">
        <v>35</v>
      </c>
      <c r="AE163" s="20">
        <v>1</v>
      </c>
      <c r="AF163" s="66">
        <f t="shared" si="59"/>
        <v>100</v>
      </c>
      <c r="AG163" s="10"/>
      <c r="AH163" s="36">
        <v>-1.7999999999999999E-2</v>
      </c>
      <c r="AI163" s="40">
        <v>12933</v>
      </c>
      <c r="AJ163" s="37">
        <v>0.71</v>
      </c>
      <c r="AK163" s="42" t="s">
        <v>214</v>
      </c>
      <c r="AL163" s="41">
        <v>551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169</v>
      </c>
      <c r="E164" s="10"/>
      <c r="F164" s="18" t="s">
        <v>18</v>
      </c>
      <c r="G164" s="18" t="s">
        <v>224</v>
      </c>
      <c r="H164" s="10"/>
      <c r="I164" s="19">
        <v>107122</v>
      </c>
      <c r="J164" s="19">
        <v>4020</v>
      </c>
      <c r="K164" s="17" t="s">
        <v>9</v>
      </c>
      <c r="L164" s="10"/>
      <c r="M164" s="60">
        <v>18</v>
      </c>
      <c r="N164" s="60">
        <v>18</v>
      </c>
      <c r="O164" s="60">
        <v>12</v>
      </c>
      <c r="P164" s="10"/>
      <c r="Q164" s="60">
        <f t="shared" si="57"/>
        <v>270</v>
      </c>
      <c r="R164" s="10"/>
      <c r="S164" s="62">
        <f t="shared" si="58"/>
        <v>288</v>
      </c>
      <c r="T164" s="10"/>
      <c r="U164" s="64">
        <v>16.8</v>
      </c>
      <c r="V164" s="64">
        <v>11.15</v>
      </c>
      <c r="W164" s="10"/>
      <c r="X164" s="43">
        <v>22410000</v>
      </c>
      <c r="Y164" s="36">
        <v>5.6000000000000001E-2</v>
      </c>
      <c r="Z164" s="10"/>
      <c r="AA164" s="20">
        <v>43</v>
      </c>
      <c r="AB164" s="20">
        <v>15</v>
      </c>
      <c r="AC164" s="20">
        <v>2</v>
      </c>
      <c r="AD164" s="20">
        <v>39</v>
      </c>
      <c r="AE164" s="20">
        <v>1</v>
      </c>
      <c r="AF164" s="66">
        <f t="shared" si="59"/>
        <v>100</v>
      </c>
      <c r="AG164" s="10"/>
      <c r="AH164" s="36">
        <v>-1.6E-2</v>
      </c>
      <c r="AI164" s="40">
        <v>7612</v>
      </c>
      <c r="AJ164" s="37">
        <v>0.69</v>
      </c>
      <c r="AK164" s="42" t="s">
        <v>213</v>
      </c>
      <c r="AL164" s="41">
        <v>658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115</v>
      </c>
      <c r="E166" s="10"/>
      <c r="F166" s="18" t="s">
        <v>18</v>
      </c>
      <c r="G166" s="18" t="s">
        <v>224</v>
      </c>
      <c r="H166" s="10"/>
      <c r="I166" s="19">
        <v>104937</v>
      </c>
      <c r="J166" s="19">
        <v>3680</v>
      </c>
      <c r="K166" s="17" t="s">
        <v>9</v>
      </c>
      <c r="L166" s="10"/>
      <c r="M166" s="60">
        <v>2</v>
      </c>
      <c r="N166" s="60">
        <v>2</v>
      </c>
      <c r="O166" s="60">
        <v>16</v>
      </c>
      <c r="P166" s="10"/>
      <c r="Q166" s="60">
        <f t="shared" si="57"/>
        <v>30</v>
      </c>
      <c r="R166" s="10"/>
      <c r="S166" s="62">
        <f t="shared" si="58"/>
        <v>32</v>
      </c>
      <c r="T166" s="10"/>
      <c r="U166" s="64">
        <v>1.9</v>
      </c>
      <c r="V166" s="64">
        <v>15.66</v>
      </c>
      <c r="W166" s="10"/>
      <c r="X166" s="43">
        <v>2090000</v>
      </c>
      <c r="Y166" s="36">
        <v>6.0000000000000001E-3</v>
      </c>
      <c r="Z166" s="10"/>
      <c r="AA166" s="20">
        <v>74</v>
      </c>
      <c r="AB166" s="20">
        <v>14</v>
      </c>
      <c r="AC166" s="20">
        <v>2</v>
      </c>
      <c r="AD166" s="20">
        <v>9</v>
      </c>
      <c r="AE166" s="20">
        <v>1</v>
      </c>
      <c r="AF166" s="66">
        <f t="shared" si="59"/>
        <v>100</v>
      </c>
      <c r="AG166" s="10"/>
      <c r="AH166" s="36">
        <v>-3.0000000000000001E-3</v>
      </c>
      <c r="AI166" s="40">
        <v>5406</v>
      </c>
      <c r="AJ166" s="37">
        <v>0.82</v>
      </c>
      <c r="AK166" s="42" t="s">
        <v>214</v>
      </c>
      <c r="AL166" s="41">
        <v>933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65</v>
      </c>
      <c r="E168" s="10"/>
      <c r="F168" s="18" t="s">
        <v>11</v>
      </c>
      <c r="G168" s="18" t="s">
        <v>11</v>
      </c>
      <c r="H168" s="10"/>
      <c r="I168" s="19">
        <v>102403200</v>
      </c>
      <c r="J168" s="19">
        <v>660</v>
      </c>
      <c r="K168" s="17" t="s">
        <v>6</v>
      </c>
      <c r="L168" s="10"/>
      <c r="M168" s="60">
        <v>4352</v>
      </c>
      <c r="N168" s="60">
        <v>27326</v>
      </c>
      <c r="O168" s="60">
        <v>9639</v>
      </c>
      <c r="P168" s="10"/>
      <c r="Q168" s="60">
        <f t="shared" ref="Q168:Q188" si="63">N168*$Q$200</f>
        <v>409890</v>
      </c>
      <c r="R168" s="10"/>
      <c r="S168" s="62">
        <f t="shared" ref="S168:S192" si="64">Q168+N168</f>
        <v>437216</v>
      </c>
      <c r="T168" s="10"/>
      <c r="U168" s="64">
        <v>26.7</v>
      </c>
      <c r="V168" s="64">
        <v>9.6</v>
      </c>
      <c r="W168" s="10"/>
      <c r="X168" s="43">
        <v>6480000000</v>
      </c>
      <c r="Y168" s="36">
        <v>8.8999999999999996E-2</v>
      </c>
      <c r="Z168" s="10"/>
      <c r="AA168" s="20">
        <v>48</v>
      </c>
      <c r="AB168" s="20">
        <v>5</v>
      </c>
      <c r="AC168" s="20">
        <v>3</v>
      </c>
      <c r="AD168" s="20">
        <v>43</v>
      </c>
      <c r="AE168" s="20">
        <v>1</v>
      </c>
      <c r="AF168" s="66">
        <f t="shared" ref="AF168:AF192" si="65">SUM(AA168:AE168)</f>
        <v>100</v>
      </c>
      <c r="AG168" s="10"/>
      <c r="AH168" s="36">
        <v>-0.1</v>
      </c>
      <c r="AI168" s="40">
        <v>692</v>
      </c>
      <c r="AJ168" s="37">
        <v>0.6</v>
      </c>
      <c r="AK168" s="42" t="s">
        <v>214</v>
      </c>
      <c r="AL168" s="41">
        <v>550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178</v>
      </c>
      <c r="E169" s="10"/>
      <c r="F169" s="18" t="s">
        <v>11</v>
      </c>
      <c r="G169" s="18" t="s">
        <v>11</v>
      </c>
      <c r="H169" s="10"/>
      <c r="I169" s="19">
        <v>55572200</v>
      </c>
      <c r="J169" s="19">
        <v>900</v>
      </c>
      <c r="K169" s="17" t="s">
        <v>6</v>
      </c>
      <c r="L169" s="10"/>
      <c r="M169" s="60">
        <v>3256</v>
      </c>
      <c r="N169" s="60">
        <v>16252</v>
      </c>
      <c r="O169" s="60">
        <v>5496</v>
      </c>
      <c r="P169" s="10"/>
      <c r="Q169" s="60">
        <f t="shared" si="63"/>
        <v>243780</v>
      </c>
      <c r="R169" s="10"/>
      <c r="S169" s="62">
        <f t="shared" si="64"/>
        <v>260032</v>
      </c>
      <c r="T169" s="10"/>
      <c r="U169" s="64">
        <v>29.2</v>
      </c>
      <c r="V169" s="64">
        <v>10.46</v>
      </c>
      <c r="W169" s="10"/>
      <c r="X169" s="43">
        <v>4990000000</v>
      </c>
      <c r="Y169" s="36">
        <v>0.1</v>
      </c>
      <c r="Z169" s="10"/>
      <c r="AA169" s="20">
        <v>49</v>
      </c>
      <c r="AB169" s="20">
        <v>5</v>
      </c>
      <c r="AC169" s="20">
        <v>5</v>
      </c>
      <c r="AD169" s="20">
        <v>40</v>
      </c>
      <c r="AE169" s="20">
        <v>1</v>
      </c>
      <c r="AF169" s="66">
        <f t="shared" si="65"/>
        <v>100</v>
      </c>
      <c r="AG169" s="10"/>
      <c r="AH169" s="36">
        <v>-3.5999999999999997E-2</v>
      </c>
      <c r="AI169" s="40">
        <v>3893</v>
      </c>
      <c r="AJ169" s="37">
        <v>0.56999999999999995</v>
      </c>
      <c r="AK169" s="42" t="s">
        <v>214</v>
      </c>
      <c r="AL169" s="41">
        <v>605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54</v>
      </c>
      <c r="E170" s="10"/>
      <c r="F170" s="18" t="s">
        <v>11</v>
      </c>
      <c r="G170" s="18" t="s">
        <v>11</v>
      </c>
      <c r="H170" s="10"/>
      <c r="I170" s="19">
        <v>78736152</v>
      </c>
      <c r="J170" s="19">
        <v>420</v>
      </c>
      <c r="K170" s="17" t="s">
        <v>6</v>
      </c>
      <c r="L170" s="10"/>
      <c r="M170" s="60">
        <v>385</v>
      </c>
      <c r="N170" s="60">
        <v>26529</v>
      </c>
      <c r="O170" s="60">
        <v>20521</v>
      </c>
      <c r="P170" s="10"/>
      <c r="Q170" s="60">
        <f t="shared" si="63"/>
        <v>397935</v>
      </c>
      <c r="R170" s="10"/>
      <c r="S170" s="62">
        <f t="shared" si="64"/>
        <v>424464</v>
      </c>
      <c r="T170" s="10"/>
      <c r="U170" s="64">
        <v>33.700000000000003</v>
      </c>
      <c r="V170" s="64">
        <v>26.06</v>
      </c>
      <c r="W170" s="10"/>
      <c r="X170" s="43">
        <v>4160000000</v>
      </c>
      <c r="Y170" s="36">
        <v>0.112</v>
      </c>
      <c r="Z170" s="10"/>
      <c r="AA170" s="20">
        <v>53</v>
      </c>
      <c r="AB170" s="20">
        <v>3</v>
      </c>
      <c r="AC170" s="20">
        <v>1</v>
      </c>
      <c r="AD170" s="20">
        <v>42</v>
      </c>
      <c r="AE170" s="20">
        <v>1</v>
      </c>
      <c r="AF170" s="66">
        <f t="shared" si="65"/>
        <v>100</v>
      </c>
      <c r="AG170" s="10"/>
      <c r="AH170" s="36">
        <v>-7.6999999999999999E-2</v>
      </c>
      <c r="AI170" s="40">
        <v>518</v>
      </c>
      <c r="AJ170" s="37">
        <v>0.62</v>
      </c>
      <c r="AK170" s="42" t="s">
        <v>213</v>
      </c>
      <c r="AL170" s="41">
        <v>1728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186</v>
      </c>
      <c r="E171" s="10"/>
      <c r="F171" s="18" t="s">
        <v>11</v>
      </c>
      <c r="G171" s="18" t="s">
        <v>11</v>
      </c>
      <c r="H171" s="10"/>
      <c r="I171" s="19">
        <v>16150362</v>
      </c>
      <c r="J171" s="19">
        <v>940</v>
      </c>
      <c r="K171" s="17" t="s">
        <v>6</v>
      </c>
      <c r="L171" s="10"/>
      <c r="M171" s="60">
        <v>1721</v>
      </c>
      <c r="N171" s="60">
        <v>5601</v>
      </c>
      <c r="O171" s="60">
        <v>2731</v>
      </c>
      <c r="P171" s="10"/>
      <c r="Q171" s="60">
        <f t="shared" si="63"/>
        <v>84015</v>
      </c>
      <c r="R171" s="10"/>
      <c r="S171" s="62">
        <f t="shared" si="64"/>
        <v>89616</v>
      </c>
      <c r="T171" s="10"/>
      <c r="U171" s="64">
        <v>34.700000000000003</v>
      </c>
      <c r="V171" s="64">
        <v>18.91</v>
      </c>
      <c r="W171" s="10"/>
      <c r="X171" s="43">
        <v>2370000000</v>
      </c>
      <c r="Y171" s="36">
        <v>0.115</v>
      </c>
      <c r="Z171" s="10"/>
      <c r="AA171" s="20">
        <v>55</v>
      </c>
      <c r="AB171" s="20">
        <v>7</v>
      </c>
      <c r="AC171" s="20">
        <v>3</v>
      </c>
      <c r="AD171" s="20">
        <v>32</v>
      </c>
      <c r="AE171" s="20">
        <v>3</v>
      </c>
      <c r="AF171" s="66">
        <f t="shared" si="65"/>
        <v>100</v>
      </c>
      <c r="AG171" s="10"/>
      <c r="AH171" s="36">
        <v>-6.7000000000000004E-2</v>
      </c>
      <c r="AI171" s="40">
        <v>7421</v>
      </c>
      <c r="AJ171" s="37">
        <v>0.77</v>
      </c>
      <c r="AK171" s="42" t="s">
        <v>210</v>
      </c>
      <c r="AL171" s="41">
        <v>1044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174</v>
      </c>
      <c r="E172" s="10"/>
      <c r="F172" s="18" t="s">
        <v>11</v>
      </c>
      <c r="G172" s="18" t="s">
        <v>11</v>
      </c>
      <c r="H172" s="10"/>
      <c r="I172" s="19">
        <v>41487964</v>
      </c>
      <c r="J172" s="19">
        <v>660</v>
      </c>
      <c r="K172" s="17" t="s">
        <v>6</v>
      </c>
      <c r="L172" s="10"/>
      <c r="M172" s="60">
        <v>3503</v>
      </c>
      <c r="N172" s="60">
        <v>12036</v>
      </c>
      <c r="O172" s="60">
        <v>5769</v>
      </c>
      <c r="P172" s="10"/>
      <c r="Q172" s="60">
        <f t="shared" si="63"/>
        <v>180540</v>
      </c>
      <c r="R172" s="10"/>
      <c r="S172" s="62">
        <f t="shared" si="64"/>
        <v>192576</v>
      </c>
      <c r="T172" s="10"/>
      <c r="U172" s="64">
        <v>29</v>
      </c>
      <c r="V172" s="64">
        <v>15.15</v>
      </c>
      <c r="W172" s="10"/>
      <c r="X172" s="43">
        <v>2330000000</v>
      </c>
      <c r="Y172" s="36">
        <v>9.6000000000000002E-2</v>
      </c>
      <c r="Z172" s="10"/>
      <c r="AA172" s="20">
        <v>50</v>
      </c>
      <c r="AB172" s="20">
        <v>8</v>
      </c>
      <c r="AC172" s="20">
        <v>13</v>
      </c>
      <c r="AD172" s="20">
        <v>28</v>
      </c>
      <c r="AE172" s="20">
        <v>1</v>
      </c>
      <c r="AF172" s="66">
        <f t="shared" si="65"/>
        <v>100</v>
      </c>
      <c r="AG172" s="10"/>
      <c r="AH172" s="36">
        <v>-0.10199999999999999</v>
      </c>
      <c r="AI172" s="40">
        <v>3844</v>
      </c>
      <c r="AJ172" s="37">
        <v>0.61</v>
      </c>
      <c r="AK172" s="42" t="s">
        <v>213</v>
      </c>
      <c r="AL172" s="41">
        <v>869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147</v>
      </c>
      <c r="E173" s="10"/>
      <c r="F173" s="18" t="s">
        <v>11</v>
      </c>
      <c r="G173" s="18" t="s">
        <v>11</v>
      </c>
      <c r="H173" s="10"/>
      <c r="I173" s="19">
        <v>15411614</v>
      </c>
      <c r="J173" s="19">
        <v>950</v>
      </c>
      <c r="K173" s="17" t="s">
        <v>6</v>
      </c>
      <c r="L173" s="10"/>
      <c r="M173" s="60">
        <v>604</v>
      </c>
      <c r="N173" s="60">
        <v>3609</v>
      </c>
      <c r="O173" s="60">
        <v>1775</v>
      </c>
      <c r="P173" s="10"/>
      <c r="Q173" s="60">
        <f t="shared" si="63"/>
        <v>54135</v>
      </c>
      <c r="R173" s="10"/>
      <c r="S173" s="62">
        <f t="shared" si="64"/>
        <v>57744</v>
      </c>
      <c r="T173" s="10"/>
      <c r="U173" s="64">
        <v>23.4</v>
      </c>
      <c r="V173" s="64">
        <v>12.36</v>
      </c>
      <c r="W173" s="10"/>
      <c r="X173" s="43">
        <v>1480000000</v>
      </c>
      <c r="Y173" s="36">
        <v>7.8E-2</v>
      </c>
      <c r="Z173" s="10"/>
      <c r="AA173" s="20">
        <v>58</v>
      </c>
      <c r="AB173" s="20">
        <v>10</v>
      </c>
      <c r="AC173" s="20">
        <v>1</v>
      </c>
      <c r="AD173" s="20">
        <v>30</v>
      </c>
      <c r="AE173" s="20">
        <v>1</v>
      </c>
      <c r="AF173" s="66">
        <f t="shared" si="65"/>
        <v>100</v>
      </c>
      <c r="AG173" s="10"/>
      <c r="AH173" s="36">
        <v>-8.9999999999999993E-3</v>
      </c>
      <c r="AI173" s="40">
        <v>3037</v>
      </c>
      <c r="AJ173" s="37">
        <v>0.6</v>
      </c>
      <c r="AK173" s="42" t="s">
        <v>213</v>
      </c>
      <c r="AL173" s="41">
        <v>669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34</v>
      </c>
      <c r="E174" s="10"/>
      <c r="F174" s="18" t="s">
        <v>11</v>
      </c>
      <c r="G174" s="18" t="s">
        <v>11</v>
      </c>
      <c r="H174" s="10"/>
      <c r="I174" s="19">
        <v>18646432</v>
      </c>
      <c r="J174" s="19">
        <v>640</v>
      </c>
      <c r="K174" s="17" t="s">
        <v>6</v>
      </c>
      <c r="L174" s="10"/>
      <c r="M174" s="60">
        <v>878</v>
      </c>
      <c r="N174" s="60">
        <v>5686</v>
      </c>
      <c r="O174" s="60">
        <v>3464</v>
      </c>
      <c r="P174" s="10"/>
      <c r="Q174" s="60">
        <f t="shared" si="63"/>
        <v>85290</v>
      </c>
      <c r="R174" s="10"/>
      <c r="S174" s="62">
        <f t="shared" si="64"/>
        <v>90976</v>
      </c>
      <c r="T174" s="10"/>
      <c r="U174" s="64">
        <v>30.5</v>
      </c>
      <c r="V174" s="64">
        <v>16.93</v>
      </c>
      <c r="W174" s="10"/>
      <c r="X174" s="43">
        <v>1100000000</v>
      </c>
      <c r="Y174" s="36">
        <v>0.10100000000000001</v>
      </c>
      <c r="Z174" s="10"/>
      <c r="AA174" s="20">
        <v>51</v>
      </c>
      <c r="AB174" s="20">
        <v>5</v>
      </c>
      <c r="AC174" s="20">
        <v>2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-8.9999999999999993E-3</v>
      </c>
      <c r="AI174" s="40">
        <v>11296</v>
      </c>
      <c r="AJ174" s="37">
        <v>0.54</v>
      </c>
      <c r="AK174" s="42" t="s">
        <v>214</v>
      </c>
      <c r="AL174" s="41">
        <v>969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119</v>
      </c>
      <c r="E175" s="10"/>
      <c r="F175" s="18" t="s">
        <v>11</v>
      </c>
      <c r="G175" s="18" t="s">
        <v>11</v>
      </c>
      <c r="H175" s="10"/>
      <c r="I175" s="19">
        <v>28829476</v>
      </c>
      <c r="J175" s="19">
        <v>480</v>
      </c>
      <c r="K175" s="17" t="s">
        <v>6</v>
      </c>
      <c r="L175" s="10"/>
      <c r="M175" s="60">
        <v>1379</v>
      </c>
      <c r="N175" s="60">
        <v>8665</v>
      </c>
      <c r="O175" s="60">
        <v>5054</v>
      </c>
      <c r="P175" s="10"/>
      <c r="Q175" s="60">
        <f t="shared" si="63"/>
        <v>129975</v>
      </c>
      <c r="R175" s="10"/>
      <c r="S175" s="62">
        <f t="shared" si="64"/>
        <v>138640</v>
      </c>
      <c r="T175" s="10"/>
      <c r="U175" s="64">
        <v>30.1</v>
      </c>
      <c r="V175" s="64">
        <v>17.420000000000002</v>
      </c>
      <c r="W175" s="10"/>
      <c r="X175" s="43">
        <v>1100000000</v>
      </c>
      <c r="Y175" s="36">
        <v>0.1</v>
      </c>
      <c r="Z175" s="10"/>
      <c r="AA175" s="20">
        <v>30</v>
      </c>
      <c r="AB175" s="20">
        <v>9</v>
      </c>
      <c r="AC175" s="20">
        <v>6</v>
      </c>
      <c r="AD175" s="20">
        <v>54</v>
      </c>
      <c r="AE175" s="20">
        <v>1</v>
      </c>
      <c r="AF175" s="66">
        <f t="shared" si="65"/>
        <v>100</v>
      </c>
      <c r="AG175" s="10"/>
      <c r="AH175" s="36">
        <v>-5.6000000000000001E-2</v>
      </c>
      <c r="AI175" s="40">
        <v>2424</v>
      </c>
      <c r="AJ175" s="37">
        <v>0.73</v>
      </c>
      <c r="AK175" s="42" t="s">
        <v>213</v>
      </c>
      <c r="AL175" s="41">
        <v>970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110</v>
      </c>
      <c r="E176" s="10"/>
      <c r="F176" s="18" t="s">
        <v>11</v>
      </c>
      <c r="G176" s="18" t="s">
        <v>11</v>
      </c>
      <c r="H176" s="10"/>
      <c r="I176" s="19">
        <v>17994836</v>
      </c>
      <c r="J176" s="19">
        <v>750</v>
      </c>
      <c r="K176" s="17" t="s">
        <v>6</v>
      </c>
      <c r="L176" s="10"/>
      <c r="M176" s="60">
        <v>541</v>
      </c>
      <c r="N176" s="60">
        <v>4159</v>
      </c>
      <c r="O176" s="60">
        <v>3090</v>
      </c>
      <c r="P176" s="10"/>
      <c r="Q176" s="60">
        <f t="shared" si="63"/>
        <v>62385</v>
      </c>
      <c r="R176" s="10"/>
      <c r="S176" s="62">
        <f t="shared" si="64"/>
        <v>66544</v>
      </c>
      <c r="T176" s="10"/>
      <c r="U176" s="64">
        <v>23.1</v>
      </c>
      <c r="V176" s="64">
        <v>15.82</v>
      </c>
      <c r="W176" s="10"/>
      <c r="X176" s="43">
        <v>1080000000</v>
      </c>
      <c r="Y176" s="36">
        <v>7.6999999999999999E-2</v>
      </c>
      <c r="Z176" s="10"/>
      <c r="AA176" s="20">
        <v>50</v>
      </c>
      <c r="AB176" s="20">
        <v>8</v>
      </c>
      <c r="AC176" s="20">
        <v>1</v>
      </c>
      <c r="AD176" s="20">
        <v>39</v>
      </c>
      <c r="AE176" s="20">
        <v>2</v>
      </c>
      <c r="AF176" s="66">
        <f t="shared" si="65"/>
        <v>100</v>
      </c>
      <c r="AG176" s="10"/>
      <c r="AH176" s="36">
        <v>3.6999999999999998E-2</v>
      </c>
      <c r="AI176" s="40">
        <v>1914</v>
      </c>
      <c r="AJ176" s="37">
        <v>0.42</v>
      </c>
      <c r="AK176" s="42" t="s">
        <v>214</v>
      </c>
      <c r="AL176" s="41">
        <v>1026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106</v>
      </c>
      <c r="E177" s="10"/>
      <c r="F177" s="18" t="s">
        <v>11</v>
      </c>
      <c r="G177" s="18" t="s">
        <v>11</v>
      </c>
      <c r="H177" s="10"/>
      <c r="I177" s="19">
        <v>24894552</v>
      </c>
      <c r="J177" s="19">
        <v>400</v>
      </c>
      <c r="K177" s="17" t="s">
        <v>6</v>
      </c>
      <c r="L177" s="10"/>
      <c r="M177" s="60">
        <v>340</v>
      </c>
      <c r="N177" s="60">
        <v>7108</v>
      </c>
      <c r="O177" s="60">
        <v>3416</v>
      </c>
      <c r="P177" s="10"/>
      <c r="Q177" s="60">
        <f t="shared" si="63"/>
        <v>106620</v>
      </c>
      <c r="R177" s="10"/>
      <c r="S177" s="62">
        <f t="shared" si="64"/>
        <v>113728</v>
      </c>
      <c r="T177" s="10"/>
      <c r="U177" s="64">
        <v>28.6</v>
      </c>
      <c r="V177" s="64">
        <v>13.46</v>
      </c>
      <c r="W177" s="10"/>
      <c r="X177" s="43">
        <v>949480000</v>
      </c>
      <c r="Y177" s="36">
        <v>9.5000000000000001E-2</v>
      </c>
      <c r="Z177" s="10"/>
      <c r="AA177" s="20">
        <v>48</v>
      </c>
      <c r="AB177" s="20">
        <v>5</v>
      </c>
      <c r="AC177" s="20">
        <v>4</v>
      </c>
      <c r="AD177" s="20">
        <v>39</v>
      </c>
      <c r="AE177" s="20">
        <v>4</v>
      </c>
      <c r="AF177" s="66">
        <f t="shared" si="65"/>
        <v>100</v>
      </c>
      <c r="AG177" s="10"/>
      <c r="AH177" s="36">
        <v>-3.1E-2</v>
      </c>
      <c r="AI177" s="40">
        <v>952</v>
      </c>
      <c r="AJ177" s="37">
        <v>0.69</v>
      </c>
      <c r="AK177" s="42" t="s">
        <v>213</v>
      </c>
      <c r="AL177" s="41">
        <v>786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41</v>
      </c>
      <c r="E178" s="10"/>
      <c r="F178" s="18" t="s">
        <v>11</v>
      </c>
      <c r="G178" s="18" t="s">
        <v>11</v>
      </c>
      <c r="H178" s="10"/>
      <c r="I178" s="19">
        <v>14452543</v>
      </c>
      <c r="J178" s="19">
        <v>720</v>
      </c>
      <c r="K178" s="17" t="s">
        <v>6</v>
      </c>
      <c r="L178" s="10"/>
      <c r="M178" s="60">
        <v>1122</v>
      </c>
      <c r="N178" s="60">
        <v>3990</v>
      </c>
      <c r="O178" s="60">
        <v>2565</v>
      </c>
      <c r="P178" s="10"/>
      <c r="Q178" s="60">
        <f t="shared" si="63"/>
        <v>59850</v>
      </c>
      <c r="R178" s="10"/>
      <c r="S178" s="62">
        <f t="shared" si="64"/>
        <v>63840</v>
      </c>
      <c r="T178" s="10"/>
      <c r="U178" s="64">
        <v>27.6</v>
      </c>
      <c r="V178" s="64">
        <v>17.47</v>
      </c>
      <c r="W178" s="10"/>
      <c r="X178" s="43">
        <v>926300000</v>
      </c>
      <c r="Y178" s="36">
        <v>9.1999999999999998E-2</v>
      </c>
      <c r="Z178" s="10"/>
      <c r="AA178" s="20">
        <v>45</v>
      </c>
      <c r="AB178" s="20">
        <v>5</v>
      </c>
      <c r="AC178" s="20">
        <v>1</v>
      </c>
      <c r="AD178" s="20">
        <v>48</v>
      </c>
      <c r="AE178" s="20">
        <v>1</v>
      </c>
      <c r="AF178" s="66">
        <f t="shared" si="65"/>
        <v>100</v>
      </c>
      <c r="AG178" s="10"/>
      <c r="AH178" s="36">
        <v>-5.5E-2</v>
      </c>
      <c r="AI178" s="40">
        <v>7777</v>
      </c>
      <c r="AJ178" s="37">
        <v>0.49</v>
      </c>
      <c r="AK178" s="42" t="s">
        <v>214</v>
      </c>
      <c r="AL178" s="41">
        <v>1076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141</v>
      </c>
      <c r="E179" s="10"/>
      <c r="F179" s="18" t="s">
        <v>11</v>
      </c>
      <c r="G179" s="18" t="s">
        <v>11</v>
      </c>
      <c r="H179" s="10"/>
      <c r="I179" s="19">
        <v>11917508</v>
      </c>
      <c r="J179" s="19">
        <v>700</v>
      </c>
      <c r="K179" s="17" t="s">
        <v>6</v>
      </c>
      <c r="L179" s="10"/>
      <c r="M179" s="60">
        <v>593</v>
      </c>
      <c r="N179" s="60">
        <v>3535</v>
      </c>
      <c r="O179" s="60">
        <v>2623</v>
      </c>
      <c r="P179" s="10"/>
      <c r="Q179" s="60">
        <f t="shared" si="63"/>
        <v>53025</v>
      </c>
      <c r="R179" s="10"/>
      <c r="S179" s="62">
        <f t="shared" si="64"/>
        <v>56560</v>
      </c>
      <c r="T179" s="10"/>
      <c r="U179" s="64">
        <v>29.7</v>
      </c>
      <c r="V179" s="64">
        <v>21.48</v>
      </c>
      <c r="W179" s="10"/>
      <c r="X179" s="43">
        <v>835930000</v>
      </c>
      <c r="Y179" s="36">
        <v>9.9000000000000005E-2</v>
      </c>
      <c r="Z179" s="10"/>
      <c r="AA179" s="20">
        <v>21</v>
      </c>
      <c r="AB179" s="20">
        <v>20</v>
      </c>
      <c r="AC179" s="20">
        <v>10</v>
      </c>
      <c r="AD179" s="20">
        <v>48</v>
      </c>
      <c r="AE179" s="20">
        <v>1</v>
      </c>
      <c r="AF179" s="66">
        <f t="shared" si="65"/>
        <v>100</v>
      </c>
      <c r="AG179" s="10"/>
      <c r="AH179" s="36">
        <v>-5.6000000000000001E-2</v>
      </c>
      <c r="AI179" s="40">
        <v>1512</v>
      </c>
      <c r="AJ179" s="37">
        <v>0.62</v>
      </c>
      <c r="AK179" s="42" t="s">
        <v>213</v>
      </c>
      <c r="AL179" s="41">
        <v>1138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77</v>
      </c>
      <c r="E180" s="10"/>
      <c r="F180" s="18" t="s">
        <v>11</v>
      </c>
      <c r="G180" s="18" t="s">
        <v>11</v>
      </c>
      <c r="H180" s="10"/>
      <c r="I180" s="19">
        <v>12395924</v>
      </c>
      <c r="J180" s="19">
        <v>490</v>
      </c>
      <c r="K180" s="17" t="s">
        <v>6</v>
      </c>
      <c r="L180" s="10"/>
      <c r="M180" s="60">
        <v>458</v>
      </c>
      <c r="N180" s="60">
        <v>3490</v>
      </c>
      <c r="O180" s="60">
        <v>1985</v>
      </c>
      <c r="P180" s="10"/>
      <c r="Q180" s="60">
        <f t="shared" si="63"/>
        <v>52350</v>
      </c>
      <c r="R180" s="10"/>
      <c r="S180" s="62">
        <f t="shared" si="64"/>
        <v>55840</v>
      </c>
      <c r="T180" s="10"/>
      <c r="U180" s="64">
        <v>28.2</v>
      </c>
      <c r="V180" s="64">
        <v>17.22</v>
      </c>
      <c r="W180" s="10"/>
      <c r="X180" s="43">
        <v>813910000</v>
      </c>
      <c r="Y180" s="36">
        <v>9.4E-2</v>
      </c>
      <c r="Z180" s="10"/>
      <c r="AA180" s="20">
        <v>50</v>
      </c>
      <c r="AB180" s="20">
        <v>9</v>
      </c>
      <c r="AC180" s="20">
        <v>1</v>
      </c>
      <c r="AD180" s="20">
        <v>39</v>
      </c>
      <c r="AE180" s="20">
        <v>1</v>
      </c>
      <c r="AF180" s="66">
        <f t="shared" si="65"/>
        <v>100</v>
      </c>
      <c r="AG180" s="10"/>
      <c r="AH180" s="36">
        <v>-5.5E-2</v>
      </c>
      <c r="AI180" s="40">
        <v>2095</v>
      </c>
      <c r="AJ180" s="37">
        <v>0.55000000000000004</v>
      </c>
      <c r="AK180" s="42" t="s">
        <v>214</v>
      </c>
      <c r="AL180" s="41">
        <v>956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27</v>
      </c>
      <c r="E181" s="10"/>
      <c r="F181" s="18" t="s">
        <v>11</v>
      </c>
      <c r="G181" s="18" t="s">
        <v>11</v>
      </c>
      <c r="H181" s="10"/>
      <c r="I181" s="19">
        <v>10872298</v>
      </c>
      <c r="J181" s="19">
        <v>820</v>
      </c>
      <c r="K181" s="17" t="s">
        <v>6</v>
      </c>
      <c r="L181" s="10"/>
      <c r="M181" s="60">
        <v>637</v>
      </c>
      <c r="N181" s="60">
        <v>2986</v>
      </c>
      <c r="O181" s="60">
        <v>3098</v>
      </c>
      <c r="P181" s="10"/>
      <c r="Q181" s="60">
        <f t="shared" si="63"/>
        <v>44790</v>
      </c>
      <c r="R181" s="10"/>
      <c r="S181" s="62">
        <f t="shared" si="64"/>
        <v>47776</v>
      </c>
      <c r="T181" s="10"/>
      <c r="U181" s="64">
        <v>27.5</v>
      </c>
      <c r="V181" s="64">
        <v>27.55</v>
      </c>
      <c r="W181" s="10"/>
      <c r="X181" s="43">
        <v>782890000</v>
      </c>
      <c r="Y181" s="36">
        <v>9.0999999999999998E-2</v>
      </c>
      <c r="Z181" s="10"/>
      <c r="AA181" s="20">
        <v>39</v>
      </c>
      <c r="AB181" s="20">
        <v>3</v>
      </c>
      <c r="AC181" s="20">
        <v>2</v>
      </c>
      <c r="AD181" s="20">
        <v>54</v>
      </c>
      <c r="AE181" s="20">
        <v>2</v>
      </c>
      <c r="AF181" s="66">
        <f t="shared" si="65"/>
        <v>100</v>
      </c>
      <c r="AG181" s="10"/>
      <c r="AH181" s="36">
        <v>-8.3000000000000004E-2</v>
      </c>
      <c r="AI181" s="40">
        <v>4321</v>
      </c>
      <c r="AJ181" s="37">
        <v>0.57999999999999996</v>
      </c>
      <c r="AK181" s="42" t="s">
        <v>214</v>
      </c>
      <c r="AL181" s="41">
        <v>1546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125</v>
      </c>
      <c r="E182" s="10"/>
      <c r="F182" s="18" t="s">
        <v>11</v>
      </c>
      <c r="G182" s="18" t="s">
        <v>11</v>
      </c>
      <c r="H182" s="10"/>
      <c r="I182" s="19">
        <v>20672988</v>
      </c>
      <c r="J182" s="19">
        <v>370</v>
      </c>
      <c r="K182" s="17" t="s">
        <v>6</v>
      </c>
      <c r="L182" s="10"/>
      <c r="M182" s="60">
        <v>978</v>
      </c>
      <c r="N182" s="60">
        <v>5414</v>
      </c>
      <c r="O182" s="60">
        <v>2514</v>
      </c>
      <c r="P182" s="10"/>
      <c r="Q182" s="60">
        <f t="shared" si="63"/>
        <v>81210</v>
      </c>
      <c r="R182" s="10"/>
      <c r="S182" s="62">
        <f t="shared" si="64"/>
        <v>86624</v>
      </c>
      <c r="T182" s="10"/>
      <c r="U182" s="64">
        <v>26.2</v>
      </c>
      <c r="V182" s="64">
        <v>12.21</v>
      </c>
      <c r="W182" s="10"/>
      <c r="X182" s="43">
        <v>655550000</v>
      </c>
      <c r="Y182" s="36">
        <v>8.6999999999999994E-2</v>
      </c>
      <c r="Z182" s="10"/>
      <c r="AA182" s="20">
        <v>58</v>
      </c>
      <c r="AB182" s="20">
        <v>11</v>
      </c>
      <c r="AC182" s="20">
        <v>1</v>
      </c>
      <c r="AD182" s="20">
        <v>28</v>
      </c>
      <c r="AE182" s="20">
        <v>2</v>
      </c>
      <c r="AF182" s="66">
        <f t="shared" si="65"/>
        <v>100</v>
      </c>
      <c r="AG182" s="10"/>
      <c r="AH182" s="36">
        <v>-5.0000000000000001E-3</v>
      </c>
      <c r="AI182" s="40">
        <v>2111</v>
      </c>
      <c r="AJ182" s="37">
        <v>0.5</v>
      </c>
      <c r="AK182" s="42" t="s">
        <v>214</v>
      </c>
      <c r="AL182" s="41">
        <v>776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107</v>
      </c>
      <c r="E183" s="10"/>
      <c r="F183" s="18" t="s">
        <v>11</v>
      </c>
      <c r="G183" s="18" t="s">
        <v>11</v>
      </c>
      <c r="H183" s="10"/>
      <c r="I183" s="19">
        <v>18091576</v>
      </c>
      <c r="J183" s="19">
        <v>320</v>
      </c>
      <c r="K183" s="17" t="s">
        <v>6</v>
      </c>
      <c r="L183" s="10"/>
      <c r="M183" s="60">
        <v>1122</v>
      </c>
      <c r="N183" s="60">
        <v>5601</v>
      </c>
      <c r="O183" s="60">
        <v>2217</v>
      </c>
      <c r="P183" s="10"/>
      <c r="Q183" s="60">
        <f t="shared" si="63"/>
        <v>84015</v>
      </c>
      <c r="R183" s="10"/>
      <c r="S183" s="62">
        <f t="shared" si="64"/>
        <v>89616</v>
      </c>
      <c r="T183" s="10"/>
      <c r="U183" s="64">
        <v>31</v>
      </c>
      <c r="V183" s="64">
        <v>13.23</v>
      </c>
      <c r="W183" s="10"/>
      <c r="X183" s="43">
        <v>559270000</v>
      </c>
      <c r="Y183" s="36">
        <v>0.10299999999999999</v>
      </c>
      <c r="Z183" s="10"/>
      <c r="AA183" s="20">
        <v>49</v>
      </c>
      <c r="AB183" s="20">
        <v>5</v>
      </c>
      <c r="AC183" s="20">
        <v>4</v>
      </c>
      <c r="AD183" s="20">
        <v>41</v>
      </c>
      <c r="AE183" s="20">
        <v>1</v>
      </c>
      <c r="AF183" s="66">
        <f t="shared" si="65"/>
        <v>100</v>
      </c>
      <c r="AG183" s="10"/>
      <c r="AH183" s="36">
        <v>-4.7E-2</v>
      </c>
      <c r="AI183" s="40">
        <v>2673</v>
      </c>
      <c r="AJ183" s="37">
        <v>0.62</v>
      </c>
      <c r="AK183" s="42" t="s">
        <v>213</v>
      </c>
      <c r="AL183" s="41">
        <v>726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168</v>
      </c>
      <c r="E184" s="10"/>
      <c r="F184" s="18" t="s">
        <v>11</v>
      </c>
      <c r="G184" s="18" t="s">
        <v>11</v>
      </c>
      <c r="H184" s="10"/>
      <c r="I184" s="19">
        <v>7606374</v>
      </c>
      <c r="J184" s="19">
        <v>540</v>
      </c>
      <c r="K184" s="17" t="s">
        <v>6</v>
      </c>
      <c r="L184" s="10"/>
      <c r="M184" s="60">
        <v>514</v>
      </c>
      <c r="N184" s="60">
        <v>2224</v>
      </c>
      <c r="O184" s="60">
        <v>1130</v>
      </c>
      <c r="P184" s="10"/>
      <c r="Q184" s="60">
        <f t="shared" si="63"/>
        <v>33360</v>
      </c>
      <c r="R184" s="10"/>
      <c r="S184" s="62">
        <f t="shared" si="64"/>
        <v>35584</v>
      </c>
      <c r="T184" s="10"/>
      <c r="U184" s="64">
        <v>29.2</v>
      </c>
      <c r="V184" s="64">
        <v>15.36</v>
      </c>
      <c r="W184" s="10"/>
      <c r="X184" s="43">
        <v>433370000</v>
      </c>
      <c r="Y184" s="36">
        <v>9.7000000000000003E-2</v>
      </c>
      <c r="Z184" s="10"/>
      <c r="AA184" s="20">
        <v>48</v>
      </c>
      <c r="AB184" s="20">
        <v>7</v>
      </c>
      <c r="AC184" s="20">
        <v>2</v>
      </c>
      <c r="AD184" s="20">
        <v>42</v>
      </c>
      <c r="AE184" s="20">
        <v>1</v>
      </c>
      <c r="AF184" s="66">
        <f t="shared" si="65"/>
        <v>100</v>
      </c>
      <c r="AG184" s="10"/>
      <c r="AH184" s="36">
        <v>-7.0000000000000007E-2</v>
      </c>
      <c r="AI184" s="40">
        <v>843</v>
      </c>
      <c r="AJ184" s="37">
        <v>0.71</v>
      </c>
      <c r="AK184" s="42" t="s">
        <v>214</v>
      </c>
      <c r="AL184" s="41">
        <v>829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102</v>
      </c>
      <c r="E185" s="10"/>
      <c r="F185" s="18" t="s">
        <v>11</v>
      </c>
      <c r="G185" s="18" t="s">
        <v>11</v>
      </c>
      <c r="H185" s="10"/>
      <c r="I185" s="19">
        <v>4613823</v>
      </c>
      <c r="J185" s="19">
        <v>370</v>
      </c>
      <c r="K185" s="17" t="s">
        <v>6</v>
      </c>
      <c r="L185" s="10"/>
      <c r="M185" s="60">
        <v>175</v>
      </c>
      <c r="N185" s="60">
        <v>1657</v>
      </c>
      <c r="O185" s="60">
        <v>502</v>
      </c>
      <c r="P185" s="10"/>
      <c r="Q185" s="60">
        <f t="shared" si="63"/>
        <v>24855</v>
      </c>
      <c r="R185" s="10"/>
      <c r="S185" s="62">
        <f t="shared" si="64"/>
        <v>26512</v>
      </c>
      <c r="T185" s="10"/>
      <c r="U185" s="64">
        <v>35.9</v>
      </c>
      <c r="V185" s="64">
        <v>10.86</v>
      </c>
      <c r="W185" s="10"/>
      <c r="X185" s="43">
        <v>391420000</v>
      </c>
      <c r="Y185" s="36">
        <v>0.11899999999999999</v>
      </c>
      <c r="Z185" s="10"/>
      <c r="AA185" s="20">
        <v>55</v>
      </c>
      <c r="AB185" s="20">
        <v>10</v>
      </c>
      <c r="AC185" s="20">
        <v>1</v>
      </c>
      <c r="AD185" s="20">
        <v>33</v>
      </c>
      <c r="AE185" s="20">
        <v>1</v>
      </c>
      <c r="AF185" s="66">
        <f t="shared" si="65"/>
        <v>100</v>
      </c>
      <c r="AG185" s="10"/>
      <c r="AH185" s="36">
        <v>-8.7999999999999995E-2</v>
      </c>
      <c r="AI185" s="40">
        <v>23518</v>
      </c>
      <c r="AJ185" s="37">
        <v>0.61</v>
      </c>
      <c r="AK185" s="42" t="s">
        <v>213</v>
      </c>
      <c r="AL185" s="41">
        <v>626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35</v>
      </c>
      <c r="E186" s="10"/>
      <c r="F186" s="18" t="s">
        <v>11</v>
      </c>
      <c r="G186" s="18" t="s">
        <v>11</v>
      </c>
      <c r="H186" s="10"/>
      <c r="I186" s="19">
        <v>10524117</v>
      </c>
      <c r="J186" s="19">
        <v>280</v>
      </c>
      <c r="K186" s="17" t="s">
        <v>6</v>
      </c>
      <c r="L186" s="10"/>
      <c r="M186" s="60">
        <v>112</v>
      </c>
      <c r="N186" s="60">
        <v>3651</v>
      </c>
      <c r="O186" s="60">
        <v>2228</v>
      </c>
      <c r="P186" s="10"/>
      <c r="Q186" s="60">
        <f t="shared" si="63"/>
        <v>54765</v>
      </c>
      <c r="R186" s="10"/>
      <c r="S186" s="62">
        <f t="shared" si="64"/>
        <v>58416</v>
      </c>
      <c r="T186" s="10"/>
      <c r="U186" s="64">
        <v>34.700000000000003</v>
      </c>
      <c r="V186" s="64">
        <v>21.12</v>
      </c>
      <c r="W186" s="10"/>
      <c r="X186" s="43">
        <v>341340000</v>
      </c>
      <c r="Y186" s="36">
        <v>0.115</v>
      </c>
      <c r="Z186" s="10"/>
      <c r="AA186" s="20">
        <v>43</v>
      </c>
      <c r="AB186" s="20">
        <v>3</v>
      </c>
      <c r="AC186" s="20">
        <v>2</v>
      </c>
      <c r="AD186" s="20">
        <v>51</v>
      </c>
      <c r="AE186" s="20">
        <v>1</v>
      </c>
      <c r="AF186" s="66">
        <f t="shared" si="65"/>
        <v>100</v>
      </c>
      <c r="AG186" s="10"/>
      <c r="AH186" s="36">
        <v>-4.4999999999999998E-2</v>
      </c>
      <c r="AI186" s="40">
        <v>1057</v>
      </c>
      <c r="AJ186" s="37">
        <v>0.65</v>
      </c>
      <c r="AK186" s="42" t="s">
        <v>214</v>
      </c>
      <c r="AL186" s="41">
        <v>1176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156</v>
      </c>
      <c r="E187" s="10"/>
      <c r="F187" s="18" t="s">
        <v>11</v>
      </c>
      <c r="G187" s="18" t="s">
        <v>11</v>
      </c>
      <c r="H187" s="10"/>
      <c r="I187" s="19">
        <v>12230730</v>
      </c>
      <c r="J187" s="19">
        <v>820</v>
      </c>
      <c r="K187" s="17" t="s">
        <v>6</v>
      </c>
      <c r="L187" s="10"/>
      <c r="M187" s="60">
        <v>130</v>
      </c>
      <c r="N187" s="60">
        <v>3661</v>
      </c>
      <c r="O187" s="60">
        <v>1745</v>
      </c>
      <c r="P187" s="10"/>
      <c r="Q187" s="60">
        <f t="shared" si="63"/>
        <v>54915</v>
      </c>
      <c r="R187" s="10"/>
      <c r="S187" s="62">
        <f t="shared" si="64"/>
        <v>58576</v>
      </c>
      <c r="T187" s="10"/>
      <c r="U187" s="64">
        <v>29.9</v>
      </c>
      <c r="V187" s="64">
        <v>18.010000000000002</v>
      </c>
      <c r="W187" s="10"/>
      <c r="X187" s="43">
        <v>289040000</v>
      </c>
      <c r="Y187" s="36">
        <v>0.1</v>
      </c>
      <c r="Z187" s="10"/>
      <c r="AA187" s="20">
        <v>40</v>
      </c>
      <c r="AB187" s="20">
        <v>7</v>
      </c>
      <c r="AC187" s="20">
        <v>3</v>
      </c>
      <c r="AD187" s="20">
        <v>49</v>
      </c>
      <c r="AE187" s="20">
        <v>1</v>
      </c>
      <c r="AF187" s="66">
        <f t="shared" si="65"/>
        <v>100</v>
      </c>
      <c r="AG187" s="10"/>
      <c r="AH187" s="36">
        <v>0.01</v>
      </c>
      <c r="AI187" s="40">
        <v>569</v>
      </c>
      <c r="AJ187" s="37">
        <v>0.59</v>
      </c>
      <c r="AK187" s="42" t="s">
        <v>213</v>
      </c>
      <c r="AL187" s="41">
        <v>1072</v>
      </c>
      <c r="AN187" s="86"/>
      <c r="AO187" s="87"/>
      <c r="AP187" s="88">
        <f t="shared" si="66"/>
        <v>0</v>
      </c>
      <c r="AR187" s="86">
        <f t="shared" si="67"/>
        <v>0</v>
      </c>
      <c r="AS187" s="87"/>
      <c r="AT187" s="88">
        <f t="shared" si="68"/>
        <v>0</v>
      </c>
      <c r="AV187" s="88">
        <v>0</v>
      </c>
    </row>
    <row r="188" spans="1:48" ht="24" customHeight="1">
      <c r="A188" s="16"/>
      <c r="B188" s="17">
        <f t="shared" si="69"/>
        <v>21</v>
      </c>
      <c r="C188" s="10"/>
      <c r="D188" s="18" t="s">
        <v>40</v>
      </c>
      <c r="E188" s="10"/>
      <c r="F188" s="18" t="s">
        <v>11</v>
      </c>
      <c r="G188" s="18" t="s">
        <v>11</v>
      </c>
      <c r="H188" s="10"/>
      <c r="I188" s="19">
        <v>4594621</v>
      </c>
      <c r="J188" s="19">
        <v>370</v>
      </c>
      <c r="K188" s="17" t="s">
        <v>6</v>
      </c>
      <c r="L188" s="10"/>
      <c r="M188" s="60">
        <v>193</v>
      </c>
      <c r="N188" s="60">
        <v>1546</v>
      </c>
      <c r="O188" s="60">
        <v>3470</v>
      </c>
      <c r="P188" s="10"/>
      <c r="Q188" s="60">
        <f t="shared" si="63"/>
        <v>23190</v>
      </c>
      <c r="R188" s="10"/>
      <c r="S188" s="62">
        <f t="shared" si="64"/>
        <v>24736</v>
      </c>
      <c r="T188" s="10"/>
      <c r="U188" s="64">
        <v>33.6</v>
      </c>
      <c r="V188" s="64">
        <v>76.459999999999994</v>
      </c>
      <c r="W188" s="10"/>
      <c r="X188" s="43">
        <v>196400000</v>
      </c>
      <c r="Y188" s="36">
        <v>0.112</v>
      </c>
      <c r="Z188" s="10"/>
      <c r="AA188" s="20">
        <v>39</v>
      </c>
      <c r="AB188" s="20">
        <v>2</v>
      </c>
      <c r="AC188" s="20">
        <v>1</v>
      </c>
      <c r="AD188" s="20">
        <v>57</v>
      </c>
      <c r="AE188" s="20">
        <v>1</v>
      </c>
      <c r="AF188" s="66">
        <f t="shared" si="65"/>
        <v>100</v>
      </c>
      <c r="AG188" s="10"/>
      <c r="AH188" s="36">
        <v>-3.7999999999999999E-2</v>
      </c>
      <c r="AI188" s="40">
        <v>816</v>
      </c>
      <c r="AJ188" s="37">
        <v>0.68</v>
      </c>
      <c r="AK188" s="42" t="s">
        <v>213</v>
      </c>
      <c r="AL188" s="41">
        <v>4713</v>
      </c>
      <c r="AN188" s="86"/>
      <c r="AO188" s="87"/>
      <c r="AP188" s="88">
        <f t="shared" si="66"/>
        <v>0</v>
      </c>
      <c r="AR188" s="86">
        <f t="shared" si="67"/>
        <v>0</v>
      </c>
      <c r="AS188" s="87"/>
      <c r="AT188" s="88">
        <f t="shared" si="68"/>
        <v>0</v>
      </c>
      <c r="AV188" s="88">
        <v>0</v>
      </c>
    </row>
    <row r="189" spans="1:48" ht="24" customHeight="1">
      <c r="A189" s="16"/>
      <c r="B189" s="17">
        <f t="shared" si="69"/>
        <v>22</v>
      </c>
      <c r="C189" s="10"/>
      <c r="D189" s="18" t="s">
        <v>62</v>
      </c>
      <c r="E189" s="10"/>
      <c r="F189" s="18" t="s">
        <v>11</v>
      </c>
      <c r="G189" s="18" t="s">
        <v>11</v>
      </c>
      <c r="H189" s="10"/>
      <c r="I189" s="19">
        <v>4954645</v>
      </c>
      <c r="J189" s="19">
        <v>520</v>
      </c>
      <c r="K189" s="17" t="s">
        <v>6</v>
      </c>
      <c r="L189" s="10"/>
      <c r="M189" s="60">
        <v>130</v>
      </c>
      <c r="N189" s="60">
        <v>1255</v>
      </c>
      <c r="O189" s="60">
        <v>1255</v>
      </c>
      <c r="P189" s="10"/>
      <c r="Q189" s="60">
        <f>N189*$Q$199</f>
        <v>12550</v>
      </c>
      <c r="R189" s="10"/>
      <c r="S189" s="62">
        <f t="shared" si="64"/>
        <v>13805</v>
      </c>
      <c r="T189" s="10"/>
      <c r="U189" s="64">
        <v>25.3</v>
      </c>
      <c r="V189" s="64">
        <v>25.3</v>
      </c>
      <c r="W189" s="10"/>
      <c r="X189" s="43">
        <f>AP189+AT189</f>
        <v>183289838.39999998</v>
      </c>
      <c r="Y189" s="36">
        <f>X189/AV189</f>
        <v>7.0279846012269928E-2</v>
      </c>
      <c r="Z189" s="10"/>
      <c r="AA189" s="20">
        <v>36.200000000000003</v>
      </c>
      <c r="AB189" s="20">
        <v>1.5</v>
      </c>
      <c r="AC189" s="20">
        <v>9.1999999999999993</v>
      </c>
      <c r="AD189" s="20">
        <v>25.4</v>
      </c>
      <c r="AE189" s="20">
        <v>27.7</v>
      </c>
      <c r="AF189" s="66">
        <f t="shared" si="65"/>
        <v>100.00000000000001</v>
      </c>
      <c r="AG189" s="10"/>
      <c r="AH189" s="72"/>
      <c r="AI189" s="73"/>
      <c r="AJ189" s="74"/>
      <c r="AK189" s="75"/>
      <c r="AL189" s="76"/>
      <c r="AN189" s="57">
        <v>811.37599999999998</v>
      </c>
      <c r="AO189" s="35">
        <v>60</v>
      </c>
      <c r="AP189" s="43">
        <f t="shared" si="66"/>
        <v>61096612.799999997</v>
      </c>
      <c r="AR189" s="57">
        <f t="shared" si="67"/>
        <v>811.37599999999998</v>
      </c>
      <c r="AS189" s="35">
        <v>12</v>
      </c>
      <c r="AT189" s="43">
        <f t="shared" si="68"/>
        <v>122193225.59999999</v>
      </c>
      <c r="AV189" s="43">
        <v>2608000000</v>
      </c>
    </row>
    <row r="190" spans="1:48" ht="24" customHeight="1">
      <c r="A190" s="16"/>
      <c r="B190" s="17">
        <f t="shared" si="69"/>
        <v>23</v>
      </c>
      <c r="C190" s="10"/>
      <c r="D190" s="18" t="s">
        <v>70</v>
      </c>
      <c r="E190" s="10"/>
      <c r="F190" s="18" t="s">
        <v>11</v>
      </c>
      <c r="G190" s="18" t="s">
        <v>11</v>
      </c>
      <c r="H190" s="10"/>
      <c r="I190" s="19">
        <v>2038501</v>
      </c>
      <c r="J190" s="19">
        <v>440</v>
      </c>
      <c r="K190" s="17" t="s">
        <v>6</v>
      </c>
      <c r="L190" s="10"/>
      <c r="M190" s="60">
        <v>139</v>
      </c>
      <c r="N190" s="60">
        <v>605</v>
      </c>
      <c r="O190" s="60">
        <v>282</v>
      </c>
      <c r="P190" s="10"/>
      <c r="Q190" s="60">
        <f>N190*$Q$200</f>
        <v>9075</v>
      </c>
      <c r="R190" s="10"/>
      <c r="S190" s="62">
        <f t="shared" si="64"/>
        <v>9680</v>
      </c>
      <c r="T190" s="10"/>
      <c r="U190" s="64">
        <v>29.7</v>
      </c>
      <c r="V190" s="64">
        <v>13.55</v>
      </c>
      <c r="W190" s="10"/>
      <c r="X190" s="43">
        <v>142330000</v>
      </c>
      <c r="Y190" s="36">
        <v>9.9000000000000005E-2</v>
      </c>
      <c r="Z190" s="10"/>
      <c r="AA190" s="20">
        <v>50</v>
      </c>
      <c r="AB190" s="20">
        <v>8</v>
      </c>
      <c r="AC190" s="20">
        <v>2</v>
      </c>
      <c r="AD190" s="20">
        <v>39</v>
      </c>
      <c r="AE190" s="20">
        <v>1</v>
      </c>
      <c r="AF190" s="66">
        <f t="shared" si="65"/>
        <v>100</v>
      </c>
      <c r="AG190" s="10"/>
      <c r="AH190" s="36">
        <v>-0.04</v>
      </c>
      <c r="AI190" s="40">
        <v>4168</v>
      </c>
      <c r="AJ190" s="37">
        <v>0.6</v>
      </c>
      <c r="AK190" s="42" t="s">
        <v>214</v>
      </c>
      <c r="AL190" s="41">
        <v>713</v>
      </c>
      <c r="AN190" s="86"/>
      <c r="AO190" s="87"/>
      <c r="AP190" s="88">
        <f t="shared" si="66"/>
        <v>0</v>
      </c>
      <c r="AR190" s="86">
        <f t="shared" si="67"/>
        <v>0</v>
      </c>
      <c r="AS190" s="87"/>
      <c r="AT190" s="88">
        <f t="shared" si="68"/>
        <v>0</v>
      </c>
      <c r="AV190" s="88">
        <v>0</v>
      </c>
    </row>
    <row r="191" spans="1:48" ht="24" customHeight="1">
      <c r="A191" s="16"/>
      <c r="B191" s="17">
        <f t="shared" si="69"/>
        <v>24</v>
      </c>
      <c r="C191" s="10"/>
      <c r="D191" s="18" t="s">
        <v>78</v>
      </c>
      <c r="E191" s="10"/>
      <c r="F191" s="18" t="s">
        <v>11</v>
      </c>
      <c r="G191" s="18" t="s">
        <v>11</v>
      </c>
      <c r="H191" s="10"/>
      <c r="I191" s="19">
        <v>1815698</v>
      </c>
      <c r="J191" s="19">
        <v>620</v>
      </c>
      <c r="K191" s="17" t="s">
        <v>6</v>
      </c>
      <c r="L191" s="10"/>
      <c r="M191" s="60">
        <v>122</v>
      </c>
      <c r="N191" s="60">
        <v>565</v>
      </c>
      <c r="O191" s="60">
        <v>390</v>
      </c>
      <c r="P191" s="10"/>
      <c r="Q191" s="60">
        <f>N191*$Q$200</f>
        <v>8475</v>
      </c>
      <c r="R191" s="10"/>
      <c r="S191" s="62">
        <f t="shared" si="64"/>
        <v>9040</v>
      </c>
      <c r="T191" s="10"/>
      <c r="U191" s="64">
        <v>31.1</v>
      </c>
      <c r="V191" s="64">
        <v>21.5</v>
      </c>
      <c r="W191" s="10"/>
      <c r="X191" s="43">
        <v>121900000</v>
      </c>
      <c r="Y191" s="36">
        <v>0.10299999999999999</v>
      </c>
      <c r="Z191" s="10"/>
      <c r="AA191" s="20">
        <v>50</v>
      </c>
      <c r="AB191" s="20">
        <v>10</v>
      </c>
      <c r="AC191" s="20">
        <v>1</v>
      </c>
      <c r="AD191" s="20">
        <v>38</v>
      </c>
      <c r="AE191" s="20">
        <v>1</v>
      </c>
      <c r="AF191" s="66">
        <f t="shared" si="65"/>
        <v>100</v>
      </c>
      <c r="AG191" s="10"/>
      <c r="AH191" s="36">
        <v>-5.7000000000000002E-2</v>
      </c>
      <c r="AI191" s="40">
        <v>3428</v>
      </c>
      <c r="AJ191" s="37">
        <v>0.72</v>
      </c>
      <c r="AK191" s="42" t="s">
        <v>214</v>
      </c>
      <c r="AL191" s="41">
        <v>1202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45</v>
      </c>
      <c r="E192" s="10"/>
      <c r="F192" s="18" t="s">
        <v>11</v>
      </c>
      <c r="G192" s="18" t="s">
        <v>11</v>
      </c>
      <c r="H192" s="10"/>
      <c r="I192" s="19">
        <v>795601</v>
      </c>
      <c r="J192" s="19">
        <v>760</v>
      </c>
      <c r="K192" s="17" t="s">
        <v>6</v>
      </c>
      <c r="L192" s="10"/>
      <c r="M192" s="60">
        <v>23</v>
      </c>
      <c r="N192" s="60">
        <v>211</v>
      </c>
      <c r="O192" s="60">
        <v>112</v>
      </c>
      <c r="P192" s="10"/>
      <c r="Q192" s="60">
        <f>N192*$Q$200</f>
        <v>3165</v>
      </c>
      <c r="R192" s="10"/>
      <c r="S192" s="62">
        <f t="shared" si="64"/>
        <v>3376</v>
      </c>
      <c r="T192" s="10"/>
      <c r="U192" s="64">
        <v>26.5</v>
      </c>
      <c r="V192" s="64">
        <v>15.79</v>
      </c>
      <c r="W192" s="10"/>
      <c r="X192" s="43">
        <v>90320000</v>
      </c>
      <c r="Y192" s="36">
        <v>8.7999999999999995E-2</v>
      </c>
      <c r="Z192" s="10"/>
      <c r="AA192" s="20">
        <v>70</v>
      </c>
      <c r="AB192" s="20">
        <v>8</v>
      </c>
      <c r="AC192" s="20">
        <v>3</v>
      </c>
      <c r="AD192" s="20">
        <v>18</v>
      </c>
      <c r="AE192" s="20">
        <v>1</v>
      </c>
      <c r="AF192" s="66">
        <f t="shared" si="65"/>
        <v>100</v>
      </c>
      <c r="AG192" s="10"/>
      <c r="AH192" s="36">
        <v>-2.5999999999999999E-2</v>
      </c>
      <c r="AI192" s="40">
        <v>4386</v>
      </c>
      <c r="AJ192" s="37">
        <v>0.62</v>
      </c>
      <c r="AK192" s="42" t="s">
        <v>213</v>
      </c>
      <c r="AL192" s="41">
        <v>812</v>
      </c>
      <c r="AN192" s="86"/>
      <c r="AO192" s="87"/>
      <c r="AP192" s="88">
        <f t="shared" si="66"/>
        <v>0</v>
      </c>
      <c r="AR192" s="86">
        <f t="shared" si="67"/>
        <v>0</v>
      </c>
      <c r="AS192" s="87"/>
      <c r="AT192" s="88">
        <f t="shared" si="68"/>
        <v>0</v>
      </c>
      <c r="AV192" s="88">
        <v>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4</v>
      </c>
      <c r="E194" s="10"/>
      <c r="F194" s="18" t="s">
        <v>5</v>
      </c>
      <c r="G194" s="18" t="s">
        <v>198</v>
      </c>
      <c r="H194" s="10"/>
      <c r="I194" s="19">
        <v>34656032</v>
      </c>
      <c r="J194" s="19">
        <v>580</v>
      </c>
      <c r="K194" s="17" t="s">
        <v>6</v>
      </c>
      <c r="L194" s="10"/>
      <c r="M194" s="60">
        <v>1565</v>
      </c>
      <c r="N194" s="60">
        <v>5230</v>
      </c>
      <c r="O194" s="60">
        <v>8507</v>
      </c>
      <c r="P194" s="10"/>
      <c r="Q194" s="60">
        <f>N194*$Q$200</f>
        <v>78450</v>
      </c>
      <c r="R194" s="10"/>
      <c r="S194" s="62">
        <f>Q194+N194</f>
        <v>83680</v>
      </c>
      <c r="T194" s="10"/>
      <c r="U194" s="64">
        <v>15.1</v>
      </c>
      <c r="V194" s="64">
        <v>26.77</v>
      </c>
      <c r="W194" s="10"/>
      <c r="X194" s="43">
        <v>955710000</v>
      </c>
      <c r="Y194" s="36">
        <v>0.05</v>
      </c>
      <c r="Z194" s="10"/>
      <c r="AA194" s="20">
        <v>52</v>
      </c>
      <c r="AB194" s="20">
        <v>10</v>
      </c>
      <c r="AC194" s="20">
        <v>1</v>
      </c>
      <c r="AD194" s="20">
        <v>36</v>
      </c>
      <c r="AE194" s="20">
        <v>1</v>
      </c>
      <c r="AF194" s="66">
        <f>SUM(AA194:AE194)</f>
        <v>100</v>
      </c>
      <c r="AG194" s="10"/>
      <c r="AH194" s="36">
        <v>-4.8000000000000001E-2</v>
      </c>
      <c r="AI194" s="40">
        <v>1891</v>
      </c>
      <c r="AJ194" s="37">
        <v>0.8</v>
      </c>
      <c r="AK194" s="42" t="s">
        <v>210</v>
      </c>
      <c r="AL194" s="41">
        <v>1636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154</v>
      </c>
      <c r="E195" s="10"/>
      <c r="F195" s="18" t="s">
        <v>5</v>
      </c>
      <c r="G195" s="18" t="s">
        <v>11</v>
      </c>
      <c r="H195" s="10"/>
      <c r="I195" s="19">
        <v>14317996</v>
      </c>
      <c r="J195" s="19">
        <v>0</v>
      </c>
      <c r="K195" s="17" t="s">
        <v>6</v>
      </c>
      <c r="L195" s="10"/>
      <c r="M195" s="60">
        <v>165</v>
      </c>
      <c r="N195" s="60">
        <v>3884</v>
      </c>
      <c r="O195" s="60">
        <v>5101</v>
      </c>
      <c r="P195" s="10"/>
      <c r="Q195" s="60">
        <f>N195*$Q$200</f>
        <v>58260</v>
      </c>
      <c r="R195" s="10"/>
      <c r="S195" s="62">
        <f>Q195+N195</f>
        <v>62144</v>
      </c>
      <c r="T195" s="10"/>
      <c r="U195" s="64">
        <v>27.1</v>
      </c>
      <c r="V195" s="64">
        <v>31.2</v>
      </c>
      <c r="W195" s="10"/>
      <c r="X195" s="43">
        <v>609910000</v>
      </c>
      <c r="Y195" s="36">
        <v>0.09</v>
      </c>
      <c r="Z195" s="10"/>
      <c r="AA195" s="20">
        <v>49</v>
      </c>
      <c r="AB195" s="20">
        <v>5</v>
      </c>
      <c r="AC195" s="20">
        <v>5</v>
      </c>
      <c r="AD195" s="20">
        <v>40</v>
      </c>
      <c r="AE195" s="20">
        <v>1</v>
      </c>
      <c r="AF195" s="66">
        <f>SUM(AA195:AE195)</f>
        <v>100</v>
      </c>
      <c r="AG195" s="10"/>
      <c r="AH195" s="36">
        <v>-7.6999999999999999E-2</v>
      </c>
      <c r="AI195" s="40">
        <v>415</v>
      </c>
      <c r="AJ195" s="37">
        <v>0.63</v>
      </c>
      <c r="AK195" s="42" t="s">
        <v>213</v>
      </c>
      <c r="AL195" s="41">
        <v>1732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94"/>
      <c r="AD201" s="94"/>
      <c r="AE201" s="94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94"/>
      <c r="AD202" s="94"/>
      <c r="AE202" s="94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94"/>
      <c r="AD203" s="94"/>
      <c r="AE203" s="94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94"/>
      <c r="AD204" s="94"/>
      <c r="AE204" s="94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94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94"/>
      <c r="AB206" s="94"/>
      <c r="AC206" s="94"/>
      <c r="AD206" s="94"/>
      <c r="AE206" s="94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94"/>
      <c r="AB207" s="94"/>
      <c r="AC207" s="94"/>
      <c r="AD207" s="94"/>
      <c r="AE207" s="94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94"/>
      <c r="AD208" s="94"/>
      <c r="AE208" s="94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94"/>
      <c r="AB209" s="94"/>
      <c r="AC209" s="94"/>
      <c r="AD209" s="94"/>
      <c r="AE209" s="94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94"/>
      <c r="AB210" s="94"/>
      <c r="AC210" s="94"/>
      <c r="AD210" s="94"/>
      <c r="AE210" s="94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94"/>
      <c r="AB211" s="94"/>
      <c r="AC211" s="94"/>
      <c r="AD211" s="94"/>
      <c r="AE211" s="94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94"/>
      <c r="AB212" s="94"/>
      <c r="AC212" s="94"/>
      <c r="AD212" s="94"/>
      <c r="AE212" s="94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94"/>
      <c r="AB213" s="94"/>
      <c r="AC213" s="94"/>
      <c r="AD213" s="94"/>
      <c r="AE213" s="94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94"/>
      <c r="AB214" s="94"/>
      <c r="AC214" s="94"/>
      <c r="AD214" s="94"/>
      <c r="AE214" s="94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94"/>
      <c r="AB215" s="94"/>
      <c r="AC215" s="94"/>
      <c r="AD215" s="94"/>
      <c r="AE215" s="94"/>
      <c r="AF215" s="28"/>
      <c r="AG215" s="10"/>
      <c r="AH215" s="10"/>
      <c r="AI215" s="10"/>
    </row>
  </sheetData>
  <sheetProtection password="C98C" sheet="1" objects="1" scenarios="1"/>
  <sortState ref="D159:AW186">
    <sortCondition ref="F159:F186"/>
  </sortState>
  <mergeCells count="15"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B111</f>
        <v>103</v>
      </c>
      <c r="K5" s="169">
        <f>B184</f>
        <v>176</v>
      </c>
      <c r="M5" s="220"/>
      <c r="N5" s="221"/>
      <c r="O5" s="222"/>
    </row>
    <row r="6" spans="1:48" ht="30" customHeight="1">
      <c r="I6" s="10" t="s">
        <v>268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146</v>
      </c>
      <c r="E9" s="10"/>
      <c r="F9" s="18" t="s">
        <v>5</v>
      </c>
      <c r="G9" s="18" t="s">
        <v>212</v>
      </c>
      <c r="H9" s="10"/>
      <c r="I9" s="19">
        <v>32275688</v>
      </c>
      <c r="J9" s="19">
        <v>21750</v>
      </c>
      <c r="K9" s="17" t="s">
        <v>14</v>
      </c>
      <c r="L9" s="10"/>
      <c r="M9" s="60">
        <v>9031</v>
      </c>
      <c r="N9" s="60">
        <v>9311</v>
      </c>
      <c r="O9" s="60">
        <v>9311</v>
      </c>
      <c r="P9" s="10"/>
      <c r="Q9" s="60">
        <f>N9*$Q$189</f>
        <v>279330</v>
      </c>
      <c r="R9" s="10"/>
      <c r="S9" s="62">
        <f t="shared" ref="S9:S40" si="0">Q9+N9</f>
        <v>288641</v>
      </c>
      <c r="T9" s="10"/>
      <c r="U9" s="64">
        <v>28.8</v>
      </c>
      <c r="V9" s="64">
        <v>28.8</v>
      </c>
      <c r="W9" s="10"/>
      <c r="X9" s="43">
        <f>AP9+AT9</f>
        <v>148076914942.39999</v>
      </c>
      <c r="Y9" s="36">
        <f>X9/AV9</f>
        <v>0.22959939426919879</v>
      </c>
      <c r="Z9" s="10"/>
      <c r="AA9" s="20">
        <v>51</v>
      </c>
      <c r="AB9" s="20">
        <v>12</v>
      </c>
      <c r="AC9" s="20">
        <v>1</v>
      </c>
      <c r="AD9" s="20">
        <v>35</v>
      </c>
      <c r="AE9" s="20">
        <v>1</v>
      </c>
      <c r="AF9" s="66">
        <f t="shared" ref="AF9:AF40" si="1">SUM(AA9:AE9)</f>
        <v>100</v>
      </c>
      <c r="AG9" s="10"/>
      <c r="AH9" s="72"/>
      <c r="AI9" s="73"/>
      <c r="AJ9" s="74"/>
      <c r="AK9" s="75"/>
      <c r="AL9" s="76"/>
      <c r="AN9" s="57">
        <v>19879.297999999999</v>
      </c>
      <c r="AO9" s="35">
        <v>80</v>
      </c>
      <c r="AP9" s="43">
        <f t="shared" ref="AP9:AP40" si="2">N9*AN9*AO9</f>
        <v>14807691494.24</v>
      </c>
      <c r="AR9" s="57">
        <f t="shared" ref="AR9:AR40" si="3">AN9</f>
        <v>19879.297999999999</v>
      </c>
      <c r="AS9" s="35">
        <v>24</v>
      </c>
      <c r="AT9" s="43">
        <f t="shared" ref="AT9:AT40" si="4">Q9*AR9*AS9</f>
        <v>133269223448.16</v>
      </c>
      <c r="AV9" s="43">
        <v>644936000000</v>
      </c>
    </row>
    <row r="10" spans="1:48" ht="24" customHeight="1">
      <c r="A10" s="16"/>
      <c r="B10" s="17">
        <f>B9+1</f>
        <v>2</v>
      </c>
      <c r="C10" s="10"/>
      <c r="D10" s="18" t="s">
        <v>96</v>
      </c>
      <c r="E10" s="10"/>
      <c r="F10" s="18" t="s">
        <v>5</v>
      </c>
      <c r="G10" s="18" t="s">
        <v>226</v>
      </c>
      <c r="H10" s="10"/>
      <c r="I10" s="19">
        <v>4052584</v>
      </c>
      <c r="J10" s="19">
        <v>41680</v>
      </c>
      <c r="K10" s="17" t="s">
        <v>14</v>
      </c>
      <c r="L10" s="10"/>
      <c r="M10" s="60">
        <v>424</v>
      </c>
      <c r="N10" s="60">
        <v>715</v>
      </c>
      <c r="O10" s="60">
        <v>715</v>
      </c>
      <c r="P10" s="10"/>
      <c r="Q10" s="60">
        <f>N10*$Q$189</f>
        <v>21450</v>
      </c>
      <c r="R10" s="10"/>
      <c r="S10" s="62">
        <f t="shared" si="0"/>
        <v>22165</v>
      </c>
      <c r="T10" s="10"/>
      <c r="U10" s="64">
        <v>17.600000000000001</v>
      </c>
      <c r="V10" s="64">
        <v>17.600000000000001</v>
      </c>
      <c r="W10" s="10"/>
      <c r="X10" s="43">
        <f>AP10+AT10</f>
        <v>15817609808</v>
      </c>
      <c r="Y10" s="36">
        <f>X10/AV10</f>
        <v>0.14455867124840066</v>
      </c>
      <c r="Z10" s="10"/>
      <c r="AA10" s="20">
        <v>51</v>
      </c>
      <c r="AB10" s="20">
        <v>12</v>
      </c>
      <c r="AC10" s="20">
        <v>1</v>
      </c>
      <c r="AD10" s="20">
        <v>35</v>
      </c>
      <c r="AE10" s="20">
        <v>1</v>
      </c>
      <c r="AF10" s="66">
        <f t="shared" si="1"/>
        <v>100</v>
      </c>
      <c r="AG10" s="10"/>
      <c r="AH10" s="72"/>
      <c r="AI10" s="73"/>
      <c r="AJ10" s="74"/>
      <c r="AK10" s="75"/>
      <c r="AL10" s="76"/>
      <c r="AN10" s="57">
        <v>27653.164000000001</v>
      </c>
      <c r="AO10" s="35">
        <v>80</v>
      </c>
      <c r="AP10" s="43">
        <f t="shared" si="2"/>
        <v>1581760980.8000002</v>
      </c>
      <c r="AR10" s="57">
        <f t="shared" si="3"/>
        <v>27653.164000000001</v>
      </c>
      <c r="AS10" s="35">
        <v>24</v>
      </c>
      <c r="AT10" s="43">
        <f t="shared" si="4"/>
        <v>14235848827.200001</v>
      </c>
      <c r="AV10" s="43">
        <v>109420000000</v>
      </c>
    </row>
    <row r="11" spans="1:48" ht="24" customHeight="1">
      <c r="A11" s="16"/>
      <c r="B11" s="17">
        <f>B10+1</f>
        <v>3</v>
      </c>
      <c r="C11" s="10"/>
      <c r="D11" s="18" t="s">
        <v>176</v>
      </c>
      <c r="E11" s="10"/>
      <c r="F11" s="18" t="s">
        <v>5</v>
      </c>
      <c r="G11" s="18" t="s">
        <v>226</v>
      </c>
      <c r="H11" s="10"/>
      <c r="I11" s="19">
        <v>9269612</v>
      </c>
      <c r="J11" s="19">
        <v>40480</v>
      </c>
      <c r="K11" s="17" t="s">
        <v>14</v>
      </c>
      <c r="L11" s="10"/>
      <c r="M11" s="60">
        <v>725</v>
      </c>
      <c r="N11" s="60">
        <v>1678</v>
      </c>
      <c r="O11" s="60">
        <v>1678</v>
      </c>
      <c r="P11" s="10"/>
      <c r="Q11" s="60">
        <f>N11*$Q$189</f>
        <v>50340</v>
      </c>
      <c r="R11" s="10"/>
      <c r="S11" s="62">
        <f t="shared" si="0"/>
        <v>52018</v>
      </c>
      <c r="T11" s="10"/>
      <c r="U11" s="64">
        <v>18.100000000000001</v>
      </c>
      <c r="V11" s="64">
        <v>18.100000000000001</v>
      </c>
      <c r="W11" s="10"/>
      <c r="X11" s="43">
        <f>AP11+AT11</f>
        <v>51201615412.800003</v>
      </c>
      <c r="Y11" s="36">
        <f>X11/AV11</f>
        <v>0.14340381580136957</v>
      </c>
      <c r="Z11" s="10"/>
      <c r="AA11" s="20">
        <v>54.5</v>
      </c>
      <c r="AB11" s="20">
        <v>5.5</v>
      </c>
      <c r="AC11" s="20">
        <v>1.5</v>
      </c>
      <c r="AD11" s="20">
        <v>24.3</v>
      </c>
      <c r="AE11" s="20">
        <v>14.2</v>
      </c>
      <c r="AF11" s="66">
        <f t="shared" si="1"/>
        <v>100</v>
      </c>
      <c r="AG11" s="10"/>
      <c r="AH11" s="72"/>
      <c r="AI11" s="73"/>
      <c r="AJ11" s="74"/>
      <c r="AK11" s="75"/>
      <c r="AL11" s="76"/>
      <c r="AN11" s="57">
        <v>38141.847000000002</v>
      </c>
      <c r="AO11" s="35">
        <v>80</v>
      </c>
      <c r="AP11" s="43">
        <f t="shared" si="2"/>
        <v>5120161541.2800007</v>
      </c>
      <c r="AR11" s="57">
        <f t="shared" si="3"/>
        <v>38141.847000000002</v>
      </c>
      <c r="AS11" s="35">
        <v>24</v>
      </c>
      <c r="AT11" s="43">
        <f t="shared" si="4"/>
        <v>46081453871.520004</v>
      </c>
      <c r="AV11" s="43">
        <v>357045000000</v>
      </c>
    </row>
    <row r="12" spans="1:48" ht="24" customHeight="1">
      <c r="A12" s="16"/>
      <c r="B12" s="17">
        <f>B11+1</f>
        <v>4</v>
      </c>
      <c r="C12" s="10"/>
      <c r="D12" s="18" t="s">
        <v>128</v>
      </c>
      <c r="E12" s="10"/>
      <c r="F12" s="18" t="s">
        <v>5</v>
      </c>
      <c r="G12" s="18" t="s">
        <v>226</v>
      </c>
      <c r="H12" s="10"/>
      <c r="I12" s="19">
        <v>4424762</v>
      </c>
      <c r="J12" s="19">
        <v>18080</v>
      </c>
      <c r="K12" s="17" t="s">
        <v>14</v>
      </c>
      <c r="L12" s="10"/>
      <c r="M12" s="60">
        <v>692</v>
      </c>
      <c r="N12" s="60">
        <v>713</v>
      </c>
      <c r="O12" s="60">
        <v>713</v>
      </c>
      <c r="P12" s="10"/>
      <c r="Q12" s="60">
        <f>N12*$Q$189</f>
        <v>21390</v>
      </c>
      <c r="R12" s="10"/>
      <c r="S12" s="62">
        <f t="shared" si="0"/>
        <v>22103</v>
      </c>
      <c r="T12" s="10"/>
      <c r="U12" s="64">
        <v>16.100000000000001</v>
      </c>
      <c r="V12" s="64">
        <v>16.100000000000001</v>
      </c>
      <c r="W12" s="10"/>
      <c r="X12" s="43">
        <f>AP12+AT12</f>
        <v>8397227448.8000011</v>
      </c>
      <c r="Y12" s="36">
        <f>X12/AV12</f>
        <v>0.12734455723753055</v>
      </c>
      <c r="Z12" s="10"/>
      <c r="AA12" s="20">
        <v>64.7</v>
      </c>
      <c r="AB12" s="20">
        <v>3.9</v>
      </c>
      <c r="AC12" s="20">
        <v>0.7</v>
      </c>
      <c r="AD12" s="20">
        <v>22.5</v>
      </c>
      <c r="AE12" s="20">
        <v>8.1999999999999993</v>
      </c>
      <c r="AF12" s="66">
        <f t="shared" si="1"/>
        <v>100.00000000000001</v>
      </c>
      <c r="AG12" s="10"/>
      <c r="AH12" s="72"/>
      <c r="AI12" s="73"/>
      <c r="AJ12" s="74"/>
      <c r="AK12" s="75"/>
      <c r="AL12" s="76"/>
      <c r="AN12" s="57">
        <v>14721.647000000001</v>
      </c>
      <c r="AO12" s="35">
        <v>80</v>
      </c>
      <c r="AP12" s="43">
        <f t="shared" si="2"/>
        <v>839722744.88000011</v>
      </c>
      <c r="AR12" s="57">
        <f t="shared" si="3"/>
        <v>14721.647000000001</v>
      </c>
      <c r="AS12" s="35">
        <v>24</v>
      </c>
      <c r="AT12" s="43">
        <f t="shared" si="4"/>
        <v>7557504703.920001</v>
      </c>
      <c r="AV12" s="43">
        <v>65941000000</v>
      </c>
    </row>
    <row r="13" spans="1:48" ht="24" customHeight="1">
      <c r="A13" s="16"/>
      <c r="B13" s="17">
        <f t="shared" ref="B13:B76" si="5">B12+1</f>
        <v>5</v>
      </c>
      <c r="C13" s="10"/>
      <c r="D13" s="18" t="s">
        <v>149</v>
      </c>
      <c r="E13" s="10"/>
      <c r="F13" s="18" t="s">
        <v>11</v>
      </c>
      <c r="G13" s="18" t="s">
        <v>11</v>
      </c>
      <c r="H13" s="10"/>
      <c r="I13" s="19">
        <v>94228</v>
      </c>
      <c r="J13" s="19">
        <v>15410</v>
      </c>
      <c r="K13" s="17" t="s">
        <v>14</v>
      </c>
      <c r="L13" s="10"/>
      <c r="M13" s="60">
        <v>15</v>
      </c>
      <c r="N13" s="60">
        <v>15</v>
      </c>
      <c r="O13" s="60">
        <v>15</v>
      </c>
      <c r="P13" s="10"/>
      <c r="Q13" s="60">
        <f>N13*$Q$189</f>
        <v>450</v>
      </c>
      <c r="R13" s="10"/>
      <c r="S13" s="62">
        <f t="shared" si="0"/>
        <v>465</v>
      </c>
      <c r="T13" s="10"/>
      <c r="U13" s="64">
        <v>15.9</v>
      </c>
      <c r="V13" s="64">
        <v>15.9</v>
      </c>
      <c r="W13" s="10"/>
      <c r="X13" s="43">
        <f>AP13+AT13</f>
        <v>180934068</v>
      </c>
      <c r="Y13" s="36">
        <f>X13/AV13</f>
        <v>0.12670452941176472</v>
      </c>
      <c r="Z13" s="10"/>
      <c r="AA13" s="20">
        <v>46.7</v>
      </c>
      <c r="AB13" s="20">
        <v>20</v>
      </c>
      <c r="AC13" s="20">
        <v>6.7</v>
      </c>
      <c r="AD13" s="20">
        <v>20</v>
      </c>
      <c r="AE13" s="20">
        <v>6.6</v>
      </c>
      <c r="AF13" s="66">
        <f t="shared" si="1"/>
        <v>100</v>
      </c>
      <c r="AG13" s="10"/>
      <c r="AH13" s="72"/>
      <c r="AI13" s="73"/>
      <c r="AJ13" s="74"/>
      <c r="AK13" s="75"/>
      <c r="AL13" s="76"/>
      <c r="AN13" s="57">
        <v>15077.839</v>
      </c>
      <c r="AO13" s="35">
        <v>80</v>
      </c>
      <c r="AP13" s="43">
        <f t="shared" si="2"/>
        <v>18093406.800000001</v>
      </c>
      <c r="AR13" s="57">
        <f t="shared" si="3"/>
        <v>15077.839</v>
      </c>
      <c r="AS13" s="35">
        <v>24</v>
      </c>
      <c r="AT13" s="43">
        <f t="shared" si="4"/>
        <v>162840661.19999999</v>
      </c>
      <c r="AV13" s="43">
        <v>1428000000</v>
      </c>
    </row>
    <row r="14" spans="1:48" ht="24" customHeight="1">
      <c r="A14" s="16"/>
      <c r="B14" s="17">
        <f t="shared" si="5"/>
        <v>6</v>
      </c>
      <c r="C14" s="10"/>
      <c r="D14" s="18" t="s">
        <v>102</v>
      </c>
      <c r="E14" s="10"/>
      <c r="F14" s="18" t="s">
        <v>11</v>
      </c>
      <c r="G14" s="18" t="s">
        <v>11</v>
      </c>
      <c r="H14" s="10"/>
      <c r="I14" s="19">
        <v>4613823</v>
      </c>
      <c r="J14" s="19">
        <v>370</v>
      </c>
      <c r="K14" s="17" t="s">
        <v>6</v>
      </c>
      <c r="L14" s="10"/>
      <c r="M14" s="60">
        <v>175</v>
      </c>
      <c r="N14" s="60">
        <v>1657</v>
      </c>
      <c r="O14" s="60">
        <v>502</v>
      </c>
      <c r="P14" s="10"/>
      <c r="Q14" s="60">
        <f t="shared" ref="Q14:Q22" si="6">N14*$Q$188</f>
        <v>24855</v>
      </c>
      <c r="R14" s="10"/>
      <c r="S14" s="62">
        <f t="shared" si="0"/>
        <v>26512</v>
      </c>
      <c r="T14" s="10"/>
      <c r="U14" s="64">
        <v>35.9</v>
      </c>
      <c r="V14" s="64">
        <v>10.86</v>
      </c>
      <c r="W14" s="10"/>
      <c r="X14" s="43">
        <v>391420000</v>
      </c>
      <c r="Y14" s="36">
        <v>0.11899999999999999</v>
      </c>
      <c r="Z14" s="10"/>
      <c r="AA14" s="20">
        <v>55</v>
      </c>
      <c r="AB14" s="20">
        <v>10</v>
      </c>
      <c r="AC14" s="20">
        <v>1</v>
      </c>
      <c r="AD14" s="20">
        <v>33</v>
      </c>
      <c r="AE14" s="20">
        <v>1</v>
      </c>
      <c r="AF14" s="66">
        <f t="shared" si="1"/>
        <v>100</v>
      </c>
      <c r="AG14" s="10"/>
      <c r="AH14" s="36">
        <v>-8.7999999999999995E-2</v>
      </c>
      <c r="AI14" s="40">
        <v>23518</v>
      </c>
      <c r="AJ14" s="37">
        <v>0.61</v>
      </c>
      <c r="AK14" s="42" t="s">
        <v>213</v>
      </c>
      <c r="AL14" s="41">
        <v>626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5"/>
        <v>7</v>
      </c>
      <c r="C15" s="10"/>
      <c r="D15" s="18" t="s">
        <v>142</v>
      </c>
      <c r="E15" s="10"/>
      <c r="F15" s="18" t="s">
        <v>13</v>
      </c>
      <c r="G15" s="18" t="s">
        <v>222</v>
      </c>
      <c r="H15" s="10"/>
      <c r="I15" s="19">
        <v>178015</v>
      </c>
      <c r="J15" s="19">
        <v>7670</v>
      </c>
      <c r="K15" s="17" t="s">
        <v>9</v>
      </c>
      <c r="L15" s="10"/>
      <c r="M15" s="60">
        <v>15</v>
      </c>
      <c r="N15" s="60">
        <v>63</v>
      </c>
      <c r="O15" s="60">
        <v>25</v>
      </c>
      <c r="P15" s="10"/>
      <c r="Q15" s="60">
        <f t="shared" si="6"/>
        <v>945</v>
      </c>
      <c r="R15" s="10"/>
      <c r="S15" s="62">
        <f t="shared" si="0"/>
        <v>1008</v>
      </c>
      <c r="T15" s="10"/>
      <c r="U15" s="64">
        <v>35.4</v>
      </c>
      <c r="V15" s="64">
        <v>14.13</v>
      </c>
      <c r="W15" s="10"/>
      <c r="X15" s="43">
        <v>192470000</v>
      </c>
      <c r="Y15" s="36">
        <v>0.11799999999999999</v>
      </c>
      <c r="Z15" s="10"/>
      <c r="AA15" s="20">
        <v>58</v>
      </c>
      <c r="AB15" s="20">
        <v>15</v>
      </c>
      <c r="AC15" s="20">
        <v>4</v>
      </c>
      <c r="AD15" s="20">
        <v>22</v>
      </c>
      <c r="AE15" s="20">
        <v>1</v>
      </c>
      <c r="AF15" s="66">
        <f t="shared" si="1"/>
        <v>100</v>
      </c>
      <c r="AG15" s="10"/>
      <c r="AH15" s="36">
        <v>1.9E-2</v>
      </c>
      <c r="AI15" s="40">
        <v>20044</v>
      </c>
      <c r="AJ15" s="37">
        <v>0.8</v>
      </c>
      <c r="AK15" s="42" t="s">
        <v>213</v>
      </c>
      <c r="AL15" s="41">
        <v>700</v>
      </c>
      <c r="AN15" s="86"/>
      <c r="AO15" s="87"/>
      <c r="AP15" s="88">
        <f t="shared" si="2"/>
        <v>0</v>
      </c>
      <c r="AR15" s="86">
        <f t="shared" si="3"/>
        <v>0</v>
      </c>
      <c r="AS15" s="87"/>
      <c r="AT15" s="88">
        <f t="shared" si="4"/>
        <v>0</v>
      </c>
      <c r="AV15" s="88">
        <v>0</v>
      </c>
    </row>
    <row r="16" spans="1:48" ht="24" customHeight="1">
      <c r="A16" s="16"/>
      <c r="B16" s="17">
        <f t="shared" si="5"/>
        <v>8</v>
      </c>
      <c r="C16" s="10"/>
      <c r="D16" s="18" t="s">
        <v>35</v>
      </c>
      <c r="E16" s="10"/>
      <c r="F16" s="18" t="s">
        <v>11</v>
      </c>
      <c r="G16" s="18" t="s">
        <v>11</v>
      </c>
      <c r="H16" s="10"/>
      <c r="I16" s="19">
        <v>10524117</v>
      </c>
      <c r="J16" s="19">
        <v>280</v>
      </c>
      <c r="K16" s="17" t="s">
        <v>6</v>
      </c>
      <c r="L16" s="10"/>
      <c r="M16" s="60">
        <v>112</v>
      </c>
      <c r="N16" s="60">
        <v>3651</v>
      </c>
      <c r="O16" s="60">
        <v>2228</v>
      </c>
      <c r="P16" s="10"/>
      <c r="Q16" s="60">
        <f t="shared" si="6"/>
        <v>54765</v>
      </c>
      <c r="R16" s="10"/>
      <c r="S16" s="62">
        <f t="shared" si="0"/>
        <v>58416</v>
      </c>
      <c r="T16" s="10"/>
      <c r="U16" s="64">
        <v>34.700000000000003</v>
      </c>
      <c r="V16" s="64">
        <v>21.12</v>
      </c>
      <c r="W16" s="10"/>
      <c r="X16" s="43">
        <v>341340000</v>
      </c>
      <c r="Y16" s="36">
        <v>0.115</v>
      </c>
      <c r="Z16" s="10"/>
      <c r="AA16" s="20">
        <v>43</v>
      </c>
      <c r="AB16" s="20">
        <v>3</v>
      </c>
      <c r="AC16" s="20">
        <v>2</v>
      </c>
      <c r="AD16" s="20">
        <v>51</v>
      </c>
      <c r="AE16" s="20">
        <v>1</v>
      </c>
      <c r="AF16" s="66">
        <f t="shared" si="1"/>
        <v>100</v>
      </c>
      <c r="AG16" s="10"/>
      <c r="AH16" s="36">
        <v>-4.4999999999999998E-2</v>
      </c>
      <c r="AI16" s="40">
        <v>1057</v>
      </c>
      <c r="AJ16" s="37">
        <v>0.65</v>
      </c>
      <c r="AK16" s="42" t="s">
        <v>214</v>
      </c>
      <c r="AL16" s="41">
        <v>1176</v>
      </c>
      <c r="AN16" s="86"/>
      <c r="AO16" s="87"/>
      <c r="AP16" s="88">
        <f t="shared" si="2"/>
        <v>0</v>
      </c>
      <c r="AR16" s="86">
        <f t="shared" si="3"/>
        <v>0</v>
      </c>
      <c r="AS16" s="87"/>
      <c r="AT16" s="88">
        <f t="shared" si="4"/>
        <v>0</v>
      </c>
      <c r="AV16" s="88">
        <v>0</v>
      </c>
    </row>
    <row r="17" spans="1:48" ht="24" customHeight="1">
      <c r="A17" s="16"/>
      <c r="B17" s="17">
        <f t="shared" si="5"/>
        <v>9</v>
      </c>
      <c r="C17" s="10"/>
      <c r="D17" s="18" t="s">
        <v>57</v>
      </c>
      <c r="E17" s="10"/>
      <c r="F17" s="18" t="s">
        <v>13</v>
      </c>
      <c r="G17" s="18" t="s">
        <v>222</v>
      </c>
      <c r="H17" s="10"/>
      <c r="I17" s="19">
        <v>10648791</v>
      </c>
      <c r="J17" s="19">
        <v>6390</v>
      </c>
      <c r="K17" s="17" t="s">
        <v>9</v>
      </c>
      <c r="L17" s="10"/>
      <c r="M17" s="60">
        <v>3118</v>
      </c>
      <c r="N17" s="60">
        <v>3684</v>
      </c>
      <c r="O17" s="60">
        <v>3184</v>
      </c>
      <c r="P17" s="10"/>
      <c r="Q17" s="60">
        <f t="shared" si="6"/>
        <v>55260</v>
      </c>
      <c r="R17" s="10"/>
      <c r="S17" s="62">
        <f t="shared" si="0"/>
        <v>58944</v>
      </c>
      <c r="T17" s="10"/>
      <c r="U17" s="64">
        <v>34.6</v>
      </c>
      <c r="V17" s="64">
        <v>30.77</v>
      </c>
      <c r="W17" s="10"/>
      <c r="X17" s="43">
        <v>8320000000</v>
      </c>
      <c r="Y17" s="36">
        <v>0.115</v>
      </c>
      <c r="Z17" s="10"/>
      <c r="AA17" s="20">
        <v>73</v>
      </c>
      <c r="AB17" s="20">
        <v>16</v>
      </c>
      <c r="AC17" s="20">
        <v>1</v>
      </c>
      <c r="AD17" s="20">
        <v>9</v>
      </c>
      <c r="AE17" s="20">
        <v>1</v>
      </c>
      <c r="AF17" s="66">
        <f t="shared" si="1"/>
        <v>100</v>
      </c>
      <c r="AG17" s="10"/>
      <c r="AH17" s="36">
        <v>5.8999999999999997E-2</v>
      </c>
      <c r="AI17" s="40">
        <v>36192</v>
      </c>
      <c r="AJ17" s="37">
        <v>0.81</v>
      </c>
      <c r="AK17" s="42" t="s">
        <v>210</v>
      </c>
      <c r="AL17" s="41">
        <v>1563</v>
      </c>
      <c r="AN17" s="86"/>
      <c r="AO17" s="87"/>
      <c r="AP17" s="88">
        <f t="shared" si="2"/>
        <v>0</v>
      </c>
      <c r="AR17" s="86">
        <f t="shared" si="3"/>
        <v>0</v>
      </c>
      <c r="AS17" s="87"/>
      <c r="AT17" s="88">
        <f t="shared" si="4"/>
        <v>0</v>
      </c>
      <c r="AV17" s="88">
        <v>0</v>
      </c>
    </row>
    <row r="18" spans="1:48" ht="24" customHeight="1">
      <c r="A18" s="16"/>
      <c r="B18" s="17">
        <f t="shared" si="5"/>
        <v>10</v>
      </c>
      <c r="C18" s="10"/>
      <c r="D18" s="18" t="s">
        <v>183</v>
      </c>
      <c r="E18" s="10"/>
      <c r="F18" s="18" t="s">
        <v>13</v>
      </c>
      <c r="G18" s="18" t="s">
        <v>222</v>
      </c>
      <c r="H18" s="10"/>
      <c r="I18" s="19">
        <v>31568180</v>
      </c>
      <c r="J18" s="19">
        <v>11760</v>
      </c>
      <c r="K18" s="17" t="s">
        <v>9</v>
      </c>
      <c r="L18" s="10"/>
      <c r="M18" s="60">
        <v>7028</v>
      </c>
      <c r="N18" s="60">
        <v>10640</v>
      </c>
      <c r="O18" s="60">
        <v>6881</v>
      </c>
      <c r="P18" s="10"/>
      <c r="Q18" s="60">
        <f t="shared" si="6"/>
        <v>159600</v>
      </c>
      <c r="R18" s="10"/>
      <c r="S18" s="62">
        <f t="shared" si="0"/>
        <v>170240</v>
      </c>
      <c r="T18" s="10"/>
      <c r="U18" s="64">
        <v>33.700000000000003</v>
      </c>
      <c r="V18" s="64">
        <v>22.62</v>
      </c>
      <c r="W18" s="10"/>
      <c r="X18" s="43">
        <v>55520000000</v>
      </c>
      <c r="Y18" s="36">
        <v>0.115</v>
      </c>
      <c r="Z18" s="10"/>
      <c r="AA18" s="20">
        <v>31</v>
      </c>
      <c r="AB18" s="20">
        <v>16</v>
      </c>
      <c r="AC18" s="20">
        <v>2</v>
      </c>
      <c r="AD18" s="20">
        <v>49</v>
      </c>
      <c r="AE18" s="20">
        <v>2</v>
      </c>
      <c r="AF18" s="66">
        <f t="shared" si="1"/>
        <v>100</v>
      </c>
      <c r="AG18" s="10"/>
      <c r="AH18" s="36">
        <v>-2.7E-2</v>
      </c>
      <c r="AI18" s="40">
        <v>25341</v>
      </c>
      <c r="AJ18" s="37">
        <v>0.84</v>
      </c>
      <c r="AK18" s="42" t="s">
        <v>213</v>
      </c>
      <c r="AL18" s="41">
        <v>1230</v>
      </c>
      <c r="AN18" s="86"/>
      <c r="AO18" s="87"/>
      <c r="AP18" s="88">
        <f t="shared" si="2"/>
        <v>0</v>
      </c>
      <c r="AR18" s="86">
        <f t="shared" si="3"/>
        <v>0</v>
      </c>
      <c r="AS18" s="87"/>
      <c r="AT18" s="88">
        <f t="shared" si="4"/>
        <v>0</v>
      </c>
      <c r="AV18" s="88">
        <v>0</v>
      </c>
    </row>
    <row r="19" spans="1:48" ht="24" customHeight="1">
      <c r="A19" s="16"/>
      <c r="B19" s="17">
        <f t="shared" si="5"/>
        <v>11</v>
      </c>
      <c r="C19" s="10"/>
      <c r="D19" s="18" t="s">
        <v>186</v>
      </c>
      <c r="E19" s="10"/>
      <c r="F19" s="18" t="s">
        <v>11</v>
      </c>
      <c r="G19" s="18" t="s">
        <v>11</v>
      </c>
      <c r="H19" s="10"/>
      <c r="I19" s="19">
        <v>16150362</v>
      </c>
      <c r="J19" s="19">
        <v>940</v>
      </c>
      <c r="K19" s="17" t="s">
        <v>6</v>
      </c>
      <c r="L19" s="10"/>
      <c r="M19" s="60">
        <v>1721</v>
      </c>
      <c r="N19" s="60">
        <v>5601</v>
      </c>
      <c r="O19" s="60">
        <v>2731</v>
      </c>
      <c r="P19" s="10"/>
      <c r="Q19" s="60">
        <f t="shared" si="6"/>
        <v>84015</v>
      </c>
      <c r="R19" s="10"/>
      <c r="S19" s="62">
        <f t="shared" si="0"/>
        <v>89616</v>
      </c>
      <c r="T19" s="10"/>
      <c r="U19" s="64">
        <v>34.700000000000003</v>
      </c>
      <c r="V19" s="64">
        <v>18.91</v>
      </c>
      <c r="W19" s="10"/>
      <c r="X19" s="43">
        <v>2370000000</v>
      </c>
      <c r="Y19" s="36">
        <v>0.115</v>
      </c>
      <c r="Z19" s="10"/>
      <c r="AA19" s="20">
        <v>55</v>
      </c>
      <c r="AB19" s="20">
        <v>7</v>
      </c>
      <c r="AC19" s="20">
        <v>3</v>
      </c>
      <c r="AD19" s="20">
        <v>32</v>
      </c>
      <c r="AE19" s="20">
        <v>3</v>
      </c>
      <c r="AF19" s="66">
        <f t="shared" si="1"/>
        <v>100</v>
      </c>
      <c r="AG19" s="10"/>
      <c r="AH19" s="36">
        <v>-6.7000000000000004E-2</v>
      </c>
      <c r="AI19" s="40">
        <v>7421</v>
      </c>
      <c r="AJ19" s="37">
        <v>0.77</v>
      </c>
      <c r="AK19" s="42" t="s">
        <v>210</v>
      </c>
      <c r="AL19" s="41">
        <v>1044</v>
      </c>
      <c r="AN19" s="86"/>
      <c r="AO19" s="87"/>
      <c r="AP19" s="88">
        <f t="shared" si="2"/>
        <v>0</v>
      </c>
      <c r="AR19" s="86">
        <f t="shared" si="3"/>
        <v>0</v>
      </c>
      <c r="AS19" s="87"/>
      <c r="AT19" s="88">
        <f t="shared" si="4"/>
        <v>0</v>
      </c>
      <c r="AV19" s="88">
        <v>0</v>
      </c>
    </row>
    <row r="20" spans="1:48" ht="24" customHeight="1">
      <c r="A20" s="16"/>
      <c r="B20" s="17">
        <f t="shared" si="5"/>
        <v>12</v>
      </c>
      <c r="C20" s="10"/>
      <c r="D20" s="18" t="s">
        <v>40</v>
      </c>
      <c r="E20" s="10"/>
      <c r="F20" s="18" t="s">
        <v>11</v>
      </c>
      <c r="G20" s="18" t="s">
        <v>11</v>
      </c>
      <c r="H20" s="10"/>
      <c r="I20" s="19">
        <v>4594621</v>
      </c>
      <c r="J20" s="19">
        <v>370</v>
      </c>
      <c r="K20" s="17" t="s">
        <v>6</v>
      </c>
      <c r="L20" s="10"/>
      <c r="M20" s="60">
        <v>193</v>
      </c>
      <c r="N20" s="60">
        <v>1546</v>
      </c>
      <c r="O20" s="60">
        <v>3470</v>
      </c>
      <c r="P20" s="10"/>
      <c r="Q20" s="60">
        <f t="shared" si="6"/>
        <v>23190</v>
      </c>
      <c r="R20" s="10"/>
      <c r="S20" s="62">
        <f t="shared" si="0"/>
        <v>24736</v>
      </c>
      <c r="T20" s="10"/>
      <c r="U20" s="64">
        <v>33.6</v>
      </c>
      <c r="V20" s="64">
        <v>76.459999999999994</v>
      </c>
      <c r="W20" s="10"/>
      <c r="X20" s="43">
        <v>196400000</v>
      </c>
      <c r="Y20" s="36">
        <v>0.112</v>
      </c>
      <c r="Z20" s="10"/>
      <c r="AA20" s="20">
        <v>39</v>
      </c>
      <c r="AB20" s="20">
        <v>2</v>
      </c>
      <c r="AC20" s="20">
        <v>1</v>
      </c>
      <c r="AD20" s="20">
        <v>57</v>
      </c>
      <c r="AE20" s="20">
        <v>1</v>
      </c>
      <c r="AF20" s="66">
        <f t="shared" si="1"/>
        <v>100</v>
      </c>
      <c r="AG20" s="10"/>
      <c r="AH20" s="36">
        <v>-3.7999999999999999E-2</v>
      </c>
      <c r="AI20" s="40">
        <v>816</v>
      </c>
      <c r="AJ20" s="37">
        <v>0.68</v>
      </c>
      <c r="AK20" s="42" t="s">
        <v>213</v>
      </c>
      <c r="AL20" s="41">
        <v>4713</v>
      </c>
      <c r="AN20" s="86"/>
      <c r="AO20" s="87"/>
      <c r="AP20" s="88">
        <f t="shared" si="2"/>
        <v>0</v>
      </c>
      <c r="AR20" s="86">
        <f t="shared" si="3"/>
        <v>0</v>
      </c>
      <c r="AS20" s="87"/>
      <c r="AT20" s="88">
        <f t="shared" si="4"/>
        <v>0</v>
      </c>
      <c r="AV20" s="88">
        <v>0</v>
      </c>
    </row>
    <row r="21" spans="1:48" ht="24" customHeight="1">
      <c r="A21" s="16"/>
      <c r="B21" s="17">
        <f t="shared" si="5"/>
        <v>13</v>
      </c>
      <c r="C21" s="10"/>
      <c r="D21" s="18" t="s">
        <v>54</v>
      </c>
      <c r="E21" s="10"/>
      <c r="F21" s="18" t="s">
        <v>11</v>
      </c>
      <c r="G21" s="18" t="s">
        <v>11</v>
      </c>
      <c r="H21" s="10"/>
      <c r="I21" s="19">
        <v>78736152</v>
      </c>
      <c r="J21" s="19">
        <v>420</v>
      </c>
      <c r="K21" s="17" t="s">
        <v>6</v>
      </c>
      <c r="L21" s="10"/>
      <c r="M21" s="60">
        <v>385</v>
      </c>
      <c r="N21" s="60">
        <v>26529</v>
      </c>
      <c r="O21" s="60">
        <v>20521</v>
      </c>
      <c r="P21" s="10"/>
      <c r="Q21" s="60">
        <f t="shared" si="6"/>
        <v>397935</v>
      </c>
      <c r="R21" s="10"/>
      <c r="S21" s="62">
        <f t="shared" si="0"/>
        <v>424464</v>
      </c>
      <c r="T21" s="10"/>
      <c r="U21" s="64">
        <v>33.700000000000003</v>
      </c>
      <c r="V21" s="64">
        <v>26.06</v>
      </c>
      <c r="W21" s="10"/>
      <c r="X21" s="43">
        <v>4160000000</v>
      </c>
      <c r="Y21" s="36">
        <v>0.112</v>
      </c>
      <c r="Z21" s="10"/>
      <c r="AA21" s="20">
        <v>53</v>
      </c>
      <c r="AB21" s="20">
        <v>3</v>
      </c>
      <c r="AC21" s="20">
        <v>1</v>
      </c>
      <c r="AD21" s="20">
        <v>42</v>
      </c>
      <c r="AE21" s="20">
        <v>1</v>
      </c>
      <c r="AF21" s="66">
        <f t="shared" si="1"/>
        <v>100</v>
      </c>
      <c r="AG21" s="10"/>
      <c r="AH21" s="36">
        <v>-7.6999999999999999E-2</v>
      </c>
      <c r="AI21" s="40">
        <v>518</v>
      </c>
      <c r="AJ21" s="37">
        <v>0.62</v>
      </c>
      <c r="AK21" s="42" t="s">
        <v>213</v>
      </c>
      <c r="AL21" s="41">
        <v>1728</v>
      </c>
      <c r="AN21" s="86"/>
      <c r="AO21" s="87"/>
      <c r="AP21" s="88">
        <f t="shared" si="2"/>
        <v>0</v>
      </c>
      <c r="AR21" s="86">
        <f t="shared" si="3"/>
        <v>0</v>
      </c>
      <c r="AS21" s="87"/>
      <c r="AT21" s="88">
        <f t="shared" si="4"/>
        <v>0</v>
      </c>
      <c r="AV21" s="88">
        <v>0</v>
      </c>
    </row>
    <row r="22" spans="1:48" ht="24" customHeight="1">
      <c r="A22" s="16"/>
      <c r="B22" s="17">
        <f t="shared" si="5"/>
        <v>14</v>
      </c>
      <c r="C22" s="10"/>
      <c r="D22" s="18" t="s">
        <v>165</v>
      </c>
      <c r="E22" s="10"/>
      <c r="F22" s="18" t="s">
        <v>22</v>
      </c>
      <c r="G22" s="18" t="s">
        <v>224</v>
      </c>
      <c r="H22" s="10"/>
      <c r="I22" s="19">
        <v>68863512</v>
      </c>
      <c r="J22" s="19">
        <v>5640</v>
      </c>
      <c r="K22" s="17" t="s">
        <v>9</v>
      </c>
      <c r="L22" s="10"/>
      <c r="M22" s="60">
        <v>21745</v>
      </c>
      <c r="N22" s="60">
        <v>22491</v>
      </c>
      <c r="O22" s="60">
        <v>19110</v>
      </c>
      <c r="P22" s="10"/>
      <c r="Q22" s="60">
        <f t="shared" si="6"/>
        <v>337365</v>
      </c>
      <c r="R22" s="10"/>
      <c r="S22" s="62">
        <f t="shared" si="0"/>
        <v>359856</v>
      </c>
      <c r="T22" s="10"/>
      <c r="U22" s="64">
        <v>32.700000000000003</v>
      </c>
      <c r="V22" s="64">
        <v>27.14</v>
      </c>
      <c r="W22" s="10"/>
      <c r="X22" s="43">
        <v>44710000000</v>
      </c>
      <c r="Y22" s="36">
        <v>0.109</v>
      </c>
      <c r="Z22" s="10"/>
      <c r="AA22" s="20">
        <v>30</v>
      </c>
      <c r="AB22" s="20">
        <v>50</v>
      </c>
      <c r="AC22" s="20">
        <v>2</v>
      </c>
      <c r="AD22" s="20">
        <v>17</v>
      </c>
      <c r="AE22" s="20">
        <v>1</v>
      </c>
      <c r="AF22" s="66">
        <f t="shared" si="1"/>
        <v>100</v>
      </c>
      <c r="AG22" s="10"/>
      <c r="AH22" s="36">
        <v>1.4999999999999999E-2</v>
      </c>
      <c r="AI22" s="40">
        <v>54220</v>
      </c>
      <c r="AJ22" s="37">
        <v>0.82</v>
      </c>
      <c r="AK22" s="42" t="s">
        <v>213</v>
      </c>
      <c r="AL22" s="41">
        <v>1494</v>
      </c>
      <c r="AN22" s="86"/>
      <c r="AO22" s="87"/>
      <c r="AP22" s="88">
        <f t="shared" si="2"/>
        <v>0</v>
      </c>
      <c r="AR22" s="86">
        <f t="shared" si="3"/>
        <v>0</v>
      </c>
      <c r="AS22" s="87"/>
      <c r="AT22" s="88">
        <f t="shared" si="4"/>
        <v>0</v>
      </c>
      <c r="AV22" s="88">
        <v>0</v>
      </c>
    </row>
    <row r="23" spans="1:48" ht="24" customHeight="1">
      <c r="A23" s="16"/>
      <c r="B23" s="17">
        <f t="shared" si="5"/>
        <v>15</v>
      </c>
      <c r="C23" s="10"/>
      <c r="D23" s="18" t="s">
        <v>180</v>
      </c>
      <c r="E23" s="10"/>
      <c r="F23" s="18" t="s">
        <v>13</v>
      </c>
      <c r="G23" s="18" t="s">
        <v>222</v>
      </c>
      <c r="H23" s="10"/>
      <c r="I23" s="19">
        <v>3444006</v>
      </c>
      <c r="J23" s="19">
        <v>15230</v>
      </c>
      <c r="K23" s="17" t="s">
        <v>14</v>
      </c>
      <c r="L23" s="10"/>
      <c r="M23" s="60">
        <v>446</v>
      </c>
      <c r="N23" s="60">
        <v>460</v>
      </c>
      <c r="O23" s="60">
        <v>460</v>
      </c>
      <c r="P23" s="10"/>
      <c r="Q23" s="60">
        <f>N23*$Q$189</f>
        <v>13800</v>
      </c>
      <c r="R23" s="10"/>
      <c r="S23" s="62">
        <f t="shared" si="0"/>
        <v>14260</v>
      </c>
      <c r="T23" s="10"/>
      <c r="U23" s="64">
        <v>13.4</v>
      </c>
      <c r="V23" s="64">
        <v>13.4</v>
      </c>
      <c r="W23" s="10"/>
      <c r="X23" s="43">
        <f>AP23+AT23</f>
        <v>5662468992</v>
      </c>
      <c r="Y23" s="36">
        <f>X23/AV23</f>
        <v>0.1074717011843304</v>
      </c>
      <c r="Z23" s="10"/>
      <c r="AA23" s="20">
        <v>30.7</v>
      </c>
      <c r="AB23" s="20">
        <v>45.7</v>
      </c>
      <c r="AC23" s="20">
        <v>7</v>
      </c>
      <c r="AD23" s="20">
        <v>16.600000000000001</v>
      </c>
      <c r="AE23" s="20">
        <v>0</v>
      </c>
      <c r="AF23" s="66">
        <f t="shared" si="1"/>
        <v>100</v>
      </c>
      <c r="AG23" s="10"/>
      <c r="AH23" s="72"/>
      <c r="AI23" s="73"/>
      <c r="AJ23" s="74"/>
      <c r="AK23" s="75"/>
      <c r="AL23" s="76"/>
      <c r="AN23" s="57">
        <v>15387.144</v>
      </c>
      <c r="AO23" s="35">
        <v>80</v>
      </c>
      <c r="AP23" s="43">
        <f t="shared" si="2"/>
        <v>566246899.20000005</v>
      </c>
      <c r="AR23" s="57">
        <f t="shared" si="3"/>
        <v>15387.144</v>
      </c>
      <c r="AS23" s="35">
        <v>24</v>
      </c>
      <c r="AT23" s="43">
        <f t="shared" si="4"/>
        <v>5096222092.8000002</v>
      </c>
      <c r="AV23" s="43">
        <v>52688000000</v>
      </c>
    </row>
    <row r="24" spans="1:48" ht="24" customHeight="1">
      <c r="A24" s="16"/>
      <c r="B24" s="17">
        <f t="shared" si="5"/>
        <v>16</v>
      </c>
      <c r="C24" s="10"/>
      <c r="D24" s="18" t="s">
        <v>78</v>
      </c>
      <c r="E24" s="10"/>
      <c r="F24" s="18" t="s">
        <v>11</v>
      </c>
      <c r="G24" s="18" t="s">
        <v>11</v>
      </c>
      <c r="H24" s="10"/>
      <c r="I24" s="19">
        <v>1815698</v>
      </c>
      <c r="J24" s="19">
        <v>620</v>
      </c>
      <c r="K24" s="17" t="s">
        <v>6</v>
      </c>
      <c r="L24" s="10"/>
      <c r="M24" s="60">
        <v>122</v>
      </c>
      <c r="N24" s="60">
        <v>565</v>
      </c>
      <c r="O24" s="60">
        <v>390</v>
      </c>
      <c r="P24" s="10"/>
      <c r="Q24" s="60">
        <f t="shared" ref="Q24:Q33" si="7">N24*$Q$188</f>
        <v>8475</v>
      </c>
      <c r="R24" s="10"/>
      <c r="S24" s="62">
        <f t="shared" si="0"/>
        <v>9040</v>
      </c>
      <c r="T24" s="10"/>
      <c r="U24" s="64">
        <v>31.1</v>
      </c>
      <c r="V24" s="64">
        <v>21.5</v>
      </c>
      <c r="W24" s="10"/>
      <c r="X24" s="43">
        <v>121900000</v>
      </c>
      <c r="Y24" s="36">
        <v>0.10299999999999999</v>
      </c>
      <c r="Z24" s="10"/>
      <c r="AA24" s="20">
        <v>50</v>
      </c>
      <c r="AB24" s="20">
        <v>10</v>
      </c>
      <c r="AC24" s="20">
        <v>1</v>
      </c>
      <c r="AD24" s="20">
        <v>38</v>
      </c>
      <c r="AE24" s="20">
        <v>1</v>
      </c>
      <c r="AF24" s="66">
        <f t="shared" si="1"/>
        <v>100</v>
      </c>
      <c r="AG24" s="10"/>
      <c r="AH24" s="36">
        <v>-5.7000000000000002E-2</v>
      </c>
      <c r="AI24" s="40">
        <v>3428</v>
      </c>
      <c r="AJ24" s="37">
        <v>0.72</v>
      </c>
      <c r="AK24" s="42" t="s">
        <v>214</v>
      </c>
      <c r="AL24" s="41">
        <v>1202</v>
      </c>
      <c r="AN24" s="86"/>
      <c r="AO24" s="87"/>
      <c r="AP24" s="88">
        <f t="shared" si="2"/>
        <v>0</v>
      </c>
      <c r="AR24" s="86">
        <f t="shared" si="3"/>
        <v>0</v>
      </c>
      <c r="AS24" s="87"/>
      <c r="AT24" s="88">
        <f t="shared" si="4"/>
        <v>0</v>
      </c>
      <c r="AV24" s="88">
        <v>0</v>
      </c>
    </row>
    <row r="25" spans="1:48" ht="24" customHeight="1">
      <c r="A25" s="16"/>
      <c r="B25" s="17">
        <f t="shared" si="5"/>
        <v>17</v>
      </c>
      <c r="C25" s="10"/>
      <c r="D25" s="18" t="s">
        <v>107</v>
      </c>
      <c r="E25" s="10"/>
      <c r="F25" s="18" t="s">
        <v>11</v>
      </c>
      <c r="G25" s="18" t="s">
        <v>11</v>
      </c>
      <c r="H25" s="10"/>
      <c r="I25" s="19">
        <v>18091576</v>
      </c>
      <c r="J25" s="19">
        <v>320</v>
      </c>
      <c r="K25" s="17" t="s">
        <v>6</v>
      </c>
      <c r="L25" s="10"/>
      <c r="M25" s="60">
        <v>1122</v>
      </c>
      <c r="N25" s="60">
        <v>5601</v>
      </c>
      <c r="O25" s="60">
        <v>2217</v>
      </c>
      <c r="P25" s="10"/>
      <c r="Q25" s="60">
        <f t="shared" si="7"/>
        <v>84015</v>
      </c>
      <c r="R25" s="10"/>
      <c r="S25" s="62">
        <f t="shared" si="0"/>
        <v>89616</v>
      </c>
      <c r="T25" s="10"/>
      <c r="U25" s="64">
        <v>31</v>
      </c>
      <c r="V25" s="64">
        <v>13.23</v>
      </c>
      <c r="W25" s="10"/>
      <c r="X25" s="43">
        <v>559270000</v>
      </c>
      <c r="Y25" s="36">
        <v>0.10299999999999999</v>
      </c>
      <c r="Z25" s="10"/>
      <c r="AA25" s="20">
        <v>49</v>
      </c>
      <c r="AB25" s="20">
        <v>5</v>
      </c>
      <c r="AC25" s="20">
        <v>4</v>
      </c>
      <c r="AD25" s="20">
        <v>41</v>
      </c>
      <c r="AE25" s="20">
        <v>1</v>
      </c>
      <c r="AF25" s="66">
        <f t="shared" si="1"/>
        <v>100</v>
      </c>
      <c r="AG25" s="10"/>
      <c r="AH25" s="36">
        <v>-4.7E-2</v>
      </c>
      <c r="AI25" s="40">
        <v>2673</v>
      </c>
      <c r="AJ25" s="37">
        <v>0.62</v>
      </c>
      <c r="AK25" s="42" t="s">
        <v>213</v>
      </c>
      <c r="AL25" s="41">
        <v>726</v>
      </c>
      <c r="AN25" s="86"/>
      <c r="AO25" s="87"/>
      <c r="AP25" s="88">
        <f t="shared" si="2"/>
        <v>0</v>
      </c>
      <c r="AR25" s="86">
        <f t="shared" si="3"/>
        <v>0</v>
      </c>
      <c r="AS25" s="87"/>
      <c r="AT25" s="88">
        <f t="shared" si="4"/>
        <v>0</v>
      </c>
      <c r="AV25" s="88">
        <v>0</v>
      </c>
    </row>
    <row r="26" spans="1:48" ht="24" customHeight="1">
      <c r="A26" s="16"/>
      <c r="B26" s="17">
        <f t="shared" si="5"/>
        <v>18</v>
      </c>
      <c r="C26" s="10"/>
      <c r="D26" s="18" t="s">
        <v>34</v>
      </c>
      <c r="E26" s="10"/>
      <c r="F26" s="18" t="s">
        <v>11</v>
      </c>
      <c r="G26" s="18" t="s">
        <v>11</v>
      </c>
      <c r="H26" s="10"/>
      <c r="I26" s="19">
        <v>18646432</v>
      </c>
      <c r="J26" s="19">
        <v>640</v>
      </c>
      <c r="K26" s="17" t="s">
        <v>6</v>
      </c>
      <c r="L26" s="10"/>
      <c r="M26" s="60">
        <v>878</v>
      </c>
      <c r="N26" s="60">
        <v>5686</v>
      </c>
      <c r="O26" s="60">
        <v>3464</v>
      </c>
      <c r="P26" s="10"/>
      <c r="Q26" s="60">
        <f t="shared" si="7"/>
        <v>85290</v>
      </c>
      <c r="R26" s="10"/>
      <c r="S26" s="62">
        <f t="shared" si="0"/>
        <v>90976</v>
      </c>
      <c r="T26" s="10"/>
      <c r="U26" s="64">
        <v>30.5</v>
      </c>
      <c r="V26" s="64">
        <v>16.93</v>
      </c>
      <c r="W26" s="10"/>
      <c r="X26" s="43">
        <v>1100000000</v>
      </c>
      <c r="Y26" s="36">
        <v>0.10100000000000001</v>
      </c>
      <c r="Z26" s="10"/>
      <c r="AA26" s="20">
        <v>51</v>
      </c>
      <c r="AB26" s="20">
        <v>5</v>
      </c>
      <c r="AC26" s="20">
        <v>2</v>
      </c>
      <c r="AD26" s="20">
        <v>41</v>
      </c>
      <c r="AE26" s="20">
        <v>1</v>
      </c>
      <c r="AF26" s="66">
        <f t="shared" si="1"/>
        <v>100</v>
      </c>
      <c r="AG26" s="10"/>
      <c r="AH26" s="36">
        <v>-8.9999999999999993E-3</v>
      </c>
      <c r="AI26" s="40">
        <v>11296</v>
      </c>
      <c r="AJ26" s="37">
        <v>0.54</v>
      </c>
      <c r="AK26" s="42" t="s">
        <v>214</v>
      </c>
      <c r="AL26" s="41">
        <v>969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ht="24" customHeight="1">
      <c r="A27" s="16"/>
      <c r="B27" s="17">
        <f t="shared" si="5"/>
        <v>19</v>
      </c>
      <c r="C27" s="10"/>
      <c r="D27" s="18" t="s">
        <v>121</v>
      </c>
      <c r="E27" s="10"/>
      <c r="F27" s="18" t="s">
        <v>11</v>
      </c>
      <c r="G27" s="18" t="s">
        <v>11</v>
      </c>
      <c r="H27" s="10"/>
      <c r="I27" s="19">
        <v>2479713</v>
      </c>
      <c r="J27" s="19">
        <v>4620</v>
      </c>
      <c r="K27" s="17" t="s">
        <v>9</v>
      </c>
      <c r="L27" s="10"/>
      <c r="M27" s="60">
        <v>731</v>
      </c>
      <c r="N27" s="60">
        <v>754</v>
      </c>
      <c r="O27" s="60">
        <v>467</v>
      </c>
      <c r="P27" s="10"/>
      <c r="Q27" s="60">
        <f t="shared" si="7"/>
        <v>11310</v>
      </c>
      <c r="R27" s="10"/>
      <c r="S27" s="62">
        <f t="shared" si="0"/>
        <v>12064</v>
      </c>
      <c r="T27" s="10"/>
      <c r="U27" s="64">
        <v>30.4</v>
      </c>
      <c r="V27" s="64">
        <v>19.3</v>
      </c>
      <c r="W27" s="10"/>
      <c r="X27" s="43">
        <v>1140000000</v>
      </c>
      <c r="Y27" s="36">
        <v>0.10100000000000001</v>
      </c>
      <c r="Z27" s="10"/>
      <c r="AA27" s="20">
        <v>60</v>
      </c>
      <c r="AB27" s="20">
        <v>3</v>
      </c>
      <c r="AC27" s="20">
        <v>1</v>
      </c>
      <c r="AD27" s="20">
        <v>35</v>
      </c>
      <c r="AE27" s="20">
        <v>1</v>
      </c>
      <c r="AF27" s="66">
        <f t="shared" si="1"/>
        <v>100</v>
      </c>
      <c r="AG27" s="10"/>
      <c r="AH27" s="36">
        <v>-6.5000000000000002E-2</v>
      </c>
      <c r="AI27" s="40">
        <v>14973</v>
      </c>
      <c r="AJ27" s="37">
        <v>0.73</v>
      </c>
      <c r="AK27" s="42" t="s">
        <v>213</v>
      </c>
      <c r="AL27" s="41">
        <v>1127</v>
      </c>
      <c r="AN27" s="86"/>
      <c r="AO27" s="87"/>
      <c r="AP27" s="88">
        <f t="shared" si="2"/>
        <v>0</v>
      </c>
      <c r="AR27" s="86">
        <f t="shared" si="3"/>
        <v>0</v>
      </c>
      <c r="AS27" s="87"/>
      <c r="AT27" s="88">
        <f t="shared" si="4"/>
        <v>0</v>
      </c>
      <c r="AV27" s="88">
        <v>0</v>
      </c>
    </row>
    <row r="28" spans="1:48" ht="24" customHeight="1">
      <c r="A28" s="16"/>
      <c r="B28" s="17">
        <f t="shared" si="5"/>
        <v>20</v>
      </c>
      <c r="C28" s="10"/>
      <c r="D28" s="18" t="s">
        <v>38</v>
      </c>
      <c r="E28" s="10"/>
      <c r="F28" s="18" t="s">
        <v>11</v>
      </c>
      <c r="G28" s="18" t="s">
        <v>11</v>
      </c>
      <c r="H28" s="10"/>
      <c r="I28" s="19">
        <v>23439188</v>
      </c>
      <c r="J28" s="19">
        <v>1200</v>
      </c>
      <c r="K28" s="17" t="s">
        <v>9</v>
      </c>
      <c r="L28" s="10"/>
      <c r="M28" s="60">
        <v>1879</v>
      </c>
      <c r="N28" s="60">
        <v>7066</v>
      </c>
      <c r="O28" s="60">
        <v>4120</v>
      </c>
      <c r="P28" s="10"/>
      <c r="Q28" s="60">
        <f t="shared" si="7"/>
        <v>105990</v>
      </c>
      <c r="R28" s="10"/>
      <c r="S28" s="62">
        <f t="shared" si="0"/>
        <v>113056</v>
      </c>
      <c r="T28" s="10"/>
      <c r="U28" s="64">
        <v>30.1</v>
      </c>
      <c r="V28" s="64">
        <v>15.27</v>
      </c>
      <c r="W28" s="10"/>
      <c r="X28" s="43">
        <v>3270000000</v>
      </c>
      <c r="Y28" s="36">
        <v>0.1</v>
      </c>
      <c r="Z28" s="10"/>
      <c r="AA28" s="20">
        <v>64</v>
      </c>
      <c r="AB28" s="20">
        <v>20</v>
      </c>
      <c r="AC28" s="20">
        <v>1</v>
      </c>
      <c r="AD28" s="20">
        <v>14</v>
      </c>
      <c r="AE28" s="20">
        <v>1</v>
      </c>
      <c r="AF28" s="66">
        <f t="shared" si="1"/>
        <v>100</v>
      </c>
      <c r="AG28" s="10"/>
      <c r="AH28" s="36">
        <v>-8.3000000000000004E-2</v>
      </c>
      <c r="AI28" s="40">
        <v>3235</v>
      </c>
      <c r="AJ28" s="37">
        <v>0.64</v>
      </c>
      <c r="AK28" s="42" t="s">
        <v>214</v>
      </c>
      <c r="AL28" s="41">
        <v>878</v>
      </c>
      <c r="AN28" s="86"/>
      <c r="AO28" s="87"/>
      <c r="AP28" s="88">
        <f t="shared" si="2"/>
        <v>0</v>
      </c>
      <c r="AR28" s="86">
        <f t="shared" si="3"/>
        <v>0</v>
      </c>
      <c r="AS28" s="87"/>
      <c r="AT28" s="88">
        <f t="shared" si="4"/>
        <v>0</v>
      </c>
      <c r="AV28" s="88">
        <v>0</v>
      </c>
    </row>
    <row r="29" spans="1:48" ht="24" customHeight="1">
      <c r="A29" s="16"/>
      <c r="B29" s="17">
        <f t="shared" si="5"/>
        <v>21</v>
      </c>
      <c r="C29" s="10"/>
      <c r="D29" s="18" t="s">
        <v>119</v>
      </c>
      <c r="E29" s="10"/>
      <c r="F29" s="18" t="s">
        <v>11</v>
      </c>
      <c r="G29" s="18" t="s">
        <v>11</v>
      </c>
      <c r="H29" s="10"/>
      <c r="I29" s="19">
        <v>28829476</v>
      </c>
      <c r="J29" s="19">
        <v>480</v>
      </c>
      <c r="K29" s="17" t="s">
        <v>6</v>
      </c>
      <c r="L29" s="10"/>
      <c r="M29" s="60">
        <v>1379</v>
      </c>
      <c r="N29" s="60">
        <v>8665</v>
      </c>
      <c r="O29" s="60">
        <v>5054</v>
      </c>
      <c r="P29" s="10"/>
      <c r="Q29" s="60">
        <f t="shared" si="7"/>
        <v>129975</v>
      </c>
      <c r="R29" s="10"/>
      <c r="S29" s="62">
        <f t="shared" si="0"/>
        <v>138640</v>
      </c>
      <c r="T29" s="10"/>
      <c r="U29" s="64">
        <v>30.1</v>
      </c>
      <c r="V29" s="64">
        <v>17.420000000000002</v>
      </c>
      <c r="W29" s="10"/>
      <c r="X29" s="43">
        <v>1100000000</v>
      </c>
      <c r="Y29" s="36">
        <v>0.1</v>
      </c>
      <c r="Z29" s="10"/>
      <c r="AA29" s="20">
        <v>30</v>
      </c>
      <c r="AB29" s="20">
        <v>9</v>
      </c>
      <c r="AC29" s="20">
        <v>6</v>
      </c>
      <c r="AD29" s="20">
        <v>54</v>
      </c>
      <c r="AE29" s="20">
        <v>1</v>
      </c>
      <c r="AF29" s="66">
        <f t="shared" si="1"/>
        <v>100</v>
      </c>
      <c r="AG29" s="10"/>
      <c r="AH29" s="36">
        <v>-5.6000000000000001E-2</v>
      </c>
      <c r="AI29" s="40">
        <v>2424</v>
      </c>
      <c r="AJ29" s="37">
        <v>0.73</v>
      </c>
      <c r="AK29" s="42" t="s">
        <v>213</v>
      </c>
      <c r="AL29" s="41">
        <v>970</v>
      </c>
      <c r="AN29" s="86"/>
      <c r="AO29" s="87"/>
      <c r="AP29" s="88">
        <f t="shared" si="2"/>
        <v>0</v>
      </c>
      <c r="AR29" s="86">
        <f t="shared" si="3"/>
        <v>0</v>
      </c>
      <c r="AS29" s="87"/>
      <c r="AT29" s="88">
        <f t="shared" si="4"/>
        <v>0</v>
      </c>
      <c r="AV29" s="88">
        <v>0</v>
      </c>
    </row>
    <row r="30" spans="1:48" ht="24" customHeight="1">
      <c r="A30" s="16"/>
      <c r="B30" s="17">
        <f t="shared" si="5"/>
        <v>22</v>
      </c>
      <c r="C30" s="10"/>
      <c r="D30" s="18" t="s">
        <v>156</v>
      </c>
      <c r="E30" s="10"/>
      <c r="F30" s="18" t="s">
        <v>11</v>
      </c>
      <c r="G30" s="18" t="s">
        <v>11</v>
      </c>
      <c r="H30" s="10"/>
      <c r="I30" s="19">
        <v>12230730</v>
      </c>
      <c r="J30" s="19">
        <v>820</v>
      </c>
      <c r="K30" s="17" t="s">
        <v>6</v>
      </c>
      <c r="L30" s="10"/>
      <c r="M30" s="60">
        <v>130</v>
      </c>
      <c r="N30" s="60">
        <v>3661</v>
      </c>
      <c r="O30" s="60">
        <v>1745</v>
      </c>
      <c r="P30" s="10"/>
      <c r="Q30" s="60">
        <f t="shared" si="7"/>
        <v>54915</v>
      </c>
      <c r="R30" s="10"/>
      <c r="S30" s="62">
        <f t="shared" si="0"/>
        <v>58576</v>
      </c>
      <c r="T30" s="10"/>
      <c r="U30" s="64">
        <v>29.9</v>
      </c>
      <c r="V30" s="64">
        <v>18.010000000000002</v>
      </c>
      <c r="W30" s="10"/>
      <c r="X30" s="43">
        <v>289040000</v>
      </c>
      <c r="Y30" s="36">
        <v>0.1</v>
      </c>
      <c r="Z30" s="10"/>
      <c r="AA30" s="20">
        <v>40</v>
      </c>
      <c r="AB30" s="20">
        <v>7</v>
      </c>
      <c r="AC30" s="20">
        <v>3</v>
      </c>
      <c r="AD30" s="20">
        <v>49</v>
      </c>
      <c r="AE30" s="20">
        <v>1</v>
      </c>
      <c r="AF30" s="66">
        <f t="shared" si="1"/>
        <v>100</v>
      </c>
      <c r="AG30" s="10"/>
      <c r="AH30" s="36">
        <v>0.01</v>
      </c>
      <c r="AI30" s="40">
        <v>569</v>
      </c>
      <c r="AJ30" s="37">
        <v>0.59</v>
      </c>
      <c r="AK30" s="42" t="s">
        <v>213</v>
      </c>
      <c r="AL30" s="41">
        <v>1072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5"/>
        <v>23</v>
      </c>
      <c r="C31" s="10"/>
      <c r="D31" s="18" t="s">
        <v>178</v>
      </c>
      <c r="E31" s="10"/>
      <c r="F31" s="18" t="s">
        <v>11</v>
      </c>
      <c r="G31" s="18" t="s">
        <v>11</v>
      </c>
      <c r="H31" s="10"/>
      <c r="I31" s="19">
        <v>55572200</v>
      </c>
      <c r="J31" s="19">
        <v>900</v>
      </c>
      <c r="K31" s="17" t="s">
        <v>6</v>
      </c>
      <c r="L31" s="10"/>
      <c r="M31" s="60">
        <v>3256</v>
      </c>
      <c r="N31" s="60">
        <v>16252</v>
      </c>
      <c r="O31" s="60">
        <v>5496</v>
      </c>
      <c r="P31" s="10"/>
      <c r="Q31" s="60">
        <f t="shared" si="7"/>
        <v>243780</v>
      </c>
      <c r="R31" s="10"/>
      <c r="S31" s="62">
        <f t="shared" si="0"/>
        <v>260032</v>
      </c>
      <c r="T31" s="10"/>
      <c r="U31" s="64">
        <v>29.2</v>
      </c>
      <c r="V31" s="64">
        <v>10.46</v>
      </c>
      <c r="W31" s="10"/>
      <c r="X31" s="43">
        <v>4990000000</v>
      </c>
      <c r="Y31" s="36">
        <v>0.1</v>
      </c>
      <c r="Z31" s="10"/>
      <c r="AA31" s="20">
        <v>49</v>
      </c>
      <c r="AB31" s="20">
        <v>5</v>
      </c>
      <c r="AC31" s="20">
        <v>5</v>
      </c>
      <c r="AD31" s="20">
        <v>40</v>
      </c>
      <c r="AE31" s="20">
        <v>1</v>
      </c>
      <c r="AF31" s="66">
        <f t="shared" si="1"/>
        <v>100</v>
      </c>
      <c r="AG31" s="10"/>
      <c r="AH31" s="36">
        <v>-3.5999999999999997E-2</v>
      </c>
      <c r="AI31" s="40">
        <v>3893</v>
      </c>
      <c r="AJ31" s="37">
        <v>0.56999999999999995</v>
      </c>
      <c r="AK31" s="42" t="s">
        <v>214</v>
      </c>
      <c r="AL31" s="41">
        <v>605</v>
      </c>
      <c r="AN31" s="86"/>
      <c r="AO31" s="87"/>
      <c r="AP31" s="88">
        <f t="shared" si="2"/>
        <v>0</v>
      </c>
      <c r="AR31" s="86">
        <f t="shared" si="3"/>
        <v>0</v>
      </c>
      <c r="AS31" s="87"/>
      <c r="AT31" s="88">
        <f t="shared" si="4"/>
        <v>0</v>
      </c>
      <c r="AV31" s="88">
        <v>0</v>
      </c>
    </row>
    <row r="32" spans="1:48" ht="24" customHeight="1">
      <c r="A32" s="16"/>
      <c r="B32" s="17">
        <f t="shared" si="5"/>
        <v>24</v>
      </c>
      <c r="C32" s="10"/>
      <c r="D32" s="18" t="s">
        <v>70</v>
      </c>
      <c r="E32" s="10"/>
      <c r="F32" s="18" t="s">
        <v>11</v>
      </c>
      <c r="G32" s="18" t="s">
        <v>11</v>
      </c>
      <c r="H32" s="10"/>
      <c r="I32" s="19">
        <v>2038501</v>
      </c>
      <c r="J32" s="19">
        <v>440</v>
      </c>
      <c r="K32" s="17" t="s">
        <v>6</v>
      </c>
      <c r="L32" s="10"/>
      <c r="M32" s="60">
        <v>139</v>
      </c>
      <c r="N32" s="60">
        <v>605</v>
      </c>
      <c r="O32" s="60">
        <v>282</v>
      </c>
      <c r="P32" s="10"/>
      <c r="Q32" s="60">
        <f t="shared" si="7"/>
        <v>9075</v>
      </c>
      <c r="R32" s="10"/>
      <c r="S32" s="62">
        <f t="shared" si="0"/>
        <v>9680</v>
      </c>
      <c r="T32" s="10"/>
      <c r="U32" s="64">
        <v>29.7</v>
      </c>
      <c r="V32" s="64">
        <v>13.55</v>
      </c>
      <c r="W32" s="10"/>
      <c r="X32" s="43">
        <v>142330000</v>
      </c>
      <c r="Y32" s="36">
        <v>9.9000000000000005E-2</v>
      </c>
      <c r="Z32" s="10"/>
      <c r="AA32" s="20">
        <v>50</v>
      </c>
      <c r="AB32" s="20">
        <v>8</v>
      </c>
      <c r="AC32" s="20">
        <v>2</v>
      </c>
      <c r="AD32" s="20">
        <v>39</v>
      </c>
      <c r="AE32" s="20">
        <v>1</v>
      </c>
      <c r="AF32" s="66">
        <f t="shared" si="1"/>
        <v>100</v>
      </c>
      <c r="AG32" s="10"/>
      <c r="AH32" s="36">
        <v>-0.04</v>
      </c>
      <c r="AI32" s="40">
        <v>4168</v>
      </c>
      <c r="AJ32" s="37">
        <v>0.6</v>
      </c>
      <c r="AK32" s="42" t="s">
        <v>214</v>
      </c>
      <c r="AL32" s="41">
        <v>713</v>
      </c>
      <c r="AN32" s="86"/>
      <c r="AO32" s="87"/>
      <c r="AP32" s="88">
        <f t="shared" si="2"/>
        <v>0</v>
      </c>
      <c r="AR32" s="86">
        <f t="shared" si="3"/>
        <v>0</v>
      </c>
      <c r="AS32" s="87"/>
      <c r="AT32" s="88">
        <f t="shared" si="4"/>
        <v>0</v>
      </c>
      <c r="AV32" s="88">
        <v>0</v>
      </c>
    </row>
    <row r="33" spans="1:48" ht="24" customHeight="1">
      <c r="A33" s="16"/>
      <c r="B33" s="17">
        <f t="shared" si="5"/>
        <v>25</v>
      </c>
      <c r="C33" s="10"/>
      <c r="D33" s="18" t="s">
        <v>141</v>
      </c>
      <c r="E33" s="10"/>
      <c r="F33" s="18" t="s">
        <v>11</v>
      </c>
      <c r="G33" s="18" t="s">
        <v>11</v>
      </c>
      <c r="H33" s="10"/>
      <c r="I33" s="19">
        <v>11917508</v>
      </c>
      <c r="J33" s="19">
        <v>700</v>
      </c>
      <c r="K33" s="17" t="s">
        <v>6</v>
      </c>
      <c r="L33" s="10"/>
      <c r="M33" s="60">
        <v>593</v>
      </c>
      <c r="N33" s="60">
        <v>3535</v>
      </c>
      <c r="O33" s="60">
        <v>2623</v>
      </c>
      <c r="P33" s="10"/>
      <c r="Q33" s="60">
        <f t="shared" si="7"/>
        <v>53025</v>
      </c>
      <c r="R33" s="10"/>
      <c r="S33" s="62">
        <f t="shared" si="0"/>
        <v>56560</v>
      </c>
      <c r="T33" s="10"/>
      <c r="U33" s="64">
        <v>29.7</v>
      </c>
      <c r="V33" s="64">
        <v>21.48</v>
      </c>
      <c r="W33" s="10"/>
      <c r="X33" s="43">
        <v>835930000</v>
      </c>
      <c r="Y33" s="36">
        <v>9.9000000000000005E-2</v>
      </c>
      <c r="Z33" s="10"/>
      <c r="AA33" s="20">
        <v>21</v>
      </c>
      <c r="AB33" s="20">
        <v>20</v>
      </c>
      <c r="AC33" s="20">
        <v>10</v>
      </c>
      <c r="AD33" s="20">
        <v>48</v>
      </c>
      <c r="AE33" s="20">
        <v>1</v>
      </c>
      <c r="AF33" s="66">
        <f t="shared" si="1"/>
        <v>100</v>
      </c>
      <c r="AG33" s="10"/>
      <c r="AH33" s="36">
        <v>-5.6000000000000001E-2</v>
      </c>
      <c r="AI33" s="40">
        <v>1512</v>
      </c>
      <c r="AJ33" s="37">
        <v>0.62</v>
      </c>
      <c r="AK33" s="42" t="s">
        <v>213</v>
      </c>
      <c r="AL33" s="41">
        <v>1138</v>
      </c>
      <c r="AN33" s="86"/>
      <c r="AO33" s="87"/>
      <c r="AP33" s="88">
        <f t="shared" si="2"/>
        <v>0</v>
      </c>
      <c r="AR33" s="86">
        <f t="shared" si="3"/>
        <v>0</v>
      </c>
      <c r="AS33" s="87"/>
      <c r="AT33" s="88">
        <f t="shared" si="4"/>
        <v>0</v>
      </c>
      <c r="AV33" s="88">
        <v>0</v>
      </c>
    </row>
    <row r="34" spans="1:48" ht="24" customHeight="1">
      <c r="A34" s="16"/>
      <c r="B34" s="17">
        <f t="shared" si="5"/>
        <v>26</v>
      </c>
      <c r="C34" s="10"/>
      <c r="D34" s="18" t="s">
        <v>179</v>
      </c>
      <c r="E34" s="10"/>
      <c r="F34" s="18" t="s">
        <v>13</v>
      </c>
      <c r="G34" s="18" t="s">
        <v>222</v>
      </c>
      <c r="H34" s="10"/>
      <c r="I34" s="19">
        <v>322179616</v>
      </c>
      <c r="J34" s="19">
        <v>56180</v>
      </c>
      <c r="K34" s="17" t="s">
        <v>14</v>
      </c>
      <c r="L34" s="10"/>
      <c r="M34" s="60">
        <v>35092</v>
      </c>
      <c r="N34" s="60">
        <v>39888</v>
      </c>
      <c r="O34" s="60">
        <v>39888</v>
      </c>
      <c r="P34" s="10"/>
      <c r="Q34" s="60">
        <f>N34*$Q$189</f>
        <v>1196640</v>
      </c>
      <c r="R34" s="10"/>
      <c r="S34" s="62">
        <f t="shared" si="0"/>
        <v>1236528</v>
      </c>
      <c r="T34" s="10"/>
      <c r="U34" s="64">
        <v>12.4</v>
      </c>
      <c r="V34" s="64">
        <v>12.4</v>
      </c>
      <c r="W34" s="10"/>
      <c r="X34" s="43">
        <f>AP34+AT34</f>
        <v>1847746247500.8</v>
      </c>
      <c r="Y34" s="36">
        <f>X34/AV34</f>
        <v>9.8772985914406378E-2</v>
      </c>
      <c r="Z34" s="10"/>
      <c r="AA34" s="20">
        <v>63.9</v>
      </c>
      <c r="AB34" s="20">
        <v>14.2</v>
      </c>
      <c r="AC34" s="20">
        <v>2.2999999999999998</v>
      </c>
      <c r="AD34" s="20">
        <v>15.3</v>
      </c>
      <c r="AE34" s="20">
        <v>4.3</v>
      </c>
      <c r="AF34" s="66">
        <f t="shared" si="1"/>
        <v>99.999999999999986</v>
      </c>
      <c r="AG34" s="10"/>
      <c r="AH34" s="72"/>
      <c r="AI34" s="73"/>
      <c r="AJ34" s="74"/>
      <c r="AK34" s="75"/>
      <c r="AL34" s="76"/>
      <c r="AN34" s="57">
        <v>57904.201999999997</v>
      </c>
      <c r="AO34" s="35">
        <v>80</v>
      </c>
      <c r="AP34" s="43">
        <f t="shared" si="2"/>
        <v>184774624750.07999</v>
      </c>
      <c r="AR34" s="57">
        <f t="shared" si="3"/>
        <v>57904.201999999997</v>
      </c>
      <c r="AS34" s="35">
        <v>24</v>
      </c>
      <c r="AT34" s="43">
        <f t="shared" si="4"/>
        <v>1662971622750.72</v>
      </c>
      <c r="AV34" s="43">
        <v>18707000000000</v>
      </c>
    </row>
    <row r="35" spans="1:48" ht="24" customHeight="1">
      <c r="A35" s="16"/>
      <c r="B35" s="17">
        <f t="shared" si="5"/>
        <v>27</v>
      </c>
      <c r="C35" s="10"/>
      <c r="D35" s="18" t="s">
        <v>42</v>
      </c>
      <c r="E35" s="10"/>
      <c r="F35" s="18" t="s">
        <v>13</v>
      </c>
      <c r="G35" s="18" t="s">
        <v>222</v>
      </c>
      <c r="H35" s="10"/>
      <c r="I35" s="19">
        <v>17909754</v>
      </c>
      <c r="J35" s="19">
        <v>13530</v>
      </c>
      <c r="K35" s="17" t="s">
        <v>14</v>
      </c>
      <c r="L35" s="10"/>
      <c r="M35" s="60">
        <v>1675</v>
      </c>
      <c r="N35" s="60">
        <v>2245</v>
      </c>
      <c r="O35" s="60">
        <v>2245</v>
      </c>
      <c r="P35" s="10"/>
      <c r="Q35" s="60">
        <f>N35*$Q$189</f>
        <v>67350</v>
      </c>
      <c r="R35" s="10"/>
      <c r="S35" s="62">
        <f t="shared" si="0"/>
        <v>69595</v>
      </c>
      <c r="T35" s="10"/>
      <c r="U35" s="64">
        <v>12.5</v>
      </c>
      <c r="V35" s="64">
        <v>12.5</v>
      </c>
      <c r="W35" s="10"/>
      <c r="X35" s="43">
        <f>AP35+AT35</f>
        <v>24691566047.999996</v>
      </c>
      <c r="Y35" s="36">
        <f>X35/AV35</f>
        <v>9.8632124502676347E-2</v>
      </c>
      <c r="Z35" s="10"/>
      <c r="AA35" s="20">
        <v>42</v>
      </c>
      <c r="AB35" s="20">
        <v>8.6999999999999993</v>
      </c>
      <c r="AC35" s="20">
        <v>5.7</v>
      </c>
      <c r="AD35" s="20">
        <v>36</v>
      </c>
      <c r="AE35" s="20">
        <v>7.6</v>
      </c>
      <c r="AF35" s="66">
        <f t="shared" si="1"/>
        <v>100</v>
      </c>
      <c r="AG35" s="10"/>
      <c r="AH35" s="72"/>
      <c r="AI35" s="73"/>
      <c r="AJ35" s="74"/>
      <c r="AK35" s="75"/>
      <c r="AL35" s="76"/>
      <c r="AN35" s="57">
        <v>13748.088</v>
      </c>
      <c r="AO35" s="35">
        <v>80</v>
      </c>
      <c r="AP35" s="43">
        <f t="shared" si="2"/>
        <v>2469156604.7999997</v>
      </c>
      <c r="AR35" s="57">
        <f t="shared" si="3"/>
        <v>13748.088</v>
      </c>
      <c r="AS35" s="35">
        <v>24</v>
      </c>
      <c r="AT35" s="43">
        <f t="shared" si="4"/>
        <v>22222409443.199997</v>
      </c>
      <c r="AV35" s="43">
        <v>250340000000</v>
      </c>
    </row>
    <row r="36" spans="1:48" ht="24" customHeight="1">
      <c r="A36" s="16"/>
      <c r="B36" s="17">
        <f t="shared" si="5"/>
        <v>28</v>
      </c>
      <c r="C36" s="10"/>
      <c r="D36" s="18" t="s">
        <v>168</v>
      </c>
      <c r="E36" s="10"/>
      <c r="F36" s="18" t="s">
        <v>11</v>
      </c>
      <c r="G36" s="18" t="s">
        <v>11</v>
      </c>
      <c r="H36" s="10"/>
      <c r="I36" s="19">
        <v>7606374</v>
      </c>
      <c r="J36" s="19">
        <v>540</v>
      </c>
      <c r="K36" s="17" t="s">
        <v>6</v>
      </c>
      <c r="L36" s="10"/>
      <c r="M36" s="60">
        <v>514</v>
      </c>
      <c r="N36" s="60">
        <v>2224</v>
      </c>
      <c r="O36" s="60">
        <v>1130</v>
      </c>
      <c r="P36" s="10"/>
      <c r="Q36" s="60">
        <f>N36*$Q$188</f>
        <v>33360</v>
      </c>
      <c r="R36" s="10"/>
      <c r="S36" s="62">
        <f t="shared" si="0"/>
        <v>35584</v>
      </c>
      <c r="T36" s="10"/>
      <c r="U36" s="64">
        <v>29.2</v>
      </c>
      <c r="V36" s="64">
        <v>15.36</v>
      </c>
      <c r="W36" s="10"/>
      <c r="X36" s="43">
        <v>433370000</v>
      </c>
      <c r="Y36" s="36">
        <v>9.7000000000000003E-2</v>
      </c>
      <c r="Z36" s="10"/>
      <c r="AA36" s="20">
        <v>48</v>
      </c>
      <c r="AB36" s="20">
        <v>7</v>
      </c>
      <c r="AC36" s="20">
        <v>2</v>
      </c>
      <c r="AD36" s="20">
        <v>42</v>
      </c>
      <c r="AE36" s="20">
        <v>1</v>
      </c>
      <c r="AF36" s="66">
        <f t="shared" si="1"/>
        <v>100</v>
      </c>
      <c r="AG36" s="10"/>
      <c r="AH36" s="36">
        <v>-7.0000000000000007E-2</v>
      </c>
      <c r="AI36" s="40">
        <v>843</v>
      </c>
      <c r="AJ36" s="37">
        <v>0.71</v>
      </c>
      <c r="AK36" s="42" t="s">
        <v>214</v>
      </c>
      <c r="AL36" s="41">
        <v>829</v>
      </c>
      <c r="AN36" s="86"/>
      <c r="AO36" s="87"/>
      <c r="AP36" s="88">
        <f t="shared" si="2"/>
        <v>0</v>
      </c>
      <c r="AR36" s="86">
        <f t="shared" si="3"/>
        <v>0</v>
      </c>
      <c r="AS36" s="87"/>
      <c r="AT36" s="88">
        <f t="shared" si="4"/>
        <v>0</v>
      </c>
      <c r="AV36" s="88">
        <v>0</v>
      </c>
    </row>
    <row r="37" spans="1:48" ht="24" customHeight="1">
      <c r="A37" s="16"/>
      <c r="B37" s="17">
        <f t="shared" si="5"/>
        <v>29</v>
      </c>
      <c r="C37" s="10"/>
      <c r="D37" s="18" t="s">
        <v>101</v>
      </c>
      <c r="E37" s="10"/>
      <c r="F37" s="18" t="s">
        <v>11</v>
      </c>
      <c r="G37" s="18" t="s">
        <v>11</v>
      </c>
      <c r="H37" s="10"/>
      <c r="I37" s="19">
        <v>2203821</v>
      </c>
      <c r="J37" s="19">
        <v>1210</v>
      </c>
      <c r="K37" s="17" t="s">
        <v>9</v>
      </c>
      <c r="L37" s="10"/>
      <c r="M37" s="60">
        <v>318</v>
      </c>
      <c r="N37" s="60">
        <v>638</v>
      </c>
      <c r="O37" s="60">
        <v>831</v>
      </c>
      <c r="P37" s="10"/>
      <c r="Q37" s="60">
        <f>N37*$Q$188</f>
        <v>9570</v>
      </c>
      <c r="R37" s="10"/>
      <c r="S37" s="62">
        <f t="shared" si="0"/>
        <v>10208</v>
      </c>
      <c r="T37" s="10"/>
      <c r="U37" s="64">
        <v>28.9</v>
      </c>
      <c r="V37" s="64">
        <v>42.86</v>
      </c>
      <c r="W37" s="10"/>
      <c r="X37" s="43">
        <v>223650000</v>
      </c>
      <c r="Y37" s="36">
        <v>9.6000000000000002E-2</v>
      </c>
      <c r="Z37" s="10"/>
      <c r="AA37" s="20">
        <v>60</v>
      </c>
      <c r="AB37" s="20">
        <v>4</v>
      </c>
      <c r="AC37" s="20">
        <v>1</v>
      </c>
      <c r="AD37" s="20">
        <v>34</v>
      </c>
      <c r="AE37" s="20">
        <v>1</v>
      </c>
      <c r="AF37" s="66">
        <f t="shared" si="1"/>
        <v>100</v>
      </c>
      <c r="AG37" s="10"/>
      <c r="AH37" s="36">
        <v>-5.8000000000000003E-2</v>
      </c>
      <c r="AI37" s="40">
        <v>5581</v>
      </c>
      <c r="AJ37" s="37">
        <v>0.81</v>
      </c>
      <c r="AK37" s="42" t="s">
        <v>210</v>
      </c>
      <c r="AL37" s="41">
        <v>2424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ht="24" customHeight="1">
      <c r="A38" s="16"/>
      <c r="B38" s="17">
        <f t="shared" si="5"/>
        <v>30</v>
      </c>
      <c r="C38" s="10"/>
      <c r="D38" s="18" t="s">
        <v>174</v>
      </c>
      <c r="E38" s="10"/>
      <c r="F38" s="18" t="s">
        <v>11</v>
      </c>
      <c r="G38" s="18" t="s">
        <v>11</v>
      </c>
      <c r="H38" s="10"/>
      <c r="I38" s="19">
        <v>41487964</v>
      </c>
      <c r="J38" s="19">
        <v>660</v>
      </c>
      <c r="K38" s="17" t="s">
        <v>6</v>
      </c>
      <c r="L38" s="10"/>
      <c r="M38" s="60">
        <v>3503</v>
      </c>
      <c r="N38" s="60">
        <v>12036</v>
      </c>
      <c r="O38" s="60">
        <v>5769</v>
      </c>
      <c r="P38" s="10"/>
      <c r="Q38" s="60">
        <f>N38*$Q$188</f>
        <v>180540</v>
      </c>
      <c r="R38" s="10"/>
      <c r="S38" s="62">
        <f t="shared" si="0"/>
        <v>192576</v>
      </c>
      <c r="T38" s="10"/>
      <c r="U38" s="64">
        <v>29</v>
      </c>
      <c r="V38" s="64">
        <v>15.15</v>
      </c>
      <c r="W38" s="10"/>
      <c r="X38" s="43">
        <v>2330000000</v>
      </c>
      <c r="Y38" s="36">
        <v>9.6000000000000002E-2</v>
      </c>
      <c r="Z38" s="10"/>
      <c r="AA38" s="20">
        <v>50</v>
      </c>
      <c r="AB38" s="20">
        <v>8</v>
      </c>
      <c r="AC38" s="20">
        <v>13</v>
      </c>
      <c r="AD38" s="20">
        <v>28</v>
      </c>
      <c r="AE38" s="20">
        <v>1</v>
      </c>
      <c r="AF38" s="66">
        <f t="shared" si="1"/>
        <v>100</v>
      </c>
      <c r="AG38" s="10"/>
      <c r="AH38" s="36">
        <v>-0.10199999999999999</v>
      </c>
      <c r="AI38" s="40">
        <v>3844</v>
      </c>
      <c r="AJ38" s="37">
        <v>0.61</v>
      </c>
      <c r="AK38" s="42" t="s">
        <v>213</v>
      </c>
      <c r="AL38" s="41">
        <v>869</v>
      </c>
      <c r="AN38" s="86"/>
      <c r="AO38" s="87"/>
      <c r="AP38" s="88">
        <f t="shared" si="2"/>
        <v>0</v>
      </c>
      <c r="AR38" s="86">
        <f t="shared" si="3"/>
        <v>0</v>
      </c>
      <c r="AS38" s="87"/>
      <c r="AT38" s="88">
        <f t="shared" si="4"/>
        <v>0</v>
      </c>
      <c r="AV38" s="88">
        <v>0</v>
      </c>
    </row>
    <row r="39" spans="1:48" ht="24" customHeight="1">
      <c r="A39" s="16"/>
      <c r="B39" s="17">
        <f t="shared" si="5"/>
        <v>31</v>
      </c>
      <c r="C39" s="10"/>
      <c r="D39" s="18" t="s">
        <v>170</v>
      </c>
      <c r="E39" s="10"/>
      <c r="F39" s="18" t="s">
        <v>13</v>
      </c>
      <c r="G39" s="18" t="s">
        <v>222</v>
      </c>
      <c r="H39" s="10"/>
      <c r="I39" s="19">
        <v>1364962</v>
      </c>
      <c r="J39" s="19">
        <v>15680</v>
      </c>
      <c r="K39" s="17" t="s">
        <v>14</v>
      </c>
      <c r="L39" s="10"/>
      <c r="M39" s="60">
        <v>135</v>
      </c>
      <c r="N39" s="60">
        <v>165</v>
      </c>
      <c r="O39" s="60">
        <v>165</v>
      </c>
      <c r="P39" s="10"/>
      <c r="Q39" s="60">
        <f>N39*$Q$189</f>
        <v>4950</v>
      </c>
      <c r="R39" s="10"/>
      <c r="S39" s="62">
        <f t="shared" si="0"/>
        <v>5115</v>
      </c>
      <c r="T39" s="10"/>
      <c r="U39" s="64">
        <v>12.1</v>
      </c>
      <c r="V39" s="64">
        <v>12.1</v>
      </c>
      <c r="W39" s="10"/>
      <c r="X39" s="43">
        <f>AP39+AT39</f>
        <v>2135357004</v>
      </c>
      <c r="Y39" s="36">
        <f>X39/AV39</f>
        <v>9.5820372627327802E-2</v>
      </c>
      <c r="Z39" s="10"/>
      <c r="AA39" s="20">
        <v>57.8</v>
      </c>
      <c r="AB39" s="20">
        <v>2.2000000000000002</v>
      </c>
      <c r="AC39" s="20">
        <v>0.7</v>
      </c>
      <c r="AD39" s="20">
        <v>31.1</v>
      </c>
      <c r="AE39" s="20">
        <v>8.1999999999999993</v>
      </c>
      <c r="AF39" s="66">
        <f t="shared" si="1"/>
        <v>100.00000000000001</v>
      </c>
      <c r="AG39" s="10"/>
      <c r="AH39" s="72"/>
      <c r="AI39" s="73"/>
      <c r="AJ39" s="74"/>
      <c r="AK39" s="75"/>
      <c r="AL39" s="76"/>
      <c r="AN39" s="57">
        <v>16176.947</v>
      </c>
      <c r="AO39" s="35">
        <v>80</v>
      </c>
      <c r="AP39" s="43">
        <f t="shared" si="2"/>
        <v>213535700.39999998</v>
      </c>
      <c r="AR39" s="57">
        <f t="shared" si="3"/>
        <v>16176.947</v>
      </c>
      <c r="AS39" s="35">
        <v>24</v>
      </c>
      <c r="AT39" s="43">
        <f t="shared" si="4"/>
        <v>1921821303.6000001</v>
      </c>
      <c r="AV39" s="43">
        <v>22285000000</v>
      </c>
    </row>
    <row r="40" spans="1:48" ht="24" customHeight="1">
      <c r="A40" s="16"/>
      <c r="B40" s="17">
        <f t="shared" si="5"/>
        <v>32</v>
      </c>
      <c r="C40" s="10"/>
      <c r="D40" s="18" t="s">
        <v>106</v>
      </c>
      <c r="E40" s="10"/>
      <c r="F40" s="18" t="s">
        <v>11</v>
      </c>
      <c r="G40" s="18" t="s">
        <v>11</v>
      </c>
      <c r="H40" s="10"/>
      <c r="I40" s="19">
        <v>24894552</v>
      </c>
      <c r="J40" s="19">
        <v>400</v>
      </c>
      <c r="K40" s="17" t="s">
        <v>6</v>
      </c>
      <c r="L40" s="10"/>
      <c r="M40" s="60">
        <v>340</v>
      </c>
      <c r="N40" s="60">
        <v>7108</v>
      </c>
      <c r="O40" s="60">
        <v>3416</v>
      </c>
      <c r="P40" s="10"/>
      <c r="Q40" s="60">
        <f t="shared" ref="Q40:Q68" si="8">N40*$Q$188</f>
        <v>106620</v>
      </c>
      <c r="R40" s="10"/>
      <c r="S40" s="62">
        <f t="shared" si="0"/>
        <v>113728</v>
      </c>
      <c r="T40" s="10"/>
      <c r="U40" s="64">
        <v>28.6</v>
      </c>
      <c r="V40" s="64">
        <v>13.46</v>
      </c>
      <c r="W40" s="10"/>
      <c r="X40" s="43">
        <v>949480000</v>
      </c>
      <c r="Y40" s="36">
        <v>9.5000000000000001E-2</v>
      </c>
      <c r="Z40" s="10"/>
      <c r="AA40" s="20">
        <v>48</v>
      </c>
      <c r="AB40" s="20">
        <v>5</v>
      </c>
      <c r="AC40" s="20">
        <v>4</v>
      </c>
      <c r="AD40" s="20">
        <v>39</v>
      </c>
      <c r="AE40" s="20">
        <v>4</v>
      </c>
      <c r="AF40" s="66">
        <f t="shared" si="1"/>
        <v>100</v>
      </c>
      <c r="AG40" s="10"/>
      <c r="AH40" s="36">
        <v>-3.1E-2</v>
      </c>
      <c r="AI40" s="40">
        <v>952</v>
      </c>
      <c r="AJ40" s="37">
        <v>0.69</v>
      </c>
      <c r="AK40" s="42" t="s">
        <v>213</v>
      </c>
      <c r="AL40" s="41">
        <v>786</v>
      </c>
      <c r="AN40" s="86"/>
      <c r="AO40" s="87"/>
      <c r="AP40" s="88">
        <f t="shared" si="2"/>
        <v>0</v>
      </c>
      <c r="AR40" s="86">
        <f t="shared" si="3"/>
        <v>0</v>
      </c>
      <c r="AS40" s="87"/>
      <c r="AT40" s="88">
        <f t="shared" si="4"/>
        <v>0</v>
      </c>
      <c r="AV40" s="88">
        <v>0</v>
      </c>
    </row>
    <row r="41" spans="1:48" ht="24" customHeight="1">
      <c r="A41" s="16"/>
      <c r="B41" s="17">
        <f t="shared" si="5"/>
        <v>33</v>
      </c>
      <c r="C41" s="10"/>
      <c r="D41" s="18" t="s">
        <v>26</v>
      </c>
      <c r="E41" s="10"/>
      <c r="F41" s="18" t="s">
        <v>13</v>
      </c>
      <c r="G41" s="18" t="s">
        <v>222</v>
      </c>
      <c r="H41" s="10"/>
      <c r="I41" s="19">
        <v>366954</v>
      </c>
      <c r="J41" s="19">
        <v>4410</v>
      </c>
      <c r="K41" s="17" t="s">
        <v>9</v>
      </c>
      <c r="L41" s="10"/>
      <c r="M41" s="60">
        <v>101</v>
      </c>
      <c r="N41" s="60">
        <v>104</v>
      </c>
      <c r="O41" s="60">
        <v>71</v>
      </c>
      <c r="P41" s="10"/>
      <c r="Q41" s="60">
        <f t="shared" si="8"/>
        <v>1560</v>
      </c>
      <c r="R41" s="10"/>
      <c r="S41" s="62">
        <f t="shared" ref="S41:S72" si="9">Q41+N41</f>
        <v>1664</v>
      </c>
      <c r="T41" s="10"/>
      <c r="U41" s="64">
        <v>28.3</v>
      </c>
      <c r="V41" s="64">
        <v>18.309999999999999</v>
      </c>
      <c r="W41" s="10"/>
      <c r="X41" s="43">
        <v>170250000</v>
      </c>
      <c r="Y41" s="36">
        <v>9.4E-2</v>
      </c>
      <c r="Z41" s="10"/>
      <c r="AA41" s="20">
        <v>53</v>
      </c>
      <c r="AB41" s="20">
        <v>20</v>
      </c>
      <c r="AC41" s="20">
        <v>7</v>
      </c>
      <c r="AD41" s="20">
        <v>19</v>
      </c>
      <c r="AE41" s="20">
        <v>1</v>
      </c>
      <c r="AF41" s="66">
        <f t="shared" ref="AF41:AF72" si="10">SUM(AA41:AE41)</f>
        <v>100</v>
      </c>
      <c r="AG41" s="10"/>
      <c r="AH41" s="36">
        <v>2.5999999999999999E-2</v>
      </c>
      <c r="AI41" s="40">
        <v>15286</v>
      </c>
      <c r="AJ41" s="37">
        <v>0.86</v>
      </c>
      <c r="AK41" s="42" t="s">
        <v>210</v>
      </c>
      <c r="AL41" s="41">
        <v>1007</v>
      </c>
      <c r="AN41" s="86"/>
      <c r="AO41" s="87"/>
      <c r="AP41" s="88">
        <f t="shared" ref="AP41:AP72" si="11">N41*AN41*AO41</f>
        <v>0</v>
      </c>
      <c r="AR41" s="86">
        <f t="shared" ref="AR41:AR72" si="12">AN41</f>
        <v>0</v>
      </c>
      <c r="AS41" s="87"/>
      <c r="AT41" s="88">
        <f t="shared" ref="AT41:AT72" si="13">Q41*AR41*AS41</f>
        <v>0</v>
      </c>
      <c r="AV41" s="88">
        <v>0</v>
      </c>
    </row>
    <row r="42" spans="1:48" ht="24" customHeight="1">
      <c r="A42" s="16"/>
      <c r="B42" s="17">
        <f t="shared" si="5"/>
        <v>34</v>
      </c>
      <c r="C42" s="10"/>
      <c r="D42" s="18" t="s">
        <v>77</v>
      </c>
      <c r="E42" s="10"/>
      <c r="F42" s="18" t="s">
        <v>11</v>
      </c>
      <c r="G42" s="18" t="s">
        <v>11</v>
      </c>
      <c r="H42" s="10"/>
      <c r="I42" s="19">
        <v>12395924</v>
      </c>
      <c r="J42" s="19">
        <v>490</v>
      </c>
      <c r="K42" s="17" t="s">
        <v>6</v>
      </c>
      <c r="L42" s="10"/>
      <c r="M42" s="60">
        <v>458</v>
      </c>
      <c r="N42" s="60">
        <v>3490</v>
      </c>
      <c r="O42" s="60">
        <v>1985</v>
      </c>
      <c r="P42" s="10"/>
      <c r="Q42" s="60">
        <f t="shared" si="8"/>
        <v>52350</v>
      </c>
      <c r="R42" s="10"/>
      <c r="S42" s="62">
        <f t="shared" si="9"/>
        <v>55840</v>
      </c>
      <c r="T42" s="10"/>
      <c r="U42" s="64">
        <v>28.2</v>
      </c>
      <c r="V42" s="64">
        <v>17.22</v>
      </c>
      <c r="W42" s="10"/>
      <c r="X42" s="43">
        <v>813910000</v>
      </c>
      <c r="Y42" s="36">
        <v>9.4E-2</v>
      </c>
      <c r="Z42" s="10"/>
      <c r="AA42" s="20">
        <v>50</v>
      </c>
      <c r="AB42" s="20">
        <v>9</v>
      </c>
      <c r="AC42" s="20">
        <v>1</v>
      </c>
      <c r="AD42" s="20">
        <v>39</v>
      </c>
      <c r="AE42" s="20">
        <v>1</v>
      </c>
      <c r="AF42" s="66">
        <f t="shared" si="10"/>
        <v>100</v>
      </c>
      <c r="AG42" s="10"/>
      <c r="AH42" s="36">
        <v>-5.5E-2</v>
      </c>
      <c r="AI42" s="40">
        <v>2095</v>
      </c>
      <c r="AJ42" s="37">
        <v>0.55000000000000004</v>
      </c>
      <c r="AK42" s="42" t="s">
        <v>214</v>
      </c>
      <c r="AL42" s="41">
        <v>956</v>
      </c>
      <c r="AN42" s="86"/>
      <c r="AO42" s="87"/>
      <c r="AP42" s="88">
        <f t="shared" si="11"/>
        <v>0</v>
      </c>
      <c r="AR42" s="86">
        <f t="shared" si="12"/>
        <v>0</v>
      </c>
      <c r="AS42" s="87"/>
      <c r="AT42" s="88">
        <f t="shared" si="13"/>
        <v>0</v>
      </c>
      <c r="AV42" s="88">
        <v>0</v>
      </c>
    </row>
    <row r="43" spans="1:48" ht="24" customHeight="1">
      <c r="A43" s="16"/>
      <c r="B43" s="17">
        <f t="shared" si="5"/>
        <v>35</v>
      </c>
      <c r="C43" s="10"/>
      <c r="D43" s="18" t="s">
        <v>41</v>
      </c>
      <c r="E43" s="10"/>
      <c r="F43" s="18" t="s">
        <v>11</v>
      </c>
      <c r="G43" s="18" t="s">
        <v>11</v>
      </c>
      <c r="H43" s="10"/>
      <c r="I43" s="19">
        <v>14452543</v>
      </c>
      <c r="J43" s="19">
        <v>720</v>
      </c>
      <c r="K43" s="17" t="s">
        <v>6</v>
      </c>
      <c r="L43" s="10"/>
      <c r="M43" s="60">
        <v>1122</v>
      </c>
      <c r="N43" s="60">
        <v>3990</v>
      </c>
      <c r="O43" s="60">
        <v>2565</v>
      </c>
      <c r="P43" s="10"/>
      <c r="Q43" s="60">
        <f t="shared" si="8"/>
        <v>59850</v>
      </c>
      <c r="R43" s="10"/>
      <c r="S43" s="62">
        <f t="shared" si="9"/>
        <v>63840</v>
      </c>
      <c r="T43" s="10"/>
      <c r="U43" s="64">
        <v>27.6</v>
      </c>
      <c r="V43" s="64">
        <v>17.47</v>
      </c>
      <c r="W43" s="10"/>
      <c r="X43" s="43">
        <v>926300000</v>
      </c>
      <c r="Y43" s="36">
        <v>9.1999999999999998E-2</v>
      </c>
      <c r="Z43" s="10"/>
      <c r="AA43" s="20">
        <v>45</v>
      </c>
      <c r="AB43" s="20">
        <v>5</v>
      </c>
      <c r="AC43" s="20">
        <v>1</v>
      </c>
      <c r="AD43" s="20">
        <v>48</v>
      </c>
      <c r="AE43" s="20">
        <v>1</v>
      </c>
      <c r="AF43" s="66">
        <f t="shared" si="10"/>
        <v>100</v>
      </c>
      <c r="AG43" s="10"/>
      <c r="AH43" s="36">
        <v>-5.5E-2</v>
      </c>
      <c r="AI43" s="40">
        <v>7777</v>
      </c>
      <c r="AJ43" s="37">
        <v>0.49</v>
      </c>
      <c r="AK43" s="42" t="s">
        <v>214</v>
      </c>
      <c r="AL43" s="41">
        <v>1076</v>
      </c>
      <c r="AN43" s="86"/>
      <c r="AO43" s="87"/>
      <c r="AP43" s="88">
        <f t="shared" si="11"/>
        <v>0</v>
      </c>
      <c r="AR43" s="86">
        <f t="shared" si="12"/>
        <v>0</v>
      </c>
      <c r="AS43" s="87"/>
      <c r="AT43" s="88">
        <f t="shared" si="13"/>
        <v>0</v>
      </c>
      <c r="AV43" s="88">
        <v>0</v>
      </c>
    </row>
    <row r="44" spans="1:48" ht="24" customHeight="1">
      <c r="A44" s="16"/>
      <c r="B44" s="17">
        <f t="shared" si="5"/>
        <v>36</v>
      </c>
      <c r="C44" s="10"/>
      <c r="D44" s="18" t="s">
        <v>94</v>
      </c>
      <c r="E44" s="10"/>
      <c r="F44" s="18" t="s">
        <v>11</v>
      </c>
      <c r="G44" s="18" t="s">
        <v>11</v>
      </c>
      <c r="H44" s="10"/>
      <c r="I44" s="19">
        <v>48461568</v>
      </c>
      <c r="J44" s="19">
        <v>1380</v>
      </c>
      <c r="K44" s="17" t="s">
        <v>9</v>
      </c>
      <c r="L44" s="10"/>
      <c r="M44" s="60">
        <v>2965</v>
      </c>
      <c r="N44" s="60">
        <v>13463</v>
      </c>
      <c r="O44" s="60">
        <v>5416</v>
      </c>
      <c r="P44" s="10"/>
      <c r="Q44" s="60">
        <f t="shared" si="8"/>
        <v>201945</v>
      </c>
      <c r="R44" s="10"/>
      <c r="S44" s="62">
        <f t="shared" si="9"/>
        <v>215408</v>
      </c>
      <c r="T44" s="10"/>
      <c r="U44" s="64">
        <v>27.8</v>
      </c>
      <c r="V44" s="64">
        <v>11.47</v>
      </c>
      <c r="W44" s="10"/>
      <c r="X44" s="43">
        <v>6550000000</v>
      </c>
      <c r="Y44" s="36">
        <v>9.1999999999999998E-2</v>
      </c>
      <c r="Z44" s="10"/>
      <c r="AA44" s="20">
        <v>49</v>
      </c>
      <c r="AB44" s="20">
        <v>6</v>
      </c>
      <c r="AC44" s="20">
        <v>6</v>
      </c>
      <c r="AD44" s="20">
        <v>38</v>
      </c>
      <c r="AE44" s="20">
        <v>1</v>
      </c>
      <c r="AF44" s="66">
        <f t="shared" si="10"/>
        <v>100</v>
      </c>
      <c r="AG44" s="10"/>
      <c r="AH44" s="36">
        <v>-6.7000000000000004E-2</v>
      </c>
      <c r="AI44" s="40">
        <v>4536</v>
      </c>
      <c r="AJ44" s="37">
        <v>0.67</v>
      </c>
      <c r="AK44" s="42" t="s">
        <v>213</v>
      </c>
      <c r="AL44" s="41">
        <v>636</v>
      </c>
      <c r="AN44" s="86"/>
      <c r="AO44" s="87"/>
      <c r="AP44" s="88">
        <f t="shared" si="11"/>
        <v>0</v>
      </c>
      <c r="AR44" s="86">
        <f t="shared" si="12"/>
        <v>0</v>
      </c>
      <c r="AS44" s="87"/>
      <c r="AT44" s="88">
        <f t="shared" si="13"/>
        <v>0</v>
      </c>
      <c r="AV44" s="88">
        <v>0</v>
      </c>
    </row>
    <row r="45" spans="1:48" ht="24" customHeight="1">
      <c r="A45" s="16"/>
      <c r="B45" s="17">
        <f t="shared" si="5"/>
        <v>37</v>
      </c>
      <c r="C45" s="10"/>
      <c r="D45" s="18" t="s">
        <v>27</v>
      </c>
      <c r="E45" s="10"/>
      <c r="F45" s="18" t="s">
        <v>11</v>
      </c>
      <c r="G45" s="18" t="s">
        <v>11</v>
      </c>
      <c r="H45" s="10"/>
      <c r="I45" s="19">
        <v>10872298</v>
      </c>
      <c r="J45" s="19">
        <v>820</v>
      </c>
      <c r="K45" s="17" t="s">
        <v>6</v>
      </c>
      <c r="L45" s="10"/>
      <c r="M45" s="60">
        <v>637</v>
      </c>
      <c r="N45" s="60">
        <v>2986</v>
      </c>
      <c r="O45" s="60">
        <v>3098</v>
      </c>
      <c r="P45" s="10"/>
      <c r="Q45" s="60">
        <f t="shared" si="8"/>
        <v>44790</v>
      </c>
      <c r="R45" s="10"/>
      <c r="S45" s="62">
        <f t="shared" si="9"/>
        <v>47776</v>
      </c>
      <c r="T45" s="10"/>
      <c r="U45" s="64">
        <v>27.5</v>
      </c>
      <c r="V45" s="64">
        <v>27.55</v>
      </c>
      <c r="W45" s="10"/>
      <c r="X45" s="43">
        <v>782890000</v>
      </c>
      <c r="Y45" s="36">
        <v>9.0999999999999998E-2</v>
      </c>
      <c r="Z45" s="10"/>
      <c r="AA45" s="20">
        <v>39</v>
      </c>
      <c r="AB45" s="20">
        <v>3</v>
      </c>
      <c r="AC45" s="20">
        <v>2</v>
      </c>
      <c r="AD45" s="20">
        <v>54</v>
      </c>
      <c r="AE45" s="20">
        <v>2</v>
      </c>
      <c r="AF45" s="66">
        <f t="shared" si="10"/>
        <v>100</v>
      </c>
      <c r="AG45" s="10"/>
      <c r="AH45" s="36">
        <v>-8.3000000000000004E-2</v>
      </c>
      <c r="AI45" s="40">
        <v>4321</v>
      </c>
      <c r="AJ45" s="37">
        <v>0.57999999999999996</v>
      </c>
      <c r="AK45" s="42" t="s">
        <v>214</v>
      </c>
      <c r="AL45" s="41">
        <v>1546</v>
      </c>
      <c r="AN45" s="86"/>
      <c r="AO45" s="87"/>
      <c r="AP45" s="88">
        <f t="shared" si="11"/>
        <v>0</v>
      </c>
      <c r="AR45" s="86">
        <f t="shared" si="12"/>
        <v>0</v>
      </c>
      <c r="AS45" s="87"/>
      <c r="AT45" s="88">
        <f t="shared" si="13"/>
        <v>0</v>
      </c>
      <c r="AV45" s="88">
        <v>0</v>
      </c>
    </row>
    <row r="46" spans="1:48" ht="24" customHeight="1">
      <c r="A46" s="16"/>
      <c r="B46" s="17">
        <f t="shared" si="5"/>
        <v>38</v>
      </c>
      <c r="C46" s="10"/>
      <c r="D46" s="18" t="s">
        <v>46</v>
      </c>
      <c r="E46" s="10"/>
      <c r="F46" s="18" t="s">
        <v>11</v>
      </c>
      <c r="G46" s="18" t="s">
        <v>11</v>
      </c>
      <c r="H46" s="10"/>
      <c r="I46" s="19">
        <v>5125821</v>
      </c>
      <c r="J46" s="19">
        <v>1710</v>
      </c>
      <c r="K46" s="17" t="s">
        <v>9</v>
      </c>
      <c r="L46" s="10"/>
      <c r="M46" s="60">
        <v>308</v>
      </c>
      <c r="N46" s="60">
        <v>1405</v>
      </c>
      <c r="O46" s="60">
        <v>1210</v>
      </c>
      <c r="P46" s="10"/>
      <c r="Q46" s="60">
        <f t="shared" si="8"/>
        <v>21075</v>
      </c>
      <c r="R46" s="10"/>
      <c r="S46" s="62">
        <f t="shared" si="9"/>
        <v>22480</v>
      </c>
      <c r="T46" s="10"/>
      <c r="U46" s="64">
        <v>27.4</v>
      </c>
      <c r="V46" s="64">
        <v>25.13</v>
      </c>
      <c r="W46" s="10"/>
      <c r="X46" s="43">
        <v>823520000</v>
      </c>
      <c r="Y46" s="36">
        <v>9.0999999999999998E-2</v>
      </c>
      <c r="Z46" s="10"/>
      <c r="AA46" s="20">
        <v>58</v>
      </c>
      <c r="AB46" s="20">
        <v>3</v>
      </c>
      <c r="AC46" s="20">
        <v>1</v>
      </c>
      <c r="AD46" s="20">
        <v>37</v>
      </c>
      <c r="AE46" s="20">
        <v>1</v>
      </c>
      <c r="AF46" s="66">
        <f t="shared" si="10"/>
        <v>100</v>
      </c>
      <c r="AG46" s="10"/>
      <c r="AH46" s="36">
        <v>-5.3999999999999999E-2</v>
      </c>
      <c r="AI46" s="40">
        <v>2483</v>
      </c>
      <c r="AJ46" s="37">
        <v>0.74</v>
      </c>
      <c r="AK46" s="42" t="s">
        <v>214</v>
      </c>
      <c r="AL46" s="41">
        <v>1557</v>
      </c>
      <c r="AN46" s="86"/>
      <c r="AO46" s="87"/>
      <c r="AP46" s="88">
        <f t="shared" si="11"/>
        <v>0</v>
      </c>
      <c r="AR46" s="86">
        <f t="shared" si="12"/>
        <v>0</v>
      </c>
      <c r="AS46" s="87"/>
      <c r="AT46" s="88">
        <f t="shared" si="13"/>
        <v>0</v>
      </c>
      <c r="AV46" s="88">
        <v>0</v>
      </c>
    </row>
    <row r="47" spans="1:48" ht="24" customHeight="1">
      <c r="A47" s="16"/>
      <c r="B47" s="17">
        <f t="shared" si="5"/>
        <v>39</v>
      </c>
      <c r="C47" s="10"/>
      <c r="D47" s="18" t="s">
        <v>145</v>
      </c>
      <c r="E47" s="10"/>
      <c r="F47" s="18" t="s">
        <v>11</v>
      </c>
      <c r="G47" s="18" t="s">
        <v>11</v>
      </c>
      <c r="H47" s="10"/>
      <c r="I47" s="19">
        <v>199910</v>
      </c>
      <c r="J47" s="19">
        <v>1730</v>
      </c>
      <c r="K47" s="17" t="s">
        <v>9</v>
      </c>
      <c r="L47" s="10"/>
      <c r="M47" s="60">
        <v>23</v>
      </c>
      <c r="N47" s="60">
        <v>55</v>
      </c>
      <c r="O47" s="60">
        <v>24</v>
      </c>
      <c r="P47" s="10"/>
      <c r="Q47" s="60">
        <f t="shared" si="8"/>
        <v>825</v>
      </c>
      <c r="R47" s="10"/>
      <c r="S47" s="62">
        <f t="shared" si="9"/>
        <v>880</v>
      </c>
      <c r="T47" s="10"/>
      <c r="U47" s="64">
        <v>27.5</v>
      </c>
      <c r="V47" s="64">
        <v>11.95</v>
      </c>
      <c r="W47" s="10"/>
      <c r="X47" s="43">
        <v>32410000</v>
      </c>
      <c r="Y47" s="36">
        <v>9.0999999999999998E-2</v>
      </c>
      <c r="Z47" s="10"/>
      <c r="AA47" s="20">
        <v>52</v>
      </c>
      <c r="AB47" s="20">
        <v>10</v>
      </c>
      <c r="AC47" s="20">
        <v>2</v>
      </c>
      <c r="AD47" s="20">
        <v>35</v>
      </c>
      <c r="AE47" s="20">
        <v>1</v>
      </c>
      <c r="AF47" s="66">
        <f t="shared" si="10"/>
        <v>100</v>
      </c>
      <c r="AG47" s="10"/>
      <c r="AH47" s="36">
        <v>-0.08</v>
      </c>
      <c r="AI47" s="40">
        <v>17033</v>
      </c>
      <c r="AJ47" s="37">
        <v>0.68</v>
      </c>
      <c r="AK47" s="42" t="s">
        <v>213</v>
      </c>
      <c r="AL47" s="41">
        <v>673</v>
      </c>
      <c r="AN47" s="86"/>
      <c r="AO47" s="87"/>
      <c r="AP47" s="88">
        <f t="shared" si="11"/>
        <v>0</v>
      </c>
      <c r="AR47" s="86">
        <f t="shared" si="12"/>
        <v>0</v>
      </c>
      <c r="AS47" s="87"/>
      <c r="AT47" s="88">
        <f t="shared" si="13"/>
        <v>0</v>
      </c>
      <c r="AV47" s="88">
        <v>0</v>
      </c>
    </row>
    <row r="48" spans="1:48" ht="24" customHeight="1">
      <c r="A48" s="16"/>
      <c r="B48" s="17">
        <f t="shared" si="5"/>
        <v>40</v>
      </c>
      <c r="C48" s="10"/>
      <c r="D48" s="18" t="s">
        <v>154</v>
      </c>
      <c r="E48" s="10"/>
      <c r="F48" s="18" t="s">
        <v>5</v>
      </c>
      <c r="G48" s="18" t="s">
        <v>11</v>
      </c>
      <c r="H48" s="10"/>
      <c r="I48" s="19">
        <v>14317996</v>
      </c>
      <c r="J48" s="19">
        <v>0</v>
      </c>
      <c r="K48" s="17" t="s">
        <v>6</v>
      </c>
      <c r="L48" s="10"/>
      <c r="M48" s="60">
        <v>165</v>
      </c>
      <c r="N48" s="60">
        <v>3884</v>
      </c>
      <c r="O48" s="60">
        <v>5101</v>
      </c>
      <c r="P48" s="10"/>
      <c r="Q48" s="60">
        <f t="shared" si="8"/>
        <v>58260</v>
      </c>
      <c r="R48" s="10"/>
      <c r="S48" s="62">
        <f t="shared" si="9"/>
        <v>62144</v>
      </c>
      <c r="T48" s="10"/>
      <c r="U48" s="64">
        <v>27.1</v>
      </c>
      <c r="V48" s="64">
        <v>31.2</v>
      </c>
      <c r="W48" s="10"/>
      <c r="X48" s="43">
        <v>609910000</v>
      </c>
      <c r="Y48" s="36">
        <v>0.09</v>
      </c>
      <c r="Z48" s="10"/>
      <c r="AA48" s="20">
        <v>49</v>
      </c>
      <c r="AB48" s="20">
        <v>5</v>
      </c>
      <c r="AC48" s="20">
        <v>5</v>
      </c>
      <c r="AD48" s="20">
        <v>40</v>
      </c>
      <c r="AE48" s="20">
        <v>1</v>
      </c>
      <c r="AF48" s="66">
        <f t="shared" si="10"/>
        <v>100</v>
      </c>
      <c r="AG48" s="10"/>
      <c r="AH48" s="36">
        <v>-7.6999999999999999E-2</v>
      </c>
      <c r="AI48" s="40">
        <v>415</v>
      </c>
      <c r="AJ48" s="37">
        <v>0.63</v>
      </c>
      <c r="AK48" s="42" t="s">
        <v>213</v>
      </c>
      <c r="AL48" s="41">
        <v>1732</v>
      </c>
      <c r="AN48" s="86"/>
      <c r="AO48" s="87"/>
      <c r="AP48" s="88">
        <f t="shared" si="11"/>
        <v>0</v>
      </c>
      <c r="AR48" s="86">
        <f t="shared" si="12"/>
        <v>0</v>
      </c>
      <c r="AS48" s="87"/>
      <c r="AT48" s="88">
        <f t="shared" si="13"/>
        <v>0</v>
      </c>
      <c r="AV48" s="88">
        <v>0</v>
      </c>
    </row>
    <row r="49" spans="1:48" ht="24" customHeight="1">
      <c r="A49" s="16"/>
      <c r="B49" s="17">
        <f t="shared" si="5"/>
        <v>41</v>
      </c>
      <c r="C49" s="10"/>
      <c r="D49" s="18" t="s">
        <v>64</v>
      </c>
      <c r="E49" s="10"/>
      <c r="F49" s="18" t="s">
        <v>11</v>
      </c>
      <c r="G49" s="18" t="s">
        <v>11</v>
      </c>
      <c r="H49" s="10"/>
      <c r="I49" s="19">
        <v>1343098</v>
      </c>
      <c r="J49" s="19">
        <v>2830</v>
      </c>
      <c r="K49" s="17" t="s">
        <v>9</v>
      </c>
      <c r="L49" s="10"/>
      <c r="M49" s="60">
        <v>203</v>
      </c>
      <c r="N49" s="60">
        <v>361</v>
      </c>
      <c r="O49" s="60">
        <v>386</v>
      </c>
      <c r="P49" s="10"/>
      <c r="Q49" s="60">
        <f t="shared" si="8"/>
        <v>5415</v>
      </c>
      <c r="R49" s="10"/>
      <c r="S49" s="62">
        <f t="shared" si="9"/>
        <v>5776</v>
      </c>
      <c r="T49" s="10"/>
      <c r="U49" s="64">
        <v>26.9</v>
      </c>
      <c r="V49" s="64">
        <v>34.68</v>
      </c>
      <c r="W49" s="10"/>
      <c r="X49" s="43">
        <v>341160000</v>
      </c>
      <c r="Y49" s="36">
        <v>8.8999999999999996E-2</v>
      </c>
      <c r="Z49" s="10"/>
      <c r="AA49" s="20">
        <v>61</v>
      </c>
      <c r="AB49" s="20">
        <v>4</v>
      </c>
      <c r="AC49" s="20">
        <v>1</v>
      </c>
      <c r="AD49" s="20">
        <v>33</v>
      </c>
      <c r="AE49" s="20">
        <v>1</v>
      </c>
      <c r="AF49" s="66">
        <f t="shared" si="10"/>
        <v>100</v>
      </c>
      <c r="AG49" s="10"/>
      <c r="AH49" s="36">
        <v>-0.13100000000000001</v>
      </c>
      <c r="AI49" s="40">
        <v>7433</v>
      </c>
      <c r="AJ49" s="37">
        <v>0.81</v>
      </c>
      <c r="AK49" s="42" t="s">
        <v>210</v>
      </c>
      <c r="AL49" s="41">
        <v>2042</v>
      </c>
      <c r="AN49" s="86"/>
      <c r="AO49" s="87"/>
      <c r="AP49" s="88">
        <f t="shared" si="11"/>
        <v>0</v>
      </c>
      <c r="AR49" s="86">
        <f t="shared" si="12"/>
        <v>0</v>
      </c>
      <c r="AS49" s="87"/>
      <c r="AT49" s="88">
        <f t="shared" si="13"/>
        <v>0</v>
      </c>
      <c r="AV49" s="88">
        <v>0</v>
      </c>
    </row>
    <row r="50" spans="1:48" ht="24" customHeight="1">
      <c r="A50" s="16"/>
      <c r="B50" s="17">
        <f t="shared" si="5"/>
        <v>42</v>
      </c>
      <c r="C50" s="10"/>
      <c r="D50" s="18" t="s">
        <v>65</v>
      </c>
      <c r="E50" s="10"/>
      <c r="F50" s="18" t="s">
        <v>11</v>
      </c>
      <c r="G50" s="18" t="s">
        <v>11</v>
      </c>
      <c r="H50" s="10"/>
      <c r="I50" s="19">
        <v>102403200</v>
      </c>
      <c r="J50" s="19">
        <v>660</v>
      </c>
      <c r="K50" s="17" t="s">
        <v>6</v>
      </c>
      <c r="L50" s="10"/>
      <c r="M50" s="60">
        <v>4352</v>
      </c>
      <c r="N50" s="60">
        <v>27326</v>
      </c>
      <c r="O50" s="60">
        <v>9639</v>
      </c>
      <c r="P50" s="10"/>
      <c r="Q50" s="60">
        <f t="shared" si="8"/>
        <v>409890</v>
      </c>
      <c r="R50" s="10"/>
      <c r="S50" s="62">
        <f t="shared" si="9"/>
        <v>437216</v>
      </c>
      <c r="T50" s="10"/>
      <c r="U50" s="64">
        <v>26.7</v>
      </c>
      <c r="V50" s="64">
        <v>9.6</v>
      </c>
      <c r="W50" s="10"/>
      <c r="X50" s="43">
        <v>6480000000</v>
      </c>
      <c r="Y50" s="36">
        <v>8.8999999999999996E-2</v>
      </c>
      <c r="Z50" s="10"/>
      <c r="AA50" s="20">
        <v>48</v>
      </c>
      <c r="AB50" s="20">
        <v>5</v>
      </c>
      <c r="AC50" s="20">
        <v>3</v>
      </c>
      <c r="AD50" s="20">
        <v>43</v>
      </c>
      <c r="AE50" s="20">
        <v>1</v>
      </c>
      <c r="AF50" s="66">
        <f t="shared" si="10"/>
        <v>100</v>
      </c>
      <c r="AG50" s="10"/>
      <c r="AH50" s="36">
        <v>-0.1</v>
      </c>
      <c r="AI50" s="40">
        <v>692</v>
      </c>
      <c r="AJ50" s="37">
        <v>0.6</v>
      </c>
      <c r="AK50" s="42" t="s">
        <v>214</v>
      </c>
      <c r="AL50" s="41">
        <v>550</v>
      </c>
      <c r="AN50" s="86"/>
      <c r="AO50" s="87"/>
      <c r="AP50" s="88">
        <f t="shared" si="11"/>
        <v>0</v>
      </c>
      <c r="AR50" s="86">
        <f t="shared" si="12"/>
        <v>0</v>
      </c>
      <c r="AS50" s="87"/>
      <c r="AT50" s="88">
        <f t="shared" si="13"/>
        <v>0</v>
      </c>
      <c r="AV50" s="88">
        <v>0</v>
      </c>
    </row>
    <row r="51" spans="1:48" ht="24" customHeight="1">
      <c r="A51" s="16"/>
      <c r="B51" s="17">
        <f t="shared" si="5"/>
        <v>43</v>
      </c>
      <c r="C51" s="10"/>
      <c r="D51" s="18" t="s">
        <v>45</v>
      </c>
      <c r="E51" s="10"/>
      <c r="F51" s="18" t="s">
        <v>11</v>
      </c>
      <c r="G51" s="18" t="s">
        <v>11</v>
      </c>
      <c r="H51" s="10"/>
      <c r="I51" s="19">
        <v>795601</v>
      </c>
      <c r="J51" s="19">
        <v>760</v>
      </c>
      <c r="K51" s="17" t="s">
        <v>6</v>
      </c>
      <c r="L51" s="10"/>
      <c r="M51" s="60">
        <v>23</v>
      </c>
      <c r="N51" s="60">
        <v>211</v>
      </c>
      <c r="O51" s="60">
        <v>112</v>
      </c>
      <c r="P51" s="10"/>
      <c r="Q51" s="60">
        <f t="shared" si="8"/>
        <v>3165</v>
      </c>
      <c r="R51" s="10"/>
      <c r="S51" s="62">
        <f t="shared" si="9"/>
        <v>3376</v>
      </c>
      <c r="T51" s="10"/>
      <c r="U51" s="64">
        <v>26.5</v>
      </c>
      <c r="V51" s="64">
        <v>15.79</v>
      </c>
      <c r="W51" s="10"/>
      <c r="X51" s="43">
        <v>90320000</v>
      </c>
      <c r="Y51" s="36">
        <v>8.7999999999999995E-2</v>
      </c>
      <c r="Z51" s="10"/>
      <c r="AA51" s="20">
        <v>70</v>
      </c>
      <c r="AB51" s="20">
        <v>8</v>
      </c>
      <c r="AC51" s="20">
        <v>3</v>
      </c>
      <c r="AD51" s="20">
        <v>18</v>
      </c>
      <c r="AE51" s="20">
        <v>1</v>
      </c>
      <c r="AF51" s="66">
        <f t="shared" si="10"/>
        <v>100</v>
      </c>
      <c r="AG51" s="10"/>
      <c r="AH51" s="36">
        <v>-2.5999999999999999E-2</v>
      </c>
      <c r="AI51" s="40">
        <v>4386</v>
      </c>
      <c r="AJ51" s="37">
        <v>0.62</v>
      </c>
      <c r="AK51" s="42" t="s">
        <v>213</v>
      </c>
      <c r="AL51" s="41">
        <v>812</v>
      </c>
      <c r="AN51" s="86"/>
      <c r="AO51" s="87"/>
      <c r="AP51" s="88">
        <f t="shared" si="11"/>
        <v>0</v>
      </c>
      <c r="AR51" s="86">
        <f t="shared" si="12"/>
        <v>0</v>
      </c>
      <c r="AS51" s="87"/>
      <c r="AT51" s="88">
        <f t="shared" si="13"/>
        <v>0</v>
      </c>
      <c r="AV51" s="88">
        <v>0</v>
      </c>
    </row>
    <row r="52" spans="1:48" ht="24" customHeight="1">
      <c r="A52" s="16"/>
      <c r="B52" s="17">
        <f t="shared" si="5"/>
        <v>44</v>
      </c>
      <c r="C52" s="10"/>
      <c r="D52" s="18" t="s">
        <v>184</v>
      </c>
      <c r="E52" s="10"/>
      <c r="F52" s="18" t="s">
        <v>18</v>
      </c>
      <c r="G52" s="18" t="s">
        <v>224</v>
      </c>
      <c r="H52" s="10"/>
      <c r="I52" s="19">
        <v>94569072</v>
      </c>
      <c r="J52" s="19">
        <v>2050</v>
      </c>
      <c r="K52" s="17" t="s">
        <v>9</v>
      </c>
      <c r="L52" s="10"/>
      <c r="M52" s="60">
        <v>8417</v>
      </c>
      <c r="N52" s="60">
        <v>24970</v>
      </c>
      <c r="O52" s="60">
        <v>21599</v>
      </c>
      <c r="P52" s="10"/>
      <c r="Q52" s="60">
        <f t="shared" si="8"/>
        <v>374550</v>
      </c>
      <c r="R52" s="10"/>
      <c r="S52" s="62">
        <f t="shared" si="9"/>
        <v>399520</v>
      </c>
      <c r="T52" s="10"/>
      <c r="U52" s="64">
        <v>26.4</v>
      </c>
      <c r="V52" s="64">
        <v>22.65</v>
      </c>
      <c r="W52" s="10"/>
      <c r="X52" s="43">
        <v>18020000000</v>
      </c>
      <c r="Y52" s="36">
        <v>8.7999999999999995E-2</v>
      </c>
      <c r="Z52" s="10"/>
      <c r="AA52" s="20">
        <v>30</v>
      </c>
      <c r="AB52" s="20">
        <v>20</v>
      </c>
      <c r="AC52" s="20">
        <v>2</v>
      </c>
      <c r="AD52" s="20">
        <v>47</v>
      </c>
      <c r="AE52" s="20">
        <v>1</v>
      </c>
      <c r="AF52" s="66">
        <f t="shared" si="10"/>
        <v>100</v>
      </c>
      <c r="AG52" s="10"/>
      <c r="AH52" s="36">
        <v>-4.2000000000000003E-2</v>
      </c>
      <c r="AI52" s="40">
        <v>53577</v>
      </c>
      <c r="AJ52" s="37">
        <v>0.82</v>
      </c>
      <c r="AK52" s="42" t="s">
        <v>213</v>
      </c>
      <c r="AL52" s="41">
        <v>1157</v>
      </c>
      <c r="AN52" s="86"/>
      <c r="AO52" s="87"/>
      <c r="AP52" s="88">
        <f t="shared" si="11"/>
        <v>0</v>
      </c>
      <c r="AR52" s="86">
        <f t="shared" si="12"/>
        <v>0</v>
      </c>
      <c r="AS52" s="87"/>
      <c r="AT52" s="88">
        <f t="shared" si="13"/>
        <v>0</v>
      </c>
      <c r="AV52" s="88">
        <v>0</v>
      </c>
    </row>
    <row r="53" spans="1:48" ht="24" customHeight="1">
      <c r="A53" s="16"/>
      <c r="B53" s="17">
        <f t="shared" si="5"/>
        <v>45</v>
      </c>
      <c r="C53" s="10"/>
      <c r="D53" s="18" t="s">
        <v>103</v>
      </c>
      <c r="E53" s="10"/>
      <c r="F53" s="18" t="s">
        <v>5</v>
      </c>
      <c r="G53" s="18" t="s">
        <v>226</v>
      </c>
      <c r="H53" s="10"/>
      <c r="I53" s="19">
        <v>6293253</v>
      </c>
      <c r="J53" s="19">
        <v>4730</v>
      </c>
      <c r="K53" s="17" t="s">
        <v>9</v>
      </c>
      <c r="L53" s="10"/>
      <c r="M53" s="60">
        <v>2414</v>
      </c>
      <c r="N53" s="60">
        <v>1645</v>
      </c>
      <c r="O53" s="60">
        <v>1680</v>
      </c>
      <c r="P53" s="10"/>
      <c r="Q53" s="60">
        <f t="shared" si="8"/>
        <v>24675</v>
      </c>
      <c r="R53" s="10"/>
      <c r="S53" s="62">
        <f t="shared" si="9"/>
        <v>26320</v>
      </c>
      <c r="T53" s="10"/>
      <c r="U53" s="64">
        <v>26.1</v>
      </c>
      <c r="V53" s="64">
        <v>24.63</v>
      </c>
      <c r="W53" s="10"/>
      <c r="X53" s="43">
        <v>2280000000</v>
      </c>
      <c r="Y53" s="36">
        <v>8.6999999999999994E-2</v>
      </c>
      <c r="Z53" s="10"/>
      <c r="AA53" s="20">
        <v>69</v>
      </c>
      <c r="AB53" s="20">
        <v>11</v>
      </c>
      <c r="AC53" s="20">
        <v>1</v>
      </c>
      <c r="AD53" s="20">
        <v>18</v>
      </c>
      <c r="AE53" s="20">
        <v>1</v>
      </c>
      <c r="AF53" s="66">
        <f t="shared" si="10"/>
        <v>100</v>
      </c>
      <c r="AG53" s="10"/>
      <c r="AH53" s="36">
        <v>-3.6999999999999998E-2</v>
      </c>
      <c r="AI53" s="40">
        <v>56465</v>
      </c>
      <c r="AJ53" s="37">
        <v>0.83</v>
      </c>
      <c r="AK53" s="42" t="s">
        <v>213</v>
      </c>
      <c r="AL53" s="41">
        <v>1373</v>
      </c>
      <c r="AN53" s="86"/>
      <c r="AO53" s="87"/>
      <c r="AP53" s="88">
        <f t="shared" si="11"/>
        <v>0</v>
      </c>
      <c r="AR53" s="86">
        <f t="shared" si="12"/>
        <v>0</v>
      </c>
      <c r="AS53" s="87"/>
      <c r="AT53" s="88">
        <f t="shared" si="13"/>
        <v>0</v>
      </c>
      <c r="AV53" s="88">
        <v>0</v>
      </c>
    </row>
    <row r="54" spans="1:48" ht="24" customHeight="1">
      <c r="A54" s="16"/>
      <c r="B54" s="17">
        <f t="shared" si="5"/>
        <v>46</v>
      </c>
      <c r="C54" s="10"/>
      <c r="D54" s="18" t="s">
        <v>125</v>
      </c>
      <c r="E54" s="10"/>
      <c r="F54" s="18" t="s">
        <v>11</v>
      </c>
      <c r="G54" s="18" t="s">
        <v>11</v>
      </c>
      <c r="H54" s="10"/>
      <c r="I54" s="19">
        <v>20672988</v>
      </c>
      <c r="J54" s="19">
        <v>370</v>
      </c>
      <c r="K54" s="17" t="s">
        <v>6</v>
      </c>
      <c r="L54" s="10"/>
      <c r="M54" s="60">
        <v>978</v>
      </c>
      <c r="N54" s="60">
        <v>5414</v>
      </c>
      <c r="O54" s="60">
        <v>2514</v>
      </c>
      <c r="P54" s="10"/>
      <c r="Q54" s="60">
        <f t="shared" si="8"/>
        <v>81210</v>
      </c>
      <c r="R54" s="10"/>
      <c r="S54" s="62">
        <f t="shared" si="9"/>
        <v>86624</v>
      </c>
      <c r="T54" s="10"/>
      <c r="U54" s="64">
        <v>26.2</v>
      </c>
      <c r="V54" s="64">
        <v>12.21</v>
      </c>
      <c r="W54" s="10"/>
      <c r="X54" s="43">
        <v>655550000</v>
      </c>
      <c r="Y54" s="36">
        <v>8.6999999999999994E-2</v>
      </c>
      <c r="Z54" s="10"/>
      <c r="AA54" s="20">
        <v>58</v>
      </c>
      <c r="AB54" s="20">
        <v>11</v>
      </c>
      <c r="AC54" s="20">
        <v>1</v>
      </c>
      <c r="AD54" s="20">
        <v>28</v>
      </c>
      <c r="AE54" s="20">
        <v>2</v>
      </c>
      <c r="AF54" s="66">
        <f t="shared" si="10"/>
        <v>100</v>
      </c>
      <c r="AG54" s="10"/>
      <c r="AH54" s="36">
        <v>-5.0000000000000001E-3</v>
      </c>
      <c r="AI54" s="40">
        <v>2111</v>
      </c>
      <c r="AJ54" s="37">
        <v>0.5</v>
      </c>
      <c r="AK54" s="42" t="s">
        <v>214</v>
      </c>
      <c r="AL54" s="41">
        <v>776</v>
      </c>
      <c r="AN54" s="86"/>
      <c r="AO54" s="87"/>
      <c r="AP54" s="88">
        <f t="shared" si="11"/>
        <v>0</v>
      </c>
      <c r="AR54" s="86">
        <f t="shared" si="12"/>
        <v>0</v>
      </c>
      <c r="AS54" s="87"/>
      <c r="AT54" s="88">
        <f t="shared" si="13"/>
        <v>0</v>
      </c>
      <c r="AV54" s="88">
        <v>0</v>
      </c>
    </row>
    <row r="55" spans="1:48" ht="24" customHeight="1">
      <c r="A55" s="16"/>
      <c r="B55" s="17">
        <f t="shared" si="5"/>
        <v>47</v>
      </c>
      <c r="C55" s="10"/>
      <c r="D55" s="18" t="s">
        <v>155</v>
      </c>
      <c r="E55" s="10"/>
      <c r="F55" s="18" t="s">
        <v>11</v>
      </c>
      <c r="G55" s="18" t="s">
        <v>11</v>
      </c>
      <c r="H55" s="10"/>
      <c r="I55" s="19">
        <v>56015472</v>
      </c>
      <c r="J55" s="19">
        <v>5480</v>
      </c>
      <c r="K55" s="17" t="s">
        <v>9</v>
      </c>
      <c r="L55" s="10"/>
      <c r="M55" s="60">
        <v>14071</v>
      </c>
      <c r="N55" s="60">
        <v>14507</v>
      </c>
      <c r="O55" s="60">
        <v>15099</v>
      </c>
      <c r="P55" s="10"/>
      <c r="Q55" s="60">
        <f t="shared" si="8"/>
        <v>217605</v>
      </c>
      <c r="R55" s="10"/>
      <c r="S55" s="62">
        <f t="shared" si="9"/>
        <v>232112</v>
      </c>
      <c r="T55" s="10"/>
      <c r="U55" s="64">
        <v>25.9</v>
      </c>
      <c r="V55" s="64">
        <v>27.79</v>
      </c>
      <c r="W55" s="10"/>
      <c r="X55" s="43">
        <v>25470000000</v>
      </c>
      <c r="Y55" s="36">
        <v>8.5999999999999993E-2</v>
      </c>
      <c r="Z55" s="10"/>
      <c r="AA55" s="20">
        <v>67</v>
      </c>
      <c r="AB55" s="20">
        <v>2</v>
      </c>
      <c r="AC55" s="20">
        <v>1</v>
      </c>
      <c r="AD55" s="20">
        <v>29</v>
      </c>
      <c r="AE55" s="20">
        <v>1</v>
      </c>
      <c r="AF55" s="66">
        <f t="shared" si="10"/>
        <v>100</v>
      </c>
      <c r="AG55" s="10"/>
      <c r="AH55" s="36">
        <v>-4.7E-2</v>
      </c>
      <c r="AI55" s="40">
        <v>17691</v>
      </c>
      <c r="AJ55" s="37">
        <v>0.83</v>
      </c>
      <c r="AK55" s="42" t="s">
        <v>213</v>
      </c>
      <c r="AL55" s="41">
        <v>1509</v>
      </c>
      <c r="AN55" s="86"/>
      <c r="AO55" s="87"/>
      <c r="AP55" s="88">
        <f t="shared" si="11"/>
        <v>0</v>
      </c>
      <c r="AR55" s="86">
        <f t="shared" si="12"/>
        <v>0</v>
      </c>
      <c r="AS55" s="87"/>
      <c r="AT55" s="88">
        <f t="shared" si="13"/>
        <v>0</v>
      </c>
      <c r="AV55" s="88">
        <v>0</v>
      </c>
    </row>
    <row r="56" spans="1:48" ht="24" customHeight="1">
      <c r="A56" s="16"/>
      <c r="B56" s="17">
        <f t="shared" si="5"/>
        <v>48</v>
      </c>
      <c r="C56" s="10"/>
      <c r="D56" s="18" t="s">
        <v>159</v>
      </c>
      <c r="E56" s="10"/>
      <c r="F56" s="18" t="s">
        <v>5</v>
      </c>
      <c r="G56" s="18" t="s">
        <v>11</v>
      </c>
      <c r="H56" s="10"/>
      <c r="I56" s="19">
        <v>39578828</v>
      </c>
      <c r="J56" s="19">
        <v>2140</v>
      </c>
      <c r="K56" s="17" t="s">
        <v>9</v>
      </c>
      <c r="L56" s="10"/>
      <c r="M56" s="60">
        <v>2311</v>
      </c>
      <c r="N56" s="60">
        <v>10178</v>
      </c>
      <c r="O56" s="60">
        <v>10798</v>
      </c>
      <c r="P56" s="10"/>
      <c r="Q56" s="60">
        <f t="shared" si="8"/>
        <v>152670</v>
      </c>
      <c r="R56" s="10"/>
      <c r="S56" s="62">
        <f t="shared" si="9"/>
        <v>162848</v>
      </c>
      <c r="T56" s="10"/>
      <c r="U56" s="64">
        <v>25.7</v>
      </c>
      <c r="V56" s="64">
        <v>27.41</v>
      </c>
      <c r="W56" s="10"/>
      <c r="X56" s="43">
        <v>8170000000</v>
      </c>
      <c r="Y56" s="36">
        <v>8.5999999999999993E-2</v>
      </c>
      <c r="Z56" s="10"/>
      <c r="AA56" s="20">
        <v>58</v>
      </c>
      <c r="AB56" s="20">
        <v>20</v>
      </c>
      <c r="AC56" s="20">
        <v>1</v>
      </c>
      <c r="AD56" s="20">
        <v>20</v>
      </c>
      <c r="AE56" s="20">
        <v>1</v>
      </c>
      <c r="AF56" s="66">
        <f t="shared" si="10"/>
        <v>100</v>
      </c>
      <c r="AG56" s="10"/>
      <c r="AH56" s="36">
        <v>-0.09</v>
      </c>
      <c r="AI56" s="40">
        <v>3165</v>
      </c>
      <c r="AJ56" s="37">
        <v>0.61</v>
      </c>
      <c r="AK56" s="42" t="s">
        <v>214</v>
      </c>
      <c r="AL56" s="41">
        <v>1749</v>
      </c>
      <c r="AN56" s="86"/>
      <c r="AO56" s="87"/>
      <c r="AP56" s="88">
        <f t="shared" si="11"/>
        <v>0</v>
      </c>
      <c r="AR56" s="86">
        <f t="shared" si="12"/>
        <v>0</v>
      </c>
      <c r="AS56" s="87"/>
      <c r="AT56" s="88">
        <f t="shared" si="13"/>
        <v>0</v>
      </c>
      <c r="AV56" s="88">
        <v>0</v>
      </c>
    </row>
    <row r="57" spans="1:48" ht="24" customHeight="1">
      <c r="A57" s="16"/>
      <c r="B57" s="17">
        <f t="shared" si="5"/>
        <v>49</v>
      </c>
      <c r="C57" s="10"/>
      <c r="D57" s="18" t="s">
        <v>36</v>
      </c>
      <c r="E57" s="10"/>
      <c r="F57" s="18" t="s">
        <v>11</v>
      </c>
      <c r="G57" s="18" t="s">
        <v>11</v>
      </c>
      <c r="H57" s="10"/>
      <c r="I57" s="19">
        <v>539560</v>
      </c>
      <c r="J57" s="19">
        <v>2970</v>
      </c>
      <c r="K57" s="17" t="s">
        <v>9</v>
      </c>
      <c r="L57" s="10"/>
      <c r="M57" s="60">
        <v>41</v>
      </c>
      <c r="N57" s="60">
        <v>135</v>
      </c>
      <c r="O57" s="60">
        <v>135</v>
      </c>
      <c r="P57" s="10"/>
      <c r="Q57" s="60">
        <f t="shared" si="8"/>
        <v>2025</v>
      </c>
      <c r="R57" s="10"/>
      <c r="S57" s="62">
        <f t="shared" si="9"/>
        <v>2160</v>
      </c>
      <c r="T57" s="10"/>
      <c r="U57" s="64">
        <v>25</v>
      </c>
      <c r="V57" s="64">
        <v>25</v>
      </c>
      <c r="W57" s="10"/>
      <c r="X57" s="43">
        <f>AP57+AT57</f>
        <v>140541954.52500001</v>
      </c>
      <c r="Y57" s="36">
        <f>X57/AV57</f>
        <v>8.4511097128683113E-2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0"/>
        <v>100.00000000000001</v>
      </c>
      <c r="AG57" s="10"/>
      <c r="AH57" s="72"/>
      <c r="AI57" s="73"/>
      <c r="AJ57" s="74"/>
      <c r="AK57" s="75"/>
      <c r="AL57" s="76"/>
      <c r="AN57" s="57">
        <v>3130.982</v>
      </c>
      <c r="AO57" s="35">
        <v>70</v>
      </c>
      <c r="AP57" s="43">
        <f t="shared" si="11"/>
        <v>29587779.900000002</v>
      </c>
      <c r="AR57" s="57">
        <f t="shared" si="12"/>
        <v>3130.982</v>
      </c>
      <c r="AS57" s="35">
        <v>17.5</v>
      </c>
      <c r="AT57" s="43">
        <f t="shared" si="13"/>
        <v>110954174.625</v>
      </c>
      <c r="AV57" s="43">
        <v>1663000000</v>
      </c>
    </row>
    <row r="58" spans="1:48" ht="24" customHeight="1">
      <c r="A58" s="16"/>
      <c r="B58" s="17">
        <f t="shared" si="5"/>
        <v>50</v>
      </c>
      <c r="C58" s="10"/>
      <c r="D58" s="18" t="s">
        <v>225</v>
      </c>
      <c r="E58" s="10"/>
      <c r="F58" s="18" t="s">
        <v>11</v>
      </c>
      <c r="G58" s="18" t="s">
        <v>11</v>
      </c>
      <c r="H58" s="10"/>
      <c r="I58" s="19">
        <v>539560</v>
      </c>
      <c r="J58" s="19"/>
      <c r="K58" s="17" t="s">
        <v>9</v>
      </c>
      <c r="L58" s="10"/>
      <c r="M58" s="60">
        <v>41</v>
      </c>
      <c r="N58" s="60">
        <v>135</v>
      </c>
      <c r="O58" s="60">
        <v>43</v>
      </c>
      <c r="P58" s="10"/>
      <c r="Q58" s="60">
        <f t="shared" si="8"/>
        <v>2025</v>
      </c>
      <c r="R58" s="10"/>
      <c r="S58" s="62">
        <f t="shared" si="9"/>
        <v>2160</v>
      </c>
      <c r="T58" s="10"/>
      <c r="U58" s="64">
        <v>25</v>
      </c>
      <c r="V58" s="64">
        <v>7.86</v>
      </c>
      <c r="W58" s="10"/>
      <c r="X58" s="43">
        <v>138350000</v>
      </c>
      <c r="Y58" s="36">
        <v>8.3000000000000004E-2</v>
      </c>
      <c r="Z58" s="10"/>
      <c r="AA58" s="20">
        <v>38</v>
      </c>
      <c r="AB58" s="20">
        <v>6</v>
      </c>
      <c r="AC58" s="20">
        <v>2</v>
      </c>
      <c r="AD58" s="20">
        <v>53</v>
      </c>
      <c r="AE58" s="20">
        <v>1</v>
      </c>
      <c r="AF58" s="66">
        <f t="shared" si="10"/>
        <v>100</v>
      </c>
      <c r="AG58" s="10"/>
      <c r="AH58" s="36">
        <v>-1E-3</v>
      </c>
      <c r="AI58" s="40">
        <v>12039</v>
      </c>
      <c r="AJ58" s="37">
        <v>0.67</v>
      </c>
      <c r="AK58" s="42" t="s">
        <v>213</v>
      </c>
      <c r="AL58" s="41">
        <v>417</v>
      </c>
      <c r="AN58" s="86"/>
      <c r="AO58" s="87"/>
      <c r="AP58" s="88">
        <f t="shared" si="11"/>
        <v>0</v>
      </c>
      <c r="AR58" s="86">
        <f t="shared" si="12"/>
        <v>0</v>
      </c>
      <c r="AS58" s="87"/>
      <c r="AT58" s="88">
        <f t="shared" si="13"/>
        <v>0</v>
      </c>
      <c r="AV58" s="88">
        <v>0</v>
      </c>
    </row>
    <row r="59" spans="1:48" ht="24" customHeight="1">
      <c r="A59" s="16"/>
      <c r="B59" s="17">
        <f t="shared" si="5"/>
        <v>51</v>
      </c>
      <c r="C59" s="10"/>
      <c r="D59" s="18" t="s">
        <v>73</v>
      </c>
      <c r="E59" s="10"/>
      <c r="F59" s="18" t="s">
        <v>11</v>
      </c>
      <c r="G59" s="18" t="s">
        <v>11</v>
      </c>
      <c r="H59" s="10"/>
      <c r="I59" s="19">
        <v>28206728</v>
      </c>
      <c r="J59" s="19">
        <v>1380</v>
      </c>
      <c r="K59" s="17" t="s">
        <v>9</v>
      </c>
      <c r="L59" s="10"/>
      <c r="M59" s="60">
        <v>1802</v>
      </c>
      <c r="N59" s="60">
        <v>7018</v>
      </c>
      <c r="O59" s="60">
        <v>5387</v>
      </c>
      <c r="P59" s="10"/>
      <c r="Q59" s="60">
        <f t="shared" si="8"/>
        <v>105270</v>
      </c>
      <c r="R59" s="10"/>
      <c r="S59" s="62">
        <f t="shared" si="9"/>
        <v>112288</v>
      </c>
      <c r="T59" s="10"/>
      <c r="U59" s="64">
        <v>24.9</v>
      </c>
      <c r="V59" s="64">
        <v>18.29</v>
      </c>
      <c r="W59" s="10"/>
      <c r="X59" s="43">
        <v>4550000000</v>
      </c>
      <c r="Y59" s="36">
        <v>8.3000000000000004E-2</v>
      </c>
      <c r="Z59" s="10"/>
      <c r="AA59" s="20">
        <v>48</v>
      </c>
      <c r="AB59" s="20">
        <v>3</v>
      </c>
      <c r="AC59" s="20">
        <v>3</v>
      </c>
      <c r="AD59" s="20">
        <v>45</v>
      </c>
      <c r="AE59" s="20">
        <v>1</v>
      </c>
      <c r="AF59" s="66">
        <f t="shared" si="10"/>
        <v>100</v>
      </c>
      <c r="AG59" s="10"/>
      <c r="AH59" s="36">
        <v>1.0999999999999999E-2</v>
      </c>
      <c r="AI59" s="40">
        <v>7328</v>
      </c>
      <c r="AJ59" s="37">
        <v>0.7</v>
      </c>
      <c r="AK59" s="42" t="s">
        <v>213</v>
      </c>
      <c r="AL59" s="41">
        <v>976</v>
      </c>
      <c r="AN59" s="86"/>
      <c r="AO59" s="87"/>
      <c r="AP59" s="88">
        <f t="shared" si="11"/>
        <v>0</v>
      </c>
      <c r="AR59" s="86">
        <f t="shared" si="12"/>
        <v>0</v>
      </c>
      <c r="AS59" s="87"/>
      <c r="AT59" s="88">
        <f t="shared" si="13"/>
        <v>0</v>
      </c>
      <c r="AV59" s="88">
        <v>0</v>
      </c>
    </row>
    <row r="60" spans="1:48" ht="24" customHeight="1">
      <c r="A60" s="16"/>
      <c r="B60" s="17">
        <f t="shared" si="5"/>
        <v>52</v>
      </c>
      <c r="C60" s="10"/>
      <c r="D60" s="18" t="s">
        <v>61</v>
      </c>
      <c r="E60" s="10"/>
      <c r="F60" s="18" t="s">
        <v>11</v>
      </c>
      <c r="G60" s="18" t="s">
        <v>11</v>
      </c>
      <c r="H60" s="10"/>
      <c r="I60" s="19">
        <v>1221490</v>
      </c>
      <c r="J60" s="19">
        <v>6550</v>
      </c>
      <c r="K60" s="17" t="s">
        <v>9</v>
      </c>
      <c r="L60" s="10"/>
      <c r="M60" s="60">
        <v>41</v>
      </c>
      <c r="N60" s="60">
        <v>300</v>
      </c>
      <c r="O60" s="60">
        <v>217</v>
      </c>
      <c r="P60" s="10"/>
      <c r="Q60" s="60">
        <f t="shared" si="8"/>
        <v>4500</v>
      </c>
      <c r="R60" s="10"/>
      <c r="S60" s="62">
        <f t="shared" si="9"/>
        <v>4800</v>
      </c>
      <c r="T60" s="10"/>
      <c r="U60" s="64">
        <v>24.6</v>
      </c>
      <c r="V60" s="64">
        <v>16.690000000000001</v>
      </c>
      <c r="W60" s="10"/>
      <c r="X60" s="43">
        <v>919590000</v>
      </c>
      <c r="Y60" s="36">
        <v>8.2000000000000003E-2</v>
      </c>
      <c r="Z60" s="10"/>
      <c r="AA60" s="20">
        <v>48</v>
      </c>
      <c r="AB60" s="20">
        <v>3</v>
      </c>
      <c r="AC60" s="20">
        <v>1</v>
      </c>
      <c r="AD60" s="20">
        <v>47</v>
      </c>
      <c r="AE60" s="20">
        <v>1</v>
      </c>
      <c r="AF60" s="66">
        <f t="shared" si="10"/>
        <v>100</v>
      </c>
      <c r="AG60" s="10"/>
      <c r="AH60" s="36">
        <v>-3.0000000000000001E-3</v>
      </c>
      <c r="AI60" s="40">
        <v>11707</v>
      </c>
      <c r="AJ60" s="37">
        <v>0.73</v>
      </c>
      <c r="AK60" s="42" t="s">
        <v>213</v>
      </c>
      <c r="AL60" s="41">
        <v>1094</v>
      </c>
      <c r="AN60" s="86"/>
      <c r="AO60" s="87"/>
      <c r="AP60" s="88">
        <f t="shared" si="11"/>
        <v>0</v>
      </c>
      <c r="AR60" s="86">
        <f t="shared" si="12"/>
        <v>0</v>
      </c>
      <c r="AS60" s="87"/>
      <c r="AT60" s="88">
        <f t="shared" si="13"/>
        <v>0</v>
      </c>
      <c r="AV60" s="88">
        <v>0</v>
      </c>
    </row>
    <row r="61" spans="1:48" ht="24" customHeight="1">
      <c r="A61" s="16"/>
      <c r="B61" s="17">
        <f t="shared" si="5"/>
        <v>53</v>
      </c>
      <c r="C61" s="10"/>
      <c r="D61" s="18" t="s">
        <v>79</v>
      </c>
      <c r="E61" s="10"/>
      <c r="F61" s="18" t="s">
        <v>13</v>
      </c>
      <c r="G61" s="18" t="s">
        <v>222</v>
      </c>
      <c r="H61" s="10"/>
      <c r="I61" s="19">
        <v>773303</v>
      </c>
      <c r="J61" s="19">
        <v>4250</v>
      </c>
      <c r="K61" s="17" t="s">
        <v>9</v>
      </c>
      <c r="L61" s="10"/>
      <c r="M61" s="60">
        <v>128</v>
      </c>
      <c r="N61" s="60">
        <v>190</v>
      </c>
      <c r="O61" s="60">
        <v>121</v>
      </c>
      <c r="P61" s="10"/>
      <c r="Q61" s="60">
        <f t="shared" si="8"/>
        <v>2850</v>
      </c>
      <c r="R61" s="10"/>
      <c r="S61" s="62">
        <f t="shared" si="9"/>
        <v>3040</v>
      </c>
      <c r="T61" s="10"/>
      <c r="U61" s="64">
        <v>24.6</v>
      </c>
      <c r="V61" s="64">
        <v>16.27</v>
      </c>
      <c r="W61" s="10"/>
      <c r="X61" s="43">
        <v>286260000</v>
      </c>
      <c r="Y61" s="36">
        <v>8.2000000000000003E-2</v>
      </c>
      <c r="Z61" s="10"/>
      <c r="AA61" s="20">
        <v>51</v>
      </c>
      <c r="AB61" s="20">
        <v>19</v>
      </c>
      <c r="AC61" s="20">
        <v>6</v>
      </c>
      <c r="AD61" s="20">
        <v>23</v>
      </c>
      <c r="AE61" s="20">
        <v>1</v>
      </c>
      <c r="AF61" s="66">
        <f t="shared" si="10"/>
        <v>100</v>
      </c>
      <c r="AG61" s="10"/>
      <c r="AH61" s="36">
        <v>-9.2999999999999999E-2</v>
      </c>
      <c r="AI61" s="40">
        <v>2029</v>
      </c>
      <c r="AJ61" s="37">
        <v>0.85</v>
      </c>
      <c r="AK61" s="42" t="s">
        <v>210</v>
      </c>
      <c r="AL61" s="41">
        <v>856</v>
      </c>
      <c r="AN61" s="86"/>
      <c r="AO61" s="87"/>
      <c r="AP61" s="88">
        <f t="shared" si="11"/>
        <v>0</v>
      </c>
      <c r="AR61" s="86">
        <f t="shared" si="12"/>
        <v>0</v>
      </c>
      <c r="AS61" s="87"/>
      <c r="AT61" s="88">
        <f t="shared" si="13"/>
        <v>0</v>
      </c>
      <c r="AV61" s="88">
        <v>0</v>
      </c>
    </row>
    <row r="62" spans="1:48" ht="24" customHeight="1">
      <c r="A62" s="16"/>
      <c r="B62" s="17">
        <f t="shared" si="5"/>
        <v>54</v>
      </c>
      <c r="C62" s="10"/>
      <c r="D62" s="18" t="s">
        <v>112</v>
      </c>
      <c r="E62" s="10"/>
      <c r="F62" s="18" t="s">
        <v>11</v>
      </c>
      <c r="G62" s="18" t="s">
        <v>11</v>
      </c>
      <c r="H62" s="10"/>
      <c r="I62" s="19">
        <v>4301018</v>
      </c>
      <c r="J62" s="19">
        <v>1120</v>
      </c>
      <c r="K62" s="17" t="s">
        <v>9</v>
      </c>
      <c r="L62" s="10"/>
      <c r="M62" s="60">
        <v>184</v>
      </c>
      <c r="N62" s="60">
        <v>1064</v>
      </c>
      <c r="O62" s="60">
        <v>672</v>
      </c>
      <c r="P62" s="10"/>
      <c r="Q62" s="60">
        <f t="shared" si="8"/>
        <v>15960</v>
      </c>
      <c r="R62" s="10"/>
      <c r="S62" s="62">
        <f t="shared" si="9"/>
        <v>17024</v>
      </c>
      <c r="T62" s="10"/>
      <c r="U62" s="64">
        <v>24.7</v>
      </c>
      <c r="V62" s="64">
        <v>17.55</v>
      </c>
      <c r="W62" s="10"/>
      <c r="X62" s="43">
        <v>389830000</v>
      </c>
      <c r="Y62" s="36">
        <v>8.2000000000000003E-2</v>
      </c>
      <c r="Z62" s="10"/>
      <c r="AA62" s="20">
        <v>60</v>
      </c>
      <c r="AB62" s="20">
        <v>10</v>
      </c>
      <c r="AC62" s="20">
        <v>2</v>
      </c>
      <c r="AD62" s="20">
        <v>27</v>
      </c>
      <c r="AE62" s="20">
        <v>1</v>
      </c>
      <c r="AF62" s="66">
        <f t="shared" si="10"/>
        <v>100</v>
      </c>
      <c r="AG62" s="10"/>
      <c r="AH62" s="36">
        <v>-5.7000000000000002E-2</v>
      </c>
      <c r="AI62" s="40">
        <v>9677</v>
      </c>
      <c r="AJ62" s="37">
        <v>0.63</v>
      </c>
      <c r="AK62" s="42" t="s">
        <v>214</v>
      </c>
      <c r="AL62" s="41">
        <v>948</v>
      </c>
      <c r="AN62" s="86"/>
      <c r="AO62" s="87"/>
      <c r="AP62" s="88">
        <f t="shared" si="11"/>
        <v>0</v>
      </c>
      <c r="AR62" s="86">
        <f t="shared" si="12"/>
        <v>0</v>
      </c>
      <c r="AS62" s="87"/>
      <c r="AT62" s="88">
        <f t="shared" si="13"/>
        <v>0</v>
      </c>
      <c r="AV62" s="88">
        <v>0</v>
      </c>
    </row>
    <row r="63" spans="1:48" ht="24" customHeight="1">
      <c r="A63" s="16"/>
      <c r="B63" s="17">
        <f t="shared" si="5"/>
        <v>55</v>
      </c>
      <c r="C63" s="10"/>
      <c r="D63" s="18" t="s">
        <v>92</v>
      </c>
      <c r="E63" s="10"/>
      <c r="F63" s="18" t="s">
        <v>5</v>
      </c>
      <c r="G63" s="18" t="s">
        <v>226</v>
      </c>
      <c r="H63" s="10"/>
      <c r="I63" s="19">
        <v>9455802</v>
      </c>
      <c r="J63" s="19">
        <v>3920</v>
      </c>
      <c r="K63" s="17" t="s">
        <v>9</v>
      </c>
      <c r="L63" s="10"/>
      <c r="M63" s="60">
        <v>750</v>
      </c>
      <c r="N63" s="60">
        <v>2306</v>
      </c>
      <c r="O63" s="60">
        <v>1076</v>
      </c>
      <c r="P63" s="10"/>
      <c r="Q63" s="60">
        <f t="shared" si="8"/>
        <v>34590</v>
      </c>
      <c r="R63" s="10"/>
      <c r="S63" s="62">
        <f t="shared" si="9"/>
        <v>36896</v>
      </c>
      <c r="T63" s="10"/>
      <c r="U63" s="64">
        <v>24.4</v>
      </c>
      <c r="V63" s="64">
        <v>10.53</v>
      </c>
      <c r="W63" s="10"/>
      <c r="X63" s="43">
        <v>3130000000</v>
      </c>
      <c r="Y63" s="36">
        <v>8.1000000000000003E-2</v>
      </c>
      <c r="Z63" s="10"/>
      <c r="AA63" s="20">
        <v>58</v>
      </c>
      <c r="AB63" s="20">
        <v>7</v>
      </c>
      <c r="AC63" s="20">
        <v>1</v>
      </c>
      <c r="AD63" s="20">
        <v>33</v>
      </c>
      <c r="AE63" s="20">
        <v>1</v>
      </c>
      <c r="AF63" s="66">
        <f t="shared" si="10"/>
        <v>100</v>
      </c>
      <c r="AG63" s="10"/>
      <c r="AH63" s="36">
        <v>-3.5000000000000003E-2</v>
      </c>
      <c r="AI63" s="40">
        <v>15889</v>
      </c>
      <c r="AJ63" s="37">
        <v>0.68</v>
      </c>
      <c r="AK63" s="42" t="s">
        <v>213</v>
      </c>
      <c r="AL63" s="41">
        <v>656</v>
      </c>
      <c r="AN63" s="86"/>
      <c r="AO63" s="87"/>
      <c r="AP63" s="88">
        <f t="shared" si="11"/>
        <v>0</v>
      </c>
      <c r="AR63" s="86">
        <f t="shared" si="12"/>
        <v>0</v>
      </c>
      <c r="AS63" s="87"/>
      <c r="AT63" s="88">
        <f t="shared" si="13"/>
        <v>0</v>
      </c>
      <c r="AV63" s="88">
        <v>0</v>
      </c>
    </row>
    <row r="64" spans="1:48" ht="24" customHeight="1">
      <c r="A64" s="16"/>
      <c r="B64" s="17">
        <f t="shared" si="5"/>
        <v>56</v>
      </c>
      <c r="C64" s="10"/>
      <c r="D64" s="18" t="s">
        <v>31</v>
      </c>
      <c r="E64" s="10"/>
      <c r="F64" s="18" t="s">
        <v>11</v>
      </c>
      <c r="G64" s="18" t="s">
        <v>11</v>
      </c>
      <c r="H64" s="10"/>
      <c r="I64" s="19">
        <v>2250260</v>
      </c>
      <c r="J64" s="19">
        <v>6610</v>
      </c>
      <c r="K64" s="17" t="s">
        <v>9</v>
      </c>
      <c r="L64" s="10"/>
      <c r="M64" s="60">
        <v>450</v>
      </c>
      <c r="N64" s="60">
        <v>535</v>
      </c>
      <c r="O64" s="60">
        <v>299</v>
      </c>
      <c r="P64" s="10"/>
      <c r="Q64" s="60">
        <f t="shared" si="8"/>
        <v>8025</v>
      </c>
      <c r="R64" s="10"/>
      <c r="S64" s="62">
        <f t="shared" si="9"/>
        <v>8560</v>
      </c>
      <c r="T64" s="10"/>
      <c r="U64" s="64">
        <v>23.8</v>
      </c>
      <c r="V64" s="64">
        <v>13.33</v>
      </c>
      <c r="W64" s="10"/>
      <c r="X64" s="43">
        <v>1240000000</v>
      </c>
      <c r="Y64" s="36">
        <v>7.9000000000000001E-2</v>
      </c>
      <c r="Z64" s="10"/>
      <c r="AA64" s="20">
        <v>62</v>
      </c>
      <c r="AB64" s="20">
        <v>3</v>
      </c>
      <c r="AC64" s="20">
        <v>1</v>
      </c>
      <c r="AD64" s="20">
        <v>33</v>
      </c>
      <c r="AE64" s="20">
        <v>1</v>
      </c>
      <c r="AF64" s="66">
        <f t="shared" si="10"/>
        <v>100</v>
      </c>
      <c r="AG64" s="10"/>
      <c r="AH64" s="36">
        <v>-5.0999999999999997E-2</v>
      </c>
      <c r="AI64" s="40">
        <v>29031</v>
      </c>
      <c r="AJ64" s="37">
        <v>0.72</v>
      </c>
      <c r="AK64" s="42" t="s">
        <v>214</v>
      </c>
      <c r="AL64" s="41">
        <v>787</v>
      </c>
      <c r="AN64" s="86"/>
      <c r="AO64" s="87"/>
      <c r="AP64" s="88">
        <f t="shared" si="11"/>
        <v>0</v>
      </c>
      <c r="AR64" s="86">
        <f t="shared" si="12"/>
        <v>0</v>
      </c>
      <c r="AS64" s="87"/>
      <c r="AT64" s="88">
        <f t="shared" si="13"/>
        <v>0</v>
      </c>
      <c r="AV64" s="88">
        <v>0</v>
      </c>
    </row>
    <row r="65" spans="1:48" ht="24" customHeight="1">
      <c r="A65" s="16"/>
      <c r="B65" s="17">
        <f t="shared" si="5"/>
        <v>57</v>
      </c>
      <c r="C65" s="10"/>
      <c r="D65" s="18" t="s">
        <v>108</v>
      </c>
      <c r="E65" s="10"/>
      <c r="F65" s="18" t="s">
        <v>18</v>
      </c>
      <c r="G65" s="18" t="s">
        <v>224</v>
      </c>
      <c r="H65" s="10"/>
      <c r="I65" s="19">
        <v>31187264</v>
      </c>
      <c r="J65" s="19">
        <v>9850</v>
      </c>
      <c r="K65" s="17" t="s">
        <v>9</v>
      </c>
      <c r="L65" s="10"/>
      <c r="M65" s="60">
        <v>7152</v>
      </c>
      <c r="N65" s="60">
        <v>7374</v>
      </c>
      <c r="O65" s="60">
        <v>6809</v>
      </c>
      <c r="P65" s="10"/>
      <c r="Q65" s="60">
        <f t="shared" si="8"/>
        <v>110610</v>
      </c>
      <c r="R65" s="10"/>
      <c r="S65" s="62">
        <f t="shared" si="9"/>
        <v>117984</v>
      </c>
      <c r="T65" s="10"/>
      <c r="U65" s="64">
        <v>23.6</v>
      </c>
      <c r="V65" s="64">
        <v>22.48</v>
      </c>
      <c r="W65" s="10"/>
      <c r="X65" s="43">
        <v>23330000000</v>
      </c>
      <c r="Y65" s="36">
        <v>7.9000000000000001E-2</v>
      </c>
      <c r="Z65" s="10"/>
      <c r="AA65" s="20">
        <v>50</v>
      </c>
      <c r="AB65" s="20">
        <v>20</v>
      </c>
      <c r="AC65" s="20">
        <v>3</v>
      </c>
      <c r="AD65" s="20">
        <v>25</v>
      </c>
      <c r="AE65" s="20">
        <v>2</v>
      </c>
      <c r="AF65" s="66">
        <f t="shared" si="10"/>
        <v>100</v>
      </c>
      <c r="AG65" s="10"/>
      <c r="AH65" s="36">
        <v>5.5E-2</v>
      </c>
      <c r="AI65" s="40">
        <v>88540</v>
      </c>
      <c r="AJ65" s="37">
        <v>0.77</v>
      </c>
      <c r="AK65" s="42" t="s">
        <v>210</v>
      </c>
      <c r="AL65" s="41">
        <v>1209</v>
      </c>
      <c r="AN65" s="86"/>
      <c r="AO65" s="87"/>
      <c r="AP65" s="88">
        <f t="shared" si="11"/>
        <v>0</v>
      </c>
      <c r="AR65" s="86">
        <f t="shared" si="12"/>
        <v>0</v>
      </c>
      <c r="AS65" s="87"/>
      <c r="AT65" s="88">
        <f t="shared" si="13"/>
        <v>0</v>
      </c>
      <c r="AV65" s="88">
        <v>0</v>
      </c>
    </row>
    <row r="66" spans="1:48" ht="24" customHeight="1">
      <c r="A66" s="16"/>
      <c r="B66" s="17">
        <f t="shared" si="5"/>
        <v>58</v>
      </c>
      <c r="C66" s="10"/>
      <c r="D66" s="21" t="s">
        <v>10</v>
      </c>
      <c r="E66" s="10"/>
      <c r="F66" s="18" t="s">
        <v>11</v>
      </c>
      <c r="G66" s="18" t="s">
        <v>11</v>
      </c>
      <c r="H66" s="10"/>
      <c r="I66" s="19">
        <v>28813464</v>
      </c>
      <c r="J66" s="19">
        <v>3440</v>
      </c>
      <c r="K66" s="17" t="s">
        <v>9</v>
      </c>
      <c r="L66" s="10"/>
      <c r="M66" s="60">
        <v>2845</v>
      </c>
      <c r="N66" s="60">
        <v>6797</v>
      </c>
      <c r="O66" s="60">
        <v>6769</v>
      </c>
      <c r="P66" s="10"/>
      <c r="Q66" s="60">
        <f t="shared" si="8"/>
        <v>101955</v>
      </c>
      <c r="R66" s="10"/>
      <c r="S66" s="62">
        <f t="shared" si="9"/>
        <v>108752</v>
      </c>
      <c r="T66" s="10"/>
      <c r="U66" s="64">
        <v>23.61</v>
      </c>
      <c r="V66" s="64">
        <v>24.82</v>
      </c>
      <c r="W66" s="10"/>
      <c r="X66" s="43">
        <v>7930000000</v>
      </c>
      <c r="Y66" s="36">
        <v>7.8E-2</v>
      </c>
      <c r="Z66" s="10"/>
      <c r="AA66" s="20">
        <v>51</v>
      </c>
      <c r="AB66" s="20">
        <v>3</v>
      </c>
      <c r="AC66" s="20">
        <v>1</v>
      </c>
      <c r="AD66" s="20">
        <v>44</v>
      </c>
      <c r="AE66" s="20">
        <v>1</v>
      </c>
      <c r="AF66" s="66">
        <f t="shared" si="10"/>
        <v>100</v>
      </c>
      <c r="AG66" s="10"/>
      <c r="AH66" s="36">
        <v>-0.159</v>
      </c>
      <c r="AI66" s="40">
        <v>2708</v>
      </c>
      <c r="AJ66" s="37">
        <v>0.64</v>
      </c>
      <c r="AK66" s="42" t="s">
        <v>214</v>
      </c>
      <c r="AL66" s="41">
        <v>1670</v>
      </c>
      <c r="AN66" s="86"/>
      <c r="AO66" s="87"/>
      <c r="AP66" s="88">
        <f t="shared" si="11"/>
        <v>0</v>
      </c>
      <c r="AR66" s="86">
        <f t="shared" si="12"/>
        <v>0</v>
      </c>
      <c r="AS66" s="87"/>
      <c r="AT66" s="88">
        <f t="shared" si="13"/>
        <v>0</v>
      </c>
      <c r="AV66" s="88">
        <v>0</v>
      </c>
    </row>
    <row r="67" spans="1:48" ht="24" customHeight="1">
      <c r="A67" s="16"/>
      <c r="B67" s="17">
        <f t="shared" si="5"/>
        <v>59</v>
      </c>
      <c r="C67" s="10"/>
      <c r="D67" s="18" t="s">
        <v>49</v>
      </c>
      <c r="E67" s="10"/>
      <c r="F67" s="18" t="s">
        <v>11</v>
      </c>
      <c r="G67" s="18" t="s">
        <v>11</v>
      </c>
      <c r="H67" s="10"/>
      <c r="I67" s="19">
        <v>23695920</v>
      </c>
      <c r="J67" s="19">
        <v>1520</v>
      </c>
      <c r="K67" s="17" t="s">
        <v>9</v>
      </c>
      <c r="L67" s="10"/>
      <c r="M67" s="60">
        <v>991</v>
      </c>
      <c r="N67" s="60">
        <v>5582</v>
      </c>
      <c r="O67" s="60">
        <v>3670</v>
      </c>
      <c r="P67" s="10"/>
      <c r="Q67" s="60">
        <f t="shared" si="8"/>
        <v>83730</v>
      </c>
      <c r="R67" s="10"/>
      <c r="S67" s="62">
        <f t="shared" si="9"/>
        <v>89312</v>
      </c>
      <c r="T67" s="10"/>
      <c r="U67" s="64">
        <v>23.6</v>
      </c>
      <c r="V67" s="64">
        <v>15</v>
      </c>
      <c r="W67" s="10"/>
      <c r="X67" s="43">
        <v>2770000000</v>
      </c>
      <c r="Y67" s="36">
        <v>7.8E-2</v>
      </c>
      <c r="Z67" s="10"/>
      <c r="AA67" s="20">
        <v>51</v>
      </c>
      <c r="AB67" s="20">
        <v>10</v>
      </c>
      <c r="AC67" s="20">
        <v>1</v>
      </c>
      <c r="AD67" s="20">
        <v>37</v>
      </c>
      <c r="AE67" s="20">
        <v>1</v>
      </c>
      <c r="AF67" s="66">
        <f t="shared" si="10"/>
        <v>100</v>
      </c>
      <c r="AG67" s="10"/>
      <c r="AH67" s="36">
        <v>-0.05</v>
      </c>
      <c r="AI67" s="40">
        <v>3821</v>
      </c>
      <c r="AJ67" s="37">
        <v>0.63</v>
      </c>
      <c r="AK67" s="42" t="s">
        <v>213</v>
      </c>
      <c r="AL67" s="41">
        <v>865</v>
      </c>
      <c r="AN67" s="86"/>
      <c r="AO67" s="87"/>
      <c r="AP67" s="88">
        <f t="shared" si="11"/>
        <v>0</v>
      </c>
      <c r="AR67" s="86">
        <f t="shared" si="12"/>
        <v>0</v>
      </c>
      <c r="AS67" s="87"/>
      <c r="AT67" s="88">
        <f t="shared" si="13"/>
        <v>0</v>
      </c>
      <c r="AV67" s="88">
        <v>0</v>
      </c>
    </row>
    <row r="68" spans="1:48" ht="24" customHeight="1">
      <c r="A68" s="16"/>
      <c r="B68" s="17">
        <f t="shared" si="5"/>
        <v>60</v>
      </c>
      <c r="C68" s="10"/>
      <c r="D68" s="18" t="s">
        <v>147</v>
      </c>
      <c r="E68" s="10"/>
      <c r="F68" s="18" t="s">
        <v>11</v>
      </c>
      <c r="G68" s="18" t="s">
        <v>11</v>
      </c>
      <c r="H68" s="10"/>
      <c r="I68" s="19">
        <v>15411614</v>
      </c>
      <c r="J68" s="19">
        <v>950</v>
      </c>
      <c r="K68" s="17" t="s">
        <v>6</v>
      </c>
      <c r="L68" s="10"/>
      <c r="M68" s="60">
        <v>604</v>
      </c>
      <c r="N68" s="60">
        <v>3609</v>
      </c>
      <c r="O68" s="60">
        <v>1775</v>
      </c>
      <c r="P68" s="10"/>
      <c r="Q68" s="60">
        <f t="shared" si="8"/>
        <v>54135</v>
      </c>
      <c r="R68" s="10"/>
      <c r="S68" s="62">
        <f t="shared" si="9"/>
        <v>57744</v>
      </c>
      <c r="T68" s="10"/>
      <c r="U68" s="64">
        <v>23.4</v>
      </c>
      <c r="V68" s="64">
        <v>12.36</v>
      </c>
      <c r="W68" s="10"/>
      <c r="X68" s="43">
        <v>1480000000</v>
      </c>
      <c r="Y68" s="36">
        <v>7.8E-2</v>
      </c>
      <c r="Z68" s="10"/>
      <c r="AA68" s="20">
        <v>58</v>
      </c>
      <c r="AB68" s="20">
        <v>10</v>
      </c>
      <c r="AC68" s="20">
        <v>1</v>
      </c>
      <c r="AD68" s="20">
        <v>30</v>
      </c>
      <c r="AE68" s="20">
        <v>1</v>
      </c>
      <c r="AF68" s="66">
        <f t="shared" si="10"/>
        <v>100</v>
      </c>
      <c r="AG68" s="10"/>
      <c r="AH68" s="36">
        <v>-8.9999999999999993E-3</v>
      </c>
      <c r="AI68" s="40">
        <v>3037</v>
      </c>
      <c r="AJ68" s="37">
        <v>0.6</v>
      </c>
      <c r="AK68" s="42" t="s">
        <v>213</v>
      </c>
      <c r="AL68" s="41">
        <v>669</v>
      </c>
      <c r="AN68" s="86"/>
      <c r="AO68" s="87"/>
      <c r="AP68" s="88">
        <f t="shared" si="11"/>
        <v>0</v>
      </c>
      <c r="AR68" s="86">
        <f t="shared" si="12"/>
        <v>0</v>
      </c>
      <c r="AS68" s="87"/>
      <c r="AT68" s="88">
        <f t="shared" si="13"/>
        <v>0</v>
      </c>
      <c r="AV68" s="88">
        <v>0</v>
      </c>
    </row>
    <row r="69" spans="1:48" ht="24" customHeight="1">
      <c r="A69" s="16"/>
      <c r="B69" s="17">
        <f t="shared" si="5"/>
        <v>61</v>
      </c>
      <c r="C69" s="10"/>
      <c r="D69" s="18" t="s">
        <v>134</v>
      </c>
      <c r="E69" s="10"/>
      <c r="F69" s="18" t="s">
        <v>8</v>
      </c>
      <c r="G69" s="18" t="s">
        <v>212</v>
      </c>
      <c r="H69" s="10"/>
      <c r="I69" s="19">
        <v>38224408</v>
      </c>
      <c r="J69" s="19">
        <v>12680</v>
      </c>
      <c r="K69" s="17" t="s">
        <v>14</v>
      </c>
      <c r="L69" s="10"/>
      <c r="M69" s="60">
        <v>3026</v>
      </c>
      <c r="N69" s="60">
        <v>3698</v>
      </c>
      <c r="O69" s="60">
        <v>3698</v>
      </c>
      <c r="P69" s="10"/>
      <c r="Q69" s="60">
        <f>N69*$Q$189</f>
        <v>110940</v>
      </c>
      <c r="R69" s="10"/>
      <c r="S69" s="62">
        <f t="shared" si="9"/>
        <v>114638</v>
      </c>
      <c r="T69" s="10"/>
      <c r="U69" s="64">
        <v>9.6999999999999993</v>
      </c>
      <c r="V69" s="64">
        <v>9.6999999999999993</v>
      </c>
      <c r="W69" s="10"/>
      <c r="X69" s="43">
        <f>AP69+AT69</f>
        <v>36777571480</v>
      </c>
      <c r="Y69" s="36">
        <f>X69/AV69</f>
        <v>7.7913961629394859E-2</v>
      </c>
      <c r="Z69" s="10"/>
      <c r="AA69" s="20">
        <v>46.8</v>
      </c>
      <c r="AB69" s="20">
        <v>11.2</v>
      </c>
      <c r="AC69" s="20">
        <v>9</v>
      </c>
      <c r="AD69" s="20">
        <v>28.7</v>
      </c>
      <c r="AE69" s="20">
        <v>4.3</v>
      </c>
      <c r="AF69" s="66">
        <f t="shared" si="10"/>
        <v>100</v>
      </c>
      <c r="AG69" s="10"/>
      <c r="AH69" s="72"/>
      <c r="AI69" s="73"/>
      <c r="AJ69" s="74"/>
      <c r="AK69" s="75"/>
      <c r="AL69" s="76"/>
      <c r="AN69" s="57">
        <v>12431.575000000001</v>
      </c>
      <c r="AO69" s="35">
        <v>80</v>
      </c>
      <c r="AP69" s="43">
        <f t="shared" si="11"/>
        <v>3677757148</v>
      </c>
      <c r="AR69" s="57">
        <f t="shared" si="12"/>
        <v>12431.575000000001</v>
      </c>
      <c r="AS69" s="35">
        <v>24</v>
      </c>
      <c r="AT69" s="43">
        <f t="shared" si="13"/>
        <v>33099814332</v>
      </c>
      <c r="AV69" s="43">
        <v>472028000000</v>
      </c>
    </row>
    <row r="70" spans="1:48" ht="24" customHeight="1">
      <c r="A70" s="16"/>
      <c r="B70" s="17">
        <f t="shared" si="5"/>
        <v>62</v>
      </c>
      <c r="C70" s="10"/>
      <c r="D70" s="18" t="s">
        <v>137</v>
      </c>
      <c r="E70" s="10"/>
      <c r="F70" s="18" t="s">
        <v>18</v>
      </c>
      <c r="G70" s="18" t="s">
        <v>224</v>
      </c>
      <c r="H70" s="10"/>
      <c r="I70" s="19">
        <v>50791920</v>
      </c>
      <c r="J70" s="19">
        <v>27600</v>
      </c>
      <c r="K70" s="17" t="s">
        <v>14</v>
      </c>
      <c r="L70" s="10"/>
      <c r="M70" s="60">
        <v>4292</v>
      </c>
      <c r="N70" s="60">
        <v>4990</v>
      </c>
      <c r="O70" s="60">
        <v>4990</v>
      </c>
      <c r="P70" s="10"/>
      <c r="Q70" s="60">
        <f>N70*$Q$189</f>
        <v>149700</v>
      </c>
      <c r="R70" s="10"/>
      <c r="S70" s="62">
        <f t="shared" si="9"/>
        <v>154690</v>
      </c>
      <c r="T70" s="10"/>
      <c r="U70" s="64">
        <v>9.8000000000000007</v>
      </c>
      <c r="V70" s="64">
        <v>9.8000000000000007</v>
      </c>
      <c r="W70" s="10"/>
      <c r="X70" s="43">
        <f>AP70+AT70</f>
        <v>110212122024</v>
      </c>
      <c r="Y70" s="36">
        <f>X70/AV70</f>
        <v>7.7888425458657248E-2</v>
      </c>
      <c r="Z70" s="10"/>
      <c r="AA70" s="20">
        <v>0</v>
      </c>
      <c r="AB70" s="20">
        <v>20.5</v>
      </c>
      <c r="AC70" s="20">
        <v>5.9</v>
      </c>
      <c r="AD70" s="20">
        <v>39.9</v>
      </c>
      <c r="AE70" s="20">
        <v>33.700000000000003</v>
      </c>
      <c r="AF70" s="66">
        <f t="shared" si="10"/>
        <v>100</v>
      </c>
      <c r="AG70" s="10"/>
      <c r="AH70" s="72"/>
      <c r="AI70" s="73"/>
      <c r="AJ70" s="74"/>
      <c r="AK70" s="75"/>
      <c r="AL70" s="76"/>
      <c r="AN70" s="57">
        <v>27608.246999999999</v>
      </c>
      <c r="AO70" s="35">
        <v>80</v>
      </c>
      <c r="AP70" s="43">
        <f t="shared" si="11"/>
        <v>11021212202.4</v>
      </c>
      <c r="AR70" s="57">
        <f t="shared" si="12"/>
        <v>27608.246999999999</v>
      </c>
      <c r="AS70" s="35">
        <v>24</v>
      </c>
      <c r="AT70" s="43">
        <f t="shared" si="13"/>
        <v>99190909821.600006</v>
      </c>
      <c r="AV70" s="43">
        <v>1415000000000</v>
      </c>
    </row>
    <row r="71" spans="1:48" ht="24" customHeight="1">
      <c r="A71" s="16"/>
      <c r="B71" s="17">
        <f t="shared" si="5"/>
        <v>63</v>
      </c>
      <c r="C71" s="10"/>
      <c r="D71" s="18" t="s">
        <v>69</v>
      </c>
      <c r="E71" s="10"/>
      <c r="F71" s="18" t="s">
        <v>11</v>
      </c>
      <c r="G71" s="18" t="s">
        <v>11</v>
      </c>
      <c r="H71" s="10"/>
      <c r="I71" s="19">
        <v>1979786</v>
      </c>
      <c r="J71" s="19">
        <v>7210</v>
      </c>
      <c r="K71" s="17" t="s">
        <v>9</v>
      </c>
      <c r="L71" s="10"/>
      <c r="M71" s="60">
        <v>54</v>
      </c>
      <c r="N71" s="60">
        <v>460</v>
      </c>
      <c r="O71" s="60">
        <v>438</v>
      </c>
      <c r="P71" s="10"/>
      <c r="Q71" s="60">
        <f>N71*$Q$188</f>
        <v>6900</v>
      </c>
      <c r="R71" s="10"/>
      <c r="S71" s="62">
        <f t="shared" si="9"/>
        <v>7360</v>
      </c>
      <c r="T71" s="10"/>
      <c r="U71" s="64">
        <v>23.2</v>
      </c>
      <c r="V71" s="64">
        <v>26.15</v>
      </c>
      <c r="W71" s="10"/>
      <c r="X71" s="43">
        <v>1080000000</v>
      </c>
      <c r="Y71" s="36">
        <v>7.6999999999999999E-2</v>
      </c>
      <c r="Z71" s="10"/>
      <c r="AA71" s="20">
        <v>55</v>
      </c>
      <c r="AB71" s="20">
        <v>4</v>
      </c>
      <c r="AC71" s="20">
        <v>1</v>
      </c>
      <c r="AD71" s="20">
        <v>39</v>
      </c>
      <c r="AE71" s="20">
        <v>1</v>
      </c>
      <c r="AF71" s="66">
        <f t="shared" si="10"/>
        <v>100</v>
      </c>
      <c r="AG71" s="10"/>
      <c r="AH71" s="36">
        <v>-5.1999999999999998E-2</v>
      </c>
      <c r="AI71" s="40">
        <v>9850</v>
      </c>
      <c r="AJ71" s="37">
        <v>0.76</v>
      </c>
      <c r="AK71" s="42" t="s">
        <v>213</v>
      </c>
      <c r="AL71" s="41">
        <v>1568</v>
      </c>
      <c r="AN71" s="86"/>
      <c r="AO71" s="87"/>
      <c r="AP71" s="88">
        <f t="shared" si="11"/>
        <v>0</v>
      </c>
      <c r="AR71" s="86">
        <f t="shared" si="12"/>
        <v>0</v>
      </c>
      <c r="AS71" s="87"/>
      <c r="AT71" s="88">
        <f t="shared" si="13"/>
        <v>0</v>
      </c>
      <c r="AV71" s="88">
        <v>0</v>
      </c>
    </row>
    <row r="72" spans="1:48" ht="24" customHeight="1">
      <c r="A72" s="16"/>
      <c r="B72" s="17">
        <f t="shared" si="5"/>
        <v>64</v>
      </c>
      <c r="C72" s="10"/>
      <c r="D72" s="18" t="s">
        <v>110</v>
      </c>
      <c r="E72" s="10"/>
      <c r="F72" s="18" t="s">
        <v>11</v>
      </c>
      <c r="G72" s="18" t="s">
        <v>11</v>
      </c>
      <c r="H72" s="10"/>
      <c r="I72" s="19">
        <v>17994836</v>
      </c>
      <c r="J72" s="19">
        <v>750</v>
      </c>
      <c r="K72" s="17" t="s">
        <v>6</v>
      </c>
      <c r="L72" s="10"/>
      <c r="M72" s="60">
        <v>541</v>
      </c>
      <c r="N72" s="60">
        <v>4159</v>
      </c>
      <c r="O72" s="60">
        <v>3090</v>
      </c>
      <c r="P72" s="10"/>
      <c r="Q72" s="60">
        <f>N72*$Q$188</f>
        <v>62385</v>
      </c>
      <c r="R72" s="10"/>
      <c r="S72" s="62">
        <f t="shared" si="9"/>
        <v>66544</v>
      </c>
      <c r="T72" s="10"/>
      <c r="U72" s="64">
        <v>23.1</v>
      </c>
      <c r="V72" s="64">
        <v>15.82</v>
      </c>
      <c r="W72" s="10"/>
      <c r="X72" s="43">
        <v>1080000000</v>
      </c>
      <c r="Y72" s="36">
        <v>7.6999999999999999E-2</v>
      </c>
      <c r="Z72" s="10"/>
      <c r="AA72" s="20">
        <v>50</v>
      </c>
      <c r="AB72" s="20">
        <v>8</v>
      </c>
      <c r="AC72" s="20">
        <v>1</v>
      </c>
      <c r="AD72" s="20">
        <v>39</v>
      </c>
      <c r="AE72" s="20">
        <v>2</v>
      </c>
      <c r="AF72" s="66">
        <f t="shared" si="10"/>
        <v>100</v>
      </c>
      <c r="AG72" s="10"/>
      <c r="AH72" s="36">
        <v>3.6999999999999998E-2</v>
      </c>
      <c r="AI72" s="40">
        <v>1914</v>
      </c>
      <c r="AJ72" s="37">
        <v>0.42</v>
      </c>
      <c r="AK72" s="42" t="s">
        <v>214</v>
      </c>
      <c r="AL72" s="41">
        <v>1026</v>
      </c>
      <c r="AN72" s="86"/>
      <c r="AO72" s="87"/>
      <c r="AP72" s="88">
        <f t="shared" si="11"/>
        <v>0</v>
      </c>
      <c r="AR72" s="86">
        <f t="shared" si="12"/>
        <v>0</v>
      </c>
      <c r="AS72" s="87"/>
      <c r="AT72" s="88">
        <f t="shared" si="13"/>
        <v>0</v>
      </c>
      <c r="AV72" s="88">
        <v>0</v>
      </c>
    </row>
    <row r="73" spans="1:48" ht="24" customHeight="1">
      <c r="A73" s="16"/>
      <c r="B73" s="17">
        <f t="shared" si="5"/>
        <v>65</v>
      </c>
      <c r="C73" s="10"/>
      <c r="D73" s="18" t="s">
        <v>74</v>
      </c>
      <c r="E73" s="10"/>
      <c r="F73" s="18" t="s">
        <v>8</v>
      </c>
      <c r="G73" s="18" t="s">
        <v>212</v>
      </c>
      <c r="H73" s="10"/>
      <c r="I73" s="19">
        <v>11183716</v>
      </c>
      <c r="J73" s="19">
        <v>18960</v>
      </c>
      <c r="K73" s="17" t="s">
        <v>14</v>
      </c>
      <c r="L73" s="10"/>
      <c r="M73" s="60">
        <v>824</v>
      </c>
      <c r="N73" s="60">
        <v>1026</v>
      </c>
      <c r="O73" s="60">
        <v>1026</v>
      </c>
      <c r="P73" s="10"/>
      <c r="Q73" s="60">
        <f>N73*$Q$189</f>
        <v>30780</v>
      </c>
      <c r="R73" s="10"/>
      <c r="S73" s="62">
        <f t="shared" ref="S73:S104" si="14">Q73+N73</f>
        <v>31806</v>
      </c>
      <c r="T73" s="10"/>
      <c r="U73" s="64">
        <v>9.1999999999999993</v>
      </c>
      <c r="V73" s="64">
        <v>9.1999999999999993</v>
      </c>
      <c r="W73" s="10"/>
      <c r="X73" s="43">
        <f>AP73+AT73</f>
        <v>14869990368</v>
      </c>
      <c r="Y73" s="36">
        <f>X73/AV73</f>
        <v>7.6169644650705345E-2</v>
      </c>
      <c r="Z73" s="10"/>
      <c r="AA73" s="20">
        <v>40.299999999999997</v>
      </c>
      <c r="AB73" s="20">
        <v>32.4</v>
      </c>
      <c r="AC73" s="20">
        <v>2.2000000000000002</v>
      </c>
      <c r="AD73" s="20">
        <v>18.100000000000001</v>
      </c>
      <c r="AE73" s="20">
        <v>7</v>
      </c>
      <c r="AF73" s="66">
        <f t="shared" ref="AF73:AF104" si="15">SUM(AA73:AE73)</f>
        <v>100</v>
      </c>
      <c r="AG73" s="10"/>
      <c r="AH73" s="72"/>
      <c r="AI73" s="73"/>
      <c r="AJ73" s="74"/>
      <c r="AK73" s="75"/>
      <c r="AL73" s="76"/>
      <c r="AN73" s="57">
        <v>18116.46</v>
      </c>
      <c r="AO73" s="35">
        <v>80</v>
      </c>
      <c r="AP73" s="43">
        <f t="shared" ref="AP73:AP104" si="16">N73*AN73*AO73</f>
        <v>1486999036.8000002</v>
      </c>
      <c r="AR73" s="57">
        <f t="shared" ref="AR73:AR104" si="17">AN73</f>
        <v>18116.46</v>
      </c>
      <c r="AS73" s="35">
        <v>24</v>
      </c>
      <c r="AT73" s="43">
        <f t="shared" ref="AT73:AT104" si="18">Q73*AR73*AS73</f>
        <v>13382991331.199999</v>
      </c>
      <c r="AV73" s="43">
        <v>195222000000</v>
      </c>
    </row>
    <row r="74" spans="1:48" ht="24" customHeight="1">
      <c r="A74" s="16"/>
      <c r="B74" s="17">
        <f t="shared" si="5"/>
        <v>66</v>
      </c>
      <c r="C74" s="10"/>
      <c r="D74" s="18" t="s">
        <v>132</v>
      </c>
      <c r="E74" s="10"/>
      <c r="F74" s="18" t="s">
        <v>13</v>
      </c>
      <c r="G74" s="18" t="s">
        <v>222</v>
      </c>
      <c r="H74" s="10"/>
      <c r="I74" s="19">
        <v>6725308</v>
      </c>
      <c r="J74" s="19">
        <v>4070</v>
      </c>
      <c r="K74" s="17" t="s">
        <v>9</v>
      </c>
      <c r="L74" s="10"/>
      <c r="M74" s="60">
        <v>1202</v>
      </c>
      <c r="N74" s="60">
        <v>1529</v>
      </c>
      <c r="O74" s="60">
        <v>1494</v>
      </c>
      <c r="P74" s="10"/>
      <c r="Q74" s="60">
        <f>N74*$Q$188</f>
        <v>22935</v>
      </c>
      <c r="R74" s="10"/>
      <c r="S74" s="62">
        <f t="shared" si="14"/>
        <v>24464</v>
      </c>
      <c r="T74" s="10"/>
      <c r="U74" s="64">
        <v>22.7</v>
      </c>
      <c r="V74" s="64">
        <v>21.9</v>
      </c>
      <c r="W74" s="10"/>
      <c r="X74" s="43">
        <v>2730000000</v>
      </c>
      <c r="Y74" s="36">
        <v>7.5999999999999998E-2</v>
      </c>
      <c r="Z74" s="10"/>
      <c r="AA74" s="20">
        <v>18</v>
      </c>
      <c r="AB74" s="20">
        <v>43</v>
      </c>
      <c r="AC74" s="20">
        <v>1</v>
      </c>
      <c r="AD74" s="20">
        <v>37</v>
      </c>
      <c r="AE74" s="20">
        <v>1</v>
      </c>
      <c r="AF74" s="66">
        <f t="shared" si="15"/>
        <v>100</v>
      </c>
      <c r="AG74" s="10"/>
      <c r="AH74" s="36">
        <v>-0.08</v>
      </c>
      <c r="AI74" s="40">
        <v>27834</v>
      </c>
      <c r="AJ74" s="37">
        <v>0.84</v>
      </c>
      <c r="AK74" s="42" t="s">
        <v>210</v>
      </c>
      <c r="AL74" s="41">
        <v>1167</v>
      </c>
      <c r="AN74" s="86"/>
      <c r="AO74" s="87"/>
      <c r="AP74" s="88">
        <f t="shared" si="16"/>
        <v>0</v>
      </c>
      <c r="AR74" s="86">
        <f t="shared" si="17"/>
        <v>0</v>
      </c>
      <c r="AS74" s="87"/>
      <c r="AT74" s="88">
        <f t="shared" si="18"/>
        <v>0</v>
      </c>
      <c r="AV74" s="88">
        <v>0</v>
      </c>
    </row>
    <row r="75" spans="1:48" ht="24" customHeight="1">
      <c r="A75" s="16"/>
      <c r="B75" s="17">
        <f t="shared" si="5"/>
        <v>67</v>
      </c>
      <c r="C75" s="10"/>
      <c r="D75" s="18" t="s">
        <v>171</v>
      </c>
      <c r="E75" s="10"/>
      <c r="F75" s="18" t="s">
        <v>5</v>
      </c>
      <c r="G75" s="18" t="s">
        <v>226</v>
      </c>
      <c r="H75" s="10"/>
      <c r="I75" s="19">
        <v>11403248</v>
      </c>
      <c r="J75" s="19">
        <v>3690</v>
      </c>
      <c r="K75" s="17" t="s">
        <v>9</v>
      </c>
      <c r="L75" s="10"/>
      <c r="M75" s="60">
        <v>1443</v>
      </c>
      <c r="N75" s="60">
        <v>2595</v>
      </c>
      <c r="O75" s="60">
        <v>3681</v>
      </c>
      <c r="P75" s="10"/>
      <c r="Q75" s="60">
        <f>N75*$Q$188</f>
        <v>38925</v>
      </c>
      <c r="R75" s="10"/>
      <c r="S75" s="62">
        <f t="shared" si="14"/>
        <v>41520</v>
      </c>
      <c r="T75" s="10"/>
      <c r="U75" s="64">
        <v>22.8</v>
      </c>
      <c r="V75" s="64">
        <v>32.39</v>
      </c>
      <c r="W75" s="10"/>
      <c r="X75" s="43">
        <v>3160000000</v>
      </c>
      <c r="Y75" s="36">
        <v>7.5999999999999998E-2</v>
      </c>
      <c r="Z75" s="10"/>
      <c r="AA75" s="20">
        <v>51</v>
      </c>
      <c r="AB75" s="20">
        <v>18</v>
      </c>
      <c r="AC75" s="20">
        <v>1</v>
      </c>
      <c r="AD75" s="20">
        <v>29</v>
      </c>
      <c r="AE75" s="20">
        <v>1</v>
      </c>
      <c r="AF75" s="66">
        <f t="shared" si="15"/>
        <v>100</v>
      </c>
      <c r="AG75" s="10"/>
      <c r="AH75" s="36">
        <v>-3.7999999999999999E-2</v>
      </c>
      <c r="AI75" s="40">
        <v>17676</v>
      </c>
      <c r="AJ75" s="37">
        <v>0.72</v>
      </c>
      <c r="AK75" s="42" t="s">
        <v>214</v>
      </c>
      <c r="AL75" s="41">
        <v>1418</v>
      </c>
      <c r="AN75" s="86"/>
      <c r="AO75" s="87"/>
      <c r="AP75" s="88">
        <f t="shared" si="16"/>
        <v>0</v>
      </c>
      <c r="AR75" s="86">
        <f t="shared" si="17"/>
        <v>0</v>
      </c>
      <c r="AS75" s="87"/>
      <c r="AT75" s="88">
        <f t="shared" si="18"/>
        <v>0</v>
      </c>
      <c r="AV75" s="88">
        <v>0</v>
      </c>
    </row>
    <row r="76" spans="1:48" ht="24" customHeight="1">
      <c r="A76" s="16"/>
      <c r="B76" s="17">
        <f t="shared" si="5"/>
        <v>68</v>
      </c>
      <c r="C76" s="10"/>
      <c r="D76" s="18" t="s">
        <v>99</v>
      </c>
      <c r="E76" s="10"/>
      <c r="F76" s="18" t="s">
        <v>8</v>
      </c>
      <c r="G76" s="18" t="s">
        <v>212</v>
      </c>
      <c r="H76" s="10"/>
      <c r="I76" s="19">
        <v>1970530</v>
      </c>
      <c r="J76" s="19">
        <v>14630</v>
      </c>
      <c r="K76" s="17" t="s">
        <v>14</v>
      </c>
      <c r="L76" s="10"/>
      <c r="M76" s="60">
        <v>158</v>
      </c>
      <c r="N76" s="60">
        <v>184</v>
      </c>
      <c r="O76" s="60">
        <v>184</v>
      </c>
      <c r="P76" s="10"/>
      <c r="Q76" s="60">
        <f>N76*$Q$189</f>
        <v>5520</v>
      </c>
      <c r="R76" s="10"/>
      <c r="S76" s="62">
        <f t="shared" si="14"/>
        <v>5704</v>
      </c>
      <c r="T76" s="10"/>
      <c r="U76" s="64">
        <v>9.3000000000000007</v>
      </c>
      <c r="V76" s="64">
        <v>9.3000000000000007</v>
      </c>
      <c r="W76" s="10"/>
      <c r="X76" s="43">
        <f>AP76+AT76</f>
        <v>2083382688.0000002</v>
      </c>
      <c r="Y76" s="36">
        <f>X76/AV76</f>
        <v>7.5120166149852174E-2</v>
      </c>
      <c r="Z76" s="10"/>
      <c r="AA76" s="20">
        <v>44.9</v>
      </c>
      <c r="AB76" s="20">
        <v>12</v>
      </c>
      <c r="AC76" s="20">
        <v>4.4000000000000004</v>
      </c>
      <c r="AD76" s="20">
        <v>34.799999999999997</v>
      </c>
      <c r="AE76" s="20">
        <v>3.9</v>
      </c>
      <c r="AF76" s="66">
        <f t="shared" si="15"/>
        <v>100</v>
      </c>
      <c r="AG76" s="10"/>
      <c r="AH76" s="72"/>
      <c r="AI76" s="73"/>
      <c r="AJ76" s="74"/>
      <c r="AK76" s="75"/>
      <c r="AL76" s="76"/>
      <c r="AN76" s="57">
        <v>14153.415000000001</v>
      </c>
      <c r="AO76" s="35">
        <v>80</v>
      </c>
      <c r="AP76" s="43">
        <f t="shared" si="16"/>
        <v>208338268.80000001</v>
      </c>
      <c r="AR76" s="57">
        <f t="shared" si="17"/>
        <v>14153.415000000001</v>
      </c>
      <c r="AS76" s="35">
        <v>24</v>
      </c>
      <c r="AT76" s="43">
        <f t="shared" si="18"/>
        <v>1875044419.2000003</v>
      </c>
      <c r="AV76" s="43">
        <v>27734000000</v>
      </c>
    </row>
    <row r="77" spans="1:48" ht="24" customHeight="1">
      <c r="A77" s="16"/>
      <c r="B77" s="17">
        <f t="shared" ref="B77:B140" si="19">B76+1</f>
        <v>69</v>
      </c>
      <c r="C77" s="10"/>
      <c r="D77" s="18" t="s">
        <v>83</v>
      </c>
      <c r="E77" s="10"/>
      <c r="F77" s="18" t="s">
        <v>22</v>
      </c>
      <c r="G77" s="18" t="s">
        <v>198</v>
      </c>
      <c r="H77" s="10"/>
      <c r="I77" s="19">
        <v>1324171392</v>
      </c>
      <c r="J77" s="19">
        <v>1680</v>
      </c>
      <c r="K77" s="17" t="s">
        <v>9</v>
      </c>
      <c r="L77" s="10"/>
      <c r="M77" s="60">
        <v>150785</v>
      </c>
      <c r="N77" s="60">
        <v>299091</v>
      </c>
      <c r="O77" s="60">
        <v>219670</v>
      </c>
      <c r="P77" s="10"/>
      <c r="Q77" s="60">
        <f>N77*$Q$188</f>
        <v>4486365</v>
      </c>
      <c r="R77" s="10"/>
      <c r="S77" s="62">
        <f t="shared" si="14"/>
        <v>4785456</v>
      </c>
      <c r="T77" s="10"/>
      <c r="U77" s="64">
        <v>22.6</v>
      </c>
      <c r="V77" s="64">
        <v>16.100000000000001</v>
      </c>
      <c r="W77" s="10"/>
      <c r="X77" s="43">
        <v>172020000000</v>
      </c>
      <c r="Y77" s="36">
        <v>7.4999999999999997E-2</v>
      </c>
      <c r="Z77" s="10"/>
      <c r="AA77" s="20">
        <v>25</v>
      </c>
      <c r="AB77" s="20">
        <v>30</v>
      </c>
      <c r="AC77" s="20">
        <v>5</v>
      </c>
      <c r="AD77" s="20">
        <v>39</v>
      </c>
      <c r="AE77" s="20">
        <v>1</v>
      </c>
      <c r="AF77" s="66">
        <f t="shared" si="15"/>
        <v>100</v>
      </c>
      <c r="AG77" s="10"/>
      <c r="AH77" s="36">
        <v>-8.5000000000000006E-2</v>
      </c>
      <c r="AI77" s="40">
        <v>15861</v>
      </c>
      <c r="AJ77" s="37">
        <v>0.78</v>
      </c>
      <c r="AK77" s="42" t="s">
        <v>213</v>
      </c>
      <c r="AL77" s="41">
        <v>820</v>
      </c>
      <c r="AN77" s="86"/>
      <c r="AO77" s="87"/>
      <c r="AP77" s="88">
        <f t="shared" si="16"/>
        <v>0</v>
      </c>
      <c r="AR77" s="86">
        <f t="shared" si="17"/>
        <v>0</v>
      </c>
      <c r="AS77" s="87"/>
      <c r="AT77" s="88">
        <f t="shared" si="18"/>
        <v>0</v>
      </c>
      <c r="AV77" s="88">
        <v>0</v>
      </c>
    </row>
    <row r="78" spans="1:48" ht="24" customHeight="1">
      <c r="A78" s="16"/>
      <c r="B78" s="17">
        <f t="shared" si="19"/>
        <v>70</v>
      </c>
      <c r="C78" s="10"/>
      <c r="D78" s="18" t="s">
        <v>60</v>
      </c>
      <c r="E78" s="10"/>
      <c r="F78" s="18" t="s">
        <v>13</v>
      </c>
      <c r="G78" s="18" t="s">
        <v>222</v>
      </c>
      <c r="H78" s="10"/>
      <c r="I78" s="19">
        <v>6344722</v>
      </c>
      <c r="J78" s="19">
        <v>3920</v>
      </c>
      <c r="K78" s="17" t="s">
        <v>9</v>
      </c>
      <c r="L78" s="10"/>
      <c r="M78" s="60">
        <v>1215</v>
      </c>
      <c r="N78" s="60">
        <v>1411</v>
      </c>
      <c r="O78" s="60">
        <v>1276</v>
      </c>
      <c r="P78" s="10"/>
      <c r="Q78" s="60">
        <f>N78*$Q$188</f>
        <v>21165</v>
      </c>
      <c r="R78" s="10"/>
      <c r="S78" s="62">
        <f t="shared" si="14"/>
        <v>22576</v>
      </c>
      <c r="T78" s="10"/>
      <c r="U78" s="64">
        <v>22.2</v>
      </c>
      <c r="V78" s="64">
        <v>21.04</v>
      </c>
      <c r="W78" s="10"/>
      <c r="X78" s="43">
        <v>1770000000</v>
      </c>
      <c r="Y78" s="36">
        <v>7.3999999999999996E-2</v>
      </c>
      <c r="Z78" s="10"/>
      <c r="AA78" s="20">
        <v>30</v>
      </c>
      <c r="AB78" s="20">
        <v>3</v>
      </c>
      <c r="AC78" s="20">
        <v>1</v>
      </c>
      <c r="AD78" s="20">
        <v>65</v>
      </c>
      <c r="AE78" s="20">
        <v>1</v>
      </c>
      <c r="AF78" s="66">
        <f t="shared" si="15"/>
        <v>100</v>
      </c>
      <c r="AG78" s="10"/>
      <c r="AH78" s="36">
        <v>0.10299999999999999</v>
      </c>
      <c r="AI78" s="40">
        <v>15888</v>
      </c>
      <c r="AJ78" s="37">
        <v>0.71</v>
      </c>
      <c r="AK78" s="42" t="s">
        <v>213</v>
      </c>
      <c r="AL78" s="41">
        <v>929</v>
      </c>
      <c r="AN78" s="86"/>
      <c r="AO78" s="87"/>
      <c r="AP78" s="88">
        <f t="shared" si="16"/>
        <v>0</v>
      </c>
      <c r="AR78" s="86">
        <f t="shared" si="17"/>
        <v>0</v>
      </c>
      <c r="AS78" s="87"/>
      <c r="AT78" s="88">
        <f t="shared" si="18"/>
        <v>0</v>
      </c>
      <c r="AV78" s="88">
        <v>0</v>
      </c>
    </row>
    <row r="79" spans="1:48" ht="24" customHeight="1">
      <c r="A79" s="16"/>
      <c r="B79" s="17">
        <f t="shared" si="19"/>
        <v>71</v>
      </c>
      <c r="C79" s="10"/>
      <c r="D79" s="18" t="s">
        <v>136</v>
      </c>
      <c r="E79" s="10"/>
      <c r="F79" s="18" t="s">
        <v>5</v>
      </c>
      <c r="G79" s="18" t="s">
        <v>226</v>
      </c>
      <c r="H79" s="10"/>
      <c r="I79" s="19">
        <v>2569804</v>
      </c>
      <c r="J79" s="19">
        <v>75660</v>
      </c>
      <c r="K79" s="17" t="s">
        <v>14</v>
      </c>
      <c r="L79" s="10"/>
      <c r="M79" s="60">
        <v>178</v>
      </c>
      <c r="N79" s="60">
        <v>239</v>
      </c>
      <c r="O79" s="60">
        <v>239</v>
      </c>
      <c r="P79" s="10"/>
      <c r="Q79" s="60">
        <f>N79*$Q$189</f>
        <v>7170</v>
      </c>
      <c r="R79" s="10"/>
      <c r="S79" s="62">
        <f t="shared" si="14"/>
        <v>7409</v>
      </c>
      <c r="T79" s="10"/>
      <c r="U79" s="64">
        <v>9.3000000000000007</v>
      </c>
      <c r="V79" s="64">
        <v>9.3000000000000007</v>
      </c>
      <c r="W79" s="10"/>
      <c r="X79" s="43">
        <f>AP79+AT79</f>
        <v>10929577263.200001</v>
      </c>
      <c r="Y79" s="36">
        <f>X79/AV79</f>
        <v>7.2032117570453177E-2</v>
      </c>
      <c r="Z79" s="10"/>
      <c r="AA79" s="20">
        <v>48.3</v>
      </c>
      <c r="AB79" s="20">
        <v>2.2000000000000002</v>
      </c>
      <c r="AC79" s="20">
        <v>2.8</v>
      </c>
      <c r="AD79" s="20">
        <v>32</v>
      </c>
      <c r="AE79" s="20">
        <v>14.7</v>
      </c>
      <c r="AF79" s="66">
        <f t="shared" si="15"/>
        <v>100</v>
      </c>
      <c r="AG79" s="10"/>
      <c r="AH79" s="72"/>
      <c r="AI79" s="73"/>
      <c r="AJ79" s="74"/>
      <c r="AK79" s="75"/>
      <c r="AL79" s="76"/>
      <c r="AN79" s="57">
        <v>57163.061000000002</v>
      </c>
      <c r="AO79" s="35">
        <v>80</v>
      </c>
      <c r="AP79" s="43">
        <f t="shared" si="16"/>
        <v>1092957726.3199999</v>
      </c>
      <c r="AR79" s="57">
        <f t="shared" si="17"/>
        <v>57163.061000000002</v>
      </c>
      <c r="AS79" s="35">
        <v>24</v>
      </c>
      <c r="AT79" s="43">
        <f t="shared" si="18"/>
        <v>9836619536.8800011</v>
      </c>
      <c r="AV79" s="43">
        <v>151732000000</v>
      </c>
    </row>
    <row r="80" spans="1:48" ht="24" customHeight="1">
      <c r="A80" s="16"/>
      <c r="B80" s="17">
        <f t="shared" si="19"/>
        <v>72</v>
      </c>
      <c r="C80" s="10"/>
      <c r="D80" s="18" t="s">
        <v>58</v>
      </c>
      <c r="E80" s="10"/>
      <c r="F80" s="18" t="s">
        <v>13</v>
      </c>
      <c r="G80" s="18" t="s">
        <v>222</v>
      </c>
      <c r="H80" s="10"/>
      <c r="I80" s="19">
        <v>16385068</v>
      </c>
      <c r="J80" s="19">
        <v>5820</v>
      </c>
      <c r="K80" s="17" t="s">
        <v>9</v>
      </c>
      <c r="L80" s="10"/>
      <c r="M80" s="60">
        <v>2894</v>
      </c>
      <c r="N80" s="60">
        <v>3490</v>
      </c>
      <c r="O80" s="60">
        <v>4474</v>
      </c>
      <c r="P80" s="10"/>
      <c r="Q80" s="60">
        <f>N80*$Q$188</f>
        <v>52350</v>
      </c>
      <c r="R80" s="10"/>
      <c r="S80" s="62">
        <f t="shared" si="14"/>
        <v>55840</v>
      </c>
      <c r="T80" s="10"/>
      <c r="U80" s="64">
        <v>21.3</v>
      </c>
      <c r="V80" s="64">
        <v>27.21</v>
      </c>
      <c r="W80" s="10"/>
      <c r="X80" s="43">
        <v>7080000000</v>
      </c>
      <c r="Y80" s="36">
        <v>7.0999999999999994E-2</v>
      </c>
      <c r="Z80" s="10"/>
      <c r="AA80" s="20">
        <v>32</v>
      </c>
      <c r="AB80" s="20">
        <v>18</v>
      </c>
      <c r="AC80" s="20">
        <v>2</v>
      </c>
      <c r="AD80" s="20">
        <v>47</v>
      </c>
      <c r="AE80" s="20">
        <v>1</v>
      </c>
      <c r="AF80" s="66">
        <f t="shared" si="15"/>
        <v>100</v>
      </c>
      <c r="AG80" s="10"/>
      <c r="AH80" s="36">
        <v>-9.0999999999999998E-2</v>
      </c>
      <c r="AI80" s="40">
        <v>11751</v>
      </c>
      <c r="AJ80" s="37">
        <v>0.75</v>
      </c>
      <c r="AK80" s="42" t="s">
        <v>213</v>
      </c>
      <c r="AL80" s="41">
        <v>1394</v>
      </c>
      <c r="AN80" s="86"/>
      <c r="AO80" s="87"/>
      <c r="AP80" s="88">
        <f t="shared" si="16"/>
        <v>0</v>
      </c>
      <c r="AR80" s="86">
        <f t="shared" si="17"/>
        <v>0</v>
      </c>
      <c r="AS80" s="87"/>
      <c r="AT80" s="88">
        <f t="shared" si="18"/>
        <v>0</v>
      </c>
      <c r="AV80" s="88">
        <v>0</v>
      </c>
    </row>
    <row r="81" spans="1:48" ht="24" customHeight="1">
      <c r="A81" s="16"/>
      <c r="B81" s="17">
        <f t="shared" si="19"/>
        <v>73</v>
      </c>
      <c r="C81" s="10"/>
      <c r="D81" s="18" t="s">
        <v>126</v>
      </c>
      <c r="E81" s="10"/>
      <c r="F81" s="18" t="s">
        <v>11</v>
      </c>
      <c r="G81" s="18" t="s">
        <v>11</v>
      </c>
      <c r="H81" s="10"/>
      <c r="I81" s="19">
        <v>185989632</v>
      </c>
      <c r="J81" s="19">
        <v>2450</v>
      </c>
      <c r="K81" s="17" t="s">
        <v>9</v>
      </c>
      <c r="L81" s="10"/>
      <c r="M81" s="60">
        <v>5053</v>
      </c>
      <c r="N81" s="60">
        <v>39802</v>
      </c>
      <c r="O81" s="60">
        <v>19710</v>
      </c>
      <c r="P81" s="10"/>
      <c r="Q81" s="60">
        <f>N81*$Q$188</f>
        <v>597030</v>
      </c>
      <c r="R81" s="10"/>
      <c r="S81" s="62">
        <f t="shared" si="14"/>
        <v>636832</v>
      </c>
      <c r="T81" s="10"/>
      <c r="U81" s="64">
        <v>21.4</v>
      </c>
      <c r="V81" s="64">
        <v>9.86</v>
      </c>
      <c r="W81" s="10"/>
      <c r="X81" s="43">
        <v>28790000000</v>
      </c>
      <c r="Y81" s="36">
        <v>7.0999999999999994E-2</v>
      </c>
      <c r="Z81" s="10"/>
      <c r="AA81" s="20">
        <v>52</v>
      </c>
      <c r="AB81" s="20">
        <v>8</v>
      </c>
      <c r="AC81" s="20">
        <v>2</v>
      </c>
      <c r="AD81" s="20">
        <v>37</v>
      </c>
      <c r="AE81" s="20">
        <v>1</v>
      </c>
      <c r="AF81" s="66">
        <f t="shared" si="15"/>
        <v>100</v>
      </c>
      <c r="AG81" s="10"/>
      <c r="AH81" s="36">
        <v>8.0000000000000002E-3</v>
      </c>
      <c r="AI81" s="40">
        <v>6309</v>
      </c>
      <c r="AJ81" s="37">
        <v>0.45</v>
      </c>
      <c r="AK81" s="42" t="s">
        <v>214</v>
      </c>
      <c r="AL81" s="41">
        <v>631</v>
      </c>
      <c r="AN81" s="86"/>
      <c r="AO81" s="87"/>
      <c r="AP81" s="88">
        <f t="shared" si="16"/>
        <v>0</v>
      </c>
      <c r="AR81" s="86">
        <f t="shared" si="17"/>
        <v>0</v>
      </c>
      <c r="AS81" s="87"/>
      <c r="AT81" s="88">
        <f t="shared" si="18"/>
        <v>0</v>
      </c>
      <c r="AV81" s="88">
        <v>0</v>
      </c>
    </row>
    <row r="82" spans="1:48" ht="24" customHeight="1">
      <c r="A82" s="16"/>
      <c r="B82" s="17">
        <f t="shared" si="19"/>
        <v>74</v>
      </c>
      <c r="C82" s="10"/>
      <c r="D82" s="18" t="s">
        <v>62</v>
      </c>
      <c r="E82" s="10"/>
      <c r="F82" s="18" t="s">
        <v>11</v>
      </c>
      <c r="G82" s="18" t="s">
        <v>11</v>
      </c>
      <c r="H82" s="10"/>
      <c r="I82" s="19">
        <v>4954645</v>
      </c>
      <c r="J82" s="19">
        <v>520</v>
      </c>
      <c r="K82" s="17" t="s">
        <v>6</v>
      </c>
      <c r="L82" s="10"/>
      <c r="M82" s="60">
        <v>130</v>
      </c>
      <c r="N82" s="60">
        <v>1255</v>
      </c>
      <c r="O82" s="60">
        <v>1255</v>
      </c>
      <c r="P82" s="10"/>
      <c r="Q82" s="60">
        <f>N82*$Q$187</f>
        <v>12550</v>
      </c>
      <c r="R82" s="10"/>
      <c r="S82" s="62">
        <f t="shared" si="14"/>
        <v>13805</v>
      </c>
      <c r="T82" s="10"/>
      <c r="U82" s="64">
        <v>25.3</v>
      </c>
      <c r="V82" s="64">
        <v>25.3</v>
      </c>
      <c r="W82" s="10"/>
      <c r="X82" s="43">
        <f>AP82+AT82</f>
        <v>183289838.39999998</v>
      </c>
      <c r="Y82" s="36">
        <f>X82/AV82</f>
        <v>7.0279846012269928E-2</v>
      </c>
      <c r="Z82" s="10"/>
      <c r="AA82" s="20">
        <v>36.200000000000003</v>
      </c>
      <c r="AB82" s="20">
        <v>1.5</v>
      </c>
      <c r="AC82" s="20">
        <v>9.1999999999999993</v>
      </c>
      <c r="AD82" s="20">
        <v>25.4</v>
      </c>
      <c r="AE82" s="20">
        <v>27.7</v>
      </c>
      <c r="AF82" s="66">
        <f t="shared" si="15"/>
        <v>100.00000000000001</v>
      </c>
      <c r="AG82" s="10"/>
      <c r="AH82" s="72"/>
      <c r="AI82" s="73"/>
      <c r="AJ82" s="74"/>
      <c r="AK82" s="75"/>
      <c r="AL82" s="76"/>
      <c r="AN82" s="57">
        <v>811.37599999999998</v>
      </c>
      <c r="AO82" s="35">
        <v>60</v>
      </c>
      <c r="AP82" s="43">
        <f t="shared" si="16"/>
        <v>61096612.799999997</v>
      </c>
      <c r="AR82" s="57">
        <f t="shared" si="17"/>
        <v>811.37599999999998</v>
      </c>
      <c r="AS82" s="35">
        <v>12</v>
      </c>
      <c r="AT82" s="43">
        <f t="shared" si="18"/>
        <v>122193225.59999999</v>
      </c>
      <c r="AV82" s="43">
        <v>2608000000</v>
      </c>
    </row>
    <row r="83" spans="1:48" ht="24" customHeight="1">
      <c r="A83" s="16"/>
      <c r="B83" s="17">
        <f t="shared" si="19"/>
        <v>75</v>
      </c>
      <c r="C83" s="10"/>
      <c r="D83" s="18" t="s">
        <v>86</v>
      </c>
      <c r="E83" s="10"/>
      <c r="F83" s="18" t="s">
        <v>5</v>
      </c>
      <c r="G83" s="18" t="s">
        <v>226</v>
      </c>
      <c r="H83" s="10"/>
      <c r="I83" s="19">
        <v>37202572</v>
      </c>
      <c r="J83" s="19">
        <v>5430</v>
      </c>
      <c r="K83" s="17" t="s">
        <v>9</v>
      </c>
      <c r="L83" s="10"/>
      <c r="M83" s="60">
        <v>4134</v>
      </c>
      <c r="N83" s="60">
        <v>7686</v>
      </c>
      <c r="O83" s="60">
        <v>3733</v>
      </c>
      <c r="P83" s="10"/>
      <c r="Q83" s="60">
        <f>N83*$Q$188</f>
        <v>115290</v>
      </c>
      <c r="R83" s="10"/>
      <c r="S83" s="62">
        <f t="shared" si="14"/>
        <v>122976</v>
      </c>
      <c r="T83" s="10"/>
      <c r="U83" s="64">
        <v>20.7</v>
      </c>
      <c r="V83" s="64">
        <v>8.85</v>
      </c>
      <c r="W83" s="10"/>
      <c r="X83" s="43">
        <v>11720000000</v>
      </c>
      <c r="Y83" s="36">
        <v>6.9000000000000006E-2</v>
      </c>
      <c r="Z83" s="10"/>
      <c r="AA83" s="20">
        <v>61</v>
      </c>
      <c r="AB83" s="20">
        <v>8</v>
      </c>
      <c r="AC83" s="20">
        <v>1</v>
      </c>
      <c r="AD83" s="20">
        <v>29</v>
      </c>
      <c r="AE83" s="20">
        <v>1</v>
      </c>
      <c r="AF83" s="66">
        <f t="shared" si="15"/>
        <v>100</v>
      </c>
      <c r="AG83" s="10"/>
      <c r="AH83" s="36">
        <v>-0.185</v>
      </c>
      <c r="AI83" s="40">
        <v>15525</v>
      </c>
      <c r="AJ83" s="37">
        <v>0.66</v>
      </c>
      <c r="AK83" s="42" t="s">
        <v>214</v>
      </c>
      <c r="AL83" s="41">
        <v>573</v>
      </c>
      <c r="AN83" s="86"/>
      <c r="AO83" s="87"/>
      <c r="AP83" s="88">
        <f t="shared" si="16"/>
        <v>0</v>
      </c>
      <c r="AR83" s="86">
        <f t="shared" si="17"/>
        <v>0</v>
      </c>
      <c r="AS83" s="87"/>
      <c r="AT83" s="88">
        <f t="shared" si="18"/>
        <v>0</v>
      </c>
      <c r="AV83" s="88">
        <v>0</v>
      </c>
    </row>
    <row r="84" spans="1:48" ht="24" customHeight="1">
      <c r="A84" s="16"/>
      <c r="B84" s="17">
        <f t="shared" si="19"/>
        <v>76</v>
      </c>
      <c r="C84" s="10"/>
      <c r="D84" s="18" t="s">
        <v>85</v>
      </c>
      <c r="E84" s="10"/>
      <c r="F84" s="18" t="s">
        <v>5</v>
      </c>
      <c r="G84" s="18" t="s">
        <v>226</v>
      </c>
      <c r="H84" s="10"/>
      <c r="I84" s="19">
        <v>80277424</v>
      </c>
      <c r="J84" s="19">
        <v>6530</v>
      </c>
      <c r="K84" s="17" t="s">
        <v>9</v>
      </c>
      <c r="L84" s="10"/>
      <c r="M84" s="60">
        <v>15932</v>
      </c>
      <c r="N84" s="60">
        <v>16426</v>
      </c>
      <c r="O84" s="60">
        <v>21397</v>
      </c>
      <c r="P84" s="10"/>
      <c r="Q84" s="60">
        <f>N84*$Q$188</f>
        <v>246390</v>
      </c>
      <c r="R84" s="10"/>
      <c r="S84" s="62">
        <f t="shared" si="14"/>
        <v>262816</v>
      </c>
      <c r="T84" s="10"/>
      <c r="U84" s="64">
        <v>20.5</v>
      </c>
      <c r="V84" s="64">
        <v>26.27</v>
      </c>
      <c r="W84" s="10"/>
      <c r="X84" s="43">
        <v>28500000000</v>
      </c>
      <c r="Y84" s="36">
        <v>6.8000000000000005E-2</v>
      </c>
      <c r="Z84" s="10"/>
      <c r="AA84" s="20">
        <v>51</v>
      </c>
      <c r="AB84" s="20">
        <v>12</v>
      </c>
      <c r="AC84" s="20">
        <v>1</v>
      </c>
      <c r="AD84" s="20">
        <v>35</v>
      </c>
      <c r="AE84" s="20">
        <v>1</v>
      </c>
      <c r="AF84" s="66">
        <f t="shared" si="15"/>
        <v>100</v>
      </c>
      <c r="AG84" s="10"/>
      <c r="AH84" s="36">
        <v>-0.16</v>
      </c>
      <c r="AI84" s="40">
        <v>37840</v>
      </c>
      <c r="AJ84" s="37">
        <v>0.75</v>
      </c>
      <c r="AK84" s="42" t="s">
        <v>213</v>
      </c>
      <c r="AL84" s="41">
        <v>1436</v>
      </c>
      <c r="AN84" s="86"/>
      <c r="AO84" s="87"/>
      <c r="AP84" s="88">
        <f t="shared" si="16"/>
        <v>0</v>
      </c>
      <c r="AR84" s="86">
        <f t="shared" si="17"/>
        <v>0</v>
      </c>
      <c r="AS84" s="87"/>
      <c r="AT84" s="88">
        <f t="shared" si="18"/>
        <v>0</v>
      </c>
      <c r="AV84" s="88">
        <v>0</v>
      </c>
    </row>
    <row r="85" spans="1:48" ht="24" customHeight="1">
      <c r="A85" s="16"/>
      <c r="B85" s="17">
        <f t="shared" si="19"/>
        <v>77</v>
      </c>
      <c r="C85" s="10"/>
      <c r="D85" s="18" t="s">
        <v>12</v>
      </c>
      <c r="E85" s="10"/>
      <c r="F85" s="18" t="s">
        <v>13</v>
      </c>
      <c r="G85" s="18" t="s">
        <v>222</v>
      </c>
      <c r="H85" s="10"/>
      <c r="I85" s="19">
        <v>100963</v>
      </c>
      <c r="J85" s="19">
        <v>13400</v>
      </c>
      <c r="K85" s="17" t="s">
        <v>14</v>
      </c>
      <c r="L85" s="10"/>
      <c r="M85" s="60">
        <v>8</v>
      </c>
      <c r="N85" s="60">
        <v>8</v>
      </c>
      <c r="O85" s="60">
        <v>8</v>
      </c>
      <c r="P85" s="10"/>
      <c r="Q85" s="60">
        <f>N85*$Q$189</f>
        <v>240</v>
      </c>
      <c r="R85" s="10"/>
      <c r="S85" s="62">
        <f t="shared" si="14"/>
        <v>248</v>
      </c>
      <c r="T85" s="10"/>
      <c r="U85" s="64">
        <v>7.9</v>
      </c>
      <c r="V85" s="64">
        <v>7.9</v>
      </c>
      <c r="W85" s="10"/>
      <c r="X85" s="43">
        <f>AP85+AT85</f>
        <v>97265094.400000006</v>
      </c>
      <c r="Y85" s="36">
        <f>X85/AV85</f>
        <v>6.76862173973556E-2</v>
      </c>
      <c r="Z85" s="10"/>
      <c r="AA85" s="20">
        <v>62.5</v>
      </c>
      <c r="AB85" s="20">
        <v>0</v>
      </c>
      <c r="AC85" s="20">
        <v>12.5</v>
      </c>
      <c r="AD85" s="20">
        <v>25</v>
      </c>
      <c r="AE85" s="20">
        <v>0</v>
      </c>
      <c r="AF85" s="66">
        <f t="shared" si="15"/>
        <v>100</v>
      </c>
      <c r="AG85" s="10"/>
      <c r="AH85" s="72"/>
      <c r="AI85" s="73"/>
      <c r="AJ85" s="74"/>
      <c r="AK85" s="75"/>
      <c r="AL85" s="76"/>
      <c r="AN85" s="57">
        <v>15197.671</v>
      </c>
      <c r="AO85" s="35">
        <v>80</v>
      </c>
      <c r="AP85" s="43">
        <f t="shared" si="16"/>
        <v>9726509.4399999995</v>
      </c>
      <c r="AR85" s="57">
        <f t="shared" si="17"/>
        <v>15197.671</v>
      </c>
      <c r="AS85" s="35">
        <v>24</v>
      </c>
      <c r="AT85" s="43">
        <f t="shared" si="18"/>
        <v>87538584.960000008</v>
      </c>
      <c r="AV85" s="43">
        <v>1437000000</v>
      </c>
    </row>
    <row r="86" spans="1:48" ht="24" customHeight="1">
      <c r="A86" s="16"/>
      <c r="B86" s="17">
        <f t="shared" si="19"/>
        <v>78</v>
      </c>
      <c r="C86" s="10"/>
      <c r="D86" s="18" t="s">
        <v>32</v>
      </c>
      <c r="E86" s="10"/>
      <c r="F86" s="18" t="s">
        <v>13</v>
      </c>
      <c r="G86" s="18" t="s">
        <v>222</v>
      </c>
      <c r="H86" s="10"/>
      <c r="I86" s="19">
        <v>207652864</v>
      </c>
      <c r="J86" s="19">
        <v>8840</v>
      </c>
      <c r="K86" s="17" t="s">
        <v>9</v>
      </c>
      <c r="L86" s="10"/>
      <c r="M86" s="60">
        <v>38651</v>
      </c>
      <c r="N86" s="60">
        <v>41007</v>
      </c>
      <c r="O86" s="60">
        <v>46009</v>
      </c>
      <c r="P86" s="10"/>
      <c r="Q86" s="60">
        <f>N86*$Q$188</f>
        <v>615105</v>
      </c>
      <c r="R86" s="10"/>
      <c r="S86" s="62">
        <f t="shared" si="14"/>
        <v>656112</v>
      </c>
      <c r="T86" s="10"/>
      <c r="U86" s="64">
        <v>19.7</v>
      </c>
      <c r="V86" s="64">
        <v>21.9</v>
      </c>
      <c r="W86" s="10"/>
      <c r="X86" s="43">
        <v>117950000000</v>
      </c>
      <c r="Y86" s="36">
        <v>6.6000000000000003E-2</v>
      </c>
      <c r="Z86" s="10"/>
      <c r="AA86" s="20">
        <v>32</v>
      </c>
      <c r="AB86" s="20">
        <v>38</v>
      </c>
      <c r="AC86" s="20">
        <v>2</v>
      </c>
      <c r="AD86" s="20">
        <v>27</v>
      </c>
      <c r="AE86" s="20">
        <v>1</v>
      </c>
      <c r="AF86" s="66">
        <f t="shared" si="15"/>
        <v>100</v>
      </c>
      <c r="AG86" s="10"/>
      <c r="AH86" s="36">
        <v>-7.1999999999999995E-2</v>
      </c>
      <c r="AI86" s="40">
        <v>45204</v>
      </c>
      <c r="AJ86" s="37">
        <v>0.82</v>
      </c>
      <c r="AK86" s="42" t="s">
        <v>210</v>
      </c>
      <c r="AL86" s="41">
        <v>1140</v>
      </c>
      <c r="AN86" s="86"/>
      <c r="AO86" s="87"/>
      <c r="AP86" s="88">
        <f t="shared" si="16"/>
        <v>0</v>
      </c>
      <c r="AR86" s="86">
        <f t="shared" si="17"/>
        <v>0</v>
      </c>
      <c r="AS86" s="87"/>
      <c r="AT86" s="88">
        <f t="shared" si="18"/>
        <v>0</v>
      </c>
      <c r="AV86" s="88">
        <v>0</v>
      </c>
    </row>
    <row r="87" spans="1:48" ht="24" customHeight="1">
      <c r="A87" s="16"/>
      <c r="B87" s="17">
        <f t="shared" si="19"/>
        <v>79</v>
      </c>
      <c r="C87" s="10"/>
      <c r="D87" s="18" t="s">
        <v>120</v>
      </c>
      <c r="E87" s="10"/>
      <c r="F87" s="18" t="s">
        <v>22</v>
      </c>
      <c r="G87" s="18" t="s">
        <v>224</v>
      </c>
      <c r="H87" s="10"/>
      <c r="I87" s="19">
        <v>52885224</v>
      </c>
      <c r="J87" s="19">
        <v>1190</v>
      </c>
      <c r="K87" s="17" t="s">
        <v>9</v>
      </c>
      <c r="L87" s="10"/>
      <c r="M87" s="60">
        <v>4887</v>
      </c>
      <c r="N87" s="60">
        <v>10540</v>
      </c>
      <c r="O87" s="60">
        <v>11075</v>
      </c>
      <c r="P87" s="10"/>
      <c r="Q87" s="60">
        <f>N87*$Q$188</f>
        <v>158100</v>
      </c>
      <c r="R87" s="10"/>
      <c r="S87" s="62">
        <f t="shared" si="14"/>
        <v>168640</v>
      </c>
      <c r="T87" s="10"/>
      <c r="U87" s="64">
        <v>19.899999999999999</v>
      </c>
      <c r="V87" s="64">
        <v>21.12</v>
      </c>
      <c r="W87" s="10"/>
      <c r="X87" s="43">
        <v>4190000000</v>
      </c>
      <c r="Y87" s="36">
        <v>6.6000000000000003E-2</v>
      </c>
      <c r="Z87" s="10"/>
      <c r="AA87" s="20">
        <v>30</v>
      </c>
      <c r="AB87" s="20">
        <v>21</v>
      </c>
      <c r="AC87" s="20">
        <v>2</v>
      </c>
      <c r="AD87" s="20">
        <v>45</v>
      </c>
      <c r="AE87" s="20">
        <v>2</v>
      </c>
      <c r="AF87" s="66">
        <f t="shared" si="15"/>
        <v>100</v>
      </c>
      <c r="AG87" s="10"/>
      <c r="AH87" s="36">
        <v>-7.0999999999999994E-2</v>
      </c>
      <c r="AI87" s="40">
        <v>12066</v>
      </c>
      <c r="AJ87" s="37">
        <v>0.83</v>
      </c>
      <c r="AK87" s="42" t="s">
        <v>214</v>
      </c>
      <c r="AL87" s="41">
        <v>1158</v>
      </c>
      <c r="AN87" s="86"/>
      <c r="AO87" s="87"/>
      <c r="AP87" s="88">
        <f t="shared" si="16"/>
        <v>0</v>
      </c>
      <c r="AR87" s="86">
        <f t="shared" si="17"/>
        <v>0</v>
      </c>
      <c r="AS87" s="87"/>
      <c r="AT87" s="88">
        <f t="shared" si="18"/>
        <v>0</v>
      </c>
      <c r="AV87" s="88">
        <v>0</v>
      </c>
    </row>
    <row r="88" spans="1:48" ht="24" customHeight="1">
      <c r="A88" s="16"/>
      <c r="B88" s="17">
        <f t="shared" si="19"/>
        <v>80</v>
      </c>
      <c r="C88" s="10"/>
      <c r="D88" s="18" t="s">
        <v>104</v>
      </c>
      <c r="E88" s="10"/>
      <c r="F88" s="18" t="s">
        <v>8</v>
      </c>
      <c r="G88" s="18" t="s">
        <v>212</v>
      </c>
      <c r="H88" s="10"/>
      <c r="I88" s="19">
        <v>2908249</v>
      </c>
      <c r="J88" s="19">
        <v>14770</v>
      </c>
      <c r="K88" s="17" t="s">
        <v>14</v>
      </c>
      <c r="L88" s="10"/>
      <c r="M88" s="60">
        <v>192</v>
      </c>
      <c r="N88" s="60">
        <v>234</v>
      </c>
      <c r="O88" s="60">
        <v>234</v>
      </c>
      <c r="P88" s="10"/>
      <c r="Q88" s="60">
        <f>N88*$Q$189</f>
        <v>7020</v>
      </c>
      <c r="R88" s="10"/>
      <c r="S88" s="62">
        <f t="shared" si="14"/>
        <v>7254</v>
      </c>
      <c r="T88" s="10"/>
      <c r="U88" s="64">
        <v>8</v>
      </c>
      <c r="V88" s="64">
        <v>8</v>
      </c>
      <c r="W88" s="10"/>
      <c r="X88" s="43">
        <f>AP88+AT88</f>
        <v>2807902655.9999995</v>
      </c>
      <c r="Y88" s="36">
        <f>X88/AV88</f>
        <v>6.5266669517921053E-2</v>
      </c>
      <c r="Z88" s="10"/>
      <c r="AA88" s="20">
        <v>46.4</v>
      </c>
      <c r="AB88" s="20">
        <v>5.7</v>
      </c>
      <c r="AC88" s="20">
        <v>8.9</v>
      </c>
      <c r="AD88" s="20">
        <v>38</v>
      </c>
      <c r="AE88" s="20">
        <v>1</v>
      </c>
      <c r="AF88" s="66">
        <f t="shared" si="15"/>
        <v>100</v>
      </c>
      <c r="AG88" s="10"/>
      <c r="AH88" s="72"/>
      <c r="AI88" s="73"/>
      <c r="AJ88" s="74"/>
      <c r="AK88" s="75"/>
      <c r="AL88" s="76"/>
      <c r="AN88" s="57">
        <v>14999.48</v>
      </c>
      <c r="AO88" s="35">
        <v>80</v>
      </c>
      <c r="AP88" s="43">
        <f t="shared" si="16"/>
        <v>280790265.59999996</v>
      </c>
      <c r="AR88" s="57">
        <f t="shared" si="17"/>
        <v>14999.48</v>
      </c>
      <c r="AS88" s="35">
        <v>24</v>
      </c>
      <c r="AT88" s="43">
        <f t="shared" si="18"/>
        <v>2527112390.3999996</v>
      </c>
      <c r="AV88" s="43">
        <v>43022000000</v>
      </c>
    </row>
    <row r="89" spans="1:48" ht="24" customHeight="1">
      <c r="A89" s="16"/>
      <c r="B89" s="17">
        <f t="shared" si="19"/>
        <v>81</v>
      </c>
      <c r="C89" s="10"/>
      <c r="D89" s="18" t="s">
        <v>118</v>
      </c>
      <c r="E89" s="10"/>
      <c r="F89" s="18" t="s">
        <v>5</v>
      </c>
      <c r="G89" s="18" t="s">
        <v>226</v>
      </c>
      <c r="H89" s="10"/>
      <c r="I89" s="19">
        <v>35276784</v>
      </c>
      <c r="J89" s="19">
        <v>2580</v>
      </c>
      <c r="K89" s="17" t="s">
        <v>9</v>
      </c>
      <c r="L89" s="10"/>
      <c r="M89" s="60">
        <v>3785</v>
      </c>
      <c r="N89" s="60">
        <v>6917</v>
      </c>
      <c r="O89" s="60">
        <v>7320</v>
      </c>
      <c r="P89" s="10"/>
      <c r="Q89" s="60">
        <f>N89*$Q$188</f>
        <v>103755</v>
      </c>
      <c r="R89" s="10"/>
      <c r="S89" s="62">
        <f t="shared" si="14"/>
        <v>110672</v>
      </c>
      <c r="T89" s="10"/>
      <c r="U89" s="64">
        <v>19.600000000000001</v>
      </c>
      <c r="V89" s="64">
        <v>20.8</v>
      </c>
      <c r="W89" s="10"/>
      <c r="X89" s="43">
        <v>6640000000</v>
      </c>
      <c r="Y89" s="36">
        <v>6.4000000000000001E-2</v>
      </c>
      <c r="Z89" s="10"/>
      <c r="AA89" s="20">
        <v>63</v>
      </c>
      <c r="AB89" s="20">
        <v>10</v>
      </c>
      <c r="AC89" s="20">
        <v>1</v>
      </c>
      <c r="AD89" s="20">
        <v>25</v>
      </c>
      <c r="AE89" s="20">
        <v>1</v>
      </c>
      <c r="AF89" s="66">
        <f t="shared" si="15"/>
        <v>100</v>
      </c>
      <c r="AG89" s="10"/>
      <c r="AH89" s="36">
        <v>-0.04</v>
      </c>
      <c r="AI89" s="40">
        <v>10748</v>
      </c>
      <c r="AJ89" s="37">
        <v>0.75</v>
      </c>
      <c r="AK89" s="42" t="s">
        <v>223</v>
      </c>
      <c r="AL89" s="41">
        <v>1143</v>
      </c>
      <c r="AN89" s="86"/>
      <c r="AO89" s="87"/>
      <c r="AP89" s="88">
        <f t="shared" si="16"/>
        <v>0</v>
      </c>
      <c r="AR89" s="86">
        <f t="shared" si="17"/>
        <v>0</v>
      </c>
      <c r="AS89" s="87"/>
      <c r="AT89" s="88">
        <f t="shared" si="18"/>
        <v>0</v>
      </c>
      <c r="AV89" s="88">
        <v>0</v>
      </c>
    </row>
    <row r="90" spans="1:48" ht="24" customHeight="1">
      <c r="A90" s="16"/>
      <c r="B90" s="17">
        <f t="shared" si="19"/>
        <v>82</v>
      </c>
      <c r="C90" s="10"/>
      <c r="D90" s="18" t="s">
        <v>124</v>
      </c>
      <c r="E90" s="10"/>
      <c r="F90" s="18" t="s">
        <v>18</v>
      </c>
      <c r="G90" s="18" t="s">
        <v>224</v>
      </c>
      <c r="H90" s="10"/>
      <c r="I90" s="19">
        <v>4660833</v>
      </c>
      <c r="J90" s="19">
        <v>39070</v>
      </c>
      <c r="K90" s="17" t="s">
        <v>14</v>
      </c>
      <c r="L90" s="10"/>
      <c r="M90" s="60">
        <v>327</v>
      </c>
      <c r="N90" s="60">
        <v>364</v>
      </c>
      <c r="O90" s="60">
        <v>364</v>
      </c>
      <c r="P90" s="10"/>
      <c r="Q90" s="60">
        <f>N90*$Q$189</f>
        <v>10920</v>
      </c>
      <c r="R90" s="10"/>
      <c r="S90" s="62">
        <f t="shared" si="14"/>
        <v>11284</v>
      </c>
      <c r="T90" s="10"/>
      <c r="U90" s="64">
        <v>7.8</v>
      </c>
      <c r="V90" s="64">
        <v>7.8</v>
      </c>
      <c r="W90" s="10"/>
      <c r="X90" s="43">
        <f>AP90+AT90</f>
        <v>11655819302.4</v>
      </c>
      <c r="Y90" s="36">
        <f>X90/AV90</f>
        <v>6.2047224453032672E-2</v>
      </c>
      <c r="Z90" s="10"/>
      <c r="AA90" s="20">
        <v>68.5</v>
      </c>
      <c r="AB90" s="20">
        <v>15.9</v>
      </c>
      <c r="AC90" s="20">
        <v>1.5</v>
      </c>
      <c r="AD90" s="20">
        <v>7.6</v>
      </c>
      <c r="AE90" s="20">
        <v>6.5</v>
      </c>
      <c r="AF90" s="66">
        <f t="shared" si="15"/>
        <v>100</v>
      </c>
      <c r="AG90" s="10"/>
      <c r="AH90" s="72"/>
      <c r="AI90" s="73"/>
      <c r="AJ90" s="74"/>
      <c r="AK90" s="75"/>
      <c r="AL90" s="76"/>
      <c r="AN90" s="57">
        <v>40026.851999999999</v>
      </c>
      <c r="AO90" s="35">
        <v>80</v>
      </c>
      <c r="AP90" s="43">
        <f t="shared" si="16"/>
        <v>1165581930.24</v>
      </c>
      <c r="AR90" s="57">
        <f t="shared" si="17"/>
        <v>40026.851999999999</v>
      </c>
      <c r="AS90" s="35">
        <v>24</v>
      </c>
      <c r="AT90" s="43">
        <f t="shared" si="18"/>
        <v>10490237372.16</v>
      </c>
      <c r="AV90" s="43">
        <v>187854000000</v>
      </c>
    </row>
    <row r="91" spans="1:48" ht="24" customHeight="1">
      <c r="A91" s="16"/>
      <c r="B91" s="17">
        <f t="shared" si="19"/>
        <v>83</v>
      </c>
      <c r="C91" s="10"/>
      <c r="D91" s="18" t="s">
        <v>43</v>
      </c>
      <c r="E91" s="10"/>
      <c r="F91" s="18" t="s">
        <v>18</v>
      </c>
      <c r="G91" s="18" t="s">
        <v>224</v>
      </c>
      <c r="H91" s="10"/>
      <c r="I91" s="19">
        <v>1411415375</v>
      </c>
      <c r="J91" s="19">
        <v>8260</v>
      </c>
      <c r="K91" s="17" t="s">
        <v>9</v>
      </c>
      <c r="L91" s="10"/>
      <c r="M91" s="60">
        <v>58022</v>
      </c>
      <c r="N91" s="60">
        <v>256180</v>
      </c>
      <c r="O91" s="60">
        <v>272069</v>
      </c>
      <c r="P91" s="10"/>
      <c r="Q91" s="60">
        <f>N91*$Q$188</f>
        <v>3842700</v>
      </c>
      <c r="R91" s="10"/>
      <c r="S91" s="62">
        <f t="shared" si="14"/>
        <v>4098880</v>
      </c>
      <c r="T91" s="10"/>
      <c r="U91" s="64">
        <v>18.2</v>
      </c>
      <c r="V91" s="64">
        <v>19.38</v>
      </c>
      <c r="W91" s="10"/>
      <c r="X91" s="43">
        <v>691430000000</v>
      </c>
      <c r="Y91" s="36">
        <v>6.2E-2</v>
      </c>
      <c r="Z91" s="10"/>
      <c r="AA91" s="20">
        <v>15</v>
      </c>
      <c r="AB91" s="20">
        <v>17</v>
      </c>
      <c r="AC91" s="20">
        <v>8</v>
      </c>
      <c r="AD91" s="20">
        <v>59</v>
      </c>
      <c r="AE91" s="20">
        <v>1</v>
      </c>
      <c r="AF91" s="66">
        <f t="shared" si="15"/>
        <v>100</v>
      </c>
      <c r="AG91" s="10"/>
      <c r="AH91" s="36">
        <v>-2.9000000000000001E-2</v>
      </c>
      <c r="AI91" s="40">
        <v>17723</v>
      </c>
      <c r="AJ91" s="37">
        <v>0.72</v>
      </c>
      <c r="AK91" s="42" t="s">
        <v>213</v>
      </c>
      <c r="AL91" s="41">
        <v>990</v>
      </c>
      <c r="AN91" s="86"/>
      <c r="AO91" s="87"/>
      <c r="AP91" s="88">
        <f t="shared" si="16"/>
        <v>0</v>
      </c>
      <c r="AR91" s="86">
        <f t="shared" si="17"/>
        <v>0</v>
      </c>
      <c r="AS91" s="87"/>
      <c r="AT91" s="88">
        <f t="shared" si="18"/>
        <v>0</v>
      </c>
      <c r="AV91" s="88">
        <v>0</v>
      </c>
    </row>
    <row r="92" spans="1:48" ht="24" customHeight="1">
      <c r="A92" s="16"/>
      <c r="B92" s="17">
        <f t="shared" si="19"/>
        <v>84</v>
      </c>
      <c r="C92" s="10"/>
      <c r="D92" s="18" t="s">
        <v>81</v>
      </c>
      <c r="E92" s="10"/>
      <c r="F92" s="18" t="s">
        <v>8</v>
      </c>
      <c r="G92" s="18" t="s">
        <v>212</v>
      </c>
      <c r="H92" s="10"/>
      <c r="I92" s="19">
        <v>9753281</v>
      </c>
      <c r="J92" s="19">
        <v>12570</v>
      </c>
      <c r="K92" s="17" t="s">
        <v>14</v>
      </c>
      <c r="L92" s="10"/>
      <c r="M92" s="60">
        <v>607</v>
      </c>
      <c r="N92" s="60">
        <v>756</v>
      </c>
      <c r="O92" s="60">
        <v>756</v>
      </c>
      <c r="P92" s="10"/>
      <c r="Q92" s="60">
        <f>N92*$Q$189</f>
        <v>22680</v>
      </c>
      <c r="R92" s="10"/>
      <c r="S92" s="62">
        <f t="shared" si="14"/>
        <v>23436</v>
      </c>
      <c r="T92" s="10"/>
      <c r="U92" s="64">
        <v>7.8</v>
      </c>
      <c r="V92" s="64">
        <v>7.8</v>
      </c>
      <c r="W92" s="10"/>
      <c r="X92" s="43">
        <f>AP92+AT92</f>
        <v>7857789004.7999992</v>
      </c>
      <c r="Y92" s="36">
        <f>X92/AV92</f>
        <v>6.1626334278118061E-2</v>
      </c>
      <c r="Z92" s="10"/>
      <c r="AA92" s="20">
        <v>44.3</v>
      </c>
      <c r="AB92" s="20">
        <v>10.5</v>
      </c>
      <c r="AC92" s="20">
        <v>12</v>
      </c>
      <c r="AD92" s="20">
        <v>25</v>
      </c>
      <c r="AE92" s="20">
        <v>8.1999999999999993</v>
      </c>
      <c r="AF92" s="66">
        <f t="shared" si="15"/>
        <v>100</v>
      </c>
      <c r="AG92" s="10"/>
      <c r="AH92" s="72"/>
      <c r="AI92" s="73"/>
      <c r="AJ92" s="74"/>
      <c r="AK92" s="75"/>
      <c r="AL92" s="76"/>
      <c r="AN92" s="57">
        <v>12992.376</v>
      </c>
      <c r="AO92" s="35">
        <v>80</v>
      </c>
      <c r="AP92" s="43">
        <f t="shared" si="16"/>
        <v>785778900.48000002</v>
      </c>
      <c r="AR92" s="57">
        <f t="shared" si="17"/>
        <v>12992.376</v>
      </c>
      <c r="AS92" s="35">
        <v>24</v>
      </c>
      <c r="AT92" s="43">
        <f t="shared" si="18"/>
        <v>7072010104.3199997</v>
      </c>
      <c r="AV92" s="43">
        <v>127507000000</v>
      </c>
    </row>
    <row r="93" spans="1:48" ht="24" customHeight="1">
      <c r="A93" s="16"/>
      <c r="B93" s="17">
        <f t="shared" si="19"/>
        <v>85</v>
      </c>
      <c r="C93" s="10"/>
      <c r="D93" s="18" t="s">
        <v>44</v>
      </c>
      <c r="E93" s="10"/>
      <c r="F93" s="18" t="s">
        <v>13</v>
      </c>
      <c r="G93" s="18" t="s">
        <v>222</v>
      </c>
      <c r="H93" s="10"/>
      <c r="I93" s="19">
        <v>48653420</v>
      </c>
      <c r="J93" s="19">
        <v>6320</v>
      </c>
      <c r="K93" s="17" t="s">
        <v>9</v>
      </c>
      <c r="L93" s="10"/>
      <c r="M93" s="60">
        <v>7158</v>
      </c>
      <c r="N93" s="60">
        <v>8987</v>
      </c>
      <c r="O93" s="60">
        <v>7447</v>
      </c>
      <c r="P93" s="10"/>
      <c r="Q93" s="60">
        <f>N93*$Q$188</f>
        <v>134805</v>
      </c>
      <c r="R93" s="10"/>
      <c r="S93" s="62">
        <f t="shared" si="14"/>
        <v>143792</v>
      </c>
      <c r="T93" s="10"/>
      <c r="U93" s="64">
        <v>18.5</v>
      </c>
      <c r="V93" s="64">
        <v>14.88</v>
      </c>
      <c r="W93" s="10"/>
      <c r="X93" s="43">
        <v>17370000000</v>
      </c>
      <c r="Y93" s="36">
        <v>6.0999999999999999E-2</v>
      </c>
      <c r="Z93" s="10"/>
      <c r="AA93" s="20">
        <v>15</v>
      </c>
      <c r="AB93" s="20">
        <v>40</v>
      </c>
      <c r="AC93" s="20">
        <v>3</v>
      </c>
      <c r="AD93" s="20">
        <v>41</v>
      </c>
      <c r="AE93" s="20">
        <v>1</v>
      </c>
      <c r="AF93" s="66">
        <f t="shared" si="15"/>
        <v>100</v>
      </c>
      <c r="AG93" s="10"/>
      <c r="AH93" s="36">
        <v>2.8000000000000001E-2</v>
      </c>
      <c r="AI93" s="40">
        <v>27702</v>
      </c>
      <c r="AJ93" s="37">
        <v>0.76</v>
      </c>
      <c r="AK93" s="42" t="s">
        <v>210</v>
      </c>
      <c r="AL93" s="41">
        <v>753</v>
      </c>
      <c r="AN93" s="86"/>
      <c r="AO93" s="87"/>
      <c r="AP93" s="88">
        <f t="shared" si="16"/>
        <v>0</v>
      </c>
      <c r="AR93" s="86">
        <f t="shared" si="17"/>
        <v>0</v>
      </c>
      <c r="AS93" s="87"/>
      <c r="AT93" s="88">
        <f t="shared" si="18"/>
        <v>0</v>
      </c>
      <c r="AV93" s="88">
        <v>0</v>
      </c>
    </row>
    <row r="94" spans="1:48" ht="24" customHeight="1">
      <c r="A94" s="16"/>
      <c r="B94" s="17">
        <f t="shared" si="19"/>
        <v>86</v>
      </c>
      <c r="C94" s="10"/>
      <c r="D94" s="18" t="s">
        <v>100</v>
      </c>
      <c r="E94" s="10"/>
      <c r="F94" s="18" t="s">
        <v>5</v>
      </c>
      <c r="G94" s="18" t="s">
        <v>226</v>
      </c>
      <c r="H94" s="10"/>
      <c r="I94" s="19">
        <v>6006668</v>
      </c>
      <c r="J94" s="19">
        <v>7680</v>
      </c>
      <c r="K94" s="17" t="s">
        <v>9</v>
      </c>
      <c r="L94" s="10"/>
      <c r="M94" s="60">
        <v>576</v>
      </c>
      <c r="N94" s="60">
        <v>1090</v>
      </c>
      <c r="O94" s="60">
        <v>559</v>
      </c>
      <c r="P94" s="10"/>
      <c r="Q94" s="60">
        <f>N94*$Q$188</f>
        <v>16350</v>
      </c>
      <c r="R94" s="10"/>
      <c r="S94" s="62">
        <f t="shared" si="14"/>
        <v>17440</v>
      </c>
      <c r="T94" s="10"/>
      <c r="U94" s="64">
        <v>18.100000000000001</v>
      </c>
      <c r="V94" s="64">
        <v>6.68</v>
      </c>
      <c r="W94" s="10"/>
      <c r="X94" s="43">
        <v>3110000000</v>
      </c>
      <c r="Y94" s="36">
        <v>0.06</v>
      </c>
      <c r="Z94" s="10"/>
      <c r="AA94" s="20">
        <v>70</v>
      </c>
      <c r="AB94" s="20">
        <v>13</v>
      </c>
      <c r="AC94" s="20">
        <v>1</v>
      </c>
      <c r="AD94" s="20">
        <v>15</v>
      </c>
      <c r="AE94" s="20">
        <v>1</v>
      </c>
      <c r="AF94" s="66">
        <f t="shared" si="15"/>
        <v>100</v>
      </c>
      <c r="AG94" s="10"/>
      <c r="AH94" s="36">
        <v>-3.4000000000000002E-2</v>
      </c>
      <c r="AI94" s="40">
        <v>31072</v>
      </c>
      <c r="AJ94" s="37">
        <v>0.81</v>
      </c>
      <c r="AK94" s="42" t="s">
        <v>223</v>
      </c>
      <c r="AL94" s="41">
        <v>419</v>
      </c>
      <c r="AN94" s="86"/>
      <c r="AO94" s="87"/>
      <c r="AP94" s="88">
        <f t="shared" si="16"/>
        <v>0</v>
      </c>
      <c r="AR94" s="86">
        <f t="shared" si="17"/>
        <v>0</v>
      </c>
      <c r="AS94" s="87"/>
      <c r="AT94" s="88">
        <f t="shared" si="18"/>
        <v>0</v>
      </c>
      <c r="AV94" s="88">
        <v>0</v>
      </c>
    </row>
    <row r="95" spans="1:48" ht="24" customHeight="1">
      <c r="A95" s="16"/>
      <c r="B95" s="17">
        <f t="shared" si="19"/>
        <v>87</v>
      </c>
      <c r="C95" s="10"/>
      <c r="D95" s="18" t="s">
        <v>164</v>
      </c>
      <c r="E95" s="10"/>
      <c r="F95" s="18" t="s">
        <v>8</v>
      </c>
      <c r="G95" s="18" t="s">
        <v>212</v>
      </c>
      <c r="H95" s="10"/>
      <c r="I95" s="19">
        <v>8734951</v>
      </c>
      <c r="J95" s="19">
        <v>1110</v>
      </c>
      <c r="K95" s="17" t="s">
        <v>9</v>
      </c>
      <c r="L95" s="10"/>
      <c r="M95" s="60">
        <v>427</v>
      </c>
      <c r="N95" s="60">
        <v>1577</v>
      </c>
      <c r="O95" s="60">
        <v>648</v>
      </c>
      <c r="P95" s="10"/>
      <c r="Q95" s="60">
        <f>N95*$Q$188</f>
        <v>23655</v>
      </c>
      <c r="R95" s="10"/>
      <c r="S95" s="62">
        <f t="shared" si="14"/>
        <v>25232</v>
      </c>
      <c r="T95" s="10"/>
      <c r="U95" s="64">
        <v>18.100000000000001</v>
      </c>
      <c r="V95" s="64">
        <v>7.18</v>
      </c>
      <c r="W95" s="10"/>
      <c r="X95" s="43">
        <v>417360000</v>
      </c>
      <c r="Y95" s="36">
        <v>0.06</v>
      </c>
      <c r="Z95" s="10"/>
      <c r="AA95" s="20">
        <v>69</v>
      </c>
      <c r="AB95" s="20">
        <v>9</v>
      </c>
      <c r="AC95" s="20">
        <v>1</v>
      </c>
      <c r="AD95" s="20">
        <v>20</v>
      </c>
      <c r="AE95" s="20">
        <v>1</v>
      </c>
      <c r="AF95" s="66">
        <f t="shared" si="15"/>
        <v>100</v>
      </c>
      <c r="AG95" s="10"/>
      <c r="AH95" s="36">
        <v>0.104</v>
      </c>
      <c r="AI95" s="40">
        <v>5037</v>
      </c>
      <c r="AJ95" s="37">
        <v>0.82</v>
      </c>
      <c r="AK95" s="42" t="s">
        <v>213</v>
      </c>
      <c r="AL95" s="41">
        <v>468</v>
      </c>
      <c r="AN95" s="86"/>
      <c r="AO95" s="87"/>
      <c r="AP95" s="88">
        <f t="shared" si="16"/>
        <v>0</v>
      </c>
      <c r="AR95" s="86">
        <f t="shared" si="17"/>
        <v>0</v>
      </c>
      <c r="AS95" s="87"/>
      <c r="AT95" s="88">
        <f t="shared" si="18"/>
        <v>0</v>
      </c>
      <c r="AV95" s="88">
        <v>0</v>
      </c>
    </row>
    <row r="96" spans="1:48" ht="24" customHeight="1">
      <c r="A96" s="16"/>
      <c r="B96" s="17">
        <f t="shared" si="19"/>
        <v>88</v>
      </c>
      <c r="C96" s="10"/>
      <c r="D96" s="18" t="s">
        <v>135</v>
      </c>
      <c r="E96" s="10"/>
      <c r="F96" s="18" t="s">
        <v>8</v>
      </c>
      <c r="G96" s="18" t="s">
        <v>212</v>
      </c>
      <c r="H96" s="10"/>
      <c r="I96" s="19">
        <v>10371627</v>
      </c>
      <c r="J96" s="19">
        <v>19850</v>
      </c>
      <c r="K96" s="17" t="s">
        <v>14</v>
      </c>
      <c r="L96" s="10"/>
      <c r="M96" s="60">
        <v>563</v>
      </c>
      <c r="N96" s="60">
        <v>768</v>
      </c>
      <c r="O96" s="60">
        <v>768</v>
      </c>
      <c r="P96" s="10"/>
      <c r="Q96" s="60">
        <f>N96*$Q$189</f>
        <v>23040</v>
      </c>
      <c r="R96" s="10"/>
      <c r="S96" s="62">
        <f t="shared" si="14"/>
        <v>23808</v>
      </c>
      <c r="T96" s="10"/>
      <c r="U96" s="64">
        <v>7.4</v>
      </c>
      <c r="V96" s="64">
        <v>7.4</v>
      </c>
      <c r="W96" s="10"/>
      <c r="X96" s="43">
        <f>AP96+AT96</f>
        <v>12274729574.400002</v>
      </c>
      <c r="Y96" s="36">
        <f>X96/AV96</f>
        <v>5.9503454303248896E-2</v>
      </c>
      <c r="Z96" s="10"/>
      <c r="AA96" s="20">
        <v>47.6</v>
      </c>
      <c r="AB96" s="20">
        <v>18.3</v>
      </c>
      <c r="AC96" s="20">
        <v>5.9</v>
      </c>
      <c r="AD96" s="20">
        <v>21.8</v>
      </c>
      <c r="AE96" s="20">
        <v>6.4</v>
      </c>
      <c r="AF96" s="66">
        <f t="shared" si="15"/>
        <v>100.00000000000001</v>
      </c>
      <c r="AG96" s="10"/>
      <c r="AH96" s="72"/>
      <c r="AI96" s="73"/>
      <c r="AJ96" s="74"/>
      <c r="AK96" s="75"/>
      <c r="AL96" s="76"/>
      <c r="AN96" s="57">
        <v>19978.401000000002</v>
      </c>
      <c r="AO96" s="35">
        <v>80</v>
      </c>
      <c r="AP96" s="43">
        <f t="shared" si="16"/>
        <v>1227472957.4400001</v>
      </c>
      <c r="AR96" s="57">
        <f t="shared" si="17"/>
        <v>19978.401000000002</v>
      </c>
      <c r="AS96" s="35">
        <v>24</v>
      </c>
      <c r="AT96" s="43">
        <f t="shared" si="18"/>
        <v>11047256616.960001</v>
      </c>
      <c r="AV96" s="43">
        <v>206286000000</v>
      </c>
    </row>
    <row r="97" spans="1:48" ht="24" customHeight="1">
      <c r="A97" s="16"/>
      <c r="B97" s="17">
        <f t="shared" si="19"/>
        <v>89</v>
      </c>
      <c r="C97" s="10"/>
      <c r="D97" s="18" t="s">
        <v>37</v>
      </c>
      <c r="E97" s="10"/>
      <c r="F97" s="18" t="s">
        <v>18</v>
      </c>
      <c r="G97" s="18" t="s">
        <v>224</v>
      </c>
      <c r="H97" s="10"/>
      <c r="I97" s="19">
        <v>15762370</v>
      </c>
      <c r="J97" s="19">
        <v>1140</v>
      </c>
      <c r="K97" s="17" t="s">
        <v>9</v>
      </c>
      <c r="L97" s="10"/>
      <c r="M97" s="60">
        <v>1852</v>
      </c>
      <c r="N97" s="60">
        <v>2803</v>
      </c>
      <c r="O97" s="60">
        <v>3995</v>
      </c>
      <c r="P97" s="10"/>
      <c r="Q97" s="60">
        <f t="shared" ref="Q97:Q105" si="20">N97*$Q$188</f>
        <v>42045</v>
      </c>
      <c r="R97" s="10"/>
      <c r="S97" s="62">
        <f t="shared" si="14"/>
        <v>44848</v>
      </c>
      <c r="T97" s="10"/>
      <c r="U97" s="64">
        <v>17.8</v>
      </c>
      <c r="V97" s="64">
        <v>25.13</v>
      </c>
      <c r="W97" s="10"/>
      <c r="X97" s="43">
        <v>1180000000</v>
      </c>
      <c r="Y97" s="36">
        <v>5.8999999999999997E-2</v>
      </c>
      <c r="Z97" s="10"/>
      <c r="AA97" s="20">
        <v>29</v>
      </c>
      <c r="AB97" s="20">
        <v>20</v>
      </c>
      <c r="AC97" s="20">
        <v>2</v>
      </c>
      <c r="AD97" s="20">
        <v>48</v>
      </c>
      <c r="AE97" s="20">
        <v>1</v>
      </c>
      <c r="AF97" s="66">
        <f t="shared" si="15"/>
        <v>100</v>
      </c>
      <c r="AG97" s="10"/>
      <c r="AH97" s="36">
        <v>-3.5999999999999997E-2</v>
      </c>
      <c r="AI97" s="40">
        <v>23802</v>
      </c>
      <c r="AJ97" s="37">
        <v>0.78</v>
      </c>
      <c r="AK97" s="42" t="s">
        <v>213</v>
      </c>
      <c r="AL97" s="41">
        <v>1332</v>
      </c>
      <c r="AN97" s="86"/>
      <c r="AO97" s="87"/>
      <c r="AP97" s="88">
        <f t="shared" si="16"/>
        <v>0</v>
      </c>
      <c r="AR97" s="86">
        <f t="shared" si="17"/>
        <v>0</v>
      </c>
      <c r="AS97" s="87"/>
      <c r="AT97" s="88">
        <f t="shared" si="18"/>
        <v>0</v>
      </c>
      <c r="AV97" s="88">
        <v>0</v>
      </c>
    </row>
    <row r="98" spans="1:48" ht="24" customHeight="1">
      <c r="A98" s="16"/>
      <c r="B98" s="17">
        <f t="shared" si="19"/>
        <v>90</v>
      </c>
      <c r="C98" s="10"/>
      <c r="D98" s="18" t="s">
        <v>93</v>
      </c>
      <c r="E98" s="10"/>
      <c r="F98" s="18" t="s">
        <v>8</v>
      </c>
      <c r="G98" s="18" t="s">
        <v>212</v>
      </c>
      <c r="H98" s="10"/>
      <c r="I98" s="19">
        <v>17987736</v>
      </c>
      <c r="J98" s="19">
        <v>8710</v>
      </c>
      <c r="K98" s="17" t="s">
        <v>9</v>
      </c>
      <c r="L98" s="10"/>
      <c r="M98" s="60">
        <v>2625</v>
      </c>
      <c r="N98" s="60">
        <v>3158</v>
      </c>
      <c r="O98" s="60">
        <v>2780</v>
      </c>
      <c r="P98" s="10"/>
      <c r="Q98" s="60">
        <f t="shared" si="20"/>
        <v>47370</v>
      </c>
      <c r="R98" s="10"/>
      <c r="S98" s="62">
        <f t="shared" si="14"/>
        <v>50528</v>
      </c>
      <c r="T98" s="10"/>
      <c r="U98" s="64">
        <v>17.600000000000001</v>
      </c>
      <c r="V98" s="64">
        <v>15.73</v>
      </c>
      <c r="W98" s="10"/>
      <c r="X98" s="43">
        <v>8100000000</v>
      </c>
      <c r="Y98" s="36">
        <v>5.8999999999999997E-2</v>
      </c>
      <c r="Z98" s="10"/>
      <c r="AA98" s="20">
        <v>61</v>
      </c>
      <c r="AB98" s="20">
        <v>5</v>
      </c>
      <c r="AC98" s="20">
        <v>1</v>
      </c>
      <c r="AD98" s="20">
        <v>32</v>
      </c>
      <c r="AE98" s="20">
        <v>1</v>
      </c>
      <c r="AF98" s="66">
        <f t="shared" si="15"/>
        <v>100</v>
      </c>
      <c r="AG98" s="10"/>
      <c r="AH98" s="36">
        <v>-0.17499999999999999</v>
      </c>
      <c r="AI98" s="40">
        <v>24367</v>
      </c>
      <c r="AJ98" s="37">
        <v>0.82</v>
      </c>
      <c r="AK98" s="42" t="s">
        <v>213</v>
      </c>
      <c r="AL98" s="41">
        <v>969</v>
      </c>
      <c r="AN98" s="86"/>
      <c r="AO98" s="87"/>
      <c r="AP98" s="88">
        <f t="shared" si="16"/>
        <v>0</v>
      </c>
      <c r="AR98" s="86">
        <f t="shared" si="17"/>
        <v>0</v>
      </c>
      <c r="AS98" s="87"/>
      <c r="AT98" s="88">
        <f t="shared" si="18"/>
        <v>0</v>
      </c>
      <c r="AV98" s="88">
        <v>0</v>
      </c>
    </row>
    <row r="99" spans="1:48" ht="24" customHeight="1">
      <c r="A99" s="16"/>
      <c r="B99" s="17">
        <f t="shared" si="19"/>
        <v>91</v>
      </c>
      <c r="C99" s="10"/>
      <c r="D99" s="18" t="s">
        <v>140</v>
      </c>
      <c r="E99" s="10"/>
      <c r="F99" s="18" t="s">
        <v>8</v>
      </c>
      <c r="G99" s="18" t="s">
        <v>212</v>
      </c>
      <c r="H99" s="10"/>
      <c r="I99" s="19">
        <v>143964512</v>
      </c>
      <c r="J99" s="19">
        <v>9720</v>
      </c>
      <c r="K99" s="17" t="s">
        <v>9</v>
      </c>
      <c r="L99" s="10"/>
      <c r="M99" s="60">
        <v>20308</v>
      </c>
      <c r="N99" s="60">
        <v>25969</v>
      </c>
      <c r="O99" s="60">
        <v>24864</v>
      </c>
      <c r="P99" s="10"/>
      <c r="Q99" s="60">
        <f t="shared" si="20"/>
        <v>389535</v>
      </c>
      <c r="R99" s="10"/>
      <c r="S99" s="62">
        <f t="shared" si="14"/>
        <v>415504</v>
      </c>
      <c r="T99" s="10"/>
      <c r="U99" s="64">
        <v>18</v>
      </c>
      <c r="V99" s="64">
        <v>17.010000000000002</v>
      </c>
      <c r="W99" s="10"/>
      <c r="X99" s="43">
        <v>75510000000</v>
      </c>
      <c r="Y99" s="36">
        <v>5.8999999999999997E-2</v>
      </c>
      <c r="Z99" s="10"/>
      <c r="AA99" s="20">
        <v>59</v>
      </c>
      <c r="AB99" s="20">
        <v>6</v>
      </c>
      <c r="AC99" s="20">
        <v>2</v>
      </c>
      <c r="AD99" s="20">
        <v>32</v>
      </c>
      <c r="AE99" s="20">
        <v>1</v>
      </c>
      <c r="AF99" s="66">
        <f t="shared" si="15"/>
        <v>100</v>
      </c>
      <c r="AG99" s="10"/>
      <c r="AH99" s="36">
        <v>-0.14399999999999999</v>
      </c>
      <c r="AI99" s="40">
        <v>37519</v>
      </c>
      <c r="AJ99" s="37">
        <v>0.83</v>
      </c>
      <c r="AK99" s="42" t="s">
        <v>213</v>
      </c>
      <c r="AL99" s="41">
        <v>1024</v>
      </c>
      <c r="AN99" s="86"/>
      <c r="AO99" s="87"/>
      <c r="AP99" s="88">
        <f t="shared" si="16"/>
        <v>0</v>
      </c>
      <c r="AR99" s="86">
        <f t="shared" si="17"/>
        <v>0</v>
      </c>
      <c r="AS99" s="87"/>
      <c r="AT99" s="88">
        <f t="shared" si="18"/>
        <v>0</v>
      </c>
      <c r="AV99" s="88">
        <v>0</v>
      </c>
    </row>
    <row r="100" spans="1:48" ht="24" customHeight="1">
      <c r="A100" s="16"/>
      <c r="B100" s="17">
        <f t="shared" si="19"/>
        <v>92</v>
      </c>
      <c r="C100" s="10"/>
      <c r="D100" s="18" t="s">
        <v>28</v>
      </c>
      <c r="E100" s="10"/>
      <c r="F100" s="18" t="s">
        <v>22</v>
      </c>
      <c r="G100" s="18" t="s">
        <v>198</v>
      </c>
      <c r="H100" s="10"/>
      <c r="I100" s="19">
        <v>797765</v>
      </c>
      <c r="J100" s="19">
        <v>2510</v>
      </c>
      <c r="K100" s="17" t="s">
        <v>9</v>
      </c>
      <c r="L100" s="10"/>
      <c r="M100" s="60">
        <v>125</v>
      </c>
      <c r="N100" s="60">
        <v>139</v>
      </c>
      <c r="O100" s="60">
        <v>71</v>
      </c>
      <c r="P100" s="10"/>
      <c r="Q100" s="60">
        <f t="shared" si="20"/>
        <v>2085</v>
      </c>
      <c r="R100" s="10"/>
      <c r="S100" s="62">
        <f t="shared" si="14"/>
        <v>2224</v>
      </c>
      <c r="T100" s="10"/>
      <c r="U100" s="64">
        <v>17.399999999999999</v>
      </c>
      <c r="V100" s="64">
        <v>7.51</v>
      </c>
      <c r="W100" s="10"/>
      <c r="X100" s="43">
        <v>128590000</v>
      </c>
      <c r="Y100" s="36">
        <v>5.8000000000000003E-2</v>
      </c>
      <c r="Z100" s="10"/>
      <c r="AA100" s="20">
        <v>30</v>
      </c>
      <c r="AB100" s="20">
        <v>30</v>
      </c>
      <c r="AC100" s="20">
        <v>4</v>
      </c>
      <c r="AD100" s="20">
        <v>35</v>
      </c>
      <c r="AE100" s="20">
        <v>1</v>
      </c>
      <c r="AF100" s="66">
        <f t="shared" si="15"/>
        <v>100</v>
      </c>
      <c r="AG100" s="10"/>
      <c r="AH100" s="36">
        <v>-5.8999999999999997E-2</v>
      </c>
      <c r="AI100" s="40">
        <v>10903</v>
      </c>
      <c r="AJ100" s="37">
        <v>0.79</v>
      </c>
      <c r="AK100" s="42" t="s">
        <v>213</v>
      </c>
      <c r="AL100" s="41">
        <v>456</v>
      </c>
      <c r="AN100" s="86"/>
      <c r="AO100" s="87"/>
      <c r="AP100" s="88">
        <f t="shared" si="16"/>
        <v>0</v>
      </c>
      <c r="AR100" s="86">
        <f t="shared" si="17"/>
        <v>0</v>
      </c>
      <c r="AS100" s="87"/>
      <c r="AT100" s="88">
        <f t="shared" si="18"/>
        <v>0</v>
      </c>
      <c r="AV100" s="88">
        <v>0</v>
      </c>
    </row>
    <row r="101" spans="1:48" ht="24" customHeight="1">
      <c r="A101" s="16"/>
      <c r="B101" s="17">
        <f t="shared" si="19"/>
        <v>93</v>
      </c>
      <c r="C101" s="10"/>
      <c r="D101" s="18" t="s">
        <v>153</v>
      </c>
      <c r="E101" s="10"/>
      <c r="F101" s="18" t="s">
        <v>18</v>
      </c>
      <c r="G101" s="18" t="s">
        <v>224</v>
      </c>
      <c r="H101" s="10"/>
      <c r="I101" s="19">
        <v>599419</v>
      </c>
      <c r="J101" s="19">
        <v>1880</v>
      </c>
      <c r="K101" s="17" t="s">
        <v>9</v>
      </c>
      <c r="L101" s="10"/>
      <c r="M101" s="60">
        <v>11</v>
      </c>
      <c r="N101" s="60">
        <v>104</v>
      </c>
      <c r="O101" s="60">
        <v>116</v>
      </c>
      <c r="P101" s="10"/>
      <c r="Q101" s="60">
        <f t="shared" si="20"/>
        <v>1560</v>
      </c>
      <c r="R101" s="10"/>
      <c r="S101" s="62">
        <f t="shared" si="14"/>
        <v>1664</v>
      </c>
      <c r="T101" s="10"/>
      <c r="U101" s="64">
        <v>17.399999999999999</v>
      </c>
      <c r="V101" s="64">
        <v>18.579999999999998</v>
      </c>
      <c r="W101" s="10"/>
      <c r="X101" s="43">
        <v>71110000</v>
      </c>
      <c r="Y101" s="36">
        <v>5.8000000000000003E-2</v>
      </c>
      <c r="Z101" s="10"/>
      <c r="AA101" s="20">
        <v>29</v>
      </c>
      <c r="AB101" s="20">
        <v>12</v>
      </c>
      <c r="AC101" s="20">
        <v>1</v>
      </c>
      <c r="AD101" s="20">
        <v>57</v>
      </c>
      <c r="AE101" s="20">
        <v>1</v>
      </c>
      <c r="AF101" s="66">
        <f t="shared" si="15"/>
        <v>100</v>
      </c>
      <c r="AG101" s="10"/>
      <c r="AH101" s="36">
        <v>-2.9000000000000001E-2</v>
      </c>
      <c r="AI101" s="40">
        <v>7507</v>
      </c>
      <c r="AJ101" s="37">
        <v>0.8</v>
      </c>
      <c r="AK101" s="42" t="s">
        <v>214</v>
      </c>
      <c r="AL101" s="41">
        <v>1130</v>
      </c>
      <c r="AN101" s="86"/>
      <c r="AO101" s="87"/>
      <c r="AP101" s="88">
        <f t="shared" si="16"/>
        <v>0</v>
      </c>
      <c r="AR101" s="86">
        <f t="shared" si="17"/>
        <v>0</v>
      </c>
      <c r="AS101" s="87"/>
      <c r="AT101" s="88">
        <f t="shared" si="18"/>
        <v>0</v>
      </c>
      <c r="AV101" s="88">
        <v>0</v>
      </c>
    </row>
    <row r="102" spans="1:48" ht="24" customHeight="1">
      <c r="A102" s="16"/>
      <c r="B102" s="17">
        <f t="shared" si="19"/>
        <v>94</v>
      </c>
      <c r="C102" s="10"/>
      <c r="D102" s="18" t="s">
        <v>16</v>
      </c>
      <c r="E102" s="10"/>
      <c r="F102" s="18" t="s">
        <v>8</v>
      </c>
      <c r="G102" s="18" t="s">
        <v>212</v>
      </c>
      <c r="H102" s="10"/>
      <c r="I102" s="19">
        <v>2924816</v>
      </c>
      <c r="J102" s="19">
        <v>3760</v>
      </c>
      <c r="K102" s="17" t="s">
        <v>9</v>
      </c>
      <c r="L102" s="10"/>
      <c r="M102" s="60">
        <v>267</v>
      </c>
      <c r="N102" s="60">
        <v>499</v>
      </c>
      <c r="O102" s="60">
        <v>248</v>
      </c>
      <c r="P102" s="10"/>
      <c r="Q102" s="60">
        <f t="shared" si="20"/>
        <v>7485</v>
      </c>
      <c r="R102" s="10"/>
      <c r="S102" s="62">
        <f t="shared" si="14"/>
        <v>7984</v>
      </c>
      <c r="T102" s="10"/>
      <c r="U102" s="64">
        <v>17.100000000000001</v>
      </c>
      <c r="V102" s="64">
        <v>8.18</v>
      </c>
      <c r="W102" s="10"/>
      <c r="X102" s="43">
        <v>598260000</v>
      </c>
      <c r="Y102" s="36">
        <v>5.7000000000000002E-2</v>
      </c>
      <c r="Z102" s="10"/>
      <c r="AA102" s="20">
        <v>48</v>
      </c>
      <c r="AB102" s="20">
        <v>11</v>
      </c>
      <c r="AC102" s="20">
        <v>1</v>
      </c>
      <c r="AD102" s="20">
        <v>39</v>
      </c>
      <c r="AE102" s="20">
        <v>1</v>
      </c>
      <c r="AF102" s="66">
        <f t="shared" si="15"/>
        <v>100</v>
      </c>
      <c r="AG102" s="10"/>
      <c r="AH102" s="36">
        <v>1.4E-2</v>
      </c>
      <c r="AI102" s="40">
        <v>0</v>
      </c>
      <c r="AJ102" s="37">
        <v>0.77</v>
      </c>
      <c r="AK102" s="42" t="s">
        <v>210</v>
      </c>
      <c r="AL102" s="41">
        <v>479</v>
      </c>
      <c r="AN102" s="86"/>
      <c r="AO102" s="87"/>
      <c r="AP102" s="88">
        <f t="shared" si="16"/>
        <v>0</v>
      </c>
      <c r="AR102" s="86">
        <f t="shared" si="17"/>
        <v>0</v>
      </c>
      <c r="AS102" s="87"/>
      <c r="AT102" s="88">
        <f t="shared" si="18"/>
        <v>0</v>
      </c>
      <c r="AV102" s="88">
        <v>0</v>
      </c>
    </row>
    <row r="103" spans="1:48" ht="24" customHeight="1">
      <c r="A103" s="16"/>
      <c r="B103" s="17">
        <f t="shared" si="19"/>
        <v>95</v>
      </c>
      <c r="C103" s="10"/>
      <c r="D103" s="18" t="s">
        <v>48</v>
      </c>
      <c r="E103" s="10"/>
      <c r="F103" s="18" t="s">
        <v>13</v>
      </c>
      <c r="G103" s="18" t="s">
        <v>222</v>
      </c>
      <c r="H103" s="10"/>
      <c r="I103" s="19">
        <v>4857274</v>
      </c>
      <c r="J103" s="19">
        <v>10840</v>
      </c>
      <c r="K103" s="17" t="s">
        <v>9</v>
      </c>
      <c r="L103" s="10"/>
      <c r="M103" s="60">
        <v>795</v>
      </c>
      <c r="N103" s="60">
        <v>812</v>
      </c>
      <c r="O103" s="60">
        <v>778</v>
      </c>
      <c r="P103" s="10"/>
      <c r="Q103" s="60">
        <f t="shared" si="20"/>
        <v>12180</v>
      </c>
      <c r="R103" s="10"/>
      <c r="S103" s="62">
        <f t="shared" si="14"/>
        <v>12992</v>
      </c>
      <c r="T103" s="10"/>
      <c r="U103" s="64">
        <v>16.7</v>
      </c>
      <c r="V103" s="64">
        <v>16.84</v>
      </c>
      <c r="W103" s="10"/>
      <c r="X103" s="43">
        <v>3180000000</v>
      </c>
      <c r="Y103" s="36">
        <v>5.6000000000000001E-2</v>
      </c>
      <c r="Z103" s="10"/>
      <c r="AA103" s="20">
        <v>22</v>
      </c>
      <c r="AB103" s="20">
        <v>11</v>
      </c>
      <c r="AC103" s="20">
        <v>1</v>
      </c>
      <c r="AD103" s="20">
        <v>65</v>
      </c>
      <c r="AE103" s="20">
        <v>1</v>
      </c>
      <c r="AF103" s="66">
        <f t="shared" si="15"/>
        <v>100</v>
      </c>
      <c r="AG103" s="10"/>
      <c r="AH103" s="36">
        <v>0.104</v>
      </c>
      <c r="AI103" s="40">
        <v>40998</v>
      </c>
      <c r="AJ103" s="37">
        <v>0.75</v>
      </c>
      <c r="AK103" s="42" t="s">
        <v>213</v>
      </c>
      <c r="AL103" s="41">
        <v>794</v>
      </c>
      <c r="AN103" s="86"/>
      <c r="AO103" s="87"/>
      <c r="AP103" s="88">
        <f t="shared" si="16"/>
        <v>0</v>
      </c>
      <c r="AR103" s="86">
        <f t="shared" si="17"/>
        <v>0</v>
      </c>
      <c r="AS103" s="87"/>
      <c r="AT103" s="88">
        <f t="shared" si="18"/>
        <v>0</v>
      </c>
      <c r="AV103" s="88">
        <v>0</v>
      </c>
    </row>
    <row r="104" spans="1:48" ht="24" customHeight="1">
      <c r="A104" s="16"/>
      <c r="B104" s="17">
        <f t="shared" si="19"/>
        <v>96</v>
      </c>
      <c r="C104" s="10"/>
      <c r="D104" s="18" t="s">
        <v>80</v>
      </c>
      <c r="E104" s="10"/>
      <c r="F104" s="18" t="s">
        <v>13</v>
      </c>
      <c r="G104" s="18" t="s">
        <v>222</v>
      </c>
      <c r="H104" s="10"/>
      <c r="I104" s="19">
        <v>9112867</v>
      </c>
      <c r="J104" s="19">
        <v>2150</v>
      </c>
      <c r="K104" s="17" t="s">
        <v>9</v>
      </c>
      <c r="L104" s="10"/>
      <c r="M104" s="60">
        <v>1407</v>
      </c>
      <c r="N104" s="60">
        <v>1525</v>
      </c>
      <c r="O104" s="60">
        <v>1276</v>
      </c>
      <c r="P104" s="10"/>
      <c r="Q104" s="60">
        <f t="shared" si="20"/>
        <v>22875</v>
      </c>
      <c r="R104" s="10"/>
      <c r="S104" s="62">
        <f t="shared" si="14"/>
        <v>24400</v>
      </c>
      <c r="T104" s="10"/>
      <c r="U104" s="64">
        <v>16.7</v>
      </c>
      <c r="V104" s="64">
        <v>13.76</v>
      </c>
      <c r="W104" s="10"/>
      <c r="X104" s="43">
        <v>1200000000</v>
      </c>
      <c r="Y104" s="36">
        <v>5.6000000000000001E-2</v>
      </c>
      <c r="Z104" s="10"/>
      <c r="AA104" s="20">
        <v>31</v>
      </c>
      <c r="AB104" s="20">
        <v>9</v>
      </c>
      <c r="AC104" s="20">
        <v>2</v>
      </c>
      <c r="AD104" s="20">
        <v>56</v>
      </c>
      <c r="AE104" s="20">
        <v>2</v>
      </c>
      <c r="AF104" s="66">
        <f t="shared" si="15"/>
        <v>100</v>
      </c>
      <c r="AG104" s="10"/>
      <c r="AH104" s="36">
        <v>-1.2E-2</v>
      </c>
      <c r="AI104" s="40">
        <v>18595</v>
      </c>
      <c r="AJ104" s="37">
        <v>0.72</v>
      </c>
      <c r="AK104" s="42" t="s">
        <v>214</v>
      </c>
      <c r="AL104" s="41">
        <v>698</v>
      </c>
      <c r="AN104" s="86"/>
      <c r="AO104" s="87"/>
      <c r="AP104" s="88">
        <f t="shared" si="16"/>
        <v>0</v>
      </c>
      <c r="AR104" s="86">
        <f t="shared" si="17"/>
        <v>0</v>
      </c>
      <c r="AS104" s="87"/>
      <c r="AT104" s="88">
        <f t="shared" si="18"/>
        <v>0</v>
      </c>
      <c r="AV104" s="88">
        <v>0</v>
      </c>
    </row>
    <row r="105" spans="1:48" ht="24" customHeight="1">
      <c r="A105" s="16"/>
      <c r="B105" s="17">
        <f t="shared" si="19"/>
        <v>97</v>
      </c>
      <c r="C105" s="10"/>
      <c r="D105" s="18" t="s">
        <v>169</v>
      </c>
      <c r="E105" s="10"/>
      <c r="F105" s="18" t="s">
        <v>18</v>
      </c>
      <c r="G105" s="18" t="s">
        <v>224</v>
      </c>
      <c r="H105" s="10"/>
      <c r="I105" s="19">
        <v>107122</v>
      </c>
      <c r="J105" s="19">
        <v>4020</v>
      </c>
      <c r="K105" s="17" t="s">
        <v>9</v>
      </c>
      <c r="L105" s="10"/>
      <c r="M105" s="60">
        <v>18</v>
      </c>
      <c r="N105" s="60">
        <v>18</v>
      </c>
      <c r="O105" s="60">
        <v>12</v>
      </c>
      <c r="P105" s="10"/>
      <c r="Q105" s="60">
        <f t="shared" si="20"/>
        <v>270</v>
      </c>
      <c r="R105" s="10"/>
      <c r="S105" s="62">
        <f t="shared" ref="S105:S136" si="21">Q105+N105</f>
        <v>288</v>
      </c>
      <c r="T105" s="10"/>
      <c r="U105" s="64">
        <v>16.8</v>
      </c>
      <c r="V105" s="64">
        <v>11.15</v>
      </c>
      <c r="W105" s="10"/>
      <c r="X105" s="43">
        <v>22410000</v>
      </c>
      <c r="Y105" s="36">
        <v>5.6000000000000001E-2</v>
      </c>
      <c r="Z105" s="10"/>
      <c r="AA105" s="20">
        <v>43</v>
      </c>
      <c r="AB105" s="20">
        <v>15</v>
      </c>
      <c r="AC105" s="20">
        <v>2</v>
      </c>
      <c r="AD105" s="20">
        <v>39</v>
      </c>
      <c r="AE105" s="20">
        <v>1</v>
      </c>
      <c r="AF105" s="66">
        <f t="shared" ref="AF105:AF136" si="22">SUM(AA105:AE105)</f>
        <v>100</v>
      </c>
      <c r="AG105" s="10"/>
      <c r="AH105" s="36">
        <v>-1.6E-2</v>
      </c>
      <c r="AI105" s="40">
        <v>7612</v>
      </c>
      <c r="AJ105" s="37">
        <v>0.69</v>
      </c>
      <c r="AK105" s="42" t="s">
        <v>213</v>
      </c>
      <c r="AL105" s="41">
        <v>658</v>
      </c>
      <c r="AN105" s="86"/>
      <c r="AO105" s="87"/>
      <c r="AP105" s="88">
        <f t="shared" ref="AP105:AP136" si="23">N105*AN105*AO105</f>
        <v>0</v>
      </c>
      <c r="AR105" s="86">
        <f t="shared" ref="AR105:AR136" si="24">AN105</f>
        <v>0</v>
      </c>
      <c r="AS105" s="87"/>
      <c r="AT105" s="88">
        <f t="shared" ref="AT105:AT136" si="25">Q105*AR105*AS105</f>
        <v>0</v>
      </c>
      <c r="AV105" s="88">
        <v>0</v>
      </c>
    </row>
    <row r="106" spans="1:48" ht="24" customHeight="1">
      <c r="A106" s="16"/>
      <c r="B106" s="17">
        <f t="shared" si="19"/>
        <v>98</v>
      </c>
      <c r="C106" s="10"/>
      <c r="D106" s="18" t="s">
        <v>52</v>
      </c>
      <c r="E106" s="10"/>
      <c r="F106" s="18" t="s">
        <v>8</v>
      </c>
      <c r="G106" s="18" t="s">
        <v>212</v>
      </c>
      <c r="H106" s="10"/>
      <c r="I106" s="19">
        <v>1170125</v>
      </c>
      <c r="J106" s="19">
        <v>23680</v>
      </c>
      <c r="K106" s="17" t="s">
        <v>14</v>
      </c>
      <c r="L106" s="10"/>
      <c r="M106" s="60">
        <v>46</v>
      </c>
      <c r="N106" s="60">
        <v>60</v>
      </c>
      <c r="O106" s="60">
        <v>60</v>
      </c>
      <c r="P106" s="10"/>
      <c r="Q106" s="60">
        <f>N106*$Q$189</f>
        <v>1800</v>
      </c>
      <c r="R106" s="10"/>
      <c r="S106" s="62">
        <f t="shared" si="21"/>
        <v>1860</v>
      </c>
      <c r="T106" s="10"/>
      <c r="U106" s="64">
        <v>5.0999999999999996</v>
      </c>
      <c r="V106" s="64">
        <v>5.0999999999999996</v>
      </c>
      <c r="W106" s="10"/>
      <c r="X106" s="43">
        <f>AP106+AT106</f>
        <v>1152918624</v>
      </c>
      <c r="Y106" s="36">
        <f>X106/AV106</f>
        <v>5.5187335407591784E-2</v>
      </c>
      <c r="Z106" s="10"/>
      <c r="AA106" s="20">
        <v>34.799999999999997</v>
      </c>
      <c r="AB106" s="20">
        <v>21.7</v>
      </c>
      <c r="AC106" s="20">
        <v>4.3</v>
      </c>
      <c r="AD106" s="20">
        <v>30.4</v>
      </c>
      <c r="AE106" s="20">
        <v>8.8000000000000007</v>
      </c>
      <c r="AF106" s="66">
        <f t="shared" si="22"/>
        <v>99.999999999999986</v>
      </c>
      <c r="AG106" s="10"/>
      <c r="AH106" s="72"/>
      <c r="AI106" s="73"/>
      <c r="AJ106" s="74"/>
      <c r="AK106" s="75"/>
      <c r="AL106" s="76"/>
      <c r="AN106" s="57">
        <v>24019.137999999999</v>
      </c>
      <c r="AO106" s="35">
        <v>80</v>
      </c>
      <c r="AP106" s="43">
        <f t="shared" si="23"/>
        <v>115291862.40000001</v>
      </c>
      <c r="AR106" s="57">
        <f t="shared" si="24"/>
        <v>24019.137999999999</v>
      </c>
      <c r="AS106" s="35">
        <v>24</v>
      </c>
      <c r="AT106" s="43">
        <f t="shared" si="25"/>
        <v>1037626761.5999999</v>
      </c>
      <c r="AV106" s="43">
        <v>20891000000</v>
      </c>
    </row>
    <row r="107" spans="1:48" ht="24" customHeight="1">
      <c r="A107" s="16"/>
      <c r="B107" s="17">
        <f t="shared" si="19"/>
        <v>99</v>
      </c>
      <c r="C107" s="10"/>
      <c r="D107" s="18" t="s">
        <v>76</v>
      </c>
      <c r="E107" s="10"/>
      <c r="F107" s="18" t="s">
        <v>13</v>
      </c>
      <c r="G107" s="18" t="s">
        <v>222</v>
      </c>
      <c r="H107" s="10"/>
      <c r="I107" s="19">
        <v>16582469</v>
      </c>
      <c r="J107" s="19">
        <v>3790</v>
      </c>
      <c r="K107" s="17" t="s">
        <v>9</v>
      </c>
      <c r="L107" s="10"/>
      <c r="M107" s="60">
        <v>2058</v>
      </c>
      <c r="N107" s="60">
        <v>2758</v>
      </c>
      <c r="O107" s="60">
        <v>2635</v>
      </c>
      <c r="P107" s="10"/>
      <c r="Q107" s="60">
        <f t="shared" ref="Q107:Q112" si="26">N107*$Q$188</f>
        <v>41370</v>
      </c>
      <c r="R107" s="10"/>
      <c r="S107" s="62">
        <f t="shared" si="21"/>
        <v>44128</v>
      </c>
      <c r="T107" s="10"/>
      <c r="U107" s="64">
        <v>16.600000000000001</v>
      </c>
      <c r="V107" s="64">
        <v>15.92</v>
      </c>
      <c r="W107" s="10"/>
      <c r="X107" s="43">
        <v>3800000000</v>
      </c>
      <c r="Y107" s="36">
        <v>5.5E-2</v>
      </c>
      <c r="Z107" s="10"/>
      <c r="AA107" s="20">
        <v>38</v>
      </c>
      <c r="AB107" s="20">
        <v>14</v>
      </c>
      <c r="AC107" s="20">
        <v>2</v>
      </c>
      <c r="AD107" s="20">
        <v>45</v>
      </c>
      <c r="AE107" s="20">
        <v>1</v>
      </c>
      <c r="AF107" s="66">
        <f t="shared" si="22"/>
        <v>100</v>
      </c>
      <c r="AG107" s="10"/>
      <c r="AH107" s="36">
        <v>2.5999999999999999E-2</v>
      </c>
      <c r="AI107" s="40">
        <v>19600</v>
      </c>
      <c r="AJ107" s="37">
        <v>0.82</v>
      </c>
      <c r="AK107" s="42" t="s">
        <v>210</v>
      </c>
      <c r="AL107" s="41">
        <v>863</v>
      </c>
      <c r="AN107" s="86"/>
      <c r="AO107" s="87"/>
      <c r="AP107" s="88">
        <f t="shared" si="23"/>
        <v>0</v>
      </c>
      <c r="AR107" s="86">
        <f t="shared" si="24"/>
        <v>0</v>
      </c>
      <c r="AS107" s="87"/>
      <c r="AT107" s="88">
        <f t="shared" si="25"/>
        <v>0</v>
      </c>
      <c r="AV107" s="88">
        <v>0</v>
      </c>
    </row>
    <row r="108" spans="1:48" ht="24" customHeight="1">
      <c r="A108" s="16"/>
      <c r="B108" s="17">
        <f t="shared" si="19"/>
        <v>100</v>
      </c>
      <c r="C108" s="10"/>
      <c r="D108" s="18" t="s">
        <v>98</v>
      </c>
      <c r="E108" s="10"/>
      <c r="F108" s="18" t="s">
        <v>18</v>
      </c>
      <c r="G108" s="18" t="s">
        <v>224</v>
      </c>
      <c r="H108" s="10"/>
      <c r="I108" s="19">
        <v>6758353</v>
      </c>
      <c r="J108" s="19">
        <v>2150</v>
      </c>
      <c r="K108" s="17" t="s">
        <v>9</v>
      </c>
      <c r="L108" s="10"/>
      <c r="M108" s="60">
        <v>1086</v>
      </c>
      <c r="N108" s="60">
        <v>1120</v>
      </c>
      <c r="O108" s="60">
        <v>1717</v>
      </c>
      <c r="P108" s="10"/>
      <c r="Q108" s="60">
        <f t="shared" si="26"/>
        <v>16800</v>
      </c>
      <c r="R108" s="10"/>
      <c r="S108" s="62">
        <f t="shared" si="21"/>
        <v>17920</v>
      </c>
      <c r="T108" s="10"/>
      <c r="U108" s="64">
        <v>16.600000000000001</v>
      </c>
      <c r="V108" s="64">
        <v>24.96</v>
      </c>
      <c r="W108" s="10"/>
      <c r="X108" s="43">
        <v>870930000</v>
      </c>
      <c r="Y108" s="36">
        <v>5.5E-2</v>
      </c>
      <c r="Z108" s="10"/>
      <c r="AA108" s="20">
        <v>30</v>
      </c>
      <c r="AB108" s="20">
        <v>20</v>
      </c>
      <c r="AC108" s="20">
        <v>2</v>
      </c>
      <c r="AD108" s="20">
        <v>46</v>
      </c>
      <c r="AE108" s="20">
        <v>2</v>
      </c>
      <c r="AF108" s="66">
        <f t="shared" si="22"/>
        <v>100</v>
      </c>
      <c r="AG108" s="10"/>
      <c r="AH108" s="36">
        <v>-7.1999999999999995E-2</v>
      </c>
      <c r="AI108" s="40">
        <v>27374</v>
      </c>
      <c r="AJ108" s="37">
        <v>0.75</v>
      </c>
      <c r="AK108" s="42" t="s">
        <v>213</v>
      </c>
      <c r="AL108" s="41">
        <v>1502</v>
      </c>
      <c r="AN108" s="86"/>
      <c r="AO108" s="87"/>
      <c r="AP108" s="88">
        <f t="shared" si="23"/>
        <v>0</v>
      </c>
      <c r="AR108" s="86">
        <f t="shared" si="24"/>
        <v>0</v>
      </c>
      <c r="AS108" s="87"/>
      <c r="AT108" s="88">
        <f t="shared" si="25"/>
        <v>0</v>
      </c>
      <c r="AV108" s="88">
        <v>0</v>
      </c>
    </row>
    <row r="109" spans="1:48" ht="24" customHeight="1">
      <c r="A109" s="16"/>
      <c r="B109" s="17">
        <f t="shared" si="19"/>
        <v>101</v>
      </c>
      <c r="C109" s="10"/>
      <c r="D109" s="18" t="s">
        <v>116</v>
      </c>
      <c r="E109" s="10"/>
      <c r="F109" s="18" t="s">
        <v>18</v>
      </c>
      <c r="G109" s="18" t="s">
        <v>224</v>
      </c>
      <c r="H109" s="10"/>
      <c r="I109" s="19">
        <v>3027398</v>
      </c>
      <c r="J109" s="19">
        <v>3550</v>
      </c>
      <c r="K109" s="17" t="s">
        <v>9</v>
      </c>
      <c r="L109" s="10"/>
      <c r="M109" s="60">
        <v>484</v>
      </c>
      <c r="N109" s="60">
        <v>499</v>
      </c>
      <c r="O109" s="60">
        <v>541</v>
      </c>
      <c r="P109" s="10"/>
      <c r="Q109" s="60">
        <f t="shared" si="26"/>
        <v>7485</v>
      </c>
      <c r="R109" s="10"/>
      <c r="S109" s="62">
        <f t="shared" si="21"/>
        <v>7984</v>
      </c>
      <c r="T109" s="10"/>
      <c r="U109" s="64">
        <v>16.5</v>
      </c>
      <c r="V109" s="64">
        <v>16.95</v>
      </c>
      <c r="W109" s="10"/>
      <c r="X109" s="43">
        <v>613090000</v>
      </c>
      <c r="Y109" s="36">
        <v>5.5E-2</v>
      </c>
      <c r="Z109" s="10"/>
      <c r="AA109" s="20">
        <v>50</v>
      </c>
      <c r="AB109" s="20">
        <v>20</v>
      </c>
      <c r="AC109" s="20">
        <v>1</v>
      </c>
      <c r="AD109" s="20">
        <v>27</v>
      </c>
      <c r="AE109" s="20">
        <v>2</v>
      </c>
      <c r="AF109" s="66">
        <f t="shared" si="22"/>
        <v>100</v>
      </c>
      <c r="AG109" s="10"/>
      <c r="AH109" s="36">
        <v>-0.05</v>
      </c>
      <c r="AI109" s="40">
        <v>27797</v>
      </c>
      <c r="AJ109" s="37">
        <v>0.84</v>
      </c>
      <c r="AK109" s="42" t="s">
        <v>213</v>
      </c>
      <c r="AL109" s="41">
        <v>1037</v>
      </c>
      <c r="AN109" s="86"/>
      <c r="AO109" s="87"/>
      <c r="AP109" s="88">
        <f t="shared" si="23"/>
        <v>0</v>
      </c>
      <c r="AR109" s="86">
        <f t="shared" si="24"/>
        <v>0</v>
      </c>
      <c r="AS109" s="87"/>
      <c r="AT109" s="88">
        <f t="shared" si="25"/>
        <v>0</v>
      </c>
      <c r="AV109" s="88">
        <v>0</v>
      </c>
    </row>
    <row r="110" spans="1:48" ht="24" customHeight="1">
      <c r="A110" s="16"/>
      <c r="B110" s="17">
        <f t="shared" si="19"/>
        <v>102</v>
      </c>
      <c r="C110" s="10"/>
      <c r="D110" s="18" t="s">
        <v>71</v>
      </c>
      <c r="E110" s="10"/>
      <c r="F110" s="18" t="s">
        <v>8</v>
      </c>
      <c r="G110" s="18" t="s">
        <v>212</v>
      </c>
      <c r="H110" s="10"/>
      <c r="I110" s="19">
        <v>3925405</v>
      </c>
      <c r="J110" s="19">
        <v>3810</v>
      </c>
      <c r="K110" s="17" t="s">
        <v>9</v>
      </c>
      <c r="L110" s="10"/>
      <c r="M110" s="60">
        <v>581</v>
      </c>
      <c r="N110" s="60">
        <v>599</v>
      </c>
      <c r="O110" s="60">
        <v>748</v>
      </c>
      <c r="P110" s="10"/>
      <c r="Q110" s="60">
        <f t="shared" si="26"/>
        <v>8985</v>
      </c>
      <c r="R110" s="10"/>
      <c r="S110" s="62">
        <f t="shared" si="21"/>
        <v>9584</v>
      </c>
      <c r="T110" s="10"/>
      <c r="U110" s="64">
        <v>15.3</v>
      </c>
      <c r="V110" s="64">
        <v>20.059999999999999</v>
      </c>
      <c r="W110" s="10"/>
      <c r="X110" s="43">
        <v>768240000</v>
      </c>
      <c r="Y110" s="36">
        <v>5.2999999999999999E-2</v>
      </c>
      <c r="Z110" s="10"/>
      <c r="AA110" s="20">
        <v>59</v>
      </c>
      <c r="AB110" s="20">
        <v>6</v>
      </c>
      <c r="AC110" s="20">
        <v>1</v>
      </c>
      <c r="AD110" s="20">
        <v>33</v>
      </c>
      <c r="AE110" s="20">
        <v>1</v>
      </c>
      <c r="AF110" s="66">
        <f t="shared" si="22"/>
        <v>100</v>
      </c>
      <c r="AG110" s="10"/>
      <c r="AH110" s="36">
        <v>8.2000000000000003E-2</v>
      </c>
      <c r="AI110" s="40">
        <v>28697</v>
      </c>
      <c r="AJ110" s="37">
        <v>0.79</v>
      </c>
      <c r="AK110" s="42" t="s">
        <v>210</v>
      </c>
      <c r="AL110" s="41">
        <v>1064</v>
      </c>
      <c r="AN110" s="86"/>
      <c r="AO110" s="87"/>
      <c r="AP110" s="88">
        <f t="shared" si="23"/>
        <v>0</v>
      </c>
      <c r="AR110" s="86">
        <f t="shared" si="24"/>
        <v>0</v>
      </c>
      <c r="AS110" s="87"/>
      <c r="AT110" s="88">
        <f t="shared" si="25"/>
        <v>0</v>
      </c>
      <c r="AV110" s="88">
        <v>0</v>
      </c>
    </row>
    <row r="111" spans="1:48" s="25" customFormat="1" ht="24" customHeight="1">
      <c r="A111" s="224"/>
      <c r="B111" s="14">
        <f t="shared" si="19"/>
        <v>103</v>
      </c>
      <c r="C111" s="24"/>
      <c r="D111" s="22" t="s">
        <v>122</v>
      </c>
      <c r="E111" s="24"/>
      <c r="F111" s="22" t="s">
        <v>22</v>
      </c>
      <c r="G111" s="22" t="s">
        <v>198</v>
      </c>
      <c r="H111" s="24"/>
      <c r="I111" s="23">
        <v>28982772</v>
      </c>
      <c r="J111" s="23">
        <v>730</v>
      </c>
      <c r="K111" s="14" t="s">
        <v>6</v>
      </c>
      <c r="L111" s="24"/>
      <c r="M111" s="61">
        <v>2006</v>
      </c>
      <c r="N111" s="61">
        <v>4622</v>
      </c>
      <c r="O111" s="61">
        <v>6765</v>
      </c>
      <c r="P111" s="24"/>
      <c r="Q111" s="61">
        <f t="shared" si="26"/>
        <v>69330</v>
      </c>
      <c r="R111" s="24"/>
      <c r="S111" s="63">
        <f t="shared" si="21"/>
        <v>73952</v>
      </c>
      <c r="T111" s="24"/>
      <c r="U111" s="223">
        <v>15.9</v>
      </c>
      <c r="V111" s="223">
        <v>22.88</v>
      </c>
      <c r="W111" s="24"/>
      <c r="X111" s="49">
        <v>1120000000</v>
      </c>
      <c r="Y111" s="50">
        <v>5.2999999999999999E-2</v>
      </c>
      <c r="Z111" s="24"/>
      <c r="AA111" s="13">
        <v>20</v>
      </c>
      <c r="AB111" s="13">
        <v>20</v>
      </c>
      <c r="AC111" s="13">
        <v>6</v>
      </c>
      <c r="AD111" s="13">
        <v>53</v>
      </c>
      <c r="AE111" s="13">
        <v>1</v>
      </c>
      <c r="AF111" s="67">
        <f t="shared" si="22"/>
        <v>100</v>
      </c>
      <c r="AG111" s="24"/>
      <c r="AH111" s="50">
        <v>-6.0000000000000001E-3</v>
      </c>
      <c r="AI111" s="51">
        <v>8071</v>
      </c>
      <c r="AJ111" s="52">
        <v>0.72</v>
      </c>
      <c r="AK111" s="53" t="s">
        <v>213</v>
      </c>
      <c r="AL111" s="54">
        <v>1084</v>
      </c>
      <c r="AN111" s="90"/>
      <c r="AO111" s="91"/>
      <c r="AP111" s="92">
        <f t="shared" si="23"/>
        <v>0</v>
      </c>
      <c r="AR111" s="90">
        <f t="shared" si="24"/>
        <v>0</v>
      </c>
      <c r="AS111" s="91"/>
      <c r="AT111" s="92">
        <f t="shared" si="25"/>
        <v>0</v>
      </c>
      <c r="AV111" s="92">
        <v>0</v>
      </c>
    </row>
    <row r="112" spans="1:48" ht="24" customHeight="1">
      <c r="A112" s="16"/>
      <c r="B112" s="17">
        <f t="shared" si="19"/>
        <v>104</v>
      </c>
      <c r="C112" s="10"/>
      <c r="D112" s="18" t="s">
        <v>182</v>
      </c>
      <c r="E112" s="10"/>
      <c r="F112" s="18" t="s">
        <v>18</v>
      </c>
      <c r="G112" s="18" t="s">
        <v>224</v>
      </c>
      <c r="H112" s="10"/>
      <c r="I112" s="19">
        <v>270402</v>
      </c>
      <c r="J112" s="19">
        <v>3170</v>
      </c>
      <c r="K112" s="17" t="s">
        <v>9</v>
      </c>
      <c r="L112" s="10"/>
      <c r="M112" s="60">
        <v>9</v>
      </c>
      <c r="N112" s="60">
        <v>43</v>
      </c>
      <c r="O112" s="60">
        <v>51</v>
      </c>
      <c r="P112" s="10"/>
      <c r="Q112" s="60">
        <f t="shared" si="26"/>
        <v>645</v>
      </c>
      <c r="R112" s="10"/>
      <c r="S112" s="62">
        <f t="shared" si="21"/>
        <v>688</v>
      </c>
      <c r="T112" s="10"/>
      <c r="U112" s="64">
        <v>15.9</v>
      </c>
      <c r="V112" s="64">
        <v>18.16</v>
      </c>
      <c r="W112" s="10"/>
      <c r="X112" s="43">
        <v>41660000</v>
      </c>
      <c r="Y112" s="36">
        <v>5.2999999999999999E-2</v>
      </c>
      <c r="Z112" s="10"/>
      <c r="AA112" s="20">
        <v>40</v>
      </c>
      <c r="AB112" s="20">
        <v>13</v>
      </c>
      <c r="AC112" s="20">
        <v>1</v>
      </c>
      <c r="AD112" s="20">
        <v>45</v>
      </c>
      <c r="AE112" s="20">
        <v>1</v>
      </c>
      <c r="AF112" s="66">
        <f t="shared" si="22"/>
        <v>100</v>
      </c>
      <c r="AG112" s="10"/>
      <c r="AH112" s="36">
        <v>-4.0000000000000001E-3</v>
      </c>
      <c r="AI112" s="40">
        <v>5539</v>
      </c>
      <c r="AJ112" s="37">
        <v>0.77</v>
      </c>
      <c r="AK112" s="42" t="s">
        <v>214</v>
      </c>
      <c r="AL112" s="41">
        <v>1111</v>
      </c>
      <c r="AN112" s="86"/>
      <c r="AO112" s="87"/>
      <c r="AP112" s="88">
        <f t="shared" si="23"/>
        <v>0</v>
      </c>
      <c r="AR112" s="86">
        <f t="shared" si="24"/>
        <v>0</v>
      </c>
      <c r="AS112" s="87"/>
      <c r="AT112" s="88">
        <f t="shared" si="25"/>
        <v>0</v>
      </c>
      <c r="AV112" s="88">
        <v>0</v>
      </c>
    </row>
    <row r="113" spans="1:48" ht="24" customHeight="1">
      <c r="A113" s="16"/>
      <c r="B113" s="17">
        <f t="shared" si="19"/>
        <v>105</v>
      </c>
      <c r="C113" s="10"/>
      <c r="D113" s="18" t="s">
        <v>82</v>
      </c>
      <c r="E113" s="10"/>
      <c r="F113" s="18" t="s">
        <v>8</v>
      </c>
      <c r="G113" s="18" t="s">
        <v>212</v>
      </c>
      <c r="H113" s="10"/>
      <c r="I113" s="19">
        <v>332474</v>
      </c>
      <c r="J113" s="19">
        <v>56990</v>
      </c>
      <c r="K113" s="17" t="s">
        <v>14</v>
      </c>
      <c r="L113" s="10"/>
      <c r="M113" s="60">
        <v>18</v>
      </c>
      <c r="N113" s="60">
        <v>22</v>
      </c>
      <c r="O113" s="60">
        <v>22</v>
      </c>
      <c r="P113" s="10"/>
      <c r="Q113" s="60">
        <f>N113*$Q$189</f>
        <v>660</v>
      </c>
      <c r="R113" s="10"/>
      <c r="S113" s="62">
        <f t="shared" si="21"/>
        <v>682</v>
      </c>
      <c r="T113" s="10"/>
      <c r="U113" s="64">
        <v>6.6</v>
      </c>
      <c r="V113" s="64">
        <v>6.6</v>
      </c>
      <c r="W113" s="10"/>
      <c r="X113" s="43">
        <f>AP113+AT113</f>
        <v>1086939902.4000001</v>
      </c>
      <c r="Y113" s="36">
        <f>X113/AV113</f>
        <v>5.2468618575014489E-2</v>
      </c>
      <c r="Z113" s="10"/>
      <c r="AA113" s="20">
        <v>72.2</v>
      </c>
      <c r="AB113" s="20">
        <v>11.1</v>
      </c>
      <c r="AC113" s="20">
        <v>0</v>
      </c>
      <c r="AD113" s="20">
        <v>11.1</v>
      </c>
      <c r="AE113" s="20">
        <v>5.6</v>
      </c>
      <c r="AF113" s="66">
        <f t="shared" si="22"/>
        <v>99.999999999999986</v>
      </c>
      <c r="AG113" s="10"/>
      <c r="AH113" s="72"/>
      <c r="AI113" s="73"/>
      <c r="AJ113" s="74"/>
      <c r="AK113" s="75"/>
      <c r="AL113" s="76"/>
      <c r="AN113" s="57">
        <v>61757.949000000001</v>
      </c>
      <c r="AO113" s="35">
        <v>80</v>
      </c>
      <c r="AP113" s="43">
        <f t="shared" si="23"/>
        <v>108693990.24000001</v>
      </c>
      <c r="AR113" s="57">
        <f t="shared" si="24"/>
        <v>61757.949000000001</v>
      </c>
      <c r="AS113" s="35">
        <v>24</v>
      </c>
      <c r="AT113" s="43">
        <f t="shared" si="25"/>
        <v>978245912.16000009</v>
      </c>
      <c r="AV113" s="43">
        <v>20716000000</v>
      </c>
    </row>
    <row r="114" spans="1:48" ht="24" customHeight="1">
      <c r="A114" s="16"/>
      <c r="B114" s="17">
        <f t="shared" si="19"/>
        <v>106</v>
      </c>
      <c r="C114" s="10"/>
      <c r="D114" s="18" t="s">
        <v>29</v>
      </c>
      <c r="E114" s="10"/>
      <c r="F114" s="18" t="s">
        <v>13</v>
      </c>
      <c r="G114" s="18" t="s">
        <v>222</v>
      </c>
      <c r="H114" s="10"/>
      <c r="I114" s="19">
        <v>10887882</v>
      </c>
      <c r="J114" s="19">
        <v>3070</v>
      </c>
      <c r="K114" s="17" t="s">
        <v>9</v>
      </c>
      <c r="L114" s="10"/>
      <c r="M114" s="60">
        <v>1259</v>
      </c>
      <c r="N114" s="60">
        <v>1687</v>
      </c>
      <c r="O114" s="60">
        <v>2120</v>
      </c>
      <c r="P114" s="10"/>
      <c r="Q114" s="60">
        <f>N114*$Q$188</f>
        <v>25305</v>
      </c>
      <c r="R114" s="10"/>
      <c r="S114" s="62">
        <f t="shared" si="21"/>
        <v>26992</v>
      </c>
      <c r="T114" s="10"/>
      <c r="U114" s="64">
        <v>15.5</v>
      </c>
      <c r="V114" s="64">
        <v>18.7</v>
      </c>
      <c r="W114" s="10"/>
      <c r="X114" s="43">
        <v>1750000000</v>
      </c>
      <c r="Y114" s="36">
        <v>5.1999999999999998E-2</v>
      </c>
      <c r="Z114" s="10"/>
      <c r="AA114" s="20">
        <v>58</v>
      </c>
      <c r="AB114" s="20">
        <v>5</v>
      </c>
      <c r="AC114" s="20">
        <v>1</v>
      </c>
      <c r="AD114" s="20">
        <v>35</v>
      </c>
      <c r="AE114" s="20">
        <v>1</v>
      </c>
      <c r="AF114" s="66">
        <f t="shared" si="22"/>
        <v>100</v>
      </c>
      <c r="AG114" s="10"/>
      <c r="AH114" s="36">
        <v>-4.8000000000000001E-2</v>
      </c>
      <c r="AI114" s="40">
        <v>15715</v>
      </c>
      <c r="AJ114" s="37">
        <v>0.66</v>
      </c>
      <c r="AK114" s="42" t="s">
        <v>213</v>
      </c>
      <c r="AL114" s="41">
        <v>912</v>
      </c>
      <c r="AN114" s="86"/>
      <c r="AO114" s="87"/>
      <c r="AP114" s="88">
        <f t="shared" si="23"/>
        <v>0</v>
      </c>
      <c r="AR114" s="86">
        <f t="shared" si="24"/>
        <v>0</v>
      </c>
      <c r="AS114" s="87"/>
      <c r="AT114" s="88">
        <f t="shared" si="25"/>
        <v>0</v>
      </c>
      <c r="AV114" s="88">
        <v>0</v>
      </c>
    </row>
    <row r="115" spans="1:48" ht="24" customHeight="1">
      <c r="A115" s="16"/>
      <c r="B115" s="17">
        <f t="shared" si="19"/>
        <v>107</v>
      </c>
      <c r="C115" s="10"/>
      <c r="D115" s="18" t="s">
        <v>30</v>
      </c>
      <c r="E115" s="10"/>
      <c r="F115" s="18" t="s">
        <v>8</v>
      </c>
      <c r="G115" s="18" t="s">
        <v>212</v>
      </c>
      <c r="H115" s="10"/>
      <c r="I115" s="19">
        <v>3516816</v>
      </c>
      <c r="J115" s="19">
        <v>4880</v>
      </c>
      <c r="K115" s="17" t="s">
        <v>9</v>
      </c>
      <c r="L115" s="10"/>
      <c r="M115" s="60">
        <v>318</v>
      </c>
      <c r="N115" s="60">
        <v>552</v>
      </c>
      <c r="O115" s="60">
        <v>276</v>
      </c>
      <c r="P115" s="10"/>
      <c r="Q115" s="60">
        <f>N115*$Q$188</f>
        <v>8280</v>
      </c>
      <c r="R115" s="10"/>
      <c r="S115" s="62">
        <f t="shared" si="21"/>
        <v>8832</v>
      </c>
      <c r="T115" s="10"/>
      <c r="U115" s="64">
        <v>15.7</v>
      </c>
      <c r="V115" s="64">
        <v>7.99</v>
      </c>
      <c r="W115" s="10"/>
      <c r="X115" s="43">
        <v>882580000</v>
      </c>
      <c r="Y115" s="36">
        <v>5.1999999999999998E-2</v>
      </c>
      <c r="Z115" s="10"/>
      <c r="AA115" s="20">
        <v>51</v>
      </c>
      <c r="AB115" s="20">
        <v>14</v>
      </c>
      <c r="AC115" s="20">
        <v>3</v>
      </c>
      <c r="AD115" s="20">
        <v>31</v>
      </c>
      <c r="AE115" s="20">
        <v>1</v>
      </c>
      <c r="AF115" s="66">
        <f t="shared" si="22"/>
        <v>100</v>
      </c>
      <c r="AG115" s="10"/>
      <c r="AH115" s="36">
        <v>4.1000000000000002E-2</v>
      </c>
      <c r="AI115" s="40">
        <v>27816</v>
      </c>
      <c r="AJ115" s="37">
        <v>0.65</v>
      </c>
      <c r="AK115" s="42" t="s">
        <v>210</v>
      </c>
      <c r="AL115" s="41">
        <v>555</v>
      </c>
      <c r="AN115" s="86"/>
      <c r="AO115" s="87"/>
      <c r="AP115" s="88">
        <f t="shared" si="23"/>
        <v>0</v>
      </c>
      <c r="AR115" s="86">
        <f t="shared" si="24"/>
        <v>0</v>
      </c>
      <c r="AS115" s="87"/>
      <c r="AT115" s="88">
        <f t="shared" si="25"/>
        <v>0</v>
      </c>
      <c r="AV115" s="88">
        <v>0</v>
      </c>
    </row>
    <row r="116" spans="1:48" ht="24" customHeight="1">
      <c r="A116" s="16"/>
      <c r="B116" s="17">
        <f t="shared" si="19"/>
        <v>108</v>
      </c>
      <c r="C116" s="10"/>
      <c r="D116" s="18" t="s">
        <v>152</v>
      </c>
      <c r="E116" s="10"/>
      <c r="F116" s="18" t="s">
        <v>8</v>
      </c>
      <c r="G116" s="18" t="s">
        <v>212</v>
      </c>
      <c r="H116" s="10"/>
      <c r="I116" s="19">
        <v>2077862</v>
      </c>
      <c r="J116" s="19">
        <v>21660</v>
      </c>
      <c r="K116" s="17" t="s">
        <v>14</v>
      </c>
      <c r="L116" s="10"/>
      <c r="M116" s="60">
        <v>130</v>
      </c>
      <c r="N116" s="60">
        <v>134</v>
      </c>
      <c r="O116" s="60">
        <v>134</v>
      </c>
      <c r="P116" s="10"/>
      <c r="Q116" s="60">
        <f>N116*$Q$189</f>
        <v>4020</v>
      </c>
      <c r="R116" s="10"/>
      <c r="S116" s="62">
        <f t="shared" si="21"/>
        <v>4154</v>
      </c>
      <c r="T116" s="10"/>
      <c r="U116" s="64">
        <v>6.4</v>
      </c>
      <c r="V116" s="64">
        <v>6.4</v>
      </c>
      <c r="W116" s="10"/>
      <c r="X116" s="43">
        <f>AP116+AT116</f>
        <v>2317940683.1999998</v>
      </c>
      <c r="Y116" s="36">
        <f>X116/AV116</f>
        <v>5.1911239881752211E-2</v>
      </c>
      <c r="Z116" s="10"/>
      <c r="AA116" s="20">
        <v>46.9</v>
      </c>
      <c r="AB116" s="20">
        <v>19.2</v>
      </c>
      <c r="AC116" s="20">
        <v>10</v>
      </c>
      <c r="AD116" s="20">
        <v>16.899999999999999</v>
      </c>
      <c r="AE116" s="20">
        <v>7</v>
      </c>
      <c r="AF116" s="66">
        <f t="shared" si="22"/>
        <v>100</v>
      </c>
      <c r="AG116" s="10"/>
      <c r="AH116" s="72"/>
      <c r="AI116" s="73"/>
      <c r="AJ116" s="74"/>
      <c r="AK116" s="75"/>
      <c r="AL116" s="76"/>
      <c r="AN116" s="57">
        <v>21622.580999999998</v>
      </c>
      <c r="AO116" s="35">
        <v>80</v>
      </c>
      <c r="AP116" s="43">
        <f t="shared" si="23"/>
        <v>231794068.31999999</v>
      </c>
      <c r="AR116" s="57">
        <f t="shared" si="24"/>
        <v>21622.580999999998</v>
      </c>
      <c r="AS116" s="35">
        <v>24</v>
      </c>
      <c r="AT116" s="43">
        <f t="shared" si="25"/>
        <v>2086146614.8799996</v>
      </c>
      <c r="AV116" s="43">
        <v>44652000000</v>
      </c>
    </row>
    <row r="117" spans="1:48" ht="24" customHeight="1">
      <c r="A117" s="16"/>
      <c r="B117" s="17">
        <f t="shared" si="19"/>
        <v>109</v>
      </c>
      <c r="C117" s="10"/>
      <c r="D117" s="18" t="s">
        <v>21</v>
      </c>
      <c r="E117" s="10"/>
      <c r="F117" s="18" t="s">
        <v>22</v>
      </c>
      <c r="G117" s="18" t="s">
        <v>198</v>
      </c>
      <c r="H117" s="10"/>
      <c r="I117" s="19">
        <v>162951552</v>
      </c>
      <c r="J117" s="19">
        <v>1330</v>
      </c>
      <c r="K117" s="17" t="s">
        <v>9</v>
      </c>
      <c r="L117" s="10"/>
      <c r="M117" s="60">
        <v>2376</v>
      </c>
      <c r="N117" s="60">
        <v>24954</v>
      </c>
      <c r="O117" s="60">
        <v>11825</v>
      </c>
      <c r="P117" s="10"/>
      <c r="Q117" s="60">
        <f>N117*$Q$188</f>
        <v>374310</v>
      </c>
      <c r="R117" s="10"/>
      <c r="S117" s="62">
        <f t="shared" si="21"/>
        <v>399264</v>
      </c>
      <c r="T117" s="10"/>
      <c r="U117" s="64">
        <v>15.3</v>
      </c>
      <c r="V117" s="64">
        <v>7.61</v>
      </c>
      <c r="W117" s="10"/>
      <c r="X117" s="43">
        <v>11270000000</v>
      </c>
      <c r="Y117" s="36">
        <v>5.0999999999999997E-2</v>
      </c>
      <c r="Z117" s="10"/>
      <c r="AA117" s="20">
        <v>18</v>
      </c>
      <c r="AB117" s="20">
        <v>33</v>
      </c>
      <c r="AC117" s="20">
        <v>12</v>
      </c>
      <c r="AD117" s="20">
        <v>32</v>
      </c>
      <c r="AE117" s="20">
        <v>5</v>
      </c>
      <c r="AF117" s="66">
        <f t="shared" si="22"/>
        <v>100</v>
      </c>
      <c r="AG117" s="10"/>
      <c r="AH117" s="36">
        <v>-4.3999999999999997E-2</v>
      </c>
      <c r="AI117" s="40">
        <v>1767</v>
      </c>
      <c r="AJ117" s="37">
        <v>0.67</v>
      </c>
      <c r="AK117" s="42" t="s">
        <v>223</v>
      </c>
      <c r="AL117" s="41">
        <v>417</v>
      </c>
      <c r="AN117" s="86"/>
      <c r="AO117" s="87"/>
      <c r="AP117" s="88">
        <f t="shared" si="23"/>
        <v>0</v>
      </c>
      <c r="AR117" s="86">
        <f t="shared" si="24"/>
        <v>0</v>
      </c>
      <c r="AS117" s="87"/>
      <c r="AT117" s="88">
        <f t="shared" si="25"/>
        <v>0</v>
      </c>
      <c r="AV117" s="88">
        <v>0</v>
      </c>
    </row>
    <row r="118" spans="1:48" ht="24" customHeight="1">
      <c r="A118" s="16"/>
      <c r="B118" s="17">
        <f t="shared" si="19"/>
        <v>110</v>
      </c>
      <c r="C118" s="10"/>
      <c r="D118" s="18" t="s">
        <v>4</v>
      </c>
      <c r="E118" s="10"/>
      <c r="F118" s="18" t="s">
        <v>5</v>
      </c>
      <c r="G118" s="18" t="s">
        <v>198</v>
      </c>
      <c r="H118" s="10"/>
      <c r="I118" s="19">
        <v>34656032</v>
      </c>
      <c r="J118" s="19">
        <v>580</v>
      </c>
      <c r="K118" s="17" t="s">
        <v>6</v>
      </c>
      <c r="L118" s="10"/>
      <c r="M118" s="60">
        <v>1565</v>
      </c>
      <c r="N118" s="60">
        <v>5230</v>
      </c>
      <c r="O118" s="60">
        <v>8507</v>
      </c>
      <c r="P118" s="10"/>
      <c r="Q118" s="60">
        <f>N118*$Q$188</f>
        <v>78450</v>
      </c>
      <c r="R118" s="10"/>
      <c r="S118" s="62">
        <f t="shared" si="21"/>
        <v>83680</v>
      </c>
      <c r="T118" s="10"/>
      <c r="U118" s="64">
        <v>15.1</v>
      </c>
      <c r="V118" s="64">
        <v>26.77</v>
      </c>
      <c r="W118" s="10"/>
      <c r="X118" s="43">
        <v>955710000</v>
      </c>
      <c r="Y118" s="36">
        <v>0.05</v>
      </c>
      <c r="Z118" s="10"/>
      <c r="AA118" s="20">
        <v>52</v>
      </c>
      <c r="AB118" s="20">
        <v>10</v>
      </c>
      <c r="AC118" s="20">
        <v>1</v>
      </c>
      <c r="AD118" s="20">
        <v>36</v>
      </c>
      <c r="AE118" s="20">
        <v>1</v>
      </c>
      <c r="AF118" s="66">
        <f t="shared" si="22"/>
        <v>100</v>
      </c>
      <c r="AG118" s="10"/>
      <c r="AH118" s="36">
        <v>-4.8000000000000001E-2</v>
      </c>
      <c r="AI118" s="40">
        <v>1891</v>
      </c>
      <c r="AJ118" s="37">
        <v>0.8</v>
      </c>
      <c r="AK118" s="42" t="s">
        <v>210</v>
      </c>
      <c r="AL118" s="41">
        <v>1636</v>
      </c>
      <c r="AN118" s="86"/>
      <c r="AO118" s="87"/>
      <c r="AP118" s="88">
        <f t="shared" si="23"/>
        <v>0</v>
      </c>
      <c r="AR118" s="86">
        <f t="shared" si="24"/>
        <v>0</v>
      </c>
      <c r="AS118" s="87"/>
      <c r="AT118" s="88">
        <f t="shared" si="25"/>
        <v>0</v>
      </c>
      <c r="AV118" s="88">
        <v>0</v>
      </c>
    </row>
    <row r="119" spans="1:48" ht="24" customHeight="1">
      <c r="A119" s="16"/>
      <c r="B119" s="17">
        <f t="shared" si="19"/>
        <v>111</v>
      </c>
      <c r="C119" s="10"/>
      <c r="D119" s="18" t="s">
        <v>97</v>
      </c>
      <c r="E119" s="10"/>
      <c r="F119" s="18" t="s">
        <v>8</v>
      </c>
      <c r="G119" s="18" t="s">
        <v>212</v>
      </c>
      <c r="H119" s="10"/>
      <c r="I119" s="19">
        <v>5955734</v>
      </c>
      <c r="J119" s="19">
        <v>1100</v>
      </c>
      <c r="K119" s="17" t="s">
        <v>9</v>
      </c>
      <c r="L119" s="10"/>
      <c r="M119" s="60">
        <v>812</v>
      </c>
      <c r="N119" s="60">
        <v>916</v>
      </c>
      <c r="O119" s="60">
        <v>901</v>
      </c>
      <c r="P119" s="10"/>
      <c r="Q119" s="60">
        <f>N119*$Q$188</f>
        <v>13740</v>
      </c>
      <c r="R119" s="10"/>
      <c r="S119" s="62">
        <f t="shared" si="21"/>
        <v>14656</v>
      </c>
      <c r="T119" s="10"/>
      <c r="U119" s="64">
        <v>15.4</v>
      </c>
      <c r="V119" s="64">
        <v>14.38</v>
      </c>
      <c r="W119" s="10"/>
      <c r="X119" s="43">
        <v>341320000</v>
      </c>
      <c r="Y119" s="36">
        <v>0.05</v>
      </c>
      <c r="Z119" s="10"/>
      <c r="AA119" s="20">
        <v>52</v>
      </c>
      <c r="AB119" s="20">
        <v>11</v>
      </c>
      <c r="AC119" s="20">
        <v>1</v>
      </c>
      <c r="AD119" s="20">
        <v>34</v>
      </c>
      <c r="AE119" s="20">
        <v>2</v>
      </c>
      <c r="AF119" s="66">
        <f t="shared" si="22"/>
        <v>100</v>
      </c>
      <c r="AG119" s="10"/>
      <c r="AH119" s="36">
        <v>-0.17599999999999999</v>
      </c>
      <c r="AI119" s="40">
        <v>17272</v>
      </c>
      <c r="AJ119" s="37">
        <v>0.84</v>
      </c>
      <c r="AK119" s="42" t="s">
        <v>213</v>
      </c>
      <c r="AL119" s="41">
        <v>844</v>
      </c>
      <c r="AN119" s="86"/>
      <c r="AO119" s="87"/>
      <c r="AP119" s="88">
        <f t="shared" si="23"/>
        <v>0</v>
      </c>
      <c r="AR119" s="86">
        <f t="shared" si="24"/>
        <v>0</v>
      </c>
      <c r="AS119" s="87"/>
      <c r="AT119" s="88">
        <f t="shared" si="25"/>
        <v>0</v>
      </c>
      <c r="AV119" s="88">
        <v>0</v>
      </c>
    </row>
    <row r="120" spans="1:48" ht="24" customHeight="1">
      <c r="A120" s="16"/>
      <c r="B120" s="17">
        <f t="shared" si="19"/>
        <v>112</v>
      </c>
      <c r="C120" s="10"/>
      <c r="D120" s="18" t="s">
        <v>105</v>
      </c>
      <c r="E120" s="10"/>
      <c r="F120" s="18" t="s">
        <v>8</v>
      </c>
      <c r="G120" s="18" t="s">
        <v>212</v>
      </c>
      <c r="H120" s="10"/>
      <c r="I120" s="19">
        <v>575747</v>
      </c>
      <c r="J120" s="19">
        <v>76660</v>
      </c>
      <c r="K120" s="17" t="s">
        <v>14</v>
      </c>
      <c r="L120" s="10"/>
      <c r="M120" s="60">
        <v>32</v>
      </c>
      <c r="N120" s="60">
        <v>36</v>
      </c>
      <c r="O120" s="60">
        <v>36</v>
      </c>
      <c r="P120" s="10"/>
      <c r="Q120" s="60">
        <f>N120*$Q$189</f>
        <v>1080</v>
      </c>
      <c r="R120" s="10"/>
      <c r="S120" s="62">
        <f t="shared" si="21"/>
        <v>1116</v>
      </c>
      <c r="T120" s="10"/>
      <c r="U120" s="64">
        <v>6.9</v>
      </c>
      <c r="V120" s="64">
        <v>6.9</v>
      </c>
      <c r="W120" s="10"/>
      <c r="X120" s="43">
        <f>AP120+AT120</f>
        <v>3003217660.8000002</v>
      </c>
      <c r="Y120" s="36">
        <f>X120/AV120</f>
        <v>4.9483739941671753E-2</v>
      </c>
      <c r="Z120" s="10"/>
      <c r="AA120" s="20">
        <v>62.5</v>
      </c>
      <c r="AB120" s="20">
        <v>9.4</v>
      </c>
      <c r="AC120" s="20">
        <v>3.1</v>
      </c>
      <c r="AD120" s="20">
        <v>25</v>
      </c>
      <c r="AE120" s="20">
        <v>0</v>
      </c>
      <c r="AF120" s="66">
        <f t="shared" si="22"/>
        <v>100</v>
      </c>
      <c r="AG120" s="10"/>
      <c r="AH120" s="72"/>
      <c r="AI120" s="73"/>
      <c r="AJ120" s="74"/>
      <c r="AK120" s="75"/>
      <c r="AL120" s="76"/>
      <c r="AN120" s="57">
        <v>104278.391</v>
      </c>
      <c r="AO120" s="35">
        <v>80</v>
      </c>
      <c r="AP120" s="43">
        <f t="shared" si="23"/>
        <v>300321766.08000004</v>
      </c>
      <c r="AR120" s="57">
        <f t="shared" si="24"/>
        <v>104278.391</v>
      </c>
      <c r="AS120" s="35">
        <v>24</v>
      </c>
      <c r="AT120" s="43">
        <f t="shared" si="25"/>
        <v>2702895894.7200003</v>
      </c>
      <c r="AV120" s="43">
        <v>60691000000</v>
      </c>
    </row>
    <row r="121" spans="1:48" ht="24" customHeight="1">
      <c r="A121" s="16"/>
      <c r="B121" s="17">
        <f t="shared" si="19"/>
        <v>113</v>
      </c>
      <c r="C121" s="10"/>
      <c r="D121" s="18" t="s">
        <v>158</v>
      </c>
      <c r="E121" s="10"/>
      <c r="F121" s="18" t="s">
        <v>22</v>
      </c>
      <c r="G121" s="18" t="s">
        <v>198</v>
      </c>
      <c r="H121" s="10"/>
      <c r="I121" s="19">
        <v>20798492</v>
      </c>
      <c r="J121" s="19">
        <v>3780</v>
      </c>
      <c r="K121" s="17" t="s">
        <v>9</v>
      </c>
      <c r="L121" s="10"/>
      <c r="M121" s="60">
        <v>3003</v>
      </c>
      <c r="N121" s="60">
        <v>3096</v>
      </c>
      <c r="O121" s="60">
        <v>2811</v>
      </c>
      <c r="P121" s="10"/>
      <c r="Q121" s="60">
        <f>N121*$Q$188</f>
        <v>46440</v>
      </c>
      <c r="R121" s="10"/>
      <c r="S121" s="62">
        <f t="shared" si="21"/>
        <v>49536</v>
      </c>
      <c r="T121" s="10"/>
      <c r="U121" s="64">
        <v>14.9</v>
      </c>
      <c r="V121" s="64">
        <v>13.09</v>
      </c>
      <c r="W121" s="10"/>
      <c r="X121" s="43">
        <v>3970000000</v>
      </c>
      <c r="Y121" s="36">
        <v>4.9000000000000002E-2</v>
      </c>
      <c r="Z121" s="10"/>
      <c r="AA121" s="20">
        <v>38</v>
      </c>
      <c r="AB121" s="20">
        <v>20</v>
      </c>
      <c r="AC121" s="20">
        <v>3</v>
      </c>
      <c r="AD121" s="20">
        <v>38</v>
      </c>
      <c r="AE121" s="20">
        <v>1</v>
      </c>
      <c r="AF121" s="66">
        <f t="shared" si="22"/>
        <v>100</v>
      </c>
      <c r="AG121" s="10"/>
      <c r="AH121" s="36">
        <v>-4.8000000000000001E-2</v>
      </c>
      <c r="AI121" s="40">
        <v>32673</v>
      </c>
      <c r="AJ121" s="37">
        <v>0.63</v>
      </c>
      <c r="AK121" s="42" t="s">
        <v>213</v>
      </c>
      <c r="AL121" s="41">
        <v>598</v>
      </c>
      <c r="AN121" s="86"/>
      <c r="AO121" s="87"/>
      <c r="AP121" s="88">
        <f t="shared" si="23"/>
        <v>0</v>
      </c>
      <c r="AR121" s="86">
        <f t="shared" si="24"/>
        <v>0</v>
      </c>
      <c r="AS121" s="87"/>
      <c r="AT121" s="88">
        <f t="shared" si="25"/>
        <v>0</v>
      </c>
      <c r="AV121" s="88">
        <v>0</v>
      </c>
    </row>
    <row r="122" spans="1:48" ht="24" customHeight="1">
      <c r="A122" s="16"/>
      <c r="B122" s="17">
        <f t="shared" si="19"/>
        <v>114</v>
      </c>
      <c r="C122" s="10"/>
      <c r="D122" s="18" t="s">
        <v>63</v>
      </c>
      <c r="E122" s="10"/>
      <c r="F122" s="18" t="s">
        <v>8</v>
      </c>
      <c r="G122" s="18" t="s">
        <v>212</v>
      </c>
      <c r="H122" s="10"/>
      <c r="I122" s="19">
        <v>1312442</v>
      </c>
      <c r="J122" s="19">
        <v>17750</v>
      </c>
      <c r="K122" s="17" t="s">
        <v>14</v>
      </c>
      <c r="L122" s="10"/>
      <c r="M122" s="60">
        <v>71</v>
      </c>
      <c r="N122" s="60">
        <v>80</v>
      </c>
      <c r="O122" s="60">
        <v>80</v>
      </c>
      <c r="P122" s="10"/>
      <c r="Q122" s="60">
        <f>N122*$Q$189</f>
        <v>2400</v>
      </c>
      <c r="R122" s="10"/>
      <c r="S122" s="62">
        <f t="shared" si="21"/>
        <v>2480</v>
      </c>
      <c r="T122" s="10"/>
      <c r="U122" s="64">
        <v>6.1</v>
      </c>
      <c r="V122" s="64">
        <v>6.1</v>
      </c>
      <c r="W122" s="10"/>
      <c r="X122" s="43">
        <f>AP122+AT122</f>
        <v>1167186944</v>
      </c>
      <c r="Y122" s="36">
        <f>X122/AV122</f>
        <v>4.8640896149358223E-2</v>
      </c>
      <c r="Z122" s="10"/>
      <c r="AA122" s="20">
        <v>52.1</v>
      </c>
      <c r="AB122" s="20">
        <v>1.4</v>
      </c>
      <c r="AC122" s="20">
        <v>7</v>
      </c>
      <c r="AD122" s="20">
        <v>31</v>
      </c>
      <c r="AE122" s="20">
        <v>8.5</v>
      </c>
      <c r="AF122" s="66">
        <f t="shared" si="22"/>
        <v>100</v>
      </c>
      <c r="AG122" s="10"/>
      <c r="AH122" s="72"/>
      <c r="AI122" s="73"/>
      <c r="AJ122" s="74"/>
      <c r="AK122" s="75"/>
      <c r="AL122" s="76"/>
      <c r="AN122" s="57">
        <v>18237.295999999998</v>
      </c>
      <c r="AO122" s="35">
        <v>80</v>
      </c>
      <c r="AP122" s="43">
        <f t="shared" si="23"/>
        <v>116718694.39999999</v>
      </c>
      <c r="AR122" s="57">
        <f t="shared" si="24"/>
        <v>18237.295999999998</v>
      </c>
      <c r="AS122" s="35">
        <v>24</v>
      </c>
      <c r="AT122" s="43">
        <f t="shared" si="25"/>
        <v>1050468249.5999999</v>
      </c>
      <c r="AV122" s="43">
        <v>23996000000</v>
      </c>
    </row>
    <row r="123" spans="1:48" ht="24" customHeight="1">
      <c r="A123" s="16"/>
      <c r="B123" s="17">
        <f t="shared" si="19"/>
        <v>115</v>
      </c>
      <c r="C123" s="10"/>
      <c r="D123" s="18" t="s">
        <v>151</v>
      </c>
      <c r="E123" s="10"/>
      <c r="F123" s="18" t="s">
        <v>8</v>
      </c>
      <c r="G123" s="18" t="s">
        <v>212</v>
      </c>
      <c r="H123" s="10"/>
      <c r="I123" s="19">
        <v>5444218</v>
      </c>
      <c r="J123" s="19">
        <v>16810</v>
      </c>
      <c r="K123" s="17" t="s">
        <v>14</v>
      </c>
      <c r="L123" s="10"/>
      <c r="M123" s="60">
        <v>275</v>
      </c>
      <c r="N123" s="60">
        <v>330</v>
      </c>
      <c r="O123" s="60">
        <v>330</v>
      </c>
      <c r="P123" s="10"/>
      <c r="Q123" s="60">
        <f>N123*$Q$189</f>
        <v>9900</v>
      </c>
      <c r="R123" s="10"/>
      <c r="S123" s="62">
        <f t="shared" si="21"/>
        <v>10230</v>
      </c>
      <c r="T123" s="10"/>
      <c r="U123" s="64">
        <v>6.1</v>
      </c>
      <c r="V123" s="64">
        <v>6.1</v>
      </c>
      <c r="W123" s="10"/>
      <c r="X123" s="43">
        <f>AP123+AT123</f>
        <v>4357583472</v>
      </c>
      <c r="Y123" s="36">
        <f>X123/AV123</f>
        <v>4.8611500005577804E-2</v>
      </c>
      <c r="Z123" s="10"/>
      <c r="AA123" s="20">
        <v>50.2</v>
      </c>
      <c r="AB123" s="20">
        <v>8.6999999999999993</v>
      </c>
      <c r="AC123" s="20">
        <v>7.6</v>
      </c>
      <c r="AD123" s="20">
        <v>29.1</v>
      </c>
      <c r="AE123" s="20">
        <v>4.4000000000000004</v>
      </c>
      <c r="AF123" s="66">
        <f t="shared" si="22"/>
        <v>100</v>
      </c>
      <c r="AG123" s="10"/>
      <c r="AH123" s="72"/>
      <c r="AI123" s="73"/>
      <c r="AJ123" s="74"/>
      <c r="AK123" s="75"/>
      <c r="AL123" s="76"/>
      <c r="AN123" s="57">
        <v>16505.998</v>
      </c>
      <c r="AO123" s="35">
        <v>80</v>
      </c>
      <c r="AP123" s="43">
        <f t="shared" si="23"/>
        <v>435758347.19999999</v>
      </c>
      <c r="AR123" s="57">
        <f t="shared" si="24"/>
        <v>16505.998</v>
      </c>
      <c r="AS123" s="35">
        <v>24</v>
      </c>
      <c r="AT123" s="43">
        <f t="shared" si="25"/>
        <v>3921825124.7999997</v>
      </c>
      <c r="AV123" s="43">
        <v>89641000000</v>
      </c>
    </row>
    <row r="124" spans="1:48" ht="24" customHeight="1">
      <c r="A124" s="16"/>
      <c r="B124" s="17">
        <f t="shared" si="19"/>
        <v>116</v>
      </c>
      <c r="C124" s="10"/>
      <c r="D124" s="18" t="s">
        <v>160</v>
      </c>
      <c r="E124" s="10"/>
      <c r="F124" s="18" t="s">
        <v>13</v>
      </c>
      <c r="G124" s="18" t="s">
        <v>222</v>
      </c>
      <c r="H124" s="10"/>
      <c r="I124" s="19">
        <v>558368</v>
      </c>
      <c r="J124" s="19">
        <v>7070</v>
      </c>
      <c r="K124" s="17" t="s">
        <v>9</v>
      </c>
      <c r="L124" s="10"/>
      <c r="M124" s="60">
        <v>74</v>
      </c>
      <c r="N124" s="60">
        <v>81</v>
      </c>
      <c r="O124" s="60">
        <v>98</v>
      </c>
      <c r="P124" s="10"/>
      <c r="Q124" s="60">
        <f>N124*$Q$188</f>
        <v>1215</v>
      </c>
      <c r="R124" s="10"/>
      <c r="S124" s="62">
        <f t="shared" si="21"/>
        <v>1296</v>
      </c>
      <c r="T124" s="10"/>
      <c r="U124" s="64">
        <v>14.5</v>
      </c>
      <c r="V124" s="64">
        <v>17.149999999999999</v>
      </c>
      <c r="W124" s="10"/>
      <c r="X124" s="43">
        <v>152040000</v>
      </c>
      <c r="Y124" s="36">
        <v>4.8000000000000001E-2</v>
      </c>
      <c r="Z124" s="10"/>
      <c r="AA124" s="20">
        <v>53</v>
      </c>
      <c r="AB124" s="20">
        <v>19</v>
      </c>
      <c r="AC124" s="20">
        <v>6</v>
      </c>
      <c r="AD124" s="20">
        <v>21</v>
      </c>
      <c r="AE124" s="20">
        <v>1</v>
      </c>
      <c r="AF124" s="66">
        <f t="shared" si="22"/>
        <v>100</v>
      </c>
      <c r="AG124" s="10"/>
      <c r="AH124" s="36">
        <v>-2.5000000000000001E-2</v>
      </c>
      <c r="AI124" s="40">
        <v>40903</v>
      </c>
      <c r="AJ124" s="37">
        <v>0.8</v>
      </c>
      <c r="AK124" s="42" t="s">
        <v>213</v>
      </c>
      <c r="AL124" s="41">
        <v>882</v>
      </c>
      <c r="AN124" s="86"/>
      <c r="AO124" s="87"/>
      <c r="AP124" s="88">
        <f t="shared" si="23"/>
        <v>0</v>
      </c>
      <c r="AR124" s="86">
        <f t="shared" si="24"/>
        <v>0</v>
      </c>
      <c r="AS124" s="87"/>
      <c r="AT124" s="88">
        <f t="shared" si="25"/>
        <v>0</v>
      </c>
      <c r="AV124" s="88">
        <v>0</v>
      </c>
    </row>
    <row r="125" spans="1:48" ht="24" customHeight="1">
      <c r="A125" s="16"/>
      <c r="B125" s="17">
        <f t="shared" si="19"/>
        <v>117</v>
      </c>
      <c r="C125" s="10"/>
      <c r="D125" s="18" t="s">
        <v>173</v>
      </c>
      <c r="E125" s="10"/>
      <c r="F125" s="18" t="s">
        <v>8</v>
      </c>
      <c r="G125" s="18" t="s">
        <v>212</v>
      </c>
      <c r="H125" s="10"/>
      <c r="I125" s="19">
        <v>5662544</v>
      </c>
      <c r="J125" s="19">
        <v>6670</v>
      </c>
      <c r="K125" s="17" t="s">
        <v>9</v>
      </c>
      <c r="L125" s="10"/>
      <c r="M125" s="60">
        <v>543</v>
      </c>
      <c r="N125" s="60">
        <v>823</v>
      </c>
      <c r="O125" s="60">
        <v>326</v>
      </c>
      <c r="P125" s="10"/>
      <c r="Q125" s="60">
        <f>N125*$Q$188</f>
        <v>12345</v>
      </c>
      <c r="R125" s="10"/>
      <c r="S125" s="62">
        <f t="shared" si="21"/>
        <v>13168</v>
      </c>
      <c r="T125" s="10"/>
      <c r="U125" s="64">
        <v>14.5</v>
      </c>
      <c r="V125" s="64">
        <v>6.62</v>
      </c>
      <c r="W125" s="10"/>
      <c r="X125" s="43">
        <v>1750000000</v>
      </c>
      <c r="Y125" s="36">
        <v>4.8000000000000001E-2</v>
      </c>
      <c r="Z125" s="10"/>
      <c r="AA125" s="20">
        <v>51</v>
      </c>
      <c r="AB125" s="20">
        <v>10</v>
      </c>
      <c r="AC125" s="20">
        <v>1</v>
      </c>
      <c r="AD125" s="20">
        <v>37</v>
      </c>
      <c r="AE125" s="20">
        <v>1</v>
      </c>
      <c r="AF125" s="66">
        <f t="shared" si="22"/>
        <v>100</v>
      </c>
      <c r="AG125" s="10"/>
      <c r="AH125" s="36">
        <v>-1.9E-2</v>
      </c>
      <c r="AI125" s="40">
        <v>14973</v>
      </c>
      <c r="AJ125" s="37">
        <v>0.86</v>
      </c>
      <c r="AK125" s="42" t="s">
        <v>210</v>
      </c>
      <c r="AL125" s="41">
        <v>466</v>
      </c>
      <c r="AN125" s="86"/>
      <c r="AO125" s="87"/>
      <c r="AP125" s="88">
        <f t="shared" si="23"/>
        <v>0</v>
      </c>
      <c r="AR125" s="86">
        <f t="shared" si="24"/>
        <v>0</v>
      </c>
      <c r="AS125" s="87"/>
      <c r="AT125" s="88">
        <f t="shared" si="25"/>
        <v>0</v>
      </c>
      <c r="AV125" s="88">
        <v>0</v>
      </c>
    </row>
    <row r="126" spans="1:48" ht="24" customHeight="1">
      <c r="A126" s="16"/>
      <c r="B126" s="17">
        <f t="shared" si="19"/>
        <v>118</v>
      </c>
      <c r="C126" s="10"/>
      <c r="D126" s="18" t="s">
        <v>53</v>
      </c>
      <c r="E126" s="10"/>
      <c r="F126" s="18" t="s">
        <v>8</v>
      </c>
      <c r="G126" s="18" t="s">
        <v>212</v>
      </c>
      <c r="H126" s="10"/>
      <c r="I126" s="19">
        <v>10610947</v>
      </c>
      <c r="J126" s="19">
        <v>17570</v>
      </c>
      <c r="K126" s="17" t="s">
        <v>14</v>
      </c>
      <c r="L126" s="10"/>
      <c r="M126" s="60">
        <v>611</v>
      </c>
      <c r="N126" s="60">
        <v>630</v>
      </c>
      <c r="O126" s="60">
        <v>630</v>
      </c>
      <c r="P126" s="10"/>
      <c r="Q126" s="60">
        <f>N126*$Q$189</f>
        <v>18900</v>
      </c>
      <c r="R126" s="10"/>
      <c r="S126" s="62">
        <f t="shared" si="21"/>
        <v>19530</v>
      </c>
      <c r="T126" s="10"/>
      <c r="U126" s="64">
        <v>5.9</v>
      </c>
      <c r="V126" s="64">
        <v>5.9</v>
      </c>
      <c r="W126" s="10"/>
      <c r="X126" s="43">
        <f>AP126+AT126</f>
        <v>9305547047.9999981</v>
      </c>
      <c r="Y126" s="36">
        <f>X126/AV126</f>
        <v>4.7698739289558659E-2</v>
      </c>
      <c r="Z126" s="10"/>
      <c r="AA126" s="20">
        <v>53.7</v>
      </c>
      <c r="AB126" s="20">
        <v>10.3</v>
      </c>
      <c r="AC126" s="20">
        <v>8.6999999999999993</v>
      </c>
      <c r="AD126" s="20">
        <v>21.3</v>
      </c>
      <c r="AE126" s="20">
        <v>6</v>
      </c>
      <c r="AF126" s="66">
        <f t="shared" si="22"/>
        <v>100</v>
      </c>
      <c r="AG126" s="10"/>
      <c r="AH126" s="72"/>
      <c r="AI126" s="73"/>
      <c r="AJ126" s="74"/>
      <c r="AK126" s="75"/>
      <c r="AL126" s="76"/>
      <c r="AN126" s="57">
        <v>18463.386999999999</v>
      </c>
      <c r="AO126" s="35">
        <v>80</v>
      </c>
      <c r="AP126" s="43">
        <f t="shared" si="23"/>
        <v>930554704.79999995</v>
      </c>
      <c r="AR126" s="57">
        <f t="shared" si="24"/>
        <v>18463.386999999999</v>
      </c>
      <c r="AS126" s="35">
        <v>24</v>
      </c>
      <c r="AT126" s="43">
        <f t="shared" si="25"/>
        <v>8374992343.1999989</v>
      </c>
      <c r="AV126" s="43">
        <v>195090000000</v>
      </c>
    </row>
    <row r="127" spans="1:48" ht="24" customHeight="1">
      <c r="A127" s="16"/>
      <c r="B127" s="17">
        <f t="shared" si="19"/>
        <v>119</v>
      </c>
      <c r="C127" s="10"/>
      <c r="D127" s="18" t="s">
        <v>129</v>
      </c>
      <c r="E127" s="10"/>
      <c r="F127" s="18" t="s">
        <v>5</v>
      </c>
      <c r="G127" s="18" t="s">
        <v>198</v>
      </c>
      <c r="H127" s="10"/>
      <c r="I127" s="19">
        <v>193203472</v>
      </c>
      <c r="J127" s="19">
        <v>1510</v>
      </c>
      <c r="K127" s="17" t="s">
        <v>9</v>
      </c>
      <c r="L127" s="10"/>
      <c r="M127" s="60">
        <v>4448</v>
      </c>
      <c r="N127" s="60">
        <v>27582</v>
      </c>
      <c r="O127" s="60">
        <v>52708</v>
      </c>
      <c r="P127" s="10"/>
      <c r="Q127" s="60">
        <f>N127*$Q$188</f>
        <v>413730</v>
      </c>
      <c r="R127" s="10"/>
      <c r="S127" s="62">
        <f t="shared" si="21"/>
        <v>441312</v>
      </c>
      <c r="T127" s="10"/>
      <c r="U127" s="64">
        <v>14.3</v>
      </c>
      <c r="V127" s="64">
        <v>25.16</v>
      </c>
      <c r="W127" s="10"/>
      <c r="X127" s="43">
        <v>13230000000</v>
      </c>
      <c r="Y127" s="36">
        <v>4.7E-2</v>
      </c>
      <c r="Z127" s="10"/>
      <c r="AA127" s="20">
        <v>21</v>
      </c>
      <c r="AB127" s="20">
        <v>20</v>
      </c>
      <c r="AC127" s="20">
        <v>8</v>
      </c>
      <c r="AD127" s="20">
        <v>50</v>
      </c>
      <c r="AE127" s="20">
        <v>1</v>
      </c>
      <c r="AF127" s="66">
        <f t="shared" si="22"/>
        <v>100</v>
      </c>
      <c r="AG127" s="10"/>
      <c r="AH127" s="36">
        <v>-3.1E-2</v>
      </c>
      <c r="AI127" s="40">
        <v>9499</v>
      </c>
      <c r="AJ127" s="37">
        <v>0.75</v>
      </c>
      <c r="AK127" s="42" t="s">
        <v>213</v>
      </c>
      <c r="AL127" s="41">
        <v>1461</v>
      </c>
      <c r="AN127" s="86"/>
      <c r="AO127" s="87"/>
      <c r="AP127" s="88">
        <f t="shared" si="23"/>
        <v>0</v>
      </c>
      <c r="AR127" s="86">
        <f t="shared" si="24"/>
        <v>0</v>
      </c>
      <c r="AS127" s="87"/>
      <c r="AT127" s="88">
        <f t="shared" si="25"/>
        <v>0</v>
      </c>
      <c r="AV127" s="88">
        <v>0</v>
      </c>
    </row>
    <row r="128" spans="1:48" ht="24" customHeight="1">
      <c r="B128" s="17">
        <f t="shared" si="19"/>
        <v>120</v>
      </c>
      <c r="C128" s="10"/>
      <c r="D128" s="18" t="s">
        <v>130</v>
      </c>
      <c r="E128" s="10"/>
      <c r="F128" s="18" t="s">
        <v>13</v>
      </c>
      <c r="G128" s="18" t="s">
        <v>222</v>
      </c>
      <c r="H128" s="10"/>
      <c r="I128" s="19">
        <v>4034119</v>
      </c>
      <c r="J128" s="19">
        <v>12140</v>
      </c>
      <c r="K128" s="17" t="s">
        <v>9</v>
      </c>
      <c r="L128" s="10"/>
      <c r="M128" s="60">
        <v>440</v>
      </c>
      <c r="N128" s="60">
        <v>575</v>
      </c>
      <c r="O128" s="60">
        <v>506</v>
      </c>
      <c r="P128" s="10"/>
      <c r="Q128" s="60">
        <f>N128*$Q$188</f>
        <v>8625</v>
      </c>
      <c r="R128" s="10"/>
      <c r="S128" s="62">
        <f t="shared" si="21"/>
        <v>9200</v>
      </c>
      <c r="T128" s="10"/>
      <c r="U128" s="64">
        <v>14.3</v>
      </c>
      <c r="V128" s="64">
        <v>13.11</v>
      </c>
      <c r="W128" s="10"/>
      <c r="X128" s="43">
        <v>2750000000</v>
      </c>
      <c r="Y128" s="36">
        <v>4.7E-2</v>
      </c>
      <c r="Z128" s="10"/>
      <c r="AA128" s="20">
        <v>41</v>
      </c>
      <c r="AB128" s="20">
        <v>5</v>
      </c>
      <c r="AC128" s="20">
        <v>5</v>
      </c>
      <c r="AD128" s="20">
        <v>47</v>
      </c>
      <c r="AE128" s="20">
        <v>2</v>
      </c>
      <c r="AF128" s="66">
        <f t="shared" si="22"/>
        <v>100</v>
      </c>
      <c r="AG128" s="10"/>
      <c r="AH128" s="36">
        <v>-9.7000000000000003E-2</v>
      </c>
      <c r="AI128" s="40">
        <v>31942</v>
      </c>
      <c r="AJ128" s="37">
        <v>0.77</v>
      </c>
      <c r="AK128" s="42" t="s">
        <v>210</v>
      </c>
      <c r="AL128" s="41">
        <v>659</v>
      </c>
      <c r="AN128" s="86"/>
      <c r="AO128" s="87"/>
      <c r="AP128" s="88">
        <f t="shared" si="23"/>
        <v>0</v>
      </c>
      <c r="AR128" s="86">
        <f t="shared" si="24"/>
        <v>0</v>
      </c>
      <c r="AS128" s="87"/>
      <c r="AT128" s="88">
        <f t="shared" si="25"/>
        <v>0</v>
      </c>
      <c r="AV128" s="88">
        <v>0</v>
      </c>
    </row>
    <row r="129" spans="1:49" ht="24" customHeight="1">
      <c r="A129" s="16"/>
      <c r="B129" s="17">
        <f t="shared" si="19"/>
        <v>121</v>
      </c>
      <c r="C129" s="10"/>
      <c r="D129" s="18" t="s">
        <v>131</v>
      </c>
      <c r="E129" s="10"/>
      <c r="F129" s="18" t="s">
        <v>18</v>
      </c>
      <c r="G129" s="18" t="s">
        <v>224</v>
      </c>
      <c r="H129" s="10"/>
      <c r="I129" s="19">
        <v>8084991</v>
      </c>
      <c r="J129" s="19">
        <v>2160</v>
      </c>
      <c r="K129" s="17" t="s">
        <v>9</v>
      </c>
      <c r="L129" s="10"/>
      <c r="M129" s="60">
        <v>158</v>
      </c>
      <c r="N129" s="60">
        <v>1145</v>
      </c>
      <c r="O129" s="60">
        <v>2788</v>
      </c>
      <c r="P129" s="10"/>
      <c r="Q129" s="60">
        <f>N129*$Q$188</f>
        <v>17175</v>
      </c>
      <c r="R129" s="10"/>
      <c r="S129" s="62">
        <f t="shared" si="21"/>
        <v>18320</v>
      </c>
      <c r="T129" s="10"/>
      <c r="U129" s="64">
        <v>14.2</v>
      </c>
      <c r="V129" s="64">
        <v>31.06</v>
      </c>
      <c r="W129" s="10"/>
      <c r="X129" s="43">
        <v>896010000</v>
      </c>
      <c r="Y129" s="36">
        <v>4.7E-2</v>
      </c>
      <c r="Z129" s="10"/>
      <c r="AA129" s="20">
        <v>49</v>
      </c>
      <c r="AB129" s="20">
        <v>19</v>
      </c>
      <c r="AC129" s="20">
        <v>1</v>
      </c>
      <c r="AD129" s="20">
        <v>29</v>
      </c>
      <c r="AE129" s="20">
        <v>2</v>
      </c>
      <c r="AF129" s="66">
        <f t="shared" si="22"/>
        <v>100</v>
      </c>
      <c r="AG129" s="10"/>
      <c r="AH129" s="36">
        <v>-4.1000000000000002E-2</v>
      </c>
      <c r="AI129" s="40">
        <v>1249</v>
      </c>
      <c r="AJ129" s="37">
        <v>0.9</v>
      </c>
      <c r="AK129" s="42" t="s">
        <v>213</v>
      </c>
      <c r="AL129" s="41">
        <v>1777</v>
      </c>
      <c r="AN129" s="86"/>
      <c r="AO129" s="87"/>
      <c r="AP129" s="88">
        <f t="shared" si="23"/>
        <v>0</v>
      </c>
      <c r="AR129" s="86">
        <f t="shared" si="24"/>
        <v>0</v>
      </c>
      <c r="AS129" s="87"/>
      <c r="AT129" s="88">
        <f t="shared" si="25"/>
        <v>0</v>
      </c>
      <c r="AV129" s="88">
        <v>0</v>
      </c>
    </row>
    <row r="130" spans="1:49" ht="24" customHeight="1">
      <c r="A130" s="16"/>
      <c r="B130" s="17">
        <f t="shared" si="19"/>
        <v>122</v>
      </c>
      <c r="C130" s="10"/>
      <c r="D130" s="18" t="s">
        <v>175</v>
      </c>
      <c r="E130" s="10"/>
      <c r="F130" s="18" t="s">
        <v>8</v>
      </c>
      <c r="G130" s="18" t="s">
        <v>212</v>
      </c>
      <c r="H130" s="10"/>
      <c r="I130" s="19">
        <v>44438624</v>
      </c>
      <c r="J130" s="19">
        <v>2310</v>
      </c>
      <c r="K130" s="17" t="s">
        <v>9</v>
      </c>
      <c r="L130" s="10"/>
      <c r="M130" s="60">
        <v>4687</v>
      </c>
      <c r="N130" s="60">
        <v>6089</v>
      </c>
      <c r="O130" s="60">
        <v>7308</v>
      </c>
      <c r="P130" s="10"/>
      <c r="Q130" s="60">
        <f>N130*$Q$188</f>
        <v>91335</v>
      </c>
      <c r="R130" s="10"/>
      <c r="S130" s="62">
        <f t="shared" si="21"/>
        <v>97424</v>
      </c>
      <c r="T130" s="10"/>
      <c r="U130" s="64">
        <v>13.7</v>
      </c>
      <c r="V130" s="64">
        <v>16.25</v>
      </c>
      <c r="W130" s="10"/>
      <c r="X130" s="43">
        <v>4430000000</v>
      </c>
      <c r="Y130" s="36">
        <v>4.7E-2</v>
      </c>
      <c r="Z130" s="10"/>
      <c r="AA130" s="20">
        <v>50</v>
      </c>
      <c r="AB130" s="20">
        <v>8</v>
      </c>
      <c r="AC130" s="20">
        <v>2</v>
      </c>
      <c r="AD130" s="20">
        <v>39</v>
      </c>
      <c r="AE130" s="20">
        <v>1</v>
      </c>
      <c r="AF130" s="66">
        <f t="shared" si="22"/>
        <v>100</v>
      </c>
      <c r="AG130" s="10"/>
      <c r="AH130" s="36">
        <v>0.28899999999999998</v>
      </c>
      <c r="AI130" s="40">
        <v>32480</v>
      </c>
      <c r="AJ130" s="37">
        <v>0.86</v>
      </c>
      <c r="AK130" s="42" t="s">
        <v>210</v>
      </c>
      <c r="AL130" s="41">
        <v>1003</v>
      </c>
      <c r="AN130" s="86"/>
      <c r="AO130" s="87"/>
      <c r="AP130" s="88">
        <f t="shared" si="23"/>
        <v>0</v>
      </c>
      <c r="AR130" s="86">
        <f t="shared" si="24"/>
        <v>0</v>
      </c>
      <c r="AS130" s="87"/>
      <c r="AT130" s="88">
        <f t="shared" si="25"/>
        <v>0</v>
      </c>
      <c r="AV130" s="88">
        <v>0</v>
      </c>
    </row>
    <row r="131" spans="1:49" s="25" customFormat="1" ht="24" customHeight="1">
      <c r="A131" s="27"/>
      <c r="B131" s="17">
        <f t="shared" si="19"/>
        <v>123</v>
      </c>
      <c r="C131" s="24"/>
      <c r="D131" s="18" t="s">
        <v>39</v>
      </c>
      <c r="E131" s="10"/>
      <c r="F131" s="18" t="s">
        <v>13</v>
      </c>
      <c r="G131" s="18" t="s">
        <v>222</v>
      </c>
      <c r="H131" s="10"/>
      <c r="I131" s="19">
        <v>36289824</v>
      </c>
      <c r="J131" s="19">
        <v>43660</v>
      </c>
      <c r="K131" s="17" t="s">
        <v>14</v>
      </c>
      <c r="L131" s="10"/>
      <c r="M131" s="60">
        <v>1858</v>
      </c>
      <c r="N131" s="60">
        <v>2118</v>
      </c>
      <c r="O131" s="60">
        <v>2118</v>
      </c>
      <c r="P131" s="10"/>
      <c r="Q131" s="60">
        <f>N131*$Q$189</f>
        <v>63540</v>
      </c>
      <c r="R131" s="10"/>
      <c r="S131" s="62">
        <f t="shared" si="21"/>
        <v>65658</v>
      </c>
      <c r="T131" s="10"/>
      <c r="U131" s="64">
        <v>5.8</v>
      </c>
      <c r="V131" s="64">
        <v>5.8</v>
      </c>
      <c r="W131" s="10"/>
      <c r="X131" s="43">
        <f>AP131+AT131</f>
        <v>71639064254.399994</v>
      </c>
      <c r="Y131" s="36">
        <f>X131/AV131</f>
        <v>4.691490782868369E-2</v>
      </c>
      <c r="Z131" s="10"/>
      <c r="AA131" s="20">
        <v>64.3</v>
      </c>
      <c r="AB131" s="20">
        <v>10.8</v>
      </c>
      <c r="AC131" s="20">
        <v>2.5</v>
      </c>
      <c r="AD131" s="20">
        <v>15.2</v>
      </c>
      <c r="AE131" s="20">
        <v>7.2</v>
      </c>
      <c r="AF131" s="66">
        <f t="shared" si="22"/>
        <v>100</v>
      </c>
      <c r="AG131" s="10"/>
      <c r="AH131" s="72"/>
      <c r="AI131" s="73"/>
      <c r="AJ131" s="74"/>
      <c r="AK131" s="75"/>
      <c r="AL131" s="76"/>
      <c r="AM131" s="4"/>
      <c r="AN131" s="57">
        <v>42279.900999999998</v>
      </c>
      <c r="AO131" s="35">
        <v>80</v>
      </c>
      <c r="AP131" s="43">
        <f t="shared" si="23"/>
        <v>7163906425.4399986</v>
      </c>
      <c r="AQ131" s="4"/>
      <c r="AR131" s="57">
        <f t="shared" si="24"/>
        <v>42279.900999999998</v>
      </c>
      <c r="AS131" s="35">
        <v>24</v>
      </c>
      <c r="AT131" s="43">
        <f t="shared" si="25"/>
        <v>64475157828.959999</v>
      </c>
      <c r="AU131" s="4"/>
      <c r="AV131" s="43">
        <v>1527000000000</v>
      </c>
      <c r="AW131" s="4"/>
    </row>
    <row r="132" spans="1:49" ht="24" customHeight="1">
      <c r="A132" s="16"/>
      <c r="B132" s="17">
        <f t="shared" si="19"/>
        <v>124</v>
      </c>
      <c r="C132" s="10"/>
      <c r="D132" s="18" t="s">
        <v>25</v>
      </c>
      <c r="E132" s="10"/>
      <c r="F132" s="18" t="s">
        <v>8</v>
      </c>
      <c r="G132" s="18" t="s">
        <v>212</v>
      </c>
      <c r="H132" s="10"/>
      <c r="I132" s="19">
        <v>11358379</v>
      </c>
      <c r="J132" s="19">
        <v>41860</v>
      </c>
      <c r="K132" s="17" t="s">
        <v>14</v>
      </c>
      <c r="L132" s="10"/>
      <c r="M132" s="60">
        <v>637</v>
      </c>
      <c r="N132" s="60">
        <v>657</v>
      </c>
      <c r="O132" s="60">
        <v>657</v>
      </c>
      <c r="P132" s="10"/>
      <c r="Q132" s="60">
        <f>N132*$Q$189</f>
        <v>19710</v>
      </c>
      <c r="R132" s="10"/>
      <c r="S132" s="62">
        <f t="shared" si="21"/>
        <v>20367</v>
      </c>
      <c r="T132" s="10"/>
      <c r="U132" s="64">
        <v>5.8</v>
      </c>
      <c r="V132" s="64">
        <v>5.8</v>
      </c>
      <c r="W132" s="10"/>
      <c r="X132" s="43">
        <f>AP132+AT132</f>
        <v>22081559760</v>
      </c>
      <c r="Y132" s="36">
        <f>X132/AV132</f>
        <v>4.6384277008845579E-2</v>
      </c>
      <c r="Z132" s="10"/>
      <c r="AA132" s="20">
        <v>57.1</v>
      </c>
      <c r="AB132" s="20">
        <v>14.4</v>
      </c>
      <c r="AC132" s="20">
        <v>11.1</v>
      </c>
      <c r="AD132" s="20">
        <v>12.2</v>
      </c>
      <c r="AE132" s="20">
        <v>5.2</v>
      </c>
      <c r="AF132" s="66">
        <f t="shared" si="22"/>
        <v>100</v>
      </c>
      <c r="AG132" s="10"/>
      <c r="AH132" s="72"/>
      <c r="AI132" s="73"/>
      <c r="AJ132" s="74"/>
      <c r="AK132" s="75"/>
      <c r="AL132" s="76"/>
      <c r="AN132" s="57">
        <v>42012.1</v>
      </c>
      <c r="AO132" s="35">
        <v>80</v>
      </c>
      <c r="AP132" s="43">
        <f t="shared" si="23"/>
        <v>2208155976</v>
      </c>
      <c r="AR132" s="57">
        <f t="shared" si="24"/>
        <v>42012.1</v>
      </c>
      <c r="AS132" s="35">
        <v>24</v>
      </c>
      <c r="AT132" s="43">
        <f t="shared" si="25"/>
        <v>19873403784</v>
      </c>
      <c r="AV132" s="43">
        <v>476057000000</v>
      </c>
    </row>
    <row r="133" spans="1:49" ht="24" customHeight="1">
      <c r="A133" s="16"/>
      <c r="B133" s="17">
        <f t="shared" si="19"/>
        <v>125</v>
      </c>
      <c r="C133" s="10"/>
      <c r="D133" s="18" t="s">
        <v>7</v>
      </c>
      <c r="E133" s="10"/>
      <c r="F133" s="18" t="s">
        <v>8</v>
      </c>
      <c r="G133" s="18" t="s">
        <v>212</v>
      </c>
      <c r="H133" s="10"/>
      <c r="I133" s="19">
        <v>2926348</v>
      </c>
      <c r="J133" s="19">
        <v>4250</v>
      </c>
      <c r="K133" s="17" t="s">
        <v>9</v>
      </c>
      <c r="L133" s="10"/>
      <c r="M133" s="60">
        <v>269</v>
      </c>
      <c r="N133" s="60">
        <v>399</v>
      </c>
      <c r="O133" s="60">
        <v>251</v>
      </c>
      <c r="P133" s="10"/>
      <c r="Q133" s="60">
        <f>N133*$Q$188</f>
        <v>5985</v>
      </c>
      <c r="R133" s="10"/>
      <c r="S133" s="62">
        <f t="shared" si="21"/>
        <v>6384</v>
      </c>
      <c r="T133" s="10"/>
      <c r="U133" s="64">
        <v>13.6</v>
      </c>
      <c r="V133" s="64">
        <v>9.0399999999999991</v>
      </c>
      <c r="W133" s="10"/>
      <c r="X133" s="43">
        <v>548170000</v>
      </c>
      <c r="Y133" s="36">
        <v>4.5999999999999999E-2</v>
      </c>
      <c r="Z133" s="10"/>
      <c r="AA133" s="20">
        <v>38</v>
      </c>
      <c r="AB133" s="20">
        <v>10</v>
      </c>
      <c r="AC133" s="20">
        <v>4</v>
      </c>
      <c r="AD133" s="20">
        <v>46</v>
      </c>
      <c r="AE133" s="20">
        <v>2</v>
      </c>
      <c r="AF133" s="66">
        <f t="shared" si="22"/>
        <v>100</v>
      </c>
      <c r="AG133" s="10"/>
      <c r="AH133" s="36">
        <v>-1.6E-2</v>
      </c>
      <c r="AI133" s="40">
        <v>19243</v>
      </c>
      <c r="AJ133" s="37">
        <v>0.73</v>
      </c>
      <c r="AK133" s="42" t="s">
        <v>213</v>
      </c>
      <c r="AL133" s="41">
        <v>645</v>
      </c>
      <c r="AN133" s="86"/>
      <c r="AO133" s="87"/>
      <c r="AP133" s="88">
        <f t="shared" si="23"/>
        <v>0</v>
      </c>
      <c r="AR133" s="86">
        <f t="shared" si="24"/>
        <v>0</v>
      </c>
      <c r="AS133" s="87"/>
      <c r="AT133" s="88">
        <f t="shared" si="25"/>
        <v>0</v>
      </c>
      <c r="AV133" s="88">
        <v>0</v>
      </c>
    </row>
    <row r="134" spans="1:49" ht="24" customHeight="1">
      <c r="A134" s="16"/>
      <c r="B134" s="17">
        <f t="shared" si="19"/>
        <v>126</v>
      </c>
      <c r="C134" s="10"/>
      <c r="D134" s="18" t="s">
        <v>15</v>
      </c>
      <c r="E134" s="10"/>
      <c r="F134" s="18" t="s">
        <v>13</v>
      </c>
      <c r="G134" s="18" t="s">
        <v>222</v>
      </c>
      <c r="H134" s="10"/>
      <c r="I134" s="19">
        <v>43847432</v>
      </c>
      <c r="J134" s="19">
        <v>11960</v>
      </c>
      <c r="K134" s="17" t="s">
        <v>9</v>
      </c>
      <c r="L134" s="10"/>
      <c r="M134" s="60">
        <v>5530</v>
      </c>
      <c r="N134" s="60">
        <v>6119</v>
      </c>
      <c r="O134" s="60">
        <v>6508</v>
      </c>
      <c r="P134" s="10"/>
      <c r="Q134" s="60">
        <f>N134*$Q$188</f>
        <v>91785</v>
      </c>
      <c r="R134" s="10"/>
      <c r="S134" s="62">
        <f t="shared" si="21"/>
        <v>97904</v>
      </c>
      <c r="T134" s="10"/>
      <c r="U134" s="64">
        <v>14</v>
      </c>
      <c r="V134" s="64">
        <v>14.85</v>
      </c>
      <c r="W134" s="10"/>
      <c r="X134" s="43">
        <v>25750000000</v>
      </c>
      <c r="Y134" s="36">
        <v>4.5999999999999999E-2</v>
      </c>
      <c r="Z134" s="10"/>
      <c r="AA134" s="20">
        <v>52</v>
      </c>
      <c r="AB134" s="20">
        <v>18</v>
      </c>
      <c r="AC134" s="20">
        <v>2</v>
      </c>
      <c r="AD134" s="20">
        <v>27</v>
      </c>
      <c r="AE134" s="20">
        <v>1</v>
      </c>
      <c r="AF134" s="66">
        <f t="shared" si="22"/>
        <v>100</v>
      </c>
      <c r="AG134" s="10"/>
      <c r="AH134" s="36">
        <v>-7.6999999999999999E-2</v>
      </c>
      <c r="AI134" s="40">
        <v>49338</v>
      </c>
      <c r="AJ134" s="37">
        <v>0.73</v>
      </c>
      <c r="AK134" s="42" t="s">
        <v>213</v>
      </c>
      <c r="AL134" s="41">
        <v>795</v>
      </c>
      <c r="AN134" s="86"/>
      <c r="AO134" s="87"/>
      <c r="AP134" s="88">
        <f t="shared" si="23"/>
        <v>0</v>
      </c>
      <c r="AR134" s="86">
        <f t="shared" si="24"/>
        <v>0</v>
      </c>
      <c r="AS134" s="87"/>
      <c r="AT134" s="88">
        <f t="shared" si="25"/>
        <v>0</v>
      </c>
      <c r="AV134" s="88">
        <v>0</v>
      </c>
    </row>
    <row r="135" spans="1:49" ht="24" customHeight="1">
      <c r="A135" s="16"/>
      <c r="B135" s="17">
        <f t="shared" si="19"/>
        <v>127</v>
      </c>
      <c r="C135" s="10"/>
      <c r="D135" s="18" t="s">
        <v>113</v>
      </c>
      <c r="E135" s="10"/>
      <c r="F135" s="18" t="s">
        <v>11</v>
      </c>
      <c r="G135" s="18" t="s">
        <v>11</v>
      </c>
      <c r="H135" s="10"/>
      <c r="I135" s="19">
        <v>1262132</v>
      </c>
      <c r="J135" s="19">
        <v>9760</v>
      </c>
      <c r="K135" s="17" t="s">
        <v>9</v>
      </c>
      <c r="L135" s="10"/>
      <c r="M135" s="60">
        <v>144</v>
      </c>
      <c r="N135" s="60">
        <v>173</v>
      </c>
      <c r="O135" s="60">
        <v>168</v>
      </c>
      <c r="P135" s="10"/>
      <c r="Q135" s="60">
        <f>N135*$Q$188</f>
        <v>2595</v>
      </c>
      <c r="R135" s="10"/>
      <c r="S135" s="62">
        <f t="shared" si="21"/>
        <v>2768</v>
      </c>
      <c r="T135" s="10"/>
      <c r="U135" s="64">
        <v>13.7</v>
      </c>
      <c r="V135" s="64">
        <v>13.22</v>
      </c>
      <c r="W135" s="10"/>
      <c r="X135" s="43">
        <v>556910000</v>
      </c>
      <c r="Y135" s="36">
        <v>4.5999999999999999E-2</v>
      </c>
      <c r="Z135" s="10"/>
      <c r="AA135" s="20">
        <v>40</v>
      </c>
      <c r="AB135" s="20">
        <v>28</v>
      </c>
      <c r="AC135" s="20">
        <v>3</v>
      </c>
      <c r="AD135" s="20">
        <v>28</v>
      </c>
      <c r="AE135" s="20">
        <v>1</v>
      </c>
      <c r="AF135" s="66">
        <f t="shared" si="22"/>
        <v>100</v>
      </c>
      <c r="AG135" s="10"/>
      <c r="AH135" s="36">
        <v>4.3999999999999997E-2</v>
      </c>
      <c r="AI135" s="40">
        <v>40224</v>
      </c>
      <c r="AJ135" s="37">
        <v>0.8</v>
      </c>
      <c r="AK135" s="42" t="s">
        <v>223</v>
      </c>
      <c r="AL135" s="41">
        <v>727</v>
      </c>
      <c r="AN135" s="86"/>
      <c r="AO135" s="87"/>
      <c r="AP135" s="88">
        <f t="shared" si="23"/>
        <v>0</v>
      </c>
      <c r="AR135" s="86">
        <f t="shared" si="24"/>
        <v>0</v>
      </c>
      <c r="AS135" s="87"/>
      <c r="AT135" s="88">
        <f t="shared" si="25"/>
        <v>0</v>
      </c>
      <c r="AV135" s="88">
        <v>0</v>
      </c>
    </row>
    <row r="136" spans="1:49" ht="24" customHeight="1">
      <c r="A136" s="16"/>
      <c r="B136" s="17">
        <f t="shared" si="19"/>
        <v>128</v>
      </c>
      <c r="C136" s="10"/>
      <c r="D136" s="18" t="s">
        <v>111</v>
      </c>
      <c r="E136" s="10"/>
      <c r="F136" s="18" t="s">
        <v>8</v>
      </c>
      <c r="G136" s="18" t="s">
        <v>212</v>
      </c>
      <c r="H136" s="10"/>
      <c r="I136" s="19">
        <v>429362</v>
      </c>
      <c r="J136" s="19">
        <v>24140</v>
      </c>
      <c r="K136" s="17" t="s">
        <v>14</v>
      </c>
      <c r="L136" s="10"/>
      <c r="M136" s="60">
        <v>22</v>
      </c>
      <c r="N136" s="60">
        <v>26</v>
      </c>
      <c r="O136" s="60">
        <v>26</v>
      </c>
      <c r="P136" s="10"/>
      <c r="Q136" s="60">
        <f>N136*$Q$189</f>
        <v>780</v>
      </c>
      <c r="R136" s="10"/>
      <c r="S136" s="62">
        <f t="shared" si="21"/>
        <v>806</v>
      </c>
      <c r="T136" s="10"/>
      <c r="U136" s="64">
        <v>6.1</v>
      </c>
      <c r="V136" s="64">
        <v>6.1</v>
      </c>
      <c r="W136" s="10"/>
      <c r="X136" s="43">
        <f>AP136+AT136</f>
        <v>523151616.00000006</v>
      </c>
      <c r="Y136" s="36">
        <f>X136/AV136</f>
        <v>4.5678129398410899E-2</v>
      </c>
      <c r="Z136" s="10"/>
      <c r="AA136" s="20">
        <v>18.2</v>
      </c>
      <c r="AB136" s="20">
        <v>40.9</v>
      </c>
      <c r="AC136" s="20">
        <v>4.5</v>
      </c>
      <c r="AD136" s="20">
        <v>27.3</v>
      </c>
      <c r="AE136" s="20">
        <v>9.1</v>
      </c>
      <c r="AF136" s="66">
        <f t="shared" si="22"/>
        <v>99.999999999999986</v>
      </c>
      <c r="AG136" s="10"/>
      <c r="AH136" s="72"/>
      <c r="AI136" s="73"/>
      <c r="AJ136" s="74"/>
      <c r="AK136" s="75"/>
      <c r="AL136" s="76"/>
      <c r="AN136" s="57">
        <v>25151.52</v>
      </c>
      <c r="AO136" s="35">
        <v>80</v>
      </c>
      <c r="AP136" s="43">
        <f t="shared" si="23"/>
        <v>52315161.600000001</v>
      </c>
      <c r="AR136" s="57">
        <f t="shared" si="24"/>
        <v>25151.52</v>
      </c>
      <c r="AS136" s="35">
        <v>24</v>
      </c>
      <c r="AT136" s="43">
        <f t="shared" si="25"/>
        <v>470836454.40000004</v>
      </c>
      <c r="AV136" s="43">
        <v>11453000000</v>
      </c>
    </row>
    <row r="137" spans="1:49" ht="24" customHeight="1">
      <c r="A137" s="16"/>
      <c r="B137" s="17">
        <f t="shared" si="19"/>
        <v>129</v>
      </c>
      <c r="C137" s="10"/>
      <c r="D137" s="18" t="s">
        <v>90</v>
      </c>
      <c r="E137" s="10"/>
      <c r="F137" s="18" t="s">
        <v>13</v>
      </c>
      <c r="G137" s="18" t="s">
        <v>222</v>
      </c>
      <c r="H137" s="10"/>
      <c r="I137" s="19">
        <v>2881355</v>
      </c>
      <c r="J137" s="19">
        <v>4660</v>
      </c>
      <c r="K137" s="17" t="s">
        <v>9</v>
      </c>
      <c r="L137" s="10"/>
      <c r="M137" s="60">
        <v>379</v>
      </c>
      <c r="N137" s="60">
        <v>391</v>
      </c>
      <c r="O137" s="60">
        <v>282</v>
      </c>
      <c r="P137" s="10"/>
      <c r="Q137" s="60">
        <f>N137*$Q$188</f>
        <v>5865</v>
      </c>
      <c r="R137" s="10"/>
      <c r="S137" s="62">
        <f t="shared" ref="S137:S168" si="27">Q137+N137</f>
        <v>6256</v>
      </c>
      <c r="T137" s="10"/>
      <c r="U137" s="64">
        <v>13.6</v>
      </c>
      <c r="V137" s="64">
        <v>10.15</v>
      </c>
      <c r="W137" s="10"/>
      <c r="X137" s="43">
        <v>634940000</v>
      </c>
      <c r="Y137" s="36">
        <v>4.4999999999999998E-2</v>
      </c>
      <c r="Z137" s="10"/>
      <c r="AA137" s="20">
        <v>50</v>
      </c>
      <c r="AB137" s="20">
        <v>18</v>
      </c>
      <c r="AC137" s="20">
        <v>7</v>
      </c>
      <c r="AD137" s="20">
        <v>24</v>
      </c>
      <c r="AE137" s="20">
        <v>1</v>
      </c>
      <c r="AF137" s="66">
        <f t="shared" ref="AF137:AF168" si="28">SUM(AA137:AE137)</f>
        <v>100</v>
      </c>
      <c r="AG137" s="10"/>
      <c r="AH137" s="36">
        <v>-3.0000000000000001E-3</v>
      </c>
      <c r="AI137" s="40">
        <v>18787</v>
      </c>
      <c r="AJ137" s="37">
        <v>0.75</v>
      </c>
      <c r="AK137" s="42" t="s">
        <v>210</v>
      </c>
      <c r="AL137" s="41">
        <v>505</v>
      </c>
      <c r="AN137" s="86"/>
      <c r="AO137" s="87"/>
      <c r="AP137" s="88">
        <f t="shared" ref="AP137:AP168" si="29">N137*AN137*AO137</f>
        <v>0</v>
      </c>
      <c r="AR137" s="86">
        <f t="shared" ref="AR137:AR168" si="30">AN137</f>
        <v>0</v>
      </c>
      <c r="AS137" s="87"/>
      <c r="AT137" s="88">
        <f t="shared" ref="AT137:AT168" si="31">Q137*AR137*AS137</f>
        <v>0</v>
      </c>
      <c r="AV137" s="88">
        <v>0</v>
      </c>
    </row>
    <row r="138" spans="1:49" ht="24" customHeight="1">
      <c r="A138" s="16"/>
      <c r="B138" s="17">
        <f t="shared" si="19"/>
        <v>130</v>
      </c>
      <c r="C138" s="10"/>
      <c r="D138" s="18" t="s">
        <v>133</v>
      </c>
      <c r="E138" s="10"/>
      <c r="F138" s="18" t="s">
        <v>13</v>
      </c>
      <c r="G138" s="18" t="s">
        <v>222</v>
      </c>
      <c r="H138" s="10"/>
      <c r="I138" s="19">
        <v>31773840</v>
      </c>
      <c r="J138" s="19">
        <v>5950</v>
      </c>
      <c r="K138" s="17" t="s">
        <v>9</v>
      </c>
      <c r="L138" s="10"/>
      <c r="M138" s="60">
        <v>2696</v>
      </c>
      <c r="N138" s="60">
        <v>4286</v>
      </c>
      <c r="O138" s="60">
        <v>4555</v>
      </c>
      <c r="P138" s="10"/>
      <c r="Q138" s="60">
        <f>N138*$Q$188</f>
        <v>64290</v>
      </c>
      <c r="R138" s="10"/>
      <c r="S138" s="62">
        <f t="shared" si="27"/>
        <v>68576</v>
      </c>
      <c r="T138" s="10"/>
      <c r="U138" s="64">
        <v>13.5</v>
      </c>
      <c r="V138" s="64">
        <v>13.95</v>
      </c>
      <c r="W138" s="10"/>
      <c r="X138" s="43">
        <v>8600000000</v>
      </c>
      <c r="Y138" s="36">
        <v>4.4999999999999998E-2</v>
      </c>
      <c r="Z138" s="10"/>
      <c r="AA138" s="20">
        <v>40</v>
      </c>
      <c r="AB138" s="20">
        <v>7</v>
      </c>
      <c r="AC138" s="20">
        <v>3</v>
      </c>
      <c r="AD138" s="20">
        <v>49</v>
      </c>
      <c r="AE138" s="20">
        <v>1</v>
      </c>
      <c r="AF138" s="66">
        <f t="shared" si="28"/>
        <v>100</v>
      </c>
      <c r="AG138" s="10"/>
      <c r="AH138" s="36">
        <v>-0.127</v>
      </c>
      <c r="AI138" s="40">
        <v>17640</v>
      </c>
      <c r="AJ138" s="37">
        <v>0.71</v>
      </c>
      <c r="AK138" s="42" t="s">
        <v>213</v>
      </c>
      <c r="AL138" s="41">
        <v>697</v>
      </c>
      <c r="AN138" s="86"/>
      <c r="AO138" s="87"/>
      <c r="AP138" s="88">
        <f t="shared" si="29"/>
        <v>0</v>
      </c>
      <c r="AR138" s="86">
        <f t="shared" si="30"/>
        <v>0</v>
      </c>
      <c r="AS138" s="87"/>
      <c r="AT138" s="88">
        <f t="shared" si="31"/>
        <v>0</v>
      </c>
      <c r="AV138" s="88">
        <v>0</v>
      </c>
    </row>
    <row r="139" spans="1:49" ht="24" customHeight="1">
      <c r="A139" s="16"/>
      <c r="B139" s="17">
        <f t="shared" si="19"/>
        <v>131</v>
      </c>
      <c r="C139" s="10"/>
      <c r="D139" s="18" t="s">
        <v>163</v>
      </c>
      <c r="E139" s="10"/>
      <c r="F139" s="18" t="s">
        <v>5</v>
      </c>
      <c r="G139" s="18" t="s">
        <v>226</v>
      </c>
      <c r="H139" s="10"/>
      <c r="I139" s="19">
        <v>18430452</v>
      </c>
      <c r="J139" s="19">
        <v>1840</v>
      </c>
      <c r="K139" s="17" t="s">
        <v>9</v>
      </c>
      <c r="L139" s="10"/>
      <c r="M139" s="60">
        <v>714</v>
      </c>
      <c r="N139" s="60">
        <v>4890</v>
      </c>
      <c r="O139" s="60">
        <v>1726</v>
      </c>
      <c r="P139" s="10"/>
      <c r="Q139" s="60">
        <f>N139*$Q$188</f>
        <v>73350</v>
      </c>
      <c r="R139" s="10"/>
      <c r="S139" s="62">
        <f t="shared" si="27"/>
        <v>78240</v>
      </c>
      <c r="T139" s="10"/>
      <c r="U139" s="64">
        <v>26.5</v>
      </c>
      <c r="V139" s="64">
        <v>9.6</v>
      </c>
      <c r="W139" s="10"/>
      <c r="X139" s="43">
        <v>2280000000</v>
      </c>
      <c r="Y139" s="36">
        <v>4.4999999999999998E-2</v>
      </c>
      <c r="Z139" s="10"/>
      <c r="AA139" s="20">
        <v>57</v>
      </c>
      <c r="AB139" s="20">
        <v>4</v>
      </c>
      <c r="AC139" s="20">
        <v>1</v>
      </c>
      <c r="AD139" s="20">
        <v>37</v>
      </c>
      <c r="AE139" s="20">
        <v>1</v>
      </c>
      <c r="AF139" s="66">
        <f t="shared" si="28"/>
        <v>100</v>
      </c>
      <c r="AG139" s="10"/>
      <c r="AH139" s="36">
        <v>4.8000000000000001E-2</v>
      </c>
      <c r="AI139" s="40">
        <v>13003</v>
      </c>
      <c r="AJ139" s="37">
        <v>0.66</v>
      </c>
      <c r="AK139" s="42" t="s">
        <v>214</v>
      </c>
      <c r="AL139" s="41">
        <v>497</v>
      </c>
      <c r="AN139" s="86"/>
      <c r="AO139" s="87"/>
      <c r="AP139" s="88">
        <f t="shared" si="29"/>
        <v>0</v>
      </c>
      <c r="AR139" s="86">
        <f t="shared" si="30"/>
        <v>0</v>
      </c>
      <c r="AS139" s="87"/>
      <c r="AT139" s="88">
        <f t="shared" si="31"/>
        <v>0</v>
      </c>
      <c r="AV139" s="88">
        <v>0</v>
      </c>
    </row>
    <row r="140" spans="1:49" ht="24" customHeight="1">
      <c r="A140" s="16"/>
      <c r="B140" s="17">
        <f t="shared" si="19"/>
        <v>132</v>
      </c>
      <c r="C140" s="10"/>
      <c r="D140" s="18" t="s">
        <v>23</v>
      </c>
      <c r="E140" s="10"/>
      <c r="F140" s="18" t="s">
        <v>13</v>
      </c>
      <c r="G140" s="18" t="s">
        <v>222</v>
      </c>
      <c r="H140" s="10"/>
      <c r="I140" s="19">
        <v>284996</v>
      </c>
      <c r="J140" s="19">
        <v>14830</v>
      </c>
      <c r="K140" s="17" t="s">
        <v>14</v>
      </c>
      <c r="L140" s="10"/>
      <c r="M140" s="60">
        <v>9</v>
      </c>
      <c r="N140" s="60">
        <v>16</v>
      </c>
      <c r="O140" s="60">
        <v>16</v>
      </c>
      <c r="P140" s="10"/>
      <c r="Q140" s="60">
        <f>N140*$Q$189</f>
        <v>480</v>
      </c>
      <c r="R140" s="10"/>
      <c r="S140" s="62">
        <f t="shared" si="27"/>
        <v>496</v>
      </c>
      <c r="T140" s="10"/>
      <c r="U140" s="64">
        <v>5.6</v>
      </c>
      <c r="V140" s="64">
        <v>5.6</v>
      </c>
      <c r="W140" s="10"/>
      <c r="X140" s="43">
        <f>AP140+AT140</f>
        <v>216792396.80000001</v>
      </c>
      <c r="Y140" s="36">
        <f>X140/AV140</f>
        <v>4.4791817520661158E-2</v>
      </c>
      <c r="Z140" s="10"/>
      <c r="AA140" s="20">
        <v>33.299999999999997</v>
      </c>
      <c r="AB140" s="20">
        <v>33.299999999999997</v>
      </c>
      <c r="AC140" s="20">
        <v>0</v>
      </c>
      <c r="AD140" s="20">
        <v>22.2</v>
      </c>
      <c r="AE140" s="20">
        <v>11.2</v>
      </c>
      <c r="AF140" s="66">
        <f t="shared" si="28"/>
        <v>100</v>
      </c>
      <c r="AG140" s="10"/>
      <c r="AH140" s="72"/>
      <c r="AI140" s="73"/>
      <c r="AJ140" s="74"/>
      <c r="AK140" s="75"/>
      <c r="AL140" s="76"/>
      <c r="AN140" s="57">
        <v>16936.905999999999</v>
      </c>
      <c r="AO140" s="35">
        <v>80</v>
      </c>
      <c r="AP140" s="43">
        <f t="shared" si="29"/>
        <v>21679239.68</v>
      </c>
      <c r="AR140" s="57">
        <f t="shared" si="30"/>
        <v>16936.905999999999</v>
      </c>
      <c r="AS140" s="35">
        <v>24</v>
      </c>
      <c r="AT140" s="43">
        <f t="shared" si="31"/>
        <v>195113157.12</v>
      </c>
      <c r="AV140" s="43">
        <v>4840000000</v>
      </c>
    </row>
    <row r="141" spans="1:49" ht="24" customHeight="1">
      <c r="A141" s="16"/>
      <c r="B141" s="17">
        <f t="shared" ref="B141:B183" si="32">B140+1</f>
        <v>133</v>
      </c>
      <c r="C141" s="10"/>
      <c r="D141" s="18" t="s">
        <v>17</v>
      </c>
      <c r="E141" s="10"/>
      <c r="F141" s="18" t="s">
        <v>18</v>
      </c>
      <c r="G141" s="18" t="s">
        <v>224</v>
      </c>
      <c r="H141" s="10"/>
      <c r="I141" s="19">
        <v>24125848</v>
      </c>
      <c r="J141" s="19">
        <v>54420</v>
      </c>
      <c r="K141" s="17" t="s">
        <v>14</v>
      </c>
      <c r="L141" s="10"/>
      <c r="M141" s="60">
        <v>1296</v>
      </c>
      <c r="N141" s="60">
        <v>1351</v>
      </c>
      <c r="O141" s="60">
        <v>1351</v>
      </c>
      <c r="P141" s="10"/>
      <c r="Q141" s="60">
        <f>N141*$Q$189</f>
        <v>40530</v>
      </c>
      <c r="R141" s="10"/>
      <c r="S141" s="62">
        <f t="shared" si="27"/>
        <v>41881</v>
      </c>
      <c r="T141" s="10"/>
      <c r="U141" s="64">
        <v>5.6</v>
      </c>
      <c r="V141" s="64">
        <v>5.6</v>
      </c>
      <c r="W141" s="10"/>
      <c r="X141" s="43">
        <f>AP141+AT141</f>
        <v>54008798384.800003</v>
      </c>
      <c r="Y141" s="36">
        <f>X141/AV141</f>
        <v>4.4672289813730358E-2</v>
      </c>
      <c r="Z141" s="10"/>
      <c r="AA141" s="20">
        <v>60.9</v>
      </c>
      <c r="AB141" s="20">
        <v>19.3</v>
      </c>
      <c r="AC141" s="20">
        <v>2.2000000000000002</v>
      </c>
      <c r="AD141" s="20">
        <v>14</v>
      </c>
      <c r="AE141" s="20">
        <v>3.6</v>
      </c>
      <c r="AF141" s="66">
        <f t="shared" si="28"/>
        <v>100</v>
      </c>
      <c r="AG141" s="10"/>
      <c r="AH141" s="72"/>
      <c r="AI141" s="73"/>
      <c r="AJ141" s="74"/>
      <c r="AK141" s="75"/>
      <c r="AL141" s="76"/>
      <c r="AN141" s="57">
        <v>49971.131000000001</v>
      </c>
      <c r="AO141" s="35">
        <v>80</v>
      </c>
      <c r="AP141" s="43">
        <f t="shared" si="29"/>
        <v>5400879838.4800005</v>
      </c>
      <c r="AR141" s="57">
        <f t="shared" si="30"/>
        <v>49971.131000000001</v>
      </c>
      <c r="AS141" s="35">
        <v>24</v>
      </c>
      <c r="AT141" s="43">
        <f t="shared" si="31"/>
        <v>48607918546.32</v>
      </c>
      <c r="AV141" s="43">
        <v>1209000000000</v>
      </c>
    </row>
    <row r="142" spans="1:49" ht="24" customHeight="1">
      <c r="A142" s="16"/>
      <c r="B142" s="17">
        <f t="shared" si="32"/>
        <v>134</v>
      </c>
      <c r="C142" s="10"/>
      <c r="D142" s="18" t="s">
        <v>114</v>
      </c>
      <c r="E142" s="10"/>
      <c r="F142" s="18" t="s">
        <v>13</v>
      </c>
      <c r="G142" s="18" t="s">
        <v>222</v>
      </c>
      <c r="H142" s="10"/>
      <c r="I142" s="19">
        <v>127540424</v>
      </c>
      <c r="J142" s="19">
        <v>9040</v>
      </c>
      <c r="K142" s="17" t="s">
        <v>9</v>
      </c>
      <c r="L142" s="10"/>
      <c r="M142" s="60">
        <v>16039</v>
      </c>
      <c r="N142" s="60">
        <v>16725</v>
      </c>
      <c r="O142" s="60">
        <v>19676</v>
      </c>
      <c r="P142" s="10"/>
      <c r="Q142" s="60">
        <f>N142*$Q$188</f>
        <v>250875</v>
      </c>
      <c r="R142" s="10"/>
      <c r="S142" s="62">
        <f t="shared" si="27"/>
        <v>267600</v>
      </c>
      <c r="T142" s="10"/>
      <c r="U142" s="64">
        <v>13.1</v>
      </c>
      <c r="V142" s="64">
        <v>15.73</v>
      </c>
      <c r="W142" s="10"/>
      <c r="X142" s="43">
        <v>46990000000</v>
      </c>
      <c r="Y142" s="36">
        <v>4.3999999999999997E-2</v>
      </c>
      <c r="Z142" s="10"/>
      <c r="AA142" s="20">
        <v>38</v>
      </c>
      <c r="AB142" s="20">
        <v>10</v>
      </c>
      <c r="AC142" s="20">
        <v>2</v>
      </c>
      <c r="AD142" s="20">
        <v>48</v>
      </c>
      <c r="AE142" s="20">
        <v>2</v>
      </c>
      <c r="AF142" s="66">
        <f t="shared" si="28"/>
        <v>100</v>
      </c>
      <c r="AG142" s="10"/>
      <c r="AH142" s="36">
        <v>-1.4E-2</v>
      </c>
      <c r="AI142" s="40">
        <v>31524</v>
      </c>
      <c r="AJ142" s="37">
        <v>0.78</v>
      </c>
      <c r="AK142" s="42" t="s">
        <v>213</v>
      </c>
      <c r="AL142" s="41">
        <v>847</v>
      </c>
      <c r="AN142" s="86"/>
      <c r="AO142" s="87"/>
      <c r="AP142" s="88">
        <f t="shared" si="29"/>
        <v>0</v>
      </c>
      <c r="AR142" s="86">
        <f t="shared" si="30"/>
        <v>0</v>
      </c>
      <c r="AS142" s="87"/>
      <c r="AT142" s="88">
        <f t="shared" si="31"/>
        <v>0</v>
      </c>
      <c r="AV142" s="88">
        <v>0</v>
      </c>
    </row>
    <row r="143" spans="1:49" ht="24" customHeight="1">
      <c r="A143" s="16"/>
      <c r="B143" s="17">
        <f t="shared" si="32"/>
        <v>135</v>
      </c>
      <c r="C143" s="10"/>
      <c r="D143" s="18" t="s">
        <v>89</v>
      </c>
      <c r="E143" s="10"/>
      <c r="F143" s="18" t="s">
        <v>8</v>
      </c>
      <c r="G143" s="18" t="s">
        <v>212</v>
      </c>
      <c r="H143" s="10"/>
      <c r="I143" s="19">
        <v>59429936</v>
      </c>
      <c r="J143" s="19">
        <v>31590</v>
      </c>
      <c r="K143" s="17" t="s">
        <v>14</v>
      </c>
      <c r="L143" s="10"/>
      <c r="M143" s="60">
        <v>3428</v>
      </c>
      <c r="N143" s="60">
        <v>3333</v>
      </c>
      <c r="O143" s="60">
        <v>3333</v>
      </c>
      <c r="P143" s="10"/>
      <c r="Q143" s="60">
        <f>N143*$Q$189</f>
        <v>99990</v>
      </c>
      <c r="R143" s="10"/>
      <c r="S143" s="62">
        <f t="shared" si="27"/>
        <v>103323</v>
      </c>
      <c r="T143" s="10"/>
      <c r="U143" s="64">
        <v>5.6</v>
      </c>
      <c r="V143" s="64">
        <v>5.6</v>
      </c>
      <c r="W143" s="10"/>
      <c r="X143" s="43">
        <f>AP143+AT143</f>
        <v>82488083700</v>
      </c>
      <c r="Y143" s="36">
        <f>X143/AV143</f>
        <v>4.3970193869936038E-2</v>
      </c>
      <c r="Z143" s="10"/>
      <c r="AA143" s="20">
        <v>42.8</v>
      </c>
      <c r="AB143" s="20">
        <v>25.6</v>
      </c>
      <c r="AC143" s="20">
        <v>7.3</v>
      </c>
      <c r="AD143" s="20">
        <v>17.600000000000001</v>
      </c>
      <c r="AE143" s="20">
        <v>6.7</v>
      </c>
      <c r="AF143" s="66">
        <f t="shared" si="28"/>
        <v>100.00000000000001</v>
      </c>
      <c r="AG143" s="10"/>
      <c r="AH143" s="72"/>
      <c r="AI143" s="73"/>
      <c r="AJ143" s="74"/>
      <c r="AK143" s="75"/>
      <c r="AL143" s="76"/>
      <c r="AN143" s="57">
        <v>30936.125</v>
      </c>
      <c r="AO143" s="35">
        <v>80</v>
      </c>
      <c r="AP143" s="43">
        <f t="shared" si="29"/>
        <v>8248808370</v>
      </c>
      <c r="AR143" s="57">
        <f t="shared" si="30"/>
        <v>30936.125</v>
      </c>
      <c r="AS143" s="35">
        <v>24</v>
      </c>
      <c r="AT143" s="43">
        <f t="shared" si="31"/>
        <v>74239275330</v>
      </c>
      <c r="AV143" s="43">
        <v>1876000000000</v>
      </c>
    </row>
    <row r="144" spans="1:49" ht="24" customHeight="1">
      <c r="A144" s="16"/>
      <c r="B144" s="17">
        <f t="shared" si="32"/>
        <v>136</v>
      </c>
      <c r="C144" s="10"/>
      <c r="D144" s="18" t="s">
        <v>68</v>
      </c>
      <c r="E144" s="10"/>
      <c r="F144" s="18" t="s">
        <v>8</v>
      </c>
      <c r="G144" s="18" t="s">
        <v>212</v>
      </c>
      <c r="H144" s="10"/>
      <c r="I144" s="19">
        <v>64720688</v>
      </c>
      <c r="J144" s="19">
        <v>38950</v>
      </c>
      <c r="K144" s="17" t="s">
        <v>14</v>
      </c>
      <c r="L144" s="10"/>
      <c r="M144" s="60">
        <v>3477</v>
      </c>
      <c r="N144" s="60">
        <v>3585</v>
      </c>
      <c r="O144" s="60">
        <v>3585</v>
      </c>
      <c r="P144" s="10"/>
      <c r="Q144" s="60">
        <f>N144*$Q$189</f>
        <v>107550</v>
      </c>
      <c r="R144" s="10"/>
      <c r="S144" s="62">
        <f t="shared" si="27"/>
        <v>111135</v>
      </c>
      <c r="T144" s="10"/>
      <c r="U144" s="64">
        <v>5.5</v>
      </c>
      <c r="V144" s="64">
        <v>5.5</v>
      </c>
      <c r="W144" s="10"/>
      <c r="X144" s="43">
        <f>AP144+AT144</f>
        <v>106007652696.00002</v>
      </c>
      <c r="Y144" s="36">
        <f>X144/AV144</f>
        <v>4.2900709306353708E-2</v>
      </c>
      <c r="Z144" s="10"/>
      <c r="AA144" s="20">
        <v>54.4</v>
      </c>
      <c r="AB144" s="20">
        <v>21.1</v>
      </c>
      <c r="AC144" s="20">
        <v>4.7</v>
      </c>
      <c r="AD144" s="20">
        <v>16.100000000000001</v>
      </c>
      <c r="AE144" s="20">
        <v>3.7</v>
      </c>
      <c r="AF144" s="66">
        <f t="shared" si="28"/>
        <v>100.00000000000001</v>
      </c>
      <c r="AG144" s="10"/>
      <c r="AH144" s="72"/>
      <c r="AI144" s="73"/>
      <c r="AJ144" s="74"/>
      <c r="AK144" s="75"/>
      <c r="AL144" s="76"/>
      <c r="AN144" s="57">
        <v>36962.222000000002</v>
      </c>
      <c r="AO144" s="35">
        <v>80</v>
      </c>
      <c r="AP144" s="43">
        <f t="shared" si="29"/>
        <v>10600765269.6</v>
      </c>
      <c r="AR144" s="57">
        <f t="shared" si="30"/>
        <v>36962.222000000002</v>
      </c>
      <c r="AS144" s="35">
        <v>24</v>
      </c>
      <c r="AT144" s="43">
        <f t="shared" si="31"/>
        <v>95406887426.400009</v>
      </c>
      <c r="AV144" s="43">
        <v>2471000000000</v>
      </c>
    </row>
    <row r="145" spans="1:48" ht="24" customHeight="1">
      <c r="A145" s="16"/>
      <c r="B145" s="17">
        <f t="shared" si="32"/>
        <v>137</v>
      </c>
      <c r="C145" s="10"/>
      <c r="D145" s="18" t="s">
        <v>167</v>
      </c>
      <c r="E145" s="10"/>
      <c r="F145" s="18" t="s">
        <v>22</v>
      </c>
      <c r="G145" s="18" t="s">
        <v>224</v>
      </c>
      <c r="H145" s="10"/>
      <c r="I145" s="19">
        <v>1268671</v>
      </c>
      <c r="J145" s="19">
        <v>2180</v>
      </c>
      <c r="K145" s="17" t="s">
        <v>9</v>
      </c>
      <c r="L145" s="10"/>
      <c r="M145" s="60">
        <v>71</v>
      </c>
      <c r="N145" s="60">
        <v>161</v>
      </c>
      <c r="O145" s="60">
        <v>115</v>
      </c>
      <c r="P145" s="10"/>
      <c r="Q145" s="60">
        <f>N145*$Q$188</f>
        <v>2415</v>
      </c>
      <c r="R145" s="10"/>
      <c r="S145" s="62">
        <f t="shared" si="27"/>
        <v>2576</v>
      </c>
      <c r="T145" s="10"/>
      <c r="U145" s="64">
        <v>12.7</v>
      </c>
      <c r="V145" s="64">
        <v>9.09</v>
      </c>
      <c r="W145" s="10"/>
      <c r="X145" s="43">
        <v>106380000</v>
      </c>
      <c r="Y145" s="36">
        <v>4.2000000000000003E-2</v>
      </c>
      <c r="Z145" s="10"/>
      <c r="AA145" s="20">
        <v>41</v>
      </c>
      <c r="AB145" s="20">
        <v>28</v>
      </c>
      <c r="AC145" s="20">
        <v>1</v>
      </c>
      <c r="AD145" s="20">
        <v>29</v>
      </c>
      <c r="AE145" s="20">
        <v>1</v>
      </c>
      <c r="AF145" s="66">
        <f t="shared" si="28"/>
        <v>100</v>
      </c>
      <c r="AG145" s="10"/>
      <c r="AH145" s="36">
        <v>2.7E-2</v>
      </c>
      <c r="AI145" s="40">
        <v>11555</v>
      </c>
      <c r="AJ145" s="37">
        <v>0.68</v>
      </c>
      <c r="AK145" s="42" t="s">
        <v>213</v>
      </c>
      <c r="AL145" s="41">
        <v>571</v>
      </c>
      <c r="AN145" s="86"/>
      <c r="AO145" s="87"/>
      <c r="AP145" s="88">
        <f t="shared" si="29"/>
        <v>0</v>
      </c>
      <c r="AR145" s="86">
        <f t="shared" si="30"/>
        <v>0</v>
      </c>
      <c r="AS145" s="87"/>
      <c r="AT145" s="88">
        <f t="shared" si="31"/>
        <v>0</v>
      </c>
      <c r="AV145" s="88">
        <v>0</v>
      </c>
    </row>
    <row r="146" spans="1:48" ht="24" customHeight="1">
      <c r="A146" s="16"/>
      <c r="B146" s="17">
        <f t="shared" si="32"/>
        <v>138</v>
      </c>
      <c r="C146" s="10"/>
      <c r="D146" s="18" t="s">
        <v>19</v>
      </c>
      <c r="E146" s="10"/>
      <c r="F146" s="18" t="s">
        <v>8</v>
      </c>
      <c r="G146" s="18" t="s">
        <v>212</v>
      </c>
      <c r="H146" s="10"/>
      <c r="I146" s="19">
        <v>8712137</v>
      </c>
      <c r="J146" s="19">
        <v>45230</v>
      </c>
      <c r="K146" s="17" t="s">
        <v>14</v>
      </c>
      <c r="L146" s="10"/>
      <c r="M146" s="60">
        <v>432</v>
      </c>
      <c r="N146" s="60">
        <v>452</v>
      </c>
      <c r="O146" s="60">
        <v>452</v>
      </c>
      <c r="P146" s="10"/>
      <c r="Q146" s="60">
        <f>N146*$Q$189</f>
        <v>13560</v>
      </c>
      <c r="R146" s="10"/>
      <c r="S146" s="62">
        <f t="shared" si="27"/>
        <v>14012</v>
      </c>
      <c r="T146" s="10"/>
      <c r="U146" s="64">
        <v>5.2</v>
      </c>
      <c r="V146" s="64">
        <v>5.2</v>
      </c>
      <c r="W146" s="10"/>
      <c r="X146" s="43">
        <f>AP146+AT146</f>
        <v>16357990287.999998</v>
      </c>
      <c r="Y146" s="36">
        <f>X146/AV146</f>
        <v>4.1388743429109268E-2</v>
      </c>
      <c r="Z146" s="10"/>
      <c r="AA146" s="20">
        <v>43.8</v>
      </c>
      <c r="AB146" s="20">
        <v>22</v>
      </c>
      <c r="AC146" s="20">
        <v>11.1</v>
      </c>
      <c r="AD146" s="20">
        <v>16.899999999999999</v>
      </c>
      <c r="AE146" s="20">
        <v>6.2</v>
      </c>
      <c r="AF146" s="66">
        <f t="shared" si="28"/>
        <v>99.999999999999986</v>
      </c>
      <c r="AG146" s="10"/>
      <c r="AH146" s="72"/>
      <c r="AI146" s="73"/>
      <c r="AJ146" s="74"/>
      <c r="AK146" s="75"/>
      <c r="AL146" s="76"/>
      <c r="AN146" s="57">
        <v>45237.805</v>
      </c>
      <c r="AO146" s="35">
        <v>80</v>
      </c>
      <c r="AP146" s="43">
        <f t="shared" si="29"/>
        <v>1635799028.8</v>
      </c>
      <c r="AR146" s="57">
        <f t="shared" si="30"/>
        <v>45237.805</v>
      </c>
      <c r="AS146" s="35">
        <v>24</v>
      </c>
      <c r="AT146" s="43">
        <f t="shared" si="31"/>
        <v>14722191259.199999</v>
      </c>
      <c r="AV146" s="43">
        <v>395228000000</v>
      </c>
    </row>
    <row r="147" spans="1:48" ht="24" customHeight="1">
      <c r="A147" s="16"/>
      <c r="B147" s="17">
        <f t="shared" si="32"/>
        <v>139</v>
      </c>
      <c r="C147" s="10"/>
      <c r="D147" s="18" t="s">
        <v>284</v>
      </c>
      <c r="E147" s="10"/>
      <c r="F147" s="18" t="s">
        <v>18</v>
      </c>
      <c r="G147" s="18" t="s">
        <v>224</v>
      </c>
      <c r="H147" s="10"/>
      <c r="I147" s="19">
        <v>103320224</v>
      </c>
      <c r="J147" s="19">
        <v>3580</v>
      </c>
      <c r="K147" s="17" t="s">
        <v>9</v>
      </c>
      <c r="L147" s="10"/>
      <c r="M147" s="60">
        <v>10012</v>
      </c>
      <c r="N147" s="60">
        <v>12690</v>
      </c>
      <c r="O147" s="60">
        <v>11089</v>
      </c>
      <c r="P147" s="10"/>
      <c r="Q147" s="60">
        <f>N147*$Q$188</f>
        <v>190350</v>
      </c>
      <c r="R147" s="10"/>
      <c r="S147" s="62">
        <f t="shared" si="27"/>
        <v>203040</v>
      </c>
      <c r="T147" s="10"/>
      <c r="U147" s="64">
        <v>12.3</v>
      </c>
      <c r="V147" s="64">
        <v>10.83</v>
      </c>
      <c r="W147" s="10"/>
      <c r="X147" s="43">
        <v>12450000000</v>
      </c>
      <c r="Y147" s="36">
        <v>4.1000000000000002E-2</v>
      </c>
      <c r="Z147" s="10"/>
      <c r="AA147" s="20">
        <v>48</v>
      </c>
      <c r="AB147" s="20">
        <v>21</v>
      </c>
      <c r="AC147" s="20">
        <v>3</v>
      </c>
      <c r="AD147" s="20">
        <v>26</v>
      </c>
      <c r="AE147" s="20">
        <v>2</v>
      </c>
      <c r="AF147" s="66">
        <f t="shared" si="28"/>
        <v>100</v>
      </c>
      <c r="AG147" s="10"/>
      <c r="AH147" s="36">
        <v>1.4999999999999999E-2</v>
      </c>
      <c r="AI147" s="40">
        <v>8954</v>
      </c>
      <c r="AJ147" s="37">
        <v>0.77</v>
      </c>
      <c r="AK147" s="42" t="s">
        <v>213</v>
      </c>
      <c r="AL147" s="41">
        <v>635</v>
      </c>
      <c r="AN147" s="86"/>
      <c r="AO147" s="87"/>
      <c r="AP147" s="88">
        <f t="shared" si="29"/>
        <v>0</v>
      </c>
      <c r="AR147" s="86">
        <f t="shared" si="30"/>
        <v>0</v>
      </c>
      <c r="AS147" s="87"/>
      <c r="AT147" s="88">
        <f t="shared" si="31"/>
        <v>0</v>
      </c>
      <c r="AV147" s="88">
        <v>0</v>
      </c>
    </row>
    <row r="148" spans="1:48" ht="24" customHeight="1">
      <c r="A148" s="16"/>
      <c r="B148" s="17">
        <f t="shared" si="32"/>
        <v>140</v>
      </c>
      <c r="C148" s="10"/>
      <c r="D148" s="18" t="s">
        <v>172</v>
      </c>
      <c r="E148" s="10"/>
      <c r="F148" s="18" t="s">
        <v>8</v>
      </c>
      <c r="G148" s="18" t="s">
        <v>212</v>
      </c>
      <c r="H148" s="10"/>
      <c r="I148" s="19">
        <v>79512424</v>
      </c>
      <c r="J148" s="19">
        <v>11180</v>
      </c>
      <c r="K148" s="17" t="s">
        <v>9</v>
      </c>
      <c r="L148" s="10"/>
      <c r="M148" s="60">
        <v>7300</v>
      </c>
      <c r="N148" s="60">
        <v>9782</v>
      </c>
      <c r="O148" s="60">
        <v>8727</v>
      </c>
      <c r="P148" s="10"/>
      <c r="Q148" s="60">
        <f>N148*$Q$188</f>
        <v>146730</v>
      </c>
      <c r="R148" s="10"/>
      <c r="S148" s="62">
        <f t="shared" si="27"/>
        <v>156512</v>
      </c>
      <c r="T148" s="10"/>
      <c r="U148" s="64">
        <v>12.3</v>
      </c>
      <c r="V148" s="64">
        <v>10.96</v>
      </c>
      <c r="W148" s="10"/>
      <c r="X148" s="43">
        <v>35330000000</v>
      </c>
      <c r="Y148" s="36">
        <v>4.1000000000000002E-2</v>
      </c>
      <c r="Z148" s="10"/>
      <c r="AA148" s="20">
        <v>60</v>
      </c>
      <c r="AB148" s="20">
        <v>8</v>
      </c>
      <c r="AC148" s="20">
        <v>2</v>
      </c>
      <c r="AD148" s="20">
        <v>29</v>
      </c>
      <c r="AE148" s="20">
        <v>1</v>
      </c>
      <c r="AF148" s="66">
        <f t="shared" si="28"/>
        <v>100</v>
      </c>
      <c r="AG148" s="10"/>
      <c r="AH148" s="36">
        <v>3.1E-2</v>
      </c>
      <c r="AI148" s="40">
        <v>26525</v>
      </c>
      <c r="AJ148" s="37">
        <v>0.73</v>
      </c>
      <c r="AK148" s="42" t="s">
        <v>213</v>
      </c>
      <c r="AL148" s="41">
        <v>600</v>
      </c>
      <c r="AN148" s="86"/>
      <c r="AO148" s="87"/>
      <c r="AP148" s="88">
        <f t="shared" si="29"/>
        <v>0</v>
      </c>
      <c r="AR148" s="86">
        <f t="shared" si="30"/>
        <v>0</v>
      </c>
      <c r="AS148" s="87"/>
      <c r="AT148" s="88">
        <f t="shared" si="31"/>
        <v>0</v>
      </c>
      <c r="AV148" s="88">
        <v>0</v>
      </c>
    </row>
    <row r="149" spans="1:48" ht="24" customHeight="1">
      <c r="A149" s="16"/>
      <c r="B149" s="17">
        <f t="shared" si="32"/>
        <v>141</v>
      </c>
      <c r="C149" s="10"/>
      <c r="D149" s="18" t="s">
        <v>84</v>
      </c>
      <c r="E149" s="10"/>
      <c r="F149" s="18" t="s">
        <v>22</v>
      </c>
      <c r="G149" s="18" t="s">
        <v>224</v>
      </c>
      <c r="H149" s="10"/>
      <c r="I149" s="19">
        <v>261115456</v>
      </c>
      <c r="J149" s="19">
        <v>3400</v>
      </c>
      <c r="K149" s="17" t="s">
        <v>9</v>
      </c>
      <c r="L149" s="10"/>
      <c r="M149" s="60">
        <v>31282</v>
      </c>
      <c r="N149" s="60">
        <v>31726</v>
      </c>
      <c r="O149" s="60">
        <v>35692</v>
      </c>
      <c r="P149" s="10"/>
      <c r="Q149" s="60">
        <f>N149*$Q$188</f>
        <v>475890</v>
      </c>
      <c r="R149" s="10"/>
      <c r="S149" s="62">
        <f t="shared" si="27"/>
        <v>507616</v>
      </c>
      <c r="T149" s="10"/>
      <c r="U149" s="64">
        <v>12.2</v>
      </c>
      <c r="V149" s="64">
        <v>13.94</v>
      </c>
      <c r="W149" s="10"/>
      <c r="X149" s="43">
        <v>37650000000</v>
      </c>
      <c r="Y149" s="36">
        <v>0.04</v>
      </c>
      <c r="Z149" s="10"/>
      <c r="AA149" s="20">
        <v>35</v>
      </c>
      <c r="AB149" s="20">
        <v>20</v>
      </c>
      <c r="AC149" s="20">
        <v>5</v>
      </c>
      <c r="AD149" s="20">
        <v>39</v>
      </c>
      <c r="AE149" s="20">
        <v>1</v>
      </c>
      <c r="AF149" s="66">
        <f t="shared" si="28"/>
        <v>100</v>
      </c>
      <c r="AG149" s="10"/>
      <c r="AH149" s="36">
        <v>-7.5999999999999998E-2</v>
      </c>
      <c r="AI149" s="40">
        <v>49173</v>
      </c>
      <c r="AJ149" s="37">
        <v>0.76</v>
      </c>
      <c r="AK149" s="42" t="s">
        <v>213</v>
      </c>
      <c r="AL149" s="41">
        <v>832</v>
      </c>
      <c r="AN149" s="86"/>
      <c r="AO149" s="87"/>
      <c r="AP149" s="88">
        <f t="shared" si="29"/>
        <v>0</v>
      </c>
      <c r="AR149" s="86">
        <f t="shared" si="30"/>
        <v>0</v>
      </c>
      <c r="AS149" s="87"/>
      <c r="AT149" s="88">
        <f t="shared" si="31"/>
        <v>0</v>
      </c>
      <c r="AV149" s="88">
        <v>0</v>
      </c>
    </row>
    <row r="150" spans="1:48" ht="24" customHeight="1">
      <c r="A150" s="16"/>
      <c r="B150" s="17">
        <f t="shared" si="32"/>
        <v>142</v>
      </c>
      <c r="C150" s="10"/>
      <c r="D150" s="18" t="s">
        <v>181</v>
      </c>
      <c r="E150" s="10"/>
      <c r="F150" s="18" t="s">
        <v>8</v>
      </c>
      <c r="G150" s="18" t="s">
        <v>212</v>
      </c>
      <c r="H150" s="10"/>
      <c r="I150" s="19">
        <v>31446796</v>
      </c>
      <c r="J150" s="19">
        <v>2220</v>
      </c>
      <c r="K150" s="17" t="s">
        <v>9</v>
      </c>
      <c r="L150" s="10"/>
      <c r="M150" s="60">
        <v>2496</v>
      </c>
      <c r="N150" s="60">
        <v>3617</v>
      </c>
      <c r="O150" s="60">
        <v>4015</v>
      </c>
      <c r="P150" s="10"/>
      <c r="Q150" s="60">
        <f>N150*$Q$188</f>
        <v>54255</v>
      </c>
      <c r="R150" s="10"/>
      <c r="S150" s="62">
        <f t="shared" si="27"/>
        <v>57872</v>
      </c>
      <c r="T150" s="10"/>
      <c r="U150" s="64">
        <v>11.5</v>
      </c>
      <c r="V150" s="64">
        <v>12.63</v>
      </c>
      <c r="W150" s="10"/>
      <c r="X150" s="43">
        <v>2550000000</v>
      </c>
      <c r="Y150" s="36">
        <v>3.7999999999999999E-2</v>
      </c>
      <c r="Z150" s="10"/>
      <c r="AA150" s="20">
        <v>55</v>
      </c>
      <c r="AB150" s="20">
        <v>4</v>
      </c>
      <c r="AC150" s="20">
        <v>1</v>
      </c>
      <c r="AD150" s="20">
        <v>39</v>
      </c>
      <c r="AE150" s="20">
        <v>1</v>
      </c>
      <c r="AF150" s="66">
        <f t="shared" si="28"/>
        <v>100</v>
      </c>
      <c r="AG150" s="10"/>
      <c r="AH150" s="36">
        <v>-6.0999999999999999E-2</v>
      </c>
      <c r="AI150" s="40">
        <v>0</v>
      </c>
      <c r="AJ150" s="37">
        <v>0.84</v>
      </c>
      <c r="AK150" s="42" t="s">
        <v>210</v>
      </c>
      <c r="AL150" s="41">
        <v>760</v>
      </c>
      <c r="AN150" s="86"/>
      <c r="AO150" s="87"/>
      <c r="AP150" s="88">
        <f t="shared" si="29"/>
        <v>0</v>
      </c>
      <c r="AR150" s="86">
        <f t="shared" si="30"/>
        <v>0</v>
      </c>
      <c r="AS150" s="87"/>
      <c r="AT150" s="88">
        <f t="shared" si="31"/>
        <v>0</v>
      </c>
      <c r="AV150" s="88">
        <v>0</v>
      </c>
    </row>
    <row r="151" spans="1:48" ht="24" customHeight="1">
      <c r="A151" s="16"/>
      <c r="B151" s="17">
        <f t="shared" si="32"/>
        <v>143</v>
      </c>
      <c r="C151" s="10"/>
      <c r="D151" s="18" t="s">
        <v>67</v>
      </c>
      <c r="E151" s="10"/>
      <c r="F151" s="18" t="s">
        <v>8</v>
      </c>
      <c r="G151" s="18" t="s">
        <v>212</v>
      </c>
      <c r="H151" s="10"/>
      <c r="I151" s="19">
        <v>5503132</v>
      </c>
      <c r="J151" s="19">
        <v>44730</v>
      </c>
      <c r="K151" s="17" t="s">
        <v>14</v>
      </c>
      <c r="L151" s="10"/>
      <c r="M151" s="60">
        <v>252</v>
      </c>
      <c r="N151" s="60">
        <v>260</v>
      </c>
      <c r="O151" s="60">
        <v>260</v>
      </c>
      <c r="P151" s="10"/>
      <c r="Q151" s="60">
        <f>N151*$Q$189</f>
        <v>7800</v>
      </c>
      <c r="R151" s="10"/>
      <c r="S151" s="62">
        <f t="shared" si="27"/>
        <v>8060</v>
      </c>
      <c r="T151" s="10"/>
      <c r="U151" s="64">
        <v>4.7</v>
      </c>
      <c r="V151" s="64">
        <v>4.7</v>
      </c>
      <c r="W151" s="10"/>
      <c r="X151" s="43">
        <f>AP151+AT151</f>
        <v>9105707520</v>
      </c>
      <c r="Y151" s="36">
        <f>X151/AV151</f>
        <v>3.785055293677516E-2</v>
      </c>
      <c r="Z151" s="10"/>
      <c r="AA151" s="20">
        <v>64.7</v>
      </c>
      <c r="AB151" s="20">
        <v>8.6999999999999993</v>
      </c>
      <c r="AC151" s="20">
        <v>9.5</v>
      </c>
      <c r="AD151" s="20">
        <v>10.7</v>
      </c>
      <c r="AE151" s="20">
        <v>6.4</v>
      </c>
      <c r="AF151" s="66">
        <f t="shared" si="28"/>
        <v>100.00000000000001</v>
      </c>
      <c r="AG151" s="10"/>
      <c r="AH151" s="72"/>
      <c r="AI151" s="73"/>
      <c r="AJ151" s="74"/>
      <c r="AK151" s="75"/>
      <c r="AL151" s="76"/>
      <c r="AN151" s="57">
        <v>43777.440000000002</v>
      </c>
      <c r="AO151" s="35">
        <v>80</v>
      </c>
      <c r="AP151" s="43">
        <f t="shared" si="29"/>
        <v>910570752</v>
      </c>
      <c r="AR151" s="57">
        <f t="shared" si="30"/>
        <v>43777.440000000002</v>
      </c>
      <c r="AS151" s="35">
        <v>24</v>
      </c>
      <c r="AT151" s="43">
        <f t="shared" si="31"/>
        <v>8195136768</v>
      </c>
      <c r="AV151" s="43">
        <v>240570000000</v>
      </c>
    </row>
    <row r="152" spans="1:48" ht="24" customHeight="1">
      <c r="A152" s="16"/>
      <c r="B152" s="17">
        <f t="shared" si="32"/>
        <v>144</v>
      </c>
      <c r="C152" s="10"/>
      <c r="D152" s="18" t="s">
        <v>138</v>
      </c>
      <c r="E152" s="10"/>
      <c r="F152" s="18" t="s">
        <v>8</v>
      </c>
      <c r="G152" s="18" t="s">
        <v>212</v>
      </c>
      <c r="H152" s="10"/>
      <c r="I152" s="19">
        <v>4059608</v>
      </c>
      <c r="J152" s="19">
        <v>2120</v>
      </c>
      <c r="K152" s="17" t="s">
        <v>9</v>
      </c>
      <c r="L152" s="10"/>
      <c r="M152" s="60">
        <v>346</v>
      </c>
      <c r="N152" s="60">
        <v>394</v>
      </c>
      <c r="O152" s="60">
        <v>465</v>
      </c>
      <c r="P152" s="10"/>
      <c r="Q152" s="60">
        <f t="shared" ref="Q152:Q157" si="33">N152*$Q$188</f>
        <v>5910</v>
      </c>
      <c r="R152" s="10"/>
      <c r="S152" s="62">
        <f t="shared" si="27"/>
        <v>6304</v>
      </c>
      <c r="T152" s="10"/>
      <c r="U152" s="64">
        <v>9.6999999999999993</v>
      </c>
      <c r="V152" s="64">
        <v>12.43</v>
      </c>
      <c r="W152" s="10"/>
      <c r="X152" s="43">
        <v>250640000</v>
      </c>
      <c r="Y152" s="36">
        <v>3.6999999999999998E-2</v>
      </c>
      <c r="Z152" s="10"/>
      <c r="AA152" s="20">
        <v>50</v>
      </c>
      <c r="AB152" s="20">
        <v>10</v>
      </c>
      <c r="AC152" s="20">
        <v>2</v>
      </c>
      <c r="AD152" s="20">
        <v>36</v>
      </c>
      <c r="AE152" s="20">
        <v>2</v>
      </c>
      <c r="AF152" s="66">
        <f t="shared" si="28"/>
        <v>100</v>
      </c>
      <c r="AG152" s="10"/>
      <c r="AH152" s="36">
        <v>-6.0999999999999999E-2</v>
      </c>
      <c r="AI152" s="40">
        <v>22028</v>
      </c>
      <c r="AJ152" s="37">
        <v>0.81</v>
      </c>
      <c r="AK152" s="42" t="s">
        <v>210</v>
      </c>
      <c r="AL152" s="41">
        <v>736</v>
      </c>
      <c r="AN152" s="86"/>
      <c r="AO152" s="87"/>
      <c r="AP152" s="88">
        <f t="shared" si="29"/>
        <v>0</v>
      </c>
      <c r="AR152" s="86">
        <f t="shared" si="30"/>
        <v>0</v>
      </c>
      <c r="AS152" s="87"/>
      <c r="AT152" s="88">
        <f t="shared" si="31"/>
        <v>0</v>
      </c>
      <c r="AV152" s="88">
        <v>0</v>
      </c>
    </row>
    <row r="153" spans="1:48" ht="24" customHeight="1">
      <c r="A153" s="16"/>
      <c r="B153" s="17">
        <f t="shared" si="32"/>
        <v>145</v>
      </c>
      <c r="C153" s="10"/>
      <c r="D153" s="18" t="s">
        <v>143</v>
      </c>
      <c r="E153" s="10"/>
      <c r="F153" s="18" t="s">
        <v>18</v>
      </c>
      <c r="G153" s="18" t="s">
        <v>224</v>
      </c>
      <c r="H153" s="10"/>
      <c r="I153" s="19">
        <v>195125</v>
      </c>
      <c r="J153" s="19">
        <v>4100</v>
      </c>
      <c r="K153" s="17" t="s">
        <v>9</v>
      </c>
      <c r="L153" s="10"/>
      <c r="M153" s="60">
        <v>17</v>
      </c>
      <c r="N153" s="60">
        <v>22</v>
      </c>
      <c r="O153" s="60">
        <v>18</v>
      </c>
      <c r="P153" s="10"/>
      <c r="Q153" s="60">
        <f t="shared" si="33"/>
        <v>330</v>
      </c>
      <c r="R153" s="10"/>
      <c r="S153" s="62">
        <f t="shared" si="27"/>
        <v>352</v>
      </c>
      <c r="T153" s="10"/>
      <c r="U153" s="64">
        <v>11.3</v>
      </c>
      <c r="V153" s="64">
        <v>9.1</v>
      </c>
      <c r="W153" s="10"/>
      <c r="X153" s="43">
        <v>29490000</v>
      </c>
      <c r="Y153" s="36">
        <v>3.6999999999999998E-2</v>
      </c>
      <c r="Z153" s="10"/>
      <c r="AA153" s="20">
        <v>50</v>
      </c>
      <c r="AB153" s="20">
        <v>12</v>
      </c>
      <c r="AC153" s="20">
        <v>2</v>
      </c>
      <c r="AD153" s="20">
        <v>35</v>
      </c>
      <c r="AE153" s="20">
        <v>1</v>
      </c>
      <c r="AF153" s="66">
        <f t="shared" si="28"/>
        <v>100</v>
      </c>
      <c r="AG153" s="10"/>
      <c r="AH153" s="36">
        <v>-1.7999999999999999E-2</v>
      </c>
      <c r="AI153" s="40">
        <v>12933</v>
      </c>
      <c r="AJ153" s="37">
        <v>0.71</v>
      </c>
      <c r="AK153" s="42" t="s">
        <v>214</v>
      </c>
      <c r="AL153" s="41">
        <v>551</v>
      </c>
      <c r="AN153" s="86"/>
      <c r="AO153" s="87"/>
      <c r="AP153" s="88">
        <f t="shared" si="29"/>
        <v>0</v>
      </c>
      <c r="AR153" s="86">
        <f t="shared" si="30"/>
        <v>0</v>
      </c>
      <c r="AS153" s="87"/>
      <c r="AT153" s="88">
        <f t="shared" si="31"/>
        <v>0</v>
      </c>
      <c r="AV153" s="88">
        <v>0</v>
      </c>
    </row>
    <row r="154" spans="1:48" ht="24" customHeight="1">
      <c r="A154" s="16"/>
      <c r="B154" s="17">
        <f t="shared" si="32"/>
        <v>146</v>
      </c>
      <c r="C154" s="10"/>
      <c r="D154" s="18" t="s">
        <v>56</v>
      </c>
      <c r="E154" s="10"/>
      <c r="F154" s="18" t="s">
        <v>13</v>
      </c>
      <c r="G154" s="18" t="s">
        <v>222</v>
      </c>
      <c r="H154" s="10"/>
      <c r="I154" s="19">
        <v>73543</v>
      </c>
      <c r="J154" s="19">
        <v>6750</v>
      </c>
      <c r="K154" s="17" t="s">
        <v>9</v>
      </c>
      <c r="L154" s="10"/>
      <c r="M154" s="60">
        <v>10</v>
      </c>
      <c r="N154" s="60">
        <v>8</v>
      </c>
      <c r="O154" s="60">
        <v>12</v>
      </c>
      <c r="P154" s="10"/>
      <c r="Q154" s="60">
        <f t="shared" si="33"/>
        <v>120</v>
      </c>
      <c r="R154" s="10"/>
      <c r="S154" s="62">
        <f t="shared" si="27"/>
        <v>128</v>
      </c>
      <c r="T154" s="10"/>
      <c r="U154" s="64">
        <v>10.9</v>
      </c>
      <c r="V154" s="64">
        <v>16.809999999999999</v>
      </c>
      <c r="W154" s="10"/>
      <c r="X154" s="43">
        <v>20810000</v>
      </c>
      <c r="Y154" s="36">
        <v>3.5999999999999997E-2</v>
      </c>
      <c r="Z154" s="10"/>
      <c r="AA154" s="20">
        <v>48</v>
      </c>
      <c r="AB154" s="20">
        <v>22</v>
      </c>
      <c r="AC154" s="20">
        <v>3</v>
      </c>
      <c r="AD154" s="20">
        <v>26</v>
      </c>
      <c r="AE154" s="20">
        <v>1</v>
      </c>
      <c r="AF154" s="66">
        <f t="shared" si="28"/>
        <v>100</v>
      </c>
      <c r="AG154" s="10"/>
      <c r="AH154" s="36">
        <v>-7.0000000000000001E-3</v>
      </c>
      <c r="AI154" s="40">
        <v>48674</v>
      </c>
      <c r="AJ154" s="37">
        <v>0.75</v>
      </c>
      <c r="AK154" s="42" t="s">
        <v>213</v>
      </c>
      <c r="AL154" s="41">
        <v>857</v>
      </c>
      <c r="AN154" s="86"/>
      <c r="AO154" s="87"/>
      <c r="AP154" s="88">
        <f t="shared" si="29"/>
        <v>0</v>
      </c>
      <c r="AR154" s="86">
        <f t="shared" si="30"/>
        <v>0</v>
      </c>
      <c r="AS154" s="87"/>
      <c r="AT154" s="88">
        <f t="shared" si="31"/>
        <v>0</v>
      </c>
      <c r="AV154" s="88">
        <v>0</v>
      </c>
    </row>
    <row r="155" spans="1:48" ht="24" customHeight="1">
      <c r="A155" s="16"/>
      <c r="B155" s="17">
        <f t="shared" si="32"/>
        <v>147</v>
      </c>
      <c r="C155" s="10"/>
      <c r="D155" s="18" t="s">
        <v>117</v>
      </c>
      <c r="E155" s="10"/>
      <c r="F155" s="18" t="s">
        <v>8</v>
      </c>
      <c r="G155" s="18" t="s">
        <v>212</v>
      </c>
      <c r="H155" s="10"/>
      <c r="I155" s="19">
        <v>628615</v>
      </c>
      <c r="J155" s="19">
        <v>6970</v>
      </c>
      <c r="K155" s="17" t="s">
        <v>9</v>
      </c>
      <c r="L155" s="10"/>
      <c r="M155" s="60">
        <v>65</v>
      </c>
      <c r="N155" s="60">
        <v>67</v>
      </c>
      <c r="O155" s="60">
        <v>57</v>
      </c>
      <c r="P155" s="10"/>
      <c r="Q155" s="60">
        <f t="shared" si="33"/>
        <v>1005</v>
      </c>
      <c r="R155" s="10"/>
      <c r="S155" s="62">
        <f t="shared" si="27"/>
        <v>1072</v>
      </c>
      <c r="T155" s="10"/>
      <c r="U155" s="64">
        <v>10.7</v>
      </c>
      <c r="V155" s="64">
        <v>9.15</v>
      </c>
      <c r="W155" s="10"/>
      <c r="X155" s="43">
        <v>156590000</v>
      </c>
      <c r="Y155" s="36">
        <v>3.5999999999999997E-2</v>
      </c>
      <c r="Z155" s="10"/>
      <c r="AA155" s="20">
        <v>40</v>
      </c>
      <c r="AB155" s="20">
        <v>10</v>
      </c>
      <c r="AC155" s="20">
        <v>4</v>
      </c>
      <c r="AD155" s="20">
        <v>45</v>
      </c>
      <c r="AE155" s="20">
        <v>1</v>
      </c>
      <c r="AF155" s="66">
        <f t="shared" si="28"/>
        <v>100</v>
      </c>
      <c r="AG155" s="10"/>
      <c r="AH155" s="36">
        <v>-0.03</v>
      </c>
      <c r="AI155" s="40">
        <v>33601</v>
      </c>
      <c r="AJ155" s="37">
        <v>0.68</v>
      </c>
      <c r="AK155" s="42" t="s">
        <v>213</v>
      </c>
      <c r="AL155" s="41">
        <v>636</v>
      </c>
      <c r="AN155" s="86"/>
      <c r="AO155" s="87"/>
      <c r="AP155" s="88">
        <f t="shared" si="29"/>
        <v>0</v>
      </c>
      <c r="AR155" s="86">
        <f t="shared" si="30"/>
        <v>0</v>
      </c>
      <c r="AS155" s="87"/>
      <c r="AT155" s="88">
        <f t="shared" si="31"/>
        <v>0</v>
      </c>
      <c r="AV155" s="88">
        <v>0</v>
      </c>
    </row>
    <row r="156" spans="1:48" ht="24" customHeight="1">
      <c r="A156" s="16"/>
      <c r="B156" s="17">
        <f t="shared" si="32"/>
        <v>148</v>
      </c>
      <c r="C156" s="10"/>
      <c r="D156" s="18" t="s">
        <v>33</v>
      </c>
      <c r="E156" s="10"/>
      <c r="F156" s="18" t="s">
        <v>8</v>
      </c>
      <c r="G156" s="18" t="s">
        <v>212</v>
      </c>
      <c r="H156" s="10"/>
      <c r="I156" s="19">
        <v>7131494</v>
      </c>
      <c r="J156" s="19">
        <v>7470</v>
      </c>
      <c r="K156" s="17" t="s">
        <v>9</v>
      </c>
      <c r="L156" s="10"/>
      <c r="M156" s="60">
        <v>708</v>
      </c>
      <c r="N156" s="60">
        <v>730</v>
      </c>
      <c r="O156" s="60">
        <v>730</v>
      </c>
      <c r="P156" s="10"/>
      <c r="Q156" s="60">
        <f t="shared" si="33"/>
        <v>10950</v>
      </c>
      <c r="R156" s="10"/>
      <c r="S156" s="62">
        <f t="shared" si="27"/>
        <v>11680</v>
      </c>
      <c r="T156" s="10"/>
      <c r="U156" s="64">
        <v>10.199999999999999</v>
      </c>
      <c r="V156" s="64">
        <v>10.28</v>
      </c>
      <c r="W156" s="10"/>
      <c r="X156" s="43">
        <v>1810000000</v>
      </c>
      <c r="Y156" s="36">
        <v>3.4000000000000002E-2</v>
      </c>
      <c r="Z156" s="10"/>
      <c r="AA156" s="20">
        <v>58</v>
      </c>
      <c r="AB156" s="20">
        <v>5</v>
      </c>
      <c r="AC156" s="20">
        <v>3</v>
      </c>
      <c r="AD156" s="20">
        <v>33</v>
      </c>
      <c r="AE156" s="20">
        <v>1</v>
      </c>
      <c r="AF156" s="66">
        <f t="shared" si="28"/>
        <v>100</v>
      </c>
      <c r="AG156" s="10"/>
      <c r="AH156" s="36">
        <v>-3.6999999999999998E-2</v>
      </c>
      <c r="AI156" s="40">
        <v>56534</v>
      </c>
      <c r="AJ156" s="37">
        <v>0.7</v>
      </c>
      <c r="AK156" s="42" t="s">
        <v>213</v>
      </c>
      <c r="AL156" s="41">
        <v>707</v>
      </c>
      <c r="AN156" s="86"/>
      <c r="AO156" s="87"/>
      <c r="AP156" s="88">
        <f t="shared" si="29"/>
        <v>0</v>
      </c>
      <c r="AR156" s="86">
        <f t="shared" si="30"/>
        <v>0</v>
      </c>
      <c r="AS156" s="87"/>
      <c r="AT156" s="88">
        <f t="shared" si="31"/>
        <v>0</v>
      </c>
      <c r="AV156" s="88">
        <v>0</v>
      </c>
    </row>
    <row r="157" spans="1:48" ht="24" customHeight="1">
      <c r="A157" s="16"/>
      <c r="B157" s="17">
        <f t="shared" si="32"/>
        <v>149</v>
      </c>
      <c r="C157" s="10"/>
      <c r="D157" s="18" t="s">
        <v>139</v>
      </c>
      <c r="E157" s="10"/>
      <c r="F157" s="18" t="s">
        <v>8</v>
      </c>
      <c r="G157" s="18" t="s">
        <v>212</v>
      </c>
      <c r="H157" s="10"/>
      <c r="I157" s="19">
        <v>19778084</v>
      </c>
      <c r="J157" s="19">
        <v>9470</v>
      </c>
      <c r="K157" s="17" t="s">
        <v>9</v>
      </c>
      <c r="L157" s="10"/>
      <c r="M157" s="60">
        <v>1913</v>
      </c>
      <c r="N157" s="60">
        <v>2044</v>
      </c>
      <c r="O157" s="60">
        <v>2208</v>
      </c>
      <c r="P157" s="10"/>
      <c r="Q157" s="60">
        <f t="shared" si="33"/>
        <v>30660</v>
      </c>
      <c r="R157" s="10"/>
      <c r="S157" s="62">
        <f t="shared" si="27"/>
        <v>32704</v>
      </c>
      <c r="T157" s="10"/>
      <c r="U157" s="64">
        <v>10.3</v>
      </c>
      <c r="V157" s="64">
        <v>11.28</v>
      </c>
      <c r="W157" s="10"/>
      <c r="X157" s="43">
        <v>6500000000</v>
      </c>
      <c r="Y157" s="36">
        <v>3.4000000000000002E-2</v>
      </c>
      <c r="Z157" s="10"/>
      <c r="AA157" s="20">
        <v>48</v>
      </c>
      <c r="AB157" s="20">
        <v>6</v>
      </c>
      <c r="AC157" s="20">
        <v>5</v>
      </c>
      <c r="AD157" s="20">
        <v>39</v>
      </c>
      <c r="AE157" s="20">
        <v>2</v>
      </c>
      <c r="AF157" s="66">
        <f t="shared" si="28"/>
        <v>100</v>
      </c>
      <c r="AG157" s="10"/>
      <c r="AH157" s="36">
        <v>-2.1000000000000001E-2</v>
      </c>
      <c r="AI157" s="40">
        <v>35467</v>
      </c>
      <c r="AJ157" s="37">
        <v>0.69</v>
      </c>
      <c r="AK157" s="42" t="s">
        <v>213</v>
      </c>
      <c r="AL157" s="41">
        <v>723</v>
      </c>
      <c r="AN157" s="86"/>
      <c r="AO157" s="87"/>
      <c r="AP157" s="88">
        <f t="shared" si="29"/>
        <v>0</v>
      </c>
      <c r="AR157" s="86">
        <f t="shared" si="30"/>
        <v>0</v>
      </c>
      <c r="AS157" s="87"/>
      <c r="AT157" s="88">
        <f t="shared" si="31"/>
        <v>0</v>
      </c>
      <c r="AV157" s="88">
        <v>0</v>
      </c>
    </row>
    <row r="158" spans="1:48" ht="24" customHeight="1">
      <c r="A158" s="16"/>
      <c r="B158" s="17">
        <f t="shared" si="32"/>
        <v>150</v>
      </c>
      <c r="C158" s="10"/>
      <c r="D158" s="18" t="s">
        <v>157</v>
      </c>
      <c r="E158" s="10"/>
      <c r="F158" s="18" t="s">
        <v>8</v>
      </c>
      <c r="G158" s="18" t="s">
        <v>212</v>
      </c>
      <c r="H158" s="10"/>
      <c r="I158" s="19">
        <v>46347576</v>
      </c>
      <c r="J158" s="19">
        <v>27520</v>
      </c>
      <c r="K158" s="17" t="s">
        <v>14</v>
      </c>
      <c r="L158" s="10"/>
      <c r="M158" s="60">
        <v>1810</v>
      </c>
      <c r="N158" s="60">
        <v>1922</v>
      </c>
      <c r="O158" s="60">
        <v>1922</v>
      </c>
      <c r="P158" s="10"/>
      <c r="Q158" s="60">
        <f>N158*$Q$189</f>
        <v>57660</v>
      </c>
      <c r="R158" s="10"/>
      <c r="S158" s="62">
        <f t="shared" si="27"/>
        <v>59582</v>
      </c>
      <c r="T158" s="10"/>
      <c r="U158" s="64">
        <v>4.0999999999999996</v>
      </c>
      <c r="V158" s="64">
        <v>4.0999999999999996</v>
      </c>
      <c r="W158" s="10"/>
      <c r="X158" s="43">
        <f>AP158+AT158</f>
        <v>40755047462.399994</v>
      </c>
      <c r="Y158" s="36">
        <f>X158/AV158</f>
        <v>3.3080395667532465E-2</v>
      </c>
      <c r="Z158" s="10"/>
      <c r="AA158" s="20">
        <v>46.5</v>
      </c>
      <c r="AB158" s="20">
        <v>21.9</v>
      </c>
      <c r="AC158" s="20">
        <v>3.7</v>
      </c>
      <c r="AD158" s="20">
        <v>21.5</v>
      </c>
      <c r="AE158" s="20">
        <v>6.4</v>
      </c>
      <c r="AF158" s="66">
        <f t="shared" si="28"/>
        <v>100.00000000000001</v>
      </c>
      <c r="AG158" s="10"/>
      <c r="AH158" s="72"/>
      <c r="AI158" s="73"/>
      <c r="AJ158" s="74"/>
      <c r="AK158" s="75"/>
      <c r="AL158" s="76"/>
      <c r="AN158" s="57">
        <v>26505.624</v>
      </c>
      <c r="AO158" s="35">
        <v>80</v>
      </c>
      <c r="AP158" s="43">
        <f t="shared" si="29"/>
        <v>4075504746.2400002</v>
      </c>
      <c r="AR158" s="57">
        <f t="shared" si="30"/>
        <v>26505.624</v>
      </c>
      <c r="AS158" s="35">
        <v>24</v>
      </c>
      <c r="AT158" s="43">
        <f t="shared" si="31"/>
        <v>36679542716.159996</v>
      </c>
      <c r="AV158" s="43">
        <v>1232000000000</v>
      </c>
    </row>
    <row r="159" spans="1:48" ht="24" customHeight="1">
      <c r="A159" s="16"/>
      <c r="B159" s="17">
        <f t="shared" si="32"/>
        <v>151</v>
      </c>
      <c r="C159" s="10"/>
      <c r="D159" s="18" t="s">
        <v>91</v>
      </c>
      <c r="E159" s="10"/>
      <c r="F159" s="18" t="s">
        <v>18</v>
      </c>
      <c r="G159" s="18" t="s">
        <v>224</v>
      </c>
      <c r="H159" s="10"/>
      <c r="I159" s="19">
        <v>127748512</v>
      </c>
      <c r="J159" s="19">
        <v>38000</v>
      </c>
      <c r="K159" s="17" t="s">
        <v>14</v>
      </c>
      <c r="L159" s="10"/>
      <c r="M159" s="60">
        <v>4682</v>
      </c>
      <c r="N159" s="60">
        <v>5224</v>
      </c>
      <c r="O159" s="60">
        <v>5224</v>
      </c>
      <c r="P159" s="10"/>
      <c r="Q159" s="60">
        <f>N159*$Q$189</f>
        <v>156720</v>
      </c>
      <c r="R159" s="10"/>
      <c r="S159" s="62">
        <f t="shared" si="27"/>
        <v>161944</v>
      </c>
      <c r="T159" s="10"/>
      <c r="U159" s="64">
        <v>4.0999999999999996</v>
      </c>
      <c r="V159" s="64">
        <v>4.0999999999999996</v>
      </c>
      <c r="W159" s="10"/>
      <c r="X159" s="43">
        <f>AP159+AT159</f>
        <v>162129268115.19998</v>
      </c>
      <c r="Y159" s="36">
        <f>X159/AV159</f>
        <v>3.2906285389730054E-2</v>
      </c>
      <c r="Z159" s="10"/>
      <c r="AA159" s="20">
        <v>32.4</v>
      </c>
      <c r="AB159" s="20">
        <v>17.2</v>
      </c>
      <c r="AC159" s="20">
        <v>15.1</v>
      </c>
      <c r="AD159" s="20">
        <v>35</v>
      </c>
      <c r="AE159" s="20">
        <v>0.3</v>
      </c>
      <c r="AF159" s="66">
        <f t="shared" si="28"/>
        <v>99.999999999999986</v>
      </c>
      <c r="AG159" s="10"/>
      <c r="AH159" s="72"/>
      <c r="AI159" s="73"/>
      <c r="AJ159" s="74"/>
      <c r="AK159" s="75"/>
      <c r="AL159" s="76"/>
      <c r="AN159" s="57">
        <v>38794.330999999998</v>
      </c>
      <c r="AO159" s="35">
        <v>80</v>
      </c>
      <c r="AP159" s="43">
        <f t="shared" si="29"/>
        <v>16212926811.52</v>
      </c>
      <c r="AR159" s="57">
        <f t="shared" si="30"/>
        <v>38794.330999999998</v>
      </c>
      <c r="AS159" s="35">
        <v>24</v>
      </c>
      <c r="AT159" s="43">
        <f t="shared" si="31"/>
        <v>145916341303.67999</v>
      </c>
      <c r="AV159" s="43">
        <v>4927000000000</v>
      </c>
    </row>
    <row r="160" spans="1:48" ht="24" customHeight="1">
      <c r="A160" s="16"/>
      <c r="B160" s="17">
        <f t="shared" si="32"/>
        <v>152</v>
      </c>
      <c r="C160" s="10"/>
      <c r="D160" s="18" t="s">
        <v>87</v>
      </c>
      <c r="E160" s="10"/>
      <c r="F160" s="18" t="s">
        <v>8</v>
      </c>
      <c r="G160" s="18" t="s">
        <v>212</v>
      </c>
      <c r="H160" s="10"/>
      <c r="I160" s="19">
        <v>4726078</v>
      </c>
      <c r="J160" s="19">
        <v>52560</v>
      </c>
      <c r="K160" s="17" t="s">
        <v>14</v>
      </c>
      <c r="L160" s="10"/>
      <c r="M160" s="60">
        <v>188</v>
      </c>
      <c r="N160" s="60">
        <v>194</v>
      </c>
      <c r="O160" s="60">
        <v>194</v>
      </c>
      <c r="P160" s="10"/>
      <c r="Q160" s="60">
        <f>N160*$Q$189</f>
        <v>5820</v>
      </c>
      <c r="R160" s="10"/>
      <c r="S160" s="62">
        <f t="shared" si="27"/>
        <v>6014</v>
      </c>
      <c r="T160" s="10"/>
      <c r="U160" s="64">
        <v>4.0999999999999996</v>
      </c>
      <c r="V160" s="64">
        <v>4.0999999999999996</v>
      </c>
      <c r="W160" s="10"/>
      <c r="X160" s="43">
        <f>AP160+AT160</f>
        <v>9808187126.3999996</v>
      </c>
      <c r="Y160" s="36">
        <f>X160/AV160</f>
        <v>3.2637059813724736E-2</v>
      </c>
      <c r="Z160" s="10"/>
      <c r="AA160" s="20">
        <v>62.2</v>
      </c>
      <c r="AB160" s="20">
        <v>11.7</v>
      </c>
      <c r="AC160" s="20">
        <v>5.3</v>
      </c>
      <c r="AD160" s="20">
        <v>18.600000000000001</v>
      </c>
      <c r="AE160" s="20">
        <v>2.2000000000000002</v>
      </c>
      <c r="AF160" s="66">
        <f t="shared" si="28"/>
        <v>100.00000000000001</v>
      </c>
      <c r="AG160" s="10"/>
      <c r="AH160" s="72"/>
      <c r="AI160" s="73"/>
      <c r="AJ160" s="74"/>
      <c r="AK160" s="75"/>
      <c r="AL160" s="76"/>
      <c r="AN160" s="57">
        <v>63197.082000000002</v>
      </c>
      <c r="AO160" s="35">
        <v>80</v>
      </c>
      <c r="AP160" s="43">
        <f t="shared" si="29"/>
        <v>980818712.63999999</v>
      </c>
      <c r="AR160" s="57">
        <f t="shared" si="30"/>
        <v>63197.082000000002</v>
      </c>
      <c r="AS160" s="35">
        <v>24</v>
      </c>
      <c r="AT160" s="43">
        <f t="shared" si="31"/>
        <v>8827368413.7600002</v>
      </c>
      <c r="AV160" s="43">
        <v>300523000000</v>
      </c>
    </row>
    <row r="161" spans="1:48" ht="24" customHeight="1">
      <c r="A161" s="16"/>
      <c r="B161" s="17">
        <f t="shared" si="32"/>
        <v>153</v>
      </c>
      <c r="C161" s="10"/>
      <c r="D161" s="18" t="s">
        <v>72</v>
      </c>
      <c r="E161" s="10"/>
      <c r="F161" s="18" t="s">
        <v>8</v>
      </c>
      <c r="G161" s="18" t="s">
        <v>212</v>
      </c>
      <c r="H161" s="10"/>
      <c r="I161" s="19">
        <v>81914672</v>
      </c>
      <c r="J161" s="19">
        <v>43660</v>
      </c>
      <c r="K161" s="17" t="s">
        <v>14</v>
      </c>
      <c r="L161" s="10"/>
      <c r="M161" s="60">
        <v>3206</v>
      </c>
      <c r="N161" s="60">
        <v>3327</v>
      </c>
      <c r="O161" s="60">
        <v>3327</v>
      </c>
      <c r="P161" s="10"/>
      <c r="Q161" s="60">
        <f>N161*$Q$189</f>
        <v>99810</v>
      </c>
      <c r="R161" s="10"/>
      <c r="S161" s="62">
        <f t="shared" si="27"/>
        <v>103137</v>
      </c>
      <c r="T161" s="10"/>
      <c r="U161" s="64">
        <v>4.0999999999999996</v>
      </c>
      <c r="V161" s="64">
        <v>4.0999999999999996</v>
      </c>
      <c r="W161" s="10"/>
      <c r="X161" s="43">
        <f>AP161+AT161</f>
        <v>112050485471.99998</v>
      </c>
      <c r="Y161" s="36">
        <f>X161/AV161</f>
        <v>3.2319147814248626E-2</v>
      </c>
      <c r="Z161" s="10"/>
      <c r="AA161" s="20">
        <v>47.8</v>
      </c>
      <c r="AB161" s="20">
        <v>18.8</v>
      </c>
      <c r="AC161" s="20">
        <v>12.3</v>
      </c>
      <c r="AD161" s="20">
        <v>15.3</v>
      </c>
      <c r="AE161" s="20">
        <v>5.8</v>
      </c>
      <c r="AF161" s="66">
        <f t="shared" si="28"/>
        <v>99.999999999999986</v>
      </c>
      <c r="AG161" s="10"/>
      <c r="AH161" s="72"/>
      <c r="AI161" s="73"/>
      <c r="AJ161" s="74"/>
      <c r="AK161" s="75"/>
      <c r="AL161" s="76"/>
      <c r="AN161" s="57">
        <v>42098.92</v>
      </c>
      <c r="AO161" s="35">
        <v>80</v>
      </c>
      <c r="AP161" s="43">
        <f t="shared" si="29"/>
        <v>11205048547.200001</v>
      </c>
      <c r="AR161" s="57">
        <f t="shared" si="30"/>
        <v>42098.92</v>
      </c>
      <c r="AS161" s="35">
        <v>24</v>
      </c>
      <c r="AT161" s="43">
        <f t="shared" si="31"/>
        <v>100845436924.79999</v>
      </c>
      <c r="AV161" s="43">
        <v>3467000000000</v>
      </c>
    </row>
    <row r="162" spans="1:48" ht="24" customHeight="1">
      <c r="A162" s="16"/>
      <c r="B162" s="17">
        <f t="shared" si="32"/>
        <v>154</v>
      </c>
      <c r="C162" s="10"/>
      <c r="D162" s="18" t="s">
        <v>88</v>
      </c>
      <c r="E162" s="10"/>
      <c r="F162" s="18" t="s">
        <v>8</v>
      </c>
      <c r="G162" s="18" t="s">
        <v>212</v>
      </c>
      <c r="H162" s="10"/>
      <c r="I162" s="19">
        <v>8191828</v>
      </c>
      <c r="J162" s="19">
        <v>36190</v>
      </c>
      <c r="K162" s="17" t="s">
        <v>14</v>
      </c>
      <c r="L162" s="10"/>
      <c r="M162" s="60">
        <v>335</v>
      </c>
      <c r="N162" s="60">
        <v>345</v>
      </c>
      <c r="O162" s="60">
        <v>345</v>
      </c>
      <c r="P162" s="10"/>
      <c r="Q162" s="60">
        <f>N162*$Q$189</f>
        <v>10350</v>
      </c>
      <c r="R162" s="10"/>
      <c r="S162" s="62">
        <f t="shared" si="27"/>
        <v>10695</v>
      </c>
      <c r="T162" s="10"/>
      <c r="U162" s="64">
        <v>4.2</v>
      </c>
      <c r="V162" s="64">
        <v>4.2</v>
      </c>
      <c r="W162" s="10"/>
      <c r="X162" s="43">
        <f>AP162+AT162</f>
        <v>10300768224</v>
      </c>
      <c r="Y162" s="36">
        <f>X162/AV162</f>
        <v>3.2295770271922646E-2</v>
      </c>
      <c r="Z162" s="10"/>
      <c r="AA162" s="20">
        <v>46.3</v>
      </c>
      <c r="AB162" s="20">
        <v>12.2</v>
      </c>
      <c r="AC162" s="20">
        <v>2.7</v>
      </c>
      <c r="AD162" s="20">
        <v>28.7</v>
      </c>
      <c r="AE162" s="20">
        <v>10.1</v>
      </c>
      <c r="AF162" s="66">
        <f t="shared" si="28"/>
        <v>100</v>
      </c>
      <c r="AG162" s="10"/>
      <c r="AH162" s="72"/>
      <c r="AI162" s="73"/>
      <c r="AJ162" s="74"/>
      <c r="AK162" s="75"/>
      <c r="AL162" s="76"/>
      <c r="AN162" s="57">
        <v>37321.624000000003</v>
      </c>
      <c r="AO162" s="35">
        <v>80</v>
      </c>
      <c r="AP162" s="43">
        <f t="shared" si="29"/>
        <v>1030076822.4000001</v>
      </c>
      <c r="AR162" s="57">
        <f t="shared" si="30"/>
        <v>37321.624000000003</v>
      </c>
      <c r="AS162" s="35">
        <v>24</v>
      </c>
      <c r="AT162" s="43">
        <f t="shared" si="31"/>
        <v>9270691401.6000004</v>
      </c>
      <c r="AV162" s="43">
        <v>318951000000</v>
      </c>
    </row>
    <row r="163" spans="1:48" ht="24" customHeight="1">
      <c r="A163" s="16"/>
      <c r="B163" s="17">
        <f t="shared" si="32"/>
        <v>155</v>
      </c>
      <c r="C163" s="10"/>
      <c r="D163" s="18" t="s">
        <v>59</v>
      </c>
      <c r="E163" s="10"/>
      <c r="F163" s="18" t="s">
        <v>5</v>
      </c>
      <c r="G163" s="18" t="s">
        <v>226</v>
      </c>
      <c r="H163" s="10"/>
      <c r="I163" s="19">
        <v>95688680</v>
      </c>
      <c r="J163" s="19">
        <v>3460</v>
      </c>
      <c r="K163" s="17" t="s">
        <v>9</v>
      </c>
      <c r="L163" s="10"/>
      <c r="M163" s="60">
        <v>8211</v>
      </c>
      <c r="N163" s="60">
        <v>9287</v>
      </c>
      <c r="O163" s="60">
        <v>26925</v>
      </c>
      <c r="P163" s="10"/>
      <c r="Q163" s="60">
        <f>N163*$Q$188</f>
        <v>139305</v>
      </c>
      <c r="R163" s="10"/>
      <c r="S163" s="62">
        <f t="shared" si="27"/>
        <v>148592</v>
      </c>
      <c r="T163" s="10"/>
      <c r="U163" s="64">
        <v>9.6999999999999993</v>
      </c>
      <c r="V163" s="64">
        <v>28.43</v>
      </c>
      <c r="W163" s="10"/>
      <c r="X163" s="43">
        <v>10740000000</v>
      </c>
      <c r="Y163" s="36">
        <v>3.2000000000000001E-2</v>
      </c>
      <c r="Z163" s="10"/>
      <c r="AA163" s="20">
        <v>61</v>
      </c>
      <c r="AB163" s="20">
        <v>10</v>
      </c>
      <c r="AC163" s="20">
        <v>1</v>
      </c>
      <c r="AD163" s="20">
        <v>27</v>
      </c>
      <c r="AE163" s="20">
        <v>1</v>
      </c>
      <c r="AF163" s="66">
        <f t="shared" si="28"/>
        <v>100</v>
      </c>
      <c r="AG163" s="10"/>
      <c r="AH163" s="36">
        <v>-4.7E-2</v>
      </c>
      <c r="AI163" s="40">
        <v>8792</v>
      </c>
      <c r="AJ163" s="37">
        <v>0.76</v>
      </c>
      <c r="AK163" s="42" t="s">
        <v>214</v>
      </c>
      <c r="AL163" s="41">
        <v>1580</v>
      </c>
      <c r="AN163" s="86"/>
      <c r="AO163" s="87"/>
      <c r="AP163" s="88">
        <f t="shared" si="29"/>
        <v>0</v>
      </c>
      <c r="AR163" s="86">
        <f t="shared" si="30"/>
        <v>0</v>
      </c>
      <c r="AS163" s="87"/>
      <c r="AT163" s="88">
        <f t="shared" si="31"/>
        <v>0</v>
      </c>
      <c r="AV163" s="88">
        <v>0</v>
      </c>
    </row>
    <row r="164" spans="1:48" ht="24" customHeight="1">
      <c r="A164" s="16"/>
      <c r="B164" s="17">
        <f t="shared" si="32"/>
        <v>156</v>
      </c>
      <c r="C164" s="10"/>
      <c r="D164" s="18" t="s">
        <v>66</v>
      </c>
      <c r="E164" s="10"/>
      <c r="F164" s="18" t="s">
        <v>18</v>
      </c>
      <c r="G164" s="18" t="s">
        <v>224</v>
      </c>
      <c r="H164" s="10"/>
      <c r="I164" s="19">
        <v>898760</v>
      </c>
      <c r="J164" s="19">
        <v>4840</v>
      </c>
      <c r="K164" s="17" t="s">
        <v>9</v>
      </c>
      <c r="L164" s="10"/>
      <c r="M164" s="60">
        <v>60</v>
      </c>
      <c r="N164" s="60">
        <v>86</v>
      </c>
      <c r="O164" s="60">
        <v>85</v>
      </c>
      <c r="P164" s="10"/>
      <c r="Q164" s="60">
        <f>N164*$Q$188</f>
        <v>1290</v>
      </c>
      <c r="R164" s="10"/>
      <c r="S164" s="62">
        <f t="shared" si="27"/>
        <v>1376</v>
      </c>
      <c r="T164" s="10"/>
      <c r="U164" s="64">
        <v>9.6</v>
      </c>
      <c r="V164" s="64">
        <v>9.3699999999999992</v>
      </c>
      <c r="W164" s="10"/>
      <c r="X164" s="43">
        <v>148620000</v>
      </c>
      <c r="Y164" s="36">
        <v>3.2000000000000001E-2</v>
      </c>
      <c r="Z164" s="10"/>
      <c r="AA164" s="20">
        <v>62</v>
      </c>
      <c r="AB164" s="20">
        <v>12</v>
      </c>
      <c r="AC164" s="20">
        <v>2</v>
      </c>
      <c r="AD164" s="20">
        <v>23</v>
      </c>
      <c r="AE164" s="20">
        <v>1</v>
      </c>
      <c r="AF164" s="66">
        <f t="shared" si="28"/>
        <v>100</v>
      </c>
      <c r="AG164" s="10"/>
      <c r="AH164" s="36">
        <v>-2.1999999999999999E-2</v>
      </c>
      <c r="AI164" s="40">
        <v>12324</v>
      </c>
      <c r="AJ164" s="37">
        <v>0.73</v>
      </c>
      <c r="AK164" s="42" t="s">
        <v>214</v>
      </c>
      <c r="AL164" s="41">
        <v>587</v>
      </c>
      <c r="AN164" s="86"/>
      <c r="AO164" s="87"/>
      <c r="AP164" s="88">
        <f t="shared" si="29"/>
        <v>0</v>
      </c>
      <c r="AR164" s="86">
        <f t="shared" si="30"/>
        <v>0</v>
      </c>
      <c r="AS164" s="87"/>
      <c r="AT164" s="88">
        <f t="shared" si="31"/>
        <v>0</v>
      </c>
      <c r="AV164" s="88">
        <v>0</v>
      </c>
    </row>
    <row r="165" spans="1:48" ht="24" customHeight="1">
      <c r="A165" s="16"/>
      <c r="B165" s="17">
        <f t="shared" si="32"/>
        <v>157</v>
      </c>
      <c r="C165" s="10"/>
      <c r="D165" s="18" t="s">
        <v>55</v>
      </c>
      <c r="E165" s="10"/>
      <c r="F165" s="18" t="s">
        <v>8</v>
      </c>
      <c r="G165" s="18" t="s">
        <v>212</v>
      </c>
      <c r="H165" s="10"/>
      <c r="I165" s="19">
        <v>5711870</v>
      </c>
      <c r="J165" s="19">
        <v>56730</v>
      </c>
      <c r="K165" s="17" t="s">
        <v>14</v>
      </c>
      <c r="L165" s="10"/>
      <c r="M165" s="60">
        <v>211</v>
      </c>
      <c r="N165" s="60">
        <v>227</v>
      </c>
      <c r="O165" s="60">
        <v>227</v>
      </c>
      <c r="P165" s="10"/>
      <c r="Q165" s="60">
        <f>N165*$Q$189</f>
        <v>6810</v>
      </c>
      <c r="R165" s="10"/>
      <c r="S165" s="62">
        <f t="shared" si="27"/>
        <v>7037</v>
      </c>
      <c r="T165" s="10"/>
      <c r="U165" s="64">
        <v>4</v>
      </c>
      <c r="V165" s="64">
        <v>4</v>
      </c>
      <c r="W165" s="10"/>
      <c r="X165" s="43">
        <f>AP165+AT165</f>
        <v>9926982036.7999992</v>
      </c>
      <c r="Y165" s="36">
        <f>X165/AV165</f>
        <v>3.1703847892793721E-2</v>
      </c>
      <c r="Z165" s="10"/>
      <c r="AA165" s="20">
        <v>48.3</v>
      </c>
      <c r="AB165" s="20">
        <v>16.100000000000001</v>
      </c>
      <c r="AC165" s="20">
        <v>14.7</v>
      </c>
      <c r="AD165" s="20">
        <v>17.100000000000001</v>
      </c>
      <c r="AE165" s="20">
        <v>3.8</v>
      </c>
      <c r="AF165" s="66">
        <f t="shared" si="28"/>
        <v>100.00000000000001</v>
      </c>
      <c r="AG165" s="10"/>
      <c r="AH165" s="72"/>
      <c r="AI165" s="73"/>
      <c r="AJ165" s="74"/>
      <c r="AK165" s="75"/>
      <c r="AL165" s="76"/>
      <c r="AN165" s="57">
        <v>54663.998</v>
      </c>
      <c r="AO165" s="35">
        <v>80</v>
      </c>
      <c r="AP165" s="43">
        <f t="shared" si="29"/>
        <v>992698203.68000007</v>
      </c>
      <c r="AR165" s="57">
        <f t="shared" si="30"/>
        <v>54663.998</v>
      </c>
      <c r="AS165" s="35">
        <v>24</v>
      </c>
      <c r="AT165" s="43">
        <f t="shared" si="31"/>
        <v>8934283833.1199989</v>
      </c>
      <c r="AV165" s="43">
        <v>313116000000</v>
      </c>
    </row>
    <row r="166" spans="1:48" ht="24" customHeight="1">
      <c r="A166" s="16"/>
      <c r="B166" s="17">
        <f t="shared" si="32"/>
        <v>158</v>
      </c>
      <c r="C166" s="10"/>
      <c r="D166" s="18" t="s">
        <v>75</v>
      </c>
      <c r="E166" s="10"/>
      <c r="F166" s="18" t="s">
        <v>13</v>
      </c>
      <c r="G166" s="18" t="s">
        <v>222</v>
      </c>
      <c r="H166" s="10"/>
      <c r="I166" s="19">
        <v>107317</v>
      </c>
      <c r="J166" s="19">
        <v>8830</v>
      </c>
      <c r="K166" s="17" t="s">
        <v>9</v>
      </c>
      <c r="L166" s="10"/>
      <c r="M166" s="60">
        <v>10</v>
      </c>
      <c r="N166" s="60">
        <v>10</v>
      </c>
      <c r="O166" s="60">
        <v>12</v>
      </c>
      <c r="P166" s="10"/>
      <c r="Q166" s="60">
        <f>N166*$Q$188</f>
        <v>150</v>
      </c>
      <c r="R166" s="10"/>
      <c r="S166" s="62">
        <f t="shared" si="27"/>
        <v>160</v>
      </c>
      <c r="T166" s="10"/>
      <c r="U166" s="64">
        <v>9.3000000000000007</v>
      </c>
      <c r="V166" s="64">
        <v>10.65</v>
      </c>
      <c r="W166" s="10"/>
      <c r="X166" s="43">
        <v>32890000</v>
      </c>
      <c r="Y166" s="36">
        <v>3.1E-2</v>
      </c>
      <c r="Z166" s="10"/>
      <c r="AA166" s="20">
        <v>47</v>
      </c>
      <c r="AB166" s="20">
        <v>13</v>
      </c>
      <c r="AC166" s="20">
        <v>9</v>
      </c>
      <c r="AD166" s="20">
        <v>30</v>
      </c>
      <c r="AE166" s="20">
        <v>1</v>
      </c>
      <c r="AF166" s="66">
        <f t="shared" si="28"/>
        <v>100</v>
      </c>
      <c r="AG166" s="10"/>
      <c r="AH166" s="36">
        <v>4.4999999999999998E-2</v>
      </c>
      <c r="AI166" s="40">
        <v>25407</v>
      </c>
      <c r="AJ166" s="37">
        <v>0.75</v>
      </c>
      <c r="AK166" s="42" t="s">
        <v>210</v>
      </c>
      <c r="AL166" s="41">
        <v>507</v>
      </c>
      <c r="AN166" s="86"/>
      <c r="AO166" s="87"/>
      <c r="AP166" s="88">
        <f t="shared" si="29"/>
        <v>0</v>
      </c>
      <c r="AR166" s="86">
        <f t="shared" si="30"/>
        <v>0</v>
      </c>
      <c r="AS166" s="87"/>
      <c r="AT166" s="88">
        <f t="shared" si="31"/>
        <v>0</v>
      </c>
      <c r="AV166" s="88">
        <v>0</v>
      </c>
    </row>
    <row r="167" spans="1:48" ht="24" customHeight="1">
      <c r="A167" s="16"/>
      <c r="B167" s="17">
        <f t="shared" si="32"/>
        <v>159</v>
      </c>
      <c r="C167" s="10"/>
      <c r="D167" s="18" t="s">
        <v>148</v>
      </c>
      <c r="E167" s="10"/>
      <c r="F167" s="18" t="s">
        <v>8</v>
      </c>
      <c r="G167" s="18" t="s">
        <v>212</v>
      </c>
      <c r="H167" s="10"/>
      <c r="I167" s="19">
        <v>8820083</v>
      </c>
      <c r="J167" s="19">
        <v>5280</v>
      </c>
      <c r="K167" s="17" t="s">
        <v>9</v>
      </c>
      <c r="L167" s="10"/>
      <c r="M167" s="60">
        <v>607</v>
      </c>
      <c r="N167" s="60">
        <v>649</v>
      </c>
      <c r="O167" s="60">
        <v>797</v>
      </c>
      <c r="P167" s="10"/>
      <c r="Q167" s="60">
        <f>N167*$Q$188</f>
        <v>9735</v>
      </c>
      <c r="R167" s="10"/>
      <c r="S167" s="62">
        <f t="shared" si="27"/>
        <v>10384</v>
      </c>
      <c r="T167" s="10"/>
      <c r="U167" s="64">
        <v>7.4</v>
      </c>
      <c r="V167" s="64">
        <v>8.94</v>
      </c>
      <c r="W167" s="10"/>
      <c r="X167" s="43">
        <v>1170000000</v>
      </c>
      <c r="Y167" s="36">
        <v>3.1E-2</v>
      </c>
      <c r="Z167" s="10"/>
      <c r="AA167" s="20">
        <v>49</v>
      </c>
      <c r="AB167" s="20">
        <v>10</v>
      </c>
      <c r="AC167" s="20">
        <v>12</v>
      </c>
      <c r="AD167" s="20">
        <v>28</v>
      </c>
      <c r="AE167" s="20">
        <v>1</v>
      </c>
      <c r="AF167" s="66">
        <f t="shared" si="28"/>
        <v>100</v>
      </c>
      <c r="AG167" s="10"/>
      <c r="AH167" s="36">
        <v>-6.0999999999999999E-2</v>
      </c>
      <c r="AI167" s="40">
        <v>25877</v>
      </c>
      <c r="AJ167" s="37">
        <v>0.65</v>
      </c>
      <c r="AK167" s="42" t="s">
        <v>210</v>
      </c>
      <c r="AL167" s="41">
        <v>584</v>
      </c>
      <c r="AN167" s="86"/>
      <c r="AO167" s="87"/>
      <c r="AP167" s="88">
        <f t="shared" si="29"/>
        <v>0</v>
      </c>
      <c r="AR167" s="86">
        <f t="shared" si="30"/>
        <v>0</v>
      </c>
      <c r="AS167" s="87"/>
      <c r="AT167" s="88">
        <f t="shared" si="31"/>
        <v>0</v>
      </c>
      <c r="AV167" s="88">
        <v>0</v>
      </c>
    </row>
    <row r="168" spans="1:48" ht="24" customHeight="1">
      <c r="A168" s="16"/>
      <c r="B168" s="17">
        <f t="shared" si="32"/>
        <v>160</v>
      </c>
      <c r="C168" s="10"/>
      <c r="D168" s="18" t="s">
        <v>123</v>
      </c>
      <c r="E168" s="10"/>
      <c r="F168" s="18" t="s">
        <v>8</v>
      </c>
      <c r="G168" s="18" t="s">
        <v>212</v>
      </c>
      <c r="H168" s="10"/>
      <c r="I168" s="19">
        <v>16987330</v>
      </c>
      <c r="J168" s="19">
        <v>46310</v>
      </c>
      <c r="K168" s="17" t="s">
        <v>14</v>
      </c>
      <c r="L168" s="10"/>
      <c r="M168" s="60">
        <v>621</v>
      </c>
      <c r="N168" s="60">
        <v>648</v>
      </c>
      <c r="O168" s="60">
        <v>648</v>
      </c>
      <c r="P168" s="10"/>
      <c r="Q168" s="60">
        <f>N168*$Q$189</f>
        <v>19440</v>
      </c>
      <c r="R168" s="10"/>
      <c r="S168" s="62">
        <f t="shared" si="27"/>
        <v>20088</v>
      </c>
      <c r="T168" s="10"/>
      <c r="U168" s="64">
        <v>3.8</v>
      </c>
      <c r="V168" s="64">
        <v>3.8</v>
      </c>
      <c r="W168" s="10"/>
      <c r="X168" s="43">
        <f>AP168+AT168</f>
        <v>23850470995.200001</v>
      </c>
      <c r="Y168" s="36">
        <f>X168/AV168</f>
        <v>3.0439845155757039E-2</v>
      </c>
      <c r="Z168" s="10"/>
      <c r="AA168" s="20">
        <v>38</v>
      </c>
      <c r="AB168" s="20">
        <v>21.4</v>
      </c>
      <c r="AC168" s="20">
        <v>29.8</v>
      </c>
      <c r="AD168" s="20">
        <v>9.1999999999999993</v>
      </c>
      <c r="AE168" s="20">
        <v>1.6</v>
      </c>
      <c r="AF168" s="66">
        <f t="shared" si="28"/>
        <v>100</v>
      </c>
      <c r="AG168" s="10"/>
      <c r="AH168" s="72"/>
      <c r="AI168" s="73"/>
      <c r="AJ168" s="74"/>
      <c r="AK168" s="75"/>
      <c r="AL168" s="76"/>
      <c r="AN168" s="57">
        <v>46007.853000000003</v>
      </c>
      <c r="AO168" s="35">
        <v>80</v>
      </c>
      <c r="AP168" s="43">
        <f t="shared" si="29"/>
        <v>2385047099.5200005</v>
      </c>
      <c r="AR168" s="57">
        <f t="shared" si="30"/>
        <v>46007.853000000003</v>
      </c>
      <c r="AS168" s="35">
        <v>24</v>
      </c>
      <c r="AT168" s="43">
        <f t="shared" si="31"/>
        <v>21465423895.68</v>
      </c>
      <c r="AV168" s="43">
        <v>783528000000</v>
      </c>
    </row>
    <row r="169" spans="1:48" ht="24" customHeight="1">
      <c r="A169" s="16"/>
      <c r="B169" s="17">
        <f t="shared" si="32"/>
        <v>161</v>
      </c>
      <c r="C169" s="10"/>
      <c r="D169" s="18" t="s">
        <v>20</v>
      </c>
      <c r="E169" s="10"/>
      <c r="F169" s="18" t="s">
        <v>8</v>
      </c>
      <c r="G169" s="18" t="s">
        <v>212</v>
      </c>
      <c r="H169" s="10"/>
      <c r="I169" s="19">
        <v>9725376</v>
      </c>
      <c r="J169" s="19">
        <v>4760</v>
      </c>
      <c r="K169" s="17" t="s">
        <v>9</v>
      </c>
      <c r="L169" s="10"/>
      <c r="M169" s="60">
        <v>759</v>
      </c>
      <c r="N169" s="60">
        <v>845</v>
      </c>
      <c r="O169" s="60">
        <v>639</v>
      </c>
      <c r="P169" s="10"/>
      <c r="Q169" s="60">
        <f>N169*$Q$188</f>
        <v>12675</v>
      </c>
      <c r="R169" s="10"/>
      <c r="S169" s="62">
        <f t="shared" ref="S169:S184" si="34">Q169+N169</f>
        <v>13520</v>
      </c>
      <c r="T169" s="10"/>
      <c r="U169" s="64">
        <v>8.6999999999999993</v>
      </c>
      <c r="V169" s="64">
        <v>6.32</v>
      </c>
      <c r="W169" s="10"/>
      <c r="X169" s="43">
        <v>1090000000</v>
      </c>
      <c r="Y169" s="36">
        <v>2.9000000000000001E-2</v>
      </c>
      <c r="Z169" s="10"/>
      <c r="AA169" s="20">
        <v>40</v>
      </c>
      <c r="AB169" s="20">
        <v>23</v>
      </c>
      <c r="AC169" s="20">
        <v>7</v>
      </c>
      <c r="AD169" s="20">
        <v>28</v>
      </c>
      <c r="AE169" s="20">
        <v>2</v>
      </c>
      <c r="AF169" s="66">
        <f t="shared" ref="AF169:AF184" si="35">SUM(AA169:AE169)</f>
        <v>100</v>
      </c>
      <c r="AG169" s="10"/>
      <c r="AH169" s="36">
        <v>-5.1999999999999998E-2</v>
      </c>
      <c r="AI169" s="40">
        <v>13681</v>
      </c>
      <c r="AJ169" s="37">
        <v>0.8</v>
      </c>
      <c r="AK169" s="42" t="s">
        <v>213</v>
      </c>
      <c r="AL169" s="41">
        <v>416</v>
      </c>
      <c r="AN169" s="86"/>
      <c r="AO169" s="87"/>
      <c r="AP169" s="88">
        <f t="shared" ref="AP169:AP184" si="36">N169*AN169*AO169</f>
        <v>0</v>
      </c>
      <c r="AR169" s="86">
        <f t="shared" ref="AR169:AR184" si="37">AN169</f>
        <v>0</v>
      </c>
      <c r="AS169" s="87"/>
      <c r="AT169" s="88">
        <f t="shared" ref="AT169:AT184" si="38">Q169*AR169*AS169</f>
        <v>0</v>
      </c>
      <c r="AV169" s="88">
        <v>0</v>
      </c>
    </row>
    <row r="170" spans="1:48" ht="24" customHeight="1">
      <c r="A170" s="16"/>
      <c r="B170" s="17">
        <f t="shared" si="32"/>
        <v>162</v>
      </c>
      <c r="C170" s="10"/>
      <c r="D170" s="18" t="s">
        <v>24</v>
      </c>
      <c r="E170" s="10"/>
      <c r="F170" s="18" t="s">
        <v>8</v>
      </c>
      <c r="G170" s="18" t="s">
        <v>212</v>
      </c>
      <c r="H170" s="10"/>
      <c r="I170" s="19">
        <v>9480042</v>
      </c>
      <c r="J170" s="19">
        <v>5600</v>
      </c>
      <c r="K170" s="17" t="s">
        <v>9</v>
      </c>
      <c r="L170" s="10"/>
      <c r="M170" s="60">
        <v>588</v>
      </c>
      <c r="N170" s="60">
        <v>841</v>
      </c>
      <c r="O170" s="60">
        <v>995</v>
      </c>
      <c r="P170" s="10"/>
      <c r="Q170" s="60">
        <f>N170*$Q$188</f>
        <v>12615</v>
      </c>
      <c r="R170" s="10"/>
      <c r="S170" s="62">
        <f t="shared" si="34"/>
        <v>13456</v>
      </c>
      <c r="T170" s="10"/>
      <c r="U170" s="64">
        <v>8.9</v>
      </c>
      <c r="V170" s="64">
        <v>10.46</v>
      </c>
      <c r="W170" s="10"/>
      <c r="X170" s="43">
        <v>1410000000</v>
      </c>
      <c r="Y170" s="36">
        <v>2.9000000000000001E-2</v>
      </c>
      <c r="Z170" s="10"/>
      <c r="AA170" s="20">
        <v>52</v>
      </c>
      <c r="AB170" s="20">
        <v>4</v>
      </c>
      <c r="AC170" s="20">
        <v>2</v>
      </c>
      <c r="AD170" s="20">
        <v>41</v>
      </c>
      <c r="AE170" s="20">
        <v>1</v>
      </c>
      <c r="AF170" s="66">
        <f t="shared" si="35"/>
        <v>100</v>
      </c>
      <c r="AG170" s="10"/>
      <c r="AH170" s="36">
        <v>-0.191</v>
      </c>
      <c r="AI170" s="40">
        <v>44222</v>
      </c>
      <c r="AJ170" s="37">
        <v>0.78</v>
      </c>
      <c r="AK170" s="42" t="s">
        <v>213</v>
      </c>
      <c r="AL170" s="41">
        <v>653</v>
      </c>
      <c r="AN170" s="86"/>
      <c r="AO170" s="87"/>
      <c r="AP170" s="88">
        <f t="shared" si="36"/>
        <v>0</v>
      </c>
      <c r="AR170" s="86">
        <f t="shared" si="37"/>
        <v>0</v>
      </c>
      <c r="AS170" s="87"/>
      <c r="AT170" s="88">
        <f t="shared" si="38"/>
        <v>0</v>
      </c>
      <c r="AV170" s="88">
        <v>0</v>
      </c>
    </row>
    <row r="171" spans="1:48" ht="24" customHeight="1">
      <c r="A171" s="16"/>
      <c r="B171" s="17">
        <f t="shared" si="32"/>
        <v>163</v>
      </c>
      <c r="C171" s="10"/>
      <c r="D171" s="18" t="s">
        <v>47</v>
      </c>
      <c r="E171" s="10"/>
      <c r="F171" s="18" t="s">
        <v>18</v>
      </c>
      <c r="G171" s="18" t="s">
        <v>224</v>
      </c>
      <c r="H171" s="10"/>
      <c r="I171" s="19">
        <v>17379</v>
      </c>
      <c r="J171" s="19">
        <v>0</v>
      </c>
      <c r="K171" s="17" t="s">
        <v>14</v>
      </c>
      <c r="L171" s="10"/>
      <c r="M171" s="60">
        <v>5</v>
      </c>
      <c r="N171" s="60">
        <v>3</v>
      </c>
      <c r="O171" s="60">
        <v>3</v>
      </c>
      <c r="P171" s="10"/>
      <c r="Q171" s="60">
        <f>N171*$Q$189</f>
        <v>90</v>
      </c>
      <c r="R171" s="10"/>
      <c r="S171" s="62">
        <f t="shared" si="34"/>
        <v>93</v>
      </c>
      <c r="T171" s="10"/>
      <c r="U171" s="64">
        <v>17.3</v>
      </c>
      <c r="V171" s="64">
        <v>17.3</v>
      </c>
      <c r="W171" s="10"/>
      <c r="X171" s="43">
        <f>AP171+AT171</f>
        <v>189973300.80000001</v>
      </c>
      <c r="Y171" s="36">
        <f>X171/AV171</f>
        <v>2.8814394175640832E-2</v>
      </c>
      <c r="Z171" s="10"/>
      <c r="AA171" s="20">
        <v>20</v>
      </c>
      <c r="AB171" s="20">
        <v>80</v>
      </c>
      <c r="AC171" s="20">
        <v>0</v>
      </c>
      <c r="AD171" s="20">
        <v>0</v>
      </c>
      <c r="AE171" s="20">
        <v>0</v>
      </c>
      <c r="AF171" s="66">
        <f t="shared" si="35"/>
        <v>100</v>
      </c>
      <c r="AG171" s="10"/>
      <c r="AH171" s="72"/>
      <c r="AI171" s="73"/>
      <c r="AJ171" s="74"/>
      <c r="AK171" s="75"/>
      <c r="AL171" s="76"/>
      <c r="AN171" s="57">
        <v>79155.542000000001</v>
      </c>
      <c r="AO171" s="35">
        <v>80</v>
      </c>
      <c r="AP171" s="43">
        <f t="shared" si="36"/>
        <v>18997330.079999998</v>
      </c>
      <c r="AR171" s="57">
        <f t="shared" si="37"/>
        <v>79155.542000000001</v>
      </c>
      <c r="AS171" s="35">
        <v>24</v>
      </c>
      <c r="AT171" s="43">
        <f t="shared" si="38"/>
        <v>170975970.72</v>
      </c>
      <c r="AV171" s="43">
        <v>6593000000</v>
      </c>
    </row>
    <row r="172" spans="1:48" ht="24" customHeight="1">
      <c r="A172" s="16"/>
      <c r="B172" s="17">
        <f t="shared" si="32"/>
        <v>164</v>
      </c>
      <c r="C172" s="10"/>
      <c r="D172" s="18" t="s">
        <v>51</v>
      </c>
      <c r="E172" s="10"/>
      <c r="F172" s="18" t="s">
        <v>13</v>
      </c>
      <c r="G172" s="18" t="s">
        <v>222</v>
      </c>
      <c r="H172" s="10"/>
      <c r="I172" s="19">
        <v>11475982</v>
      </c>
      <c r="J172" s="19">
        <v>6570</v>
      </c>
      <c r="K172" s="17" t="s">
        <v>9</v>
      </c>
      <c r="L172" s="10"/>
      <c r="M172" s="60">
        <v>750</v>
      </c>
      <c r="N172" s="60">
        <v>975</v>
      </c>
      <c r="O172" s="60">
        <v>1124</v>
      </c>
      <c r="P172" s="10"/>
      <c r="Q172" s="60">
        <f>N172*$Q$188</f>
        <v>14625</v>
      </c>
      <c r="R172" s="10"/>
      <c r="S172" s="62">
        <f t="shared" si="34"/>
        <v>15600</v>
      </c>
      <c r="T172" s="10"/>
      <c r="U172" s="64">
        <v>8.5</v>
      </c>
      <c r="V172" s="64">
        <v>9.86</v>
      </c>
      <c r="W172" s="10"/>
      <c r="X172" s="43">
        <v>2580000000</v>
      </c>
      <c r="Y172" s="36">
        <v>2.8000000000000001E-2</v>
      </c>
      <c r="Z172" s="10"/>
      <c r="AA172" s="20">
        <v>30</v>
      </c>
      <c r="AB172" s="20">
        <v>12</v>
      </c>
      <c r="AC172" s="20">
        <v>16</v>
      </c>
      <c r="AD172" s="20">
        <v>38</v>
      </c>
      <c r="AE172" s="20">
        <v>4</v>
      </c>
      <c r="AF172" s="66">
        <f t="shared" si="35"/>
        <v>100</v>
      </c>
      <c r="AG172" s="10"/>
      <c r="AH172" s="36">
        <v>4.9000000000000002E-2</v>
      </c>
      <c r="AI172" s="40">
        <v>5519</v>
      </c>
      <c r="AJ172" s="37">
        <v>0.69</v>
      </c>
      <c r="AK172" s="42" t="s">
        <v>213</v>
      </c>
      <c r="AL172" s="41">
        <v>432</v>
      </c>
      <c r="AN172" s="86"/>
      <c r="AO172" s="87"/>
      <c r="AP172" s="88">
        <f t="shared" si="36"/>
        <v>0</v>
      </c>
      <c r="AR172" s="86">
        <f t="shared" si="37"/>
        <v>0</v>
      </c>
      <c r="AS172" s="87"/>
      <c r="AT172" s="88">
        <f t="shared" si="38"/>
        <v>0</v>
      </c>
      <c r="AV172" s="88">
        <v>0</v>
      </c>
    </row>
    <row r="173" spans="1:48" ht="24" customHeight="1">
      <c r="A173" s="16"/>
      <c r="B173" s="17">
        <f t="shared" si="32"/>
        <v>165</v>
      </c>
      <c r="C173" s="10"/>
      <c r="D173" s="18" t="s">
        <v>50</v>
      </c>
      <c r="E173" s="10"/>
      <c r="F173" s="18" t="s">
        <v>8</v>
      </c>
      <c r="G173" s="18" t="s">
        <v>212</v>
      </c>
      <c r="H173" s="10"/>
      <c r="I173" s="19">
        <v>4213265</v>
      </c>
      <c r="J173" s="19">
        <v>12110</v>
      </c>
      <c r="K173" s="17" t="s">
        <v>9</v>
      </c>
      <c r="L173" s="10"/>
      <c r="M173" s="60">
        <v>307</v>
      </c>
      <c r="N173" s="60">
        <v>340</v>
      </c>
      <c r="O173" s="60">
        <v>388</v>
      </c>
      <c r="P173" s="10"/>
      <c r="Q173" s="60">
        <f>N173*$Q$188</f>
        <v>5100</v>
      </c>
      <c r="R173" s="10"/>
      <c r="S173" s="62">
        <f t="shared" si="34"/>
        <v>5440</v>
      </c>
      <c r="T173" s="10"/>
      <c r="U173" s="64">
        <v>8.1</v>
      </c>
      <c r="V173" s="64">
        <v>9.0399999999999991</v>
      </c>
      <c r="W173" s="10"/>
      <c r="X173" s="43">
        <v>1400000000</v>
      </c>
      <c r="Y173" s="36">
        <v>2.7E-2</v>
      </c>
      <c r="Z173" s="10"/>
      <c r="AA173" s="20">
        <v>48</v>
      </c>
      <c r="AB173" s="20">
        <v>12</v>
      </c>
      <c r="AC173" s="20">
        <v>10</v>
      </c>
      <c r="AD173" s="20">
        <v>29</v>
      </c>
      <c r="AE173" s="20">
        <v>1</v>
      </c>
      <c r="AF173" s="66">
        <f t="shared" si="35"/>
        <v>100</v>
      </c>
      <c r="AG173" s="10"/>
      <c r="AH173" s="36">
        <v>-7.3999999999999996E-2</v>
      </c>
      <c r="AI173" s="40">
        <v>47376</v>
      </c>
      <c r="AJ173" s="37">
        <v>0.66</v>
      </c>
      <c r="AK173" s="42" t="s">
        <v>210</v>
      </c>
      <c r="AL173" s="41">
        <v>702</v>
      </c>
      <c r="AN173" s="86"/>
      <c r="AO173" s="87"/>
      <c r="AP173" s="88">
        <f t="shared" si="36"/>
        <v>0</v>
      </c>
      <c r="AR173" s="86">
        <f t="shared" si="37"/>
        <v>0</v>
      </c>
      <c r="AS173" s="87"/>
      <c r="AT173" s="88">
        <f t="shared" si="38"/>
        <v>0</v>
      </c>
      <c r="AV173" s="88">
        <v>0</v>
      </c>
    </row>
    <row r="174" spans="1:48" ht="24" customHeight="1">
      <c r="A174" s="16"/>
      <c r="B174" s="17">
        <f t="shared" si="32"/>
        <v>166</v>
      </c>
      <c r="C174" s="10"/>
      <c r="D174" s="18" t="s">
        <v>177</v>
      </c>
      <c r="E174" s="10"/>
      <c r="F174" s="18" t="s">
        <v>8</v>
      </c>
      <c r="G174" s="18" t="s">
        <v>212</v>
      </c>
      <c r="H174" s="10"/>
      <c r="I174" s="19">
        <v>65788572</v>
      </c>
      <c r="J174" s="19">
        <v>42390</v>
      </c>
      <c r="K174" s="17" t="s">
        <v>14</v>
      </c>
      <c r="L174" s="10"/>
      <c r="M174" s="60">
        <v>1804</v>
      </c>
      <c r="N174" s="60">
        <v>2019</v>
      </c>
      <c r="O174" s="60">
        <v>2019</v>
      </c>
      <c r="P174" s="10"/>
      <c r="Q174" s="60">
        <f>N174*$Q$189</f>
        <v>60570</v>
      </c>
      <c r="R174" s="10"/>
      <c r="S174" s="62">
        <f t="shared" si="34"/>
        <v>62589</v>
      </c>
      <c r="T174" s="10"/>
      <c r="U174" s="64">
        <v>3.1</v>
      </c>
      <c r="V174" s="64">
        <v>3.1</v>
      </c>
      <c r="W174" s="10"/>
      <c r="X174" s="43">
        <f>AP174+AT174</f>
        <v>66342994538.399994</v>
      </c>
      <c r="Y174" s="36">
        <f>X174/AV174</f>
        <v>2.4626204357238304E-2</v>
      </c>
      <c r="Z174" s="10"/>
      <c r="AA174" s="20">
        <v>46.2</v>
      </c>
      <c r="AB174" s="20">
        <v>20.5</v>
      </c>
      <c r="AC174" s="20">
        <v>5.5</v>
      </c>
      <c r="AD174" s="20">
        <v>23.7</v>
      </c>
      <c r="AE174" s="20">
        <v>4.0999999999999996</v>
      </c>
      <c r="AF174" s="66">
        <f t="shared" si="35"/>
        <v>100</v>
      </c>
      <c r="AG174" s="10"/>
      <c r="AH174" s="72"/>
      <c r="AI174" s="73"/>
      <c r="AJ174" s="74"/>
      <c r="AK174" s="75"/>
      <c r="AL174" s="76"/>
      <c r="AN174" s="57">
        <v>41074.167000000001</v>
      </c>
      <c r="AO174" s="35">
        <v>80</v>
      </c>
      <c r="AP174" s="43">
        <f t="shared" si="36"/>
        <v>6634299453.8400002</v>
      </c>
      <c r="AR174" s="57">
        <f t="shared" si="37"/>
        <v>41074.167000000001</v>
      </c>
      <c r="AS174" s="35">
        <v>24</v>
      </c>
      <c r="AT174" s="43">
        <f t="shared" si="38"/>
        <v>59708695084.559998</v>
      </c>
      <c r="AV174" s="43">
        <v>2694000000000</v>
      </c>
    </row>
    <row r="175" spans="1:48" ht="24" customHeight="1">
      <c r="A175" s="16"/>
      <c r="B175" s="17">
        <f t="shared" si="32"/>
        <v>167</v>
      </c>
      <c r="C175" s="10"/>
      <c r="D175" s="18" t="s">
        <v>161</v>
      </c>
      <c r="E175" s="10"/>
      <c r="F175" s="18" t="s">
        <v>8</v>
      </c>
      <c r="G175" s="18" t="s">
        <v>212</v>
      </c>
      <c r="H175" s="10"/>
      <c r="I175" s="19">
        <v>9837533</v>
      </c>
      <c r="J175" s="19">
        <v>54630</v>
      </c>
      <c r="K175" s="17" t="s">
        <v>14</v>
      </c>
      <c r="L175" s="10"/>
      <c r="M175" s="60">
        <v>270</v>
      </c>
      <c r="N175" s="60">
        <v>278</v>
      </c>
      <c r="O175" s="60">
        <v>278</v>
      </c>
      <c r="P175" s="10"/>
      <c r="Q175" s="60">
        <f>N175*$Q$189</f>
        <v>8340</v>
      </c>
      <c r="R175" s="10"/>
      <c r="S175" s="62">
        <f t="shared" si="34"/>
        <v>8618</v>
      </c>
      <c r="T175" s="10"/>
      <c r="U175" s="64">
        <v>2.8</v>
      </c>
      <c r="V175" s="64">
        <v>2.8</v>
      </c>
      <c r="W175" s="10"/>
      <c r="X175" s="43">
        <f>AP175+AT175</f>
        <v>11559061412.800001</v>
      </c>
      <c r="Y175" s="36">
        <f>X175/AV175</f>
        <v>2.2412401138549361E-2</v>
      </c>
      <c r="Z175" s="10"/>
      <c r="AA175" s="20">
        <v>53.7</v>
      </c>
      <c r="AB175" s="20">
        <v>16.3</v>
      </c>
      <c r="AC175" s="20">
        <v>8.1</v>
      </c>
      <c r="AD175" s="20">
        <v>15.6</v>
      </c>
      <c r="AE175" s="20">
        <v>6.3</v>
      </c>
      <c r="AF175" s="66">
        <f t="shared" si="35"/>
        <v>99.999999999999986</v>
      </c>
      <c r="AG175" s="10"/>
      <c r="AH175" s="72"/>
      <c r="AI175" s="73"/>
      <c r="AJ175" s="74"/>
      <c r="AK175" s="75"/>
      <c r="AL175" s="76"/>
      <c r="AN175" s="57">
        <v>51974.197</v>
      </c>
      <c r="AO175" s="35">
        <v>80</v>
      </c>
      <c r="AP175" s="43">
        <f t="shared" si="36"/>
        <v>1155906141.28</v>
      </c>
      <c r="AR175" s="57">
        <f t="shared" si="37"/>
        <v>51974.197</v>
      </c>
      <c r="AS175" s="35">
        <v>24</v>
      </c>
      <c r="AT175" s="43">
        <f t="shared" si="38"/>
        <v>10403155271.52</v>
      </c>
      <c r="AV175" s="43">
        <v>515744000000</v>
      </c>
    </row>
    <row r="176" spans="1:48" ht="24" customHeight="1">
      <c r="A176" s="16"/>
      <c r="B176" s="17">
        <f t="shared" si="32"/>
        <v>168</v>
      </c>
      <c r="C176" s="10"/>
      <c r="D176" s="18" t="s">
        <v>150</v>
      </c>
      <c r="E176" s="10"/>
      <c r="F176" s="18" t="s">
        <v>18</v>
      </c>
      <c r="G176" s="18" t="s">
        <v>224</v>
      </c>
      <c r="H176" s="10"/>
      <c r="I176" s="19">
        <v>5622455</v>
      </c>
      <c r="J176" s="19">
        <v>51880</v>
      </c>
      <c r="K176" s="17" t="s">
        <v>14</v>
      </c>
      <c r="L176" s="10"/>
      <c r="M176" s="60">
        <v>141</v>
      </c>
      <c r="N176" s="60">
        <v>155</v>
      </c>
      <c r="O176" s="60">
        <v>155</v>
      </c>
      <c r="P176" s="10"/>
      <c r="Q176" s="60">
        <f>N176*$Q$189</f>
        <v>4650</v>
      </c>
      <c r="R176" s="10"/>
      <c r="S176" s="62">
        <f t="shared" si="34"/>
        <v>4805</v>
      </c>
      <c r="T176" s="10"/>
      <c r="U176" s="64">
        <v>2.8</v>
      </c>
      <c r="V176" s="64">
        <v>2.8</v>
      </c>
      <c r="W176" s="10"/>
      <c r="X176" s="43">
        <f>AP176+AT176</f>
        <v>7033797080</v>
      </c>
      <c r="Y176" s="36">
        <f>X176/AV176</f>
        <v>2.2114129934479421E-2</v>
      </c>
      <c r="Z176" s="10"/>
      <c r="AA176" s="20">
        <v>7.8</v>
      </c>
      <c r="AB176" s="20">
        <v>44</v>
      </c>
      <c r="AC176" s="20">
        <v>14.2</v>
      </c>
      <c r="AD176" s="20">
        <v>33.299999999999997</v>
      </c>
      <c r="AE176" s="20">
        <v>0.7</v>
      </c>
      <c r="AF176" s="66">
        <f t="shared" si="35"/>
        <v>100</v>
      </c>
      <c r="AG176" s="10"/>
      <c r="AH176" s="72"/>
      <c r="AI176" s="73"/>
      <c r="AJ176" s="74"/>
      <c r="AK176" s="75"/>
      <c r="AL176" s="76"/>
      <c r="AN176" s="57">
        <v>56724.17</v>
      </c>
      <c r="AO176" s="35">
        <v>80</v>
      </c>
      <c r="AP176" s="43">
        <f t="shared" si="36"/>
        <v>703379708</v>
      </c>
      <c r="AR176" s="57">
        <f t="shared" si="37"/>
        <v>56724.17</v>
      </c>
      <c r="AS176" s="35">
        <v>24</v>
      </c>
      <c r="AT176" s="43">
        <f t="shared" si="38"/>
        <v>6330417372</v>
      </c>
      <c r="AV176" s="43">
        <v>318068000000</v>
      </c>
    </row>
    <row r="177" spans="1:48" ht="24" customHeight="1">
      <c r="A177" s="16"/>
      <c r="B177" s="17">
        <f t="shared" si="32"/>
        <v>169</v>
      </c>
      <c r="C177" s="10"/>
      <c r="D177" s="18" t="s">
        <v>127</v>
      </c>
      <c r="E177" s="10"/>
      <c r="F177" s="18" t="s">
        <v>8</v>
      </c>
      <c r="G177" s="18" t="s">
        <v>212</v>
      </c>
      <c r="H177" s="10"/>
      <c r="I177" s="19">
        <v>5254694</v>
      </c>
      <c r="J177" s="19">
        <v>82330</v>
      </c>
      <c r="K177" s="17" t="s">
        <v>14</v>
      </c>
      <c r="L177" s="10"/>
      <c r="M177" s="60">
        <v>135</v>
      </c>
      <c r="N177" s="60">
        <v>143</v>
      </c>
      <c r="O177" s="60">
        <v>143</v>
      </c>
      <c r="P177" s="10"/>
      <c r="Q177" s="60">
        <f>N177*$Q$189</f>
        <v>4290</v>
      </c>
      <c r="R177" s="10"/>
      <c r="S177" s="62">
        <f t="shared" si="34"/>
        <v>4433</v>
      </c>
      <c r="T177" s="10"/>
      <c r="U177" s="64">
        <v>2.7</v>
      </c>
      <c r="V177" s="64">
        <v>2.7</v>
      </c>
      <c r="W177" s="10"/>
      <c r="X177" s="43">
        <f>AP177+AT177</f>
        <v>8060688178.3999996</v>
      </c>
      <c r="Y177" s="36">
        <f>X177/AV177</f>
        <v>2.185492975948073E-2</v>
      </c>
      <c r="Z177" s="10"/>
      <c r="AA177" s="20">
        <v>49.6</v>
      </c>
      <c r="AB177" s="20">
        <v>17</v>
      </c>
      <c r="AC177" s="20">
        <v>8.9</v>
      </c>
      <c r="AD177" s="20">
        <v>11.9</v>
      </c>
      <c r="AE177" s="20">
        <v>12.6</v>
      </c>
      <c r="AF177" s="66">
        <f t="shared" si="35"/>
        <v>100</v>
      </c>
      <c r="AG177" s="10"/>
      <c r="AH177" s="72"/>
      <c r="AI177" s="73"/>
      <c r="AJ177" s="74"/>
      <c r="AK177" s="75"/>
      <c r="AL177" s="76"/>
      <c r="AN177" s="57">
        <v>70460.561000000002</v>
      </c>
      <c r="AO177" s="35">
        <v>80</v>
      </c>
      <c r="AP177" s="43">
        <f t="shared" si="36"/>
        <v>806068817.83999991</v>
      </c>
      <c r="AR177" s="57">
        <f t="shared" si="37"/>
        <v>70460.561000000002</v>
      </c>
      <c r="AS177" s="35">
        <v>24</v>
      </c>
      <c r="AT177" s="43">
        <f t="shared" si="38"/>
        <v>7254619360.5599995</v>
      </c>
      <c r="AV177" s="43">
        <v>368827000000</v>
      </c>
    </row>
    <row r="178" spans="1:48" ht="24" customHeight="1">
      <c r="A178" s="16"/>
      <c r="B178" s="17">
        <f t="shared" si="32"/>
        <v>170</v>
      </c>
      <c r="C178" s="10"/>
      <c r="D178" s="18" t="s">
        <v>162</v>
      </c>
      <c r="E178" s="10"/>
      <c r="F178" s="18" t="s">
        <v>8</v>
      </c>
      <c r="G178" s="18" t="s">
        <v>212</v>
      </c>
      <c r="H178" s="10"/>
      <c r="I178" s="19">
        <v>8401739</v>
      </c>
      <c r="J178" s="19">
        <v>81240</v>
      </c>
      <c r="K178" s="17" t="s">
        <v>14</v>
      </c>
      <c r="L178" s="10"/>
      <c r="M178" s="60">
        <v>216</v>
      </c>
      <c r="N178" s="60">
        <v>223</v>
      </c>
      <c r="O178" s="60">
        <v>223</v>
      </c>
      <c r="P178" s="10"/>
      <c r="Q178" s="60">
        <f>N178*$Q$189</f>
        <v>6690</v>
      </c>
      <c r="R178" s="10"/>
      <c r="S178" s="62">
        <f t="shared" si="34"/>
        <v>6913</v>
      </c>
      <c r="T178" s="10"/>
      <c r="U178" s="64">
        <v>2.7</v>
      </c>
      <c r="V178" s="64">
        <v>2.7</v>
      </c>
      <c r="W178" s="10"/>
      <c r="X178" s="43">
        <f>AP178+AT178</f>
        <v>14302719231.200001</v>
      </c>
      <c r="Y178" s="36">
        <f>X178/AV178</f>
        <v>2.1305716490021734E-2</v>
      </c>
      <c r="Z178" s="10"/>
      <c r="AA178" s="20">
        <v>34.700000000000003</v>
      </c>
      <c r="AB178" s="20">
        <v>22.7</v>
      </c>
      <c r="AC178" s="20">
        <v>15.3</v>
      </c>
      <c r="AD178" s="20">
        <v>23.1</v>
      </c>
      <c r="AE178" s="20">
        <v>4.2</v>
      </c>
      <c r="AF178" s="66">
        <f t="shared" si="35"/>
        <v>100.00000000000001</v>
      </c>
      <c r="AG178" s="10"/>
      <c r="AH178" s="72"/>
      <c r="AI178" s="73"/>
      <c r="AJ178" s="74"/>
      <c r="AK178" s="75"/>
      <c r="AL178" s="76"/>
      <c r="AN178" s="57">
        <v>80172.192999999999</v>
      </c>
      <c r="AO178" s="35">
        <v>80</v>
      </c>
      <c r="AP178" s="43">
        <f t="shared" si="36"/>
        <v>1430271923.1200001</v>
      </c>
      <c r="AR178" s="57">
        <f t="shared" si="37"/>
        <v>80172.192999999999</v>
      </c>
      <c r="AS178" s="35">
        <v>24</v>
      </c>
      <c r="AT178" s="43">
        <f t="shared" si="38"/>
        <v>12872447308.08</v>
      </c>
      <c r="AV178" s="43">
        <v>671309000000</v>
      </c>
    </row>
    <row r="179" spans="1:48" ht="24" customHeight="1">
      <c r="A179" s="16"/>
      <c r="B179" s="17">
        <f t="shared" si="32"/>
        <v>171</v>
      </c>
      <c r="C179" s="10"/>
      <c r="D179" s="26" t="s">
        <v>166</v>
      </c>
      <c r="E179" s="10"/>
      <c r="F179" s="18" t="s">
        <v>8</v>
      </c>
      <c r="G179" s="18" t="s">
        <v>212</v>
      </c>
      <c r="H179" s="10"/>
      <c r="I179" s="19">
        <v>2081206</v>
      </c>
      <c r="J179" s="19">
        <v>5100</v>
      </c>
      <c r="K179" s="17" t="s">
        <v>9</v>
      </c>
      <c r="L179" s="10"/>
      <c r="M179" s="60">
        <v>148</v>
      </c>
      <c r="N179" s="60">
        <v>134</v>
      </c>
      <c r="O179" s="60">
        <v>164</v>
      </c>
      <c r="P179" s="10"/>
      <c r="Q179" s="60">
        <f>N179*$Q$188</f>
        <v>2010</v>
      </c>
      <c r="R179" s="10"/>
      <c r="S179" s="62">
        <f t="shared" si="34"/>
        <v>2144</v>
      </c>
      <c r="T179" s="10"/>
      <c r="U179" s="64">
        <v>6.4</v>
      </c>
      <c r="V179" s="64">
        <v>7.55</v>
      </c>
      <c r="W179" s="10"/>
      <c r="X179" s="43">
        <v>228480000</v>
      </c>
      <c r="Y179" s="36">
        <v>2.1000000000000001E-2</v>
      </c>
      <c r="Z179" s="10"/>
      <c r="AA179" s="20">
        <v>60</v>
      </c>
      <c r="AB179" s="20">
        <v>8</v>
      </c>
      <c r="AC179" s="20">
        <v>2</v>
      </c>
      <c r="AD179" s="20">
        <v>29</v>
      </c>
      <c r="AE179" s="20">
        <v>1</v>
      </c>
      <c r="AF179" s="66">
        <f t="shared" si="35"/>
        <v>100</v>
      </c>
      <c r="AG179" s="10"/>
      <c r="AH179" s="36">
        <v>5.8000000000000003E-2</v>
      </c>
      <c r="AI179" s="40">
        <v>21284</v>
      </c>
      <c r="AJ179" s="37">
        <v>0.73</v>
      </c>
      <c r="AK179" s="42" t="s">
        <v>213</v>
      </c>
      <c r="AL179" s="41">
        <v>568</v>
      </c>
      <c r="AN179" s="86"/>
      <c r="AO179" s="87"/>
      <c r="AP179" s="88">
        <f t="shared" si="36"/>
        <v>0</v>
      </c>
      <c r="AR179" s="86">
        <f t="shared" si="37"/>
        <v>0</v>
      </c>
      <c r="AS179" s="87"/>
      <c r="AT179" s="88">
        <f t="shared" si="38"/>
        <v>0</v>
      </c>
      <c r="AV179" s="88">
        <v>0</v>
      </c>
    </row>
    <row r="180" spans="1:48" ht="24" customHeight="1">
      <c r="A180" s="16"/>
      <c r="B180" s="17">
        <f t="shared" si="32"/>
        <v>172</v>
      </c>
      <c r="C180" s="10"/>
      <c r="D180" s="18" t="s">
        <v>185</v>
      </c>
      <c r="E180" s="10"/>
      <c r="F180" s="18" t="s">
        <v>5</v>
      </c>
      <c r="G180" s="18" t="s">
        <v>226</v>
      </c>
      <c r="H180" s="10"/>
      <c r="I180" s="19">
        <v>4790705</v>
      </c>
      <c r="J180" s="19">
        <v>3230</v>
      </c>
      <c r="K180" s="17" t="s">
        <v>9</v>
      </c>
      <c r="L180" s="10"/>
      <c r="M180" s="60">
        <v>159</v>
      </c>
      <c r="N180" s="60">
        <v>252</v>
      </c>
      <c r="O180" s="60">
        <v>0</v>
      </c>
      <c r="P180" s="10"/>
      <c r="Q180" s="60">
        <f>N180*$Q$188</f>
        <v>3780</v>
      </c>
      <c r="R180" s="10"/>
      <c r="S180" s="62">
        <f t="shared" si="34"/>
        <v>4032</v>
      </c>
      <c r="T180" s="10"/>
      <c r="U180" s="64">
        <v>5.3</v>
      </c>
      <c r="V180" s="64">
        <v>0</v>
      </c>
      <c r="W180" s="10"/>
      <c r="X180" s="43">
        <v>247150000</v>
      </c>
      <c r="Y180" s="36">
        <v>1.7999999999999999E-2</v>
      </c>
      <c r="Z180" s="10"/>
      <c r="AA180" s="20">
        <v>55</v>
      </c>
      <c r="AB180" s="20">
        <v>2</v>
      </c>
      <c r="AC180" s="20">
        <v>1</v>
      </c>
      <c r="AD180" s="20">
        <v>33</v>
      </c>
      <c r="AE180" s="20">
        <v>9</v>
      </c>
      <c r="AF180" s="66">
        <f t="shared" si="35"/>
        <v>100</v>
      </c>
      <c r="AG180" s="10"/>
      <c r="AH180" s="36">
        <v>-5.3999999999999999E-2</v>
      </c>
      <c r="AI180" s="40">
        <v>5602</v>
      </c>
      <c r="AJ180" s="37">
        <v>0.65</v>
      </c>
      <c r="AK180" s="42" t="s">
        <v>214</v>
      </c>
      <c r="AL180" s="41">
        <v>0</v>
      </c>
      <c r="AN180" s="86"/>
      <c r="AO180" s="87"/>
      <c r="AP180" s="88">
        <f t="shared" si="36"/>
        <v>0</v>
      </c>
      <c r="AR180" s="86">
        <f t="shared" si="37"/>
        <v>0</v>
      </c>
      <c r="AS180" s="87"/>
      <c r="AT180" s="88">
        <f t="shared" si="38"/>
        <v>0</v>
      </c>
      <c r="AV180" s="88">
        <v>0</v>
      </c>
    </row>
    <row r="181" spans="1:48" ht="24" customHeight="1">
      <c r="A181" s="16"/>
      <c r="B181" s="17">
        <f t="shared" si="32"/>
        <v>173</v>
      </c>
      <c r="C181" s="10"/>
      <c r="D181" s="18" t="s">
        <v>95</v>
      </c>
      <c r="E181" s="10"/>
      <c r="F181" s="18" t="s">
        <v>18</v>
      </c>
      <c r="G181" s="18" t="s">
        <v>224</v>
      </c>
      <c r="H181" s="10"/>
      <c r="I181" s="19">
        <v>114395</v>
      </c>
      <c r="J181" s="19">
        <v>2380</v>
      </c>
      <c r="K181" s="17" t="s">
        <v>9</v>
      </c>
      <c r="L181" s="10"/>
      <c r="M181" s="60">
        <v>5</v>
      </c>
      <c r="N181" s="60">
        <v>5</v>
      </c>
      <c r="O181" s="60">
        <v>12</v>
      </c>
      <c r="P181" s="10"/>
      <c r="Q181" s="60">
        <f>N181*$Q$188</f>
        <v>75</v>
      </c>
      <c r="R181" s="10"/>
      <c r="S181" s="62">
        <f t="shared" si="34"/>
        <v>80</v>
      </c>
      <c r="T181" s="10"/>
      <c r="U181" s="64">
        <v>4.4000000000000004</v>
      </c>
      <c r="V181" s="64">
        <v>10.4</v>
      </c>
      <c r="W181" s="10"/>
      <c r="X181" s="43">
        <v>2590000</v>
      </c>
      <c r="Y181" s="36">
        <v>1.4999999999999999E-2</v>
      </c>
      <c r="Z181" s="10"/>
      <c r="AA181" s="20">
        <v>53</v>
      </c>
      <c r="AB181" s="20">
        <v>32</v>
      </c>
      <c r="AC181" s="20">
        <v>2</v>
      </c>
      <c r="AD181" s="20">
        <v>11</v>
      </c>
      <c r="AE181" s="20">
        <v>2</v>
      </c>
      <c r="AF181" s="66">
        <f t="shared" si="35"/>
        <v>100</v>
      </c>
      <c r="AG181" s="10"/>
      <c r="AH181" s="36">
        <v>-5.1999999999999998E-2</v>
      </c>
      <c r="AI181" s="40">
        <v>3240</v>
      </c>
      <c r="AJ181" s="37">
        <v>0.81</v>
      </c>
      <c r="AK181" s="42" t="s">
        <v>210</v>
      </c>
      <c r="AL181" s="41">
        <v>666</v>
      </c>
      <c r="AN181" s="86"/>
      <c r="AO181" s="87"/>
      <c r="AP181" s="88">
        <f t="shared" si="36"/>
        <v>0</v>
      </c>
      <c r="AR181" s="86">
        <f t="shared" si="37"/>
        <v>0</v>
      </c>
      <c r="AS181" s="87"/>
      <c r="AT181" s="88">
        <f t="shared" si="38"/>
        <v>0</v>
      </c>
      <c r="AV181" s="88">
        <v>0</v>
      </c>
    </row>
    <row r="182" spans="1:48" ht="24" customHeight="1">
      <c r="A182" s="16"/>
      <c r="B182" s="17">
        <f t="shared" si="32"/>
        <v>174</v>
      </c>
      <c r="C182" s="10"/>
      <c r="D182" s="18" t="s">
        <v>115</v>
      </c>
      <c r="E182" s="10"/>
      <c r="F182" s="18" t="s">
        <v>18</v>
      </c>
      <c r="G182" s="18" t="s">
        <v>224</v>
      </c>
      <c r="H182" s="10"/>
      <c r="I182" s="19">
        <v>104937</v>
      </c>
      <c r="J182" s="19">
        <v>3680</v>
      </c>
      <c r="K182" s="17" t="s">
        <v>9</v>
      </c>
      <c r="L182" s="10"/>
      <c r="M182" s="60">
        <v>2</v>
      </c>
      <c r="N182" s="60">
        <v>2</v>
      </c>
      <c r="O182" s="60">
        <v>16</v>
      </c>
      <c r="P182" s="10"/>
      <c r="Q182" s="60">
        <f>N182*$Q$188</f>
        <v>30</v>
      </c>
      <c r="R182" s="10"/>
      <c r="S182" s="62">
        <f t="shared" si="34"/>
        <v>32</v>
      </c>
      <c r="T182" s="10"/>
      <c r="U182" s="64">
        <v>1.9</v>
      </c>
      <c r="V182" s="64">
        <v>15.66</v>
      </c>
      <c r="W182" s="10"/>
      <c r="X182" s="43">
        <v>2090000</v>
      </c>
      <c r="Y182" s="36">
        <v>6.0000000000000001E-3</v>
      </c>
      <c r="Z182" s="10"/>
      <c r="AA182" s="20">
        <v>74</v>
      </c>
      <c r="AB182" s="20">
        <v>14</v>
      </c>
      <c r="AC182" s="20">
        <v>2</v>
      </c>
      <c r="AD182" s="20">
        <v>9</v>
      </c>
      <c r="AE182" s="20">
        <v>1</v>
      </c>
      <c r="AF182" s="66">
        <f t="shared" si="35"/>
        <v>100</v>
      </c>
      <c r="AG182" s="10"/>
      <c r="AH182" s="36">
        <v>-3.0000000000000001E-3</v>
      </c>
      <c r="AI182" s="40">
        <v>5406</v>
      </c>
      <c r="AJ182" s="37">
        <v>0.82</v>
      </c>
      <c r="AK182" s="42" t="s">
        <v>214</v>
      </c>
      <c r="AL182" s="41">
        <v>933</v>
      </c>
      <c r="AN182" s="86"/>
      <c r="AO182" s="87"/>
      <c r="AP182" s="88">
        <f t="shared" si="36"/>
        <v>0</v>
      </c>
      <c r="AR182" s="86">
        <f t="shared" si="37"/>
        <v>0</v>
      </c>
      <c r="AS182" s="87"/>
      <c r="AT182" s="88">
        <f t="shared" si="38"/>
        <v>0</v>
      </c>
      <c r="AV182" s="88">
        <v>0</v>
      </c>
    </row>
    <row r="183" spans="1:48" ht="24" customHeight="1">
      <c r="A183" s="16"/>
      <c r="B183" s="17">
        <f t="shared" si="32"/>
        <v>175</v>
      </c>
      <c r="C183" s="10"/>
      <c r="D183" s="18" t="s">
        <v>109</v>
      </c>
      <c r="E183" s="10"/>
      <c r="F183" s="18" t="s">
        <v>22</v>
      </c>
      <c r="G183" s="18" t="s">
        <v>198</v>
      </c>
      <c r="H183" s="10"/>
      <c r="I183" s="19">
        <v>427756</v>
      </c>
      <c r="J183" s="19">
        <v>7430</v>
      </c>
      <c r="K183" s="17" t="s">
        <v>9</v>
      </c>
      <c r="L183" s="10"/>
      <c r="M183" s="60">
        <v>4</v>
      </c>
      <c r="N183" s="60">
        <v>4</v>
      </c>
      <c r="O183" s="60">
        <v>32</v>
      </c>
      <c r="P183" s="10"/>
      <c r="Q183" s="60">
        <f>N183*$Q$188</f>
        <v>60</v>
      </c>
      <c r="R183" s="10"/>
      <c r="S183" s="62">
        <f t="shared" si="34"/>
        <v>64</v>
      </c>
      <c r="T183" s="10"/>
      <c r="U183" s="64">
        <v>0.9</v>
      </c>
      <c r="V183" s="64">
        <v>7.25</v>
      </c>
      <c r="W183" s="10"/>
      <c r="X183" s="43">
        <v>13720000</v>
      </c>
      <c r="Y183" s="36">
        <v>3.0000000000000001E-3</v>
      </c>
      <c r="Z183" s="10"/>
      <c r="AA183" s="20">
        <v>30</v>
      </c>
      <c r="AB183" s="20">
        <v>31</v>
      </c>
      <c r="AC183" s="20">
        <v>12</v>
      </c>
      <c r="AD183" s="20">
        <v>26</v>
      </c>
      <c r="AE183" s="20">
        <v>1</v>
      </c>
      <c r="AF183" s="66">
        <f t="shared" si="35"/>
        <v>100</v>
      </c>
      <c r="AG183" s="10"/>
      <c r="AH183" s="36">
        <v>-0.04</v>
      </c>
      <c r="AI183" s="40">
        <v>21737</v>
      </c>
      <c r="AJ183" s="37">
        <v>0.74</v>
      </c>
      <c r="AK183" s="42" t="s">
        <v>213</v>
      </c>
      <c r="AL183" s="41">
        <v>429</v>
      </c>
      <c r="AN183" s="86"/>
      <c r="AO183" s="87"/>
      <c r="AP183" s="88">
        <f t="shared" si="36"/>
        <v>0</v>
      </c>
      <c r="AR183" s="86">
        <f t="shared" si="37"/>
        <v>0</v>
      </c>
      <c r="AS183" s="87"/>
      <c r="AT183" s="88">
        <f t="shared" si="38"/>
        <v>0</v>
      </c>
      <c r="AV183" s="88">
        <v>0</v>
      </c>
    </row>
    <row r="184" spans="1:48" ht="24" customHeight="1">
      <c r="A184" s="16"/>
      <c r="B184" s="17">
        <f>B183+1</f>
        <v>176</v>
      </c>
      <c r="C184" s="10"/>
      <c r="D184" s="18" t="s">
        <v>144</v>
      </c>
      <c r="E184" s="10"/>
      <c r="F184" s="18" t="s">
        <v>8</v>
      </c>
      <c r="G184" s="18" t="s">
        <v>212</v>
      </c>
      <c r="H184" s="10"/>
      <c r="I184" s="19">
        <v>33203</v>
      </c>
      <c r="J184" s="19">
        <v>51810</v>
      </c>
      <c r="K184" s="17" t="s">
        <v>14</v>
      </c>
      <c r="L184" s="10"/>
      <c r="M184" s="60">
        <v>0</v>
      </c>
      <c r="N184" s="60">
        <v>0</v>
      </c>
      <c r="O184" s="60">
        <v>0</v>
      </c>
      <c r="P184" s="10"/>
      <c r="Q184" s="60">
        <f>N184*$Q$189</f>
        <v>0</v>
      </c>
      <c r="R184" s="10"/>
      <c r="S184" s="62">
        <f t="shared" si="34"/>
        <v>0</v>
      </c>
      <c r="T184" s="10"/>
      <c r="U184" s="64">
        <v>0</v>
      </c>
      <c r="V184" s="64">
        <v>0</v>
      </c>
      <c r="W184" s="10"/>
      <c r="X184" s="43">
        <f>AP184+AT184</f>
        <v>0</v>
      </c>
      <c r="Y184" s="36">
        <f>X184/AV184</f>
        <v>0</v>
      </c>
      <c r="Z184" s="10"/>
      <c r="AA184" s="20">
        <v>46.5</v>
      </c>
      <c r="AB184" s="20">
        <v>21.9</v>
      </c>
      <c r="AC184" s="20">
        <v>3.7</v>
      </c>
      <c r="AD184" s="20">
        <v>21.5</v>
      </c>
      <c r="AE184" s="20">
        <v>6.4</v>
      </c>
      <c r="AF184" s="66">
        <f t="shared" si="35"/>
        <v>100.00000000000001</v>
      </c>
      <c r="AG184" s="10"/>
      <c r="AH184" s="72"/>
      <c r="AI184" s="73"/>
      <c r="AJ184" s="74"/>
      <c r="AK184" s="75"/>
      <c r="AL184" s="76"/>
      <c r="AN184" s="57">
        <v>46692.351000000002</v>
      </c>
      <c r="AO184" s="35">
        <v>80</v>
      </c>
      <c r="AP184" s="43">
        <f t="shared" si="36"/>
        <v>0</v>
      </c>
      <c r="AR184" s="57">
        <f t="shared" si="37"/>
        <v>46692.351000000002</v>
      </c>
      <c r="AS184" s="35">
        <v>24</v>
      </c>
      <c r="AT184" s="43">
        <f t="shared" si="38"/>
        <v>0</v>
      </c>
      <c r="AV184" s="43">
        <v>1564000000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16.841534090909089</v>
      </c>
      <c r="V186" s="97">
        <f>AVERAGE(V9:V184)</f>
        <v>14.566477272727271</v>
      </c>
      <c r="W186" s="24"/>
      <c r="X186" s="82">
        <f>SUM(X9:X184)</f>
        <v>4866896130596.9248</v>
      </c>
      <c r="Y186" s="108">
        <f>AVERAGE(Y9:Y184)</f>
        <v>6.5428506414607124E-2</v>
      </c>
      <c r="Z186" s="24"/>
      <c r="AA186" s="65">
        <f t="shared" ref="AA186:AF186" si="39">AVERAGE(AA9:AA184)</f>
        <v>47.019886363636367</v>
      </c>
      <c r="AB186" s="65">
        <f t="shared" si="39"/>
        <v>14.09034090909091</v>
      </c>
      <c r="AC186" s="65">
        <f t="shared" si="39"/>
        <v>4.0198863636363642</v>
      </c>
      <c r="AD186" s="65">
        <f t="shared" si="39"/>
        <v>32.034659090909095</v>
      </c>
      <c r="AE186" s="65">
        <f t="shared" si="39"/>
        <v>2.8352272727272729</v>
      </c>
      <c r="AF186" s="68">
        <f t="shared" si="39"/>
        <v>100</v>
      </c>
      <c r="AG186" s="24"/>
      <c r="AH186" s="45">
        <f>AVERAGE(AH9:AH184)</f>
        <v>-3.4975999999999986E-2</v>
      </c>
      <c r="AI186" s="39">
        <f>AVERAGE(AI9:AI184)</f>
        <v>17408.168000000001</v>
      </c>
      <c r="AJ186" s="38">
        <f>AVERAGE(AJ9:AJ184)</f>
        <v>0.7220000000000002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317551351273.1001</v>
      </c>
      <c r="AR186" s="197" t="s">
        <v>236</v>
      </c>
      <c r="AS186" s="198"/>
      <c r="AT186" s="44">
        <f>SUM(AT9:AT184)</f>
        <v>2857379149323.8257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0">$N$186*(AB186/100)</f>
        <v>186528.07385795456</v>
      </c>
      <c r="AC187" s="32">
        <f t="shared" si="40"/>
        <v>53215.295880681828</v>
      </c>
      <c r="AD187" s="32">
        <f t="shared" si="40"/>
        <v>424075.13739204552</v>
      </c>
      <c r="AE187" s="32">
        <f t="shared" si="40"/>
        <v>37532.766988636366</v>
      </c>
      <c r="AF187" s="32">
        <f t="shared" si="40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W184">
    <sortCondition descending="1" ref="Y9:Y184"/>
  </sortState>
  <mergeCells count="18">
    <mergeCell ref="AA196:AB196"/>
    <mergeCell ref="AV6:AV7"/>
    <mergeCell ref="B186:G186"/>
    <mergeCell ref="AN186:AO186"/>
    <mergeCell ref="AR186:AS186"/>
    <mergeCell ref="AA189:AB189"/>
    <mergeCell ref="AN6:AP6"/>
    <mergeCell ref="AR6:AT6"/>
    <mergeCell ref="AA190:AB190"/>
    <mergeCell ref="U6:V6"/>
    <mergeCell ref="X6:Y6"/>
    <mergeCell ref="AA6:AF6"/>
    <mergeCell ref="AH6:AL6"/>
    <mergeCell ref="M4:O5"/>
    <mergeCell ref="AA191:AB191"/>
    <mergeCell ref="AA192:AB192"/>
    <mergeCell ref="AA193:AB193"/>
    <mergeCell ref="AC193:AD193"/>
  </mergeCells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A2:AW204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B185</f>
        <v>27</v>
      </c>
      <c r="K5" s="169">
        <f>B186</f>
        <v>28</v>
      </c>
      <c r="M5" s="220"/>
      <c r="N5" s="221"/>
      <c r="O5" s="222"/>
    </row>
    <row r="6" spans="1:48" ht="30" customHeight="1">
      <c r="I6" s="10" t="s">
        <v>269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146</v>
      </c>
      <c r="E9" s="10"/>
      <c r="F9" s="18" t="s">
        <v>5</v>
      </c>
      <c r="G9" s="18" t="s">
        <v>212</v>
      </c>
      <c r="H9" s="10"/>
      <c r="I9" s="19">
        <v>32275688</v>
      </c>
      <c r="J9" s="19">
        <v>21750</v>
      </c>
      <c r="K9" s="17" t="s">
        <v>14</v>
      </c>
      <c r="L9" s="10"/>
      <c r="M9" s="60">
        <v>9031</v>
      </c>
      <c r="N9" s="60">
        <v>9311</v>
      </c>
      <c r="O9" s="60">
        <v>9311</v>
      </c>
      <c r="P9" s="10"/>
      <c r="Q9" s="60">
        <f t="shared" ref="Q9:Q40" si="0">N9*$Q$190</f>
        <v>279330</v>
      </c>
      <c r="R9" s="10"/>
      <c r="S9" s="62">
        <f t="shared" ref="S9:S40" si="1">Q9+N9</f>
        <v>288641</v>
      </c>
      <c r="T9" s="10"/>
      <c r="U9" s="64">
        <v>28.8</v>
      </c>
      <c r="V9" s="64">
        <v>28.8</v>
      </c>
      <c r="W9" s="10"/>
      <c r="X9" s="43">
        <f t="shared" ref="X9:X40" si="2">AP9+AT9</f>
        <v>148076914942.39999</v>
      </c>
      <c r="Y9" s="36">
        <f t="shared" ref="Y9:Y40" si="3">X9/AV9</f>
        <v>0.22959939426919879</v>
      </c>
      <c r="Z9" s="10"/>
      <c r="AA9" s="20">
        <v>51</v>
      </c>
      <c r="AB9" s="20">
        <v>12</v>
      </c>
      <c r="AC9" s="20">
        <v>1</v>
      </c>
      <c r="AD9" s="20">
        <v>35</v>
      </c>
      <c r="AE9" s="20">
        <v>1</v>
      </c>
      <c r="AF9" s="66">
        <f t="shared" ref="AF9:AF40" si="4">SUM(AA9:AE9)</f>
        <v>100</v>
      </c>
      <c r="AG9" s="10"/>
      <c r="AH9" s="72"/>
      <c r="AI9" s="73"/>
      <c r="AJ9" s="74"/>
      <c r="AK9" s="75"/>
      <c r="AL9" s="76"/>
      <c r="AN9" s="57">
        <v>19879.297999999999</v>
      </c>
      <c r="AO9" s="35">
        <v>80</v>
      </c>
      <c r="AP9" s="43">
        <f t="shared" ref="AP9:AP40" si="5">N9*AN9*AO9</f>
        <v>14807691494.24</v>
      </c>
      <c r="AR9" s="57">
        <f t="shared" ref="AR9:AR40" si="6">AN9</f>
        <v>19879.297999999999</v>
      </c>
      <c r="AS9" s="35">
        <v>24</v>
      </c>
      <c r="AT9" s="43">
        <f t="shared" ref="AT9:AT40" si="7">Q9*AR9*AS9</f>
        <v>133269223448.16</v>
      </c>
      <c r="AV9" s="43">
        <v>644936000000</v>
      </c>
    </row>
    <row r="10" spans="1:48" ht="24" customHeight="1">
      <c r="A10" s="16"/>
      <c r="B10" s="17">
        <f>B9+1</f>
        <v>2</v>
      </c>
      <c r="C10" s="10"/>
      <c r="D10" s="18" t="s">
        <v>96</v>
      </c>
      <c r="E10" s="10"/>
      <c r="F10" s="18" t="s">
        <v>5</v>
      </c>
      <c r="G10" s="18" t="s">
        <v>226</v>
      </c>
      <c r="H10" s="10"/>
      <c r="I10" s="19">
        <v>4052584</v>
      </c>
      <c r="J10" s="19">
        <v>41680</v>
      </c>
      <c r="K10" s="17" t="s">
        <v>14</v>
      </c>
      <c r="L10" s="10"/>
      <c r="M10" s="60">
        <v>424</v>
      </c>
      <c r="N10" s="60">
        <v>715</v>
      </c>
      <c r="O10" s="60">
        <v>715</v>
      </c>
      <c r="P10" s="10"/>
      <c r="Q10" s="60">
        <f t="shared" si="0"/>
        <v>21450</v>
      </c>
      <c r="R10" s="10"/>
      <c r="S10" s="62">
        <f t="shared" si="1"/>
        <v>22165</v>
      </c>
      <c r="T10" s="10"/>
      <c r="U10" s="64">
        <v>17.600000000000001</v>
      </c>
      <c r="V10" s="64">
        <v>17.600000000000001</v>
      </c>
      <c r="W10" s="10"/>
      <c r="X10" s="43">
        <f t="shared" si="2"/>
        <v>15817609808</v>
      </c>
      <c r="Y10" s="36">
        <f t="shared" si="3"/>
        <v>0.14455867124840066</v>
      </c>
      <c r="Z10" s="10"/>
      <c r="AA10" s="20">
        <v>51</v>
      </c>
      <c r="AB10" s="20">
        <v>12</v>
      </c>
      <c r="AC10" s="20">
        <v>1</v>
      </c>
      <c r="AD10" s="20">
        <v>35</v>
      </c>
      <c r="AE10" s="20">
        <v>1</v>
      </c>
      <c r="AF10" s="66">
        <f t="shared" si="4"/>
        <v>100</v>
      </c>
      <c r="AG10" s="10"/>
      <c r="AH10" s="72"/>
      <c r="AI10" s="73"/>
      <c r="AJ10" s="74"/>
      <c r="AK10" s="75"/>
      <c r="AL10" s="76"/>
      <c r="AN10" s="57">
        <v>27653.164000000001</v>
      </c>
      <c r="AO10" s="35">
        <v>80</v>
      </c>
      <c r="AP10" s="43">
        <f t="shared" si="5"/>
        <v>1581760980.8000002</v>
      </c>
      <c r="AR10" s="57">
        <f t="shared" si="6"/>
        <v>27653.164000000001</v>
      </c>
      <c r="AS10" s="35">
        <v>24</v>
      </c>
      <c r="AT10" s="43">
        <f t="shared" si="7"/>
        <v>14235848827.200001</v>
      </c>
      <c r="AV10" s="43">
        <v>109420000000</v>
      </c>
    </row>
    <row r="11" spans="1:48" ht="24" customHeight="1">
      <c r="A11" s="16"/>
      <c r="B11" s="17">
        <f>B10+1</f>
        <v>3</v>
      </c>
      <c r="C11" s="10"/>
      <c r="D11" s="18" t="s">
        <v>176</v>
      </c>
      <c r="E11" s="10"/>
      <c r="F11" s="18" t="s">
        <v>5</v>
      </c>
      <c r="G11" s="18" t="s">
        <v>226</v>
      </c>
      <c r="H11" s="10"/>
      <c r="I11" s="19">
        <v>9269612</v>
      </c>
      <c r="J11" s="19">
        <v>40480</v>
      </c>
      <c r="K11" s="17" t="s">
        <v>14</v>
      </c>
      <c r="L11" s="10"/>
      <c r="M11" s="60">
        <v>725</v>
      </c>
      <c r="N11" s="60">
        <v>1678</v>
      </c>
      <c r="O11" s="60">
        <v>1678</v>
      </c>
      <c r="P11" s="10"/>
      <c r="Q11" s="60">
        <f t="shared" si="0"/>
        <v>50340</v>
      </c>
      <c r="R11" s="10"/>
      <c r="S11" s="62">
        <f t="shared" si="1"/>
        <v>52018</v>
      </c>
      <c r="T11" s="10"/>
      <c r="U11" s="64">
        <v>18.100000000000001</v>
      </c>
      <c r="V11" s="64">
        <v>18.100000000000001</v>
      </c>
      <c r="W11" s="10"/>
      <c r="X11" s="43">
        <f t="shared" si="2"/>
        <v>51201615412.800003</v>
      </c>
      <c r="Y11" s="36">
        <f t="shared" si="3"/>
        <v>0.14340381580136957</v>
      </c>
      <c r="Z11" s="10"/>
      <c r="AA11" s="20">
        <v>54.5</v>
      </c>
      <c r="AB11" s="20">
        <v>5.5</v>
      </c>
      <c r="AC11" s="20">
        <v>1.5</v>
      </c>
      <c r="AD11" s="20">
        <v>24.3</v>
      </c>
      <c r="AE11" s="20">
        <v>14.2</v>
      </c>
      <c r="AF11" s="66">
        <f t="shared" si="4"/>
        <v>100</v>
      </c>
      <c r="AG11" s="10"/>
      <c r="AH11" s="72"/>
      <c r="AI11" s="73"/>
      <c r="AJ11" s="74"/>
      <c r="AK11" s="75"/>
      <c r="AL11" s="76"/>
      <c r="AN11" s="57">
        <v>38141.847000000002</v>
      </c>
      <c r="AO11" s="35">
        <v>80</v>
      </c>
      <c r="AP11" s="43">
        <f t="shared" si="5"/>
        <v>5120161541.2800007</v>
      </c>
      <c r="AR11" s="57">
        <f t="shared" si="6"/>
        <v>38141.847000000002</v>
      </c>
      <c r="AS11" s="35">
        <v>24</v>
      </c>
      <c r="AT11" s="43">
        <f t="shared" si="7"/>
        <v>46081453871.520004</v>
      </c>
      <c r="AV11" s="43">
        <v>357045000000</v>
      </c>
    </row>
    <row r="12" spans="1:48" ht="24" customHeight="1">
      <c r="A12" s="16"/>
      <c r="B12" s="17">
        <f>B11+1</f>
        <v>4</v>
      </c>
      <c r="C12" s="10"/>
      <c r="D12" s="18" t="s">
        <v>128</v>
      </c>
      <c r="E12" s="10"/>
      <c r="F12" s="18" t="s">
        <v>5</v>
      </c>
      <c r="G12" s="18" t="s">
        <v>226</v>
      </c>
      <c r="H12" s="10"/>
      <c r="I12" s="19">
        <v>4424762</v>
      </c>
      <c r="J12" s="19">
        <v>18080</v>
      </c>
      <c r="K12" s="17" t="s">
        <v>14</v>
      </c>
      <c r="L12" s="10"/>
      <c r="M12" s="60">
        <v>692</v>
      </c>
      <c r="N12" s="60">
        <v>713</v>
      </c>
      <c r="O12" s="60">
        <v>713</v>
      </c>
      <c r="P12" s="10"/>
      <c r="Q12" s="60">
        <f t="shared" si="0"/>
        <v>21390</v>
      </c>
      <c r="R12" s="10"/>
      <c r="S12" s="62">
        <f t="shared" si="1"/>
        <v>22103</v>
      </c>
      <c r="T12" s="10"/>
      <c r="U12" s="64">
        <v>16.100000000000001</v>
      </c>
      <c r="V12" s="64">
        <v>16.100000000000001</v>
      </c>
      <c r="W12" s="10"/>
      <c r="X12" s="43">
        <f t="shared" si="2"/>
        <v>8397227448.8000011</v>
      </c>
      <c r="Y12" s="36">
        <f t="shared" si="3"/>
        <v>0.12734455723753055</v>
      </c>
      <c r="Z12" s="10"/>
      <c r="AA12" s="20">
        <v>64.7</v>
      </c>
      <c r="AB12" s="20">
        <v>3.9</v>
      </c>
      <c r="AC12" s="20">
        <v>0.7</v>
      </c>
      <c r="AD12" s="20">
        <v>22.5</v>
      </c>
      <c r="AE12" s="20">
        <v>8.1999999999999993</v>
      </c>
      <c r="AF12" s="66">
        <f t="shared" si="4"/>
        <v>100.00000000000001</v>
      </c>
      <c r="AG12" s="10"/>
      <c r="AH12" s="72"/>
      <c r="AI12" s="73"/>
      <c r="AJ12" s="74"/>
      <c r="AK12" s="75"/>
      <c r="AL12" s="76"/>
      <c r="AN12" s="57">
        <v>14721.647000000001</v>
      </c>
      <c r="AO12" s="35">
        <v>80</v>
      </c>
      <c r="AP12" s="43">
        <f t="shared" si="5"/>
        <v>839722744.88000011</v>
      </c>
      <c r="AR12" s="57">
        <f t="shared" si="6"/>
        <v>14721.647000000001</v>
      </c>
      <c r="AS12" s="35">
        <v>24</v>
      </c>
      <c r="AT12" s="43">
        <f t="shared" si="7"/>
        <v>7557504703.920001</v>
      </c>
      <c r="AV12" s="43">
        <v>65941000000</v>
      </c>
    </row>
    <row r="13" spans="1:48" ht="24" customHeight="1">
      <c r="A13" s="16"/>
      <c r="B13" s="17">
        <f t="shared" ref="B13:B57" si="8">B12+1</f>
        <v>5</v>
      </c>
      <c r="C13" s="10"/>
      <c r="D13" s="18" t="s">
        <v>149</v>
      </c>
      <c r="E13" s="10"/>
      <c r="F13" s="18" t="s">
        <v>11</v>
      </c>
      <c r="G13" s="18" t="s">
        <v>11</v>
      </c>
      <c r="H13" s="10"/>
      <c r="I13" s="19">
        <v>94228</v>
      </c>
      <c r="J13" s="19">
        <v>15410</v>
      </c>
      <c r="K13" s="17" t="s">
        <v>14</v>
      </c>
      <c r="L13" s="10"/>
      <c r="M13" s="60">
        <v>15</v>
      </c>
      <c r="N13" s="60">
        <v>15</v>
      </c>
      <c r="O13" s="60">
        <v>15</v>
      </c>
      <c r="P13" s="10"/>
      <c r="Q13" s="60">
        <f t="shared" si="0"/>
        <v>450</v>
      </c>
      <c r="R13" s="10"/>
      <c r="S13" s="62">
        <f t="shared" si="1"/>
        <v>465</v>
      </c>
      <c r="T13" s="10"/>
      <c r="U13" s="64">
        <v>15.9</v>
      </c>
      <c r="V13" s="64">
        <v>15.9</v>
      </c>
      <c r="W13" s="10"/>
      <c r="X13" s="43">
        <f t="shared" si="2"/>
        <v>180934068</v>
      </c>
      <c r="Y13" s="36">
        <f t="shared" si="3"/>
        <v>0.12670452941176472</v>
      </c>
      <c r="Z13" s="10"/>
      <c r="AA13" s="20">
        <v>46.7</v>
      </c>
      <c r="AB13" s="20">
        <v>20</v>
      </c>
      <c r="AC13" s="20">
        <v>6.7</v>
      </c>
      <c r="AD13" s="20">
        <v>20</v>
      </c>
      <c r="AE13" s="20">
        <v>6.6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15077.839</v>
      </c>
      <c r="AO13" s="35">
        <v>80</v>
      </c>
      <c r="AP13" s="43">
        <f t="shared" si="5"/>
        <v>18093406.800000001</v>
      </c>
      <c r="AR13" s="57">
        <f t="shared" si="6"/>
        <v>15077.839</v>
      </c>
      <c r="AS13" s="35">
        <v>24</v>
      </c>
      <c r="AT13" s="43">
        <f t="shared" si="7"/>
        <v>162840661.19999999</v>
      </c>
      <c r="AV13" s="43">
        <v>1428000000</v>
      </c>
    </row>
    <row r="14" spans="1:48" ht="24" customHeight="1">
      <c r="A14" s="16"/>
      <c r="B14" s="17">
        <f t="shared" si="8"/>
        <v>6</v>
      </c>
      <c r="C14" s="10"/>
      <c r="D14" s="18" t="s">
        <v>180</v>
      </c>
      <c r="E14" s="10"/>
      <c r="F14" s="18" t="s">
        <v>13</v>
      </c>
      <c r="G14" s="18" t="s">
        <v>222</v>
      </c>
      <c r="H14" s="10"/>
      <c r="I14" s="19">
        <v>3444006</v>
      </c>
      <c r="J14" s="19">
        <v>15230</v>
      </c>
      <c r="K14" s="17" t="s">
        <v>14</v>
      </c>
      <c r="L14" s="10"/>
      <c r="M14" s="60">
        <v>446</v>
      </c>
      <c r="N14" s="60">
        <v>460</v>
      </c>
      <c r="O14" s="60">
        <v>460</v>
      </c>
      <c r="P14" s="10"/>
      <c r="Q14" s="60">
        <f t="shared" si="0"/>
        <v>13800</v>
      </c>
      <c r="R14" s="10"/>
      <c r="S14" s="62">
        <f t="shared" si="1"/>
        <v>14260</v>
      </c>
      <c r="T14" s="10"/>
      <c r="U14" s="64">
        <v>13.4</v>
      </c>
      <c r="V14" s="64">
        <v>13.4</v>
      </c>
      <c r="W14" s="10"/>
      <c r="X14" s="43">
        <f t="shared" si="2"/>
        <v>5662468992</v>
      </c>
      <c r="Y14" s="36">
        <f t="shared" si="3"/>
        <v>0.1074717011843304</v>
      </c>
      <c r="Z14" s="10"/>
      <c r="AA14" s="20">
        <v>30.7</v>
      </c>
      <c r="AB14" s="20">
        <v>45.7</v>
      </c>
      <c r="AC14" s="20">
        <v>7</v>
      </c>
      <c r="AD14" s="20">
        <v>16.600000000000001</v>
      </c>
      <c r="AE14" s="20">
        <v>0</v>
      </c>
      <c r="AF14" s="66">
        <f t="shared" si="4"/>
        <v>100</v>
      </c>
      <c r="AG14" s="10"/>
      <c r="AH14" s="72"/>
      <c r="AI14" s="73"/>
      <c r="AJ14" s="74"/>
      <c r="AK14" s="75"/>
      <c r="AL14" s="76"/>
      <c r="AN14" s="57">
        <v>15387.144</v>
      </c>
      <c r="AO14" s="35">
        <v>80</v>
      </c>
      <c r="AP14" s="43">
        <f t="shared" si="5"/>
        <v>566246899.20000005</v>
      </c>
      <c r="AR14" s="57">
        <f t="shared" si="6"/>
        <v>15387.144</v>
      </c>
      <c r="AS14" s="35">
        <v>24</v>
      </c>
      <c r="AT14" s="43">
        <f t="shared" si="7"/>
        <v>5096222092.8000002</v>
      </c>
      <c r="AV14" s="43">
        <v>52688000000</v>
      </c>
    </row>
    <row r="15" spans="1:48" ht="24" customHeight="1">
      <c r="A15" s="16"/>
      <c r="B15" s="17">
        <f t="shared" si="8"/>
        <v>7</v>
      </c>
      <c r="C15" s="10"/>
      <c r="D15" s="18" t="s">
        <v>179</v>
      </c>
      <c r="E15" s="10"/>
      <c r="F15" s="18" t="s">
        <v>13</v>
      </c>
      <c r="G15" s="18" t="s">
        <v>222</v>
      </c>
      <c r="H15" s="10"/>
      <c r="I15" s="19">
        <v>322179616</v>
      </c>
      <c r="J15" s="19">
        <v>56180</v>
      </c>
      <c r="K15" s="17" t="s">
        <v>14</v>
      </c>
      <c r="L15" s="10"/>
      <c r="M15" s="60">
        <v>35092</v>
      </c>
      <c r="N15" s="60">
        <v>39888</v>
      </c>
      <c r="O15" s="60">
        <v>39888</v>
      </c>
      <c r="P15" s="10"/>
      <c r="Q15" s="60">
        <f t="shared" si="0"/>
        <v>1196640</v>
      </c>
      <c r="R15" s="10"/>
      <c r="S15" s="62">
        <f t="shared" si="1"/>
        <v>1236528</v>
      </c>
      <c r="T15" s="10"/>
      <c r="U15" s="64">
        <v>12.4</v>
      </c>
      <c r="V15" s="64">
        <v>12.4</v>
      </c>
      <c r="W15" s="10"/>
      <c r="X15" s="43">
        <f t="shared" si="2"/>
        <v>1847746247500.8</v>
      </c>
      <c r="Y15" s="36">
        <f t="shared" si="3"/>
        <v>9.8772985914406378E-2</v>
      </c>
      <c r="Z15" s="10"/>
      <c r="AA15" s="20">
        <v>63.9</v>
      </c>
      <c r="AB15" s="20">
        <v>14.2</v>
      </c>
      <c r="AC15" s="20">
        <v>2.2999999999999998</v>
      </c>
      <c r="AD15" s="20">
        <v>15.3</v>
      </c>
      <c r="AE15" s="20">
        <v>4.3</v>
      </c>
      <c r="AF15" s="66">
        <f t="shared" si="4"/>
        <v>99.999999999999986</v>
      </c>
      <c r="AG15" s="10"/>
      <c r="AH15" s="72"/>
      <c r="AI15" s="73"/>
      <c r="AJ15" s="74"/>
      <c r="AK15" s="75"/>
      <c r="AL15" s="76"/>
      <c r="AN15" s="57">
        <v>57904.201999999997</v>
      </c>
      <c r="AO15" s="35">
        <v>80</v>
      </c>
      <c r="AP15" s="43">
        <f t="shared" si="5"/>
        <v>184774624750.07999</v>
      </c>
      <c r="AR15" s="57">
        <f t="shared" si="6"/>
        <v>57904.201999999997</v>
      </c>
      <c r="AS15" s="35">
        <v>24</v>
      </c>
      <c r="AT15" s="43">
        <f t="shared" si="7"/>
        <v>1662971622750.72</v>
      </c>
      <c r="AV15" s="43">
        <v>18707000000000</v>
      </c>
    </row>
    <row r="16" spans="1:48" ht="24" customHeight="1">
      <c r="A16" s="16"/>
      <c r="B16" s="17">
        <f t="shared" si="8"/>
        <v>8</v>
      </c>
      <c r="C16" s="10"/>
      <c r="D16" s="18" t="s">
        <v>42</v>
      </c>
      <c r="E16" s="10"/>
      <c r="F16" s="18" t="s">
        <v>13</v>
      </c>
      <c r="G16" s="18" t="s">
        <v>222</v>
      </c>
      <c r="H16" s="10"/>
      <c r="I16" s="19">
        <v>17909754</v>
      </c>
      <c r="J16" s="19">
        <v>13530</v>
      </c>
      <c r="K16" s="17" t="s">
        <v>14</v>
      </c>
      <c r="L16" s="10"/>
      <c r="M16" s="60">
        <v>1675</v>
      </c>
      <c r="N16" s="60">
        <v>2245</v>
      </c>
      <c r="O16" s="60">
        <v>2245</v>
      </c>
      <c r="P16" s="10"/>
      <c r="Q16" s="60">
        <f t="shared" si="0"/>
        <v>67350</v>
      </c>
      <c r="R16" s="10"/>
      <c r="S16" s="62">
        <f t="shared" si="1"/>
        <v>69595</v>
      </c>
      <c r="T16" s="10"/>
      <c r="U16" s="64">
        <v>12.5</v>
      </c>
      <c r="V16" s="64">
        <v>12.5</v>
      </c>
      <c r="W16" s="10"/>
      <c r="X16" s="43">
        <f t="shared" si="2"/>
        <v>24691566047.999996</v>
      </c>
      <c r="Y16" s="36">
        <f t="shared" si="3"/>
        <v>9.8632124502676347E-2</v>
      </c>
      <c r="Z16" s="10"/>
      <c r="AA16" s="20">
        <v>42</v>
      </c>
      <c r="AB16" s="20">
        <v>8.6999999999999993</v>
      </c>
      <c r="AC16" s="20">
        <v>5.7</v>
      </c>
      <c r="AD16" s="20">
        <v>36</v>
      </c>
      <c r="AE16" s="20">
        <v>7.6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13748.088</v>
      </c>
      <c r="AO16" s="35">
        <v>80</v>
      </c>
      <c r="AP16" s="43">
        <f t="shared" si="5"/>
        <v>2469156604.7999997</v>
      </c>
      <c r="AR16" s="57">
        <f t="shared" si="6"/>
        <v>13748.088</v>
      </c>
      <c r="AS16" s="35">
        <v>24</v>
      </c>
      <c r="AT16" s="43">
        <f t="shared" si="7"/>
        <v>22222409443.199997</v>
      </c>
      <c r="AV16" s="43">
        <v>250340000000</v>
      </c>
    </row>
    <row r="17" spans="1:48" ht="24" customHeight="1">
      <c r="A17" s="16"/>
      <c r="B17" s="17">
        <f t="shared" si="8"/>
        <v>9</v>
      </c>
      <c r="C17" s="10"/>
      <c r="D17" s="18" t="s">
        <v>170</v>
      </c>
      <c r="E17" s="10"/>
      <c r="F17" s="18" t="s">
        <v>13</v>
      </c>
      <c r="G17" s="18" t="s">
        <v>222</v>
      </c>
      <c r="H17" s="10"/>
      <c r="I17" s="19">
        <v>1364962</v>
      </c>
      <c r="J17" s="19">
        <v>15680</v>
      </c>
      <c r="K17" s="17" t="s">
        <v>14</v>
      </c>
      <c r="L17" s="10"/>
      <c r="M17" s="60">
        <v>135</v>
      </c>
      <c r="N17" s="60">
        <v>165</v>
      </c>
      <c r="O17" s="60">
        <v>165</v>
      </c>
      <c r="P17" s="10"/>
      <c r="Q17" s="60">
        <f t="shared" si="0"/>
        <v>4950</v>
      </c>
      <c r="R17" s="10"/>
      <c r="S17" s="62">
        <f t="shared" si="1"/>
        <v>5115</v>
      </c>
      <c r="T17" s="10"/>
      <c r="U17" s="64">
        <v>12.1</v>
      </c>
      <c r="V17" s="64">
        <v>12.1</v>
      </c>
      <c r="W17" s="10"/>
      <c r="X17" s="43">
        <f t="shared" si="2"/>
        <v>2135357004</v>
      </c>
      <c r="Y17" s="36">
        <f t="shared" si="3"/>
        <v>9.5820372627327802E-2</v>
      </c>
      <c r="Z17" s="10"/>
      <c r="AA17" s="20">
        <v>57.8</v>
      </c>
      <c r="AB17" s="20">
        <v>2.2000000000000002</v>
      </c>
      <c r="AC17" s="20">
        <v>0.7</v>
      </c>
      <c r="AD17" s="20">
        <v>31.1</v>
      </c>
      <c r="AE17" s="20">
        <v>8.1999999999999993</v>
      </c>
      <c r="AF17" s="66">
        <f t="shared" si="4"/>
        <v>100.00000000000001</v>
      </c>
      <c r="AG17" s="10"/>
      <c r="AH17" s="72"/>
      <c r="AI17" s="73"/>
      <c r="AJ17" s="74"/>
      <c r="AK17" s="75"/>
      <c r="AL17" s="76"/>
      <c r="AN17" s="57">
        <v>16176.947</v>
      </c>
      <c r="AO17" s="35">
        <v>80</v>
      </c>
      <c r="AP17" s="43">
        <f t="shared" si="5"/>
        <v>213535700.39999998</v>
      </c>
      <c r="AR17" s="57">
        <f t="shared" si="6"/>
        <v>16176.947</v>
      </c>
      <c r="AS17" s="35">
        <v>24</v>
      </c>
      <c r="AT17" s="43">
        <f t="shared" si="7"/>
        <v>1921821303.6000001</v>
      </c>
      <c r="AV17" s="43">
        <v>22285000000</v>
      </c>
    </row>
    <row r="18" spans="1:48" ht="24" customHeight="1">
      <c r="A18" s="16"/>
      <c r="B18" s="17">
        <f t="shared" si="8"/>
        <v>10</v>
      </c>
      <c r="C18" s="10"/>
      <c r="D18" s="18" t="s">
        <v>134</v>
      </c>
      <c r="E18" s="10"/>
      <c r="F18" s="18" t="s">
        <v>8</v>
      </c>
      <c r="G18" s="18" t="s">
        <v>212</v>
      </c>
      <c r="H18" s="10"/>
      <c r="I18" s="19">
        <v>38224408</v>
      </c>
      <c r="J18" s="19">
        <v>12680</v>
      </c>
      <c r="K18" s="17" t="s">
        <v>14</v>
      </c>
      <c r="L18" s="10"/>
      <c r="M18" s="60">
        <v>3026</v>
      </c>
      <c r="N18" s="60">
        <v>3698</v>
      </c>
      <c r="O18" s="60">
        <v>3698</v>
      </c>
      <c r="P18" s="10"/>
      <c r="Q18" s="60">
        <f t="shared" si="0"/>
        <v>110940</v>
      </c>
      <c r="R18" s="10"/>
      <c r="S18" s="62">
        <f t="shared" si="1"/>
        <v>114638</v>
      </c>
      <c r="T18" s="10"/>
      <c r="U18" s="64">
        <v>9.6999999999999993</v>
      </c>
      <c r="V18" s="64">
        <v>9.6999999999999993</v>
      </c>
      <c r="W18" s="10"/>
      <c r="X18" s="43">
        <f t="shared" si="2"/>
        <v>36777571480</v>
      </c>
      <c r="Y18" s="36">
        <f t="shared" si="3"/>
        <v>7.7913961629394859E-2</v>
      </c>
      <c r="Z18" s="10"/>
      <c r="AA18" s="20">
        <v>46.8</v>
      </c>
      <c r="AB18" s="20">
        <v>11.2</v>
      </c>
      <c r="AC18" s="20">
        <v>9</v>
      </c>
      <c r="AD18" s="20">
        <v>28.7</v>
      </c>
      <c r="AE18" s="20">
        <v>4.3</v>
      </c>
      <c r="AF18" s="66">
        <f t="shared" si="4"/>
        <v>100</v>
      </c>
      <c r="AG18" s="10"/>
      <c r="AH18" s="72"/>
      <c r="AI18" s="73"/>
      <c r="AJ18" s="74"/>
      <c r="AK18" s="75"/>
      <c r="AL18" s="76"/>
      <c r="AN18" s="57">
        <v>12431.575000000001</v>
      </c>
      <c r="AO18" s="35">
        <v>80</v>
      </c>
      <c r="AP18" s="43">
        <f t="shared" si="5"/>
        <v>3677757148</v>
      </c>
      <c r="AR18" s="57">
        <f t="shared" si="6"/>
        <v>12431.575000000001</v>
      </c>
      <c r="AS18" s="35">
        <v>24</v>
      </c>
      <c r="AT18" s="43">
        <f t="shared" si="7"/>
        <v>33099814332</v>
      </c>
      <c r="AV18" s="43">
        <v>472028000000</v>
      </c>
    </row>
    <row r="19" spans="1:48" ht="24" customHeight="1">
      <c r="A19" s="16"/>
      <c r="B19" s="17">
        <f t="shared" si="8"/>
        <v>11</v>
      </c>
      <c r="C19" s="10"/>
      <c r="D19" s="18" t="s">
        <v>137</v>
      </c>
      <c r="E19" s="10"/>
      <c r="F19" s="18" t="s">
        <v>18</v>
      </c>
      <c r="G19" s="18" t="s">
        <v>224</v>
      </c>
      <c r="H19" s="10"/>
      <c r="I19" s="19">
        <v>50791920</v>
      </c>
      <c r="J19" s="19">
        <v>27600</v>
      </c>
      <c r="K19" s="17" t="s">
        <v>14</v>
      </c>
      <c r="L19" s="10"/>
      <c r="M19" s="60">
        <v>4292</v>
      </c>
      <c r="N19" s="60">
        <v>4990</v>
      </c>
      <c r="O19" s="60">
        <v>4990</v>
      </c>
      <c r="P19" s="10"/>
      <c r="Q19" s="60">
        <f t="shared" si="0"/>
        <v>149700</v>
      </c>
      <c r="R19" s="10"/>
      <c r="S19" s="62">
        <f t="shared" si="1"/>
        <v>154690</v>
      </c>
      <c r="T19" s="10"/>
      <c r="U19" s="64">
        <v>9.8000000000000007</v>
      </c>
      <c r="V19" s="64">
        <v>9.8000000000000007</v>
      </c>
      <c r="W19" s="10"/>
      <c r="X19" s="43">
        <f t="shared" si="2"/>
        <v>110212122024</v>
      </c>
      <c r="Y19" s="36">
        <f t="shared" si="3"/>
        <v>7.7888425458657248E-2</v>
      </c>
      <c r="Z19" s="10"/>
      <c r="AA19" s="20">
        <v>0</v>
      </c>
      <c r="AB19" s="20">
        <v>20.5</v>
      </c>
      <c r="AC19" s="20">
        <v>5.9</v>
      </c>
      <c r="AD19" s="20">
        <v>39.9</v>
      </c>
      <c r="AE19" s="20">
        <v>33.700000000000003</v>
      </c>
      <c r="AF19" s="66">
        <f t="shared" si="4"/>
        <v>100</v>
      </c>
      <c r="AG19" s="10"/>
      <c r="AH19" s="72"/>
      <c r="AI19" s="73"/>
      <c r="AJ19" s="74"/>
      <c r="AK19" s="75"/>
      <c r="AL19" s="76"/>
      <c r="AN19" s="57">
        <v>27608.246999999999</v>
      </c>
      <c r="AO19" s="35">
        <v>80</v>
      </c>
      <c r="AP19" s="43">
        <f t="shared" si="5"/>
        <v>11021212202.4</v>
      </c>
      <c r="AR19" s="57">
        <f t="shared" si="6"/>
        <v>27608.246999999999</v>
      </c>
      <c r="AS19" s="35">
        <v>24</v>
      </c>
      <c r="AT19" s="43">
        <f t="shared" si="7"/>
        <v>99190909821.600006</v>
      </c>
      <c r="AV19" s="43">
        <v>1415000000000</v>
      </c>
    </row>
    <row r="20" spans="1:48" ht="24" customHeight="1">
      <c r="A20" s="16"/>
      <c r="B20" s="17">
        <f t="shared" si="8"/>
        <v>12</v>
      </c>
      <c r="C20" s="10"/>
      <c r="D20" s="18" t="s">
        <v>74</v>
      </c>
      <c r="E20" s="10"/>
      <c r="F20" s="18" t="s">
        <v>8</v>
      </c>
      <c r="G20" s="18" t="s">
        <v>212</v>
      </c>
      <c r="H20" s="10"/>
      <c r="I20" s="19">
        <v>11183716</v>
      </c>
      <c r="J20" s="19">
        <v>18960</v>
      </c>
      <c r="K20" s="17" t="s">
        <v>14</v>
      </c>
      <c r="L20" s="10"/>
      <c r="M20" s="60">
        <v>824</v>
      </c>
      <c r="N20" s="60">
        <v>1026</v>
      </c>
      <c r="O20" s="60">
        <v>1026</v>
      </c>
      <c r="P20" s="10"/>
      <c r="Q20" s="60">
        <f t="shared" si="0"/>
        <v>30780</v>
      </c>
      <c r="R20" s="10"/>
      <c r="S20" s="62">
        <f t="shared" si="1"/>
        <v>31806</v>
      </c>
      <c r="T20" s="10"/>
      <c r="U20" s="64">
        <v>9.1999999999999993</v>
      </c>
      <c r="V20" s="64">
        <v>9.1999999999999993</v>
      </c>
      <c r="W20" s="10"/>
      <c r="X20" s="43">
        <f t="shared" si="2"/>
        <v>14869990368</v>
      </c>
      <c r="Y20" s="36">
        <f t="shared" si="3"/>
        <v>7.6169644650705345E-2</v>
      </c>
      <c r="Z20" s="10"/>
      <c r="AA20" s="20">
        <v>40.299999999999997</v>
      </c>
      <c r="AB20" s="20">
        <v>32.4</v>
      </c>
      <c r="AC20" s="20">
        <v>2.2000000000000002</v>
      </c>
      <c r="AD20" s="20">
        <v>18.100000000000001</v>
      </c>
      <c r="AE20" s="20">
        <v>7</v>
      </c>
      <c r="AF20" s="66">
        <f t="shared" si="4"/>
        <v>100</v>
      </c>
      <c r="AG20" s="10"/>
      <c r="AH20" s="72"/>
      <c r="AI20" s="73"/>
      <c r="AJ20" s="74"/>
      <c r="AK20" s="75"/>
      <c r="AL20" s="76"/>
      <c r="AN20" s="57">
        <v>18116.46</v>
      </c>
      <c r="AO20" s="35">
        <v>80</v>
      </c>
      <c r="AP20" s="43">
        <f t="shared" si="5"/>
        <v>1486999036.8000002</v>
      </c>
      <c r="AR20" s="57">
        <f t="shared" si="6"/>
        <v>18116.46</v>
      </c>
      <c r="AS20" s="35">
        <v>24</v>
      </c>
      <c r="AT20" s="43">
        <f t="shared" si="7"/>
        <v>13382991331.199999</v>
      </c>
      <c r="AV20" s="43">
        <v>195222000000</v>
      </c>
    </row>
    <row r="21" spans="1:48" ht="24" customHeight="1">
      <c r="A21" s="16"/>
      <c r="B21" s="17">
        <f t="shared" si="8"/>
        <v>13</v>
      </c>
      <c r="C21" s="10"/>
      <c r="D21" s="18" t="s">
        <v>99</v>
      </c>
      <c r="E21" s="10"/>
      <c r="F21" s="18" t="s">
        <v>8</v>
      </c>
      <c r="G21" s="18" t="s">
        <v>212</v>
      </c>
      <c r="H21" s="10"/>
      <c r="I21" s="19">
        <v>1970530</v>
      </c>
      <c r="J21" s="19">
        <v>14630</v>
      </c>
      <c r="K21" s="17" t="s">
        <v>14</v>
      </c>
      <c r="L21" s="10"/>
      <c r="M21" s="60">
        <v>158</v>
      </c>
      <c r="N21" s="60">
        <v>184</v>
      </c>
      <c r="O21" s="60">
        <v>184</v>
      </c>
      <c r="P21" s="10"/>
      <c r="Q21" s="60">
        <f t="shared" si="0"/>
        <v>5520</v>
      </c>
      <c r="R21" s="10"/>
      <c r="S21" s="62">
        <f t="shared" si="1"/>
        <v>5704</v>
      </c>
      <c r="T21" s="10"/>
      <c r="U21" s="64">
        <v>9.3000000000000007</v>
      </c>
      <c r="V21" s="64">
        <v>9.3000000000000007</v>
      </c>
      <c r="W21" s="10"/>
      <c r="X21" s="43">
        <f t="shared" si="2"/>
        <v>2083382688.0000002</v>
      </c>
      <c r="Y21" s="36">
        <f t="shared" si="3"/>
        <v>7.5120166149852174E-2</v>
      </c>
      <c r="Z21" s="10"/>
      <c r="AA21" s="20">
        <v>44.9</v>
      </c>
      <c r="AB21" s="20">
        <v>12</v>
      </c>
      <c r="AC21" s="20">
        <v>4.4000000000000004</v>
      </c>
      <c r="AD21" s="20">
        <v>34.799999999999997</v>
      </c>
      <c r="AE21" s="20">
        <v>3.9</v>
      </c>
      <c r="AF21" s="66">
        <f t="shared" si="4"/>
        <v>100</v>
      </c>
      <c r="AG21" s="10"/>
      <c r="AH21" s="72"/>
      <c r="AI21" s="73"/>
      <c r="AJ21" s="74"/>
      <c r="AK21" s="75"/>
      <c r="AL21" s="76"/>
      <c r="AN21" s="57">
        <v>14153.415000000001</v>
      </c>
      <c r="AO21" s="35">
        <v>80</v>
      </c>
      <c r="AP21" s="43">
        <f t="shared" si="5"/>
        <v>208338268.80000001</v>
      </c>
      <c r="AR21" s="57">
        <f t="shared" si="6"/>
        <v>14153.415000000001</v>
      </c>
      <c r="AS21" s="35">
        <v>24</v>
      </c>
      <c r="AT21" s="43">
        <f t="shared" si="7"/>
        <v>1875044419.2000003</v>
      </c>
      <c r="AV21" s="43">
        <v>27734000000</v>
      </c>
    </row>
    <row r="22" spans="1:48" ht="24" customHeight="1">
      <c r="A22" s="16"/>
      <c r="B22" s="17">
        <f t="shared" si="8"/>
        <v>14</v>
      </c>
      <c r="C22" s="10"/>
      <c r="D22" s="18" t="s">
        <v>136</v>
      </c>
      <c r="E22" s="10"/>
      <c r="F22" s="18" t="s">
        <v>5</v>
      </c>
      <c r="G22" s="18" t="s">
        <v>226</v>
      </c>
      <c r="H22" s="10"/>
      <c r="I22" s="19">
        <v>2569804</v>
      </c>
      <c r="J22" s="19">
        <v>75660</v>
      </c>
      <c r="K22" s="17" t="s">
        <v>14</v>
      </c>
      <c r="L22" s="10"/>
      <c r="M22" s="60">
        <v>178</v>
      </c>
      <c r="N22" s="60">
        <v>239</v>
      </c>
      <c r="O22" s="60">
        <v>239</v>
      </c>
      <c r="P22" s="10"/>
      <c r="Q22" s="60">
        <f t="shared" si="0"/>
        <v>7170</v>
      </c>
      <c r="R22" s="10"/>
      <c r="S22" s="62">
        <f t="shared" si="1"/>
        <v>7409</v>
      </c>
      <c r="T22" s="10"/>
      <c r="U22" s="64">
        <v>9.3000000000000007</v>
      </c>
      <c r="V22" s="64">
        <v>9.3000000000000007</v>
      </c>
      <c r="W22" s="10"/>
      <c r="X22" s="43">
        <f t="shared" si="2"/>
        <v>10929577263.200001</v>
      </c>
      <c r="Y22" s="36">
        <f t="shared" si="3"/>
        <v>7.2032117570453177E-2</v>
      </c>
      <c r="Z22" s="10"/>
      <c r="AA22" s="20">
        <v>48.3</v>
      </c>
      <c r="AB22" s="20">
        <v>2.2000000000000002</v>
      </c>
      <c r="AC22" s="20">
        <v>2.8</v>
      </c>
      <c r="AD22" s="20">
        <v>32</v>
      </c>
      <c r="AE22" s="20">
        <v>14.7</v>
      </c>
      <c r="AF22" s="66">
        <f t="shared" si="4"/>
        <v>100</v>
      </c>
      <c r="AG22" s="10"/>
      <c r="AH22" s="72"/>
      <c r="AI22" s="73"/>
      <c r="AJ22" s="74"/>
      <c r="AK22" s="75"/>
      <c r="AL22" s="76"/>
      <c r="AN22" s="57">
        <v>57163.061000000002</v>
      </c>
      <c r="AO22" s="35">
        <v>80</v>
      </c>
      <c r="AP22" s="43">
        <f t="shared" si="5"/>
        <v>1092957726.3199999</v>
      </c>
      <c r="AR22" s="57">
        <f t="shared" si="6"/>
        <v>57163.061000000002</v>
      </c>
      <c r="AS22" s="35">
        <v>24</v>
      </c>
      <c r="AT22" s="43">
        <f t="shared" si="7"/>
        <v>9836619536.8800011</v>
      </c>
      <c r="AV22" s="43">
        <v>151732000000</v>
      </c>
    </row>
    <row r="23" spans="1:48" ht="24" customHeight="1">
      <c r="A23" s="16"/>
      <c r="B23" s="17">
        <f t="shared" si="8"/>
        <v>15</v>
      </c>
      <c r="C23" s="10"/>
      <c r="D23" s="18" t="s">
        <v>12</v>
      </c>
      <c r="E23" s="10"/>
      <c r="F23" s="18" t="s">
        <v>13</v>
      </c>
      <c r="G23" s="18" t="s">
        <v>222</v>
      </c>
      <c r="H23" s="10"/>
      <c r="I23" s="19">
        <v>100963</v>
      </c>
      <c r="J23" s="19">
        <v>13400</v>
      </c>
      <c r="K23" s="17" t="s">
        <v>14</v>
      </c>
      <c r="L23" s="10"/>
      <c r="M23" s="60">
        <v>8</v>
      </c>
      <c r="N23" s="60">
        <v>8</v>
      </c>
      <c r="O23" s="60">
        <v>8</v>
      </c>
      <c r="P23" s="10"/>
      <c r="Q23" s="60">
        <f t="shared" si="0"/>
        <v>240</v>
      </c>
      <c r="R23" s="10"/>
      <c r="S23" s="62">
        <f t="shared" si="1"/>
        <v>248</v>
      </c>
      <c r="T23" s="10"/>
      <c r="U23" s="64">
        <v>7.9</v>
      </c>
      <c r="V23" s="64">
        <v>7.9</v>
      </c>
      <c r="W23" s="10"/>
      <c r="X23" s="43">
        <f t="shared" si="2"/>
        <v>97265094.400000006</v>
      </c>
      <c r="Y23" s="36">
        <f t="shared" si="3"/>
        <v>6.76862173973556E-2</v>
      </c>
      <c r="Z23" s="10"/>
      <c r="AA23" s="20">
        <v>62.5</v>
      </c>
      <c r="AB23" s="20">
        <v>0</v>
      </c>
      <c r="AC23" s="20">
        <v>12.5</v>
      </c>
      <c r="AD23" s="20">
        <v>25</v>
      </c>
      <c r="AE23" s="20">
        <v>0</v>
      </c>
      <c r="AF23" s="66">
        <f t="shared" si="4"/>
        <v>100</v>
      </c>
      <c r="AG23" s="10"/>
      <c r="AH23" s="72"/>
      <c r="AI23" s="73"/>
      <c r="AJ23" s="74"/>
      <c r="AK23" s="75"/>
      <c r="AL23" s="76"/>
      <c r="AN23" s="57">
        <v>15197.671</v>
      </c>
      <c r="AO23" s="35">
        <v>80</v>
      </c>
      <c r="AP23" s="43">
        <f t="shared" si="5"/>
        <v>9726509.4399999995</v>
      </c>
      <c r="AR23" s="57">
        <f t="shared" si="6"/>
        <v>15197.671</v>
      </c>
      <c r="AS23" s="35">
        <v>24</v>
      </c>
      <c r="AT23" s="43">
        <f t="shared" si="7"/>
        <v>87538584.960000008</v>
      </c>
      <c r="AV23" s="43">
        <v>1437000000</v>
      </c>
    </row>
    <row r="24" spans="1:48" ht="24" customHeight="1">
      <c r="A24" s="16"/>
      <c r="B24" s="17">
        <f t="shared" si="8"/>
        <v>16</v>
      </c>
      <c r="C24" s="10"/>
      <c r="D24" s="18" t="s">
        <v>104</v>
      </c>
      <c r="E24" s="10"/>
      <c r="F24" s="18" t="s">
        <v>8</v>
      </c>
      <c r="G24" s="18" t="s">
        <v>212</v>
      </c>
      <c r="H24" s="10"/>
      <c r="I24" s="19">
        <v>2908249</v>
      </c>
      <c r="J24" s="19">
        <v>14770</v>
      </c>
      <c r="K24" s="17" t="s">
        <v>14</v>
      </c>
      <c r="L24" s="10"/>
      <c r="M24" s="60">
        <v>192</v>
      </c>
      <c r="N24" s="60">
        <v>234</v>
      </c>
      <c r="O24" s="60">
        <v>234</v>
      </c>
      <c r="P24" s="10"/>
      <c r="Q24" s="60">
        <f t="shared" si="0"/>
        <v>7020</v>
      </c>
      <c r="R24" s="10"/>
      <c r="S24" s="62">
        <f t="shared" si="1"/>
        <v>7254</v>
      </c>
      <c r="T24" s="10"/>
      <c r="U24" s="64">
        <v>8</v>
      </c>
      <c r="V24" s="64">
        <v>8</v>
      </c>
      <c r="W24" s="10"/>
      <c r="X24" s="43">
        <f t="shared" si="2"/>
        <v>2807902655.9999995</v>
      </c>
      <c r="Y24" s="36">
        <f t="shared" si="3"/>
        <v>6.5266669517921053E-2</v>
      </c>
      <c r="Z24" s="10"/>
      <c r="AA24" s="20">
        <v>46.4</v>
      </c>
      <c r="AB24" s="20">
        <v>5.7</v>
      </c>
      <c r="AC24" s="20">
        <v>8.9</v>
      </c>
      <c r="AD24" s="20">
        <v>38</v>
      </c>
      <c r="AE24" s="20">
        <v>1</v>
      </c>
      <c r="AF24" s="66">
        <f t="shared" si="4"/>
        <v>100</v>
      </c>
      <c r="AG24" s="10"/>
      <c r="AH24" s="72"/>
      <c r="AI24" s="73"/>
      <c r="AJ24" s="74"/>
      <c r="AK24" s="75"/>
      <c r="AL24" s="76"/>
      <c r="AN24" s="57">
        <v>14999.48</v>
      </c>
      <c r="AO24" s="35">
        <v>80</v>
      </c>
      <c r="AP24" s="43">
        <f t="shared" si="5"/>
        <v>280790265.59999996</v>
      </c>
      <c r="AR24" s="57">
        <f t="shared" si="6"/>
        <v>14999.48</v>
      </c>
      <c r="AS24" s="35">
        <v>24</v>
      </c>
      <c r="AT24" s="43">
        <f t="shared" si="7"/>
        <v>2527112390.3999996</v>
      </c>
      <c r="AV24" s="43">
        <v>43022000000</v>
      </c>
    </row>
    <row r="25" spans="1:48" ht="24" customHeight="1">
      <c r="A25" s="16"/>
      <c r="B25" s="17">
        <f t="shared" si="8"/>
        <v>17</v>
      </c>
      <c r="C25" s="10"/>
      <c r="D25" s="18" t="s">
        <v>124</v>
      </c>
      <c r="E25" s="10"/>
      <c r="F25" s="18" t="s">
        <v>18</v>
      </c>
      <c r="G25" s="18" t="s">
        <v>224</v>
      </c>
      <c r="H25" s="10"/>
      <c r="I25" s="19">
        <v>4660833</v>
      </c>
      <c r="J25" s="19">
        <v>39070</v>
      </c>
      <c r="K25" s="17" t="s">
        <v>14</v>
      </c>
      <c r="L25" s="10"/>
      <c r="M25" s="60">
        <v>327</v>
      </c>
      <c r="N25" s="60">
        <v>364</v>
      </c>
      <c r="O25" s="60">
        <v>364</v>
      </c>
      <c r="P25" s="10"/>
      <c r="Q25" s="60">
        <f t="shared" si="0"/>
        <v>10920</v>
      </c>
      <c r="R25" s="10"/>
      <c r="S25" s="62">
        <f t="shared" si="1"/>
        <v>11284</v>
      </c>
      <c r="T25" s="10"/>
      <c r="U25" s="64">
        <v>7.8</v>
      </c>
      <c r="V25" s="64">
        <v>7.8</v>
      </c>
      <c r="W25" s="10"/>
      <c r="X25" s="43">
        <f t="shared" si="2"/>
        <v>11655819302.4</v>
      </c>
      <c r="Y25" s="36">
        <f t="shared" si="3"/>
        <v>6.2047224453032672E-2</v>
      </c>
      <c r="Z25" s="10"/>
      <c r="AA25" s="20">
        <v>68.5</v>
      </c>
      <c r="AB25" s="20">
        <v>15.9</v>
      </c>
      <c r="AC25" s="20">
        <v>1.5</v>
      </c>
      <c r="AD25" s="20">
        <v>7.6</v>
      </c>
      <c r="AE25" s="20">
        <v>6.5</v>
      </c>
      <c r="AF25" s="66">
        <f t="shared" si="4"/>
        <v>100</v>
      </c>
      <c r="AG25" s="10"/>
      <c r="AH25" s="72"/>
      <c r="AI25" s="73"/>
      <c r="AJ25" s="74"/>
      <c r="AK25" s="75"/>
      <c r="AL25" s="76"/>
      <c r="AN25" s="57">
        <v>40026.851999999999</v>
      </c>
      <c r="AO25" s="35">
        <v>80</v>
      </c>
      <c r="AP25" s="43">
        <f t="shared" si="5"/>
        <v>1165581930.24</v>
      </c>
      <c r="AR25" s="57">
        <f t="shared" si="6"/>
        <v>40026.851999999999</v>
      </c>
      <c r="AS25" s="35">
        <v>24</v>
      </c>
      <c r="AT25" s="43">
        <f t="shared" si="7"/>
        <v>10490237372.16</v>
      </c>
      <c r="AV25" s="43">
        <v>187854000000</v>
      </c>
    </row>
    <row r="26" spans="1:48" ht="24" customHeight="1">
      <c r="A26" s="16"/>
      <c r="B26" s="17">
        <f t="shared" si="8"/>
        <v>18</v>
      </c>
      <c r="C26" s="10"/>
      <c r="D26" s="18" t="s">
        <v>81</v>
      </c>
      <c r="E26" s="10"/>
      <c r="F26" s="18" t="s">
        <v>8</v>
      </c>
      <c r="G26" s="18" t="s">
        <v>212</v>
      </c>
      <c r="H26" s="10"/>
      <c r="I26" s="19">
        <v>9753281</v>
      </c>
      <c r="J26" s="19">
        <v>12570</v>
      </c>
      <c r="K26" s="17" t="s">
        <v>14</v>
      </c>
      <c r="L26" s="10"/>
      <c r="M26" s="60">
        <v>607</v>
      </c>
      <c r="N26" s="60">
        <v>756</v>
      </c>
      <c r="O26" s="60">
        <v>756</v>
      </c>
      <c r="P26" s="10"/>
      <c r="Q26" s="60">
        <f t="shared" si="0"/>
        <v>22680</v>
      </c>
      <c r="R26" s="10"/>
      <c r="S26" s="62">
        <f t="shared" si="1"/>
        <v>23436</v>
      </c>
      <c r="T26" s="10"/>
      <c r="U26" s="64">
        <v>7.8</v>
      </c>
      <c r="V26" s="64">
        <v>7.8</v>
      </c>
      <c r="W26" s="10"/>
      <c r="X26" s="43">
        <f t="shared" si="2"/>
        <v>7857789004.7999992</v>
      </c>
      <c r="Y26" s="36">
        <f t="shared" si="3"/>
        <v>6.1626334278118061E-2</v>
      </c>
      <c r="Z26" s="10"/>
      <c r="AA26" s="20">
        <v>44.3</v>
      </c>
      <c r="AB26" s="20">
        <v>10.5</v>
      </c>
      <c r="AC26" s="20">
        <v>12</v>
      </c>
      <c r="AD26" s="20">
        <v>25</v>
      </c>
      <c r="AE26" s="20">
        <v>8.1999999999999993</v>
      </c>
      <c r="AF26" s="66">
        <f t="shared" si="4"/>
        <v>100</v>
      </c>
      <c r="AG26" s="10"/>
      <c r="AH26" s="72"/>
      <c r="AI26" s="73"/>
      <c r="AJ26" s="74"/>
      <c r="AK26" s="75"/>
      <c r="AL26" s="76"/>
      <c r="AN26" s="57">
        <v>12992.376</v>
      </c>
      <c r="AO26" s="35">
        <v>80</v>
      </c>
      <c r="AP26" s="43">
        <f t="shared" si="5"/>
        <v>785778900.48000002</v>
      </c>
      <c r="AR26" s="57">
        <f t="shared" si="6"/>
        <v>12992.376</v>
      </c>
      <c r="AS26" s="35">
        <v>24</v>
      </c>
      <c r="AT26" s="43">
        <f t="shared" si="7"/>
        <v>7072010104.3199997</v>
      </c>
      <c r="AV26" s="43">
        <v>127507000000</v>
      </c>
    </row>
    <row r="27" spans="1:48" ht="24" customHeight="1">
      <c r="A27" s="16"/>
      <c r="B27" s="17">
        <f t="shared" si="8"/>
        <v>19</v>
      </c>
      <c r="C27" s="10"/>
      <c r="D27" s="18" t="s">
        <v>135</v>
      </c>
      <c r="E27" s="10"/>
      <c r="F27" s="18" t="s">
        <v>8</v>
      </c>
      <c r="G27" s="18" t="s">
        <v>212</v>
      </c>
      <c r="H27" s="10"/>
      <c r="I27" s="19">
        <v>10371627</v>
      </c>
      <c r="J27" s="19">
        <v>19850</v>
      </c>
      <c r="K27" s="17" t="s">
        <v>14</v>
      </c>
      <c r="L27" s="10"/>
      <c r="M27" s="60">
        <v>563</v>
      </c>
      <c r="N27" s="60">
        <v>768</v>
      </c>
      <c r="O27" s="60">
        <v>768</v>
      </c>
      <c r="P27" s="10"/>
      <c r="Q27" s="60">
        <f t="shared" si="0"/>
        <v>23040</v>
      </c>
      <c r="R27" s="10"/>
      <c r="S27" s="62">
        <f t="shared" si="1"/>
        <v>23808</v>
      </c>
      <c r="T27" s="10"/>
      <c r="U27" s="64">
        <v>7.4</v>
      </c>
      <c r="V27" s="64">
        <v>7.4</v>
      </c>
      <c r="W27" s="10"/>
      <c r="X27" s="43">
        <f t="shared" si="2"/>
        <v>12274729574.400002</v>
      </c>
      <c r="Y27" s="36">
        <f t="shared" si="3"/>
        <v>5.9503454303248896E-2</v>
      </c>
      <c r="Z27" s="10"/>
      <c r="AA27" s="20">
        <v>47.6</v>
      </c>
      <c r="AB27" s="20">
        <v>18.3</v>
      </c>
      <c r="AC27" s="20">
        <v>5.9</v>
      </c>
      <c r="AD27" s="20">
        <v>21.8</v>
      </c>
      <c r="AE27" s="20">
        <v>6.4</v>
      </c>
      <c r="AF27" s="66">
        <f t="shared" si="4"/>
        <v>100.00000000000001</v>
      </c>
      <c r="AG27" s="10"/>
      <c r="AH27" s="72"/>
      <c r="AI27" s="73"/>
      <c r="AJ27" s="74"/>
      <c r="AK27" s="75"/>
      <c r="AL27" s="76"/>
      <c r="AN27" s="57">
        <v>19978.401000000002</v>
      </c>
      <c r="AO27" s="35">
        <v>80</v>
      </c>
      <c r="AP27" s="43">
        <f t="shared" si="5"/>
        <v>1227472957.4400001</v>
      </c>
      <c r="AR27" s="57">
        <f t="shared" si="6"/>
        <v>19978.401000000002</v>
      </c>
      <c r="AS27" s="35">
        <v>24</v>
      </c>
      <c r="AT27" s="43">
        <f t="shared" si="7"/>
        <v>11047256616.960001</v>
      </c>
      <c r="AV27" s="43">
        <v>206286000000</v>
      </c>
    </row>
    <row r="28" spans="1:48" ht="24" customHeight="1">
      <c r="A28" s="16"/>
      <c r="B28" s="17">
        <f t="shared" si="8"/>
        <v>20</v>
      </c>
      <c r="C28" s="10"/>
      <c r="D28" s="18" t="s">
        <v>52</v>
      </c>
      <c r="E28" s="10"/>
      <c r="F28" s="18" t="s">
        <v>8</v>
      </c>
      <c r="G28" s="18" t="s">
        <v>212</v>
      </c>
      <c r="H28" s="10"/>
      <c r="I28" s="19">
        <v>1170125</v>
      </c>
      <c r="J28" s="19">
        <v>23680</v>
      </c>
      <c r="K28" s="17" t="s">
        <v>14</v>
      </c>
      <c r="L28" s="10"/>
      <c r="M28" s="60">
        <v>46</v>
      </c>
      <c r="N28" s="60">
        <v>60</v>
      </c>
      <c r="O28" s="60">
        <v>60</v>
      </c>
      <c r="P28" s="10"/>
      <c r="Q28" s="60">
        <f t="shared" si="0"/>
        <v>1800</v>
      </c>
      <c r="R28" s="10"/>
      <c r="S28" s="62">
        <f t="shared" si="1"/>
        <v>1860</v>
      </c>
      <c r="T28" s="10"/>
      <c r="U28" s="64">
        <v>5.0999999999999996</v>
      </c>
      <c r="V28" s="64">
        <v>5.0999999999999996</v>
      </c>
      <c r="W28" s="10"/>
      <c r="X28" s="43">
        <f t="shared" si="2"/>
        <v>1152918624</v>
      </c>
      <c r="Y28" s="36">
        <f t="shared" si="3"/>
        <v>5.5187335407591784E-2</v>
      </c>
      <c r="Z28" s="10"/>
      <c r="AA28" s="20">
        <v>34.799999999999997</v>
      </c>
      <c r="AB28" s="20">
        <v>21.7</v>
      </c>
      <c r="AC28" s="20">
        <v>4.3</v>
      </c>
      <c r="AD28" s="20">
        <v>30.4</v>
      </c>
      <c r="AE28" s="20">
        <v>8.8000000000000007</v>
      </c>
      <c r="AF28" s="66">
        <f t="shared" si="4"/>
        <v>99.999999999999986</v>
      </c>
      <c r="AG28" s="10"/>
      <c r="AH28" s="72"/>
      <c r="AI28" s="73"/>
      <c r="AJ28" s="74"/>
      <c r="AK28" s="75"/>
      <c r="AL28" s="76"/>
      <c r="AN28" s="57">
        <v>24019.137999999999</v>
      </c>
      <c r="AO28" s="35">
        <v>80</v>
      </c>
      <c r="AP28" s="43">
        <f t="shared" si="5"/>
        <v>115291862.40000001</v>
      </c>
      <c r="AR28" s="57">
        <f t="shared" si="6"/>
        <v>24019.137999999999</v>
      </c>
      <c r="AS28" s="35">
        <v>24</v>
      </c>
      <c r="AT28" s="43">
        <f t="shared" si="7"/>
        <v>1037626761.5999999</v>
      </c>
      <c r="AV28" s="43">
        <v>20891000000</v>
      </c>
    </row>
    <row r="29" spans="1:48" ht="24" customHeight="1">
      <c r="A29" s="16"/>
      <c r="B29" s="17">
        <f t="shared" si="8"/>
        <v>21</v>
      </c>
      <c r="C29" s="10"/>
      <c r="D29" s="18" t="s">
        <v>82</v>
      </c>
      <c r="E29" s="10"/>
      <c r="F29" s="18" t="s">
        <v>8</v>
      </c>
      <c r="G29" s="18" t="s">
        <v>212</v>
      </c>
      <c r="H29" s="10"/>
      <c r="I29" s="19">
        <v>332474</v>
      </c>
      <c r="J29" s="19">
        <v>56990</v>
      </c>
      <c r="K29" s="17" t="s">
        <v>14</v>
      </c>
      <c r="L29" s="10"/>
      <c r="M29" s="60">
        <v>18</v>
      </c>
      <c r="N29" s="60">
        <v>22</v>
      </c>
      <c r="O29" s="60">
        <v>22</v>
      </c>
      <c r="P29" s="10"/>
      <c r="Q29" s="60">
        <f t="shared" si="0"/>
        <v>660</v>
      </c>
      <c r="R29" s="10"/>
      <c r="S29" s="62">
        <f t="shared" si="1"/>
        <v>682</v>
      </c>
      <c r="T29" s="10"/>
      <c r="U29" s="64">
        <v>6.6</v>
      </c>
      <c r="V29" s="64">
        <v>6.6</v>
      </c>
      <c r="W29" s="10"/>
      <c r="X29" s="43">
        <f t="shared" si="2"/>
        <v>1086939902.4000001</v>
      </c>
      <c r="Y29" s="36">
        <f t="shared" si="3"/>
        <v>5.2468618575014489E-2</v>
      </c>
      <c r="Z29" s="10"/>
      <c r="AA29" s="20">
        <v>72.2</v>
      </c>
      <c r="AB29" s="20">
        <v>11.1</v>
      </c>
      <c r="AC29" s="20">
        <v>0</v>
      </c>
      <c r="AD29" s="20">
        <v>11.1</v>
      </c>
      <c r="AE29" s="20">
        <v>5.6</v>
      </c>
      <c r="AF29" s="66">
        <f t="shared" si="4"/>
        <v>99.999999999999986</v>
      </c>
      <c r="AG29" s="10"/>
      <c r="AH29" s="72"/>
      <c r="AI29" s="73"/>
      <c r="AJ29" s="74"/>
      <c r="AK29" s="75"/>
      <c r="AL29" s="76"/>
      <c r="AN29" s="57">
        <v>61757.949000000001</v>
      </c>
      <c r="AO29" s="35">
        <v>80</v>
      </c>
      <c r="AP29" s="43">
        <f t="shared" si="5"/>
        <v>108693990.24000001</v>
      </c>
      <c r="AR29" s="57">
        <f t="shared" si="6"/>
        <v>61757.949000000001</v>
      </c>
      <c r="AS29" s="35">
        <v>24</v>
      </c>
      <c r="AT29" s="43">
        <f t="shared" si="7"/>
        <v>978245912.16000009</v>
      </c>
      <c r="AV29" s="43">
        <v>20716000000</v>
      </c>
    </row>
    <row r="30" spans="1:48" ht="24" customHeight="1">
      <c r="A30" s="16"/>
      <c r="B30" s="17">
        <f t="shared" si="8"/>
        <v>22</v>
      </c>
      <c r="C30" s="10"/>
      <c r="D30" s="18" t="s">
        <v>152</v>
      </c>
      <c r="E30" s="10"/>
      <c r="F30" s="18" t="s">
        <v>8</v>
      </c>
      <c r="G30" s="18" t="s">
        <v>212</v>
      </c>
      <c r="H30" s="10"/>
      <c r="I30" s="19">
        <v>2077862</v>
      </c>
      <c r="J30" s="19">
        <v>21660</v>
      </c>
      <c r="K30" s="17" t="s">
        <v>14</v>
      </c>
      <c r="L30" s="10"/>
      <c r="M30" s="60">
        <v>130</v>
      </c>
      <c r="N30" s="60">
        <v>134</v>
      </c>
      <c r="O30" s="60">
        <v>134</v>
      </c>
      <c r="P30" s="10"/>
      <c r="Q30" s="60">
        <f t="shared" si="0"/>
        <v>4020</v>
      </c>
      <c r="R30" s="10"/>
      <c r="S30" s="62">
        <f t="shared" si="1"/>
        <v>4154</v>
      </c>
      <c r="T30" s="10"/>
      <c r="U30" s="64">
        <v>6.4</v>
      </c>
      <c r="V30" s="64">
        <v>6.4</v>
      </c>
      <c r="W30" s="10"/>
      <c r="X30" s="43">
        <f t="shared" si="2"/>
        <v>2317940683.1999998</v>
      </c>
      <c r="Y30" s="36">
        <f t="shared" si="3"/>
        <v>5.1911239881752211E-2</v>
      </c>
      <c r="Z30" s="10"/>
      <c r="AA30" s="20">
        <v>46.9</v>
      </c>
      <c r="AB30" s="20">
        <v>19.2</v>
      </c>
      <c r="AC30" s="20">
        <v>10</v>
      </c>
      <c r="AD30" s="20">
        <v>16.899999999999999</v>
      </c>
      <c r="AE30" s="20">
        <v>7</v>
      </c>
      <c r="AF30" s="66">
        <f t="shared" si="4"/>
        <v>100</v>
      </c>
      <c r="AG30" s="10"/>
      <c r="AH30" s="72"/>
      <c r="AI30" s="73"/>
      <c r="AJ30" s="74"/>
      <c r="AK30" s="75"/>
      <c r="AL30" s="76"/>
      <c r="AN30" s="57">
        <v>21622.580999999998</v>
      </c>
      <c r="AO30" s="35">
        <v>80</v>
      </c>
      <c r="AP30" s="43">
        <f t="shared" si="5"/>
        <v>231794068.31999999</v>
      </c>
      <c r="AR30" s="57">
        <f t="shared" si="6"/>
        <v>21622.580999999998</v>
      </c>
      <c r="AS30" s="35">
        <v>24</v>
      </c>
      <c r="AT30" s="43">
        <f t="shared" si="7"/>
        <v>2086146614.8799996</v>
      </c>
      <c r="AV30" s="43">
        <v>44652000000</v>
      </c>
    </row>
    <row r="31" spans="1:48" ht="24" customHeight="1">
      <c r="A31" s="16"/>
      <c r="B31" s="17">
        <f t="shared" si="8"/>
        <v>23</v>
      </c>
      <c r="C31" s="10"/>
      <c r="D31" s="18" t="s">
        <v>105</v>
      </c>
      <c r="E31" s="10"/>
      <c r="F31" s="18" t="s">
        <v>8</v>
      </c>
      <c r="G31" s="18" t="s">
        <v>212</v>
      </c>
      <c r="H31" s="10"/>
      <c r="I31" s="19">
        <v>575747</v>
      </c>
      <c r="J31" s="19">
        <v>76660</v>
      </c>
      <c r="K31" s="17" t="s">
        <v>14</v>
      </c>
      <c r="L31" s="10"/>
      <c r="M31" s="60">
        <v>32</v>
      </c>
      <c r="N31" s="60">
        <v>36</v>
      </c>
      <c r="O31" s="60">
        <v>36</v>
      </c>
      <c r="P31" s="10"/>
      <c r="Q31" s="60">
        <f t="shared" si="0"/>
        <v>1080</v>
      </c>
      <c r="R31" s="10"/>
      <c r="S31" s="62">
        <f t="shared" si="1"/>
        <v>1116</v>
      </c>
      <c r="T31" s="10"/>
      <c r="U31" s="64">
        <v>6.9</v>
      </c>
      <c r="V31" s="64">
        <v>6.9</v>
      </c>
      <c r="W31" s="10"/>
      <c r="X31" s="43">
        <f t="shared" si="2"/>
        <v>3003217660.8000002</v>
      </c>
      <c r="Y31" s="36">
        <f t="shared" si="3"/>
        <v>4.9483739941671753E-2</v>
      </c>
      <c r="Z31" s="10"/>
      <c r="AA31" s="20">
        <v>62.5</v>
      </c>
      <c r="AB31" s="20">
        <v>9.4</v>
      </c>
      <c r="AC31" s="20">
        <v>3.1</v>
      </c>
      <c r="AD31" s="20">
        <v>25</v>
      </c>
      <c r="AE31" s="20">
        <v>0</v>
      </c>
      <c r="AF31" s="66">
        <f t="shared" si="4"/>
        <v>100</v>
      </c>
      <c r="AG31" s="10"/>
      <c r="AH31" s="72"/>
      <c r="AI31" s="73"/>
      <c r="AJ31" s="74"/>
      <c r="AK31" s="75"/>
      <c r="AL31" s="76"/>
      <c r="AN31" s="57">
        <v>104278.391</v>
      </c>
      <c r="AO31" s="35">
        <v>80</v>
      </c>
      <c r="AP31" s="43">
        <f t="shared" si="5"/>
        <v>300321766.08000004</v>
      </c>
      <c r="AR31" s="57">
        <f t="shared" si="6"/>
        <v>104278.391</v>
      </c>
      <c r="AS31" s="35">
        <v>24</v>
      </c>
      <c r="AT31" s="43">
        <f t="shared" si="7"/>
        <v>2702895894.7200003</v>
      </c>
      <c r="AV31" s="43">
        <v>60691000000</v>
      </c>
    </row>
    <row r="32" spans="1:48" ht="24" customHeight="1">
      <c r="A32" s="16"/>
      <c r="B32" s="17">
        <f t="shared" si="8"/>
        <v>24</v>
      </c>
      <c r="C32" s="10"/>
      <c r="D32" s="18" t="s">
        <v>63</v>
      </c>
      <c r="E32" s="10"/>
      <c r="F32" s="18" t="s">
        <v>8</v>
      </c>
      <c r="G32" s="18" t="s">
        <v>212</v>
      </c>
      <c r="H32" s="10"/>
      <c r="I32" s="19">
        <v>1312442</v>
      </c>
      <c r="J32" s="19">
        <v>17750</v>
      </c>
      <c r="K32" s="17" t="s">
        <v>14</v>
      </c>
      <c r="L32" s="10"/>
      <c r="M32" s="60">
        <v>71</v>
      </c>
      <c r="N32" s="60">
        <v>80</v>
      </c>
      <c r="O32" s="60">
        <v>80</v>
      </c>
      <c r="P32" s="10"/>
      <c r="Q32" s="60">
        <f t="shared" si="0"/>
        <v>2400</v>
      </c>
      <c r="R32" s="10"/>
      <c r="S32" s="62">
        <f t="shared" si="1"/>
        <v>2480</v>
      </c>
      <c r="T32" s="10"/>
      <c r="U32" s="64">
        <v>6.1</v>
      </c>
      <c r="V32" s="64">
        <v>6.1</v>
      </c>
      <c r="W32" s="10"/>
      <c r="X32" s="43">
        <f t="shared" si="2"/>
        <v>1167186944</v>
      </c>
      <c r="Y32" s="36">
        <f t="shared" si="3"/>
        <v>4.8640896149358223E-2</v>
      </c>
      <c r="Z32" s="10"/>
      <c r="AA32" s="20">
        <v>52.1</v>
      </c>
      <c r="AB32" s="20">
        <v>1.4</v>
      </c>
      <c r="AC32" s="20">
        <v>7</v>
      </c>
      <c r="AD32" s="20">
        <v>31</v>
      </c>
      <c r="AE32" s="20">
        <v>8.5</v>
      </c>
      <c r="AF32" s="66">
        <f t="shared" si="4"/>
        <v>100</v>
      </c>
      <c r="AG32" s="10"/>
      <c r="AH32" s="72"/>
      <c r="AI32" s="73"/>
      <c r="AJ32" s="74"/>
      <c r="AK32" s="75"/>
      <c r="AL32" s="76"/>
      <c r="AN32" s="57">
        <v>18237.295999999998</v>
      </c>
      <c r="AO32" s="35">
        <v>80</v>
      </c>
      <c r="AP32" s="43">
        <f t="shared" si="5"/>
        <v>116718694.39999999</v>
      </c>
      <c r="AR32" s="57">
        <f t="shared" si="6"/>
        <v>18237.295999999998</v>
      </c>
      <c r="AS32" s="35">
        <v>24</v>
      </c>
      <c r="AT32" s="43">
        <f t="shared" si="7"/>
        <v>1050468249.5999999</v>
      </c>
      <c r="AV32" s="43">
        <v>23996000000</v>
      </c>
    </row>
    <row r="33" spans="1:48" ht="24" customHeight="1">
      <c r="A33" s="16"/>
      <c r="B33" s="17">
        <f t="shared" si="8"/>
        <v>25</v>
      </c>
      <c r="C33" s="10"/>
      <c r="D33" s="18" t="s">
        <v>151</v>
      </c>
      <c r="E33" s="10"/>
      <c r="F33" s="18" t="s">
        <v>8</v>
      </c>
      <c r="G33" s="18" t="s">
        <v>212</v>
      </c>
      <c r="H33" s="10"/>
      <c r="I33" s="19">
        <v>5444218</v>
      </c>
      <c r="J33" s="19">
        <v>16810</v>
      </c>
      <c r="K33" s="17" t="s">
        <v>14</v>
      </c>
      <c r="L33" s="10"/>
      <c r="M33" s="60">
        <v>275</v>
      </c>
      <c r="N33" s="60">
        <v>330</v>
      </c>
      <c r="O33" s="60">
        <v>330</v>
      </c>
      <c r="P33" s="10"/>
      <c r="Q33" s="60">
        <f t="shared" si="0"/>
        <v>9900</v>
      </c>
      <c r="R33" s="10"/>
      <c r="S33" s="62">
        <f t="shared" si="1"/>
        <v>10230</v>
      </c>
      <c r="T33" s="10"/>
      <c r="U33" s="64">
        <v>6.1</v>
      </c>
      <c r="V33" s="64">
        <v>6.1</v>
      </c>
      <c r="W33" s="10"/>
      <c r="X33" s="43">
        <f t="shared" si="2"/>
        <v>4357583472</v>
      </c>
      <c r="Y33" s="36">
        <f t="shared" si="3"/>
        <v>4.8611500005577804E-2</v>
      </c>
      <c r="Z33" s="10"/>
      <c r="AA33" s="20">
        <v>50.2</v>
      </c>
      <c r="AB33" s="20">
        <v>8.6999999999999993</v>
      </c>
      <c r="AC33" s="20">
        <v>7.6</v>
      </c>
      <c r="AD33" s="20">
        <v>29.1</v>
      </c>
      <c r="AE33" s="20">
        <v>4.4000000000000004</v>
      </c>
      <c r="AF33" s="66">
        <f t="shared" si="4"/>
        <v>100</v>
      </c>
      <c r="AG33" s="10"/>
      <c r="AH33" s="72"/>
      <c r="AI33" s="73"/>
      <c r="AJ33" s="74"/>
      <c r="AK33" s="75"/>
      <c r="AL33" s="76"/>
      <c r="AN33" s="57">
        <v>16505.998</v>
      </c>
      <c r="AO33" s="35">
        <v>80</v>
      </c>
      <c r="AP33" s="43">
        <f t="shared" si="5"/>
        <v>435758347.19999999</v>
      </c>
      <c r="AR33" s="57">
        <f t="shared" si="6"/>
        <v>16505.998</v>
      </c>
      <c r="AS33" s="35">
        <v>24</v>
      </c>
      <c r="AT33" s="43">
        <f t="shared" si="7"/>
        <v>3921825124.7999997</v>
      </c>
      <c r="AV33" s="43">
        <v>89641000000</v>
      </c>
    </row>
    <row r="34" spans="1:48" ht="24" customHeight="1">
      <c r="A34" s="16"/>
      <c r="B34" s="17">
        <f t="shared" si="8"/>
        <v>26</v>
      </c>
      <c r="C34" s="10"/>
      <c r="D34" s="18" t="s">
        <v>53</v>
      </c>
      <c r="E34" s="10"/>
      <c r="F34" s="18" t="s">
        <v>8</v>
      </c>
      <c r="G34" s="18" t="s">
        <v>212</v>
      </c>
      <c r="H34" s="10"/>
      <c r="I34" s="19">
        <v>10610947</v>
      </c>
      <c r="J34" s="19">
        <v>17570</v>
      </c>
      <c r="K34" s="17" t="s">
        <v>14</v>
      </c>
      <c r="L34" s="10"/>
      <c r="M34" s="60">
        <v>611</v>
      </c>
      <c r="N34" s="60">
        <v>630</v>
      </c>
      <c r="O34" s="60">
        <v>630</v>
      </c>
      <c r="P34" s="10"/>
      <c r="Q34" s="60">
        <f t="shared" si="0"/>
        <v>18900</v>
      </c>
      <c r="R34" s="10"/>
      <c r="S34" s="62">
        <f t="shared" si="1"/>
        <v>19530</v>
      </c>
      <c r="T34" s="10"/>
      <c r="U34" s="64">
        <v>5.9</v>
      </c>
      <c r="V34" s="64">
        <v>5.9</v>
      </c>
      <c r="W34" s="10"/>
      <c r="X34" s="43">
        <f t="shared" si="2"/>
        <v>9305547047.9999981</v>
      </c>
      <c r="Y34" s="36">
        <f t="shared" si="3"/>
        <v>4.7698739289558659E-2</v>
      </c>
      <c r="Z34" s="10"/>
      <c r="AA34" s="20">
        <v>53.7</v>
      </c>
      <c r="AB34" s="20">
        <v>10.3</v>
      </c>
      <c r="AC34" s="20">
        <v>8.6999999999999993</v>
      </c>
      <c r="AD34" s="20">
        <v>21.3</v>
      </c>
      <c r="AE34" s="20">
        <v>6</v>
      </c>
      <c r="AF34" s="66">
        <f t="shared" si="4"/>
        <v>100</v>
      </c>
      <c r="AG34" s="10"/>
      <c r="AH34" s="72"/>
      <c r="AI34" s="73"/>
      <c r="AJ34" s="74"/>
      <c r="AK34" s="75"/>
      <c r="AL34" s="76"/>
      <c r="AN34" s="57">
        <v>18463.386999999999</v>
      </c>
      <c r="AO34" s="35">
        <v>80</v>
      </c>
      <c r="AP34" s="43">
        <f t="shared" si="5"/>
        <v>930554704.79999995</v>
      </c>
      <c r="AR34" s="57">
        <f t="shared" si="6"/>
        <v>18463.386999999999</v>
      </c>
      <c r="AS34" s="35">
        <v>24</v>
      </c>
      <c r="AT34" s="43">
        <f t="shared" si="7"/>
        <v>8374992343.1999989</v>
      </c>
      <c r="AV34" s="43">
        <v>195090000000</v>
      </c>
    </row>
    <row r="35" spans="1:48" ht="24" customHeight="1">
      <c r="A35" s="16"/>
      <c r="B35" s="17">
        <f t="shared" si="8"/>
        <v>27</v>
      </c>
      <c r="C35" s="10"/>
      <c r="D35" s="18" t="s">
        <v>39</v>
      </c>
      <c r="E35" s="10"/>
      <c r="F35" s="18" t="s">
        <v>13</v>
      </c>
      <c r="G35" s="18" t="s">
        <v>222</v>
      </c>
      <c r="H35" s="10"/>
      <c r="I35" s="19">
        <v>36289824</v>
      </c>
      <c r="J35" s="19">
        <v>43660</v>
      </c>
      <c r="K35" s="17" t="s">
        <v>14</v>
      </c>
      <c r="L35" s="10"/>
      <c r="M35" s="60">
        <v>1858</v>
      </c>
      <c r="N35" s="60">
        <v>2118</v>
      </c>
      <c r="O35" s="60">
        <v>2118</v>
      </c>
      <c r="P35" s="10"/>
      <c r="Q35" s="60">
        <f t="shared" si="0"/>
        <v>63540</v>
      </c>
      <c r="R35" s="10"/>
      <c r="S35" s="62">
        <f t="shared" si="1"/>
        <v>65658</v>
      </c>
      <c r="T35" s="10"/>
      <c r="U35" s="64">
        <v>5.8</v>
      </c>
      <c r="V35" s="64">
        <v>5.8</v>
      </c>
      <c r="W35" s="10"/>
      <c r="X35" s="43">
        <f t="shared" si="2"/>
        <v>71639064254.399994</v>
      </c>
      <c r="Y35" s="36">
        <f t="shared" si="3"/>
        <v>4.691490782868369E-2</v>
      </c>
      <c r="Z35" s="10"/>
      <c r="AA35" s="20">
        <v>64.3</v>
      </c>
      <c r="AB35" s="20">
        <v>10.8</v>
      </c>
      <c r="AC35" s="20">
        <v>2.5</v>
      </c>
      <c r="AD35" s="20">
        <v>15.2</v>
      </c>
      <c r="AE35" s="20">
        <v>7.2</v>
      </c>
      <c r="AF35" s="66">
        <f t="shared" si="4"/>
        <v>100</v>
      </c>
      <c r="AG35" s="10"/>
      <c r="AH35" s="72"/>
      <c r="AI35" s="73"/>
      <c r="AJ35" s="74"/>
      <c r="AK35" s="75"/>
      <c r="AL35" s="76"/>
      <c r="AN35" s="57">
        <v>42279.900999999998</v>
      </c>
      <c r="AO35" s="35">
        <v>80</v>
      </c>
      <c r="AP35" s="43">
        <f t="shared" si="5"/>
        <v>7163906425.4399986</v>
      </c>
      <c r="AR35" s="57">
        <f t="shared" si="6"/>
        <v>42279.900999999998</v>
      </c>
      <c r="AS35" s="35">
        <v>24</v>
      </c>
      <c r="AT35" s="43">
        <f t="shared" si="7"/>
        <v>64475157828.959999</v>
      </c>
      <c r="AV35" s="43">
        <v>1527000000000</v>
      </c>
    </row>
    <row r="36" spans="1:48" ht="24" customHeight="1">
      <c r="A36" s="16"/>
      <c r="B36" s="17">
        <f t="shared" si="8"/>
        <v>28</v>
      </c>
      <c r="C36" s="10"/>
      <c r="D36" s="18" t="s">
        <v>25</v>
      </c>
      <c r="E36" s="10"/>
      <c r="F36" s="18" t="s">
        <v>8</v>
      </c>
      <c r="G36" s="18" t="s">
        <v>212</v>
      </c>
      <c r="H36" s="10"/>
      <c r="I36" s="19">
        <v>11358379</v>
      </c>
      <c r="J36" s="19">
        <v>41860</v>
      </c>
      <c r="K36" s="17" t="s">
        <v>14</v>
      </c>
      <c r="L36" s="10"/>
      <c r="M36" s="60">
        <v>637</v>
      </c>
      <c r="N36" s="60">
        <v>657</v>
      </c>
      <c r="O36" s="60">
        <v>657</v>
      </c>
      <c r="P36" s="10"/>
      <c r="Q36" s="60">
        <f t="shared" si="0"/>
        <v>19710</v>
      </c>
      <c r="R36" s="10"/>
      <c r="S36" s="62">
        <f t="shared" si="1"/>
        <v>20367</v>
      </c>
      <c r="T36" s="10"/>
      <c r="U36" s="64">
        <v>5.8</v>
      </c>
      <c r="V36" s="64">
        <v>5.8</v>
      </c>
      <c r="W36" s="10"/>
      <c r="X36" s="43">
        <f t="shared" si="2"/>
        <v>22081559760</v>
      </c>
      <c r="Y36" s="36">
        <f t="shared" si="3"/>
        <v>4.6384277008845579E-2</v>
      </c>
      <c r="Z36" s="10"/>
      <c r="AA36" s="20">
        <v>57.1</v>
      </c>
      <c r="AB36" s="20">
        <v>14.4</v>
      </c>
      <c r="AC36" s="20">
        <v>11.1</v>
      </c>
      <c r="AD36" s="20">
        <v>12.2</v>
      </c>
      <c r="AE36" s="20">
        <v>5.2</v>
      </c>
      <c r="AF36" s="66">
        <f t="shared" si="4"/>
        <v>100</v>
      </c>
      <c r="AG36" s="10"/>
      <c r="AH36" s="72"/>
      <c r="AI36" s="73"/>
      <c r="AJ36" s="74"/>
      <c r="AK36" s="75"/>
      <c r="AL36" s="76"/>
      <c r="AN36" s="57">
        <v>42012.1</v>
      </c>
      <c r="AO36" s="35">
        <v>80</v>
      </c>
      <c r="AP36" s="43">
        <f t="shared" si="5"/>
        <v>2208155976</v>
      </c>
      <c r="AR36" s="57">
        <f t="shared" si="6"/>
        <v>42012.1</v>
      </c>
      <c r="AS36" s="35">
        <v>24</v>
      </c>
      <c r="AT36" s="43">
        <f t="shared" si="7"/>
        <v>19873403784</v>
      </c>
      <c r="AV36" s="43">
        <v>476057000000</v>
      </c>
    </row>
    <row r="37" spans="1:48" ht="24" customHeight="1">
      <c r="A37" s="16"/>
      <c r="B37" s="17">
        <f t="shared" si="8"/>
        <v>29</v>
      </c>
      <c r="C37" s="10"/>
      <c r="D37" s="18" t="s">
        <v>111</v>
      </c>
      <c r="E37" s="10"/>
      <c r="F37" s="18" t="s">
        <v>8</v>
      </c>
      <c r="G37" s="18" t="s">
        <v>212</v>
      </c>
      <c r="H37" s="10"/>
      <c r="I37" s="19">
        <v>429362</v>
      </c>
      <c r="J37" s="19">
        <v>24140</v>
      </c>
      <c r="K37" s="17" t="s">
        <v>14</v>
      </c>
      <c r="L37" s="10"/>
      <c r="M37" s="60">
        <v>22</v>
      </c>
      <c r="N37" s="60">
        <v>26</v>
      </c>
      <c r="O37" s="60">
        <v>26</v>
      </c>
      <c r="P37" s="10"/>
      <c r="Q37" s="60">
        <f t="shared" si="0"/>
        <v>780</v>
      </c>
      <c r="R37" s="10"/>
      <c r="S37" s="62">
        <f t="shared" si="1"/>
        <v>806</v>
      </c>
      <c r="T37" s="10"/>
      <c r="U37" s="64">
        <v>6.1</v>
      </c>
      <c r="V37" s="64">
        <v>6.1</v>
      </c>
      <c r="W37" s="10"/>
      <c r="X37" s="43">
        <f t="shared" si="2"/>
        <v>523151616.00000006</v>
      </c>
      <c r="Y37" s="36">
        <f t="shared" si="3"/>
        <v>4.5678129398410899E-2</v>
      </c>
      <c r="Z37" s="10"/>
      <c r="AA37" s="20">
        <v>18.2</v>
      </c>
      <c r="AB37" s="20">
        <v>40.9</v>
      </c>
      <c r="AC37" s="20">
        <v>4.5</v>
      </c>
      <c r="AD37" s="20">
        <v>27.3</v>
      </c>
      <c r="AE37" s="20">
        <v>9.1</v>
      </c>
      <c r="AF37" s="66">
        <f t="shared" si="4"/>
        <v>99.999999999999986</v>
      </c>
      <c r="AG37" s="10"/>
      <c r="AH37" s="72"/>
      <c r="AI37" s="73"/>
      <c r="AJ37" s="74"/>
      <c r="AK37" s="75"/>
      <c r="AL37" s="76"/>
      <c r="AN37" s="57">
        <v>25151.52</v>
      </c>
      <c r="AO37" s="35">
        <v>80</v>
      </c>
      <c r="AP37" s="43">
        <f t="shared" si="5"/>
        <v>52315161.600000001</v>
      </c>
      <c r="AR37" s="57">
        <f t="shared" si="6"/>
        <v>25151.52</v>
      </c>
      <c r="AS37" s="35">
        <v>24</v>
      </c>
      <c r="AT37" s="43">
        <f t="shared" si="7"/>
        <v>470836454.40000004</v>
      </c>
      <c r="AV37" s="43">
        <v>11453000000</v>
      </c>
    </row>
    <row r="38" spans="1:48" ht="24" customHeight="1">
      <c r="A38" s="16"/>
      <c r="B38" s="17">
        <f t="shared" si="8"/>
        <v>30</v>
      </c>
      <c r="C38" s="10"/>
      <c r="D38" s="18" t="s">
        <v>23</v>
      </c>
      <c r="E38" s="10"/>
      <c r="F38" s="18" t="s">
        <v>13</v>
      </c>
      <c r="G38" s="18" t="s">
        <v>222</v>
      </c>
      <c r="H38" s="10"/>
      <c r="I38" s="19">
        <v>284996</v>
      </c>
      <c r="J38" s="19">
        <v>14830</v>
      </c>
      <c r="K38" s="17" t="s">
        <v>14</v>
      </c>
      <c r="L38" s="10"/>
      <c r="M38" s="60">
        <v>9</v>
      </c>
      <c r="N38" s="60">
        <v>16</v>
      </c>
      <c r="O38" s="60">
        <v>16</v>
      </c>
      <c r="P38" s="10"/>
      <c r="Q38" s="60">
        <f t="shared" si="0"/>
        <v>480</v>
      </c>
      <c r="R38" s="10"/>
      <c r="S38" s="62">
        <f t="shared" si="1"/>
        <v>496</v>
      </c>
      <c r="T38" s="10"/>
      <c r="U38" s="64">
        <v>5.6</v>
      </c>
      <c r="V38" s="64">
        <v>5.6</v>
      </c>
      <c r="W38" s="10"/>
      <c r="X38" s="43">
        <f t="shared" si="2"/>
        <v>216792396.80000001</v>
      </c>
      <c r="Y38" s="36">
        <f t="shared" si="3"/>
        <v>4.4791817520661158E-2</v>
      </c>
      <c r="Z38" s="10"/>
      <c r="AA38" s="20">
        <v>33.299999999999997</v>
      </c>
      <c r="AB38" s="20">
        <v>33.299999999999997</v>
      </c>
      <c r="AC38" s="20">
        <v>0</v>
      </c>
      <c r="AD38" s="20">
        <v>22.2</v>
      </c>
      <c r="AE38" s="20">
        <v>11.2</v>
      </c>
      <c r="AF38" s="66">
        <f t="shared" si="4"/>
        <v>100</v>
      </c>
      <c r="AG38" s="10"/>
      <c r="AH38" s="72"/>
      <c r="AI38" s="73"/>
      <c r="AJ38" s="74"/>
      <c r="AK38" s="75"/>
      <c r="AL38" s="76"/>
      <c r="AN38" s="57">
        <v>16936.905999999999</v>
      </c>
      <c r="AO38" s="35">
        <v>80</v>
      </c>
      <c r="AP38" s="43">
        <f t="shared" si="5"/>
        <v>21679239.68</v>
      </c>
      <c r="AR38" s="57">
        <f t="shared" si="6"/>
        <v>16936.905999999999</v>
      </c>
      <c r="AS38" s="35">
        <v>24</v>
      </c>
      <c r="AT38" s="43">
        <f t="shared" si="7"/>
        <v>195113157.12</v>
      </c>
      <c r="AV38" s="43">
        <v>4840000000</v>
      </c>
    </row>
    <row r="39" spans="1:48" ht="24" customHeight="1">
      <c r="A39" s="16"/>
      <c r="B39" s="17">
        <f t="shared" si="8"/>
        <v>31</v>
      </c>
      <c r="C39" s="10"/>
      <c r="D39" s="18" t="s">
        <v>17</v>
      </c>
      <c r="E39" s="10"/>
      <c r="F39" s="18" t="s">
        <v>18</v>
      </c>
      <c r="G39" s="18" t="s">
        <v>224</v>
      </c>
      <c r="H39" s="10"/>
      <c r="I39" s="19">
        <v>24125848</v>
      </c>
      <c r="J39" s="19">
        <v>54420</v>
      </c>
      <c r="K39" s="17" t="s">
        <v>14</v>
      </c>
      <c r="L39" s="10"/>
      <c r="M39" s="60">
        <v>1296</v>
      </c>
      <c r="N39" s="60">
        <v>1351</v>
      </c>
      <c r="O39" s="60">
        <v>1351</v>
      </c>
      <c r="P39" s="10"/>
      <c r="Q39" s="60">
        <f t="shared" si="0"/>
        <v>40530</v>
      </c>
      <c r="R39" s="10"/>
      <c r="S39" s="62">
        <f t="shared" si="1"/>
        <v>41881</v>
      </c>
      <c r="T39" s="10"/>
      <c r="U39" s="64">
        <v>5.6</v>
      </c>
      <c r="V39" s="64">
        <v>5.6</v>
      </c>
      <c r="W39" s="10"/>
      <c r="X39" s="43">
        <f t="shared" si="2"/>
        <v>54008798384.800003</v>
      </c>
      <c r="Y39" s="36">
        <f t="shared" si="3"/>
        <v>4.4672289813730358E-2</v>
      </c>
      <c r="Z39" s="10"/>
      <c r="AA39" s="20">
        <v>60.9</v>
      </c>
      <c r="AB39" s="20">
        <v>19.3</v>
      </c>
      <c r="AC39" s="20">
        <v>2.2000000000000002</v>
      </c>
      <c r="AD39" s="20">
        <v>14</v>
      </c>
      <c r="AE39" s="20">
        <v>3.6</v>
      </c>
      <c r="AF39" s="66">
        <f t="shared" si="4"/>
        <v>100</v>
      </c>
      <c r="AG39" s="10"/>
      <c r="AH39" s="72"/>
      <c r="AI39" s="73"/>
      <c r="AJ39" s="74"/>
      <c r="AK39" s="75"/>
      <c r="AL39" s="76"/>
      <c r="AN39" s="57">
        <v>49971.131000000001</v>
      </c>
      <c r="AO39" s="35">
        <v>80</v>
      </c>
      <c r="AP39" s="43">
        <f t="shared" si="5"/>
        <v>5400879838.4800005</v>
      </c>
      <c r="AR39" s="57">
        <f t="shared" si="6"/>
        <v>49971.131000000001</v>
      </c>
      <c r="AS39" s="35">
        <v>24</v>
      </c>
      <c r="AT39" s="43">
        <f t="shared" si="7"/>
        <v>48607918546.32</v>
      </c>
      <c r="AV39" s="43">
        <v>1209000000000</v>
      </c>
    </row>
    <row r="40" spans="1:48" ht="24" customHeight="1">
      <c r="A40" s="16"/>
      <c r="B40" s="17">
        <f t="shared" si="8"/>
        <v>32</v>
      </c>
      <c r="C40" s="10"/>
      <c r="D40" s="18" t="s">
        <v>89</v>
      </c>
      <c r="E40" s="10"/>
      <c r="F40" s="18" t="s">
        <v>8</v>
      </c>
      <c r="G40" s="18" t="s">
        <v>212</v>
      </c>
      <c r="H40" s="10"/>
      <c r="I40" s="19">
        <v>59429936</v>
      </c>
      <c r="J40" s="19">
        <v>31590</v>
      </c>
      <c r="K40" s="17" t="s">
        <v>14</v>
      </c>
      <c r="L40" s="10"/>
      <c r="M40" s="60">
        <v>3428</v>
      </c>
      <c r="N40" s="60">
        <v>3333</v>
      </c>
      <c r="O40" s="60">
        <v>3333</v>
      </c>
      <c r="P40" s="10"/>
      <c r="Q40" s="60">
        <f t="shared" si="0"/>
        <v>99990</v>
      </c>
      <c r="R40" s="10"/>
      <c r="S40" s="62">
        <f t="shared" si="1"/>
        <v>103323</v>
      </c>
      <c r="T40" s="10"/>
      <c r="U40" s="64">
        <v>5.6</v>
      </c>
      <c r="V40" s="64">
        <v>5.6</v>
      </c>
      <c r="W40" s="10"/>
      <c r="X40" s="43">
        <f t="shared" si="2"/>
        <v>82488083700</v>
      </c>
      <c r="Y40" s="36">
        <f t="shared" si="3"/>
        <v>4.3970193869936038E-2</v>
      </c>
      <c r="Z40" s="10"/>
      <c r="AA40" s="20">
        <v>42.8</v>
      </c>
      <c r="AB40" s="20">
        <v>25.6</v>
      </c>
      <c r="AC40" s="20">
        <v>7.3</v>
      </c>
      <c r="AD40" s="20">
        <v>17.600000000000001</v>
      </c>
      <c r="AE40" s="20">
        <v>6.7</v>
      </c>
      <c r="AF40" s="66">
        <f t="shared" si="4"/>
        <v>100.00000000000001</v>
      </c>
      <c r="AG40" s="10"/>
      <c r="AH40" s="72"/>
      <c r="AI40" s="73"/>
      <c r="AJ40" s="74"/>
      <c r="AK40" s="75"/>
      <c r="AL40" s="76"/>
      <c r="AN40" s="57">
        <v>30936.125</v>
      </c>
      <c r="AO40" s="35">
        <v>80</v>
      </c>
      <c r="AP40" s="43">
        <f t="shared" si="5"/>
        <v>8248808370</v>
      </c>
      <c r="AR40" s="57">
        <f t="shared" si="6"/>
        <v>30936.125</v>
      </c>
      <c r="AS40" s="35">
        <v>24</v>
      </c>
      <c r="AT40" s="43">
        <f t="shared" si="7"/>
        <v>74239275330</v>
      </c>
      <c r="AV40" s="43">
        <v>1876000000000</v>
      </c>
    </row>
    <row r="41" spans="1:48" ht="24" customHeight="1">
      <c r="A41" s="16"/>
      <c r="B41" s="17">
        <f t="shared" si="8"/>
        <v>33</v>
      </c>
      <c r="C41" s="10"/>
      <c r="D41" s="18" t="s">
        <v>68</v>
      </c>
      <c r="E41" s="10"/>
      <c r="F41" s="18" t="s">
        <v>8</v>
      </c>
      <c r="G41" s="18" t="s">
        <v>212</v>
      </c>
      <c r="H41" s="10"/>
      <c r="I41" s="19">
        <v>64720688</v>
      </c>
      <c r="J41" s="19">
        <v>38950</v>
      </c>
      <c r="K41" s="17" t="s">
        <v>14</v>
      </c>
      <c r="L41" s="10"/>
      <c r="M41" s="60">
        <v>3477</v>
      </c>
      <c r="N41" s="60">
        <v>3585</v>
      </c>
      <c r="O41" s="60">
        <v>3585</v>
      </c>
      <c r="P41" s="10"/>
      <c r="Q41" s="60">
        <f t="shared" ref="Q41:Q57" si="9">N41*$Q$190</f>
        <v>107550</v>
      </c>
      <c r="R41" s="10"/>
      <c r="S41" s="62">
        <f t="shared" ref="S41:S57" si="10">Q41+N41</f>
        <v>111135</v>
      </c>
      <c r="T41" s="10"/>
      <c r="U41" s="64">
        <v>5.5</v>
      </c>
      <c r="V41" s="64">
        <v>5.5</v>
      </c>
      <c r="W41" s="10"/>
      <c r="X41" s="43">
        <f t="shared" ref="X41:X57" si="11">AP41+AT41</f>
        <v>106007652696.00002</v>
      </c>
      <c r="Y41" s="36">
        <f t="shared" ref="Y41:Y57" si="12">X41/AV41</f>
        <v>4.2900709306353708E-2</v>
      </c>
      <c r="Z41" s="10"/>
      <c r="AA41" s="20">
        <v>54.4</v>
      </c>
      <c r="AB41" s="20">
        <v>21.1</v>
      </c>
      <c r="AC41" s="20">
        <v>4.7</v>
      </c>
      <c r="AD41" s="20">
        <v>16.100000000000001</v>
      </c>
      <c r="AE41" s="20">
        <v>3.7</v>
      </c>
      <c r="AF41" s="66">
        <f t="shared" ref="AF41:AF57" si="13">SUM(AA41:AE41)</f>
        <v>100.00000000000001</v>
      </c>
      <c r="AG41" s="10"/>
      <c r="AH41" s="72"/>
      <c r="AI41" s="73"/>
      <c r="AJ41" s="74"/>
      <c r="AK41" s="75"/>
      <c r="AL41" s="76"/>
      <c r="AN41" s="57">
        <v>36962.222000000002</v>
      </c>
      <c r="AO41" s="35">
        <v>80</v>
      </c>
      <c r="AP41" s="43">
        <f t="shared" ref="AP41:AP57" si="14">N41*AN41*AO41</f>
        <v>10600765269.6</v>
      </c>
      <c r="AR41" s="57">
        <f t="shared" ref="AR41:AR57" si="15">AN41</f>
        <v>36962.222000000002</v>
      </c>
      <c r="AS41" s="35">
        <v>24</v>
      </c>
      <c r="AT41" s="43">
        <f t="shared" ref="AT41:AT57" si="16">Q41*AR41*AS41</f>
        <v>95406887426.400009</v>
      </c>
      <c r="AV41" s="43">
        <v>2471000000000</v>
      </c>
    </row>
    <row r="42" spans="1:48" ht="24" customHeight="1">
      <c r="A42" s="16"/>
      <c r="B42" s="17">
        <f t="shared" si="8"/>
        <v>34</v>
      </c>
      <c r="C42" s="10"/>
      <c r="D42" s="18" t="s">
        <v>19</v>
      </c>
      <c r="E42" s="10"/>
      <c r="F42" s="18" t="s">
        <v>8</v>
      </c>
      <c r="G42" s="18" t="s">
        <v>212</v>
      </c>
      <c r="H42" s="10"/>
      <c r="I42" s="19">
        <v>8712137</v>
      </c>
      <c r="J42" s="19">
        <v>45230</v>
      </c>
      <c r="K42" s="17" t="s">
        <v>14</v>
      </c>
      <c r="L42" s="10"/>
      <c r="M42" s="60">
        <v>432</v>
      </c>
      <c r="N42" s="60">
        <v>452</v>
      </c>
      <c r="O42" s="60">
        <v>452</v>
      </c>
      <c r="P42" s="10"/>
      <c r="Q42" s="60">
        <f t="shared" si="9"/>
        <v>13560</v>
      </c>
      <c r="R42" s="10"/>
      <c r="S42" s="62">
        <f t="shared" si="10"/>
        <v>14012</v>
      </c>
      <c r="T42" s="10"/>
      <c r="U42" s="64">
        <v>5.2</v>
      </c>
      <c r="V42" s="64">
        <v>5.2</v>
      </c>
      <c r="W42" s="10"/>
      <c r="X42" s="43">
        <f t="shared" si="11"/>
        <v>16357990287.999998</v>
      </c>
      <c r="Y42" s="36">
        <f t="shared" si="12"/>
        <v>4.1388743429109268E-2</v>
      </c>
      <c r="Z42" s="10"/>
      <c r="AA42" s="20">
        <v>43.8</v>
      </c>
      <c r="AB42" s="20">
        <v>22</v>
      </c>
      <c r="AC42" s="20">
        <v>11.1</v>
      </c>
      <c r="AD42" s="20">
        <v>16.899999999999999</v>
      </c>
      <c r="AE42" s="20">
        <v>6.2</v>
      </c>
      <c r="AF42" s="66">
        <f t="shared" si="13"/>
        <v>99.999999999999986</v>
      </c>
      <c r="AG42" s="10"/>
      <c r="AH42" s="72"/>
      <c r="AI42" s="73"/>
      <c r="AJ42" s="74"/>
      <c r="AK42" s="75"/>
      <c r="AL42" s="76"/>
      <c r="AN42" s="57">
        <v>45237.805</v>
      </c>
      <c r="AO42" s="35">
        <v>80</v>
      </c>
      <c r="AP42" s="43">
        <f t="shared" si="14"/>
        <v>1635799028.8</v>
      </c>
      <c r="AR42" s="57">
        <f t="shared" si="15"/>
        <v>45237.805</v>
      </c>
      <c r="AS42" s="35">
        <v>24</v>
      </c>
      <c r="AT42" s="43">
        <f t="shared" si="16"/>
        <v>14722191259.199999</v>
      </c>
      <c r="AV42" s="43">
        <v>395228000000</v>
      </c>
    </row>
    <row r="43" spans="1:48" ht="24" customHeight="1">
      <c r="A43" s="16"/>
      <c r="B43" s="17">
        <f t="shared" si="8"/>
        <v>35</v>
      </c>
      <c r="C43" s="10"/>
      <c r="D43" s="18" t="s">
        <v>67</v>
      </c>
      <c r="E43" s="10"/>
      <c r="F43" s="18" t="s">
        <v>8</v>
      </c>
      <c r="G43" s="18" t="s">
        <v>212</v>
      </c>
      <c r="H43" s="10"/>
      <c r="I43" s="19">
        <v>5503132</v>
      </c>
      <c r="J43" s="19">
        <v>44730</v>
      </c>
      <c r="K43" s="17" t="s">
        <v>14</v>
      </c>
      <c r="L43" s="10"/>
      <c r="M43" s="60">
        <v>252</v>
      </c>
      <c r="N43" s="60">
        <v>260</v>
      </c>
      <c r="O43" s="60">
        <v>260</v>
      </c>
      <c r="P43" s="10"/>
      <c r="Q43" s="60">
        <f t="shared" si="9"/>
        <v>7800</v>
      </c>
      <c r="R43" s="10"/>
      <c r="S43" s="62">
        <f t="shared" si="10"/>
        <v>8060</v>
      </c>
      <c r="T43" s="10"/>
      <c r="U43" s="64">
        <v>4.7</v>
      </c>
      <c r="V43" s="64">
        <v>4.7</v>
      </c>
      <c r="W43" s="10"/>
      <c r="X43" s="43">
        <f t="shared" si="11"/>
        <v>9105707520</v>
      </c>
      <c r="Y43" s="36">
        <f t="shared" si="12"/>
        <v>3.785055293677516E-2</v>
      </c>
      <c r="Z43" s="10"/>
      <c r="AA43" s="20">
        <v>64.7</v>
      </c>
      <c r="AB43" s="20">
        <v>8.6999999999999993</v>
      </c>
      <c r="AC43" s="20">
        <v>9.5</v>
      </c>
      <c r="AD43" s="20">
        <v>10.7</v>
      </c>
      <c r="AE43" s="20">
        <v>6.4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43777.440000000002</v>
      </c>
      <c r="AO43" s="35">
        <v>80</v>
      </c>
      <c r="AP43" s="43">
        <f t="shared" si="14"/>
        <v>910570752</v>
      </c>
      <c r="AR43" s="57">
        <f t="shared" si="15"/>
        <v>43777.440000000002</v>
      </c>
      <c r="AS43" s="35">
        <v>24</v>
      </c>
      <c r="AT43" s="43">
        <f t="shared" si="16"/>
        <v>8195136768</v>
      </c>
      <c r="AV43" s="43">
        <v>240570000000</v>
      </c>
    </row>
    <row r="44" spans="1:48" ht="24" customHeight="1">
      <c r="A44" s="16"/>
      <c r="B44" s="17">
        <f t="shared" si="8"/>
        <v>36</v>
      </c>
      <c r="C44" s="10"/>
      <c r="D44" s="18" t="s">
        <v>157</v>
      </c>
      <c r="E44" s="10"/>
      <c r="F44" s="18" t="s">
        <v>8</v>
      </c>
      <c r="G44" s="18" t="s">
        <v>212</v>
      </c>
      <c r="H44" s="10"/>
      <c r="I44" s="19">
        <v>46347576</v>
      </c>
      <c r="J44" s="19">
        <v>27520</v>
      </c>
      <c r="K44" s="17" t="s">
        <v>14</v>
      </c>
      <c r="L44" s="10"/>
      <c r="M44" s="60">
        <v>1810</v>
      </c>
      <c r="N44" s="60">
        <v>1922</v>
      </c>
      <c r="O44" s="60">
        <v>1922</v>
      </c>
      <c r="P44" s="10"/>
      <c r="Q44" s="60">
        <f t="shared" si="9"/>
        <v>57660</v>
      </c>
      <c r="R44" s="10"/>
      <c r="S44" s="62">
        <f t="shared" si="10"/>
        <v>59582</v>
      </c>
      <c r="T44" s="10"/>
      <c r="U44" s="64">
        <v>4.0999999999999996</v>
      </c>
      <c r="V44" s="64">
        <v>4.0999999999999996</v>
      </c>
      <c r="W44" s="10"/>
      <c r="X44" s="43">
        <f t="shared" si="11"/>
        <v>40755047462.399994</v>
      </c>
      <c r="Y44" s="36">
        <f t="shared" si="12"/>
        <v>3.3080395667532465E-2</v>
      </c>
      <c r="Z44" s="10"/>
      <c r="AA44" s="20">
        <v>46.5</v>
      </c>
      <c r="AB44" s="20">
        <v>21.9</v>
      </c>
      <c r="AC44" s="20">
        <v>3.7</v>
      </c>
      <c r="AD44" s="20">
        <v>21.5</v>
      </c>
      <c r="AE44" s="20">
        <v>6.4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26505.624</v>
      </c>
      <c r="AO44" s="35">
        <v>80</v>
      </c>
      <c r="AP44" s="43">
        <f t="shared" si="14"/>
        <v>4075504746.2400002</v>
      </c>
      <c r="AR44" s="57">
        <f t="shared" si="15"/>
        <v>26505.624</v>
      </c>
      <c r="AS44" s="35">
        <v>24</v>
      </c>
      <c r="AT44" s="43">
        <f t="shared" si="16"/>
        <v>36679542716.159996</v>
      </c>
      <c r="AV44" s="43">
        <v>1232000000000</v>
      </c>
    </row>
    <row r="45" spans="1:48" ht="24" customHeight="1">
      <c r="A45" s="16"/>
      <c r="B45" s="17">
        <f t="shared" si="8"/>
        <v>37</v>
      </c>
      <c r="C45" s="10"/>
      <c r="D45" s="18" t="s">
        <v>91</v>
      </c>
      <c r="E45" s="10"/>
      <c r="F45" s="18" t="s">
        <v>18</v>
      </c>
      <c r="G45" s="18" t="s">
        <v>224</v>
      </c>
      <c r="H45" s="10"/>
      <c r="I45" s="19">
        <v>127748512</v>
      </c>
      <c r="J45" s="19">
        <v>38000</v>
      </c>
      <c r="K45" s="17" t="s">
        <v>14</v>
      </c>
      <c r="L45" s="10"/>
      <c r="M45" s="60">
        <v>4682</v>
      </c>
      <c r="N45" s="60">
        <v>5224</v>
      </c>
      <c r="O45" s="60">
        <v>5224</v>
      </c>
      <c r="P45" s="10"/>
      <c r="Q45" s="60">
        <f t="shared" si="9"/>
        <v>156720</v>
      </c>
      <c r="R45" s="10"/>
      <c r="S45" s="62">
        <f t="shared" si="10"/>
        <v>161944</v>
      </c>
      <c r="T45" s="10"/>
      <c r="U45" s="64">
        <v>4.0999999999999996</v>
      </c>
      <c r="V45" s="64">
        <v>4.0999999999999996</v>
      </c>
      <c r="W45" s="10"/>
      <c r="X45" s="43">
        <f t="shared" si="11"/>
        <v>162129268115.19998</v>
      </c>
      <c r="Y45" s="36">
        <f t="shared" si="12"/>
        <v>3.2906285389730054E-2</v>
      </c>
      <c r="Z45" s="10"/>
      <c r="AA45" s="20">
        <v>32.4</v>
      </c>
      <c r="AB45" s="20">
        <v>17.2</v>
      </c>
      <c r="AC45" s="20">
        <v>15.1</v>
      </c>
      <c r="AD45" s="20">
        <v>35</v>
      </c>
      <c r="AE45" s="20">
        <v>0.3</v>
      </c>
      <c r="AF45" s="66">
        <f t="shared" si="13"/>
        <v>99.999999999999986</v>
      </c>
      <c r="AG45" s="10"/>
      <c r="AH45" s="72"/>
      <c r="AI45" s="73"/>
      <c r="AJ45" s="74"/>
      <c r="AK45" s="75"/>
      <c r="AL45" s="76"/>
      <c r="AN45" s="57">
        <v>38794.330999999998</v>
      </c>
      <c r="AO45" s="35">
        <v>80</v>
      </c>
      <c r="AP45" s="43">
        <f t="shared" si="14"/>
        <v>16212926811.52</v>
      </c>
      <c r="AR45" s="57">
        <f t="shared" si="15"/>
        <v>38794.330999999998</v>
      </c>
      <c r="AS45" s="35">
        <v>24</v>
      </c>
      <c r="AT45" s="43">
        <f t="shared" si="16"/>
        <v>145916341303.67999</v>
      </c>
      <c r="AV45" s="43">
        <v>4927000000000</v>
      </c>
    </row>
    <row r="46" spans="1:48" ht="24" customHeight="1">
      <c r="A46" s="16"/>
      <c r="B46" s="17">
        <f t="shared" si="8"/>
        <v>38</v>
      </c>
      <c r="C46" s="10"/>
      <c r="D46" s="18" t="s">
        <v>87</v>
      </c>
      <c r="E46" s="10"/>
      <c r="F46" s="18" t="s">
        <v>8</v>
      </c>
      <c r="G46" s="18" t="s">
        <v>212</v>
      </c>
      <c r="H46" s="10"/>
      <c r="I46" s="19">
        <v>4726078</v>
      </c>
      <c r="J46" s="19">
        <v>52560</v>
      </c>
      <c r="K46" s="17" t="s">
        <v>14</v>
      </c>
      <c r="L46" s="10"/>
      <c r="M46" s="60">
        <v>188</v>
      </c>
      <c r="N46" s="60">
        <v>194</v>
      </c>
      <c r="O46" s="60">
        <v>194</v>
      </c>
      <c r="P46" s="10"/>
      <c r="Q46" s="60">
        <f t="shared" si="9"/>
        <v>5820</v>
      </c>
      <c r="R46" s="10"/>
      <c r="S46" s="62">
        <f t="shared" si="10"/>
        <v>6014</v>
      </c>
      <c r="T46" s="10"/>
      <c r="U46" s="64">
        <v>4.0999999999999996</v>
      </c>
      <c r="V46" s="64">
        <v>4.0999999999999996</v>
      </c>
      <c r="W46" s="10"/>
      <c r="X46" s="43">
        <f t="shared" si="11"/>
        <v>9808187126.3999996</v>
      </c>
      <c r="Y46" s="36">
        <f t="shared" si="12"/>
        <v>3.2637059813724736E-2</v>
      </c>
      <c r="Z46" s="10"/>
      <c r="AA46" s="20">
        <v>62.2</v>
      </c>
      <c r="AB46" s="20">
        <v>11.7</v>
      </c>
      <c r="AC46" s="20">
        <v>5.3</v>
      </c>
      <c r="AD46" s="20">
        <v>18.600000000000001</v>
      </c>
      <c r="AE46" s="20">
        <v>2.2000000000000002</v>
      </c>
      <c r="AF46" s="66">
        <f t="shared" si="13"/>
        <v>100.00000000000001</v>
      </c>
      <c r="AG46" s="10"/>
      <c r="AH46" s="72"/>
      <c r="AI46" s="73"/>
      <c r="AJ46" s="74"/>
      <c r="AK46" s="75"/>
      <c r="AL46" s="76"/>
      <c r="AN46" s="57">
        <v>63197.082000000002</v>
      </c>
      <c r="AO46" s="35">
        <v>80</v>
      </c>
      <c r="AP46" s="43">
        <f t="shared" si="14"/>
        <v>980818712.63999999</v>
      </c>
      <c r="AR46" s="57">
        <f t="shared" si="15"/>
        <v>63197.082000000002</v>
      </c>
      <c r="AS46" s="35">
        <v>24</v>
      </c>
      <c r="AT46" s="43">
        <f t="shared" si="16"/>
        <v>8827368413.7600002</v>
      </c>
      <c r="AV46" s="43">
        <v>300523000000</v>
      </c>
    </row>
    <row r="47" spans="1:48" ht="24" customHeight="1">
      <c r="A47" s="16"/>
      <c r="B47" s="17">
        <f t="shared" si="8"/>
        <v>39</v>
      </c>
      <c r="C47" s="10"/>
      <c r="D47" s="18" t="s">
        <v>72</v>
      </c>
      <c r="E47" s="10"/>
      <c r="F47" s="18" t="s">
        <v>8</v>
      </c>
      <c r="G47" s="18" t="s">
        <v>212</v>
      </c>
      <c r="H47" s="10"/>
      <c r="I47" s="19">
        <v>81914672</v>
      </c>
      <c r="J47" s="19">
        <v>43660</v>
      </c>
      <c r="K47" s="17" t="s">
        <v>14</v>
      </c>
      <c r="L47" s="10"/>
      <c r="M47" s="60">
        <v>3206</v>
      </c>
      <c r="N47" s="60">
        <v>3327</v>
      </c>
      <c r="O47" s="60">
        <v>3327</v>
      </c>
      <c r="P47" s="10"/>
      <c r="Q47" s="60">
        <f t="shared" si="9"/>
        <v>99810</v>
      </c>
      <c r="R47" s="10"/>
      <c r="S47" s="62">
        <f t="shared" si="10"/>
        <v>103137</v>
      </c>
      <c r="T47" s="10"/>
      <c r="U47" s="64">
        <v>4.0999999999999996</v>
      </c>
      <c r="V47" s="64">
        <v>4.0999999999999996</v>
      </c>
      <c r="W47" s="10"/>
      <c r="X47" s="43">
        <f t="shared" si="11"/>
        <v>112050485471.99998</v>
      </c>
      <c r="Y47" s="36">
        <f t="shared" si="12"/>
        <v>3.2319147814248626E-2</v>
      </c>
      <c r="Z47" s="10"/>
      <c r="AA47" s="20">
        <v>47.8</v>
      </c>
      <c r="AB47" s="20">
        <v>18.8</v>
      </c>
      <c r="AC47" s="20">
        <v>12.3</v>
      </c>
      <c r="AD47" s="20">
        <v>15.3</v>
      </c>
      <c r="AE47" s="20">
        <v>5.8</v>
      </c>
      <c r="AF47" s="66">
        <f t="shared" si="13"/>
        <v>99.999999999999986</v>
      </c>
      <c r="AG47" s="10"/>
      <c r="AH47" s="72"/>
      <c r="AI47" s="73"/>
      <c r="AJ47" s="74"/>
      <c r="AK47" s="75"/>
      <c r="AL47" s="76"/>
      <c r="AN47" s="57">
        <v>42098.92</v>
      </c>
      <c r="AO47" s="35">
        <v>80</v>
      </c>
      <c r="AP47" s="43">
        <f t="shared" si="14"/>
        <v>11205048547.200001</v>
      </c>
      <c r="AR47" s="57">
        <f t="shared" si="15"/>
        <v>42098.92</v>
      </c>
      <c r="AS47" s="35">
        <v>24</v>
      </c>
      <c r="AT47" s="43">
        <f t="shared" si="16"/>
        <v>100845436924.79999</v>
      </c>
      <c r="AV47" s="43">
        <v>3467000000000</v>
      </c>
    </row>
    <row r="48" spans="1:48" ht="24" customHeight="1">
      <c r="A48" s="16"/>
      <c r="B48" s="17">
        <f t="shared" si="8"/>
        <v>40</v>
      </c>
      <c r="C48" s="10"/>
      <c r="D48" s="18" t="s">
        <v>88</v>
      </c>
      <c r="E48" s="10"/>
      <c r="F48" s="18" t="s">
        <v>8</v>
      </c>
      <c r="G48" s="18" t="s">
        <v>212</v>
      </c>
      <c r="H48" s="10"/>
      <c r="I48" s="19">
        <v>8191828</v>
      </c>
      <c r="J48" s="19">
        <v>36190</v>
      </c>
      <c r="K48" s="17" t="s">
        <v>14</v>
      </c>
      <c r="L48" s="10"/>
      <c r="M48" s="60">
        <v>335</v>
      </c>
      <c r="N48" s="60">
        <v>345</v>
      </c>
      <c r="O48" s="60">
        <v>345</v>
      </c>
      <c r="P48" s="10"/>
      <c r="Q48" s="60">
        <f t="shared" si="9"/>
        <v>10350</v>
      </c>
      <c r="R48" s="10"/>
      <c r="S48" s="62">
        <f t="shared" si="10"/>
        <v>10695</v>
      </c>
      <c r="T48" s="10"/>
      <c r="U48" s="64">
        <v>4.2</v>
      </c>
      <c r="V48" s="64">
        <v>4.2</v>
      </c>
      <c r="W48" s="10"/>
      <c r="X48" s="43">
        <f t="shared" si="11"/>
        <v>10300768224</v>
      </c>
      <c r="Y48" s="36">
        <f t="shared" si="12"/>
        <v>3.2295770271922646E-2</v>
      </c>
      <c r="Z48" s="10"/>
      <c r="AA48" s="20">
        <v>46.3</v>
      </c>
      <c r="AB48" s="20">
        <v>12.2</v>
      </c>
      <c r="AC48" s="20">
        <v>2.7</v>
      </c>
      <c r="AD48" s="20">
        <v>28.7</v>
      </c>
      <c r="AE48" s="20">
        <v>10.1</v>
      </c>
      <c r="AF48" s="66">
        <f t="shared" si="13"/>
        <v>100</v>
      </c>
      <c r="AG48" s="10"/>
      <c r="AH48" s="72"/>
      <c r="AI48" s="73"/>
      <c r="AJ48" s="74"/>
      <c r="AK48" s="75"/>
      <c r="AL48" s="76"/>
      <c r="AN48" s="57">
        <v>37321.624000000003</v>
      </c>
      <c r="AO48" s="35">
        <v>80</v>
      </c>
      <c r="AP48" s="43">
        <f t="shared" si="14"/>
        <v>1030076822.4000001</v>
      </c>
      <c r="AR48" s="57">
        <f t="shared" si="15"/>
        <v>37321.624000000003</v>
      </c>
      <c r="AS48" s="35">
        <v>24</v>
      </c>
      <c r="AT48" s="43">
        <f t="shared" si="16"/>
        <v>9270691401.6000004</v>
      </c>
      <c r="AV48" s="43">
        <v>318951000000</v>
      </c>
    </row>
    <row r="49" spans="1:48" ht="24" customHeight="1">
      <c r="A49" s="16"/>
      <c r="B49" s="17">
        <f t="shared" si="8"/>
        <v>41</v>
      </c>
      <c r="C49" s="10"/>
      <c r="D49" s="18" t="s">
        <v>55</v>
      </c>
      <c r="E49" s="10"/>
      <c r="F49" s="18" t="s">
        <v>8</v>
      </c>
      <c r="G49" s="18" t="s">
        <v>212</v>
      </c>
      <c r="H49" s="10"/>
      <c r="I49" s="19">
        <v>5711870</v>
      </c>
      <c r="J49" s="19">
        <v>56730</v>
      </c>
      <c r="K49" s="17" t="s">
        <v>14</v>
      </c>
      <c r="L49" s="10"/>
      <c r="M49" s="60">
        <v>211</v>
      </c>
      <c r="N49" s="60">
        <v>227</v>
      </c>
      <c r="O49" s="60">
        <v>227</v>
      </c>
      <c r="P49" s="10"/>
      <c r="Q49" s="60">
        <f t="shared" si="9"/>
        <v>6810</v>
      </c>
      <c r="R49" s="10"/>
      <c r="S49" s="62">
        <f t="shared" si="10"/>
        <v>7037</v>
      </c>
      <c r="T49" s="10"/>
      <c r="U49" s="64">
        <v>4</v>
      </c>
      <c r="V49" s="64">
        <v>4</v>
      </c>
      <c r="W49" s="10"/>
      <c r="X49" s="43">
        <f t="shared" si="11"/>
        <v>9926982036.7999992</v>
      </c>
      <c r="Y49" s="36">
        <f t="shared" si="12"/>
        <v>3.1703847892793721E-2</v>
      </c>
      <c r="Z49" s="10"/>
      <c r="AA49" s="20">
        <v>48.3</v>
      </c>
      <c r="AB49" s="20">
        <v>16.100000000000001</v>
      </c>
      <c r="AC49" s="20">
        <v>14.7</v>
      </c>
      <c r="AD49" s="20">
        <v>17.100000000000001</v>
      </c>
      <c r="AE49" s="20">
        <v>3.8</v>
      </c>
      <c r="AF49" s="66">
        <f t="shared" si="13"/>
        <v>100.00000000000001</v>
      </c>
      <c r="AG49" s="10"/>
      <c r="AH49" s="72"/>
      <c r="AI49" s="73"/>
      <c r="AJ49" s="74"/>
      <c r="AK49" s="75"/>
      <c r="AL49" s="76"/>
      <c r="AN49" s="57">
        <v>54663.998</v>
      </c>
      <c r="AO49" s="35">
        <v>80</v>
      </c>
      <c r="AP49" s="43">
        <f t="shared" si="14"/>
        <v>992698203.68000007</v>
      </c>
      <c r="AR49" s="57">
        <f t="shared" si="15"/>
        <v>54663.998</v>
      </c>
      <c r="AS49" s="35">
        <v>24</v>
      </c>
      <c r="AT49" s="43">
        <f t="shared" si="16"/>
        <v>8934283833.1199989</v>
      </c>
      <c r="AV49" s="43">
        <v>313116000000</v>
      </c>
    </row>
    <row r="50" spans="1:48" ht="24" customHeight="1">
      <c r="A50" s="16"/>
      <c r="B50" s="17">
        <f t="shared" si="8"/>
        <v>42</v>
      </c>
      <c r="C50" s="10"/>
      <c r="D50" s="18" t="s">
        <v>123</v>
      </c>
      <c r="E50" s="10"/>
      <c r="F50" s="18" t="s">
        <v>8</v>
      </c>
      <c r="G50" s="18" t="s">
        <v>212</v>
      </c>
      <c r="H50" s="10"/>
      <c r="I50" s="19">
        <v>16987330</v>
      </c>
      <c r="J50" s="19">
        <v>46310</v>
      </c>
      <c r="K50" s="17" t="s">
        <v>14</v>
      </c>
      <c r="L50" s="10"/>
      <c r="M50" s="60">
        <v>621</v>
      </c>
      <c r="N50" s="60">
        <v>648</v>
      </c>
      <c r="O50" s="60">
        <v>648</v>
      </c>
      <c r="P50" s="10"/>
      <c r="Q50" s="60">
        <f t="shared" si="9"/>
        <v>19440</v>
      </c>
      <c r="R50" s="10"/>
      <c r="S50" s="62">
        <f t="shared" si="10"/>
        <v>20088</v>
      </c>
      <c r="T50" s="10"/>
      <c r="U50" s="64">
        <v>3.8</v>
      </c>
      <c r="V50" s="64">
        <v>3.8</v>
      </c>
      <c r="W50" s="10"/>
      <c r="X50" s="43">
        <f t="shared" si="11"/>
        <v>23850470995.200001</v>
      </c>
      <c r="Y50" s="36">
        <f t="shared" si="12"/>
        <v>3.0439845155757039E-2</v>
      </c>
      <c r="Z50" s="10"/>
      <c r="AA50" s="20">
        <v>38</v>
      </c>
      <c r="AB50" s="20">
        <v>21.4</v>
      </c>
      <c r="AC50" s="20">
        <v>29.8</v>
      </c>
      <c r="AD50" s="20">
        <v>9.1999999999999993</v>
      </c>
      <c r="AE50" s="20">
        <v>1.6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46007.853000000003</v>
      </c>
      <c r="AO50" s="35">
        <v>80</v>
      </c>
      <c r="AP50" s="43">
        <f t="shared" si="14"/>
        <v>2385047099.5200005</v>
      </c>
      <c r="AR50" s="57">
        <f t="shared" si="15"/>
        <v>46007.853000000003</v>
      </c>
      <c r="AS50" s="35">
        <v>24</v>
      </c>
      <c r="AT50" s="43">
        <f t="shared" si="16"/>
        <v>21465423895.68</v>
      </c>
      <c r="AV50" s="43">
        <v>783528000000</v>
      </c>
    </row>
    <row r="51" spans="1:48" ht="24" customHeight="1">
      <c r="A51" s="16"/>
      <c r="B51" s="17">
        <f t="shared" si="8"/>
        <v>43</v>
      </c>
      <c r="C51" s="10"/>
      <c r="D51" s="18" t="s">
        <v>47</v>
      </c>
      <c r="E51" s="10"/>
      <c r="F51" s="18" t="s">
        <v>18</v>
      </c>
      <c r="G51" s="18" t="s">
        <v>224</v>
      </c>
      <c r="H51" s="10"/>
      <c r="I51" s="19">
        <v>17379</v>
      </c>
      <c r="J51" s="19">
        <v>0</v>
      </c>
      <c r="K51" s="17" t="s">
        <v>14</v>
      </c>
      <c r="L51" s="10"/>
      <c r="M51" s="60">
        <v>5</v>
      </c>
      <c r="N51" s="60">
        <v>3</v>
      </c>
      <c r="O51" s="60">
        <v>3</v>
      </c>
      <c r="P51" s="10"/>
      <c r="Q51" s="60">
        <f t="shared" si="9"/>
        <v>90</v>
      </c>
      <c r="R51" s="10"/>
      <c r="S51" s="62">
        <f t="shared" si="10"/>
        <v>93</v>
      </c>
      <c r="T51" s="10"/>
      <c r="U51" s="64">
        <v>17.3</v>
      </c>
      <c r="V51" s="64">
        <v>17.3</v>
      </c>
      <c r="W51" s="10"/>
      <c r="X51" s="43">
        <f t="shared" si="11"/>
        <v>189973300.80000001</v>
      </c>
      <c r="Y51" s="36">
        <f t="shared" si="12"/>
        <v>2.8814394175640832E-2</v>
      </c>
      <c r="Z51" s="10"/>
      <c r="AA51" s="20">
        <v>20</v>
      </c>
      <c r="AB51" s="20">
        <v>80</v>
      </c>
      <c r="AC51" s="20">
        <v>0</v>
      </c>
      <c r="AD51" s="20">
        <v>0</v>
      </c>
      <c r="AE51" s="20">
        <v>0</v>
      </c>
      <c r="AF51" s="66">
        <f t="shared" si="13"/>
        <v>100</v>
      </c>
      <c r="AG51" s="10"/>
      <c r="AH51" s="72"/>
      <c r="AI51" s="73"/>
      <c r="AJ51" s="74"/>
      <c r="AK51" s="75"/>
      <c r="AL51" s="76"/>
      <c r="AN51" s="57">
        <v>79155.542000000001</v>
      </c>
      <c r="AO51" s="35">
        <v>80</v>
      </c>
      <c r="AP51" s="43">
        <f t="shared" si="14"/>
        <v>18997330.079999998</v>
      </c>
      <c r="AR51" s="57">
        <f t="shared" si="15"/>
        <v>79155.542000000001</v>
      </c>
      <c r="AS51" s="35">
        <v>24</v>
      </c>
      <c r="AT51" s="43">
        <f t="shared" si="16"/>
        <v>170975970.72</v>
      </c>
      <c r="AV51" s="43">
        <v>6593000000</v>
      </c>
    </row>
    <row r="52" spans="1:48" ht="24" customHeight="1">
      <c r="A52" s="16"/>
      <c r="B52" s="17">
        <f t="shared" si="8"/>
        <v>44</v>
      </c>
      <c r="C52" s="10"/>
      <c r="D52" s="18" t="s">
        <v>177</v>
      </c>
      <c r="E52" s="10"/>
      <c r="F52" s="18" t="s">
        <v>8</v>
      </c>
      <c r="G52" s="18" t="s">
        <v>212</v>
      </c>
      <c r="H52" s="10"/>
      <c r="I52" s="19">
        <v>65788572</v>
      </c>
      <c r="J52" s="19">
        <v>42390</v>
      </c>
      <c r="K52" s="17" t="s">
        <v>14</v>
      </c>
      <c r="L52" s="10"/>
      <c r="M52" s="60">
        <v>1804</v>
      </c>
      <c r="N52" s="60">
        <v>2019</v>
      </c>
      <c r="O52" s="60">
        <v>2019</v>
      </c>
      <c r="P52" s="10"/>
      <c r="Q52" s="60">
        <f t="shared" si="9"/>
        <v>60570</v>
      </c>
      <c r="R52" s="10"/>
      <c r="S52" s="62">
        <f t="shared" si="10"/>
        <v>62589</v>
      </c>
      <c r="T52" s="10"/>
      <c r="U52" s="64">
        <v>3.1</v>
      </c>
      <c r="V52" s="64">
        <v>3.1</v>
      </c>
      <c r="W52" s="10"/>
      <c r="X52" s="43">
        <f t="shared" si="11"/>
        <v>66342994538.399994</v>
      </c>
      <c r="Y52" s="36">
        <f t="shared" si="12"/>
        <v>2.4626204357238304E-2</v>
      </c>
      <c r="Z52" s="10"/>
      <c r="AA52" s="20">
        <v>46.2</v>
      </c>
      <c r="AB52" s="20">
        <v>20.5</v>
      </c>
      <c r="AC52" s="20">
        <v>5.5</v>
      </c>
      <c r="AD52" s="20">
        <v>23.7</v>
      </c>
      <c r="AE52" s="20">
        <v>4.0999999999999996</v>
      </c>
      <c r="AF52" s="66">
        <f t="shared" si="13"/>
        <v>100</v>
      </c>
      <c r="AG52" s="10"/>
      <c r="AH52" s="72"/>
      <c r="AI52" s="73"/>
      <c r="AJ52" s="74"/>
      <c r="AK52" s="75"/>
      <c r="AL52" s="76"/>
      <c r="AN52" s="57">
        <v>41074.167000000001</v>
      </c>
      <c r="AO52" s="35">
        <v>80</v>
      </c>
      <c r="AP52" s="43">
        <f t="shared" si="14"/>
        <v>6634299453.8400002</v>
      </c>
      <c r="AR52" s="57">
        <f t="shared" si="15"/>
        <v>41074.167000000001</v>
      </c>
      <c r="AS52" s="35">
        <v>24</v>
      </c>
      <c r="AT52" s="43">
        <f t="shared" si="16"/>
        <v>59708695084.559998</v>
      </c>
      <c r="AV52" s="43">
        <v>2694000000000</v>
      </c>
    </row>
    <row r="53" spans="1:48" ht="24" customHeight="1">
      <c r="A53" s="16"/>
      <c r="B53" s="17">
        <f t="shared" si="8"/>
        <v>45</v>
      </c>
      <c r="C53" s="10"/>
      <c r="D53" s="18" t="s">
        <v>161</v>
      </c>
      <c r="E53" s="10"/>
      <c r="F53" s="18" t="s">
        <v>8</v>
      </c>
      <c r="G53" s="18" t="s">
        <v>212</v>
      </c>
      <c r="H53" s="10"/>
      <c r="I53" s="19">
        <v>9837533</v>
      </c>
      <c r="J53" s="19">
        <v>54630</v>
      </c>
      <c r="K53" s="17" t="s">
        <v>14</v>
      </c>
      <c r="L53" s="10"/>
      <c r="M53" s="60">
        <v>270</v>
      </c>
      <c r="N53" s="60">
        <v>278</v>
      </c>
      <c r="O53" s="60">
        <v>278</v>
      </c>
      <c r="P53" s="10"/>
      <c r="Q53" s="60">
        <f t="shared" si="9"/>
        <v>8340</v>
      </c>
      <c r="R53" s="10"/>
      <c r="S53" s="62">
        <f t="shared" si="10"/>
        <v>8618</v>
      </c>
      <c r="T53" s="10"/>
      <c r="U53" s="64">
        <v>2.8</v>
      </c>
      <c r="V53" s="64">
        <v>2.8</v>
      </c>
      <c r="W53" s="10"/>
      <c r="X53" s="43">
        <f t="shared" si="11"/>
        <v>11559061412.800001</v>
      </c>
      <c r="Y53" s="36">
        <f t="shared" si="12"/>
        <v>2.2412401138549361E-2</v>
      </c>
      <c r="Z53" s="10"/>
      <c r="AA53" s="20">
        <v>53.7</v>
      </c>
      <c r="AB53" s="20">
        <v>16.3</v>
      </c>
      <c r="AC53" s="20">
        <v>8.1</v>
      </c>
      <c r="AD53" s="20">
        <v>15.6</v>
      </c>
      <c r="AE53" s="20">
        <v>6.3</v>
      </c>
      <c r="AF53" s="66">
        <f t="shared" si="13"/>
        <v>99.999999999999986</v>
      </c>
      <c r="AG53" s="10"/>
      <c r="AH53" s="72"/>
      <c r="AI53" s="73"/>
      <c r="AJ53" s="74"/>
      <c r="AK53" s="75"/>
      <c r="AL53" s="76"/>
      <c r="AN53" s="57">
        <v>51974.197</v>
      </c>
      <c r="AO53" s="35">
        <v>80</v>
      </c>
      <c r="AP53" s="43">
        <f t="shared" si="14"/>
        <v>1155906141.28</v>
      </c>
      <c r="AR53" s="57">
        <f t="shared" si="15"/>
        <v>51974.197</v>
      </c>
      <c r="AS53" s="35">
        <v>24</v>
      </c>
      <c r="AT53" s="43">
        <f t="shared" si="16"/>
        <v>10403155271.52</v>
      </c>
      <c r="AV53" s="43">
        <v>515744000000</v>
      </c>
    </row>
    <row r="54" spans="1:48" ht="24" customHeight="1">
      <c r="A54" s="16"/>
      <c r="B54" s="17">
        <f t="shared" si="8"/>
        <v>46</v>
      </c>
      <c r="C54" s="10"/>
      <c r="D54" s="18" t="s">
        <v>150</v>
      </c>
      <c r="E54" s="10"/>
      <c r="F54" s="18" t="s">
        <v>18</v>
      </c>
      <c r="G54" s="18" t="s">
        <v>224</v>
      </c>
      <c r="H54" s="10"/>
      <c r="I54" s="19">
        <v>5622455</v>
      </c>
      <c r="J54" s="19">
        <v>51880</v>
      </c>
      <c r="K54" s="17" t="s">
        <v>14</v>
      </c>
      <c r="L54" s="10"/>
      <c r="M54" s="60">
        <v>141</v>
      </c>
      <c r="N54" s="60">
        <v>155</v>
      </c>
      <c r="O54" s="60">
        <v>155</v>
      </c>
      <c r="P54" s="10"/>
      <c r="Q54" s="60">
        <f t="shared" si="9"/>
        <v>4650</v>
      </c>
      <c r="R54" s="10"/>
      <c r="S54" s="62">
        <f t="shared" si="10"/>
        <v>4805</v>
      </c>
      <c r="T54" s="10"/>
      <c r="U54" s="64">
        <v>2.8</v>
      </c>
      <c r="V54" s="64">
        <v>2.8</v>
      </c>
      <c r="W54" s="10"/>
      <c r="X54" s="43">
        <f t="shared" si="11"/>
        <v>7033797080</v>
      </c>
      <c r="Y54" s="36">
        <f t="shared" si="12"/>
        <v>2.2114129934479421E-2</v>
      </c>
      <c r="Z54" s="10"/>
      <c r="AA54" s="20">
        <v>7.8</v>
      </c>
      <c r="AB54" s="20">
        <v>44</v>
      </c>
      <c r="AC54" s="20">
        <v>14.2</v>
      </c>
      <c r="AD54" s="20">
        <v>33.299999999999997</v>
      </c>
      <c r="AE54" s="20">
        <v>0.7</v>
      </c>
      <c r="AF54" s="66">
        <f t="shared" si="13"/>
        <v>100</v>
      </c>
      <c r="AG54" s="10"/>
      <c r="AH54" s="72"/>
      <c r="AI54" s="73"/>
      <c r="AJ54" s="74"/>
      <c r="AK54" s="75"/>
      <c r="AL54" s="76"/>
      <c r="AN54" s="57">
        <v>56724.17</v>
      </c>
      <c r="AO54" s="35">
        <v>80</v>
      </c>
      <c r="AP54" s="43">
        <f t="shared" si="14"/>
        <v>703379708</v>
      </c>
      <c r="AR54" s="57">
        <f t="shared" si="15"/>
        <v>56724.17</v>
      </c>
      <c r="AS54" s="35">
        <v>24</v>
      </c>
      <c r="AT54" s="43">
        <f t="shared" si="16"/>
        <v>6330417372</v>
      </c>
      <c r="AV54" s="43">
        <v>318068000000</v>
      </c>
    </row>
    <row r="55" spans="1:48" ht="24" customHeight="1">
      <c r="A55" s="16"/>
      <c r="B55" s="17">
        <f t="shared" si="8"/>
        <v>47</v>
      </c>
      <c r="C55" s="10"/>
      <c r="D55" s="18" t="s">
        <v>127</v>
      </c>
      <c r="E55" s="10"/>
      <c r="F55" s="18" t="s">
        <v>8</v>
      </c>
      <c r="G55" s="18" t="s">
        <v>212</v>
      </c>
      <c r="H55" s="10"/>
      <c r="I55" s="19">
        <v>5254694</v>
      </c>
      <c r="J55" s="19">
        <v>82330</v>
      </c>
      <c r="K55" s="17" t="s">
        <v>14</v>
      </c>
      <c r="L55" s="10"/>
      <c r="M55" s="60">
        <v>135</v>
      </c>
      <c r="N55" s="60">
        <v>143</v>
      </c>
      <c r="O55" s="60">
        <v>143</v>
      </c>
      <c r="P55" s="10"/>
      <c r="Q55" s="60">
        <f t="shared" si="9"/>
        <v>4290</v>
      </c>
      <c r="R55" s="10"/>
      <c r="S55" s="62">
        <f t="shared" si="10"/>
        <v>4433</v>
      </c>
      <c r="T55" s="10"/>
      <c r="U55" s="64">
        <v>2.7</v>
      </c>
      <c r="V55" s="64">
        <v>2.7</v>
      </c>
      <c r="W55" s="10"/>
      <c r="X55" s="43">
        <f t="shared" si="11"/>
        <v>8060688178.3999996</v>
      </c>
      <c r="Y55" s="36">
        <f t="shared" si="12"/>
        <v>2.185492975948073E-2</v>
      </c>
      <c r="Z55" s="10"/>
      <c r="AA55" s="20">
        <v>49.6</v>
      </c>
      <c r="AB55" s="20">
        <v>17</v>
      </c>
      <c r="AC55" s="20">
        <v>8.9</v>
      </c>
      <c r="AD55" s="20">
        <v>11.9</v>
      </c>
      <c r="AE55" s="20">
        <v>12.6</v>
      </c>
      <c r="AF55" s="66">
        <f t="shared" si="13"/>
        <v>100</v>
      </c>
      <c r="AG55" s="10"/>
      <c r="AH55" s="72"/>
      <c r="AI55" s="73"/>
      <c r="AJ55" s="74"/>
      <c r="AK55" s="75"/>
      <c r="AL55" s="76"/>
      <c r="AN55" s="57">
        <v>70460.561000000002</v>
      </c>
      <c r="AO55" s="35">
        <v>80</v>
      </c>
      <c r="AP55" s="43">
        <f t="shared" si="14"/>
        <v>806068817.83999991</v>
      </c>
      <c r="AR55" s="57">
        <f t="shared" si="15"/>
        <v>70460.561000000002</v>
      </c>
      <c r="AS55" s="35">
        <v>24</v>
      </c>
      <c r="AT55" s="43">
        <f t="shared" si="16"/>
        <v>7254619360.5599995</v>
      </c>
      <c r="AV55" s="43">
        <v>368827000000</v>
      </c>
    </row>
    <row r="56" spans="1:48" ht="24" customHeight="1">
      <c r="A56" s="16"/>
      <c r="B56" s="17">
        <f t="shared" si="8"/>
        <v>48</v>
      </c>
      <c r="C56" s="10"/>
      <c r="D56" s="18" t="s">
        <v>162</v>
      </c>
      <c r="E56" s="10"/>
      <c r="F56" s="18" t="s">
        <v>8</v>
      </c>
      <c r="G56" s="18" t="s">
        <v>212</v>
      </c>
      <c r="H56" s="10"/>
      <c r="I56" s="19">
        <v>8401739</v>
      </c>
      <c r="J56" s="19">
        <v>81240</v>
      </c>
      <c r="K56" s="17" t="s">
        <v>14</v>
      </c>
      <c r="L56" s="10"/>
      <c r="M56" s="60">
        <v>216</v>
      </c>
      <c r="N56" s="60">
        <v>223</v>
      </c>
      <c r="O56" s="60">
        <v>223</v>
      </c>
      <c r="P56" s="10"/>
      <c r="Q56" s="60">
        <f t="shared" si="9"/>
        <v>6690</v>
      </c>
      <c r="R56" s="10"/>
      <c r="S56" s="62">
        <f t="shared" si="10"/>
        <v>6913</v>
      </c>
      <c r="T56" s="10"/>
      <c r="U56" s="64">
        <v>2.7</v>
      </c>
      <c r="V56" s="64">
        <v>2.7</v>
      </c>
      <c r="W56" s="10"/>
      <c r="X56" s="43">
        <f t="shared" si="11"/>
        <v>14302719231.200001</v>
      </c>
      <c r="Y56" s="36">
        <f t="shared" si="12"/>
        <v>2.1305716490021734E-2</v>
      </c>
      <c r="Z56" s="10"/>
      <c r="AA56" s="20">
        <v>34.700000000000003</v>
      </c>
      <c r="AB56" s="20">
        <v>22.7</v>
      </c>
      <c r="AC56" s="20">
        <v>15.3</v>
      </c>
      <c r="AD56" s="20">
        <v>23.1</v>
      </c>
      <c r="AE56" s="20">
        <v>4.2</v>
      </c>
      <c r="AF56" s="66">
        <f t="shared" si="13"/>
        <v>100.00000000000001</v>
      </c>
      <c r="AG56" s="10"/>
      <c r="AH56" s="72"/>
      <c r="AI56" s="73"/>
      <c r="AJ56" s="74"/>
      <c r="AK56" s="75"/>
      <c r="AL56" s="76"/>
      <c r="AN56" s="57">
        <v>80172.192999999999</v>
      </c>
      <c r="AO56" s="35">
        <v>80</v>
      </c>
      <c r="AP56" s="43">
        <f t="shared" si="14"/>
        <v>1430271923.1200001</v>
      </c>
      <c r="AR56" s="57">
        <f t="shared" si="15"/>
        <v>80172.192999999999</v>
      </c>
      <c r="AS56" s="35">
        <v>24</v>
      </c>
      <c r="AT56" s="43">
        <f t="shared" si="16"/>
        <v>12872447308.08</v>
      </c>
      <c r="AV56" s="43">
        <v>671309000000</v>
      </c>
    </row>
    <row r="57" spans="1:48" ht="24" customHeight="1">
      <c r="A57" s="16"/>
      <c r="B57" s="17">
        <f t="shared" si="8"/>
        <v>49</v>
      </c>
      <c r="C57" s="10"/>
      <c r="D57" s="18" t="s">
        <v>144</v>
      </c>
      <c r="E57" s="10"/>
      <c r="F57" s="18" t="s">
        <v>8</v>
      </c>
      <c r="G57" s="18" t="s">
        <v>212</v>
      </c>
      <c r="H57" s="10"/>
      <c r="I57" s="19">
        <v>33203</v>
      </c>
      <c r="J57" s="19">
        <v>51810</v>
      </c>
      <c r="K57" s="17" t="s">
        <v>14</v>
      </c>
      <c r="L57" s="10"/>
      <c r="M57" s="60">
        <v>0</v>
      </c>
      <c r="N57" s="60">
        <v>0</v>
      </c>
      <c r="O57" s="60">
        <v>0</v>
      </c>
      <c r="P57" s="10"/>
      <c r="Q57" s="60">
        <f t="shared" si="9"/>
        <v>0</v>
      </c>
      <c r="R57" s="10"/>
      <c r="S57" s="62">
        <f t="shared" si="10"/>
        <v>0</v>
      </c>
      <c r="T57" s="10"/>
      <c r="U57" s="64">
        <v>0</v>
      </c>
      <c r="V57" s="64">
        <v>0</v>
      </c>
      <c r="W57" s="10"/>
      <c r="X57" s="43">
        <f t="shared" si="11"/>
        <v>0</v>
      </c>
      <c r="Y57" s="36">
        <f t="shared" si="12"/>
        <v>0</v>
      </c>
      <c r="Z57" s="10"/>
      <c r="AA57" s="20">
        <v>46.5</v>
      </c>
      <c r="AB57" s="20">
        <v>21.9</v>
      </c>
      <c r="AC57" s="20">
        <v>3.7</v>
      </c>
      <c r="AD57" s="20">
        <v>21.5</v>
      </c>
      <c r="AE57" s="20">
        <v>6.4</v>
      </c>
      <c r="AF57" s="66">
        <f t="shared" si="13"/>
        <v>100.00000000000001</v>
      </c>
      <c r="AG57" s="10"/>
      <c r="AH57" s="72"/>
      <c r="AI57" s="73"/>
      <c r="AJ57" s="74"/>
      <c r="AK57" s="75"/>
      <c r="AL57" s="76"/>
      <c r="AN57" s="57">
        <v>46692.351000000002</v>
      </c>
      <c r="AO57" s="35">
        <v>80</v>
      </c>
      <c r="AP57" s="43">
        <f t="shared" si="14"/>
        <v>0</v>
      </c>
      <c r="AR57" s="57">
        <f t="shared" si="15"/>
        <v>46692.351000000002</v>
      </c>
      <c r="AS57" s="35">
        <v>24</v>
      </c>
      <c r="AT57" s="43">
        <f t="shared" si="16"/>
        <v>0</v>
      </c>
      <c r="AV57" s="43">
        <v>1564000000</v>
      </c>
    </row>
    <row r="58" spans="1:48" ht="24" customHeight="1">
      <c r="A58" s="16"/>
      <c r="B58" s="110"/>
      <c r="C58" s="111"/>
      <c r="D58" s="109"/>
      <c r="E58" s="111"/>
      <c r="F58" s="109"/>
      <c r="G58" s="109"/>
      <c r="H58" s="111"/>
      <c r="I58" s="112"/>
      <c r="J58" s="112"/>
      <c r="K58" s="110"/>
      <c r="L58" s="111"/>
      <c r="M58" s="113"/>
      <c r="N58" s="113"/>
      <c r="O58" s="113"/>
      <c r="P58" s="111"/>
      <c r="Q58" s="113"/>
      <c r="R58" s="111"/>
      <c r="S58" s="114"/>
      <c r="T58" s="111"/>
      <c r="U58" s="115"/>
      <c r="V58" s="115"/>
      <c r="W58" s="111"/>
      <c r="X58" s="116"/>
      <c r="Y58" s="117"/>
      <c r="Z58" s="111"/>
      <c r="AA58" s="118"/>
      <c r="AB58" s="118"/>
      <c r="AC58" s="118"/>
      <c r="AD58" s="118"/>
      <c r="AE58" s="118"/>
      <c r="AF58" s="119"/>
      <c r="AG58" s="111"/>
      <c r="AH58" s="117"/>
      <c r="AI58" s="120"/>
      <c r="AJ58" s="121"/>
      <c r="AK58" s="122"/>
      <c r="AL58" s="123"/>
      <c r="AM58" s="124"/>
      <c r="AN58" s="125"/>
      <c r="AO58" s="126"/>
      <c r="AP58" s="127"/>
      <c r="AQ58" s="124"/>
      <c r="AR58" s="125"/>
      <c r="AS58" s="126"/>
      <c r="AT58" s="127"/>
      <c r="AU58" s="124"/>
      <c r="AV58" s="127"/>
    </row>
    <row r="59" spans="1:48" ht="24" customHeight="1">
      <c r="A59" s="16"/>
      <c r="B59" s="17">
        <v>1</v>
      </c>
      <c r="C59" s="10"/>
      <c r="D59" s="18" t="s">
        <v>142</v>
      </c>
      <c r="E59" s="10"/>
      <c r="F59" s="18" t="s">
        <v>13</v>
      </c>
      <c r="G59" s="18" t="s">
        <v>222</v>
      </c>
      <c r="H59" s="10"/>
      <c r="I59" s="19">
        <v>178015</v>
      </c>
      <c r="J59" s="19">
        <v>7670</v>
      </c>
      <c r="K59" s="17" t="s">
        <v>9</v>
      </c>
      <c r="L59" s="10"/>
      <c r="M59" s="60">
        <v>15</v>
      </c>
      <c r="N59" s="60">
        <v>63</v>
      </c>
      <c r="O59" s="60">
        <v>25</v>
      </c>
      <c r="P59" s="10"/>
      <c r="Q59" s="60">
        <f t="shared" ref="Q59:Q90" si="17">N59*$Q$189</f>
        <v>945</v>
      </c>
      <c r="R59" s="10"/>
      <c r="S59" s="62">
        <f t="shared" ref="S59:S90" si="18">Q59+N59</f>
        <v>1008</v>
      </c>
      <c r="T59" s="10"/>
      <c r="U59" s="64">
        <v>35.4</v>
      </c>
      <c r="V59" s="64">
        <v>14.13</v>
      </c>
      <c r="W59" s="10"/>
      <c r="X59" s="43">
        <v>192470000</v>
      </c>
      <c r="Y59" s="36">
        <v>0.11799999999999999</v>
      </c>
      <c r="Z59" s="10"/>
      <c r="AA59" s="20">
        <v>58</v>
      </c>
      <c r="AB59" s="20">
        <v>15</v>
      </c>
      <c r="AC59" s="20">
        <v>4</v>
      </c>
      <c r="AD59" s="20">
        <v>22</v>
      </c>
      <c r="AE59" s="20">
        <v>1</v>
      </c>
      <c r="AF59" s="66">
        <f t="shared" ref="AF59:AF90" si="19">SUM(AA59:AE59)</f>
        <v>100</v>
      </c>
      <c r="AG59" s="10"/>
      <c r="AH59" s="36">
        <v>1.9E-2</v>
      </c>
      <c r="AI59" s="40">
        <v>20044</v>
      </c>
      <c r="AJ59" s="37">
        <v>0.8</v>
      </c>
      <c r="AK59" s="42" t="s">
        <v>213</v>
      </c>
      <c r="AL59" s="41">
        <v>700</v>
      </c>
      <c r="AN59" s="86"/>
      <c r="AO59" s="87"/>
      <c r="AP59" s="88">
        <f t="shared" ref="AP59:AP90" si="20">N59*AN59*AO59</f>
        <v>0</v>
      </c>
      <c r="AR59" s="86">
        <f t="shared" ref="AR59:AR90" si="21">AN59</f>
        <v>0</v>
      </c>
      <c r="AS59" s="87"/>
      <c r="AT59" s="88">
        <f t="shared" ref="AT59:AT90" si="22">Q59*AR59*AS59</f>
        <v>0</v>
      </c>
      <c r="AV59" s="88">
        <v>0</v>
      </c>
    </row>
    <row r="60" spans="1:48" ht="24" customHeight="1">
      <c r="A60" s="16"/>
      <c r="B60" s="17">
        <f t="shared" ref="B60:B113" si="23">B59+1</f>
        <v>2</v>
      </c>
      <c r="C60" s="10"/>
      <c r="D60" s="18" t="s">
        <v>57</v>
      </c>
      <c r="E60" s="10"/>
      <c r="F60" s="18" t="s">
        <v>13</v>
      </c>
      <c r="G60" s="18" t="s">
        <v>222</v>
      </c>
      <c r="H60" s="10"/>
      <c r="I60" s="19">
        <v>10648791</v>
      </c>
      <c r="J60" s="19">
        <v>6390</v>
      </c>
      <c r="K60" s="17" t="s">
        <v>9</v>
      </c>
      <c r="L60" s="10"/>
      <c r="M60" s="60">
        <v>3118</v>
      </c>
      <c r="N60" s="60">
        <v>3684</v>
      </c>
      <c r="O60" s="60">
        <v>3184</v>
      </c>
      <c r="P60" s="10"/>
      <c r="Q60" s="60">
        <f t="shared" si="17"/>
        <v>55260</v>
      </c>
      <c r="R60" s="10"/>
      <c r="S60" s="62">
        <f t="shared" si="18"/>
        <v>58944</v>
      </c>
      <c r="T60" s="10"/>
      <c r="U60" s="64">
        <v>34.6</v>
      </c>
      <c r="V60" s="64">
        <v>30.77</v>
      </c>
      <c r="W60" s="10"/>
      <c r="X60" s="43">
        <v>8320000000</v>
      </c>
      <c r="Y60" s="36">
        <v>0.115</v>
      </c>
      <c r="Z60" s="10"/>
      <c r="AA60" s="20">
        <v>73</v>
      </c>
      <c r="AB60" s="20">
        <v>16</v>
      </c>
      <c r="AC60" s="20">
        <v>1</v>
      </c>
      <c r="AD60" s="20">
        <v>9</v>
      </c>
      <c r="AE60" s="20">
        <v>1</v>
      </c>
      <c r="AF60" s="66">
        <f t="shared" si="19"/>
        <v>100</v>
      </c>
      <c r="AG60" s="10"/>
      <c r="AH60" s="36">
        <v>5.8999999999999997E-2</v>
      </c>
      <c r="AI60" s="40">
        <v>36192</v>
      </c>
      <c r="AJ60" s="37">
        <v>0.81</v>
      </c>
      <c r="AK60" s="42" t="s">
        <v>210</v>
      </c>
      <c r="AL60" s="41">
        <v>1563</v>
      </c>
      <c r="AN60" s="86"/>
      <c r="AO60" s="87"/>
      <c r="AP60" s="88">
        <f t="shared" si="20"/>
        <v>0</v>
      </c>
      <c r="AR60" s="86">
        <f t="shared" si="21"/>
        <v>0</v>
      </c>
      <c r="AS60" s="87"/>
      <c r="AT60" s="88">
        <f t="shared" si="22"/>
        <v>0</v>
      </c>
      <c r="AV60" s="88">
        <v>0</v>
      </c>
    </row>
    <row r="61" spans="1:48" ht="24" customHeight="1">
      <c r="A61" s="16"/>
      <c r="B61" s="17">
        <f t="shared" si="23"/>
        <v>3</v>
      </c>
      <c r="C61" s="10"/>
      <c r="D61" s="18" t="s">
        <v>183</v>
      </c>
      <c r="E61" s="10"/>
      <c r="F61" s="18" t="s">
        <v>13</v>
      </c>
      <c r="G61" s="18" t="s">
        <v>222</v>
      </c>
      <c r="H61" s="10"/>
      <c r="I61" s="19">
        <v>31568180</v>
      </c>
      <c r="J61" s="19">
        <v>11760</v>
      </c>
      <c r="K61" s="17" t="s">
        <v>9</v>
      </c>
      <c r="L61" s="10"/>
      <c r="M61" s="60">
        <v>7028</v>
      </c>
      <c r="N61" s="60">
        <v>10640</v>
      </c>
      <c r="O61" s="60">
        <v>6881</v>
      </c>
      <c r="P61" s="10"/>
      <c r="Q61" s="60">
        <f t="shared" si="17"/>
        <v>159600</v>
      </c>
      <c r="R61" s="10"/>
      <c r="S61" s="62">
        <f t="shared" si="18"/>
        <v>170240</v>
      </c>
      <c r="T61" s="10"/>
      <c r="U61" s="64">
        <v>33.700000000000003</v>
      </c>
      <c r="V61" s="64">
        <v>22.62</v>
      </c>
      <c r="W61" s="10"/>
      <c r="X61" s="43">
        <v>55520000000</v>
      </c>
      <c r="Y61" s="36">
        <v>0.115</v>
      </c>
      <c r="Z61" s="10"/>
      <c r="AA61" s="20">
        <v>31</v>
      </c>
      <c r="AB61" s="20">
        <v>16</v>
      </c>
      <c r="AC61" s="20">
        <v>2</v>
      </c>
      <c r="AD61" s="20">
        <v>49</v>
      </c>
      <c r="AE61" s="20">
        <v>2</v>
      </c>
      <c r="AF61" s="66">
        <f t="shared" si="19"/>
        <v>100</v>
      </c>
      <c r="AG61" s="10"/>
      <c r="AH61" s="36">
        <v>-2.7E-2</v>
      </c>
      <c r="AI61" s="40">
        <v>25341</v>
      </c>
      <c r="AJ61" s="37">
        <v>0.84</v>
      </c>
      <c r="AK61" s="42" t="s">
        <v>213</v>
      </c>
      <c r="AL61" s="41">
        <v>1230</v>
      </c>
      <c r="AN61" s="86"/>
      <c r="AO61" s="87"/>
      <c r="AP61" s="88">
        <f t="shared" si="20"/>
        <v>0</v>
      </c>
      <c r="AR61" s="86">
        <f t="shared" si="21"/>
        <v>0</v>
      </c>
      <c r="AS61" s="87"/>
      <c r="AT61" s="88">
        <f t="shared" si="22"/>
        <v>0</v>
      </c>
      <c r="AV61" s="88">
        <v>0</v>
      </c>
    </row>
    <row r="62" spans="1:48" ht="24" customHeight="1">
      <c r="A62" s="16"/>
      <c r="B62" s="17">
        <f t="shared" si="23"/>
        <v>4</v>
      </c>
      <c r="C62" s="10"/>
      <c r="D62" s="18" t="s">
        <v>165</v>
      </c>
      <c r="E62" s="10"/>
      <c r="F62" s="18" t="s">
        <v>22</v>
      </c>
      <c r="G62" s="18" t="s">
        <v>224</v>
      </c>
      <c r="H62" s="10"/>
      <c r="I62" s="19">
        <v>68863512</v>
      </c>
      <c r="J62" s="19">
        <v>5640</v>
      </c>
      <c r="K62" s="17" t="s">
        <v>9</v>
      </c>
      <c r="L62" s="10"/>
      <c r="M62" s="60">
        <v>21745</v>
      </c>
      <c r="N62" s="60">
        <v>22491</v>
      </c>
      <c r="O62" s="60">
        <v>19110</v>
      </c>
      <c r="P62" s="10"/>
      <c r="Q62" s="60">
        <f t="shared" si="17"/>
        <v>337365</v>
      </c>
      <c r="R62" s="10"/>
      <c r="S62" s="62">
        <f t="shared" si="18"/>
        <v>359856</v>
      </c>
      <c r="T62" s="10"/>
      <c r="U62" s="64">
        <v>32.700000000000003</v>
      </c>
      <c r="V62" s="64">
        <v>27.14</v>
      </c>
      <c r="W62" s="10"/>
      <c r="X62" s="43">
        <v>44710000000</v>
      </c>
      <c r="Y62" s="36">
        <v>0.109</v>
      </c>
      <c r="Z62" s="10"/>
      <c r="AA62" s="20">
        <v>30</v>
      </c>
      <c r="AB62" s="20">
        <v>50</v>
      </c>
      <c r="AC62" s="20">
        <v>2</v>
      </c>
      <c r="AD62" s="20">
        <v>17</v>
      </c>
      <c r="AE62" s="20">
        <v>1</v>
      </c>
      <c r="AF62" s="66">
        <f t="shared" si="19"/>
        <v>100</v>
      </c>
      <c r="AG62" s="10"/>
      <c r="AH62" s="36">
        <v>1.4999999999999999E-2</v>
      </c>
      <c r="AI62" s="40">
        <v>54220</v>
      </c>
      <c r="AJ62" s="37">
        <v>0.82</v>
      </c>
      <c r="AK62" s="42" t="s">
        <v>213</v>
      </c>
      <c r="AL62" s="41">
        <v>1494</v>
      </c>
      <c r="AN62" s="86"/>
      <c r="AO62" s="87"/>
      <c r="AP62" s="88">
        <f t="shared" si="20"/>
        <v>0</v>
      </c>
      <c r="AR62" s="86">
        <f t="shared" si="21"/>
        <v>0</v>
      </c>
      <c r="AS62" s="87"/>
      <c r="AT62" s="88">
        <f t="shared" si="22"/>
        <v>0</v>
      </c>
      <c r="AV62" s="88">
        <v>0</v>
      </c>
    </row>
    <row r="63" spans="1:48" ht="24" customHeight="1">
      <c r="A63" s="16"/>
      <c r="B63" s="17">
        <f t="shared" si="23"/>
        <v>5</v>
      </c>
      <c r="C63" s="10"/>
      <c r="D63" s="18" t="s">
        <v>121</v>
      </c>
      <c r="E63" s="10"/>
      <c r="F63" s="18" t="s">
        <v>11</v>
      </c>
      <c r="G63" s="18" t="s">
        <v>11</v>
      </c>
      <c r="H63" s="10"/>
      <c r="I63" s="19">
        <v>2479713</v>
      </c>
      <c r="J63" s="19">
        <v>4620</v>
      </c>
      <c r="K63" s="17" t="s">
        <v>9</v>
      </c>
      <c r="L63" s="10"/>
      <c r="M63" s="60">
        <v>731</v>
      </c>
      <c r="N63" s="60">
        <v>754</v>
      </c>
      <c r="O63" s="60">
        <v>467</v>
      </c>
      <c r="P63" s="10"/>
      <c r="Q63" s="60">
        <f t="shared" si="17"/>
        <v>11310</v>
      </c>
      <c r="R63" s="10"/>
      <c r="S63" s="62">
        <f t="shared" si="18"/>
        <v>12064</v>
      </c>
      <c r="T63" s="10"/>
      <c r="U63" s="64">
        <v>30.4</v>
      </c>
      <c r="V63" s="64">
        <v>19.3</v>
      </c>
      <c r="W63" s="10"/>
      <c r="X63" s="43">
        <v>1140000000</v>
      </c>
      <c r="Y63" s="36">
        <v>0.10100000000000001</v>
      </c>
      <c r="Z63" s="10"/>
      <c r="AA63" s="20">
        <v>60</v>
      </c>
      <c r="AB63" s="20">
        <v>3</v>
      </c>
      <c r="AC63" s="20">
        <v>1</v>
      </c>
      <c r="AD63" s="20">
        <v>35</v>
      </c>
      <c r="AE63" s="20">
        <v>1</v>
      </c>
      <c r="AF63" s="66">
        <f t="shared" si="19"/>
        <v>100</v>
      </c>
      <c r="AG63" s="10"/>
      <c r="AH63" s="36">
        <v>-6.5000000000000002E-2</v>
      </c>
      <c r="AI63" s="40">
        <v>14973</v>
      </c>
      <c r="AJ63" s="37">
        <v>0.73</v>
      </c>
      <c r="AK63" s="42" t="s">
        <v>213</v>
      </c>
      <c r="AL63" s="41">
        <v>1127</v>
      </c>
      <c r="AN63" s="86"/>
      <c r="AO63" s="87"/>
      <c r="AP63" s="88">
        <f t="shared" si="20"/>
        <v>0</v>
      </c>
      <c r="AR63" s="86">
        <f t="shared" si="21"/>
        <v>0</v>
      </c>
      <c r="AS63" s="87"/>
      <c r="AT63" s="88">
        <f t="shared" si="22"/>
        <v>0</v>
      </c>
      <c r="AV63" s="88">
        <v>0</v>
      </c>
    </row>
    <row r="64" spans="1:48" ht="24" customHeight="1">
      <c r="A64" s="16"/>
      <c r="B64" s="17">
        <f t="shared" si="23"/>
        <v>6</v>
      </c>
      <c r="C64" s="10"/>
      <c r="D64" s="18" t="s">
        <v>38</v>
      </c>
      <c r="E64" s="10"/>
      <c r="F64" s="18" t="s">
        <v>11</v>
      </c>
      <c r="G64" s="18" t="s">
        <v>11</v>
      </c>
      <c r="H64" s="10"/>
      <c r="I64" s="19">
        <v>23439188</v>
      </c>
      <c r="J64" s="19">
        <v>1200</v>
      </c>
      <c r="K64" s="17" t="s">
        <v>9</v>
      </c>
      <c r="L64" s="10"/>
      <c r="M64" s="60">
        <v>1879</v>
      </c>
      <c r="N64" s="60">
        <v>7066</v>
      </c>
      <c r="O64" s="60">
        <v>4120</v>
      </c>
      <c r="P64" s="10"/>
      <c r="Q64" s="60">
        <f t="shared" si="17"/>
        <v>105990</v>
      </c>
      <c r="R64" s="10"/>
      <c r="S64" s="62">
        <f t="shared" si="18"/>
        <v>113056</v>
      </c>
      <c r="T64" s="10"/>
      <c r="U64" s="64">
        <v>30.1</v>
      </c>
      <c r="V64" s="64">
        <v>15.27</v>
      </c>
      <c r="W64" s="10"/>
      <c r="X64" s="43">
        <v>3270000000</v>
      </c>
      <c r="Y64" s="36">
        <v>0.1</v>
      </c>
      <c r="Z64" s="10"/>
      <c r="AA64" s="20">
        <v>64</v>
      </c>
      <c r="AB64" s="20">
        <v>20</v>
      </c>
      <c r="AC64" s="20">
        <v>1</v>
      </c>
      <c r="AD64" s="20">
        <v>14</v>
      </c>
      <c r="AE64" s="20">
        <v>1</v>
      </c>
      <c r="AF64" s="66">
        <f t="shared" si="19"/>
        <v>100</v>
      </c>
      <c r="AG64" s="10"/>
      <c r="AH64" s="36">
        <v>-8.3000000000000004E-2</v>
      </c>
      <c r="AI64" s="40">
        <v>3235</v>
      </c>
      <c r="AJ64" s="37">
        <v>0.64</v>
      </c>
      <c r="AK64" s="42" t="s">
        <v>214</v>
      </c>
      <c r="AL64" s="41">
        <v>878</v>
      </c>
      <c r="AN64" s="86"/>
      <c r="AO64" s="87"/>
      <c r="AP64" s="88">
        <f t="shared" si="20"/>
        <v>0</v>
      </c>
      <c r="AR64" s="86">
        <f t="shared" si="21"/>
        <v>0</v>
      </c>
      <c r="AS64" s="87"/>
      <c r="AT64" s="88">
        <f t="shared" si="22"/>
        <v>0</v>
      </c>
      <c r="AV64" s="88">
        <v>0</v>
      </c>
    </row>
    <row r="65" spans="1:48" ht="24" customHeight="1">
      <c r="A65" s="16"/>
      <c r="B65" s="17">
        <f t="shared" si="23"/>
        <v>7</v>
      </c>
      <c r="C65" s="10"/>
      <c r="D65" s="18" t="s">
        <v>101</v>
      </c>
      <c r="E65" s="10"/>
      <c r="F65" s="18" t="s">
        <v>11</v>
      </c>
      <c r="G65" s="18" t="s">
        <v>11</v>
      </c>
      <c r="H65" s="10"/>
      <c r="I65" s="19">
        <v>2203821</v>
      </c>
      <c r="J65" s="19">
        <v>1210</v>
      </c>
      <c r="K65" s="17" t="s">
        <v>9</v>
      </c>
      <c r="L65" s="10"/>
      <c r="M65" s="60">
        <v>318</v>
      </c>
      <c r="N65" s="60">
        <v>638</v>
      </c>
      <c r="O65" s="60">
        <v>831</v>
      </c>
      <c r="P65" s="10"/>
      <c r="Q65" s="60">
        <f t="shared" si="17"/>
        <v>9570</v>
      </c>
      <c r="R65" s="10"/>
      <c r="S65" s="62">
        <f t="shared" si="18"/>
        <v>10208</v>
      </c>
      <c r="T65" s="10"/>
      <c r="U65" s="64">
        <v>28.9</v>
      </c>
      <c r="V65" s="64">
        <v>42.86</v>
      </c>
      <c r="W65" s="10"/>
      <c r="X65" s="43">
        <v>223650000</v>
      </c>
      <c r="Y65" s="36">
        <v>9.6000000000000002E-2</v>
      </c>
      <c r="Z65" s="10"/>
      <c r="AA65" s="20">
        <v>60</v>
      </c>
      <c r="AB65" s="20">
        <v>4</v>
      </c>
      <c r="AC65" s="20">
        <v>1</v>
      </c>
      <c r="AD65" s="20">
        <v>34</v>
      </c>
      <c r="AE65" s="20">
        <v>1</v>
      </c>
      <c r="AF65" s="66">
        <f t="shared" si="19"/>
        <v>100</v>
      </c>
      <c r="AG65" s="10"/>
      <c r="AH65" s="36">
        <v>-5.8000000000000003E-2</v>
      </c>
      <c r="AI65" s="40">
        <v>5581</v>
      </c>
      <c r="AJ65" s="37">
        <v>0.81</v>
      </c>
      <c r="AK65" s="42" t="s">
        <v>210</v>
      </c>
      <c r="AL65" s="41">
        <v>2424</v>
      </c>
      <c r="AN65" s="86"/>
      <c r="AO65" s="87"/>
      <c r="AP65" s="88">
        <f t="shared" si="20"/>
        <v>0</v>
      </c>
      <c r="AR65" s="86">
        <f t="shared" si="21"/>
        <v>0</v>
      </c>
      <c r="AS65" s="87"/>
      <c r="AT65" s="88">
        <f t="shared" si="22"/>
        <v>0</v>
      </c>
      <c r="AV65" s="88">
        <v>0</v>
      </c>
    </row>
    <row r="66" spans="1:48" ht="24" customHeight="1">
      <c r="A66" s="16"/>
      <c r="B66" s="17">
        <f t="shared" si="23"/>
        <v>8</v>
      </c>
      <c r="C66" s="10"/>
      <c r="D66" s="18" t="s">
        <v>26</v>
      </c>
      <c r="E66" s="10"/>
      <c r="F66" s="18" t="s">
        <v>13</v>
      </c>
      <c r="G66" s="18" t="s">
        <v>222</v>
      </c>
      <c r="H66" s="10"/>
      <c r="I66" s="19">
        <v>366954</v>
      </c>
      <c r="J66" s="19">
        <v>4410</v>
      </c>
      <c r="K66" s="17" t="s">
        <v>9</v>
      </c>
      <c r="L66" s="10"/>
      <c r="M66" s="60">
        <v>101</v>
      </c>
      <c r="N66" s="60">
        <v>104</v>
      </c>
      <c r="O66" s="60">
        <v>71</v>
      </c>
      <c r="P66" s="10"/>
      <c r="Q66" s="60">
        <f t="shared" si="17"/>
        <v>1560</v>
      </c>
      <c r="R66" s="10"/>
      <c r="S66" s="62">
        <f t="shared" si="18"/>
        <v>1664</v>
      </c>
      <c r="T66" s="10"/>
      <c r="U66" s="64">
        <v>28.3</v>
      </c>
      <c r="V66" s="64">
        <v>18.309999999999999</v>
      </c>
      <c r="W66" s="10"/>
      <c r="X66" s="43">
        <v>170250000</v>
      </c>
      <c r="Y66" s="36">
        <v>9.4E-2</v>
      </c>
      <c r="Z66" s="10"/>
      <c r="AA66" s="20">
        <v>53</v>
      </c>
      <c r="AB66" s="20">
        <v>20</v>
      </c>
      <c r="AC66" s="20">
        <v>7</v>
      </c>
      <c r="AD66" s="20">
        <v>19</v>
      </c>
      <c r="AE66" s="20">
        <v>1</v>
      </c>
      <c r="AF66" s="66">
        <f t="shared" si="19"/>
        <v>100</v>
      </c>
      <c r="AG66" s="10"/>
      <c r="AH66" s="36">
        <v>2.5999999999999999E-2</v>
      </c>
      <c r="AI66" s="40">
        <v>15286</v>
      </c>
      <c r="AJ66" s="37">
        <v>0.86</v>
      </c>
      <c r="AK66" s="42" t="s">
        <v>210</v>
      </c>
      <c r="AL66" s="41">
        <v>1007</v>
      </c>
      <c r="AN66" s="86"/>
      <c r="AO66" s="87"/>
      <c r="AP66" s="88">
        <f t="shared" si="20"/>
        <v>0</v>
      </c>
      <c r="AR66" s="86">
        <f t="shared" si="21"/>
        <v>0</v>
      </c>
      <c r="AS66" s="87"/>
      <c r="AT66" s="88">
        <f t="shared" si="22"/>
        <v>0</v>
      </c>
      <c r="AV66" s="88">
        <v>0</v>
      </c>
    </row>
    <row r="67" spans="1:48" ht="24" customHeight="1">
      <c r="A67" s="16"/>
      <c r="B67" s="17">
        <f t="shared" si="23"/>
        <v>9</v>
      </c>
      <c r="C67" s="10"/>
      <c r="D67" s="18" t="s">
        <v>94</v>
      </c>
      <c r="E67" s="10"/>
      <c r="F67" s="18" t="s">
        <v>11</v>
      </c>
      <c r="G67" s="18" t="s">
        <v>11</v>
      </c>
      <c r="H67" s="10"/>
      <c r="I67" s="19">
        <v>48461568</v>
      </c>
      <c r="J67" s="19">
        <v>1380</v>
      </c>
      <c r="K67" s="17" t="s">
        <v>9</v>
      </c>
      <c r="L67" s="10"/>
      <c r="M67" s="60">
        <v>2965</v>
      </c>
      <c r="N67" s="60">
        <v>13463</v>
      </c>
      <c r="O67" s="60">
        <v>5416</v>
      </c>
      <c r="P67" s="10"/>
      <c r="Q67" s="60">
        <f t="shared" si="17"/>
        <v>201945</v>
      </c>
      <c r="R67" s="10"/>
      <c r="S67" s="62">
        <f t="shared" si="18"/>
        <v>215408</v>
      </c>
      <c r="T67" s="10"/>
      <c r="U67" s="64">
        <v>27.8</v>
      </c>
      <c r="V67" s="64">
        <v>11.47</v>
      </c>
      <c r="W67" s="10"/>
      <c r="X67" s="43">
        <v>6550000000</v>
      </c>
      <c r="Y67" s="36">
        <v>9.1999999999999998E-2</v>
      </c>
      <c r="Z67" s="10"/>
      <c r="AA67" s="20">
        <v>49</v>
      </c>
      <c r="AB67" s="20">
        <v>6</v>
      </c>
      <c r="AC67" s="20">
        <v>6</v>
      </c>
      <c r="AD67" s="20">
        <v>38</v>
      </c>
      <c r="AE67" s="20">
        <v>1</v>
      </c>
      <c r="AF67" s="66">
        <f t="shared" si="19"/>
        <v>100</v>
      </c>
      <c r="AG67" s="10"/>
      <c r="AH67" s="36">
        <v>-6.7000000000000004E-2</v>
      </c>
      <c r="AI67" s="40">
        <v>4536</v>
      </c>
      <c r="AJ67" s="37">
        <v>0.67</v>
      </c>
      <c r="AK67" s="42" t="s">
        <v>213</v>
      </c>
      <c r="AL67" s="41">
        <v>636</v>
      </c>
      <c r="AN67" s="86"/>
      <c r="AO67" s="87"/>
      <c r="AP67" s="88">
        <f t="shared" si="20"/>
        <v>0</v>
      </c>
      <c r="AR67" s="86">
        <f t="shared" si="21"/>
        <v>0</v>
      </c>
      <c r="AS67" s="87"/>
      <c r="AT67" s="88">
        <f t="shared" si="22"/>
        <v>0</v>
      </c>
      <c r="AV67" s="88">
        <v>0</v>
      </c>
    </row>
    <row r="68" spans="1:48" ht="24" customHeight="1">
      <c r="A68" s="16"/>
      <c r="B68" s="17">
        <f t="shared" si="23"/>
        <v>10</v>
      </c>
      <c r="C68" s="10"/>
      <c r="D68" s="18" t="s">
        <v>46</v>
      </c>
      <c r="E68" s="10"/>
      <c r="F68" s="18" t="s">
        <v>11</v>
      </c>
      <c r="G68" s="18" t="s">
        <v>11</v>
      </c>
      <c r="H68" s="10"/>
      <c r="I68" s="19">
        <v>5125821</v>
      </c>
      <c r="J68" s="19">
        <v>1710</v>
      </c>
      <c r="K68" s="17" t="s">
        <v>9</v>
      </c>
      <c r="L68" s="10"/>
      <c r="M68" s="60">
        <v>308</v>
      </c>
      <c r="N68" s="60">
        <v>1405</v>
      </c>
      <c r="O68" s="60">
        <v>1210</v>
      </c>
      <c r="P68" s="10"/>
      <c r="Q68" s="60">
        <f t="shared" si="17"/>
        <v>21075</v>
      </c>
      <c r="R68" s="10"/>
      <c r="S68" s="62">
        <f t="shared" si="18"/>
        <v>22480</v>
      </c>
      <c r="T68" s="10"/>
      <c r="U68" s="64">
        <v>27.4</v>
      </c>
      <c r="V68" s="64">
        <v>25.13</v>
      </c>
      <c r="W68" s="10"/>
      <c r="X68" s="43">
        <v>823520000</v>
      </c>
      <c r="Y68" s="36">
        <v>9.0999999999999998E-2</v>
      </c>
      <c r="Z68" s="10"/>
      <c r="AA68" s="20">
        <v>58</v>
      </c>
      <c r="AB68" s="20">
        <v>3</v>
      </c>
      <c r="AC68" s="20">
        <v>1</v>
      </c>
      <c r="AD68" s="20">
        <v>37</v>
      </c>
      <c r="AE68" s="20">
        <v>1</v>
      </c>
      <c r="AF68" s="66">
        <f t="shared" si="19"/>
        <v>100</v>
      </c>
      <c r="AG68" s="10"/>
      <c r="AH68" s="36">
        <v>-5.3999999999999999E-2</v>
      </c>
      <c r="AI68" s="40">
        <v>2483</v>
      </c>
      <c r="AJ68" s="37">
        <v>0.74</v>
      </c>
      <c r="AK68" s="42" t="s">
        <v>214</v>
      </c>
      <c r="AL68" s="41">
        <v>1557</v>
      </c>
      <c r="AN68" s="86"/>
      <c r="AO68" s="87"/>
      <c r="AP68" s="88">
        <f t="shared" si="20"/>
        <v>0</v>
      </c>
      <c r="AR68" s="86">
        <f t="shared" si="21"/>
        <v>0</v>
      </c>
      <c r="AS68" s="87"/>
      <c r="AT68" s="88">
        <f t="shared" si="22"/>
        <v>0</v>
      </c>
      <c r="AV68" s="88">
        <v>0</v>
      </c>
    </row>
    <row r="69" spans="1:48" ht="24" customHeight="1">
      <c r="A69" s="16"/>
      <c r="B69" s="17">
        <f t="shared" si="23"/>
        <v>11</v>
      </c>
      <c r="C69" s="10"/>
      <c r="D69" s="18" t="s">
        <v>145</v>
      </c>
      <c r="E69" s="10"/>
      <c r="F69" s="18" t="s">
        <v>11</v>
      </c>
      <c r="G69" s="18" t="s">
        <v>11</v>
      </c>
      <c r="H69" s="10"/>
      <c r="I69" s="19">
        <v>199910</v>
      </c>
      <c r="J69" s="19">
        <v>1730</v>
      </c>
      <c r="K69" s="17" t="s">
        <v>9</v>
      </c>
      <c r="L69" s="10"/>
      <c r="M69" s="60">
        <v>23</v>
      </c>
      <c r="N69" s="60">
        <v>55</v>
      </c>
      <c r="O69" s="60">
        <v>24</v>
      </c>
      <c r="P69" s="10"/>
      <c r="Q69" s="60">
        <f t="shared" si="17"/>
        <v>825</v>
      </c>
      <c r="R69" s="10"/>
      <c r="S69" s="62">
        <f t="shared" si="18"/>
        <v>880</v>
      </c>
      <c r="T69" s="10"/>
      <c r="U69" s="64">
        <v>27.5</v>
      </c>
      <c r="V69" s="64">
        <v>11.95</v>
      </c>
      <c r="W69" s="10"/>
      <c r="X69" s="43">
        <v>32410000</v>
      </c>
      <c r="Y69" s="36">
        <v>9.0999999999999998E-2</v>
      </c>
      <c r="Z69" s="10"/>
      <c r="AA69" s="20">
        <v>52</v>
      </c>
      <c r="AB69" s="20">
        <v>10</v>
      </c>
      <c r="AC69" s="20">
        <v>2</v>
      </c>
      <c r="AD69" s="20">
        <v>35</v>
      </c>
      <c r="AE69" s="20">
        <v>1</v>
      </c>
      <c r="AF69" s="66">
        <f t="shared" si="19"/>
        <v>100</v>
      </c>
      <c r="AG69" s="10"/>
      <c r="AH69" s="36">
        <v>-0.08</v>
      </c>
      <c r="AI69" s="40">
        <v>17033</v>
      </c>
      <c r="AJ69" s="37">
        <v>0.68</v>
      </c>
      <c r="AK69" s="42" t="s">
        <v>213</v>
      </c>
      <c r="AL69" s="41">
        <v>673</v>
      </c>
      <c r="AN69" s="86"/>
      <c r="AO69" s="87"/>
      <c r="AP69" s="88">
        <f t="shared" si="20"/>
        <v>0</v>
      </c>
      <c r="AR69" s="86">
        <f t="shared" si="21"/>
        <v>0</v>
      </c>
      <c r="AS69" s="87"/>
      <c r="AT69" s="88">
        <f t="shared" si="22"/>
        <v>0</v>
      </c>
      <c r="AV69" s="88">
        <v>0</v>
      </c>
    </row>
    <row r="70" spans="1:48" ht="24" customHeight="1">
      <c r="A70" s="16"/>
      <c r="B70" s="17">
        <f t="shared" si="23"/>
        <v>12</v>
      </c>
      <c r="C70" s="10"/>
      <c r="D70" s="18" t="s">
        <v>64</v>
      </c>
      <c r="E70" s="10"/>
      <c r="F70" s="18" t="s">
        <v>11</v>
      </c>
      <c r="G70" s="18" t="s">
        <v>11</v>
      </c>
      <c r="H70" s="10"/>
      <c r="I70" s="19">
        <v>1343098</v>
      </c>
      <c r="J70" s="19">
        <v>2830</v>
      </c>
      <c r="K70" s="17" t="s">
        <v>9</v>
      </c>
      <c r="L70" s="10"/>
      <c r="M70" s="60">
        <v>203</v>
      </c>
      <c r="N70" s="60">
        <v>361</v>
      </c>
      <c r="O70" s="60">
        <v>386</v>
      </c>
      <c r="P70" s="10"/>
      <c r="Q70" s="60">
        <f t="shared" si="17"/>
        <v>5415</v>
      </c>
      <c r="R70" s="10"/>
      <c r="S70" s="62">
        <f t="shared" si="18"/>
        <v>5776</v>
      </c>
      <c r="T70" s="10"/>
      <c r="U70" s="64">
        <v>26.9</v>
      </c>
      <c r="V70" s="64">
        <v>34.68</v>
      </c>
      <c r="W70" s="10"/>
      <c r="X70" s="43">
        <v>341160000</v>
      </c>
      <c r="Y70" s="36">
        <v>8.8999999999999996E-2</v>
      </c>
      <c r="Z70" s="10"/>
      <c r="AA70" s="20">
        <v>61</v>
      </c>
      <c r="AB70" s="20">
        <v>4</v>
      </c>
      <c r="AC70" s="20">
        <v>1</v>
      </c>
      <c r="AD70" s="20">
        <v>33</v>
      </c>
      <c r="AE70" s="20">
        <v>1</v>
      </c>
      <c r="AF70" s="66">
        <f t="shared" si="19"/>
        <v>100</v>
      </c>
      <c r="AG70" s="10"/>
      <c r="AH70" s="36">
        <v>-0.13100000000000001</v>
      </c>
      <c r="AI70" s="40">
        <v>7433</v>
      </c>
      <c r="AJ70" s="37">
        <v>0.81</v>
      </c>
      <c r="AK70" s="42" t="s">
        <v>210</v>
      </c>
      <c r="AL70" s="41">
        <v>2042</v>
      </c>
      <c r="AN70" s="86"/>
      <c r="AO70" s="87"/>
      <c r="AP70" s="88">
        <f t="shared" si="20"/>
        <v>0</v>
      </c>
      <c r="AR70" s="86">
        <f t="shared" si="21"/>
        <v>0</v>
      </c>
      <c r="AS70" s="87"/>
      <c r="AT70" s="88">
        <f t="shared" si="22"/>
        <v>0</v>
      </c>
      <c r="AV70" s="88">
        <v>0</v>
      </c>
    </row>
    <row r="71" spans="1:48" ht="24" customHeight="1">
      <c r="A71" s="16"/>
      <c r="B71" s="17">
        <f t="shared" si="23"/>
        <v>13</v>
      </c>
      <c r="C71" s="10"/>
      <c r="D71" s="18" t="s">
        <v>184</v>
      </c>
      <c r="E71" s="10"/>
      <c r="F71" s="18" t="s">
        <v>18</v>
      </c>
      <c r="G71" s="18" t="s">
        <v>224</v>
      </c>
      <c r="H71" s="10"/>
      <c r="I71" s="19">
        <v>94569072</v>
      </c>
      <c r="J71" s="19">
        <v>2050</v>
      </c>
      <c r="K71" s="17" t="s">
        <v>9</v>
      </c>
      <c r="L71" s="10"/>
      <c r="M71" s="60">
        <v>8417</v>
      </c>
      <c r="N71" s="60">
        <v>24970</v>
      </c>
      <c r="O71" s="60">
        <v>21599</v>
      </c>
      <c r="P71" s="10"/>
      <c r="Q71" s="60">
        <f t="shared" si="17"/>
        <v>374550</v>
      </c>
      <c r="R71" s="10"/>
      <c r="S71" s="62">
        <f t="shared" si="18"/>
        <v>399520</v>
      </c>
      <c r="T71" s="10"/>
      <c r="U71" s="64">
        <v>26.4</v>
      </c>
      <c r="V71" s="64">
        <v>22.65</v>
      </c>
      <c r="W71" s="10"/>
      <c r="X71" s="43">
        <v>18020000000</v>
      </c>
      <c r="Y71" s="36">
        <v>8.7999999999999995E-2</v>
      </c>
      <c r="Z71" s="10"/>
      <c r="AA71" s="20">
        <v>30</v>
      </c>
      <c r="AB71" s="20">
        <v>20</v>
      </c>
      <c r="AC71" s="20">
        <v>2</v>
      </c>
      <c r="AD71" s="20">
        <v>47</v>
      </c>
      <c r="AE71" s="20">
        <v>1</v>
      </c>
      <c r="AF71" s="66">
        <f t="shared" si="19"/>
        <v>100</v>
      </c>
      <c r="AG71" s="10"/>
      <c r="AH71" s="36">
        <v>-4.2000000000000003E-2</v>
      </c>
      <c r="AI71" s="40">
        <v>53577</v>
      </c>
      <c r="AJ71" s="37">
        <v>0.82</v>
      </c>
      <c r="AK71" s="42" t="s">
        <v>213</v>
      </c>
      <c r="AL71" s="41">
        <v>1157</v>
      </c>
      <c r="AN71" s="86"/>
      <c r="AO71" s="87"/>
      <c r="AP71" s="88">
        <f t="shared" si="20"/>
        <v>0</v>
      </c>
      <c r="AR71" s="86">
        <f t="shared" si="21"/>
        <v>0</v>
      </c>
      <c r="AS71" s="87"/>
      <c r="AT71" s="88">
        <f t="shared" si="22"/>
        <v>0</v>
      </c>
      <c r="AV71" s="88">
        <v>0</v>
      </c>
    </row>
    <row r="72" spans="1:48" ht="24" customHeight="1">
      <c r="A72" s="16"/>
      <c r="B72" s="17">
        <f t="shared" si="23"/>
        <v>14</v>
      </c>
      <c r="C72" s="10"/>
      <c r="D72" s="18" t="s">
        <v>103</v>
      </c>
      <c r="E72" s="10"/>
      <c r="F72" s="18" t="s">
        <v>5</v>
      </c>
      <c r="G72" s="18" t="s">
        <v>226</v>
      </c>
      <c r="H72" s="10"/>
      <c r="I72" s="19">
        <v>6293253</v>
      </c>
      <c r="J72" s="19">
        <v>4730</v>
      </c>
      <c r="K72" s="17" t="s">
        <v>9</v>
      </c>
      <c r="L72" s="10"/>
      <c r="M72" s="60">
        <v>2414</v>
      </c>
      <c r="N72" s="60">
        <v>1645</v>
      </c>
      <c r="O72" s="60">
        <v>1680</v>
      </c>
      <c r="P72" s="10"/>
      <c r="Q72" s="60">
        <f t="shared" si="17"/>
        <v>24675</v>
      </c>
      <c r="R72" s="10"/>
      <c r="S72" s="62">
        <f t="shared" si="18"/>
        <v>26320</v>
      </c>
      <c r="T72" s="10"/>
      <c r="U72" s="64">
        <v>26.1</v>
      </c>
      <c r="V72" s="64">
        <v>24.63</v>
      </c>
      <c r="W72" s="10"/>
      <c r="X72" s="43">
        <v>2280000000</v>
      </c>
      <c r="Y72" s="36">
        <v>8.6999999999999994E-2</v>
      </c>
      <c r="Z72" s="10"/>
      <c r="AA72" s="20">
        <v>69</v>
      </c>
      <c r="AB72" s="20">
        <v>11</v>
      </c>
      <c r="AC72" s="20">
        <v>1</v>
      </c>
      <c r="AD72" s="20">
        <v>18</v>
      </c>
      <c r="AE72" s="20">
        <v>1</v>
      </c>
      <c r="AF72" s="66">
        <f t="shared" si="19"/>
        <v>100</v>
      </c>
      <c r="AG72" s="10"/>
      <c r="AH72" s="36">
        <v>-3.6999999999999998E-2</v>
      </c>
      <c r="AI72" s="40">
        <v>56465</v>
      </c>
      <c r="AJ72" s="37">
        <v>0.83</v>
      </c>
      <c r="AK72" s="42" t="s">
        <v>213</v>
      </c>
      <c r="AL72" s="41">
        <v>1373</v>
      </c>
      <c r="AN72" s="86"/>
      <c r="AO72" s="87"/>
      <c r="AP72" s="88">
        <f t="shared" si="20"/>
        <v>0</v>
      </c>
      <c r="AR72" s="86">
        <f t="shared" si="21"/>
        <v>0</v>
      </c>
      <c r="AS72" s="87"/>
      <c r="AT72" s="88">
        <f t="shared" si="22"/>
        <v>0</v>
      </c>
      <c r="AV72" s="88">
        <v>0</v>
      </c>
    </row>
    <row r="73" spans="1:48" ht="24" customHeight="1">
      <c r="A73" s="16"/>
      <c r="B73" s="17">
        <f t="shared" si="23"/>
        <v>15</v>
      </c>
      <c r="C73" s="10"/>
      <c r="D73" s="18" t="s">
        <v>155</v>
      </c>
      <c r="E73" s="10"/>
      <c r="F73" s="18" t="s">
        <v>11</v>
      </c>
      <c r="G73" s="18" t="s">
        <v>11</v>
      </c>
      <c r="H73" s="10"/>
      <c r="I73" s="19">
        <v>56015472</v>
      </c>
      <c r="J73" s="19">
        <v>5480</v>
      </c>
      <c r="K73" s="17" t="s">
        <v>9</v>
      </c>
      <c r="L73" s="10"/>
      <c r="M73" s="60">
        <v>14071</v>
      </c>
      <c r="N73" s="60">
        <v>14507</v>
      </c>
      <c r="O73" s="60">
        <v>15099</v>
      </c>
      <c r="P73" s="10"/>
      <c r="Q73" s="60">
        <f t="shared" si="17"/>
        <v>217605</v>
      </c>
      <c r="R73" s="10"/>
      <c r="S73" s="62">
        <f t="shared" si="18"/>
        <v>232112</v>
      </c>
      <c r="T73" s="10"/>
      <c r="U73" s="64">
        <v>25.9</v>
      </c>
      <c r="V73" s="64">
        <v>27.79</v>
      </c>
      <c r="W73" s="10"/>
      <c r="X73" s="43">
        <v>25470000000</v>
      </c>
      <c r="Y73" s="36">
        <v>8.5999999999999993E-2</v>
      </c>
      <c r="Z73" s="10"/>
      <c r="AA73" s="20">
        <v>67</v>
      </c>
      <c r="AB73" s="20">
        <v>2</v>
      </c>
      <c r="AC73" s="20">
        <v>1</v>
      </c>
      <c r="AD73" s="20">
        <v>29</v>
      </c>
      <c r="AE73" s="20">
        <v>1</v>
      </c>
      <c r="AF73" s="66">
        <f t="shared" si="19"/>
        <v>100</v>
      </c>
      <c r="AG73" s="10"/>
      <c r="AH73" s="36">
        <v>-4.7E-2</v>
      </c>
      <c r="AI73" s="40">
        <v>17691</v>
      </c>
      <c r="AJ73" s="37">
        <v>0.83</v>
      </c>
      <c r="AK73" s="42" t="s">
        <v>213</v>
      </c>
      <c r="AL73" s="41">
        <v>1509</v>
      </c>
      <c r="AN73" s="86"/>
      <c r="AO73" s="87"/>
      <c r="AP73" s="88">
        <f t="shared" si="20"/>
        <v>0</v>
      </c>
      <c r="AR73" s="86">
        <f t="shared" si="21"/>
        <v>0</v>
      </c>
      <c r="AS73" s="87"/>
      <c r="AT73" s="88">
        <f t="shared" si="22"/>
        <v>0</v>
      </c>
      <c r="AV73" s="88">
        <v>0</v>
      </c>
    </row>
    <row r="74" spans="1:48" ht="24" customHeight="1">
      <c r="A74" s="16"/>
      <c r="B74" s="17">
        <f t="shared" si="23"/>
        <v>16</v>
      </c>
      <c r="C74" s="10"/>
      <c r="D74" s="18" t="s">
        <v>159</v>
      </c>
      <c r="E74" s="10"/>
      <c r="F74" s="18" t="s">
        <v>5</v>
      </c>
      <c r="G74" s="18" t="s">
        <v>11</v>
      </c>
      <c r="H74" s="10"/>
      <c r="I74" s="19">
        <v>39578828</v>
      </c>
      <c r="J74" s="19">
        <v>2140</v>
      </c>
      <c r="K74" s="17" t="s">
        <v>9</v>
      </c>
      <c r="L74" s="10"/>
      <c r="M74" s="60">
        <v>2311</v>
      </c>
      <c r="N74" s="60">
        <v>10178</v>
      </c>
      <c r="O74" s="60">
        <v>10798</v>
      </c>
      <c r="P74" s="10"/>
      <c r="Q74" s="60">
        <f t="shared" si="17"/>
        <v>152670</v>
      </c>
      <c r="R74" s="10"/>
      <c r="S74" s="62">
        <f t="shared" si="18"/>
        <v>162848</v>
      </c>
      <c r="T74" s="10"/>
      <c r="U74" s="64">
        <v>25.7</v>
      </c>
      <c r="V74" s="64">
        <v>27.41</v>
      </c>
      <c r="W74" s="10"/>
      <c r="X74" s="43">
        <v>8170000000</v>
      </c>
      <c r="Y74" s="36">
        <v>8.5999999999999993E-2</v>
      </c>
      <c r="Z74" s="10"/>
      <c r="AA74" s="20">
        <v>58</v>
      </c>
      <c r="AB74" s="20">
        <v>20</v>
      </c>
      <c r="AC74" s="20">
        <v>1</v>
      </c>
      <c r="AD74" s="20">
        <v>20</v>
      </c>
      <c r="AE74" s="20">
        <v>1</v>
      </c>
      <c r="AF74" s="66">
        <f t="shared" si="19"/>
        <v>100</v>
      </c>
      <c r="AG74" s="10"/>
      <c r="AH74" s="36">
        <v>-0.09</v>
      </c>
      <c r="AI74" s="40">
        <v>3165</v>
      </c>
      <c r="AJ74" s="37">
        <v>0.61</v>
      </c>
      <c r="AK74" s="42" t="s">
        <v>214</v>
      </c>
      <c r="AL74" s="41">
        <v>1749</v>
      </c>
      <c r="AN74" s="86"/>
      <c r="AO74" s="87"/>
      <c r="AP74" s="88">
        <f t="shared" si="20"/>
        <v>0</v>
      </c>
      <c r="AR74" s="86">
        <f t="shared" si="21"/>
        <v>0</v>
      </c>
      <c r="AS74" s="87"/>
      <c r="AT74" s="88">
        <f t="shared" si="22"/>
        <v>0</v>
      </c>
      <c r="AV74" s="88">
        <v>0</v>
      </c>
    </row>
    <row r="75" spans="1:48" ht="24" customHeight="1">
      <c r="A75" s="16"/>
      <c r="B75" s="17">
        <f t="shared" si="23"/>
        <v>17</v>
      </c>
      <c r="C75" s="10"/>
      <c r="D75" s="18" t="s">
        <v>36</v>
      </c>
      <c r="E75" s="10"/>
      <c r="F75" s="18" t="s">
        <v>11</v>
      </c>
      <c r="G75" s="18" t="s">
        <v>11</v>
      </c>
      <c r="H75" s="10"/>
      <c r="I75" s="19">
        <v>539560</v>
      </c>
      <c r="J75" s="19">
        <v>2970</v>
      </c>
      <c r="K75" s="17" t="s">
        <v>9</v>
      </c>
      <c r="L75" s="10"/>
      <c r="M75" s="60">
        <v>41</v>
      </c>
      <c r="N75" s="60">
        <v>135</v>
      </c>
      <c r="O75" s="60">
        <v>135</v>
      </c>
      <c r="P75" s="10"/>
      <c r="Q75" s="60">
        <f t="shared" si="17"/>
        <v>2025</v>
      </c>
      <c r="R75" s="10"/>
      <c r="S75" s="62">
        <f t="shared" si="18"/>
        <v>2160</v>
      </c>
      <c r="T75" s="10"/>
      <c r="U75" s="64">
        <v>25</v>
      </c>
      <c r="V75" s="64">
        <v>25</v>
      </c>
      <c r="W75" s="10"/>
      <c r="X75" s="43">
        <f>AP75+AT75</f>
        <v>140541954.52500001</v>
      </c>
      <c r="Y75" s="36">
        <f>X75/AV75</f>
        <v>8.4511097128683113E-2</v>
      </c>
      <c r="Z75" s="10"/>
      <c r="AA75" s="20">
        <v>46.5</v>
      </c>
      <c r="AB75" s="20">
        <v>21.9</v>
      </c>
      <c r="AC75" s="20">
        <v>3.7</v>
      </c>
      <c r="AD75" s="20">
        <v>21.5</v>
      </c>
      <c r="AE75" s="20">
        <v>6.4</v>
      </c>
      <c r="AF75" s="66">
        <f t="shared" si="19"/>
        <v>100.00000000000001</v>
      </c>
      <c r="AG75" s="10"/>
      <c r="AH75" s="72"/>
      <c r="AI75" s="73"/>
      <c r="AJ75" s="74"/>
      <c r="AK75" s="75"/>
      <c r="AL75" s="76"/>
      <c r="AN75" s="57">
        <v>3130.982</v>
      </c>
      <c r="AO75" s="35">
        <v>70</v>
      </c>
      <c r="AP75" s="43">
        <f t="shared" si="20"/>
        <v>29587779.900000002</v>
      </c>
      <c r="AR75" s="57">
        <f t="shared" si="21"/>
        <v>3130.982</v>
      </c>
      <c r="AS75" s="35">
        <v>17.5</v>
      </c>
      <c r="AT75" s="43">
        <f t="shared" si="22"/>
        <v>110954174.625</v>
      </c>
      <c r="AV75" s="43">
        <v>1663000000</v>
      </c>
    </row>
    <row r="76" spans="1:48" ht="24" customHeight="1">
      <c r="A76" s="16"/>
      <c r="B76" s="17">
        <f t="shared" si="23"/>
        <v>18</v>
      </c>
      <c r="C76" s="10"/>
      <c r="D76" s="18" t="s">
        <v>225</v>
      </c>
      <c r="E76" s="10"/>
      <c r="F76" s="18" t="s">
        <v>11</v>
      </c>
      <c r="G76" s="18" t="s">
        <v>11</v>
      </c>
      <c r="H76" s="10"/>
      <c r="I76" s="19">
        <v>539560</v>
      </c>
      <c r="J76" s="19"/>
      <c r="K76" s="17" t="s">
        <v>9</v>
      </c>
      <c r="L76" s="10"/>
      <c r="M76" s="60">
        <v>41</v>
      </c>
      <c r="N76" s="60">
        <v>135</v>
      </c>
      <c r="O76" s="60">
        <v>43</v>
      </c>
      <c r="P76" s="10"/>
      <c r="Q76" s="60">
        <f t="shared" si="17"/>
        <v>2025</v>
      </c>
      <c r="R76" s="10"/>
      <c r="S76" s="62">
        <f t="shared" si="18"/>
        <v>2160</v>
      </c>
      <c r="T76" s="10"/>
      <c r="U76" s="64">
        <v>25</v>
      </c>
      <c r="V76" s="64">
        <v>7.86</v>
      </c>
      <c r="W76" s="10"/>
      <c r="X76" s="43">
        <v>138350000</v>
      </c>
      <c r="Y76" s="36">
        <v>8.3000000000000004E-2</v>
      </c>
      <c r="Z76" s="10"/>
      <c r="AA76" s="20">
        <v>38</v>
      </c>
      <c r="AB76" s="20">
        <v>6</v>
      </c>
      <c r="AC76" s="20">
        <v>2</v>
      </c>
      <c r="AD76" s="20">
        <v>53</v>
      </c>
      <c r="AE76" s="20">
        <v>1</v>
      </c>
      <c r="AF76" s="66">
        <f t="shared" si="19"/>
        <v>100</v>
      </c>
      <c r="AG76" s="10"/>
      <c r="AH76" s="36">
        <v>-1E-3</v>
      </c>
      <c r="AI76" s="40">
        <v>12039</v>
      </c>
      <c r="AJ76" s="37">
        <v>0.67</v>
      </c>
      <c r="AK76" s="42" t="s">
        <v>213</v>
      </c>
      <c r="AL76" s="41">
        <v>417</v>
      </c>
      <c r="AN76" s="86"/>
      <c r="AO76" s="87"/>
      <c r="AP76" s="88">
        <f t="shared" si="20"/>
        <v>0</v>
      </c>
      <c r="AR76" s="86">
        <f t="shared" si="21"/>
        <v>0</v>
      </c>
      <c r="AS76" s="87"/>
      <c r="AT76" s="88">
        <f t="shared" si="22"/>
        <v>0</v>
      </c>
      <c r="AV76" s="88">
        <v>0</v>
      </c>
    </row>
    <row r="77" spans="1:48" ht="24" customHeight="1">
      <c r="A77" s="16"/>
      <c r="B77" s="17">
        <f t="shared" si="23"/>
        <v>19</v>
      </c>
      <c r="C77" s="10"/>
      <c r="D77" s="18" t="s">
        <v>73</v>
      </c>
      <c r="E77" s="10"/>
      <c r="F77" s="18" t="s">
        <v>11</v>
      </c>
      <c r="G77" s="18" t="s">
        <v>11</v>
      </c>
      <c r="H77" s="10"/>
      <c r="I77" s="19">
        <v>28206728</v>
      </c>
      <c r="J77" s="19">
        <v>1380</v>
      </c>
      <c r="K77" s="17" t="s">
        <v>9</v>
      </c>
      <c r="L77" s="10"/>
      <c r="M77" s="60">
        <v>1802</v>
      </c>
      <c r="N77" s="60">
        <v>7018</v>
      </c>
      <c r="O77" s="60">
        <v>5387</v>
      </c>
      <c r="P77" s="10"/>
      <c r="Q77" s="60">
        <f t="shared" si="17"/>
        <v>105270</v>
      </c>
      <c r="R77" s="10"/>
      <c r="S77" s="62">
        <f t="shared" si="18"/>
        <v>112288</v>
      </c>
      <c r="T77" s="10"/>
      <c r="U77" s="64">
        <v>24.9</v>
      </c>
      <c r="V77" s="64">
        <v>18.29</v>
      </c>
      <c r="W77" s="10"/>
      <c r="X77" s="43">
        <v>4550000000</v>
      </c>
      <c r="Y77" s="36">
        <v>8.3000000000000004E-2</v>
      </c>
      <c r="Z77" s="10"/>
      <c r="AA77" s="20">
        <v>48</v>
      </c>
      <c r="AB77" s="20">
        <v>3</v>
      </c>
      <c r="AC77" s="20">
        <v>3</v>
      </c>
      <c r="AD77" s="20">
        <v>45</v>
      </c>
      <c r="AE77" s="20">
        <v>1</v>
      </c>
      <c r="AF77" s="66">
        <f t="shared" si="19"/>
        <v>100</v>
      </c>
      <c r="AG77" s="10"/>
      <c r="AH77" s="36">
        <v>1.0999999999999999E-2</v>
      </c>
      <c r="AI77" s="40">
        <v>7328</v>
      </c>
      <c r="AJ77" s="37">
        <v>0.7</v>
      </c>
      <c r="AK77" s="42" t="s">
        <v>213</v>
      </c>
      <c r="AL77" s="41">
        <v>976</v>
      </c>
      <c r="AN77" s="86"/>
      <c r="AO77" s="87"/>
      <c r="AP77" s="88">
        <f t="shared" si="20"/>
        <v>0</v>
      </c>
      <c r="AR77" s="86">
        <f t="shared" si="21"/>
        <v>0</v>
      </c>
      <c r="AS77" s="87"/>
      <c r="AT77" s="88">
        <f t="shared" si="22"/>
        <v>0</v>
      </c>
      <c r="AV77" s="88">
        <v>0</v>
      </c>
    </row>
    <row r="78" spans="1:48" ht="24" customHeight="1">
      <c r="A78" s="16"/>
      <c r="B78" s="17">
        <f t="shared" si="23"/>
        <v>20</v>
      </c>
      <c r="C78" s="10"/>
      <c r="D78" s="18" t="s">
        <v>61</v>
      </c>
      <c r="E78" s="10"/>
      <c r="F78" s="18" t="s">
        <v>11</v>
      </c>
      <c r="G78" s="18" t="s">
        <v>11</v>
      </c>
      <c r="H78" s="10"/>
      <c r="I78" s="19">
        <v>1221490</v>
      </c>
      <c r="J78" s="19">
        <v>6550</v>
      </c>
      <c r="K78" s="17" t="s">
        <v>9</v>
      </c>
      <c r="L78" s="10"/>
      <c r="M78" s="60">
        <v>41</v>
      </c>
      <c r="N78" s="60">
        <v>300</v>
      </c>
      <c r="O78" s="60">
        <v>217</v>
      </c>
      <c r="P78" s="10"/>
      <c r="Q78" s="60">
        <f t="shared" si="17"/>
        <v>4500</v>
      </c>
      <c r="R78" s="10"/>
      <c r="S78" s="62">
        <f t="shared" si="18"/>
        <v>4800</v>
      </c>
      <c r="T78" s="10"/>
      <c r="U78" s="64">
        <v>24.6</v>
      </c>
      <c r="V78" s="64">
        <v>16.690000000000001</v>
      </c>
      <c r="W78" s="10"/>
      <c r="X78" s="43">
        <v>919590000</v>
      </c>
      <c r="Y78" s="36">
        <v>8.2000000000000003E-2</v>
      </c>
      <c r="Z78" s="10"/>
      <c r="AA78" s="20">
        <v>48</v>
      </c>
      <c r="AB78" s="20">
        <v>3</v>
      </c>
      <c r="AC78" s="20">
        <v>1</v>
      </c>
      <c r="AD78" s="20">
        <v>47</v>
      </c>
      <c r="AE78" s="20">
        <v>1</v>
      </c>
      <c r="AF78" s="66">
        <f t="shared" si="19"/>
        <v>100</v>
      </c>
      <c r="AG78" s="10"/>
      <c r="AH78" s="36">
        <v>-3.0000000000000001E-3</v>
      </c>
      <c r="AI78" s="40">
        <v>11707</v>
      </c>
      <c r="AJ78" s="37">
        <v>0.73</v>
      </c>
      <c r="AK78" s="42" t="s">
        <v>213</v>
      </c>
      <c r="AL78" s="41">
        <v>1094</v>
      </c>
      <c r="AN78" s="86"/>
      <c r="AO78" s="87"/>
      <c r="AP78" s="88">
        <f t="shared" si="20"/>
        <v>0</v>
      </c>
      <c r="AR78" s="86">
        <f t="shared" si="21"/>
        <v>0</v>
      </c>
      <c r="AS78" s="87"/>
      <c r="AT78" s="88">
        <f t="shared" si="22"/>
        <v>0</v>
      </c>
      <c r="AV78" s="88">
        <v>0</v>
      </c>
    </row>
    <row r="79" spans="1:48" ht="24" customHeight="1">
      <c r="A79" s="16"/>
      <c r="B79" s="17">
        <f t="shared" si="23"/>
        <v>21</v>
      </c>
      <c r="C79" s="10"/>
      <c r="D79" s="18" t="s">
        <v>79</v>
      </c>
      <c r="E79" s="10"/>
      <c r="F79" s="18" t="s">
        <v>13</v>
      </c>
      <c r="G79" s="18" t="s">
        <v>222</v>
      </c>
      <c r="H79" s="10"/>
      <c r="I79" s="19">
        <v>773303</v>
      </c>
      <c r="J79" s="19">
        <v>4250</v>
      </c>
      <c r="K79" s="17" t="s">
        <v>9</v>
      </c>
      <c r="L79" s="10"/>
      <c r="M79" s="60">
        <v>128</v>
      </c>
      <c r="N79" s="60">
        <v>190</v>
      </c>
      <c r="O79" s="60">
        <v>121</v>
      </c>
      <c r="P79" s="10"/>
      <c r="Q79" s="60">
        <f t="shared" si="17"/>
        <v>2850</v>
      </c>
      <c r="R79" s="10"/>
      <c r="S79" s="62">
        <f t="shared" si="18"/>
        <v>3040</v>
      </c>
      <c r="T79" s="10"/>
      <c r="U79" s="64">
        <v>24.6</v>
      </c>
      <c r="V79" s="64">
        <v>16.27</v>
      </c>
      <c r="W79" s="10"/>
      <c r="X79" s="43">
        <v>286260000</v>
      </c>
      <c r="Y79" s="36">
        <v>8.2000000000000003E-2</v>
      </c>
      <c r="Z79" s="10"/>
      <c r="AA79" s="20">
        <v>51</v>
      </c>
      <c r="AB79" s="20">
        <v>19</v>
      </c>
      <c r="AC79" s="20">
        <v>6</v>
      </c>
      <c r="AD79" s="20">
        <v>23</v>
      </c>
      <c r="AE79" s="20">
        <v>1</v>
      </c>
      <c r="AF79" s="66">
        <f t="shared" si="19"/>
        <v>100</v>
      </c>
      <c r="AG79" s="10"/>
      <c r="AH79" s="36">
        <v>-9.2999999999999999E-2</v>
      </c>
      <c r="AI79" s="40">
        <v>2029</v>
      </c>
      <c r="AJ79" s="37">
        <v>0.85</v>
      </c>
      <c r="AK79" s="42" t="s">
        <v>210</v>
      </c>
      <c r="AL79" s="41">
        <v>856</v>
      </c>
      <c r="AN79" s="86"/>
      <c r="AO79" s="87"/>
      <c r="AP79" s="88">
        <f t="shared" si="20"/>
        <v>0</v>
      </c>
      <c r="AR79" s="86">
        <f t="shared" si="21"/>
        <v>0</v>
      </c>
      <c r="AS79" s="87"/>
      <c r="AT79" s="88">
        <f t="shared" si="22"/>
        <v>0</v>
      </c>
      <c r="AV79" s="88">
        <v>0</v>
      </c>
    </row>
    <row r="80" spans="1:48" ht="24" customHeight="1">
      <c r="A80" s="16"/>
      <c r="B80" s="17">
        <f t="shared" si="23"/>
        <v>22</v>
      </c>
      <c r="C80" s="10"/>
      <c r="D80" s="18" t="s">
        <v>112</v>
      </c>
      <c r="E80" s="10"/>
      <c r="F80" s="18" t="s">
        <v>11</v>
      </c>
      <c r="G80" s="18" t="s">
        <v>11</v>
      </c>
      <c r="H80" s="10"/>
      <c r="I80" s="19">
        <v>4301018</v>
      </c>
      <c r="J80" s="19">
        <v>1120</v>
      </c>
      <c r="K80" s="17" t="s">
        <v>9</v>
      </c>
      <c r="L80" s="10"/>
      <c r="M80" s="60">
        <v>184</v>
      </c>
      <c r="N80" s="60">
        <v>1064</v>
      </c>
      <c r="O80" s="60">
        <v>672</v>
      </c>
      <c r="P80" s="10"/>
      <c r="Q80" s="60">
        <f t="shared" si="17"/>
        <v>15960</v>
      </c>
      <c r="R80" s="10"/>
      <c r="S80" s="62">
        <f t="shared" si="18"/>
        <v>17024</v>
      </c>
      <c r="T80" s="10"/>
      <c r="U80" s="64">
        <v>24.7</v>
      </c>
      <c r="V80" s="64">
        <v>17.55</v>
      </c>
      <c r="W80" s="10"/>
      <c r="X80" s="43">
        <v>389830000</v>
      </c>
      <c r="Y80" s="36">
        <v>8.2000000000000003E-2</v>
      </c>
      <c r="Z80" s="10"/>
      <c r="AA80" s="20">
        <v>60</v>
      </c>
      <c r="AB80" s="20">
        <v>10</v>
      </c>
      <c r="AC80" s="20">
        <v>2</v>
      </c>
      <c r="AD80" s="20">
        <v>27</v>
      </c>
      <c r="AE80" s="20">
        <v>1</v>
      </c>
      <c r="AF80" s="66">
        <f t="shared" si="19"/>
        <v>100</v>
      </c>
      <c r="AG80" s="10"/>
      <c r="AH80" s="36">
        <v>-5.7000000000000002E-2</v>
      </c>
      <c r="AI80" s="40">
        <v>9677</v>
      </c>
      <c r="AJ80" s="37">
        <v>0.63</v>
      </c>
      <c r="AK80" s="42" t="s">
        <v>214</v>
      </c>
      <c r="AL80" s="41">
        <v>948</v>
      </c>
      <c r="AN80" s="86"/>
      <c r="AO80" s="87"/>
      <c r="AP80" s="88">
        <f t="shared" si="20"/>
        <v>0</v>
      </c>
      <c r="AR80" s="86">
        <f t="shared" si="21"/>
        <v>0</v>
      </c>
      <c r="AS80" s="87"/>
      <c r="AT80" s="88">
        <f t="shared" si="22"/>
        <v>0</v>
      </c>
      <c r="AV80" s="88">
        <v>0</v>
      </c>
    </row>
    <row r="81" spans="1:48" ht="24" customHeight="1">
      <c r="A81" s="16"/>
      <c r="B81" s="17">
        <f t="shared" si="23"/>
        <v>23</v>
      </c>
      <c r="C81" s="10"/>
      <c r="D81" s="18" t="s">
        <v>92</v>
      </c>
      <c r="E81" s="10"/>
      <c r="F81" s="18" t="s">
        <v>5</v>
      </c>
      <c r="G81" s="18" t="s">
        <v>226</v>
      </c>
      <c r="H81" s="10"/>
      <c r="I81" s="19">
        <v>9455802</v>
      </c>
      <c r="J81" s="19">
        <v>3920</v>
      </c>
      <c r="K81" s="17" t="s">
        <v>9</v>
      </c>
      <c r="L81" s="10"/>
      <c r="M81" s="60">
        <v>750</v>
      </c>
      <c r="N81" s="60">
        <v>2306</v>
      </c>
      <c r="O81" s="60">
        <v>1076</v>
      </c>
      <c r="P81" s="10"/>
      <c r="Q81" s="60">
        <f t="shared" si="17"/>
        <v>34590</v>
      </c>
      <c r="R81" s="10"/>
      <c r="S81" s="62">
        <f t="shared" si="18"/>
        <v>36896</v>
      </c>
      <c r="T81" s="10"/>
      <c r="U81" s="64">
        <v>24.4</v>
      </c>
      <c r="V81" s="64">
        <v>10.53</v>
      </c>
      <c r="W81" s="10"/>
      <c r="X81" s="43">
        <v>3130000000</v>
      </c>
      <c r="Y81" s="36">
        <v>8.1000000000000003E-2</v>
      </c>
      <c r="Z81" s="10"/>
      <c r="AA81" s="20">
        <v>58</v>
      </c>
      <c r="AB81" s="20">
        <v>7</v>
      </c>
      <c r="AC81" s="20">
        <v>1</v>
      </c>
      <c r="AD81" s="20">
        <v>33</v>
      </c>
      <c r="AE81" s="20">
        <v>1</v>
      </c>
      <c r="AF81" s="66">
        <f t="shared" si="19"/>
        <v>100</v>
      </c>
      <c r="AG81" s="10"/>
      <c r="AH81" s="36">
        <v>-3.5000000000000003E-2</v>
      </c>
      <c r="AI81" s="40">
        <v>15889</v>
      </c>
      <c r="AJ81" s="37">
        <v>0.68</v>
      </c>
      <c r="AK81" s="42" t="s">
        <v>213</v>
      </c>
      <c r="AL81" s="41">
        <v>656</v>
      </c>
      <c r="AN81" s="86"/>
      <c r="AO81" s="87"/>
      <c r="AP81" s="88">
        <f t="shared" si="20"/>
        <v>0</v>
      </c>
      <c r="AR81" s="86">
        <f t="shared" si="21"/>
        <v>0</v>
      </c>
      <c r="AS81" s="87"/>
      <c r="AT81" s="88">
        <f t="shared" si="22"/>
        <v>0</v>
      </c>
      <c r="AV81" s="88">
        <v>0</v>
      </c>
    </row>
    <row r="82" spans="1:48" ht="24" customHeight="1">
      <c r="A82" s="16"/>
      <c r="B82" s="17">
        <f t="shared" si="23"/>
        <v>24</v>
      </c>
      <c r="C82" s="10"/>
      <c r="D82" s="18" t="s">
        <v>31</v>
      </c>
      <c r="E82" s="10"/>
      <c r="F82" s="18" t="s">
        <v>11</v>
      </c>
      <c r="G82" s="18" t="s">
        <v>11</v>
      </c>
      <c r="H82" s="10"/>
      <c r="I82" s="19">
        <v>2250260</v>
      </c>
      <c r="J82" s="19">
        <v>6610</v>
      </c>
      <c r="K82" s="17" t="s">
        <v>9</v>
      </c>
      <c r="L82" s="10"/>
      <c r="M82" s="60">
        <v>450</v>
      </c>
      <c r="N82" s="60">
        <v>535</v>
      </c>
      <c r="O82" s="60">
        <v>299</v>
      </c>
      <c r="P82" s="10"/>
      <c r="Q82" s="60">
        <f t="shared" si="17"/>
        <v>8025</v>
      </c>
      <c r="R82" s="10"/>
      <c r="S82" s="62">
        <f t="shared" si="18"/>
        <v>8560</v>
      </c>
      <c r="T82" s="10"/>
      <c r="U82" s="64">
        <v>23.8</v>
      </c>
      <c r="V82" s="64">
        <v>13.33</v>
      </c>
      <c r="W82" s="10"/>
      <c r="X82" s="43">
        <v>1240000000</v>
      </c>
      <c r="Y82" s="36">
        <v>7.9000000000000001E-2</v>
      </c>
      <c r="Z82" s="10"/>
      <c r="AA82" s="20">
        <v>62</v>
      </c>
      <c r="AB82" s="20">
        <v>3</v>
      </c>
      <c r="AC82" s="20">
        <v>1</v>
      </c>
      <c r="AD82" s="20">
        <v>33</v>
      </c>
      <c r="AE82" s="20">
        <v>1</v>
      </c>
      <c r="AF82" s="66">
        <f t="shared" si="19"/>
        <v>100</v>
      </c>
      <c r="AG82" s="10"/>
      <c r="AH82" s="36">
        <v>-5.0999999999999997E-2</v>
      </c>
      <c r="AI82" s="40">
        <v>29031</v>
      </c>
      <c r="AJ82" s="37">
        <v>0.72</v>
      </c>
      <c r="AK82" s="42" t="s">
        <v>214</v>
      </c>
      <c r="AL82" s="41">
        <v>787</v>
      </c>
      <c r="AN82" s="86"/>
      <c r="AO82" s="87"/>
      <c r="AP82" s="88">
        <f t="shared" si="20"/>
        <v>0</v>
      </c>
      <c r="AR82" s="86">
        <f t="shared" si="21"/>
        <v>0</v>
      </c>
      <c r="AS82" s="87"/>
      <c r="AT82" s="88">
        <f t="shared" si="22"/>
        <v>0</v>
      </c>
      <c r="AV82" s="88">
        <v>0</v>
      </c>
    </row>
    <row r="83" spans="1:48" ht="24" customHeight="1">
      <c r="A83" s="16"/>
      <c r="B83" s="17">
        <f t="shared" si="23"/>
        <v>25</v>
      </c>
      <c r="C83" s="10"/>
      <c r="D83" s="18" t="s">
        <v>108</v>
      </c>
      <c r="E83" s="10"/>
      <c r="F83" s="18" t="s">
        <v>18</v>
      </c>
      <c r="G83" s="18" t="s">
        <v>224</v>
      </c>
      <c r="H83" s="10"/>
      <c r="I83" s="19">
        <v>31187264</v>
      </c>
      <c r="J83" s="19">
        <v>9850</v>
      </c>
      <c r="K83" s="17" t="s">
        <v>9</v>
      </c>
      <c r="L83" s="10"/>
      <c r="M83" s="60">
        <v>7152</v>
      </c>
      <c r="N83" s="60">
        <v>7374</v>
      </c>
      <c r="O83" s="60">
        <v>6809</v>
      </c>
      <c r="P83" s="10"/>
      <c r="Q83" s="60">
        <f t="shared" si="17"/>
        <v>110610</v>
      </c>
      <c r="R83" s="10"/>
      <c r="S83" s="62">
        <f t="shared" si="18"/>
        <v>117984</v>
      </c>
      <c r="T83" s="10"/>
      <c r="U83" s="64">
        <v>23.6</v>
      </c>
      <c r="V83" s="64">
        <v>22.48</v>
      </c>
      <c r="W83" s="10"/>
      <c r="X83" s="43">
        <v>23330000000</v>
      </c>
      <c r="Y83" s="36">
        <v>7.9000000000000001E-2</v>
      </c>
      <c r="Z83" s="10"/>
      <c r="AA83" s="20">
        <v>50</v>
      </c>
      <c r="AB83" s="20">
        <v>20</v>
      </c>
      <c r="AC83" s="20">
        <v>3</v>
      </c>
      <c r="AD83" s="20">
        <v>25</v>
      </c>
      <c r="AE83" s="20">
        <v>2</v>
      </c>
      <c r="AF83" s="66">
        <f t="shared" si="19"/>
        <v>100</v>
      </c>
      <c r="AG83" s="10"/>
      <c r="AH83" s="36">
        <v>5.5E-2</v>
      </c>
      <c r="AI83" s="40">
        <v>88540</v>
      </c>
      <c r="AJ83" s="37">
        <v>0.77</v>
      </c>
      <c r="AK83" s="42" t="s">
        <v>210</v>
      </c>
      <c r="AL83" s="41">
        <v>1209</v>
      </c>
      <c r="AN83" s="86"/>
      <c r="AO83" s="87"/>
      <c r="AP83" s="88">
        <f t="shared" si="20"/>
        <v>0</v>
      </c>
      <c r="AR83" s="86">
        <f t="shared" si="21"/>
        <v>0</v>
      </c>
      <c r="AS83" s="87"/>
      <c r="AT83" s="88">
        <f t="shared" si="22"/>
        <v>0</v>
      </c>
      <c r="AV83" s="88">
        <v>0</v>
      </c>
    </row>
    <row r="84" spans="1:48" ht="24" customHeight="1">
      <c r="A84" s="16"/>
      <c r="B84" s="17">
        <f t="shared" si="23"/>
        <v>26</v>
      </c>
      <c r="C84" s="10"/>
      <c r="D84" s="21" t="s">
        <v>10</v>
      </c>
      <c r="E84" s="10"/>
      <c r="F84" s="18" t="s">
        <v>11</v>
      </c>
      <c r="G84" s="18" t="s">
        <v>11</v>
      </c>
      <c r="H84" s="10"/>
      <c r="I84" s="19">
        <v>28813464</v>
      </c>
      <c r="J84" s="19">
        <v>3440</v>
      </c>
      <c r="K84" s="17" t="s">
        <v>9</v>
      </c>
      <c r="L84" s="10"/>
      <c r="M84" s="60">
        <v>2845</v>
      </c>
      <c r="N84" s="60">
        <v>6797</v>
      </c>
      <c r="O84" s="60">
        <v>6769</v>
      </c>
      <c r="P84" s="10"/>
      <c r="Q84" s="60">
        <f t="shared" si="17"/>
        <v>101955</v>
      </c>
      <c r="R84" s="10"/>
      <c r="S84" s="62">
        <f t="shared" si="18"/>
        <v>108752</v>
      </c>
      <c r="T84" s="10"/>
      <c r="U84" s="64">
        <v>23.61</v>
      </c>
      <c r="V84" s="64">
        <v>24.82</v>
      </c>
      <c r="W84" s="10"/>
      <c r="X84" s="43">
        <v>7930000000</v>
      </c>
      <c r="Y84" s="36">
        <v>7.8E-2</v>
      </c>
      <c r="Z84" s="10"/>
      <c r="AA84" s="20">
        <v>51</v>
      </c>
      <c r="AB84" s="20">
        <v>3</v>
      </c>
      <c r="AC84" s="20">
        <v>1</v>
      </c>
      <c r="AD84" s="20">
        <v>44</v>
      </c>
      <c r="AE84" s="20">
        <v>1</v>
      </c>
      <c r="AF84" s="66">
        <f t="shared" si="19"/>
        <v>100</v>
      </c>
      <c r="AG84" s="10"/>
      <c r="AH84" s="36">
        <v>-0.159</v>
      </c>
      <c r="AI84" s="40">
        <v>2708</v>
      </c>
      <c r="AJ84" s="37">
        <v>0.64</v>
      </c>
      <c r="AK84" s="42" t="s">
        <v>214</v>
      </c>
      <c r="AL84" s="41">
        <v>1670</v>
      </c>
      <c r="AN84" s="86"/>
      <c r="AO84" s="87"/>
      <c r="AP84" s="88">
        <f t="shared" si="20"/>
        <v>0</v>
      </c>
      <c r="AR84" s="86">
        <f t="shared" si="21"/>
        <v>0</v>
      </c>
      <c r="AS84" s="87"/>
      <c r="AT84" s="88">
        <f t="shared" si="22"/>
        <v>0</v>
      </c>
      <c r="AV84" s="88">
        <v>0</v>
      </c>
    </row>
    <row r="85" spans="1:48" ht="24" customHeight="1">
      <c r="A85" s="16"/>
      <c r="B85" s="17">
        <f t="shared" si="23"/>
        <v>27</v>
      </c>
      <c r="C85" s="10"/>
      <c r="D85" s="18" t="s">
        <v>49</v>
      </c>
      <c r="E85" s="10"/>
      <c r="F85" s="18" t="s">
        <v>11</v>
      </c>
      <c r="G85" s="18" t="s">
        <v>11</v>
      </c>
      <c r="H85" s="10"/>
      <c r="I85" s="19">
        <v>23695920</v>
      </c>
      <c r="J85" s="19">
        <v>1520</v>
      </c>
      <c r="K85" s="17" t="s">
        <v>9</v>
      </c>
      <c r="L85" s="10"/>
      <c r="M85" s="60">
        <v>991</v>
      </c>
      <c r="N85" s="60">
        <v>5582</v>
      </c>
      <c r="O85" s="60">
        <v>3670</v>
      </c>
      <c r="P85" s="10"/>
      <c r="Q85" s="60">
        <f t="shared" si="17"/>
        <v>83730</v>
      </c>
      <c r="R85" s="10"/>
      <c r="S85" s="62">
        <f t="shared" si="18"/>
        <v>89312</v>
      </c>
      <c r="T85" s="10"/>
      <c r="U85" s="64">
        <v>23.6</v>
      </c>
      <c r="V85" s="64">
        <v>15</v>
      </c>
      <c r="W85" s="10"/>
      <c r="X85" s="43">
        <v>2770000000</v>
      </c>
      <c r="Y85" s="36">
        <v>7.8E-2</v>
      </c>
      <c r="Z85" s="10"/>
      <c r="AA85" s="20">
        <v>51</v>
      </c>
      <c r="AB85" s="20">
        <v>10</v>
      </c>
      <c r="AC85" s="20">
        <v>1</v>
      </c>
      <c r="AD85" s="20">
        <v>37</v>
      </c>
      <c r="AE85" s="20">
        <v>1</v>
      </c>
      <c r="AF85" s="66">
        <f t="shared" si="19"/>
        <v>100</v>
      </c>
      <c r="AG85" s="10"/>
      <c r="AH85" s="36">
        <v>-0.05</v>
      </c>
      <c r="AI85" s="40">
        <v>3821</v>
      </c>
      <c r="AJ85" s="37">
        <v>0.63</v>
      </c>
      <c r="AK85" s="42" t="s">
        <v>213</v>
      </c>
      <c r="AL85" s="41">
        <v>865</v>
      </c>
      <c r="AN85" s="86"/>
      <c r="AO85" s="87"/>
      <c r="AP85" s="88">
        <f t="shared" si="20"/>
        <v>0</v>
      </c>
      <c r="AR85" s="86">
        <f t="shared" si="21"/>
        <v>0</v>
      </c>
      <c r="AS85" s="87"/>
      <c r="AT85" s="88">
        <f t="shared" si="22"/>
        <v>0</v>
      </c>
      <c r="AV85" s="88">
        <v>0</v>
      </c>
    </row>
    <row r="86" spans="1:48" ht="24" customHeight="1">
      <c r="A86" s="16"/>
      <c r="B86" s="17">
        <f t="shared" si="23"/>
        <v>28</v>
      </c>
      <c r="C86" s="10"/>
      <c r="D86" s="18" t="s">
        <v>69</v>
      </c>
      <c r="E86" s="10"/>
      <c r="F86" s="18" t="s">
        <v>11</v>
      </c>
      <c r="G86" s="18" t="s">
        <v>11</v>
      </c>
      <c r="H86" s="10"/>
      <c r="I86" s="19">
        <v>1979786</v>
      </c>
      <c r="J86" s="19">
        <v>7210</v>
      </c>
      <c r="K86" s="17" t="s">
        <v>9</v>
      </c>
      <c r="L86" s="10"/>
      <c r="M86" s="60">
        <v>54</v>
      </c>
      <c r="N86" s="60">
        <v>460</v>
      </c>
      <c r="O86" s="60">
        <v>438</v>
      </c>
      <c r="P86" s="10"/>
      <c r="Q86" s="60">
        <f t="shared" si="17"/>
        <v>6900</v>
      </c>
      <c r="R86" s="10"/>
      <c r="S86" s="62">
        <f t="shared" si="18"/>
        <v>7360</v>
      </c>
      <c r="T86" s="10"/>
      <c r="U86" s="64">
        <v>23.2</v>
      </c>
      <c r="V86" s="64">
        <v>26.15</v>
      </c>
      <c r="W86" s="10"/>
      <c r="X86" s="43">
        <v>1080000000</v>
      </c>
      <c r="Y86" s="36">
        <v>7.6999999999999999E-2</v>
      </c>
      <c r="Z86" s="10"/>
      <c r="AA86" s="20">
        <v>55</v>
      </c>
      <c r="AB86" s="20">
        <v>4</v>
      </c>
      <c r="AC86" s="20">
        <v>1</v>
      </c>
      <c r="AD86" s="20">
        <v>39</v>
      </c>
      <c r="AE86" s="20">
        <v>1</v>
      </c>
      <c r="AF86" s="66">
        <f t="shared" si="19"/>
        <v>100</v>
      </c>
      <c r="AG86" s="10"/>
      <c r="AH86" s="36">
        <v>-5.1999999999999998E-2</v>
      </c>
      <c r="AI86" s="40">
        <v>9850</v>
      </c>
      <c r="AJ86" s="37">
        <v>0.76</v>
      </c>
      <c r="AK86" s="42" t="s">
        <v>213</v>
      </c>
      <c r="AL86" s="41">
        <v>1568</v>
      </c>
      <c r="AN86" s="86"/>
      <c r="AO86" s="87"/>
      <c r="AP86" s="88">
        <f t="shared" si="20"/>
        <v>0</v>
      </c>
      <c r="AR86" s="86">
        <f t="shared" si="21"/>
        <v>0</v>
      </c>
      <c r="AS86" s="87"/>
      <c r="AT86" s="88">
        <f t="shared" si="22"/>
        <v>0</v>
      </c>
      <c r="AV86" s="88">
        <v>0</v>
      </c>
    </row>
    <row r="87" spans="1:48" ht="24" customHeight="1">
      <c r="A87" s="16"/>
      <c r="B87" s="17">
        <f t="shared" si="23"/>
        <v>29</v>
      </c>
      <c r="C87" s="10"/>
      <c r="D87" s="18" t="s">
        <v>132</v>
      </c>
      <c r="E87" s="10"/>
      <c r="F87" s="18" t="s">
        <v>13</v>
      </c>
      <c r="G87" s="18" t="s">
        <v>222</v>
      </c>
      <c r="H87" s="10"/>
      <c r="I87" s="19">
        <v>6725308</v>
      </c>
      <c r="J87" s="19">
        <v>4070</v>
      </c>
      <c r="K87" s="17" t="s">
        <v>9</v>
      </c>
      <c r="L87" s="10"/>
      <c r="M87" s="60">
        <v>1202</v>
      </c>
      <c r="N87" s="60">
        <v>1529</v>
      </c>
      <c r="O87" s="60">
        <v>1494</v>
      </c>
      <c r="P87" s="10"/>
      <c r="Q87" s="60">
        <f t="shared" si="17"/>
        <v>22935</v>
      </c>
      <c r="R87" s="10"/>
      <c r="S87" s="62">
        <f t="shared" si="18"/>
        <v>24464</v>
      </c>
      <c r="T87" s="10"/>
      <c r="U87" s="64">
        <v>22.7</v>
      </c>
      <c r="V87" s="64">
        <v>21.9</v>
      </c>
      <c r="W87" s="10"/>
      <c r="X87" s="43">
        <v>2730000000</v>
      </c>
      <c r="Y87" s="36">
        <v>7.5999999999999998E-2</v>
      </c>
      <c r="Z87" s="10"/>
      <c r="AA87" s="20">
        <v>18</v>
      </c>
      <c r="AB87" s="20">
        <v>43</v>
      </c>
      <c r="AC87" s="20">
        <v>1</v>
      </c>
      <c r="AD87" s="20">
        <v>37</v>
      </c>
      <c r="AE87" s="20">
        <v>1</v>
      </c>
      <c r="AF87" s="66">
        <f t="shared" si="19"/>
        <v>100</v>
      </c>
      <c r="AG87" s="10"/>
      <c r="AH87" s="36">
        <v>-0.08</v>
      </c>
      <c r="AI87" s="40">
        <v>27834</v>
      </c>
      <c r="AJ87" s="37">
        <v>0.84</v>
      </c>
      <c r="AK87" s="42" t="s">
        <v>210</v>
      </c>
      <c r="AL87" s="41">
        <v>1167</v>
      </c>
      <c r="AN87" s="86"/>
      <c r="AO87" s="87"/>
      <c r="AP87" s="88">
        <f t="shared" si="20"/>
        <v>0</v>
      </c>
      <c r="AR87" s="86">
        <f t="shared" si="21"/>
        <v>0</v>
      </c>
      <c r="AS87" s="87"/>
      <c r="AT87" s="88">
        <f t="shared" si="22"/>
        <v>0</v>
      </c>
      <c r="AV87" s="88">
        <v>0</v>
      </c>
    </row>
    <row r="88" spans="1:48" ht="24" customHeight="1">
      <c r="A88" s="16"/>
      <c r="B88" s="17">
        <f t="shared" si="23"/>
        <v>30</v>
      </c>
      <c r="C88" s="10"/>
      <c r="D88" s="18" t="s">
        <v>171</v>
      </c>
      <c r="E88" s="10"/>
      <c r="F88" s="18" t="s">
        <v>5</v>
      </c>
      <c r="G88" s="18" t="s">
        <v>226</v>
      </c>
      <c r="H88" s="10"/>
      <c r="I88" s="19">
        <v>11403248</v>
      </c>
      <c r="J88" s="19">
        <v>3690</v>
      </c>
      <c r="K88" s="17" t="s">
        <v>9</v>
      </c>
      <c r="L88" s="10"/>
      <c r="M88" s="60">
        <v>1443</v>
      </c>
      <c r="N88" s="60">
        <v>2595</v>
      </c>
      <c r="O88" s="60">
        <v>3681</v>
      </c>
      <c r="P88" s="10"/>
      <c r="Q88" s="60">
        <f t="shared" si="17"/>
        <v>38925</v>
      </c>
      <c r="R88" s="10"/>
      <c r="S88" s="62">
        <f t="shared" si="18"/>
        <v>41520</v>
      </c>
      <c r="T88" s="10"/>
      <c r="U88" s="64">
        <v>22.8</v>
      </c>
      <c r="V88" s="64">
        <v>32.39</v>
      </c>
      <c r="W88" s="10"/>
      <c r="X88" s="43">
        <v>3160000000</v>
      </c>
      <c r="Y88" s="36">
        <v>7.5999999999999998E-2</v>
      </c>
      <c r="Z88" s="10"/>
      <c r="AA88" s="20">
        <v>51</v>
      </c>
      <c r="AB88" s="20">
        <v>18</v>
      </c>
      <c r="AC88" s="20">
        <v>1</v>
      </c>
      <c r="AD88" s="20">
        <v>29</v>
      </c>
      <c r="AE88" s="20">
        <v>1</v>
      </c>
      <c r="AF88" s="66">
        <f t="shared" si="19"/>
        <v>100</v>
      </c>
      <c r="AG88" s="10"/>
      <c r="AH88" s="36">
        <v>-3.7999999999999999E-2</v>
      </c>
      <c r="AI88" s="40">
        <v>17676</v>
      </c>
      <c r="AJ88" s="37">
        <v>0.72</v>
      </c>
      <c r="AK88" s="42" t="s">
        <v>214</v>
      </c>
      <c r="AL88" s="41">
        <v>1418</v>
      </c>
      <c r="AN88" s="86"/>
      <c r="AO88" s="87"/>
      <c r="AP88" s="88">
        <f t="shared" si="20"/>
        <v>0</v>
      </c>
      <c r="AR88" s="86">
        <f t="shared" si="21"/>
        <v>0</v>
      </c>
      <c r="AS88" s="87"/>
      <c r="AT88" s="88">
        <f t="shared" si="22"/>
        <v>0</v>
      </c>
      <c r="AV88" s="88">
        <v>0</v>
      </c>
    </row>
    <row r="89" spans="1:48" ht="24" customHeight="1">
      <c r="A89" s="16"/>
      <c r="B89" s="17">
        <f t="shared" si="23"/>
        <v>31</v>
      </c>
      <c r="C89" s="10"/>
      <c r="D89" s="18" t="s">
        <v>83</v>
      </c>
      <c r="E89" s="10"/>
      <c r="F89" s="18" t="s">
        <v>22</v>
      </c>
      <c r="G89" s="18" t="s">
        <v>198</v>
      </c>
      <c r="H89" s="10"/>
      <c r="I89" s="19">
        <v>1324171392</v>
      </c>
      <c r="J89" s="19">
        <v>1680</v>
      </c>
      <c r="K89" s="17" t="s">
        <v>9</v>
      </c>
      <c r="L89" s="10"/>
      <c r="M89" s="60">
        <v>150785</v>
      </c>
      <c r="N89" s="60">
        <v>299091</v>
      </c>
      <c r="O89" s="60">
        <v>219670</v>
      </c>
      <c r="P89" s="10"/>
      <c r="Q89" s="60">
        <f t="shared" si="17"/>
        <v>4486365</v>
      </c>
      <c r="R89" s="10"/>
      <c r="S89" s="62">
        <f t="shared" si="18"/>
        <v>4785456</v>
      </c>
      <c r="T89" s="10"/>
      <c r="U89" s="64">
        <v>22.6</v>
      </c>
      <c r="V89" s="64">
        <v>16.100000000000001</v>
      </c>
      <c r="W89" s="10"/>
      <c r="X89" s="43">
        <v>172020000000</v>
      </c>
      <c r="Y89" s="36">
        <v>7.4999999999999997E-2</v>
      </c>
      <c r="Z89" s="10"/>
      <c r="AA89" s="20">
        <v>25</v>
      </c>
      <c r="AB89" s="20">
        <v>30</v>
      </c>
      <c r="AC89" s="20">
        <v>5</v>
      </c>
      <c r="AD89" s="20">
        <v>39</v>
      </c>
      <c r="AE89" s="20">
        <v>1</v>
      </c>
      <c r="AF89" s="66">
        <f t="shared" si="19"/>
        <v>100</v>
      </c>
      <c r="AG89" s="10"/>
      <c r="AH89" s="36">
        <v>-8.5000000000000006E-2</v>
      </c>
      <c r="AI89" s="40">
        <v>15861</v>
      </c>
      <c r="AJ89" s="37">
        <v>0.78</v>
      </c>
      <c r="AK89" s="42" t="s">
        <v>213</v>
      </c>
      <c r="AL89" s="41">
        <v>820</v>
      </c>
      <c r="AN89" s="86"/>
      <c r="AO89" s="87"/>
      <c r="AP89" s="88">
        <f t="shared" si="20"/>
        <v>0</v>
      </c>
      <c r="AR89" s="86">
        <f t="shared" si="21"/>
        <v>0</v>
      </c>
      <c r="AS89" s="87"/>
      <c r="AT89" s="88">
        <f t="shared" si="22"/>
        <v>0</v>
      </c>
      <c r="AV89" s="88">
        <v>0</v>
      </c>
    </row>
    <row r="90" spans="1:48" ht="24" customHeight="1">
      <c r="A90" s="16"/>
      <c r="B90" s="17">
        <f t="shared" si="23"/>
        <v>32</v>
      </c>
      <c r="C90" s="10"/>
      <c r="D90" s="18" t="s">
        <v>60</v>
      </c>
      <c r="E90" s="10"/>
      <c r="F90" s="18" t="s">
        <v>13</v>
      </c>
      <c r="G90" s="18" t="s">
        <v>222</v>
      </c>
      <c r="H90" s="10"/>
      <c r="I90" s="19">
        <v>6344722</v>
      </c>
      <c r="J90" s="19">
        <v>3920</v>
      </c>
      <c r="K90" s="17" t="s">
        <v>9</v>
      </c>
      <c r="L90" s="10"/>
      <c r="M90" s="60">
        <v>1215</v>
      </c>
      <c r="N90" s="60">
        <v>1411</v>
      </c>
      <c r="O90" s="60">
        <v>1276</v>
      </c>
      <c r="P90" s="10"/>
      <c r="Q90" s="60">
        <f t="shared" si="17"/>
        <v>21165</v>
      </c>
      <c r="R90" s="10"/>
      <c r="S90" s="62">
        <f t="shared" si="18"/>
        <v>22576</v>
      </c>
      <c r="T90" s="10"/>
      <c r="U90" s="64">
        <v>22.2</v>
      </c>
      <c r="V90" s="64">
        <v>21.04</v>
      </c>
      <c r="W90" s="10"/>
      <c r="X90" s="43">
        <v>1770000000</v>
      </c>
      <c r="Y90" s="36">
        <v>7.3999999999999996E-2</v>
      </c>
      <c r="Z90" s="10"/>
      <c r="AA90" s="20">
        <v>30</v>
      </c>
      <c r="AB90" s="20">
        <v>3</v>
      </c>
      <c r="AC90" s="20">
        <v>1</v>
      </c>
      <c r="AD90" s="20">
        <v>65</v>
      </c>
      <c r="AE90" s="20">
        <v>1</v>
      </c>
      <c r="AF90" s="66">
        <f t="shared" si="19"/>
        <v>100</v>
      </c>
      <c r="AG90" s="10"/>
      <c r="AH90" s="36">
        <v>0.10299999999999999</v>
      </c>
      <c r="AI90" s="40">
        <v>15888</v>
      </c>
      <c r="AJ90" s="37">
        <v>0.71</v>
      </c>
      <c r="AK90" s="42" t="s">
        <v>213</v>
      </c>
      <c r="AL90" s="41">
        <v>929</v>
      </c>
      <c r="AN90" s="86"/>
      <c r="AO90" s="87"/>
      <c r="AP90" s="88">
        <f t="shared" si="20"/>
        <v>0</v>
      </c>
      <c r="AR90" s="86">
        <f t="shared" si="21"/>
        <v>0</v>
      </c>
      <c r="AS90" s="87"/>
      <c r="AT90" s="88">
        <f t="shared" si="22"/>
        <v>0</v>
      </c>
      <c r="AV90" s="88">
        <v>0</v>
      </c>
    </row>
    <row r="91" spans="1:48" ht="24" customHeight="1">
      <c r="A91" s="16"/>
      <c r="B91" s="17">
        <f t="shared" si="23"/>
        <v>33</v>
      </c>
      <c r="C91" s="10"/>
      <c r="D91" s="18" t="s">
        <v>58</v>
      </c>
      <c r="E91" s="10"/>
      <c r="F91" s="18" t="s">
        <v>13</v>
      </c>
      <c r="G91" s="18" t="s">
        <v>222</v>
      </c>
      <c r="H91" s="10"/>
      <c r="I91" s="19">
        <v>16385068</v>
      </c>
      <c r="J91" s="19">
        <v>5820</v>
      </c>
      <c r="K91" s="17" t="s">
        <v>9</v>
      </c>
      <c r="L91" s="10"/>
      <c r="M91" s="60">
        <v>2894</v>
      </c>
      <c r="N91" s="60">
        <v>3490</v>
      </c>
      <c r="O91" s="60">
        <v>4474</v>
      </c>
      <c r="P91" s="10"/>
      <c r="Q91" s="60">
        <f t="shared" ref="Q91:Q122" si="24">N91*$Q$189</f>
        <v>52350</v>
      </c>
      <c r="R91" s="10"/>
      <c r="S91" s="62">
        <f t="shared" ref="S91:S122" si="25">Q91+N91</f>
        <v>55840</v>
      </c>
      <c r="T91" s="10"/>
      <c r="U91" s="64">
        <v>21.3</v>
      </c>
      <c r="V91" s="64">
        <v>27.21</v>
      </c>
      <c r="W91" s="10"/>
      <c r="X91" s="43">
        <v>7080000000</v>
      </c>
      <c r="Y91" s="36">
        <v>7.0999999999999994E-2</v>
      </c>
      <c r="Z91" s="10"/>
      <c r="AA91" s="20">
        <v>32</v>
      </c>
      <c r="AB91" s="20">
        <v>18</v>
      </c>
      <c r="AC91" s="20">
        <v>2</v>
      </c>
      <c r="AD91" s="20">
        <v>47</v>
      </c>
      <c r="AE91" s="20">
        <v>1</v>
      </c>
      <c r="AF91" s="66">
        <f t="shared" ref="AF91:AF122" si="26">SUM(AA91:AE91)</f>
        <v>100</v>
      </c>
      <c r="AG91" s="10"/>
      <c r="AH91" s="36">
        <v>-9.0999999999999998E-2</v>
      </c>
      <c r="AI91" s="40">
        <v>11751</v>
      </c>
      <c r="AJ91" s="37">
        <v>0.75</v>
      </c>
      <c r="AK91" s="42" t="s">
        <v>213</v>
      </c>
      <c r="AL91" s="41">
        <v>1394</v>
      </c>
      <c r="AN91" s="86"/>
      <c r="AO91" s="87"/>
      <c r="AP91" s="88">
        <f t="shared" ref="AP91:AP122" si="27">N91*AN91*AO91</f>
        <v>0</v>
      </c>
      <c r="AR91" s="86">
        <f t="shared" ref="AR91:AR122" si="28">AN91</f>
        <v>0</v>
      </c>
      <c r="AS91" s="87"/>
      <c r="AT91" s="88">
        <f t="shared" ref="AT91:AT122" si="29">Q91*AR91*AS91</f>
        <v>0</v>
      </c>
      <c r="AV91" s="88">
        <v>0</v>
      </c>
    </row>
    <row r="92" spans="1:48" ht="24" customHeight="1">
      <c r="A92" s="16"/>
      <c r="B92" s="17">
        <f t="shared" si="23"/>
        <v>34</v>
      </c>
      <c r="C92" s="10"/>
      <c r="D92" s="18" t="s">
        <v>126</v>
      </c>
      <c r="E92" s="10"/>
      <c r="F92" s="18" t="s">
        <v>11</v>
      </c>
      <c r="G92" s="18" t="s">
        <v>11</v>
      </c>
      <c r="H92" s="10"/>
      <c r="I92" s="19">
        <v>185989632</v>
      </c>
      <c r="J92" s="19">
        <v>2450</v>
      </c>
      <c r="K92" s="17" t="s">
        <v>9</v>
      </c>
      <c r="L92" s="10"/>
      <c r="M92" s="60">
        <v>5053</v>
      </c>
      <c r="N92" s="60">
        <v>39802</v>
      </c>
      <c r="O92" s="60">
        <v>19710</v>
      </c>
      <c r="P92" s="10"/>
      <c r="Q92" s="60">
        <f t="shared" si="24"/>
        <v>597030</v>
      </c>
      <c r="R92" s="10"/>
      <c r="S92" s="62">
        <f t="shared" si="25"/>
        <v>636832</v>
      </c>
      <c r="T92" s="10"/>
      <c r="U92" s="64">
        <v>21.4</v>
      </c>
      <c r="V92" s="64">
        <v>9.86</v>
      </c>
      <c r="W92" s="10"/>
      <c r="X92" s="43">
        <v>28790000000</v>
      </c>
      <c r="Y92" s="36">
        <v>7.0999999999999994E-2</v>
      </c>
      <c r="Z92" s="10"/>
      <c r="AA92" s="20">
        <v>52</v>
      </c>
      <c r="AB92" s="20">
        <v>8</v>
      </c>
      <c r="AC92" s="20">
        <v>2</v>
      </c>
      <c r="AD92" s="20">
        <v>37</v>
      </c>
      <c r="AE92" s="20">
        <v>1</v>
      </c>
      <c r="AF92" s="66">
        <f t="shared" si="26"/>
        <v>100</v>
      </c>
      <c r="AG92" s="10"/>
      <c r="AH92" s="36">
        <v>8.0000000000000002E-3</v>
      </c>
      <c r="AI92" s="40">
        <v>6309</v>
      </c>
      <c r="AJ92" s="37">
        <v>0.45</v>
      </c>
      <c r="AK92" s="42" t="s">
        <v>214</v>
      </c>
      <c r="AL92" s="41">
        <v>631</v>
      </c>
      <c r="AN92" s="86"/>
      <c r="AO92" s="87"/>
      <c r="AP92" s="88">
        <f t="shared" si="27"/>
        <v>0</v>
      </c>
      <c r="AR92" s="86">
        <f t="shared" si="28"/>
        <v>0</v>
      </c>
      <c r="AS92" s="87"/>
      <c r="AT92" s="88">
        <f t="shared" si="29"/>
        <v>0</v>
      </c>
      <c r="AV92" s="88">
        <v>0</v>
      </c>
    </row>
    <row r="93" spans="1:48" ht="24" customHeight="1">
      <c r="A93" s="16"/>
      <c r="B93" s="17">
        <f t="shared" si="23"/>
        <v>35</v>
      </c>
      <c r="C93" s="10"/>
      <c r="D93" s="18" t="s">
        <v>86</v>
      </c>
      <c r="E93" s="10"/>
      <c r="F93" s="18" t="s">
        <v>5</v>
      </c>
      <c r="G93" s="18" t="s">
        <v>226</v>
      </c>
      <c r="H93" s="10"/>
      <c r="I93" s="19">
        <v>37202572</v>
      </c>
      <c r="J93" s="19">
        <v>5430</v>
      </c>
      <c r="K93" s="17" t="s">
        <v>9</v>
      </c>
      <c r="L93" s="10"/>
      <c r="M93" s="60">
        <v>4134</v>
      </c>
      <c r="N93" s="60">
        <v>7686</v>
      </c>
      <c r="O93" s="60">
        <v>3733</v>
      </c>
      <c r="P93" s="10"/>
      <c r="Q93" s="60">
        <f t="shared" si="24"/>
        <v>115290</v>
      </c>
      <c r="R93" s="10"/>
      <c r="S93" s="62">
        <f t="shared" si="25"/>
        <v>122976</v>
      </c>
      <c r="T93" s="10"/>
      <c r="U93" s="64">
        <v>20.7</v>
      </c>
      <c r="V93" s="64">
        <v>8.85</v>
      </c>
      <c r="W93" s="10"/>
      <c r="X93" s="43">
        <v>11720000000</v>
      </c>
      <c r="Y93" s="36">
        <v>6.9000000000000006E-2</v>
      </c>
      <c r="Z93" s="10"/>
      <c r="AA93" s="20">
        <v>61</v>
      </c>
      <c r="AB93" s="20">
        <v>8</v>
      </c>
      <c r="AC93" s="20">
        <v>1</v>
      </c>
      <c r="AD93" s="20">
        <v>29</v>
      </c>
      <c r="AE93" s="20">
        <v>1</v>
      </c>
      <c r="AF93" s="66">
        <f t="shared" si="26"/>
        <v>100</v>
      </c>
      <c r="AG93" s="10"/>
      <c r="AH93" s="36">
        <v>-0.185</v>
      </c>
      <c r="AI93" s="40">
        <v>15525</v>
      </c>
      <c r="AJ93" s="37">
        <v>0.66</v>
      </c>
      <c r="AK93" s="42" t="s">
        <v>214</v>
      </c>
      <c r="AL93" s="41">
        <v>573</v>
      </c>
      <c r="AN93" s="86"/>
      <c r="AO93" s="87"/>
      <c r="AP93" s="88">
        <f t="shared" si="27"/>
        <v>0</v>
      </c>
      <c r="AR93" s="86">
        <f t="shared" si="28"/>
        <v>0</v>
      </c>
      <c r="AS93" s="87"/>
      <c r="AT93" s="88">
        <f t="shared" si="29"/>
        <v>0</v>
      </c>
      <c r="AV93" s="88">
        <v>0</v>
      </c>
    </row>
    <row r="94" spans="1:48" ht="24" customHeight="1">
      <c r="A94" s="16"/>
      <c r="B94" s="17">
        <f t="shared" si="23"/>
        <v>36</v>
      </c>
      <c r="C94" s="10"/>
      <c r="D94" s="18" t="s">
        <v>85</v>
      </c>
      <c r="E94" s="10"/>
      <c r="F94" s="18" t="s">
        <v>5</v>
      </c>
      <c r="G94" s="18" t="s">
        <v>226</v>
      </c>
      <c r="H94" s="10"/>
      <c r="I94" s="19">
        <v>80277424</v>
      </c>
      <c r="J94" s="19">
        <v>6530</v>
      </c>
      <c r="K94" s="17" t="s">
        <v>9</v>
      </c>
      <c r="L94" s="10"/>
      <c r="M94" s="60">
        <v>15932</v>
      </c>
      <c r="N94" s="60">
        <v>16426</v>
      </c>
      <c r="O94" s="60">
        <v>21397</v>
      </c>
      <c r="P94" s="10"/>
      <c r="Q94" s="60">
        <f t="shared" si="24"/>
        <v>246390</v>
      </c>
      <c r="R94" s="10"/>
      <c r="S94" s="62">
        <f t="shared" si="25"/>
        <v>262816</v>
      </c>
      <c r="T94" s="10"/>
      <c r="U94" s="64">
        <v>20.5</v>
      </c>
      <c r="V94" s="64">
        <v>26.27</v>
      </c>
      <c r="W94" s="10"/>
      <c r="X94" s="43">
        <v>28500000000</v>
      </c>
      <c r="Y94" s="36">
        <v>6.8000000000000005E-2</v>
      </c>
      <c r="Z94" s="10"/>
      <c r="AA94" s="20">
        <v>51</v>
      </c>
      <c r="AB94" s="20">
        <v>12</v>
      </c>
      <c r="AC94" s="20">
        <v>1</v>
      </c>
      <c r="AD94" s="20">
        <v>35</v>
      </c>
      <c r="AE94" s="20">
        <v>1</v>
      </c>
      <c r="AF94" s="66">
        <f t="shared" si="26"/>
        <v>100</v>
      </c>
      <c r="AG94" s="10"/>
      <c r="AH94" s="36">
        <v>-0.16</v>
      </c>
      <c r="AI94" s="40">
        <v>37840</v>
      </c>
      <c r="AJ94" s="37">
        <v>0.75</v>
      </c>
      <c r="AK94" s="42" t="s">
        <v>213</v>
      </c>
      <c r="AL94" s="41">
        <v>1436</v>
      </c>
      <c r="AN94" s="86"/>
      <c r="AO94" s="87"/>
      <c r="AP94" s="88">
        <f t="shared" si="27"/>
        <v>0</v>
      </c>
      <c r="AR94" s="86">
        <f t="shared" si="28"/>
        <v>0</v>
      </c>
      <c r="AS94" s="87"/>
      <c r="AT94" s="88">
        <f t="shared" si="29"/>
        <v>0</v>
      </c>
      <c r="AV94" s="88">
        <v>0</v>
      </c>
    </row>
    <row r="95" spans="1:48" ht="24" customHeight="1">
      <c r="A95" s="16"/>
      <c r="B95" s="17">
        <f t="shared" si="23"/>
        <v>37</v>
      </c>
      <c r="C95" s="10"/>
      <c r="D95" s="18" t="s">
        <v>32</v>
      </c>
      <c r="E95" s="10"/>
      <c r="F95" s="18" t="s">
        <v>13</v>
      </c>
      <c r="G95" s="18" t="s">
        <v>222</v>
      </c>
      <c r="H95" s="10"/>
      <c r="I95" s="19">
        <v>207652864</v>
      </c>
      <c r="J95" s="19">
        <v>8840</v>
      </c>
      <c r="K95" s="17" t="s">
        <v>9</v>
      </c>
      <c r="L95" s="10"/>
      <c r="M95" s="60">
        <v>38651</v>
      </c>
      <c r="N95" s="60">
        <v>41007</v>
      </c>
      <c r="O95" s="60">
        <v>46009</v>
      </c>
      <c r="P95" s="10"/>
      <c r="Q95" s="60">
        <f t="shared" si="24"/>
        <v>615105</v>
      </c>
      <c r="R95" s="10"/>
      <c r="S95" s="62">
        <f t="shared" si="25"/>
        <v>656112</v>
      </c>
      <c r="T95" s="10"/>
      <c r="U95" s="64">
        <v>19.7</v>
      </c>
      <c r="V95" s="64">
        <v>21.9</v>
      </c>
      <c r="W95" s="10"/>
      <c r="X95" s="43">
        <v>117950000000</v>
      </c>
      <c r="Y95" s="36">
        <v>6.6000000000000003E-2</v>
      </c>
      <c r="Z95" s="10"/>
      <c r="AA95" s="20">
        <v>32</v>
      </c>
      <c r="AB95" s="20">
        <v>38</v>
      </c>
      <c r="AC95" s="20">
        <v>2</v>
      </c>
      <c r="AD95" s="20">
        <v>27</v>
      </c>
      <c r="AE95" s="20">
        <v>1</v>
      </c>
      <c r="AF95" s="66">
        <f t="shared" si="26"/>
        <v>100</v>
      </c>
      <c r="AG95" s="10"/>
      <c r="AH95" s="36">
        <v>-7.1999999999999995E-2</v>
      </c>
      <c r="AI95" s="40">
        <v>45204</v>
      </c>
      <c r="AJ95" s="37">
        <v>0.82</v>
      </c>
      <c r="AK95" s="42" t="s">
        <v>210</v>
      </c>
      <c r="AL95" s="41">
        <v>1140</v>
      </c>
      <c r="AN95" s="86"/>
      <c r="AO95" s="87"/>
      <c r="AP95" s="88">
        <f t="shared" si="27"/>
        <v>0</v>
      </c>
      <c r="AR95" s="86">
        <f t="shared" si="28"/>
        <v>0</v>
      </c>
      <c r="AS95" s="87"/>
      <c r="AT95" s="88">
        <f t="shared" si="29"/>
        <v>0</v>
      </c>
      <c r="AV95" s="88">
        <v>0</v>
      </c>
    </row>
    <row r="96" spans="1:48" ht="24" customHeight="1">
      <c r="A96" s="16"/>
      <c r="B96" s="17">
        <f t="shared" si="23"/>
        <v>38</v>
      </c>
      <c r="C96" s="10"/>
      <c r="D96" s="18" t="s">
        <v>120</v>
      </c>
      <c r="E96" s="10"/>
      <c r="F96" s="18" t="s">
        <v>22</v>
      </c>
      <c r="G96" s="18" t="s">
        <v>224</v>
      </c>
      <c r="H96" s="10"/>
      <c r="I96" s="19">
        <v>52885224</v>
      </c>
      <c r="J96" s="19">
        <v>1190</v>
      </c>
      <c r="K96" s="17" t="s">
        <v>9</v>
      </c>
      <c r="L96" s="10"/>
      <c r="M96" s="60">
        <v>4887</v>
      </c>
      <c r="N96" s="60">
        <v>10540</v>
      </c>
      <c r="O96" s="60">
        <v>11075</v>
      </c>
      <c r="P96" s="10"/>
      <c r="Q96" s="60">
        <f t="shared" si="24"/>
        <v>158100</v>
      </c>
      <c r="R96" s="10"/>
      <c r="S96" s="62">
        <f t="shared" si="25"/>
        <v>168640</v>
      </c>
      <c r="T96" s="10"/>
      <c r="U96" s="64">
        <v>19.899999999999999</v>
      </c>
      <c r="V96" s="64">
        <v>21.12</v>
      </c>
      <c r="W96" s="10"/>
      <c r="X96" s="43">
        <v>4190000000</v>
      </c>
      <c r="Y96" s="36">
        <v>6.6000000000000003E-2</v>
      </c>
      <c r="Z96" s="10"/>
      <c r="AA96" s="20">
        <v>30</v>
      </c>
      <c r="AB96" s="20">
        <v>21</v>
      </c>
      <c r="AC96" s="20">
        <v>2</v>
      </c>
      <c r="AD96" s="20">
        <v>45</v>
      </c>
      <c r="AE96" s="20">
        <v>2</v>
      </c>
      <c r="AF96" s="66">
        <f t="shared" si="26"/>
        <v>100</v>
      </c>
      <c r="AG96" s="10"/>
      <c r="AH96" s="36">
        <v>-7.0999999999999994E-2</v>
      </c>
      <c r="AI96" s="40">
        <v>12066</v>
      </c>
      <c r="AJ96" s="37">
        <v>0.83</v>
      </c>
      <c r="AK96" s="42" t="s">
        <v>214</v>
      </c>
      <c r="AL96" s="41">
        <v>1158</v>
      </c>
      <c r="AN96" s="86"/>
      <c r="AO96" s="87"/>
      <c r="AP96" s="88">
        <f t="shared" si="27"/>
        <v>0</v>
      </c>
      <c r="AR96" s="86">
        <f t="shared" si="28"/>
        <v>0</v>
      </c>
      <c r="AS96" s="87"/>
      <c r="AT96" s="88">
        <f t="shared" si="29"/>
        <v>0</v>
      </c>
      <c r="AV96" s="88">
        <v>0</v>
      </c>
    </row>
    <row r="97" spans="1:49" ht="24" customHeight="1">
      <c r="A97" s="16"/>
      <c r="B97" s="17">
        <f t="shared" si="23"/>
        <v>39</v>
      </c>
      <c r="C97" s="10"/>
      <c r="D97" s="18" t="s">
        <v>118</v>
      </c>
      <c r="E97" s="10"/>
      <c r="F97" s="18" t="s">
        <v>5</v>
      </c>
      <c r="G97" s="18" t="s">
        <v>226</v>
      </c>
      <c r="H97" s="10"/>
      <c r="I97" s="19">
        <v>35276784</v>
      </c>
      <c r="J97" s="19">
        <v>2580</v>
      </c>
      <c r="K97" s="17" t="s">
        <v>9</v>
      </c>
      <c r="L97" s="10"/>
      <c r="M97" s="60">
        <v>3785</v>
      </c>
      <c r="N97" s="60">
        <v>6917</v>
      </c>
      <c r="O97" s="60">
        <v>7320</v>
      </c>
      <c r="P97" s="10"/>
      <c r="Q97" s="60">
        <f t="shared" si="24"/>
        <v>103755</v>
      </c>
      <c r="R97" s="10"/>
      <c r="S97" s="62">
        <f t="shared" si="25"/>
        <v>110672</v>
      </c>
      <c r="T97" s="10"/>
      <c r="U97" s="64">
        <v>19.600000000000001</v>
      </c>
      <c r="V97" s="64">
        <v>20.8</v>
      </c>
      <c r="W97" s="10"/>
      <c r="X97" s="43">
        <v>6640000000</v>
      </c>
      <c r="Y97" s="36">
        <v>6.4000000000000001E-2</v>
      </c>
      <c r="Z97" s="10"/>
      <c r="AA97" s="20">
        <v>63</v>
      </c>
      <c r="AB97" s="20">
        <v>10</v>
      </c>
      <c r="AC97" s="20">
        <v>1</v>
      </c>
      <c r="AD97" s="20">
        <v>25</v>
      </c>
      <c r="AE97" s="20">
        <v>1</v>
      </c>
      <c r="AF97" s="66">
        <f t="shared" si="26"/>
        <v>100</v>
      </c>
      <c r="AG97" s="10"/>
      <c r="AH97" s="36">
        <v>-0.04</v>
      </c>
      <c r="AI97" s="40">
        <v>10748</v>
      </c>
      <c r="AJ97" s="37">
        <v>0.75</v>
      </c>
      <c r="AK97" s="42" t="s">
        <v>223</v>
      </c>
      <c r="AL97" s="41">
        <v>1143</v>
      </c>
      <c r="AN97" s="86"/>
      <c r="AO97" s="87"/>
      <c r="AP97" s="88">
        <f t="shared" si="27"/>
        <v>0</v>
      </c>
      <c r="AR97" s="86">
        <f t="shared" si="28"/>
        <v>0</v>
      </c>
      <c r="AS97" s="87"/>
      <c r="AT97" s="88">
        <f t="shared" si="29"/>
        <v>0</v>
      </c>
      <c r="AV97" s="88">
        <v>0</v>
      </c>
    </row>
    <row r="98" spans="1:49" ht="24" customHeight="1">
      <c r="A98" s="16"/>
      <c r="B98" s="17">
        <f t="shared" si="23"/>
        <v>40</v>
      </c>
      <c r="C98" s="10"/>
      <c r="D98" s="18" t="s">
        <v>43</v>
      </c>
      <c r="E98" s="10"/>
      <c r="F98" s="18" t="s">
        <v>18</v>
      </c>
      <c r="G98" s="18" t="s">
        <v>224</v>
      </c>
      <c r="H98" s="10"/>
      <c r="I98" s="19">
        <v>1411415375</v>
      </c>
      <c r="J98" s="19">
        <v>8260</v>
      </c>
      <c r="K98" s="17" t="s">
        <v>9</v>
      </c>
      <c r="L98" s="10"/>
      <c r="M98" s="60">
        <v>58022</v>
      </c>
      <c r="N98" s="60">
        <v>256180</v>
      </c>
      <c r="O98" s="60">
        <v>272069</v>
      </c>
      <c r="P98" s="10"/>
      <c r="Q98" s="60">
        <f t="shared" si="24"/>
        <v>3842700</v>
      </c>
      <c r="R98" s="10"/>
      <c r="S98" s="62">
        <f t="shared" si="25"/>
        <v>4098880</v>
      </c>
      <c r="T98" s="10"/>
      <c r="U98" s="64">
        <v>18.2</v>
      </c>
      <c r="V98" s="64">
        <v>19.38</v>
      </c>
      <c r="W98" s="10"/>
      <c r="X98" s="43">
        <v>691430000000</v>
      </c>
      <c r="Y98" s="36">
        <v>6.2E-2</v>
      </c>
      <c r="Z98" s="10"/>
      <c r="AA98" s="20">
        <v>15</v>
      </c>
      <c r="AB98" s="20">
        <v>17</v>
      </c>
      <c r="AC98" s="20">
        <v>8</v>
      </c>
      <c r="AD98" s="20">
        <v>59</v>
      </c>
      <c r="AE98" s="20">
        <v>1</v>
      </c>
      <c r="AF98" s="66">
        <f t="shared" si="26"/>
        <v>100</v>
      </c>
      <c r="AG98" s="10"/>
      <c r="AH98" s="36">
        <v>-2.9000000000000001E-2</v>
      </c>
      <c r="AI98" s="40">
        <v>17723</v>
      </c>
      <c r="AJ98" s="37">
        <v>0.72</v>
      </c>
      <c r="AK98" s="42" t="s">
        <v>213</v>
      </c>
      <c r="AL98" s="41">
        <v>990</v>
      </c>
      <c r="AN98" s="86"/>
      <c r="AO98" s="87"/>
      <c r="AP98" s="88">
        <f t="shared" si="27"/>
        <v>0</v>
      </c>
      <c r="AR98" s="86">
        <f t="shared" si="28"/>
        <v>0</v>
      </c>
      <c r="AS98" s="87"/>
      <c r="AT98" s="88">
        <f t="shared" si="29"/>
        <v>0</v>
      </c>
      <c r="AV98" s="88">
        <v>0</v>
      </c>
    </row>
    <row r="99" spans="1:49" ht="24" customHeight="1">
      <c r="A99" s="16"/>
      <c r="B99" s="17">
        <f t="shared" si="23"/>
        <v>41</v>
      </c>
      <c r="C99" s="10"/>
      <c r="D99" s="18" t="s">
        <v>44</v>
      </c>
      <c r="E99" s="10"/>
      <c r="F99" s="18" t="s">
        <v>13</v>
      </c>
      <c r="G99" s="18" t="s">
        <v>222</v>
      </c>
      <c r="H99" s="10"/>
      <c r="I99" s="19">
        <v>48653420</v>
      </c>
      <c r="J99" s="19">
        <v>6320</v>
      </c>
      <c r="K99" s="17" t="s">
        <v>9</v>
      </c>
      <c r="L99" s="10"/>
      <c r="M99" s="60">
        <v>7158</v>
      </c>
      <c r="N99" s="60">
        <v>8987</v>
      </c>
      <c r="O99" s="60">
        <v>7447</v>
      </c>
      <c r="P99" s="10"/>
      <c r="Q99" s="60">
        <f t="shared" si="24"/>
        <v>134805</v>
      </c>
      <c r="R99" s="10"/>
      <c r="S99" s="62">
        <f t="shared" si="25"/>
        <v>143792</v>
      </c>
      <c r="T99" s="10"/>
      <c r="U99" s="64">
        <v>18.5</v>
      </c>
      <c r="V99" s="64">
        <v>14.88</v>
      </c>
      <c r="W99" s="10"/>
      <c r="X99" s="43">
        <v>17370000000</v>
      </c>
      <c r="Y99" s="36">
        <v>6.0999999999999999E-2</v>
      </c>
      <c r="Z99" s="10"/>
      <c r="AA99" s="20">
        <v>15</v>
      </c>
      <c r="AB99" s="20">
        <v>40</v>
      </c>
      <c r="AC99" s="20">
        <v>3</v>
      </c>
      <c r="AD99" s="20">
        <v>41</v>
      </c>
      <c r="AE99" s="20">
        <v>1</v>
      </c>
      <c r="AF99" s="66">
        <f t="shared" si="26"/>
        <v>100</v>
      </c>
      <c r="AG99" s="10"/>
      <c r="AH99" s="36">
        <v>2.8000000000000001E-2</v>
      </c>
      <c r="AI99" s="40">
        <v>27702</v>
      </c>
      <c r="AJ99" s="37">
        <v>0.76</v>
      </c>
      <c r="AK99" s="42" t="s">
        <v>210</v>
      </c>
      <c r="AL99" s="41">
        <v>753</v>
      </c>
      <c r="AN99" s="86"/>
      <c r="AO99" s="87"/>
      <c r="AP99" s="88">
        <f t="shared" si="27"/>
        <v>0</v>
      </c>
      <c r="AR99" s="86">
        <f t="shared" si="28"/>
        <v>0</v>
      </c>
      <c r="AS99" s="87"/>
      <c r="AT99" s="88">
        <f t="shared" si="29"/>
        <v>0</v>
      </c>
      <c r="AV99" s="88">
        <v>0</v>
      </c>
    </row>
    <row r="100" spans="1:49" ht="24" customHeight="1">
      <c r="A100" s="16"/>
      <c r="B100" s="17">
        <f t="shared" si="23"/>
        <v>42</v>
      </c>
      <c r="C100" s="10"/>
      <c r="D100" s="18" t="s">
        <v>100</v>
      </c>
      <c r="E100" s="10"/>
      <c r="F100" s="18" t="s">
        <v>5</v>
      </c>
      <c r="G100" s="18" t="s">
        <v>226</v>
      </c>
      <c r="H100" s="10"/>
      <c r="I100" s="19">
        <v>6006668</v>
      </c>
      <c r="J100" s="19">
        <v>7680</v>
      </c>
      <c r="K100" s="17" t="s">
        <v>9</v>
      </c>
      <c r="L100" s="10"/>
      <c r="M100" s="60">
        <v>576</v>
      </c>
      <c r="N100" s="60">
        <v>1090</v>
      </c>
      <c r="O100" s="60">
        <v>559</v>
      </c>
      <c r="P100" s="10"/>
      <c r="Q100" s="60">
        <f t="shared" si="24"/>
        <v>16350</v>
      </c>
      <c r="R100" s="10"/>
      <c r="S100" s="62">
        <f t="shared" si="25"/>
        <v>17440</v>
      </c>
      <c r="T100" s="10"/>
      <c r="U100" s="64">
        <v>18.100000000000001</v>
      </c>
      <c r="V100" s="64">
        <v>6.68</v>
      </c>
      <c r="W100" s="10"/>
      <c r="X100" s="43">
        <v>3110000000</v>
      </c>
      <c r="Y100" s="36">
        <v>0.06</v>
      </c>
      <c r="Z100" s="10"/>
      <c r="AA100" s="20">
        <v>70</v>
      </c>
      <c r="AB100" s="20">
        <v>13</v>
      </c>
      <c r="AC100" s="20">
        <v>1</v>
      </c>
      <c r="AD100" s="20">
        <v>15</v>
      </c>
      <c r="AE100" s="20">
        <v>1</v>
      </c>
      <c r="AF100" s="66">
        <f t="shared" si="26"/>
        <v>100</v>
      </c>
      <c r="AG100" s="10"/>
      <c r="AH100" s="36">
        <v>-3.4000000000000002E-2</v>
      </c>
      <c r="AI100" s="40">
        <v>31072</v>
      </c>
      <c r="AJ100" s="37">
        <v>0.81</v>
      </c>
      <c r="AK100" s="42" t="s">
        <v>223</v>
      </c>
      <c r="AL100" s="41">
        <v>419</v>
      </c>
      <c r="AN100" s="86"/>
      <c r="AO100" s="87"/>
      <c r="AP100" s="88">
        <f t="shared" si="27"/>
        <v>0</v>
      </c>
      <c r="AR100" s="86">
        <f t="shared" si="28"/>
        <v>0</v>
      </c>
      <c r="AS100" s="87"/>
      <c r="AT100" s="88">
        <f t="shared" si="29"/>
        <v>0</v>
      </c>
      <c r="AV100" s="88">
        <v>0</v>
      </c>
    </row>
    <row r="101" spans="1:49" ht="24" customHeight="1">
      <c r="A101" s="16"/>
      <c r="B101" s="17">
        <f t="shared" si="23"/>
        <v>43</v>
      </c>
      <c r="C101" s="10"/>
      <c r="D101" s="18" t="s">
        <v>164</v>
      </c>
      <c r="E101" s="10"/>
      <c r="F101" s="18" t="s">
        <v>8</v>
      </c>
      <c r="G101" s="18" t="s">
        <v>212</v>
      </c>
      <c r="H101" s="10"/>
      <c r="I101" s="19">
        <v>8734951</v>
      </c>
      <c r="J101" s="19">
        <v>1110</v>
      </c>
      <c r="K101" s="17" t="s">
        <v>9</v>
      </c>
      <c r="L101" s="10"/>
      <c r="M101" s="60">
        <v>427</v>
      </c>
      <c r="N101" s="60">
        <v>1577</v>
      </c>
      <c r="O101" s="60">
        <v>648</v>
      </c>
      <c r="P101" s="10"/>
      <c r="Q101" s="60">
        <f t="shared" si="24"/>
        <v>23655</v>
      </c>
      <c r="R101" s="10"/>
      <c r="S101" s="62">
        <f t="shared" si="25"/>
        <v>25232</v>
      </c>
      <c r="T101" s="10"/>
      <c r="U101" s="64">
        <v>18.100000000000001</v>
      </c>
      <c r="V101" s="64">
        <v>7.18</v>
      </c>
      <c r="W101" s="10"/>
      <c r="X101" s="43">
        <v>417360000</v>
      </c>
      <c r="Y101" s="36">
        <v>0.06</v>
      </c>
      <c r="Z101" s="10"/>
      <c r="AA101" s="20">
        <v>69</v>
      </c>
      <c r="AB101" s="20">
        <v>9</v>
      </c>
      <c r="AC101" s="20">
        <v>1</v>
      </c>
      <c r="AD101" s="20">
        <v>20</v>
      </c>
      <c r="AE101" s="20">
        <v>1</v>
      </c>
      <c r="AF101" s="66">
        <f t="shared" si="26"/>
        <v>100</v>
      </c>
      <c r="AG101" s="10"/>
      <c r="AH101" s="36">
        <v>0.104</v>
      </c>
      <c r="AI101" s="40">
        <v>5037</v>
      </c>
      <c r="AJ101" s="37">
        <v>0.82</v>
      </c>
      <c r="AK101" s="42" t="s">
        <v>213</v>
      </c>
      <c r="AL101" s="41">
        <v>468</v>
      </c>
      <c r="AN101" s="86"/>
      <c r="AO101" s="87"/>
      <c r="AP101" s="88">
        <f t="shared" si="27"/>
        <v>0</v>
      </c>
      <c r="AR101" s="86">
        <f t="shared" si="28"/>
        <v>0</v>
      </c>
      <c r="AS101" s="87"/>
      <c r="AT101" s="88">
        <f t="shared" si="29"/>
        <v>0</v>
      </c>
      <c r="AV101" s="88">
        <v>0</v>
      </c>
    </row>
    <row r="102" spans="1:49" ht="24" customHeight="1">
      <c r="A102" s="16"/>
      <c r="B102" s="17">
        <f t="shared" si="23"/>
        <v>44</v>
      </c>
      <c r="C102" s="10"/>
      <c r="D102" s="18" t="s">
        <v>37</v>
      </c>
      <c r="E102" s="10"/>
      <c r="F102" s="18" t="s">
        <v>18</v>
      </c>
      <c r="G102" s="18" t="s">
        <v>224</v>
      </c>
      <c r="H102" s="10"/>
      <c r="I102" s="19">
        <v>15762370</v>
      </c>
      <c r="J102" s="19">
        <v>1140</v>
      </c>
      <c r="K102" s="17" t="s">
        <v>9</v>
      </c>
      <c r="L102" s="10"/>
      <c r="M102" s="60">
        <v>1852</v>
      </c>
      <c r="N102" s="60">
        <v>2803</v>
      </c>
      <c r="O102" s="60">
        <v>3995</v>
      </c>
      <c r="P102" s="10"/>
      <c r="Q102" s="60">
        <f t="shared" si="24"/>
        <v>42045</v>
      </c>
      <c r="R102" s="10"/>
      <c r="S102" s="62">
        <f t="shared" si="25"/>
        <v>44848</v>
      </c>
      <c r="T102" s="10"/>
      <c r="U102" s="64">
        <v>17.8</v>
      </c>
      <c r="V102" s="64">
        <v>25.13</v>
      </c>
      <c r="W102" s="10"/>
      <c r="X102" s="43">
        <v>1180000000</v>
      </c>
      <c r="Y102" s="36">
        <v>5.8999999999999997E-2</v>
      </c>
      <c r="Z102" s="10"/>
      <c r="AA102" s="20">
        <v>29</v>
      </c>
      <c r="AB102" s="20">
        <v>20</v>
      </c>
      <c r="AC102" s="20">
        <v>2</v>
      </c>
      <c r="AD102" s="20">
        <v>48</v>
      </c>
      <c r="AE102" s="20">
        <v>1</v>
      </c>
      <c r="AF102" s="66">
        <f t="shared" si="26"/>
        <v>100</v>
      </c>
      <c r="AG102" s="10"/>
      <c r="AH102" s="36">
        <v>-3.5999999999999997E-2</v>
      </c>
      <c r="AI102" s="40">
        <v>23802</v>
      </c>
      <c r="AJ102" s="37">
        <v>0.78</v>
      </c>
      <c r="AK102" s="42" t="s">
        <v>213</v>
      </c>
      <c r="AL102" s="41">
        <v>1332</v>
      </c>
      <c r="AN102" s="86"/>
      <c r="AO102" s="87"/>
      <c r="AP102" s="88">
        <f t="shared" si="27"/>
        <v>0</v>
      </c>
      <c r="AR102" s="86">
        <f t="shared" si="28"/>
        <v>0</v>
      </c>
      <c r="AS102" s="87"/>
      <c r="AT102" s="88">
        <f t="shared" si="29"/>
        <v>0</v>
      </c>
      <c r="AV102" s="88">
        <v>0</v>
      </c>
    </row>
    <row r="103" spans="1:49" ht="24" customHeight="1">
      <c r="A103" s="16"/>
      <c r="B103" s="17">
        <f t="shared" si="23"/>
        <v>45</v>
      </c>
      <c r="C103" s="10"/>
      <c r="D103" s="18" t="s">
        <v>93</v>
      </c>
      <c r="E103" s="10"/>
      <c r="F103" s="18" t="s">
        <v>8</v>
      </c>
      <c r="G103" s="18" t="s">
        <v>212</v>
      </c>
      <c r="H103" s="10"/>
      <c r="I103" s="19">
        <v>17987736</v>
      </c>
      <c r="J103" s="19">
        <v>8710</v>
      </c>
      <c r="K103" s="17" t="s">
        <v>9</v>
      </c>
      <c r="L103" s="10"/>
      <c r="M103" s="60">
        <v>2625</v>
      </c>
      <c r="N103" s="60">
        <v>3158</v>
      </c>
      <c r="O103" s="60">
        <v>2780</v>
      </c>
      <c r="P103" s="10"/>
      <c r="Q103" s="60">
        <f t="shared" si="24"/>
        <v>47370</v>
      </c>
      <c r="R103" s="10"/>
      <c r="S103" s="62">
        <f t="shared" si="25"/>
        <v>50528</v>
      </c>
      <c r="T103" s="10"/>
      <c r="U103" s="64">
        <v>17.600000000000001</v>
      </c>
      <c r="V103" s="64">
        <v>15.73</v>
      </c>
      <c r="W103" s="10"/>
      <c r="X103" s="43">
        <v>8100000000</v>
      </c>
      <c r="Y103" s="36">
        <v>5.8999999999999997E-2</v>
      </c>
      <c r="Z103" s="10"/>
      <c r="AA103" s="20">
        <v>61</v>
      </c>
      <c r="AB103" s="20">
        <v>5</v>
      </c>
      <c r="AC103" s="20">
        <v>1</v>
      </c>
      <c r="AD103" s="20">
        <v>32</v>
      </c>
      <c r="AE103" s="20">
        <v>1</v>
      </c>
      <c r="AF103" s="66">
        <f t="shared" si="26"/>
        <v>100</v>
      </c>
      <c r="AG103" s="10"/>
      <c r="AH103" s="36">
        <v>-0.17499999999999999</v>
      </c>
      <c r="AI103" s="40">
        <v>24367</v>
      </c>
      <c r="AJ103" s="37">
        <v>0.82</v>
      </c>
      <c r="AK103" s="42" t="s">
        <v>213</v>
      </c>
      <c r="AL103" s="41">
        <v>969</v>
      </c>
      <c r="AN103" s="86"/>
      <c r="AO103" s="87"/>
      <c r="AP103" s="88">
        <f t="shared" si="27"/>
        <v>0</v>
      </c>
      <c r="AR103" s="86">
        <f t="shared" si="28"/>
        <v>0</v>
      </c>
      <c r="AS103" s="87"/>
      <c r="AT103" s="88">
        <f t="shared" si="29"/>
        <v>0</v>
      </c>
      <c r="AV103" s="88">
        <v>0</v>
      </c>
    </row>
    <row r="104" spans="1:49" s="25" customFormat="1" ht="24" customHeight="1">
      <c r="A104" s="27"/>
      <c r="B104" s="17">
        <f t="shared" si="23"/>
        <v>46</v>
      </c>
      <c r="C104" s="24"/>
      <c r="D104" s="18" t="s">
        <v>140</v>
      </c>
      <c r="E104" s="10"/>
      <c r="F104" s="18" t="s">
        <v>8</v>
      </c>
      <c r="G104" s="18" t="s">
        <v>212</v>
      </c>
      <c r="H104" s="10"/>
      <c r="I104" s="19">
        <v>143964512</v>
      </c>
      <c r="J104" s="19">
        <v>9720</v>
      </c>
      <c r="K104" s="17" t="s">
        <v>9</v>
      </c>
      <c r="L104" s="10"/>
      <c r="M104" s="60">
        <v>20308</v>
      </c>
      <c r="N104" s="60">
        <v>25969</v>
      </c>
      <c r="O104" s="60">
        <v>24864</v>
      </c>
      <c r="P104" s="10"/>
      <c r="Q104" s="60">
        <f t="shared" si="24"/>
        <v>389535</v>
      </c>
      <c r="R104" s="10"/>
      <c r="S104" s="62">
        <f t="shared" si="25"/>
        <v>415504</v>
      </c>
      <c r="T104" s="10"/>
      <c r="U104" s="64">
        <v>18</v>
      </c>
      <c r="V104" s="64">
        <v>17.010000000000002</v>
      </c>
      <c r="W104" s="10"/>
      <c r="X104" s="43">
        <v>75510000000</v>
      </c>
      <c r="Y104" s="36">
        <v>5.8999999999999997E-2</v>
      </c>
      <c r="Z104" s="10"/>
      <c r="AA104" s="20">
        <v>59</v>
      </c>
      <c r="AB104" s="20">
        <v>6</v>
      </c>
      <c r="AC104" s="20">
        <v>2</v>
      </c>
      <c r="AD104" s="20">
        <v>32</v>
      </c>
      <c r="AE104" s="20">
        <v>1</v>
      </c>
      <c r="AF104" s="66">
        <f t="shared" si="26"/>
        <v>100</v>
      </c>
      <c r="AG104" s="10"/>
      <c r="AH104" s="36">
        <v>-0.14399999999999999</v>
      </c>
      <c r="AI104" s="40">
        <v>37519</v>
      </c>
      <c r="AJ104" s="37">
        <v>0.83</v>
      </c>
      <c r="AK104" s="42" t="s">
        <v>213</v>
      </c>
      <c r="AL104" s="41">
        <v>1024</v>
      </c>
      <c r="AM104" s="4"/>
      <c r="AN104" s="86"/>
      <c r="AO104" s="87"/>
      <c r="AP104" s="88">
        <f t="shared" si="27"/>
        <v>0</v>
      </c>
      <c r="AQ104" s="4"/>
      <c r="AR104" s="86">
        <f t="shared" si="28"/>
        <v>0</v>
      </c>
      <c r="AS104" s="87"/>
      <c r="AT104" s="88">
        <f t="shared" si="29"/>
        <v>0</v>
      </c>
      <c r="AU104" s="4"/>
      <c r="AV104" s="88">
        <v>0</v>
      </c>
      <c r="AW104" s="4"/>
    </row>
    <row r="105" spans="1:49" ht="24" customHeight="1">
      <c r="A105" s="16"/>
      <c r="B105" s="17">
        <f t="shared" si="23"/>
        <v>47</v>
      </c>
      <c r="C105" s="10"/>
      <c r="D105" s="18" t="s">
        <v>28</v>
      </c>
      <c r="E105" s="10"/>
      <c r="F105" s="18" t="s">
        <v>22</v>
      </c>
      <c r="G105" s="18" t="s">
        <v>198</v>
      </c>
      <c r="H105" s="10"/>
      <c r="I105" s="19">
        <v>797765</v>
      </c>
      <c r="J105" s="19">
        <v>2510</v>
      </c>
      <c r="K105" s="17" t="s">
        <v>9</v>
      </c>
      <c r="L105" s="10"/>
      <c r="M105" s="60">
        <v>125</v>
      </c>
      <c r="N105" s="60">
        <v>139</v>
      </c>
      <c r="O105" s="60">
        <v>71</v>
      </c>
      <c r="P105" s="10"/>
      <c r="Q105" s="60">
        <f t="shared" si="24"/>
        <v>2085</v>
      </c>
      <c r="R105" s="10"/>
      <c r="S105" s="62">
        <f t="shared" si="25"/>
        <v>2224</v>
      </c>
      <c r="T105" s="10"/>
      <c r="U105" s="64">
        <v>17.399999999999999</v>
      </c>
      <c r="V105" s="64">
        <v>7.51</v>
      </c>
      <c r="W105" s="10"/>
      <c r="X105" s="43">
        <v>128590000</v>
      </c>
      <c r="Y105" s="36">
        <v>5.8000000000000003E-2</v>
      </c>
      <c r="Z105" s="10"/>
      <c r="AA105" s="20">
        <v>30</v>
      </c>
      <c r="AB105" s="20">
        <v>30</v>
      </c>
      <c r="AC105" s="20">
        <v>4</v>
      </c>
      <c r="AD105" s="20">
        <v>35</v>
      </c>
      <c r="AE105" s="20">
        <v>1</v>
      </c>
      <c r="AF105" s="66">
        <f t="shared" si="26"/>
        <v>100</v>
      </c>
      <c r="AG105" s="10"/>
      <c r="AH105" s="36">
        <v>-5.8999999999999997E-2</v>
      </c>
      <c r="AI105" s="40">
        <v>10903</v>
      </c>
      <c r="AJ105" s="37">
        <v>0.79</v>
      </c>
      <c r="AK105" s="42" t="s">
        <v>213</v>
      </c>
      <c r="AL105" s="41">
        <v>456</v>
      </c>
      <c r="AN105" s="86"/>
      <c r="AO105" s="87"/>
      <c r="AP105" s="88">
        <f t="shared" si="27"/>
        <v>0</v>
      </c>
      <c r="AR105" s="86">
        <f t="shared" si="28"/>
        <v>0</v>
      </c>
      <c r="AS105" s="87"/>
      <c r="AT105" s="88">
        <f t="shared" si="29"/>
        <v>0</v>
      </c>
      <c r="AV105" s="88">
        <v>0</v>
      </c>
    </row>
    <row r="106" spans="1:49" ht="24" customHeight="1">
      <c r="A106" s="16"/>
      <c r="B106" s="17">
        <f t="shared" si="23"/>
        <v>48</v>
      </c>
      <c r="C106" s="10"/>
      <c r="D106" s="18" t="s">
        <v>153</v>
      </c>
      <c r="E106" s="10"/>
      <c r="F106" s="18" t="s">
        <v>18</v>
      </c>
      <c r="G106" s="18" t="s">
        <v>224</v>
      </c>
      <c r="H106" s="10"/>
      <c r="I106" s="19">
        <v>599419</v>
      </c>
      <c r="J106" s="19">
        <v>1880</v>
      </c>
      <c r="K106" s="17" t="s">
        <v>9</v>
      </c>
      <c r="L106" s="10"/>
      <c r="M106" s="60">
        <v>11</v>
      </c>
      <c r="N106" s="60">
        <v>104</v>
      </c>
      <c r="O106" s="60">
        <v>116</v>
      </c>
      <c r="P106" s="10"/>
      <c r="Q106" s="60">
        <f t="shared" si="24"/>
        <v>1560</v>
      </c>
      <c r="R106" s="10"/>
      <c r="S106" s="62">
        <f t="shared" si="25"/>
        <v>1664</v>
      </c>
      <c r="T106" s="10"/>
      <c r="U106" s="64">
        <v>17.399999999999999</v>
      </c>
      <c r="V106" s="64">
        <v>18.579999999999998</v>
      </c>
      <c r="W106" s="10"/>
      <c r="X106" s="43">
        <v>71110000</v>
      </c>
      <c r="Y106" s="36">
        <v>5.8000000000000003E-2</v>
      </c>
      <c r="Z106" s="10"/>
      <c r="AA106" s="20">
        <v>29</v>
      </c>
      <c r="AB106" s="20">
        <v>12</v>
      </c>
      <c r="AC106" s="20">
        <v>1</v>
      </c>
      <c r="AD106" s="20">
        <v>57</v>
      </c>
      <c r="AE106" s="20">
        <v>1</v>
      </c>
      <c r="AF106" s="66">
        <f t="shared" si="26"/>
        <v>100</v>
      </c>
      <c r="AG106" s="10"/>
      <c r="AH106" s="36">
        <v>-2.9000000000000001E-2</v>
      </c>
      <c r="AI106" s="40">
        <v>7507</v>
      </c>
      <c r="AJ106" s="37">
        <v>0.8</v>
      </c>
      <c r="AK106" s="42" t="s">
        <v>214</v>
      </c>
      <c r="AL106" s="41">
        <v>1130</v>
      </c>
      <c r="AN106" s="86"/>
      <c r="AO106" s="87"/>
      <c r="AP106" s="88">
        <f t="shared" si="27"/>
        <v>0</v>
      </c>
      <c r="AR106" s="86">
        <f t="shared" si="28"/>
        <v>0</v>
      </c>
      <c r="AS106" s="87"/>
      <c r="AT106" s="88">
        <f t="shared" si="29"/>
        <v>0</v>
      </c>
      <c r="AV106" s="88">
        <v>0</v>
      </c>
    </row>
    <row r="107" spans="1:49" ht="24" customHeight="1">
      <c r="A107" s="16"/>
      <c r="B107" s="17">
        <f t="shared" si="23"/>
        <v>49</v>
      </c>
      <c r="C107" s="10"/>
      <c r="D107" s="18" t="s">
        <v>16</v>
      </c>
      <c r="E107" s="10"/>
      <c r="F107" s="18" t="s">
        <v>8</v>
      </c>
      <c r="G107" s="18" t="s">
        <v>212</v>
      </c>
      <c r="H107" s="10"/>
      <c r="I107" s="19">
        <v>2924816</v>
      </c>
      <c r="J107" s="19">
        <v>3760</v>
      </c>
      <c r="K107" s="17" t="s">
        <v>9</v>
      </c>
      <c r="L107" s="10"/>
      <c r="M107" s="60">
        <v>267</v>
      </c>
      <c r="N107" s="60">
        <v>499</v>
      </c>
      <c r="O107" s="60">
        <v>248</v>
      </c>
      <c r="P107" s="10"/>
      <c r="Q107" s="60">
        <f t="shared" si="24"/>
        <v>7485</v>
      </c>
      <c r="R107" s="10"/>
      <c r="S107" s="62">
        <f t="shared" si="25"/>
        <v>7984</v>
      </c>
      <c r="T107" s="10"/>
      <c r="U107" s="64">
        <v>17.100000000000001</v>
      </c>
      <c r="V107" s="64">
        <v>8.18</v>
      </c>
      <c r="W107" s="10"/>
      <c r="X107" s="43">
        <v>598260000</v>
      </c>
      <c r="Y107" s="36">
        <v>5.7000000000000002E-2</v>
      </c>
      <c r="Z107" s="10"/>
      <c r="AA107" s="20">
        <v>48</v>
      </c>
      <c r="AB107" s="20">
        <v>11</v>
      </c>
      <c r="AC107" s="20">
        <v>1</v>
      </c>
      <c r="AD107" s="20">
        <v>39</v>
      </c>
      <c r="AE107" s="20">
        <v>1</v>
      </c>
      <c r="AF107" s="66">
        <f t="shared" si="26"/>
        <v>100</v>
      </c>
      <c r="AG107" s="10"/>
      <c r="AH107" s="36">
        <v>1.4E-2</v>
      </c>
      <c r="AI107" s="40">
        <v>0</v>
      </c>
      <c r="AJ107" s="37">
        <v>0.77</v>
      </c>
      <c r="AK107" s="42" t="s">
        <v>210</v>
      </c>
      <c r="AL107" s="41">
        <v>479</v>
      </c>
      <c r="AN107" s="86"/>
      <c r="AO107" s="87"/>
      <c r="AP107" s="88">
        <f t="shared" si="27"/>
        <v>0</v>
      </c>
      <c r="AR107" s="86">
        <f t="shared" si="28"/>
        <v>0</v>
      </c>
      <c r="AS107" s="87"/>
      <c r="AT107" s="88">
        <f t="shared" si="29"/>
        <v>0</v>
      </c>
      <c r="AV107" s="88">
        <v>0</v>
      </c>
    </row>
    <row r="108" spans="1:49" ht="24" customHeight="1">
      <c r="A108" s="16"/>
      <c r="B108" s="17">
        <f t="shared" si="23"/>
        <v>50</v>
      </c>
      <c r="C108" s="10"/>
      <c r="D108" s="18" t="s">
        <v>48</v>
      </c>
      <c r="E108" s="10"/>
      <c r="F108" s="18" t="s">
        <v>13</v>
      </c>
      <c r="G108" s="18" t="s">
        <v>222</v>
      </c>
      <c r="H108" s="10"/>
      <c r="I108" s="19">
        <v>4857274</v>
      </c>
      <c r="J108" s="19">
        <v>10840</v>
      </c>
      <c r="K108" s="17" t="s">
        <v>9</v>
      </c>
      <c r="L108" s="10"/>
      <c r="M108" s="60">
        <v>795</v>
      </c>
      <c r="N108" s="60">
        <v>812</v>
      </c>
      <c r="O108" s="60">
        <v>778</v>
      </c>
      <c r="P108" s="10"/>
      <c r="Q108" s="60">
        <f t="shared" si="24"/>
        <v>12180</v>
      </c>
      <c r="R108" s="10"/>
      <c r="S108" s="62">
        <f t="shared" si="25"/>
        <v>12992</v>
      </c>
      <c r="T108" s="10"/>
      <c r="U108" s="64">
        <v>16.7</v>
      </c>
      <c r="V108" s="64">
        <v>16.84</v>
      </c>
      <c r="W108" s="10"/>
      <c r="X108" s="43">
        <v>3180000000</v>
      </c>
      <c r="Y108" s="36">
        <v>5.6000000000000001E-2</v>
      </c>
      <c r="Z108" s="10"/>
      <c r="AA108" s="20">
        <v>22</v>
      </c>
      <c r="AB108" s="20">
        <v>11</v>
      </c>
      <c r="AC108" s="20">
        <v>1</v>
      </c>
      <c r="AD108" s="20">
        <v>65</v>
      </c>
      <c r="AE108" s="20">
        <v>1</v>
      </c>
      <c r="AF108" s="66">
        <f t="shared" si="26"/>
        <v>100</v>
      </c>
      <c r="AG108" s="10"/>
      <c r="AH108" s="36">
        <v>0.104</v>
      </c>
      <c r="AI108" s="40">
        <v>40998</v>
      </c>
      <c r="AJ108" s="37">
        <v>0.75</v>
      </c>
      <c r="AK108" s="42" t="s">
        <v>213</v>
      </c>
      <c r="AL108" s="41">
        <v>794</v>
      </c>
      <c r="AN108" s="86"/>
      <c r="AO108" s="87"/>
      <c r="AP108" s="88">
        <f t="shared" si="27"/>
        <v>0</v>
      </c>
      <c r="AR108" s="86">
        <f t="shared" si="28"/>
        <v>0</v>
      </c>
      <c r="AS108" s="87"/>
      <c r="AT108" s="88">
        <f t="shared" si="29"/>
        <v>0</v>
      </c>
      <c r="AV108" s="88">
        <v>0</v>
      </c>
    </row>
    <row r="109" spans="1:49" ht="24" customHeight="1">
      <c r="A109" s="16"/>
      <c r="B109" s="17">
        <f t="shared" si="23"/>
        <v>51</v>
      </c>
      <c r="C109" s="10"/>
      <c r="D109" s="18" t="s">
        <v>80</v>
      </c>
      <c r="E109" s="10"/>
      <c r="F109" s="18" t="s">
        <v>13</v>
      </c>
      <c r="G109" s="18" t="s">
        <v>222</v>
      </c>
      <c r="H109" s="10"/>
      <c r="I109" s="19">
        <v>9112867</v>
      </c>
      <c r="J109" s="19">
        <v>2150</v>
      </c>
      <c r="K109" s="17" t="s">
        <v>9</v>
      </c>
      <c r="L109" s="10"/>
      <c r="M109" s="60">
        <v>1407</v>
      </c>
      <c r="N109" s="60">
        <v>1525</v>
      </c>
      <c r="O109" s="60">
        <v>1276</v>
      </c>
      <c r="P109" s="10"/>
      <c r="Q109" s="60">
        <f t="shared" si="24"/>
        <v>22875</v>
      </c>
      <c r="R109" s="10"/>
      <c r="S109" s="62">
        <f t="shared" si="25"/>
        <v>24400</v>
      </c>
      <c r="T109" s="10"/>
      <c r="U109" s="64">
        <v>16.7</v>
      </c>
      <c r="V109" s="64">
        <v>13.76</v>
      </c>
      <c r="W109" s="10"/>
      <c r="X109" s="43">
        <v>1200000000</v>
      </c>
      <c r="Y109" s="36">
        <v>5.6000000000000001E-2</v>
      </c>
      <c r="Z109" s="10"/>
      <c r="AA109" s="20">
        <v>31</v>
      </c>
      <c r="AB109" s="20">
        <v>9</v>
      </c>
      <c r="AC109" s="20">
        <v>2</v>
      </c>
      <c r="AD109" s="20">
        <v>56</v>
      </c>
      <c r="AE109" s="20">
        <v>2</v>
      </c>
      <c r="AF109" s="66">
        <f t="shared" si="26"/>
        <v>100</v>
      </c>
      <c r="AG109" s="10"/>
      <c r="AH109" s="36">
        <v>-1.2E-2</v>
      </c>
      <c r="AI109" s="40">
        <v>18595</v>
      </c>
      <c r="AJ109" s="37">
        <v>0.72</v>
      </c>
      <c r="AK109" s="42" t="s">
        <v>214</v>
      </c>
      <c r="AL109" s="41">
        <v>698</v>
      </c>
      <c r="AN109" s="86"/>
      <c r="AO109" s="87"/>
      <c r="AP109" s="88">
        <f t="shared" si="27"/>
        <v>0</v>
      </c>
      <c r="AR109" s="86">
        <f t="shared" si="28"/>
        <v>0</v>
      </c>
      <c r="AS109" s="87"/>
      <c r="AT109" s="88">
        <f t="shared" si="29"/>
        <v>0</v>
      </c>
      <c r="AV109" s="88">
        <v>0</v>
      </c>
    </row>
    <row r="110" spans="1:49" ht="24" customHeight="1">
      <c r="A110" s="16"/>
      <c r="B110" s="17">
        <f t="shared" si="23"/>
        <v>52</v>
      </c>
      <c r="C110" s="10"/>
      <c r="D110" s="18" t="s">
        <v>169</v>
      </c>
      <c r="E110" s="10"/>
      <c r="F110" s="18" t="s">
        <v>18</v>
      </c>
      <c r="G110" s="18" t="s">
        <v>224</v>
      </c>
      <c r="H110" s="10"/>
      <c r="I110" s="19">
        <v>107122</v>
      </c>
      <c r="J110" s="19">
        <v>4020</v>
      </c>
      <c r="K110" s="17" t="s">
        <v>9</v>
      </c>
      <c r="L110" s="10"/>
      <c r="M110" s="60">
        <v>18</v>
      </c>
      <c r="N110" s="60">
        <v>18</v>
      </c>
      <c r="O110" s="60">
        <v>12</v>
      </c>
      <c r="P110" s="10"/>
      <c r="Q110" s="60">
        <f t="shared" si="24"/>
        <v>270</v>
      </c>
      <c r="R110" s="10"/>
      <c r="S110" s="62">
        <f t="shared" si="25"/>
        <v>288</v>
      </c>
      <c r="T110" s="10"/>
      <c r="U110" s="64">
        <v>16.8</v>
      </c>
      <c r="V110" s="64">
        <v>11.15</v>
      </c>
      <c r="W110" s="10"/>
      <c r="X110" s="43">
        <v>22410000</v>
      </c>
      <c r="Y110" s="36">
        <v>5.6000000000000001E-2</v>
      </c>
      <c r="Z110" s="10"/>
      <c r="AA110" s="20">
        <v>43</v>
      </c>
      <c r="AB110" s="20">
        <v>15</v>
      </c>
      <c r="AC110" s="20">
        <v>2</v>
      </c>
      <c r="AD110" s="20">
        <v>39</v>
      </c>
      <c r="AE110" s="20">
        <v>1</v>
      </c>
      <c r="AF110" s="66">
        <f t="shared" si="26"/>
        <v>100</v>
      </c>
      <c r="AG110" s="10"/>
      <c r="AH110" s="36">
        <v>-1.6E-2</v>
      </c>
      <c r="AI110" s="40">
        <v>7612</v>
      </c>
      <c r="AJ110" s="37">
        <v>0.69</v>
      </c>
      <c r="AK110" s="42" t="s">
        <v>213</v>
      </c>
      <c r="AL110" s="41">
        <v>658</v>
      </c>
      <c r="AN110" s="86"/>
      <c r="AO110" s="87"/>
      <c r="AP110" s="88">
        <f t="shared" si="27"/>
        <v>0</v>
      </c>
      <c r="AR110" s="86">
        <f t="shared" si="28"/>
        <v>0</v>
      </c>
      <c r="AS110" s="87"/>
      <c r="AT110" s="88">
        <f t="shared" si="29"/>
        <v>0</v>
      </c>
      <c r="AV110" s="88">
        <v>0</v>
      </c>
    </row>
    <row r="111" spans="1:49" ht="24" customHeight="1">
      <c r="A111" s="16"/>
      <c r="B111" s="17">
        <f t="shared" si="23"/>
        <v>53</v>
      </c>
      <c r="C111" s="10"/>
      <c r="D111" s="18" t="s">
        <v>76</v>
      </c>
      <c r="E111" s="10"/>
      <c r="F111" s="18" t="s">
        <v>13</v>
      </c>
      <c r="G111" s="18" t="s">
        <v>222</v>
      </c>
      <c r="H111" s="10"/>
      <c r="I111" s="19">
        <v>16582469</v>
      </c>
      <c r="J111" s="19">
        <v>3790</v>
      </c>
      <c r="K111" s="17" t="s">
        <v>9</v>
      </c>
      <c r="L111" s="10"/>
      <c r="M111" s="60">
        <v>2058</v>
      </c>
      <c r="N111" s="60">
        <v>2758</v>
      </c>
      <c r="O111" s="60">
        <v>2635</v>
      </c>
      <c r="P111" s="10"/>
      <c r="Q111" s="60">
        <f t="shared" si="24"/>
        <v>41370</v>
      </c>
      <c r="R111" s="10"/>
      <c r="S111" s="62">
        <f t="shared" si="25"/>
        <v>44128</v>
      </c>
      <c r="T111" s="10"/>
      <c r="U111" s="64">
        <v>16.600000000000001</v>
      </c>
      <c r="V111" s="64">
        <v>15.92</v>
      </c>
      <c r="W111" s="10"/>
      <c r="X111" s="43">
        <v>3800000000</v>
      </c>
      <c r="Y111" s="36">
        <v>5.5E-2</v>
      </c>
      <c r="Z111" s="10"/>
      <c r="AA111" s="20">
        <v>38</v>
      </c>
      <c r="AB111" s="20">
        <v>14</v>
      </c>
      <c r="AC111" s="20">
        <v>2</v>
      </c>
      <c r="AD111" s="20">
        <v>45</v>
      </c>
      <c r="AE111" s="20">
        <v>1</v>
      </c>
      <c r="AF111" s="66">
        <f t="shared" si="26"/>
        <v>100</v>
      </c>
      <c r="AG111" s="10"/>
      <c r="AH111" s="36">
        <v>2.5999999999999999E-2</v>
      </c>
      <c r="AI111" s="40">
        <v>19600</v>
      </c>
      <c r="AJ111" s="37">
        <v>0.82</v>
      </c>
      <c r="AK111" s="42" t="s">
        <v>210</v>
      </c>
      <c r="AL111" s="41">
        <v>863</v>
      </c>
      <c r="AN111" s="86"/>
      <c r="AO111" s="87"/>
      <c r="AP111" s="88">
        <f t="shared" si="27"/>
        <v>0</v>
      </c>
      <c r="AR111" s="86">
        <f t="shared" si="28"/>
        <v>0</v>
      </c>
      <c r="AS111" s="87"/>
      <c r="AT111" s="88">
        <f t="shared" si="29"/>
        <v>0</v>
      </c>
      <c r="AV111" s="88">
        <v>0</v>
      </c>
    </row>
    <row r="112" spans="1:49" ht="24" customHeight="1">
      <c r="A112" s="16"/>
      <c r="B112" s="17">
        <f t="shared" si="23"/>
        <v>54</v>
      </c>
      <c r="C112" s="10"/>
      <c r="D112" s="18" t="s">
        <v>98</v>
      </c>
      <c r="E112" s="10"/>
      <c r="F112" s="18" t="s">
        <v>18</v>
      </c>
      <c r="G112" s="18" t="s">
        <v>224</v>
      </c>
      <c r="H112" s="10"/>
      <c r="I112" s="19">
        <v>6758353</v>
      </c>
      <c r="J112" s="19">
        <v>2150</v>
      </c>
      <c r="K112" s="17" t="s">
        <v>9</v>
      </c>
      <c r="L112" s="10"/>
      <c r="M112" s="60">
        <v>1086</v>
      </c>
      <c r="N112" s="60">
        <v>1120</v>
      </c>
      <c r="O112" s="60">
        <v>1717</v>
      </c>
      <c r="P112" s="10"/>
      <c r="Q112" s="60">
        <f t="shared" si="24"/>
        <v>16800</v>
      </c>
      <c r="R112" s="10"/>
      <c r="S112" s="62">
        <f t="shared" si="25"/>
        <v>17920</v>
      </c>
      <c r="T112" s="10"/>
      <c r="U112" s="64">
        <v>16.600000000000001</v>
      </c>
      <c r="V112" s="64">
        <v>24.96</v>
      </c>
      <c r="W112" s="10"/>
      <c r="X112" s="43">
        <v>870930000</v>
      </c>
      <c r="Y112" s="36">
        <v>5.5E-2</v>
      </c>
      <c r="Z112" s="10"/>
      <c r="AA112" s="20">
        <v>30</v>
      </c>
      <c r="AB112" s="20">
        <v>20</v>
      </c>
      <c r="AC112" s="20">
        <v>2</v>
      </c>
      <c r="AD112" s="20">
        <v>46</v>
      </c>
      <c r="AE112" s="20">
        <v>2</v>
      </c>
      <c r="AF112" s="66">
        <f t="shared" si="26"/>
        <v>100</v>
      </c>
      <c r="AG112" s="10"/>
      <c r="AH112" s="36">
        <v>-7.1999999999999995E-2</v>
      </c>
      <c r="AI112" s="40">
        <v>27374</v>
      </c>
      <c r="AJ112" s="37">
        <v>0.75</v>
      </c>
      <c r="AK112" s="42" t="s">
        <v>213</v>
      </c>
      <c r="AL112" s="41">
        <v>1502</v>
      </c>
      <c r="AN112" s="86"/>
      <c r="AO112" s="87"/>
      <c r="AP112" s="88">
        <f t="shared" si="27"/>
        <v>0</v>
      </c>
      <c r="AR112" s="86">
        <f t="shared" si="28"/>
        <v>0</v>
      </c>
      <c r="AS112" s="87"/>
      <c r="AT112" s="88">
        <f t="shared" si="29"/>
        <v>0</v>
      </c>
      <c r="AV112" s="88">
        <v>0</v>
      </c>
    </row>
    <row r="113" spans="1:48" ht="24" customHeight="1">
      <c r="A113" s="16"/>
      <c r="B113" s="17">
        <f t="shared" si="23"/>
        <v>55</v>
      </c>
      <c r="C113" s="10"/>
      <c r="D113" s="18" t="s">
        <v>116</v>
      </c>
      <c r="E113" s="10"/>
      <c r="F113" s="18" t="s">
        <v>18</v>
      </c>
      <c r="G113" s="18" t="s">
        <v>224</v>
      </c>
      <c r="H113" s="10"/>
      <c r="I113" s="19">
        <v>3027398</v>
      </c>
      <c r="J113" s="19">
        <v>3550</v>
      </c>
      <c r="K113" s="17" t="s">
        <v>9</v>
      </c>
      <c r="L113" s="10"/>
      <c r="M113" s="60">
        <v>484</v>
      </c>
      <c r="N113" s="60">
        <v>499</v>
      </c>
      <c r="O113" s="60">
        <v>541</v>
      </c>
      <c r="P113" s="10"/>
      <c r="Q113" s="60">
        <f t="shared" si="24"/>
        <v>7485</v>
      </c>
      <c r="R113" s="10"/>
      <c r="S113" s="62">
        <f t="shared" si="25"/>
        <v>7984</v>
      </c>
      <c r="T113" s="10"/>
      <c r="U113" s="64">
        <v>16.5</v>
      </c>
      <c r="V113" s="64">
        <v>16.95</v>
      </c>
      <c r="W113" s="10"/>
      <c r="X113" s="43">
        <v>613090000</v>
      </c>
      <c r="Y113" s="36">
        <v>5.5E-2</v>
      </c>
      <c r="Z113" s="10"/>
      <c r="AA113" s="20">
        <v>50</v>
      </c>
      <c r="AB113" s="20">
        <v>20</v>
      </c>
      <c r="AC113" s="20">
        <v>1</v>
      </c>
      <c r="AD113" s="20">
        <v>27</v>
      </c>
      <c r="AE113" s="20">
        <v>2</v>
      </c>
      <c r="AF113" s="66">
        <f t="shared" si="26"/>
        <v>100</v>
      </c>
      <c r="AG113" s="10"/>
      <c r="AH113" s="36">
        <v>-0.05</v>
      </c>
      <c r="AI113" s="40">
        <v>27797</v>
      </c>
      <c r="AJ113" s="37">
        <v>0.84</v>
      </c>
      <c r="AK113" s="42" t="s">
        <v>213</v>
      </c>
      <c r="AL113" s="41">
        <v>1037</v>
      </c>
      <c r="AN113" s="86"/>
      <c r="AO113" s="87"/>
      <c r="AP113" s="88">
        <f t="shared" si="27"/>
        <v>0</v>
      </c>
      <c r="AR113" s="86">
        <f t="shared" si="28"/>
        <v>0</v>
      </c>
      <c r="AS113" s="87"/>
      <c r="AT113" s="88">
        <f t="shared" si="29"/>
        <v>0</v>
      </c>
      <c r="AV113" s="88">
        <v>0</v>
      </c>
    </row>
    <row r="114" spans="1:48" ht="24" customHeight="1">
      <c r="A114" s="16"/>
      <c r="B114" s="17">
        <f t="shared" ref="B114:B156" si="30">B113+1</f>
        <v>56</v>
      </c>
      <c r="C114" s="10"/>
      <c r="D114" s="18" t="s">
        <v>71</v>
      </c>
      <c r="E114" s="10"/>
      <c r="F114" s="18" t="s">
        <v>8</v>
      </c>
      <c r="G114" s="18" t="s">
        <v>212</v>
      </c>
      <c r="H114" s="10"/>
      <c r="I114" s="19">
        <v>3925405</v>
      </c>
      <c r="J114" s="19">
        <v>3810</v>
      </c>
      <c r="K114" s="17" t="s">
        <v>9</v>
      </c>
      <c r="L114" s="10"/>
      <c r="M114" s="60">
        <v>581</v>
      </c>
      <c r="N114" s="60">
        <v>599</v>
      </c>
      <c r="O114" s="60">
        <v>748</v>
      </c>
      <c r="P114" s="10"/>
      <c r="Q114" s="60">
        <f t="shared" si="24"/>
        <v>8985</v>
      </c>
      <c r="R114" s="10"/>
      <c r="S114" s="62">
        <f t="shared" si="25"/>
        <v>9584</v>
      </c>
      <c r="T114" s="10"/>
      <c r="U114" s="64">
        <v>15.3</v>
      </c>
      <c r="V114" s="64">
        <v>20.059999999999999</v>
      </c>
      <c r="W114" s="10"/>
      <c r="X114" s="43">
        <v>768240000</v>
      </c>
      <c r="Y114" s="36">
        <v>5.2999999999999999E-2</v>
      </c>
      <c r="Z114" s="10"/>
      <c r="AA114" s="20">
        <v>59</v>
      </c>
      <c r="AB114" s="20">
        <v>6</v>
      </c>
      <c r="AC114" s="20">
        <v>1</v>
      </c>
      <c r="AD114" s="20">
        <v>33</v>
      </c>
      <c r="AE114" s="20">
        <v>1</v>
      </c>
      <c r="AF114" s="66">
        <f t="shared" si="26"/>
        <v>100</v>
      </c>
      <c r="AG114" s="10"/>
      <c r="AH114" s="36">
        <v>8.2000000000000003E-2</v>
      </c>
      <c r="AI114" s="40">
        <v>28697</v>
      </c>
      <c r="AJ114" s="37">
        <v>0.79</v>
      </c>
      <c r="AK114" s="42" t="s">
        <v>210</v>
      </c>
      <c r="AL114" s="41">
        <v>1064</v>
      </c>
      <c r="AN114" s="86"/>
      <c r="AO114" s="87"/>
      <c r="AP114" s="88">
        <f t="shared" si="27"/>
        <v>0</v>
      </c>
      <c r="AR114" s="86">
        <f t="shared" si="28"/>
        <v>0</v>
      </c>
      <c r="AS114" s="87"/>
      <c r="AT114" s="88">
        <f t="shared" si="29"/>
        <v>0</v>
      </c>
      <c r="AV114" s="88">
        <v>0</v>
      </c>
    </row>
    <row r="115" spans="1:48" ht="24" customHeight="1">
      <c r="A115" s="16"/>
      <c r="B115" s="17">
        <f t="shared" si="30"/>
        <v>57</v>
      </c>
      <c r="C115" s="10"/>
      <c r="D115" s="18" t="s">
        <v>182</v>
      </c>
      <c r="E115" s="10"/>
      <c r="F115" s="18" t="s">
        <v>18</v>
      </c>
      <c r="G115" s="18" t="s">
        <v>224</v>
      </c>
      <c r="H115" s="10"/>
      <c r="I115" s="19">
        <v>270402</v>
      </c>
      <c r="J115" s="19">
        <v>3170</v>
      </c>
      <c r="K115" s="17" t="s">
        <v>9</v>
      </c>
      <c r="L115" s="10"/>
      <c r="M115" s="60">
        <v>9</v>
      </c>
      <c r="N115" s="60">
        <v>43</v>
      </c>
      <c r="O115" s="60">
        <v>51</v>
      </c>
      <c r="P115" s="10"/>
      <c r="Q115" s="60">
        <f t="shared" si="24"/>
        <v>645</v>
      </c>
      <c r="R115" s="10"/>
      <c r="S115" s="62">
        <f t="shared" si="25"/>
        <v>688</v>
      </c>
      <c r="T115" s="10"/>
      <c r="U115" s="64">
        <v>15.9</v>
      </c>
      <c r="V115" s="64">
        <v>18.16</v>
      </c>
      <c r="W115" s="10"/>
      <c r="X115" s="43">
        <v>41660000</v>
      </c>
      <c r="Y115" s="36">
        <v>5.2999999999999999E-2</v>
      </c>
      <c r="Z115" s="10"/>
      <c r="AA115" s="20">
        <v>40</v>
      </c>
      <c r="AB115" s="20">
        <v>13</v>
      </c>
      <c r="AC115" s="20">
        <v>1</v>
      </c>
      <c r="AD115" s="20">
        <v>45</v>
      </c>
      <c r="AE115" s="20">
        <v>1</v>
      </c>
      <c r="AF115" s="66">
        <f t="shared" si="26"/>
        <v>100</v>
      </c>
      <c r="AG115" s="10"/>
      <c r="AH115" s="36">
        <v>-4.0000000000000001E-3</v>
      </c>
      <c r="AI115" s="40">
        <v>5539</v>
      </c>
      <c r="AJ115" s="37">
        <v>0.77</v>
      </c>
      <c r="AK115" s="42" t="s">
        <v>214</v>
      </c>
      <c r="AL115" s="41">
        <v>1111</v>
      </c>
      <c r="AN115" s="86"/>
      <c r="AO115" s="87"/>
      <c r="AP115" s="88">
        <f t="shared" si="27"/>
        <v>0</v>
      </c>
      <c r="AR115" s="86">
        <f t="shared" si="28"/>
        <v>0</v>
      </c>
      <c r="AS115" s="87"/>
      <c r="AT115" s="88">
        <f t="shared" si="29"/>
        <v>0</v>
      </c>
      <c r="AV115" s="88">
        <v>0</v>
      </c>
    </row>
    <row r="116" spans="1:48" ht="24" customHeight="1">
      <c r="A116" s="16"/>
      <c r="B116" s="17">
        <f t="shared" si="30"/>
        <v>58</v>
      </c>
      <c r="C116" s="10"/>
      <c r="D116" s="18" t="s">
        <v>29</v>
      </c>
      <c r="E116" s="10"/>
      <c r="F116" s="18" t="s">
        <v>13</v>
      </c>
      <c r="G116" s="18" t="s">
        <v>222</v>
      </c>
      <c r="H116" s="10"/>
      <c r="I116" s="19">
        <v>10887882</v>
      </c>
      <c r="J116" s="19">
        <v>3070</v>
      </c>
      <c r="K116" s="17" t="s">
        <v>9</v>
      </c>
      <c r="L116" s="10"/>
      <c r="M116" s="60">
        <v>1259</v>
      </c>
      <c r="N116" s="60">
        <v>1687</v>
      </c>
      <c r="O116" s="60">
        <v>2120</v>
      </c>
      <c r="P116" s="10"/>
      <c r="Q116" s="60">
        <f t="shared" si="24"/>
        <v>25305</v>
      </c>
      <c r="R116" s="10"/>
      <c r="S116" s="62">
        <f t="shared" si="25"/>
        <v>26992</v>
      </c>
      <c r="T116" s="10"/>
      <c r="U116" s="64">
        <v>15.5</v>
      </c>
      <c r="V116" s="64">
        <v>18.7</v>
      </c>
      <c r="W116" s="10"/>
      <c r="X116" s="43">
        <v>1750000000</v>
      </c>
      <c r="Y116" s="36">
        <v>5.1999999999999998E-2</v>
      </c>
      <c r="Z116" s="10"/>
      <c r="AA116" s="20">
        <v>58</v>
      </c>
      <c r="AB116" s="20">
        <v>5</v>
      </c>
      <c r="AC116" s="20">
        <v>1</v>
      </c>
      <c r="AD116" s="20">
        <v>35</v>
      </c>
      <c r="AE116" s="20">
        <v>1</v>
      </c>
      <c r="AF116" s="66">
        <f t="shared" si="26"/>
        <v>100</v>
      </c>
      <c r="AG116" s="10"/>
      <c r="AH116" s="36">
        <v>-4.8000000000000001E-2</v>
      </c>
      <c r="AI116" s="40">
        <v>15715</v>
      </c>
      <c r="AJ116" s="37">
        <v>0.66</v>
      </c>
      <c r="AK116" s="42" t="s">
        <v>213</v>
      </c>
      <c r="AL116" s="41">
        <v>912</v>
      </c>
      <c r="AN116" s="86"/>
      <c r="AO116" s="87"/>
      <c r="AP116" s="88">
        <f t="shared" si="27"/>
        <v>0</v>
      </c>
      <c r="AR116" s="86">
        <f t="shared" si="28"/>
        <v>0</v>
      </c>
      <c r="AS116" s="87"/>
      <c r="AT116" s="88">
        <f t="shared" si="29"/>
        <v>0</v>
      </c>
      <c r="AV116" s="88">
        <v>0</v>
      </c>
    </row>
    <row r="117" spans="1:48" ht="24" customHeight="1">
      <c r="A117" s="16"/>
      <c r="B117" s="17">
        <f t="shared" si="30"/>
        <v>59</v>
      </c>
      <c r="C117" s="10"/>
      <c r="D117" s="18" t="s">
        <v>30</v>
      </c>
      <c r="E117" s="10"/>
      <c r="F117" s="18" t="s">
        <v>8</v>
      </c>
      <c r="G117" s="18" t="s">
        <v>212</v>
      </c>
      <c r="H117" s="10"/>
      <c r="I117" s="19">
        <v>3516816</v>
      </c>
      <c r="J117" s="19">
        <v>4880</v>
      </c>
      <c r="K117" s="17" t="s">
        <v>9</v>
      </c>
      <c r="L117" s="10"/>
      <c r="M117" s="60">
        <v>318</v>
      </c>
      <c r="N117" s="60">
        <v>552</v>
      </c>
      <c r="O117" s="60">
        <v>276</v>
      </c>
      <c r="P117" s="10"/>
      <c r="Q117" s="60">
        <f t="shared" si="24"/>
        <v>8280</v>
      </c>
      <c r="R117" s="10"/>
      <c r="S117" s="62">
        <f t="shared" si="25"/>
        <v>8832</v>
      </c>
      <c r="T117" s="10"/>
      <c r="U117" s="64">
        <v>15.7</v>
      </c>
      <c r="V117" s="64">
        <v>7.99</v>
      </c>
      <c r="W117" s="10"/>
      <c r="X117" s="43">
        <v>882580000</v>
      </c>
      <c r="Y117" s="36">
        <v>5.1999999999999998E-2</v>
      </c>
      <c r="Z117" s="10"/>
      <c r="AA117" s="20">
        <v>51</v>
      </c>
      <c r="AB117" s="20">
        <v>14</v>
      </c>
      <c r="AC117" s="20">
        <v>3</v>
      </c>
      <c r="AD117" s="20">
        <v>31</v>
      </c>
      <c r="AE117" s="20">
        <v>1</v>
      </c>
      <c r="AF117" s="66">
        <f t="shared" si="26"/>
        <v>100</v>
      </c>
      <c r="AG117" s="10"/>
      <c r="AH117" s="36">
        <v>4.1000000000000002E-2</v>
      </c>
      <c r="AI117" s="40">
        <v>27816</v>
      </c>
      <c r="AJ117" s="37">
        <v>0.65</v>
      </c>
      <c r="AK117" s="42" t="s">
        <v>210</v>
      </c>
      <c r="AL117" s="41">
        <v>555</v>
      </c>
      <c r="AN117" s="86"/>
      <c r="AO117" s="87"/>
      <c r="AP117" s="88">
        <f t="shared" si="27"/>
        <v>0</v>
      </c>
      <c r="AR117" s="86">
        <f t="shared" si="28"/>
        <v>0</v>
      </c>
      <c r="AS117" s="87"/>
      <c r="AT117" s="88">
        <f t="shared" si="29"/>
        <v>0</v>
      </c>
      <c r="AV117" s="88">
        <v>0</v>
      </c>
    </row>
    <row r="118" spans="1:48" ht="24" customHeight="1">
      <c r="A118" s="16"/>
      <c r="B118" s="17">
        <f t="shared" si="30"/>
        <v>60</v>
      </c>
      <c r="C118" s="10"/>
      <c r="D118" s="18" t="s">
        <v>21</v>
      </c>
      <c r="E118" s="10"/>
      <c r="F118" s="18" t="s">
        <v>22</v>
      </c>
      <c r="G118" s="18" t="s">
        <v>198</v>
      </c>
      <c r="H118" s="10"/>
      <c r="I118" s="19">
        <v>162951552</v>
      </c>
      <c r="J118" s="19">
        <v>1330</v>
      </c>
      <c r="K118" s="17" t="s">
        <v>9</v>
      </c>
      <c r="L118" s="10"/>
      <c r="M118" s="60">
        <v>2376</v>
      </c>
      <c r="N118" s="60">
        <v>24954</v>
      </c>
      <c r="O118" s="60">
        <v>11825</v>
      </c>
      <c r="P118" s="10"/>
      <c r="Q118" s="60">
        <f t="shared" si="24"/>
        <v>374310</v>
      </c>
      <c r="R118" s="10"/>
      <c r="S118" s="62">
        <f t="shared" si="25"/>
        <v>399264</v>
      </c>
      <c r="T118" s="10"/>
      <c r="U118" s="64">
        <v>15.3</v>
      </c>
      <c r="V118" s="64">
        <v>7.61</v>
      </c>
      <c r="W118" s="10"/>
      <c r="X118" s="43">
        <v>11270000000</v>
      </c>
      <c r="Y118" s="36">
        <v>5.0999999999999997E-2</v>
      </c>
      <c r="Z118" s="10"/>
      <c r="AA118" s="20">
        <v>18</v>
      </c>
      <c r="AB118" s="20">
        <v>33</v>
      </c>
      <c r="AC118" s="20">
        <v>12</v>
      </c>
      <c r="AD118" s="20">
        <v>32</v>
      </c>
      <c r="AE118" s="20">
        <v>5</v>
      </c>
      <c r="AF118" s="66">
        <f t="shared" si="26"/>
        <v>100</v>
      </c>
      <c r="AG118" s="10"/>
      <c r="AH118" s="36">
        <v>-4.3999999999999997E-2</v>
      </c>
      <c r="AI118" s="40">
        <v>1767</v>
      </c>
      <c r="AJ118" s="37">
        <v>0.67</v>
      </c>
      <c r="AK118" s="42" t="s">
        <v>223</v>
      </c>
      <c r="AL118" s="41">
        <v>417</v>
      </c>
      <c r="AN118" s="86"/>
      <c r="AO118" s="87"/>
      <c r="AP118" s="88">
        <f t="shared" si="27"/>
        <v>0</v>
      </c>
      <c r="AR118" s="86">
        <f t="shared" si="28"/>
        <v>0</v>
      </c>
      <c r="AS118" s="87"/>
      <c r="AT118" s="88">
        <f t="shared" si="29"/>
        <v>0</v>
      </c>
      <c r="AV118" s="88">
        <v>0</v>
      </c>
    </row>
    <row r="119" spans="1:48" ht="24" customHeight="1">
      <c r="A119" s="16"/>
      <c r="B119" s="17">
        <f t="shared" si="30"/>
        <v>61</v>
      </c>
      <c r="C119" s="10"/>
      <c r="D119" s="18" t="s">
        <v>97</v>
      </c>
      <c r="E119" s="10"/>
      <c r="F119" s="18" t="s">
        <v>8</v>
      </c>
      <c r="G119" s="18" t="s">
        <v>212</v>
      </c>
      <c r="H119" s="10"/>
      <c r="I119" s="19">
        <v>5955734</v>
      </c>
      <c r="J119" s="19">
        <v>1100</v>
      </c>
      <c r="K119" s="17" t="s">
        <v>9</v>
      </c>
      <c r="L119" s="10"/>
      <c r="M119" s="60">
        <v>812</v>
      </c>
      <c r="N119" s="60">
        <v>916</v>
      </c>
      <c r="O119" s="60">
        <v>901</v>
      </c>
      <c r="P119" s="10"/>
      <c r="Q119" s="60">
        <f t="shared" si="24"/>
        <v>13740</v>
      </c>
      <c r="R119" s="10"/>
      <c r="S119" s="62">
        <f t="shared" si="25"/>
        <v>14656</v>
      </c>
      <c r="T119" s="10"/>
      <c r="U119" s="64">
        <v>15.4</v>
      </c>
      <c r="V119" s="64">
        <v>14.38</v>
      </c>
      <c r="W119" s="10"/>
      <c r="X119" s="43">
        <v>341320000</v>
      </c>
      <c r="Y119" s="36">
        <v>0.05</v>
      </c>
      <c r="Z119" s="10"/>
      <c r="AA119" s="20">
        <v>52</v>
      </c>
      <c r="AB119" s="20">
        <v>11</v>
      </c>
      <c r="AC119" s="20">
        <v>1</v>
      </c>
      <c r="AD119" s="20">
        <v>34</v>
      </c>
      <c r="AE119" s="20">
        <v>2</v>
      </c>
      <c r="AF119" s="66">
        <f t="shared" si="26"/>
        <v>100</v>
      </c>
      <c r="AG119" s="10"/>
      <c r="AH119" s="36">
        <v>-0.17599999999999999</v>
      </c>
      <c r="AI119" s="40">
        <v>17272</v>
      </c>
      <c r="AJ119" s="37">
        <v>0.84</v>
      </c>
      <c r="AK119" s="42" t="s">
        <v>213</v>
      </c>
      <c r="AL119" s="41">
        <v>844</v>
      </c>
      <c r="AN119" s="86"/>
      <c r="AO119" s="87"/>
      <c r="AP119" s="88">
        <f t="shared" si="27"/>
        <v>0</v>
      </c>
      <c r="AR119" s="86">
        <f t="shared" si="28"/>
        <v>0</v>
      </c>
      <c r="AS119" s="87"/>
      <c r="AT119" s="88">
        <f t="shared" si="29"/>
        <v>0</v>
      </c>
      <c r="AV119" s="88">
        <v>0</v>
      </c>
    </row>
    <row r="120" spans="1:48" ht="24" customHeight="1">
      <c r="A120" s="16"/>
      <c r="B120" s="17">
        <f t="shared" si="30"/>
        <v>62</v>
      </c>
      <c r="C120" s="10"/>
      <c r="D120" s="18" t="s">
        <v>158</v>
      </c>
      <c r="E120" s="10"/>
      <c r="F120" s="18" t="s">
        <v>22</v>
      </c>
      <c r="G120" s="18" t="s">
        <v>198</v>
      </c>
      <c r="H120" s="10"/>
      <c r="I120" s="19">
        <v>20798492</v>
      </c>
      <c r="J120" s="19">
        <v>3780</v>
      </c>
      <c r="K120" s="17" t="s">
        <v>9</v>
      </c>
      <c r="L120" s="10"/>
      <c r="M120" s="60">
        <v>3003</v>
      </c>
      <c r="N120" s="60">
        <v>3096</v>
      </c>
      <c r="O120" s="60">
        <v>2811</v>
      </c>
      <c r="P120" s="10"/>
      <c r="Q120" s="60">
        <f t="shared" si="24"/>
        <v>46440</v>
      </c>
      <c r="R120" s="10"/>
      <c r="S120" s="62">
        <f t="shared" si="25"/>
        <v>49536</v>
      </c>
      <c r="T120" s="10"/>
      <c r="U120" s="64">
        <v>14.9</v>
      </c>
      <c r="V120" s="64">
        <v>13.09</v>
      </c>
      <c r="W120" s="10"/>
      <c r="X120" s="43">
        <v>3970000000</v>
      </c>
      <c r="Y120" s="36">
        <v>4.9000000000000002E-2</v>
      </c>
      <c r="Z120" s="10"/>
      <c r="AA120" s="20">
        <v>38</v>
      </c>
      <c r="AB120" s="20">
        <v>20</v>
      </c>
      <c r="AC120" s="20">
        <v>3</v>
      </c>
      <c r="AD120" s="20">
        <v>38</v>
      </c>
      <c r="AE120" s="20">
        <v>1</v>
      </c>
      <c r="AF120" s="66">
        <f t="shared" si="26"/>
        <v>100</v>
      </c>
      <c r="AG120" s="10"/>
      <c r="AH120" s="36">
        <v>-4.8000000000000001E-2</v>
      </c>
      <c r="AI120" s="40">
        <v>32673</v>
      </c>
      <c r="AJ120" s="37">
        <v>0.63</v>
      </c>
      <c r="AK120" s="42" t="s">
        <v>213</v>
      </c>
      <c r="AL120" s="41">
        <v>598</v>
      </c>
      <c r="AN120" s="86"/>
      <c r="AO120" s="87"/>
      <c r="AP120" s="88">
        <f t="shared" si="27"/>
        <v>0</v>
      </c>
      <c r="AR120" s="86">
        <f t="shared" si="28"/>
        <v>0</v>
      </c>
      <c r="AS120" s="87"/>
      <c r="AT120" s="88">
        <f t="shared" si="29"/>
        <v>0</v>
      </c>
      <c r="AV120" s="88">
        <v>0</v>
      </c>
    </row>
    <row r="121" spans="1:48" ht="24" customHeight="1">
      <c r="A121" s="16"/>
      <c r="B121" s="17">
        <f t="shared" si="30"/>
        <v>63</v>
      </c>
      <c r="C121" s="10"/>
      <c r="D121" s="18" t="s">
        <v>160</v>
      </c>
      <c r="E121" s="10"/>
      <c r="F121" s="18" t="s">
        <v>13</v>
      </c>
      <c r="G121" s="18" t="s">
        <v>222</v>
      </c>
      <c r="H121" s="10"/>
      <c r="I121" s="19">
        <v>558368</v>
      </c>
      <c r="J121" s="19">
        <v>7070</v>
      </c>
      <c r="K121" s="17" t="s">
        <v>9</v>
      </c>
      <c r="L121" s="10"/>
      <c r="M121" s="60">
        <v>74</v>
      </c>
      <c r="N121" s="60">
        <v>81</v>
      </c>
      <c r="O121" s="60">
        <v>98</v>
      </c>
      <c r="P121" s="10"/>
      <c r="Q121" s="60">
        <f t="shared" si="24"/>
        <v>1215</v>
      </c>
      <c r="R121" s="10"/>
      <c r="S121" s="62">
        <f t="shared" si="25"/>
        <v>1296</v>
      </c>
      <c r="T121" s="10"/>
      <c r="U121" s="64">
        <v>14.5</v>
      </c>
      <c r="V121" s="64">
        <v>17.149999999999999</v>
      </c>
      <c r="W121" s="10"/>
      <c r="X121" s="43">
        <v>152040000</v>
      </c>
      <c r="Y121" s="36">
        <v>4.8000000000000001E-2</v>
      </c>
      <c r="Z121" s="10"/>
      <c r="AA121" s="20">
        <v>53</v>
      </c>
      <c r="AB121" s="20">
        <v>19</v>
      </c>
      <c r="AC121" s="20">
        <v>6</v>
      </c>
      <c r="AD121" s="20">
        <v>21</v>
      </c>
      <c r="AE121" s="20">
        <v>1</v>
      </c>
      <c r="AF121" s="66">
        <f t="shared" si="26"/>
        <v>100</v>
      </c>
      <c r="AG121" s="10"/>
      <c r="AH121" s="36">
        <v>-2.5000000000000001E-2</v>
      </c>
      <c r="AI121" s="40">
        <v>40903</v>
      </c>
      <c r="AJ121" s="37">
        <v>0.8</v>
      </c>
      <c r="AK121" s="42" t="s">
        <v>213</v>
      </c>
      <c r="AL121" s="41">
        <v>882</v>
      </c>
      <c r="AN121" s="86"/>
      <c r="AO121" s="87"/>
      <c r="AP121" s="88">
        <f t="shared" si="27"/>
        <v>0</v>
      </c>
      <c r="AR121" s="86">
        <f t="shared" si="28"/>
        <v>0</v>
      </c>
      <c r="AS121" s="87"/>
      <c r="AT121" s="88">
        <f t="shared" si="29"/>
        <v>0</v>
      </c>
      <c r="AV121" s="88">
        <v>0</v>
      </c>
    </row>
    <row r="122" spans="1:48" ht="24" customHeight="1">
      <c r="A122" s="16"/>
      <c r="B122" s="17">
        <f t="shared" si="30"/>
        <v>64</v>
      </c>
      <c r="C122" s="10"/>
      <c r="D122" s="18" t="s">
        <v>173</v>
      </c>
      <c r="E122" s="10"/>
      <c r="F122" s="18" t="s">
        <v>8</v>
      </c>
      <c r="G122" s="18" t="s">
        <v>212</v>
      </c>
      <c r="H122" s="10"/>
      <c r="I122" s="19">
        <v>5662544</v>
      </c>
      <c r="J122" s="19">
        <v>6670</v>
      </c>
      <c r="K122" s="17" t="s">
        <v>9</v>
      </c>
      <c r="L122" s="10"/>
      <c r="M122" s="60">
        <v>543</v>
      </c>
      <c r="N122" s="60">
        <v>823</v>
      </c>
      <c r="O122" s="60">
        <v>326</v>
      </c>
      <c r="P122" s="10"/>
      <c r="Q122" s="60">
        <f t="shared" si="24"/>
        <v>12345</v>
      </c>
      <c r="R122" s="10"/>
      <c r="S122" s="62">
        <f t="shared" si="25"/>
        <v>13168</v>
      </c>
      <c r="T122" s="10"/>
      <c r="U122" s="64">
        <v>14.5</v>
      </c>
      <c r="V122" s="64">
        <v>6.62</v>
      </c>
      <c r="W122" s="10"/>
      <c r="X122" s="43">
        <v>1750000000</v>
      </c>
      <c r="Y122" s="36">
        <v>4.8000000000000001E-2</v>
      </c>
      <c r="Z122" s="10"/>
      <c r="AA122" s="20">
        <v>51</v>
      </c>
      <c r="AB122" s="20">
        <v>10</v>
      </c>
      <c r="AC122" s="20">
        <v>1</v>
      </c>
      <c r="AD122" s="20">
        <v>37</v>
      </c>
      <c r="AE122" s="20">
        <v>1</v>
      </c>
      <c r="AF122" s="66">
        <f t="shared" si="26"/>
        <v>100</v>
      </c>
      <c r="AG122" s="10"/>
      <c r="AH122" s="36">
        <v>-1.9E-2</v>
      </c>
      <c r="AI122" s="40">
        <v>14973</v>
      </c>
      <c r="AJ122" s="37">
        <v>0.86</v>
      </c>
      <c r="AK122" s="42" t="s">
        <v>210</v>
      </c>
      <c r="AL122" s="41">
        <v>466</v>
      </c>
      <c r="AN122" s="86"/>
      <c r="AO122" s="87"/>
      <c r="AP122" s="88">
        <f t="shared" si="27"/>
        <v>0</v>
      </c>
      <c r="AR122" s="86">
        <f t="shared" si="28"/>
        <v>0</v>
      </c>
      <c r="AS122" s="87"/>
      <c r="AT122" s="88">
        <f t="shared" si="29"/>
        <v>0</v>
      </c>
      <c r="AV122" s="88">
        <v>0</v>
      </c>
    </row>
    <row r="123" spans="1:48" ht="24" customHeight="1">
      <c r="A123" s="16"/>
      <c r="B123" s="17">
        <f t="shared" si="30"/>
        <v>65</v>
      </c>
      <c r="C123" s="10"/>
      <c r="D123" s="18" t="s">
        <v>129</v>
      </c>
      <c r="E123" s="10"/>
      <c r="F123" s="18" t="s">
        <v>5</v>
      </c>
      <c r="G123" s="18" t="s">
        <v>198</v>
      </c>
      <c r="H123" s="10"/>
      <c r="I123" s="19">
        <v>193203472</v>
      </c>
      <c r="J123" s="19">
        <v>1510</v>
      </c>
      <c r="K123" s="17" t="s">
        <v>9</v>
      </c>
      <c r="L123" s="10"/>
      <c r="M123" s="60">
        <v>4448</v>
      </c>
      <c r="N123" s="60">
        <v>27582</v>
      </c>
      <c r="O123" s="60">
        <v>52708</v>
      </c>
      <c r="P123" s="10"/>
      <c r="Q123" s="60">
        <f t="shared" ref="Q123:Q157" si="31">N123*$Q$189</f>
        <v>413730</v>
      </c>
      <c r="R123" s="10"/>
      <c r="S123" s="62">
        <f t="shared" ref="S123:S157" si="32">Q123+N123</f>
        <v>441312</v>
      </c>
      <c r="T123" s="10"/>
      <c r="U123" s="64">
        <v>14.3</v>
      </c>
      <c r="V123" s="64">
        <v>25.16</v>
      </c>
      <c r="W123" s="10"/>
      <c r="X123" s="43">
        <v>13230000000</v>
      </c>
      <c r="Y123" s="36">
        <v>4.7E-2</v>
      </c>
      <c r="Z123" s="10"/>
      <c r="AA123" s="20">
        <v>21</v>
      </c>
      <c r="AB123" s="20">
        <v>20</v>
      </c>
      <c r="AC123" s="20">
        <v>8</v>
      </c>
      <c r="AD123" s="20">
        <v>50</v>
      </c>
      <c r="AE123" s="20">
        <v>1</v>
      </c>
      <c r="AF123" s="66">
        <f t="shared" ref="AF123:AF154" si="33">SUM(AA123:AE123)</f>
        <v>100</v>
      </c>
      <c r="AG123" s="10"/>
      <c r="AH123" s="36">
        <v>-3.1E-2</v>
      </c>
      <c r="AI123" s="40">
        <v>9499</v>
      </c>
      <c r="AJ123" s="37">
        <v>0.75</v>
      </c>
      <c r="AK123" s="42" t="s">
        <v>213</v>
      </c>
      <c r="AL123" s="41">
        <v>1461</v>
      </c>
      <c r="AN123" s="86"/>
      <c r="AO123" s="87"/>
      <c r="AP123" s="88">
        <f t="shared" ref="AP123:AP154" si="34">N123*AN123*AO123</f>
        <v>0</v>
      </c>
      <c r="AR123" s="86">
        <f t="shared" ref="AR123:AR157" si="35">AN123</f>
        <v>0</v>
      </c>
      <c r="AS123" s="87"/>
      <c r="AT123" s="88">
        <f t="shared" ref="AT123:AT154" si="36">Q123*AR123*AS123</f>
        <v>0</v>
      </c>
      <c r="AV123" s="88">
        <v>0</v>
      </c>
    </row>
    <row r="124" spans="1:48" ht="24" customHeight="1">
      <c r="A124" s="16"/>
      <c r="B124" s="17">
        <f t="shared" si="30"/>
        <v>66</v>
      </c>
      <c r="C124" s="10"/>
      <c r="D124" s="18" t="s">
        <v>130</v>
      </c>
      <c r="E124" s="10"/>
      <c r="F124" s="18" t="s">
        <v>13</v>
      </c>
      <c r="G124" s="18" t="s">
        <v>222</v>
      </c>
      <c r="H124" s="10"/>
      <c r="I124" s="19">
        <v>4034119</v>
      </c>
      <c r="J124" s="19">
        <v>12140</v>
      </c>
      <c r="K124" s="17" t="s">
        <v>9</v>
      </c>
      <c r="L124" s="10"/>
      <c r="M124" s="60">
        <v>440</v>
      </c>
      <c r="N124" s="60">
        <v>575</v>
      </c>
      <c r="O124" s="60">
        <v>506</v>
      </c>
      <c r="P124" s="10"/>
      <c r="Q124" s="60">
        <f t="shared" si="31"/>
        <v>8625</v>
      </c>
      <c r="R124" s="10"/>
      <c r="S124" s="62">
        <f t="shared" si="32"/>
        <v>9200</v>
      </c>
      <c r="T124" s="10"/>
      <c r="U124" s="64">
        <v>14.3</v>
      </c>
      <c r="V124" s="64">
        <v>13.11</v>
      </c>
      <c r="W124" s="10"/>
      <c r="X124" s="43">
        <v>2750000000</v>
      </c>
      <c r="Y124" s="36">
        <v>4.7E-2</v>
      </c>
      <c r="Z124" s="10"/>
      <c r="AA124" s="20">
        <v>41</v>
      </c>
      <c r="AB124" s="20">
        <v>5</v>
      </c>
      <c r="AC124" s="20">
        <v>5</v>
      </c>
      <c r="AD124" s="20">
        <v>47</v>
      </c>
      <c r="AE124" s="20">
        <v>2</v>
      </c>
      <c r="AF124" s="66">
        <f t="shared" si="33"/>
        <v>100</v>
      </c>
      <c r="AG124" s="10"/>
      <c r="AH124" s="36">
        <v>-9.7000000000000003E-2</v>
      </c>
      <c r="AI124" s="40">
        <v>31942</v>
      </c>
      <c r="AJ124" s="37">
        <v>0.77</v>
      </c>
      <c r="AK124" s="42" t="s">
        <v>210</v>
      </c>
      <c r="AL124" s="41">
        <v>659</v>
      </c>
      <c r="AN124" s="86"/>
      <c r="AO124" s="87"/>
      <c r="AP124" s="88">
        <f t="shared" si="34"/>
        <v>0</v>
      </c>
      <c r="AR124" s="86">
        <f t="shared" si="35"/>
        <v>0</v>
      </c>
      <c r="AS124" s="87"/>
      <c r="AT124" s="88">
        <f t="shared" si="36"/>
        <v>0</v>
      </c>
      <c r="AV124" s="88">
        <v>0</v>
      </c>
    </row>
    <row r="125" spans="1:48" ht="24" customHeight="1">
      <c r="A125" s="16"/>
      <c r="B125" s="17">
        <f t="shared" si="30"/>
        <v>67</v>
      </c>
      <c r="C125" s="10"/>
      <c r="D125" s="18" t="s">
        <v>131</v>
      </c>
      <c r="E125" s="10"/>
      <c r="F125" s="18" t="s">
        <v>18</v>
      </c>
      <c r="G125" s="18" t="s">
        <v>224</v>
      </c>
      <c r="H125" s="10"/>
      <c r="I125" s="19">
        <v>8084991</v>
      </c>
      <c r="J125" s="19">
        <v>2160</v>
      </c>
      <c r="K125" s="17" t="s">
        <v>9</v>
      </c>
      <c r="L125" s="10"/>
      <c r="M125" s="60">
        <v>158</v>
      </c>
      <c r="N125" s="60">
        <v>1145</v>
      </c>
      <c r="O125" s="60">
        <v>2788</v>
      </c>
      <c r="P125" s="10"/>
      <c r="Q125" s="60">
        <f t="shared" si="31"/>
        <v>17175</v>
      </c>
      <c r="R125" s="10"/>
      <c r="S125" s="62">
        <f t="shared" si="32"/>
        <v>18320</v>
      </c>
      <c r="T125" s="10"/>
      <c r="U125" s="64">
        <v>14.2</v>
      </c>
      <c r="V125" s="64">
        <v>31.06</v>
      </c>
      <c r="W125" s="10"/>
      <c r="X125" s="43">
        <v>896010000</v>
      </c>
      <c r="Y125" s="36">
        <v>4.7E-2</v>
      </c>
      <c r="Z125" s="10"/>
      <c r="AA125" s="20">
        <v>49</v>
      </c>
      <c r="AB125" s="20">
        <v>19</v>
      </c>
      <c r="AC125" s="20">
        <v>1</v>
      </c>
      <c r="AD125" s="20">
        <v>29</v>
      </c>
      <c r="AE125" s="20">
        <v>2</v>
      </c>
      <c r="AF125" s="66">
        <f t="shared" si="33"/>
        <v>100</v>
      </c>
      <c r="AG125" s="10"/>
      <c r="AH125" s="36">
        <v>-4.1000000000000002E-2</v>
      </c>
      <c r="AI125" s="40">
        <v>1249</v>
      </c>
      <c r="AJ125" s="37">
        <v>0.9</v>
      </c>
      <c r="AK125" s="42" t="s">
        <v>213</v>
      </c>
      <c r="AL125" s="41">
        <v>1777</v>
      </c>
      <c r="AN125" s="86"/>
      <c r="AO125" s="87"/>
      <c r="AP125" s="88">
        <f t="shared" si="34"/>
        <v>0</v>
      </c>
      <c r="AR125" s="86">
        <f t="shared" si="35"/>
        <v>0</v>
      </c>
      <c r="AS125" s="87"/>
      <c r="AT125" s="88">
        <f t="shared" si="36"/>
        <v>0</v>
      </c>
      <c r="AV125" s="88">
        <v>0</v>
      </c>
    </row>
    <row r="126" spans="1:48" ht="24" customHeight="1">
      <c r="A126" s="16"/>
      <c r="B126" s="17">
        <f t="shared" si="30"/>
        <v>68</v>
      </c>
      <c r="C126" s="10"/>
      <c r="D126" s="18" t="s">
        <v>175</v>
      </c>
      <c r="E126" s="10"/>
      <c r="F126" s="18" t="s">
        <v>8</v>
      </c>
      <c r="G126" s="18" t="s">
        <v>212</v>
      </c>
      <c r="H126" s="10"/>
      <c r="I126" s="19">
        <v>44438624</v>
      </c>
      <c r="J126" s="19">
        <v>2310</v>
      </c>
      <c r="K126" s="17" t="s">
        <v>9</v>
      </c>
      <c r="L126" s="10"/>
      <c r="M126" s="60">
        <v>4687</v>
      </c>
      <c r="N126" s="60">
        <v>6089</v>
      </c>
      <c r="O126" s="60">
        <v>7308</v>
      </c>
      <c r="P126" s="10"/>
      <c r="Q126" s="60">
        <f t="shared" si="31"/>
        <v>91335</v>
      </c>
      <c r="R126" s="10"/>
      <c r="S126" s="62">
        <f t="shared" si="32"/>
        <v>97424</v>
      </c>
      <c r="T126" s="10"/>
      <c r="U126" s="64">
        <v>13.7</v>
      </c>
      <c r="V126" s="64">
        <v>16.25</v>
      </c>
      <c r="W126" s="10"/>
      <c r="X126" s="43">
        <v>4430000000</v>
      </c>
      <c r="Y126" s="36">
        <v>4.7E-2</v>
      </c>
      <c r="Z126" s="10"/>
      <c r="AA126" s="20">
        <v>50</v>
      </c>
      <c r="AB126" s="20">
        <v>8</v>
      </c>
      <c r="AC126" s="20">
        <v>2</v>
      </c>
      <c r="AD126" s="20">
        <v>39</v>
      </c>
      <c r="AE126" s="20">
        <v>1</v>
      </c>
      <c r="AF126" s="66">
        <f t="shared" si="33"/>
        <v>100</v>
      </c>
      <c r="AG126" s="10"/>
      <c r="AH126" s="36">
        <v>0.28899999999999998</v>
      </c>
      <c r="AI126" s="40">
        <v>32480</v>
      </c>
      <c r="AJ126" s="37">
        <v>0.86</v>
      </c>
      <c r="AK126" s="42" t="s">
        <v>210</v>
      </c>
      <c r="AL126" s="41">
        <v>1003</v>
      </c>
      <c r="AN126" s="86"/>
      <c r="AO126" s="87"/>
      <c r="AP126" s="88">
        <f t="shared" si="34"/>
        <v>0</v>
      </c>
      <c r="AR126" s="86">
        <f t="shared" si="35"/>
        <v>0</v>
      </c>
      <c r="AS126" s="87"/>
      <c r="AT126" s="88">
        <f t="shared" si="36"/>
        <v>0</v>
      </c>
      <c r="AV126" s="88">
        <v>0</v>
      </c>
    </row>
    <row r="127" spans="1:48" ht="24" customHeight="1">
      <c r="A127" s="16"/>
      <c r="B127" s="17">
        <f t="shared" si="30"/>
        <v>69</v>
      </c>
      <c r="C127" s="10"/>
      <c r="D127" s="18" t="s">
        <v>7</v>
      </c>
      <c r="E127" s="10"/>
      <c r="F127" s="18" t="s">
        <v>8</v>
      </c>
      <c r="G127" s="18" t="s">
        <v>212</v>
      </c>
      <c r="H127" s="10"/>
      <c r="I127" s="19">
        <v>2926348</v>
      </c>
      <c r="J127" s="19">
        <v>4250</v>
      </c>
      <c r="K127" s="17" t="s">
        <v>9</v>
      </c>
      <c r="L127" s="10"/>
      <c r="M127" s="60">
        <v>269</v>
      </c>
      <c r="N127" s="60">
        <v>399</v>
      </c>
      <c r="O127" s="60">
        <v>251</v>
      </c>
      <c r="P127" s="10"/>
      <c r="Q127" s="60">
        <f t="shared" si="31"/>
        <v>5985</v>
      </c>
      <c r="R127" s="10"/>
      <c r="S127" s="62">
        <f t="shared" si="32"/>
        <v>6384</v>
      </c>
      <c r="T127" s="10"/>
      <c r="U127" s="64">
        <v>13.6</v>
      </c>
      <c r="V127" s="64">
        <v>9.0399999999999991</v>
      </c>
      <c r="W127" s="10"/>
      <c r="X127" s="43">
        <v>548170000</v>
      </c>
      <c r="Y127" s="36">
        <v>4.5999999999999999E-2</v>
      </c>
      <c r="Z127" s="10"/>
      <c r="AA127" s="20">
        <v>38</v>
      </c>
      <c r="AB127" s="20">
        <v>10</v>
      </c>
      <c r="AC127" s="20">
        <v>4</v>
      </c>
      <c r="AD127" s="20">
        <v>46</v>
      </c>
      <c r="AE127" s="20">
        <v>2</v>
      </c>
      <c r="AF127" s="66">
        <f t="shared" si="33"/>
        <v>100</v>
      </c>
      <c r="AG127" s="10"/>
      <c r="AH127" s="36">
        <v>-1.6E-2</v>
      </c>
      <c r="AI127" s="40">
        <v>19243</v>
      </c>
      <c r="AJ127" s="37">
        <v>0.73</v>
      </c>
      <c r="AK127" s="42" t="s">
        <v>213</v>
      </c>
      <c r="AL127" s="41">
        <v>645</v>
      </c>
      <c r="AN127" s="86"/>
      <c r="AO127" s="87"/>
      <c r="AP127" s="88">
        <f t="shared" si="34"/>
        <v>0</v>
      </c>
      <c r="AR127" s="86">
        <f t="shared" si="35"/>
        <v>0</v>
      </c>
      <c r="AS127" s="87"/>
      <c r="AT127" s="88">
        <f t="shared" si="36"/>
        <v>0</v>
      </c>
      <c r="AV127" s="88">
        <v>0</v>
      </c>
    </row>
    <row r="128" spans="1:48" ht="24" customHeight="1">
      <c r="A128" s="16"/>
      <c r="B128" s="17">
        <f t="shared" si="30"/>
        <v>70</v>
      </c>
      <c r="C128" s="10"/>
      <c r="D128" s="18" t="s">
        <v>15</v>
      </c>
      <c r="E128" s="10"/>
      <c r="F128" s="18" t="s">
        <v>13</v>
      </c>
      <c r="G128" s="18" t="s">
        <v>222</v>
      </c>
      <c r="H128" s="10"/>
      <c r="I128" s="19">
        <v>43847432</v>
      </c>
      <c r="J128" s="19">
        <v>11960</v>
      </c>
      <c r="K128" s="17" t="s">
        <v>9</v>
      </c>
      <c r="L128" s="10"/>
      <c r="M128" s="60">
        <v>5530</v>
      </c>
      <c r="N128" s="60">
        <v>6119</v>
      </c>
      <c r="O128" s="60">
        <v>6508</v>
      </c>
      <c r="P128" s="10"/>
      <c r="Q128" s="60">
        <f t="shared" si="31"/>
        <v>91785</v>
      </c>
      <c r="R128" s="10"/>
      <c r="S128" s="62">
        <f t="shared" si="32"/>
        <v>97904</v>
      </c>
      <c r="T128" s="10"/>
      <c r="U128" s="64">
        <v>14</v>
      </c>
      <c r="V128" s="64">
        <v>14.85</v>
      </c>
      <c r="W128" s="10"/>
      <c r="X128" s="43">
        <v>25750000000</v>
      </c>
      <c r="Y128" s="36">
        <v>4.5999999999999999E-2</v>
      </c>
      <c r="Z128" s="10"/>
      <c r="AA128" s="20">
        <v>52</v>
      </c>
      <c r="AB128" s="20">
        <v>18</v>
      </c>
      <c r="AC128" s="20">
        <v>2</v>
      </c>
      <c r="AD128" s="20">
        <v>27</v>
      </c>
      <c r="AE128" s="20">
        <v>1</v>
      </c>
      <c r="AF128" s="66">
        <f t="shared" si="33"/>
        <v>100</v>
      </c>
      <c r="AG128" s="10"/>
      <c r="AH128" s="36">
        <v>-7.6999999999999999E-2</v>
      </c>
      <c r="AI128" s="40">
        <v>49338</v>
      </c>
      <c r="AJ128" s="37">
        <v>0.73</v>
      </c>
      <c r="AK128" s="42" t="s">
        <v>213</v>
      </c>
      <c r="AL128" s="41">
        <v>795</v>
      </c>
      <c r="AN128" s="86"/>
      <c r="AO128" s="87"/>
      <c r="AP128" s="88">
        <f t="shared" si="34"/>
        <v>0</v>
      </c>
      <c r="AR128" s="86">
        <f t="shared" si="35"/>
        <v>0</v>
      </c>
      <c r="AS128" s="87"/>
      <c r="AT128" s="88">
        <f t="shared" si="36"/>
        <v>0</v>
      </c>
      <c r="AV128" s="88">
        <v>0</v>
      </c>
    </row>
    <row r="129" spans="1:48" ht="24" customHeight="1">
      <c r="A129" s="16"/>
      <c r="B129" s="17">
        <f t="shared" si="30"/>
        <v>71</v>
      </c>
      <c r="C129" s="10"/>
      <c r="D129" s="18" t="s">
        <v>113</v>
      </c>
      <c r="E129" s="10"/>
      <c r="F129" s="18" t="s">
        <v>11</v>
      </c>
      <c r="G129" s="18" t="s">
        <v>11</v>
      </c>
      <c r="H129" s="10"/>
      <c r="I129" s="19">
        <v>1262132</v>
      </c>
      <c r="J129" s="19">
        <v>9760</v>
      </c>
      <c r="K129" s="17" t="s">
        <v>9</v>
      </c>
      <c r="L129" s="10"/>
      <c r="M129" s="60">
        <v>144</v>
      </c>
      <c r="N129" s="60">
        <v>173</v>
      </c>
      <c r="O129" s="60">
        <v>168</v>
      </c>
      <c r="P129" s="10"/>
      <c r="Q129" s="60">
        <f t="shared" si="31"/>
        <v>2595</v>
      </c>
      <c r="R129" s="10"/>
      <c r="S129" s="62">
        <f t="shared" si="32"/>
        <v>2768</v>
      </c>
      <c r="T129" s="10"/>
      <c r="U129" s="64">
        <v>13.7</v>
      </c>
      <c r="V129" s="64">
        <v>13.22</v>
      </c>
      <c r="W129" s="10"/>
      <c r="X129" s="43">
        <v>556910000</v>
      </c>
      <c r="Y129" s="36">
        <v>4.5999999999999999E-2</v>
      </c>
      <c r="Z129" s="10"/>
      <c r="AA129" s="20">
        <v>40</v>
      </c>
      <c r="AB129" s="20">
        <v>28</v>
      </c>
      <c r="AC129" s="20">
        <v>3</v>
      </c>
      <c r="AD129" s="20">
        <v>28</v>
      </c>
      <c r="AE129" s="20">
        <v>1</v>
      </c>
      <c r="AF129" s="66">
        <f t="shared" si="33"/>
        <v>100</v>
      </c>
      <c r="AG129" s="10"/>
      <c r="AH129" s="36">
        <v>4.3999999999999997E-2</v>
      </c>
      <c r="AI129" s="40">
        <v>40224</v>
      </c>
      <c r="AJ129" s="37">
        <v>0.8</v>
      </c>
      <c r="AK129" s="42" t="s">
        <v>223</v>
      </c>
      <c r="AL129" s="41">
        <v>727</v>
      </c>
      <c r="AN129" s="86"/>
      <c r="AO129" s="87"/>
      <c r="AP129" s="88">
        <f t="shared" si="34"/>
        <v>0</v>
      </c>
      <c r="AR129" s="86">
        <f t="shared" si="35"/>
        <v>0</v>
      </c>
      <c r="AS129" s="87"/>
      <c r="AT129" s="88">
        <f t="shared" si="36"/>
        <v>0</v>
      </c>
      <c r="AV129" s="88">
        <v>0</v>
      </c>
    </row>
    <row r="130" spans="1:48" ht="24" customHeight="1">
      <c r="A130" s="16"/>
      <c r="B130" s="17">
        <f t="shared" si="30"/>
        <v>72</v>
      </c>
      <c r="C130" s="10"/>
      <c r="D130" s="18" t="s">
        <v>90</v>
      </c>
      <c r="E130" s="10"/>
      <c r="F130" s="18" t="s">
        <v>13</v>
      </c>
      <c r="G130" s="18" t="s">
        <v>222</v>
      </c>
      <c r="H130" s="10"/>
      <c r="I130" s="19">
        <v>2881355</v>
      </c>
      <c r="J130" s="19">
        <v>4660</v>
      </c>
      <c r="K130" s="17" t="s">
        <v>9</v>
      </c>
      <c r="L130" s="10"/>
      <c r="M130" s="60">
        <v>379</v>
      </c>
      <c r="N130" s="60">
        <v>391</v>
      </c>
      <c r="O130" s="60">
        <v>282</v>
      </c>
      <c r="P130" s="10"/>
      <c r="Q130" s="60">
        <f t="shared" si="31"/>
        <v>5865</v>
      </c>
      <c r="R130" s="10"/>
      <c r="S130" s="62">
        <f t="shared" si="32"/>
        <v>6256</v>
      </c>
      <c r="T130" s="10"/>
      <c r="U130" s="64">
        <v>13.6</v>
      </c>
      <c r="V130" s="64">
        <v>10.15</v>
      </c>
      <c r="W130" s="10"/>
      <c r="X130" s="43">
        <v>634940000</v>
      </c>
      <c r="Y130" s="36">
        <v>4.4999999999999998E-2</v>
      </c>
      <c r="Z130" s="10"/>
      <c r="AA130" s="20">
        <v>50</v>
      </c>
      <c r="AB130" s="20">
        <v>18</v>
      </c>
      <c r="AC130" s="20">
        <v>7</v>
      </c>
      <c r="AD130" s="20">
        <v>24</v>
      </c>
      <c r="AE130" s="20">
        <v>1</v>
      </c>
      <c r="AF130" s="66">
        <f t="shared" si="33"/>
        <v>100</v>
      </c>
      <c r="AG130" s="10"/>
      <c r="AH130" s="36">
        <v>-3.0000000000000001E-3</v>
      </c>
      <c r="AI130" s="40">
        <v>18787</v>
      </c>
      <c r="AJ130" s="37">
        <v>0.75</v>
      </c>
      <c r="AK130" s="42" t="s">
        <v>210</v>
      </c>
      <c r="AL130" s="41">
        <v>505</v>
      </c>
      <c r="AN130" s="86"/>
      <c r="AO130" s="87"/>
      <c r="AP130" s="88">
        <f t="shared" si="34"/>
        <v>0</v>
      </c>
      <c r="AR130" s="86">
        <f t="shared" si="35"/>
        <v>0</v>
      </c>
      <c r="AS130" s="87"/>
      <c r="AT130" s="88">
        <f t="shared" si="36"/>
        <v>0</v>
      </c>
      <c r="AV130" s="88">
        <v>0</v>
      </c>
    </row>
    <row r="131" spans="1:48" ht="24" customHeight="1">
      <c r="A131" s="16"/>
      <c r="B131" s="17">
        <f t="shared" si="30"/>
        <v>73</v>
      </c>
      <c r="C131" s="10"/>
      <c r="D131" s="18" t="s">
        <v>133</v>
      </c>
      <c r="E131" s="10"/>
      <c r="F131" s="18" t="s">
        <v>13</v>
      </c>
      <c r="G131" s="18" t="s">
        <v>222</v>
      </c>
      <c r="H131" s="10"/>
      <c r="I131" s="19">
        <v>31773840</v>
      </c>
      <c r="J131" s="19">
        <v>5950</v>
      </c>
      <c r="K131" s="17" t="s">
        <v>9</v>
      </c>
      <c r="L131" s="10"/>
      <c r="M131" s="60">
        <v>2696</v>
      </c>
      <c r="N131" s="60">
        <v>4286</v>
      </c>
      <c r="O131" s="60">
        <v>4555</v>
      </c>
      <c r="P131" s="10"/>
      <c r="Q131" s="60">
        <f t="shared" si="31"/>
        <v>64290</v>
      </c>
      <c r="R131" s="10"/>
      <c r="S131" s="62">
        <f t="shared" si="32"/>
        <v>68576</v>
      </c>
      <c r="T131" s="10"/>
      <c r="U131" s="64">
        <v>13.5</v>
      </c>
      <c r="V131" s="64">
        <v>13.95</v>
      </c>
      <c r="W131" s="10"/>
      <c r="X131" s="43">
        <v>8600000000</v>
      </c>
      <c r="Y131" s="36">
        <v>4.4999999999999998E-2</v>
      </c>
      <c r="Z131" s="10"/>
      <c r="AA131" s="20">
        <v>40</v>
      </c>
      <c r="AB131" s="20">
        <v>7</v>
      </c>
      <c r="AC131" s="20">
        <v>3</v>
      </c>
      <c r="AD131" s="20">
        <v>49</v>
      </c>
      <c r="AE131" s="20">
        <v>1</v>
      </c>
      <c r="AF131" s="66">
        <f t="shared" si="33"/>
        <v>100</v>
      </c>
      <c r="AG131" s="10"/>
      <c r="AH131" s="36">
        <v>-0.127</v>
      </c>
      <c r="AI131" s="40">
        <v>17640</v>
      </c>
      <c r="AJ131" s="37">
        <v>0.71</v>
      </c>
      <c r="AK131" s="42" t="s">
        <v>213</v>
      </c>
      <c r="AL131" s="41">
        <v>697</v>
      </c>
      <c r="AN131" s="86"/>
      <c r="AO131" s="87"/>
      <c r="AP131" s="88">
        <f t="shared" si="34"/>
        <v>0</v>
      </c>
      <c r="AR131" s="86">
        <f t="shared" si="35"/>
        <v>0</v>
      </c>
      <c r="AS131" s="87"/>
      <c r="AT131" s="88">
        <f t="shared" si="36"/>
        <v>0</v>
      </c>
      <c r="AV131" s="88">
        <v>0</v>
      </c>
    </row>
    <row r="132" spans="1:48" ht="24" customHeight="1">
      <c r="A132" s="16"/>
      <c r="B132" s="17">
        <f t="shared" si="30"/>
        <v>74</v>
      </c>
      <c r="C132" s="10"/>
      <c r="D132" s="18" t="s">
        <v>163</v>
      </c>
      <c r="E132" s="10"/>
      <c r="F132" s="18" t="s">
        <v>5</v>
      </c>
      <c r="G132" s="18" t="s">
        <v>226</v>
      </c>
      <c r="H132" s="10"/>
      <c r="I132" s="19">
        <v>18430452</v>
      </c>
      <c r="J132" s="19">
        <v>1840</v>
      </c>
      <c r="K132" s="17" t="s">
        <v>9</v>
      </c>
      <c r="L132" s="10"/>
      <c r="M132" s="60">
        <v>714</v>
      </c>
      <c r="N132" s="60">
        <v>4890</v>
      </c>
      <c r="O132" s="60">
        <v>1726</v>
      </c>
      <c r="P132" s="10"/>
      <c r="Q132" s="60">
        <f t="shared" si="31"/>
        <v>73350</v>
      </c>
      <c r="R132" s="10"/>
      <c r="S132" s="62">
        <f t="shared" si="32"/>
        <v>78240</v>
      </c>
      <c r="T132" s="10"/>
      <c r="U132" s="64">
        <v>26.5</v>
      </c>
      <c r="V132" s="64">
        <v>9.6</v>
      </c>
      <c r="W132" s="10"/>
      <c r="X132" s="43">
        <v>2280000000</v>
      </c>
      <c r="Y132" s="36">
        <v>4.4999999999999998E-2</v>
      </c>
      <c r="Z132" s="10"/>
      <c r="AA132" s="20">
        <v>57</v>
      </c>
      <c r="AB132" s="20">
        <v>4</v>
      </c>
      <c r="AC132" s="20">
        <v>1</v>
      </c>
      <c r="AD132" s="20">
        <v>37</v>
      </c>
      <c r="AE132" s="20">
        <v>1</v>
      </c>
      <c r="AF132" s="66">
        <f t="shared" si="33"/>
        <v>100</v>
      </c>
      <c r="AG132" s="10"/>
      <c r="AH132" s="36">
        <v>4.8000000000000001E-2</v>
      </c>
      <c r="AI132" s="40">
        <v>13003</v>
      </c>
      <c r="AJ132" s="37">
        <v>0.66</v>
      </c>
      <c r="AK132" s="42" t="s">
        <v>214</v>
      </c>
      <c r="AL132" s="41">
        <v>497</v>
      </c>
      <c r="AN132" s="86"/>
      <c r="AO132" s="87"/>
      <c r="AP132" s="88">
        <f t="shared" si="34"/>
        <v>0</v>
      </c>
      <c r="AR132" s="86">
        <f t="shared" si="35"/>
        <v>0</v>
      </c>
      <c r="AS132" s="87"/>
      <c r="AT132" s="88">
        <f t="shared" si="36"/>
        <v>0</v>
      </c>
      <c r="AV132" s="88">
        <v>0</v>
      </c>
    </row>
    <row r="133" spans="1:48" ht="24" customHeight="1">
      <c r="A133" s="16"/>
      <c r="B133" s="17">
        <f t="shared" si="30"/>
        <v>75</v>
      </c>
      <c r="C133" s="10"/>
      <c r="D133" s="18" t="s">
        <v>114</v>
      </c>
      <c r="E133" s="10"/>
      <c r="F133" s="18" t="s">
        <v>13</v>
      </c>
      <c r="G133" s="18" t="s">
        <v>222</v>
      </c>
      <c r="H133" s="10"/>
      <c r="I133" s="19">
        <v>127540424</v>
      </c>
      <c r="J133" s="19">
        <v>9040</v>
      </c>
      <c r="K133" s="17" t="s">
        <v>9</v>
      </c>
      <c r="L133" s="10"/>
      <c r="M133" s="60">
        <v>16039</v>
      </c>
      <c r="N133" s="60">
        <v>16725</v>
      </c>
      <c r="O133" s="60">
        <v>19676</v>
      </c>
      <c r="P133" s="10"/>
      <c r="Q133" s="60">
        <f t="shared" si="31"/>
        <v>250875</v>
      </c>
      <c r="R133" s="10"/>
      <c r="S133" s="62">
        <f t="shared" si="32"/>
        <v>267600</v>
      </c>
      <c r="T133" s="10"/>
      <c r="U133" s="64">
        <v>13.1</v>
      </c>
      <c r="V133" s="64">
        <v>15.73</v>
      </c>
      <c r="W133" s="10"/>
      <c r="X133" s="43">
        <v>46990000000</v>
      </c>
      <c r="Y133" s="36">
        <v>4.3999999999999997E-2</v>
      </c>
      <c r="Z133" s="10"/>
      <c r="AA133" s="20">
        <v>38</v>
      </c>
      <c r="AB133" s="20">
        <v>10</v>
      </c>
      <c r="AC133" s="20">
        <v>2</v>
      </c>
      <c r="AD133" s="20">
        <v>48</v>
      </c>
      <c r="AE133" s="20">
        <v>2</v>
      </c>
      <c r="AF133" s="66">
        <f t="shared" si="33"/>
        <v>100</v>
      </c>
      <c r="AG133" s="10"/>
      <c r="AH133" s="36">
        <v>-1.4E-2</v>
      </c>
      <c r="AI133" s="40">
        <v>31524</v>
      </c>
      <c r="AJ133" s="37">
        <v>0.78</v>
      </c>
      <c r="AK133" s="42" t="s">
        <v>213</v>
      </c>
      <c r="AL133" s="41">
        <v>847</v>
      </c>
      <c r="AN133" s="86"/>
      <c r="AO133" s="87"/>
      <c r="AP133" s="88">
        <f t="shared" si="34"/>
        <v>0</v>
      </c>
      <c r="AR133" s="86">
        <f t="shared" si="35"/>
        <v>0</v>
      </c>
      <c r="AS133" s="87"/>
      <c r="AT133" s="88">
        <f t="shared" si="36"/>
        <v>0</v>
      </c>
      <c r="AV133" s="88">
        <v>0</v>
      </c>
    </row>
    <row r="134" spans="1:48" ht="24" customHeight="1">
      <c r="A134" s="16"/>
      <c r="B134" s="17">
        <f t="shared" si="30"/>
        <v>76</v>
      </c>
      <c r="C134" s="10"/>
      <c r="D134" s="18" t="s">
        <v>167</v>
      </c>
      <c r="E134" s="10"/>
      <c r="F134" s="18" t="s">
        <v>22</v>
      </c>
      <c r="G134" s="18" t="s">
        <v>224</v>
      </c>
      <c r="H134" s="10"/>
      <c r="I134" s="19">
        <v>1268671</v>
      </c>
      <c r="J134" s="19">
        <v>2180</v>
      </c>
      <c r="K134" s="17" t="s">
        <v>9</v>
      </c>
      <c r="L134" s="10"/>
      <c r="M134" s="60">
        <v>71</v>
      </c>
      <c r="N134" s="60">
        <v>161</v>
      </c>
      <c r="O134" s="60">
        <v>115</v>
      </c>
      <c r="P134" s="10"/>
      <c r="Q134" s="60">
        <f t="shared" si="31"/>
        <v>2415</v>
      </c>
      <c r="R134" s="10"/>
      <c r="S134" s="62">
        <f t="shared" si="32"/>
        <v>2576</v>
      </c>
      <c r="T134" s="10"/>
      <c r="U134" s="64">
        <v>12.7</v>
      </c>
      <c r="V134" s="64">
        <v>9.09</v>
      </c>
      <c r="W134" s="10"/>
      <c r="X134" s="43">
        <v>106380000</v>
      </c>
      <c r="Y134" s="36">
        <v>4.2000000000000003E-2</v>
      </c>
      <c r="Z134" s="10"/>
      <c r="AA134" s="20">
        <v>41</v>
      </c>
      <c r="AB134" s="20">
        <v>28</v>
      </c>
      <c r="AC134" s="20">
        <v>1</v>
      </c>
      <c r="AD134" s="20">
        <v>29</v>
      </c>
      <c r="AE134" s="20">
        <v>1</v>
      </c>
      <c r="AF134" s="66">
        <f t="shared" si="33"/>
        <v>100</v>
      </c>
      <c r="AG134" s="10"/>
      <c r="AH134" s="36">
        <v>2.7E-2</v>
      </c>
      <c r="AI134" s="40">
        <v>11555</v>
      </c>
      <c r="AJ134" s="37">
        <v>0.68</v>
      </c>
      <c r="AK134" s="42" t="s">
        <v>213</v>
      </c>
      <c r="AL134" s="41">
        <v>571</v>
      </c>
      <c r="AN134" s="86"/>
      <c r="AO134" s="87"/>
      <c r="AP134" s="88">
        <f t="shared" si="34"/>
        <v>0</v>
      </c>
      <c r="AR134" s="86">
        <f t="shared" si="35"/>
        <v>0</v>
      </c>
      <c r="AS134" s="87"/>
      <c r="AT134" s="88">
        <f t="shared" si="36"/>
        <v>0</v>
      </c>
      <c r="AV134" s="88">
        <v>0</v>
      </c>
    </row>
    <row r="135" spans="1:48" ht="24" customHeight="1">
      <c r="A135" s="16"/>
      <c r="B135" s="17">
        <f t="shared" si="30"/>
        <v>77</v>
      </c>
      <c r="C135" s="10"/>
      <c r="D135" s="18" t="s">
        <v>284</v>
      </c>
      <c r="E135" s="10"/>
      <c r="F135" s="18" t="s">
        <v>18</v>
      </c>
      <c r="G135" s="18" t="s">
        <v>224</v>
      </c>
      <c r="H135" s="10"/>
      <c r="I135" s="19">
        <v>103320224</v>
      </c>
      <c r="J135" s="19">
        <v>3580</v>
      </c>
      <c r="K135" s="17" t="s">
        <v>9</v>
      </c>
      <c r="L135" s="10"/>
      <c r="M135" s="60">
        <v>10012</v>
      </c>
      <c r="N135" s="60">
        <v>12690</v>
      </c>
      <c r="O135" s="60">
        <v>11089</v>
      </c>
      <c r="P135" s="10"/>
      <c r="Q135" s="60">
        <f t="shared" si="31"/>
        <v>190350</v>
      </c>
      <c r="R135" s="10"/>
      <c r="S135" s="62">
        <f t="shared" si="32"/>
        <v>203040</v>
      </c>
      <c r="T135" s="10"/>
      <c r="U135" s="64">
        <v>12.3</v>
      </c>
      <c r="V135" s="64">
        <v>10.83</v>
      </c>
      <c r="W135" s="10"/>
      <c r="X135" s="43">
        <v>12450000000</v>
      </c>
      <c r="Y135" s="36">
        <v>4.1000000000000002E-2</v>
      </c>
      <c r="Z135" s="10"/>
      <c r="AA135" s="20">
        <v>48</v>
      </c>
      <c r="AB135" s="20">
        <v>21</v>
      </c>
      <c r="AC135" s="20">
        <v>3</v>
      </c>
      <c r="AD135" s="20">
        <v>26</v>
      </c>
      <c r="AE135" s="20">
        <v>2</v>
      </c>
      <c r="AF135" s="66">
        <f t="shared" si="33"/>
        <v>100</v>
      </c>
      <c r="AG135" s="10"/>
      <c r="AH135" s="36">
        <v>1.4999999999999999E-2</v>
      </c>
      <c r="AI135" s="40">
        <v>8954</v>
      </c>
      <c r="AJ135" s="37">
        <v>0.77</v>
      </c>
      <c r="AK135" s="42" t="s">
        <v>213</v>
      </c>
      <c r="AL135" s="41">
        <v>635</v>
      </c>
      <c r="AN135" s="86"/>
      <c r="AO135" s="87"/>
      <c r="AP135" s="88">
        <f t="shared" si="34"/>
        <v>0</v>
      </c>
      <c r="AR135" s="86">
        <f t="shared" si="35"/>
        <v>0</v>
      </c>
      <c r="AS135" s="87"/>
      <c r="AT135" s="88">
        <f t="shared" si="36"/>
        <v>0</v>
      </c>
      <c r="AV135" s="88">
        <v>0</v>
      </c>
    </row>
    <row r="136" spans="1:48" ht="24" customHeight="1">
      <c r="A136" s="16"/>
      <c r="B136" s="17">
        <f t="shared" si="30"/>
        <v>78</v>
      </c>
      <c r="C136" s="10"/>
      <c r="D136" s="18" t="s">
        <v>172</v>
      </c>
      <c r="E136" s="10"/>
      <c r="F136" s="18" t="s">
        <v>8</v>
      </c>
      <c r="G136" s="18" t="s">
        <v>212</v>
      </c>
      <c r="H136" s="10"/>
      <c r="I136" s="19">
        <v>79512424</v>
      </c>
      <c r="J136" s="19">
        <v>11180</v>
      </c>
      <c r="K136" s="17" t="s">
        <v>9</v>
      </c>
      <c r="L136" s="10"/>
      <c r="M136" s="60">
        <v>7300</v>
      </c>
      <c r="N136" s="60">
        <v>9782</v>
      </c>
      <c r="O136" s="60">
        <v>8727</v>
      </c>
      <c r="P136" s="10"/>
      <c r="Q136" s="60">
        <f t="shared" si="31"/>
        <v>146730</v>
      </c>
      <c r="R136" s="10"/>
      <c r="S136" s="62">
        <f t="shared" si="32"/>
        <v>156512</v>
      </c>
      <c r="T136" s="10"/>
      <c r="U136" s="64">
        <v>12.3</v>
      </c>
      <c r="V136" s="64">
        <v>10.96</v>
      </c>
      <c r="W136" s="10"/>
      <c r="X136" s="43">
        <v>35330000000</v>
      </c>
      <c r="Y136" s="36">
        <v>4.1000000000000002E-2</v>
      </c>
      <c r="Z136" s="10"/>
      <c r="AA136" s="20">
        <v>60</v>
      </c>
      <c r="AB136" s="20">
        <v>8</v>
      </c>
      <c r="AC136" s="20">
        <v>2</v>
      </c>
      <c r="AD136" s="20">
        <v>29</v>
      </c>
      <c r="AE136" s="20">
        <v>1</v>
      </c>
      <c r="AF136" s="66">
        <f t="shared" si="33"/>
        <v>100</v>
      </c>
      <c r="AG136" s="10"/>
      <c r="AH136" s="36">
        <v>3.1E-2</v>
      </c>
      <c r="AI136" s="40">
        <v>26525</v>
      </c>
      <c r="AJ136" s="37">
        <v>0.73</v>
      </c>
      <c r="AK136" s="42" t="s">
        <v>213</v>
      </c>
      <c r="AL136" s="41">
        <v>600</v>
      </c>
      <c r="AN136" s="86"/>
      <c r="AO136" s="87"/>
      <c r="AP136" s="88">
        <f t="shared" si="34"/>
        <v>0</v>
      </c>
      <c r="AR136" s="86">
        <f t="shared" si="35"/>
        <v>0</v>
      </c>
      <c r="AS136" s="87"/>
      <c r="AT136" s="88">
        <f t="shared" si="36"/>
        <v>0</v>
      </c>
      <c r="AV136" s="88">
        <v>0</v>
      </c>
    </row>
    <row r="137" spans="1:48" ht="24" customHeight="1">
      <c r="A137" s="16"/>
      <c r="B137" s="17">
        <f t="shared" si="30"/>
        <v>79</v>
      </c>
      <c r="C137" s="10"/>
      <c r="D137" s="18" t="s">
        <v>84</v>
      </c>
      <c r="E137" s="10"/>
      <c r="F137" s="18" t="s">
        <v>22</v>
      </c>
      <c r="G137" s="18" t="s">
        <v>224</v>
      </c>
      <c r="H137" s="10"/>
      <c r="I137" s="19">
        <v>261115456</v>
      </c>
      <c r="J137" s="19">
        <v>3400</v>
      </c>
      <c r="K137" s="17" t="s">
        <v>9</v>
      </c>
      <c r="L137" s="10"/>
      <c r="M137" s="60">
        <v>31282</v>
      </c>
      <c r="N137" s="60">
        <v>31726</v>
      </c>
      <c r="O137" s="60">
        <v>35692</v>
      </c>
      <c r="P137" s="10"/>
      <c r="Q137" s="60">
        <f t="shared" si="31"/>
        <v>475890</v>
      </c>
      <c r="R137" s="10"/>
      <c r="S137" s="62">
        <f t="shared" si="32"/>
        <v>507616</v>
      </c>
      <c r="T137" s="10"/>
      <c r="U137" s="64">
        <v>12.2</v>
      </c>
      <c r="V137" s="64">
        <v>13.94</v>
      </c>
      <c r="W137" s="10"/>
      <c r="X137" s="43">
        <v>37650000000</v>
      </c>
      <c r="Y137" s="36">
        <v>0.04</v>
      </c>
      <c r="Z137" s="10"/>
      <c r="AA137" s="20">
        <v>35</v>
      </c>
      <c r="AB137" s="20">
        <v>20</v>
      </c>
      <c r="AC137" s="20">
        <v>5</v>
      </c>
      <c r="AD137" s="20">
        <v>39</v>
      </c>
      <c r="AE137" s="20">
        <v>1</v>
      </c>
      <c r="AF137" s="66">
        <f t="shared" si="33"/>
        <v>100</v>
      </c>
      <c r="AG137" s="10"/>
      <c r="AH137" s="36">
        <v>-7.5999999999999998E-2</v>
      </c>
      <c r="AI137" s="40">
        <v>49173</v>
      </c>
      <c r="AJ137" s="37">
        <v>0.76</v>
      </c>
      <c r="AK137" s="42" t="s">
        <v>213</v>
      </c>
      <c r="AL137" s="41">
        <v>832</v>
      </c>
      <c r="AN137" s="86"/>
      <c r="AO137" s="87"/>
      <c r="AP137" s="88">
        <f t="shared" si="34"/>
        <v>0</v>
      </c>
      <c r="AR137" s="86">
        <f t="shared" si="35"/>
        <v>0</v>
      </c>
      <c r="AS137" s="87"/>
      <c r="AT137" s="88">
        <f t="shared" si="36"/>
        <v>0</v>
      </c>
      <c r="AV137" s="88">
        <v>0</v>
      </c>
    </row>
    <row r="138" spans="1:48" ht="24" customHeight="1">
      <c r="A138" s="16"/>
      <c r="B138" s="17">
        <f t="shared" si="30"/>
        <v>80</v>
      </c>
      <c r="C138" s="10"/>
      <c r="D138" s="18" t="s">
        <v>181</v>
      </c>
      <c r="E138" s="10"/>
      <c r="F138" s="18" t="s">
        <v>8</v>
      </c>
      <c r="G138" s="18" t="s">
        <v>212</v>
      </c>
      <c r="H138" s="10"/>
      <c r="I138" s="19">
        <v>31446796</v>
      </c>
      <c r="J138" s="19">
        <v>2220</v>
      </c>
      <c r="K138" s="17" t="s">
        <v>9</v>
      </c>
      <c r="L138" s="10"/>
      <c r="M138" s="60">
        <v>2496</v>
      </c>
      <c r="N138" s="60">
        <v>3617</v>
      </c>
      <c r="O138" s="60">
        <v>4015</v>
      </c>
      <c r="P138" s="10"/>
      <c r="Q138" s="60">
        <f t="shared" si="31"/>
        <v>54255</v>
      </c>
      <c r="R138" s="10"/>
      <c r="S138" s="62">
        <f t="shared" si="32"/>
        <v>57872</v>
      </c>
      <c r="T138" s="10"/>
      <c r="U138" s="64">
        <v>11.5</v>
      </c>
      <c r="V138" s="64">
        <v>12.63</v>
      </c>
      <c r="W138" s="10"/>
      <c r="X138" s="43">
        <v>2550000000</v>
      </c>
      <c r="Y138" s="36">
        <v>3.7999999999999999E-2</v>
      </c>
      <c r="Z138" s="10"/>
      <c r="AA138" s="20">
        <v>55</v>
      </c>
      <c r="AB138" s="20">
        <v>4</v>
      </c>
      <c r="AC138" s="20">
        <v>1</v>
      </c>
      <c r="AD138" s="20">
        <v>39</v>
      </c>
      <c r="AE138" s="20">
        <v>1</v>
      </c>
      <c r="AF138" s="66">
        <f t="shared" si="33"/>
        <v>100</v>
      </c>
      <c r="AG138" s="10"/>
      <c r="AH138" s="36">
        <v>-6.0999999999999999E-2</v>
      </c>
      <c r="AI138" s="40">
        <v>0</v>
      </c>
      <c r="AJ138" s="37">
        <v>0.84</v>
      </c>
      <c r="AK138" s="42" t="s">
        <v>210</v>
      </c>
      <c r="AL138" s="41">
        <v>760</v>
      </c>
      <c r="AN138" s="86"/>
      <c r="AO138" s="87"/>
      <c r="AP138" s="88">
        <f t="shared" si="34"/>
        <v>0</v>
      </c>
      <c r="AR138" s="86">
        <f t="shared" si="35"/>
        <v>0</v>
      </c>
      <c r="AS138" s="87"/>
      <c r="AT138" s="88">
        <f t="shared" si="36"/>
        <v>0</v>
      </c>
      <c r="AV138" s="88">
        <v>0</v>
      </c>
    </row>
    <row r="139" spans="1:48" ht="24" customHeight="1">
      <c r="A139" s="16"/>
      <c r="B139" s="17">
        <f t="shared" si="30"/>
        <v>81</v>
      </c>
      <c r="C139" s="10"/>
      <c r="D139" s="18" t="s">
        <v>138</v>
      </c>
      <c r="E139" s="10"/>
      <c r="F139" s="18" t="s">
        <v>8</v>
      </c>
      <c r="G139" s="18" t="s">
        <v>212</v>
      </c>
      <c r="H139" s="10"/>
      <c r="I139" s="19">
        <v>4059608</v>
      </c>
      <c r="J139" s="19">
        <v>2120</v>
      </c>
      <c r="K139" s="17" t="s">
        <v>9</v>
      </c>
      <c r="L139" s="10"/>
      <c r="M139" s="60">
        <v>346</v>
      </c>
      <c r="N139" s="60">
        <v>394</v>
      </c>
      <c r="O139" s="60">
        <v>465</v>
      </c>
      <c r="P139" s="10"/>
      <c r="Q139" s="60">
        <f t="shared" si="31"/>
        <v>5910</v>
      </c>
      <c r="R139" s="10"/>
      <c r="S139" s="62">
        <f t="shared" si="32"/>
        <v>6304</v>
      </c>
      <c r="T139" s="10"/>
      <c r="U139" s="64">
        <v>9.6999999999999993</v>
      </c>
      <c r="V139" s="64">
        <v>12.43</v>
      </c>
      <c r="W139" s="10"/>
      <c r="X139" s="43">
        <v>250640000</v>
      </c>
      <c r="Y139" s="36">
        <v>3.6999999999999998E-2</v>
      </c>
      <c r="Z139" s="10"/>
      <c r="AA139" s="20">
        <v>50</v>
      </c>
      <c r="AB139" s="20">
        <v>10</v>
      </c>
      <c r="AC139" s="20">
        <v>2</v>
      </c>
      <c r="AD139" s="20">
        <v>36</v>
      </c>
      <c r="AE139" s="20">
        <v>2</v>
      </c>
      <c r="AF139" s="66">
        <f t="shared" si="33"/>
        <v>100</v>
      </c>
      <c r="AG139" s="10"/>
      <c r="AH139" s="36">
        <v>-6.0999999999999999E-2</v>
      </c>
      <c r="AI139" s="40">
        <v>22028</v>
      </c>
      <c r="AJ139" s="37">
        <v>0.81</v>
      </c>
      <c r="AK139" s="42" t="s">
        <v>210</v>
      </c>
      <c r="AL139" s="41">
        <v>736</v>
      </c>
      <c r="AN139" s="86"/>
      <c r="AO139" s="87"/>
      <c r="AP139" s="88">
        <f t="shared" si="34"/>
        <v>0</v>
      </c>
      <c r="AR139" s="86">
        <f t="shared" si="35"/>
        <v>0</v>
      </c>
      <c r="AS139" s="87"/>
      <c r="AT139" s="88">
        <f t="shared" si="36"/>
        <v>0</v>
      </c>
      <c r="AV139" s="88">
        <v>0</v>
      </c>
    </row>
    <row r="140" spans="1:48" ht="24" customHeight="1">
      <c r="A140" s="16"/>
      <c r="B140" s="17">
        <f t="shared" si="30"/>
        <v>82</v>
      </c>
      <c r="C140" s="10"/>
      <c r="D140" s="18" t="s">
        <v>143</v>
      </c>
      <c r="E140" s="10"/>
      <c r="F140" s="18" t="s">
        <v>18</v>
      </c>
      <c r="G140" s="18" t="s">
        <v>224</v>
      </c>
      <c r="H140" s="10"/>
      <c r="I140" s="19">
        <v>195125</v>
      </c>
      <c r="J140" s="19">
        <v>4100</v>
      </c>
      <c r="K140" s="17" t="s">
        <v>9</v>
      </c>
      <c r="L140" s="10"/>
      <c r="M140" s="60">
        <v>17</v>
      </c>
      <c r="N140" s="60">
        <v>22</v>
      </c>
      <c r="O140" s="60">
        <v>18</v>
      </c>
      <c r="P140" s="10"/>
      <c r="Q140" s="60">
        <f t="shared" si="31"/>
        <v>330</v>
      </c>
      <c r="R140" s="10"/>
      <c r="S140" s="62">
        <f t="shared" si="32"/>
        <v>352</v>
      </c>
      <c r="T140" s="10"/>
      <c r="U140" s="64">
        <v>11.3</v>
      </c>
      <c r="V140" s="64">
        <v>9.1</v>
      </c>
      <c r="W140" s="10"/>
      <c r="X140" s="43">
        <v>29490000</v>
      </c>
      <c r="Y140" s="36">
        <v>3.6999999999999998E-2</v>
      </c>
      <c r="Z140" s="10"/>
      <c r="AA140" s="20">
        <v>50</v>
      </c>
      <c r="AB140" s="20">
        <v>12</v>
      </c>
      <c r="AC140" s="20">
        <v>2</v>
      </c>
      <c r="AD140" s="20">
        <v>35</v>
      </c>
      <c r="AE140" s="20">
        <v>1</v>
      </c>
      <c r="AF140" s="66">
        <f t="shared" si="33"/>
        <v>100</v>
      </c>
      <c r="AG140" s="10"/>
      <c r="AH140" s="36">
        <v>-1.7999999999999999E-2</v>
      </c>
      <c r="AI140" s="40">
        <v>12933</v>
      </c>
      <c r="AJ140" s="37">
        <v>0.71</v>
      </c>
      <c r="AK140" s="42" t="s">
        <v>214</v>
      </c>
      <c r="AL140" s="41">
        <v>551</v>
      </c>
      <c r="AN140" s="86"/>
      <c r="AO140" s="87"/>
      <c r="AP140" s="88">
        <f t="shared" si="34"/>
        <v>0</v>
      </c>
      <c r="AR140" s="86">
        <f t="shared" si="35"/>
        <v>0</v>
      </c>
      <c r="AS140" s="87"/>
      <c r="AT140" s="88">
        <f t="shared" si="36"/>
        <v>0</v>
      </c>
      <c r="AV140" s="88">
        <v>0</v>
      </c>
    </row>
    <row r="141" spans="1:48" ht="24" customHeight="1">
      <c r="A141" s="16"/>
      <c r="B141" s="17">
        <f t="shared" si="30"/>
        <v>83</v>
      </c>
      <c r="C141" s="10"/>
      <c r="D141" s="18" t="s">
        <v>56</v>
      </c>
      <c r="E141" s="10"/>
      <c r="F141" s="18" t="s">
        <v>13</v>
      </c>
      <c r="G141" s="18" t="s">
        <v>222</v>
      </c>
      <c r="H141" s="10"/>
      <c r="I141" s="19">
        <v>73543</v>
      </c>
      <c r="J141" s="19">
        <v>6750</v>
      </c>
      <c r="K141" s="17" t="s">
        <v>9</v>
      </c>
      <c r="L141" s="10"/>
      <c r="M141" s="60">
        <v>10</v>
      </c>
      <c r="N141" s="60">
        <v>8</v>
      </c>
      <c r="O141" s="60">
        <v>12</v>
      </c>
      <c r="P141" s="10"/>
      <c r="Q141" s="60">
        <f t="shared" si="31"/>
        <v>120</v>
      </c>
      <c r="R141" s="10"/>
      <c r="S141" s="62">
        <f t="shared" si="32"/>
        <v>128</v>
      </c>
      <c r="T141" s="10"/>
      <c r="U141" s="64">
        <v>10.9</v>
      </c>
      <c r="V141" s="64">
        <v>16.809999999999999</v>
      </c>
      <c r="W141" s="10"/>
      <c r="X141" s="43">
        <v>20810000</v>
      </c>
      <c r="Y141" s="36">
        <v>3.5999999999999997E-2</v>
      </c>
      <c r="Z141" s="10"/>
      <c r="AA141" s="20">
        <v>48</v>
      </c>
      <c r="AB141" s="20">
        <v>22</v>
      </c>
      <c r="AC141" s="20">
        <v>3</v>
      </c>
      <c r="AD141" s="20">
        <v>26</v>
      </c>
      <c r="AE141" s="20">
        <v>1</v>
      </c>
      <c r="AF141" s="66">
        <f t="shared" si="33"/>
        <v>100</v>
      </c>
      <c r="AG141" s="10"/>
      <c r="AH141" s="36">
        <v>-7.0000000000000001E-3</v>
      </c>
      <c r="AI141" s="40">
        <v>48674</v>
      </c>
      <c r="AJ141" s="37">
        <v>0.75</v>
      </c>
      <c r="AK141" s="42" t="s">
        <v>213</v>
      </c>
      <c r="AL141" s="41">
        <v>857</v>
      </c>
      <c r="AN141" s="86"/>
      <c r="AO141" s="87"/>
      <c r="AP141" s="88">
        <f t="shared" si="34"/>
        <v>0</v>
      </c>
      <c r="AR141" s="86">
        <f t="shared" si="35"/>
        <v>0</v>
      </c>
      <c r="AS141" s="87"/>
      <c r="AT141" s="88">
        <f t="shared" si="36"/>
        <v>0</v>
      </c>
      <c r="AV141" s="88">
        <v>0</v>
      </c>
    </row>
    <row r="142" spans="1:48" ht="24" customHeight="1">
      <c r="A142" s="16"/>
      <c r="B142" s="17">
        <f t="shared" si="30"/>
        <v>84</v>
      </c>
      <c r="C142" s="10"/>
      <c r="D142" s="18" t="s">
        <v>117</v>
      </c>
      <c r="E142" s="10"/>
      <c r="F142" s="18" t="s">
        <v>8</v>
      </c>
      <c r="G142" s="18" t="s">
        <v>212</v>
      </c>
      <c r="H142" s="10"/>
      <c r="I142" s="19">
        <v>628615</v>
      </c>
      <c r="J142" s="19">
        <v>6970</v>
      </c>
      <c r="K142" s="17" t="s">
        <v>9</v>
      </c>
      <c r="L142" s="10"/>
      <c r="M142" s="60">
        <v>65</v>
      </c>
      <c r="N142" s="60">
        <v>67</v>
      </c>
      <c r="O142" s="60">
        <v>57</v>
      </c>
      <c r="P142" s="10"/>
      <c r="Q142" s="60">
        <f t="shared" si="31"/>
        <v>1005</v>
      </c>
      <c r="R142" s="10"/>
      <c r="S142" s="62">
        <f t="shared" si="32"/>
        <v>1072</v>
      </c>
      <c r="T142" s="10"/>
      <c r="U142" s="64">
        <v>10.7</v>
      </c>
      <c r="V142" s="64">
        <v>9.15</v>
      </c>
      <c r="W142" s="10"/>
      <c r="X142" s="43">
        <v>156590000</v>
      </c>
      <c r="Y142" s="36">
        <v>3.5999999999999997E-2</v>
      </c>
      <c r="Z142" s="10"/>
      <c r="AA142" s="20">
        <v>40</v>
      </c>
      <c r="AB142" s="20">
        <v>10</v>
      </c>
      <c r="AC142" s="20">
        <v>4</v>
      </c>
      <c r="AD142" s="20">
        <v>45</v>
      </c>
      <c r="AE142" s="20">
        <v>1</v>
      </c>
      <c r="AF142" s="66">
        <f t="shared" si="33"/>
        <v>100</v>
      </c>
      <c r="AG142" s="10"/>
      <c r="AH142" s="36">
        <v>-0.03</v>
      </c>
      <c r="AI142" s="40">
        <v>33601</v>
      </c>
      <c r="AJ142" s="37">
        <v>0.68</v>
      </c>
      <c r="AK142" s="42" t="s">
        <v>213</v>
      </c>
      <c r="AL142" s="41">
        <v>636</v>
      </c>
      <c r="AN142" s="86"/>
      <c r="AO142" s="87"/>
      <c r="AP142" s="88">
        <f t="shared" si="34"/>
        <v>0</v>
      </c>
      <c r="AR142" s="86">
        <f t="shared" si="35"/>
        <v>0</v>
      </c>
      <c r="AS142" s="87"/>
      <c r="AT142" s="88">
        <f t="shared" si="36"/>
        <v>0</v>
      </c>
      <c r="AV142" s="88">
        <v>0</v>
      </c>
    </row>
    <row r="143" spans="1:48" ht="24" customHeight="1">
      <c r="A143" s="16"/>
      <c r="B143" s="17">
        <f t="shared" si="30"/>
        <v>85</v>
      </c>
      <c r="C143" s="10"/>
      <c r="D143" s="18" t="s">
        <v>33</v>
      </c>
      <c r="E143" s="10"/>
      <c r="F143" s="18" t="s">
        <v>8</v>
      </c>
      <c r="G143" s="18" t="s">
        <v>212</v>
      </c>
      <c r="H143" s="10"/>
      <c r="I143" s="19">
        <v>7131494</v>
      </c>
      <c r="J143" s="19">
        <v>7470</v>
      </c>
      <c r="K143" s="17" t="s">
        <v>9</v>
      </c>
      <c r="L143" s="10"/>
      <c r="M143" s="60">
        <v>708</v>
      </c>
      <c r="N143" s="60">
        <v>730</v>
      </c>
      <c r="O143" s="60">
        <v>730</v>
      </c>
      <c r="P143" s="10"/>
      <c r="Q143" s="60">
        <f t="shared" si="31"/>
        <v>10950</v>
      </c>
      <c r="R143" s="10"/>
      <c r="S143" s="62">
        <f t="shared" si="32"/>
        <v>11680</v>
      </c>
      <c r="T143" s="10"/>
      <c r="U143" s="64">
        <v>10.199999999999999</v>
      </c>
      <c r="V143" s="64">
        <v>10.28</v>
      </c>
      <c r="W143" s="10"/>
      <c r="X143" s="43">
        <v>1810000000</v>
      </c>
      <c r="Y143" s="36">
        <v>3.4000000000000002E-2</v>
      </c>
      <c r="Z143" s="10"/>
      <c r="AA143" s="20">
        <v>58</v>
      </c>
      <c r="AB143" s="20">
        <v>5</v>
      </c>
      <c r="AC143" s="20">
        <v>3</v>
      </c>
      <c r="AD143" s="20">
        <v>33</v>
      </c>
      <c r="AE143" s="20">
        <v>1</v>
      </c>
      <c r="AF143" s="66">
        <f t="shared" si="33"/>
        <v>100</v>
      </c>
      <c r="AG143" s="10"/>
      <c r="AH143" s="36">
        <v>-3.6999999999999998E-2</v>
      </c>
      <c r="AI143" s="40">
        <v>56534</v>
      </c>
      <c r="AJ143" s="37">
        <v>0.7</v>
      </c>
      <c r="AK143" s="42" t="s">
        <v>213</v>
      </c>
      <c r="AL143" s="41">
        <v>707</v>
      </c>
      <c r="AN143" s="86"/>
      <c r="AO143" s="87"/>
      <c r="AP143" s="88">
        <f t="shared" si="34"/>
        <v>0</v>
      </c>
      <c r="AR143" s="86">
        <f t="shared" si="35"/>
        <v>0</v>
      </c>
      <c r="AS143" s="87"/>
      <c r="AT143" s="88">
        <f t="shared" si="36"/>
        <v>0</v>
      </c>
      <c r="AV143" s="88">
        <v>0</v>
      </c>
    </row>
    <row r="144" spans="1:48" ht="24" customHeight="1">
      <c r="A144" s="16"/>
      <c r="B144" s="17">
        <f t="shared" si="30"/>
        <v>86</v>
      </c>
      <c r="C144" s="10"/>
      <c r="D144" s="18" t="s">
        <v>139</v>
      </c>
      <c r="E144" s="10"/>
      <c r="F144" s="18" t="s">
        <v>8</v>
      </c>
      <c r="G144" s="18" t="s">
        <v>212</v>
      </c>
      <c r="H144" s="10"/>
      <c r="I144" s="19">
        <v>19778084</v>
      </c>
      <c r="J144" s="19">
        <v>9470</v>
      </c>
      <c r="K144" s="17" t="s">
        <v>9</v>
      </c>
      <c r="L144" s="10"/>
      <c r="M144" s="60">
        <v>1913</v>
      </c>
      <c r="N144" s="60">
        <v>2044</v>
      </c>
      <c r="O144" s="60">
        <v>2208</v>
      </c>
      <c r="P144" s="10"/>
      <c r="Q144" s="60">
        <f t="shared" si="31"/>
        <v>30660</v>
      </c>
      <c r="R144" s="10"/>
      <c r="S144" s="62">
        <f t="shared" si="32"/>
        <v>32704</v>
      </c>
      <c r="T144" s="10"/>
      <c r="U144" s="64">
        <v>10.3</v>
      </c>
      <c r="V144" s="64">
        <v>11.28</v>
      </c>
      <c r="W144" s="10"/>
      <c r="X144" s="43">
        <v>6500000000</v>
      </c>
      <c r="Y144" s="36">
        <v>3.4000000000000002E-2</v>
      </c>
      <c r="Z144" s="10"/>
      <c r="AA144" s="20">
        <v>48</v>
      </c>
      <c r="AB144" s="20">
        <v>6</v>
      </c>
      <c r="AC144" s="20">
        <v>5</v>
      </c>
      <c r="AD144" s="20">
        <v>39</v>
      </c>
      <c r="AE144" s="20">
        <v>2</v>
      </c>
      <c r="AF144" s="66">
        <f t="shared" si="33"/>
        <v>100</v>
      </c>
      <c r="AG144" s="10"/>
      <c r="AH144" s="36">
        <v>-2.1000000000000001E-2</v>
      </c>
      <c r="AI144" s="40">
        <v>35467</v>
      </c>
      <c r="AJ144" s="37">
        <v>0.69</v>
      </c>
      <c r="AK144" s="42" t="s">
        <v>213</v>
      </c>
      <c r="AL144" s="41">
        <v>723</v>
      </c>
      <c r="AN144" s="86"/>
      <c r="AO144" s="87"/>
      <c r="AP144" s="88">
        <f t="shared" si="34"/>
        <v>0</v>
      </c>
      <c r="AR144" s="86">
        <f t="shared" si="35"/>
        <v>0</v>
      </c>
      <c r="AS144" s="87"/>
      <c r="AT144" s="88">
        <f t="shared" si="36"/>
        <v>0</v>
      </c>
      <c r="AV144" s="88">
        <v>0</v>
      </c>
    </row>
    <row r="145" spans="1:48" ht="24" customHeight="1">
      <c r="A145" s="16"/>
      <c r="B145" s="17">
        <f t="shared" si="30"/>
        <v>87</v>
      </c>
      <c r="C145" s="10"/>
      <c r="D145" s="18" t="s">
        <v>59</v>
      </c>
      <c r="E145" s="10"/>
      <c r="F145" s="18" t="s">
        <v>5</v>
      </c>
      <c r="G145" s="18" t="s">
        <v>226</v>
      </c>
      <c r="H145" s="10"/>
      <c r="I145" s="19">
        <v>95688680</v>
      </c>
      <c r="J145" s="19">
        <v>3460</v>
      </c>
      <c r="K145" s="17" t="s">
        <v>9</v>
      </c>
      <c r="L145" s="10"/>
      <c r="M145" s="60">
        <v>8211</v>
      </c>
      <c r="N145" s="60">
        <v>9287</v>
      </c>
      <c r="O145" s="60">
        <v>26925</v>
      </c>
      <c r="P145" s="10"/>
      <c r="Q145" s="60">
        <f t="shared" si="31"/>
        <v>139305</v>
      </c>
      <c r="R145" s="10"/>
      <c r="S145" s="62">
        <f t="shared" si="32"/>
        <v>148592</v>
      </c>
      <c r="T145" s="10"/>
      <c r="U145" s="64">
        <v>9.6999999999999993</v>
      </c>
      <c r="V145" s="64">
        <v>28.43</v>
      </c>
      <c r="W145" s="10"/>
      <c r="X145" s="43">
        <v>10740000000</v>
      </c>
      <c r="Y145" s="36">
        <v>3.2000000000000001E-2</v>
      </c>
      <c r="Z145" s="10"/>
      <c r="AA145" s="20">
        <v>61</v>
      </c>
      <c r="AB145" s="20">
        <v>10</v>
      </c>
      <c r="AC145" s="20">
        <v>1</v>
      </c>
      <c r="AD145" s="20">
        <v>27</v>
      </c>
      <c r="AE145" s="20">
        <v>1</v>
      </c>
      <c r="AF145" s="66">
        <f t="shared" si="33"/>
        <v>100</v>
      </c>
      <c r="AG145" s="10"/>
      <c r="AH145" s="36">
        <v>-4.7E-2</v>
      </c>
      <c r="AI145" s="40">
        <v>8792</v>
      </c>
      <c r="AJ145" s="37">
        <v>0.76</v>
      </c>
      <c r="AK145" s="42" t="s">
        <v>214</v>
      </c>
      <c r="AL145" s="41">
        <v>1580</v>
      </c>
      <c r="AN145" s="86"/>
      <c r="AO145" s="87"/>
      <c r="AP145" s="88">
        <f t="shared" si="34"/>
        <v>0</v>
      </c>
      <c r="AR145" s="86">
        <f t="shared" si="35"/>
        <v>0</v>
      </c>
      <c r="AS145" s="87"/>
      <c r="AT145" s="88">
        <f t="shared" si="36"/>
        <v>0</v>
      </c>
      <c r="AV145" s="88">
        <v>0</v>
      </c>
    </row>
    <row r="146" spans="1:48" ht="24" customHeight="1">
      <c r="A146" s="16"/>
      <c r="B146" s="17">
        <f t="shared" si="30"/>
        <v>88</v>
      </c>
      <c r="C146" s="10"/>
      <c r="D146" s="18" t="s">
        <v>66</v>
      </c>
      <c r="E146" s="10"/>
      <c r="F146" s="18" t="s">
        <v>18</v>
      </c>
      <c r="G146" s="18" t="s">
        <v>224</v>
      </c>
      <c r="H146" s="10"/>
      <c r="I146" s="19">
        <v>898760</v>
      </c>
      <c r="J146" s="19">
        <v>4840</v>
      </c>
      <c r="K146" s="17" t="s">
        <v>9</v>
      </c>
      <c r="L146" s="10"/>
      <c r="M146" s="60">
        <v>60</v>
      </c>
      <c r="N146" s="60">
        <v>86</v>
      </c>
      <c r="O146" s="60">
        <v>85</v>
      </c>
      <c r="P146" s="10"/>
      <c r="Q146" s="60">
        <f t="shared" si="31"/>
        <v>1290</v>
      </c>
      <c r="R146" s="10"/>
      <c r="S146" s="62">
        <f t="shared" si="32"/>
        <v>1376</v>
      </c>
      <c r="T146" s="10"/>
      <c r="U146" s="64">
        <v>9.6</v>
      </c>
      <c r="V146" s="64">
        <v>9.3699999999999992</v>
      </c>
      <c r="W146" s="10"/>
      <c r="X146" s="43">
        <v>148620000</v>
      </c>
      <c r="Y146" s="36">
        <v>3.2000000000000001E-2</v>
      </c>
      <c r="Z146" s="10"/>
      <c r="AA146" s="20">
        <v>62</v>
      </c>
      <c r="AB146" s="20">
        <v>12</v>
      </c>
      <c r="AC146" s="20">
        <v>2</v>
      </c>
      <c r="AD146" s="20">
        <v>23</v>
      </c>
      <c r="AE146" s="20">
        <v>1</v>
      </c>
      <c r="AF146" s="66">
        <f t="shared" si="33"/>
        <v>100</v>
      </c>
      <c r="AG146" s="10"/>
      <c r="AH146" s="36">
        <v>-2.1999999999999999E-2</v>
      </c>
      <c r="AI146" s="40">
        <v>12324</v>
      </c>
      <c r="AJ146" s="37">
        <v>0.73</v>
      </c>
      <c r="AK146" s="42" t="s">
        <v>214</v>
      </c>
      <c r="AL146" s="41">
        <v>587</v>
      </c>
      <c r="AN146" s="86"/>
      <c r="AO146" s="87"/>
      <c r="AP146" s="88">
        <f t="shared" si="34"/>
        <v>0</v>
      </c>
      <c r="AR146" s="86">
        <f t="shared" si="35"/>
        <v>0</v>
      </c>
      <c r="AS146" s="87"/>
      <c r="AT146" s="88">
        <f t="shared" si="36"/>
        <v>0</v>
      </c>
      <c r="AV146" s="88">
        <v>0</v>
      </c>
    </row>
    <row r="147" spans="1:48" ht="24" customHeight="1">
      <c r="A147" s="16"/>
      <c r="B147" s="17">
        <f t="shared" si="30"/>
        <v>89</v>
      </c>
      <c r="C147" s="10"/>
      <c r="D147" s="18" t="s">
        <v>75</v>
      </c>
      <c r="E147" s="10"/>
      <c r="F147" s="18" t="s">
        <v>13</v>
      </c>
      <c r="G147" s="18" t="s">
        <v>222</v>
      </c>
      <c r="H147" s="10"/>
      <c r="I147" s="19">
        <v>107317</v>
      </c>
      <c r="J147" s="19">
        <v>8830</v>
      </c>
      <c r="K147" s="17" t="s">
        <v>9</v>
      </c>
      <c r="L147" s="10"/>
      <c r="M147" s="60">
        <v>10</v>
      </c>
      <c r="N147" s="60">
        <v>10</v>
      </c>
      <c r="O147" s="60">
        <v>12</v>
      </c>
      <c r="P147" s="10"/>
      <c r="Q147" s="60">
        <f t="shared" si="31"/>
        <v>150</v>
      </c>
      <c r="R147" s="10"/>
      <c r="S147" s="62">
        <f t="shared" si="32"/>
        <v>160</v>
      </c>
      <c r="T147" s="10"/>
      <c r="U147" s="64">
        <v>9.3000000000000007</v>
      </c>
      <c r="V147" s="64">
        <v>10.65</v>
      </c>
      <c r="W147" s="10"/>
      <c r="X147" s="43">
        <v>32890000</v>
      </c>
      <c r="Y147" s="36">
        <v>3.1E-2</v>
      </c>
      <c r="Z147" s="10"/>
      <c r="AA147" s="20">
        <v>47</v>
      </c>
      <c r="AB147" s="20">
        <v>13</v>
      </c>
      <c r="AC147" s="20">
        <v>9</v>
      </c>
      <c r="AD147" s="20">
        <v>30</v>
      </c>
      <c r="AE147" s="20">
        <v>1</v>
      </c>
      <c r="AF147" s="66">
        <f t="shared" si="33"/>
        <v>100</v>
      </c>
      <c r="AG147" s="10"/>
      <c r="AH147" s="36">
        <v>4.4999999999999998E-2</v>
      </c>
      <c r="AI147" s="40">
        <v>25407</v>
      </c>
      <c r="AJ147" s="37">
        <v>0.75</v>
      </c>
      <c r="AK147" s="42" t="s">
        <v>210</v>
      </c>
      <c r="AL147" s="41">
        <v>507</v>
      </c>
      <c r="AN147" s="86"/>
      <c r="AO147" s="87"/>
      <c r="AP147" s="88">
        <f t="shared" si="34"/>
        <v>0</v>
      </c>
      <c r="AR147" s="86">
        <f t="shared" si="35"/>
        <v>0</v>
      </c>
      <c r="AS147" s="87"/>
      <c r="AT147" s="88">
        <f t="shared" si="36"/>
        <v>0</v>
      </c>
      <c r="AV147" s="88">
        <v>0</v>
      </c>
    </row>
    <row r="148" spans="1:48" ht="24" customHeight="1">
      <c r="A148" s="16"/>
      <c r="B148" s="17">
        <f t="shared" si="30"/>
        <v>90</v>
      </c>
      <c r="C148" s="10"/>
      <c r="D148" s="18" t="s">
        <v>148</v>
      </c>
      <c r="E148" s="10"/>
      <c r="F148" s="18" t="s">
        <v>8</v>
      </c>
      <c r="G148" s="18" t="s">
        <v>212</v>
      </c>
      <c r="H148" s="10"/>
      <c r="I148" s="19">
        <v>8820083</v>
      </c>
      <c r="J148" s="19">
        <v>5280</v>
      </c>
      <c r="K148" s="17" t="s">
        <v>9</v>
      </c>
      <c r="L148" s="10"/>
      <c r="M148" s="60">
        <v>607</v>
      </c>
      <c r="N148" s="60">
        <v>649</v>
      </c>
      <c r="O148" s="60">
        <v>797</v>
      </c>
      <c r="P148" s="10"/>
      <c r="Q148" s="60">
        <f t="shared" si="31"/>
        <v>9735</v>
      </c>
      <c r="R148" s="10"/>
      <c r="S148" s="62">
        <f t="shared" si="32"/>
        <v>10384</v>
      </c>
      <c r="T148" s="10"/>
      <c r="U148" s="64">
        <v>7.4</v>
      </c>
      <c r="V148" s="64">
        <v>8.94</v>
      </c>
      <c r="W148" s="10"/>
      <c r="X148" s="43">
        <v>1170000000</v>
      </c>
      <c r="Y148" s="36">
        <v>3.1E-2</v>
      </c>
      <c r="Z148" s="10"/>
      <c r="AA148" s="20">
        <v>49</v>
      </c>
      <c r="AB148" s="20">
        <v>10</v>
      </c>
      <c r="AC148" s="20">
        <v>12</v>
      </c>
      <c r="AD148" s="20">
        <v>28</v>
      </c>
      <c r="AE148" s="20">
        <v>1</v>
      </c>
      <c r="AF148" s="66">
        <f t="shared" si="33"/>
        <v>100</v>
      </c>
      <c r="AG148" s="10"/>
      <c r="AH148" s="36">
        <v>-6.0999999999999999E-2</v>
      </c>
      <c r="AI148" s="40">
        <v>25877</v>
      </c>
      <c r="AJ148" s="37">
        <v>0.65</v>
      </c>
      <c r="AK148" s="42" t="s">
        <v>210</v>
      </c>
      <c r="AL148" s="41">
        <v>584</v>
      </c>
      <c r="AN148" s="86"/>
      <c r="AO148" s="87"/>
      <c r="AP148" s="88">
        <f t="shared" si="34"/>
        <v>0</v>
      </c>
      <c r="AR148" s="86">
        <f t="shared" si="35"/>
        <v>0</v>
      </c>
      <c r="AS148" s="87"/>
      <c r="AT148" s="88">
        <f t="shared" si="36"/>
        <v>0</v>
      </c>
      <c r="AV148" s="88">
        <v>0</v>
      </c>
    </row>
    <row r="149" spans="1:48" ht="24" customHeight="1">
      <c r="A149" s="16"/>
      <c r="B149" s="17">
        <f t="shared" si="30"/>
        <v>91</v>
      </c>
      <c r="C149" s="10"/>
      <c r="D149" s="18" t="s">
        <v>20</v>
      </c>
      <c r="E149" s="10"/>
      <c r="F149" s="18" t="s">
        <v>8</v>
      </c>
      <c r="G149" s="18" t="s">
        <v>212</v>
      </c>
      <c r="H149" s="10"/>
      <c r="I149" s="19">
        <v>9725376</v>
      </c>
      <c r="J149" s="19">
        <v>4760</v>
      </c>
      <c r="K149" s="17" t="s">
        <v>9</v>
      </c>
      <c r="L149" s="10"/>
      <c r="M149" s="60">
        <v>759</v>
      </c>
      <c r="N149" s="60">
        <v>845</v>
      </c>
      <c r="O149" s="60">
        <v>639</v>
      </c>
      <c r="P149" s="10"/>
      <c r="Q149" s="60">
        <f t="shared" si="31"/>
        <v>12675</v>
      </c>
      <c r="R149" s="10"/>
      <c r="S149" s="62">
        <f t="shared" si="32"/>
        <v>13520</v>
      </c>
      <c r="T149" s="10"/>
      <c r="U149" s="64">
        <v>8.6999999999999993</v>
      </c>
      <c r="V149" s="64">
        <v>6.32</v>
      </c>
      <c r="W149" s="10"/>
      <c r="X149" s="43">
        <v>1090000000</v>
      </c>
      <c r="Y149" s="36">
        <v>2.9000000000000001E-2</v>
      </c>
      <c r="Z149" s="10"/>
      <c r="AA149" s="20">
        <v>40</v>
      </c>
      <c r="AB149" s="20">
        <v>23</v>
      </c>
      <c r="AC149" s="20">
        <v>7</v>
      </c>
      <c r="AD149" s="20">
        <v>28</v>
      </c>
      <c r="AE149" s="20">
        <v>2</v>
      </c>
      <c r="AF149" s="66">
        <f t="shared" si="33"/>
        <v>100</v>
      </c>
      <c r="AG149" s="10"/>
      <c r="AH149" s="36">
        <v>-5.1999999999999998E-2</v>
      </c>
      <c r="AI149" s="40">
        <v>13681</v>
      </c>
      <c r="AJ149" s="37">
        <v>0.8</v>
      </c>
      <c r="AK149" s="42" t="s">
        <v>213</v>
      </c>
      <c r="AL149" s="41">
        <v>416</v>
      </c>
      <c r="AN149" s="86"/>
      <c r="AO149" s="87"/>
      <c r="AP149" s="88">
        <f t="shared" si="34"/>
        <v>0</v>
      </c>
      <c r="AR149" s="86">
        <f t="shared" si="35"/>
        <v>0</v>
      </c>
      <c r="AS149" s="87"/>
      <c r="AT149" s="88">
        <f t="shared" si="36"/>
        <v>0</v>
      </c>
      <c r="AV149" s="88">
        <v>0</v>
      </c>
    </row>
    <row r="150" spans="1:48" ht="24" customHeight="1">
      <c r="A150" s="16"/>
      <c r="B150" s="17">
        <f t="shared" si="30"/>
        <v>92</v>
      </c>
      <c r="C150" s="10"/>
      <c r="D150" s="18" t="s">
        <v>24</v>
      </c>
      <c r="E150" s="10"/>
      <c r="F150" s="18" t="s">
        <v>8</v>
      </c>
      <c r="G150" s="18" t="s">
        <v>212</v>
      </c>
      <c r="H150" s="10"/>
      <c r="I150" s="19">
        <v>9480042</v>
      </c>
      <c r="J150" s="19">
        <v>5600</v>
      </c>
      <c r="K150" s="17" t="s">
        <v>9</v>
      </c>
      <c r="L150" s="10"/>
      <c r="M150" s="60">
        <v>588</v>
      </c>
      <c r="N150" s="60">
        <v>841</v>
      </c>
      <c r="O150" s="60">
        <v>995</v>
      </c>
      <c r="P150" s="10"/>
      <c r="Q150" s="60">
        <f t="shared" si="31"/>
        <v>12615</v>
      </c>
      <c r="R150" s="10"/>
      <c r="S150" s="62">
        <f t="shared" si="32"/>
        <v>13456</v>
      </c>
      <c r="T150" s="10"/>
      <c r="U150" s="64">
        <v>8.9</v>
      </c>
      <c r="V150" s="64">
        <v>10.46</v>
      </c>
      <c r="W150" s="10"/>
      <c r="X150" s="43">
        <v>1410000000</v>
      </c>
      <c r="Y150" s="36">
        <v>2.9000000000000001E-2</v>
      </c>
      <c r="Z150" s="10"/>
      <c r="AA150" s="20">
        <v>52</v>
      </c>
      <c r="AB150" s="20">
        <v>4</v>
      </c>
      <c r="AC150" s="20">
        <v>2</v>
      </c>
      <c r="AD150" s="20">
        <v>41</v>
      </c>
      <c r="AE150" s="20">
        <v>1</v>
      </c>
      <c r="AF150" s="66">
        <f t="shared" si="33"/>
        <v>100</v>
      </c>
      <c r="AG150" s="10"/>
      <c r="AH150" s="36">
        <v>-0.191</v>
      </c>
      <c r="AI150" s="40">
        <v>44222</v>
      </c>
      <c r="AJ150" s="37">
        <v>0.78</v>
      </c>
      <c r="AK150" s="42" t="s">
        <v>213</v>
      </c>
      <c r="AL150" s="41">
        <v>653</v>
      </c>
      <c r="AN150" s="86"/>
      <c r="AO150" s="87"/>
      <c r="AP150" s="88">
        <f t="shared" si="34"/>
        <v>0</v>
      </c>
      <c r="AR150" s="86">
        <f t="shared" si="35"/>
        <v>0</v>
      </c>
      <c r="AS150" s="87"/>
      <c r="AT150" s="88">
        <f t="shared" si="36"/>
        <v>0</v>
      </c>
      <c r="AV150" s="88">
        <v>0</v>
      </c>
    </row>
    <row r="151" spans="1:48" ht="24" customHeight="1">
      <c r="A151" s="16"/>
      <c r="B151" s="17">
        <f t="shared" si="30"/>
        <v>93</v>
      </c>
      <c r="C151" s="10"/>
      <c r="D151" s="18" t="s">
        <v>51</v>
      </c>
      <c r="E151" s="10"/>
      <c r="F151" s="18" t="s">
        <v>13</v>
      </c>
      <c r="G151" s="18" t="s">
        <v>222</v>
      </c>
      <c r="H151" s="10"/>
      <c r="I151" s="19">
        <v>11475982</v>
      </c>
      <c r="J151" s="19">
        <v>6570</v>
      </c>
      <c r="K151" s="17" t="s">
        <v>9</v>
      </c>
      <c r="L151" s="10"/>
      <c r="M151" s="60">
        <v>750</v>
      </c>
      <c r="N151" s="60">
        <v>975</v>
      </c>
      <c r="O151" s="60">
        <v>1124</v>
      </c>
      <c r="P151" s="10"/>
      <c r="Q151" s="60">
        <f t="shared" si="31"/>
        <v>14625</v>
      </c>
      <c r="R151" s="10"/>
      <c r="S151" s="62">
        <f t="shared" si="32"/>
        <v>15600</v>
      </c>
      <c r="T151" s="10"/>
      <c r="U151" s="64">
        <v>8.5</v>
      </c>
      <c r="V151" s="64">
        <v>9.86</v>
      </c>
      <c r="W151" s="10"/>
      <c r="X151" s="43">
        <v>2580000000</v>
      </c>
      <c r="Y151" s="36">
        <v>2.8000000000000001E-2</v>
      </c>
      <c r="Z151" s="10"/>
      <c r="AA151" s="20">
        <v>30</v>
      </c>
      <c r="AB151" s="20">
        <v>12</v>
      </c>
      <c r="AC151" s="20">
        <v>16</v>
      </c>
      <c r="AD151" s="20">
        <v>38</v>
      </c>
      <c r="AE151" s="20">
        <v>4</v>
      </c>
      <c r="AF151" s="66">
        <f t="shared" si="33"/>
        <v>100</v>
      </c>
      <c r="AG151" s="10"/>
      <c r="AH151" s="36">
        <v>4.9000000000000002E-2</v>
      </c>
      <c r="AI151" s="40">
        <v>5519</v>
      </c>
      <c r="AJ151" s="37">
        <v>0.69</v>
      </c>
      <c r="AK151" s="42" t="s">
        <v>213</v>
      </c>
      <c r="AL151" s="41">
        <v>432</v>
      </c>
      <c r="AN151" s="86"/>
      <c r="AO151" s="87"/>
      <c r="AP151" s="88">
        <f t="shared" si="34"/>
        <v>0</v>
      </c>
      <c r="AR151" s="86">
        <f t="shared" si="35"/>
        <v>0</v>
      </c>
      <c r="AS151" s="87"/>
      <c r="AT151" s="88">
        <f t="shared" si="36"/>
        <v>0</v>
      </c>
      <c r="AV151" s="88">
        <v>0</v>
      </c>
    </row>
    <row r="152" spans="1:48" ht="24" customHeight="1">
      <c r="A152" s="16"/>
      <c r="B152" s="17">
        <f t="shared" si="30"/>
        <v>94</v>
      </c>
      <c r="C152" s="10"/>
      <c r="D152" s="18" t="s">
        <v>50</v>
      </c>
      <c r="E152" s="10"/>
      <c r="F152" s="18" t="s">
        <v>8</v>
      </c>
      <c r="G152" s="18" t="s">
        <v>212</v>
      </c>
      <c r="H152" s="10"/>
      <c r="I152" s="19">
        <v>4213265</v>
      </c>
      <c r="J152" s="19">
        <v>12110</v>
      </c>
      <c r="K152" s="17" t="s">
        <v>9</v>
      </c>
      <c r="L152" s="10"/>
      <c r="M152" s="60">
        <v>307</v>
      </c>
      <c r="N152" s="60">
        <v>340</v>
      </c>
      <c r="O152" s="60">
        <v>388</v>
      </c>
      <c r="P152" s="10"/>
      <c r="Q152" s="60">
        <f t="shared" si="31"/>
        <v>5100</v>
      </c>
      <c r="R152" s="10"/>
      <c r="S152" s="62">
        <f t="shared" si="32"/>
        <v>5440</v>
      </c>
      <c r="T152" s="10"/>
      <c r="U152" s="64">
        <v>8.1</v>
      </c>
      <c r="V152" s="64">
        <v>9.0399999999999991</v>
      </c>
      <c r="W152" s="10"/>
      <c r="X152" s="43">
        <v>1400000000</v>
      </c>
      <c r="Y152" s="36">
        <v>2.7E-2</v>
      </c>
      <c r="Z152" s="10"/>
      <c r="AA152" s="20">
        <v>48</v>
      </c>
      <c r="AB152" s="20">
        <v>12</v>
      </c>
      <c r="AC152" s="20">
        <v>10</v>
      </c>
      <c r="AD152" s="20">
        <v>29</v>
      </c>
      <c r="AE152" s="20">
        <v>1</v>
      </c>
      <c r="AF152" s="66">
        <f t="shared" si="33"/>
        <v>100</v>
      </c>
      <c r="AG152" s="10"/>
      <c r="AH152" s="36">
        <v>-7.3999999999999996E-2</v>
      </c>
      <c r="AI152" s="40">
        <v>47376</v>
      </c>
      <c r="AJ152" s="37">
        <v>0.66</v>
      </c>
      <c r="AK152" s="42" t="s">
        <v>210</v>
      </c>
      <c r="AL152" s="41">
        <v>702</v>
      </c>
      <c r="AN152" s="86"/>
      <c r="AO152" s="87"/>
      <c r="AP152" s="88">
        <f t="shared" si="34"/>
        <v>0</v>
      </c>
      <c r="AR152" s="86">
        <f t="shared" si="35"/>
        <v>0</v>
      </c>
      <c r="AS152" s="87"/>
      <c r="AT152" s="88">
        <f t="shared" si="36"/>
        <v>0</v>
      </c>
      <c r="AV152" s="88">
        <v>0</v>
      </c>
    </row>
    <row r="153" spans="1:48" ht="24" customHeight="1">
      <c r="A153" s="16"/>
      <c r="B153" s="17">
        <f t="shared" si="30"/>
        <v>95</v>
      </c>
      <c r="C153" s="10"/>
      <c r="D153" s="26" t="s">
        <v>166</v>
      </c>
      <c r="E153" s="10"/>
      <c r="F153" s="18" t="s">
        <v>8</v>
      </c>
      <c r="G153" s="18" t="s">
        <v>212</v>
      </c>
      <c r="H153" s="10"/>
      <c r="I153" s="19">
        <v>2081206</v>
      </c>
      <c r="J153" s="19">
        <v>5100</v>
      </c>
      <c r="K153" s="17" t="s">
        <v>9</v>
      </c>
      <c r="L153" s="10"/>
      <c r="M153" s="60">
        <v>148</v>
      </c>
      <c r="N153" s="60">
        <v>134</v>
      </c>
      <c r="O153" s="60">
        <v>164</v>
      </c>
      <c r="P153" s="10"/>
      <c r="Q153" s="60">
        <f t="shared" si="31"/>
        <v>2010</v>
      </c>
      <c r="R153" s="10"/>
      <c r="S153" s="62">
        <f t="shared" si="32"/>
        <v>2144</v>
      </c>
      <c r="T153" s="10"/>
      <c r="U153" s="64">
        <v>6.4</v>
      </c>
      <c r="V153" s="64">
        <v>7.55</v>
      </c>
      <c r="W153" s="10"/>
      <c r="X153" s="43">
        <v>228480000</v>
      </c>
      <c r="Y153" s="36">
        <v>2.1000000000000001E-2</v>
      </c>
      <c r="Z153" s="10"/>
      <c r="AA153" s="20">
        <v>60</v>
      </c>
      <c r="AB153" s="20">
        <v>8</v>
      </c>
      <c r="AC153" s="20">
        <v>2</v>
      </c>
      <c r="AD153" s="20">
        <v>29</v>
      </c>
      <c r="AE153" s="20">
        <v>1</v>
      </c>
      <c r="AF153" s="66">
        <f t="shared" si="33"/>
        <v>100</v>
      </c>
      <c r="AG153" s="10"/>
      <c r="AH153" s="36">
        <v>5.8000000000000003E-2</v>
      </c>
      <c r="AI153" s="40">
        <v>21284</v>
      </c>
      <c r="AJ153" s="37">
        <v>0.73</v>
      </c>
      <c r="AK153" s="42" t="s">
        <v>213</v>
      </c>
      <c r="AL153" s="41">
        <v>568</v>
      </c>
      <c r="AN153" s="86"/>
      <c r="AO153" s="87"/>
      <c r="AP153" s="88">
        <f t="shared" si="34"/>
        <v>0</v>
      </c>
      <c r="AR153" s="86">
        <f t="shared" si="35"/>
        <v>0</v>
      </c>
      <c r="AS153" s="87"/>
      <c r="AT153" s="88">
        <f t="shared" si="36"/>
        <v>0</v>
      </c>
      <c r="AV153" s="88">
        <v>0</v>
      </c>
    </row>
    <row r="154" spans="1:48" ht="24" customHeight="1">
      <c r="A154" s="16"/>
      <c r="B154" s="17">
        <f t="shared" si="30"/>
        <v>96</v>
      </c>
      <c r="C154" s="10"/>
      <c r="D154" s="18" t="s">
        <v>185</v>
      </c>
      <c r="E154" s="10"/>
      <c r="F154" s="18" t="s">
        <v>5</v>
      </c>
      <c r="G154" s="18" t="s">
        <v>226</v>
      </c>
      <c r="H154" s="10"/>
      <c r="I154" s="19">
        <v>4790705</v>
      </c>
      <c r="J154" s="19">
        <v>3230</v>
      </c>
      <c r="K154" s="17" t="s">
        <v>9</v>
      </c>
      <c r="L154" s="10"/>
      <c r="M154" s="60">
        <v>159</v>
      </c>
      <c r="N154" s="60">
        <v>252</v>
      </c>
      <c r="O154" s="60">
        <v>0</v>
      </c>
      <c r="P154" s="10"/>
      <c r="Q154" s="60">
        <f t="shared" si="31"/>
        <v>3780</v>
      </c>
      <c r="R154" s="10"/>
      <c r="S154" s="62">
        <f t="shared" si="32"/>
        <v>4032</v>
      </c>
      <c r="T154" s="10"/>
      <c r="U154" s="64">
        <v>5.3</v>
      </c>
      <c r="V154" s="64">
        <v>0</v>
      </c>
      <c r="W154" s="10"/>
      <c r="X154" s="43">
        <v>247150000</v>
      </c>
      <c r="Y154" s="36">
        <v>1.7999999999999999E-2</v>
      </c>
      <c r="Z154" s="10"/>
      <c r="AA154" s="20">
        <v>55</v>
      </c>
      <c r="AB154" s="20">
        <v>2</v>
      </c>
      <c r="AC154" s="20">
        <v>1</v>
      </c>
      <c r="AD154" s="20">
        <v>33</v>
      </c>
      <c r="AE154" s="20">
        <v>9</v>
      </c>
      <c r="AF154" s="66">
        <f t="shared" si="33"/>
        <v>100</v>
      </c>
      <c r="AG154" s="10"/>
      <c r="AH154" s="36">
        <v>-5.3999999999999999E-2</v>
      </c>
      <c r="AI154" s="40">
        <v>5602</v>
      </c>
      <c r="AJ154" s="37">
        <v>0.65</v>
      </c>
      <c r="AK154" s="42" t="s">
        <v>214</v>
      </c>
      <c r="AL154" s="41">
        <v>0</v>
      </c>
      <c r="AN154" s="86"/>
      <c r="AO154" s="87"/>
      <c r="AP154" s="88">
        <f t="shared" si="34"/>
        <v>0</v>
      </c>
      <c r="AR154" s="86">
        <f t="shared" si="35"/>
        <v>0</v>
      </c>
      <c r="AS154" s="87"/>
      <c r="AT154" s="88">
        <f t="shared" si="36"/>
        <v>0</v>
      </c>
      <c r="AV154" s="88">
        <v>0</v>
      </c>
    </row>
    <row r="155" spans="1:48" ht="24" customHeight="1">
      <c r="A155" s="16"/>
      <c r="B155" s="17">
        <f t="shared" si="30"/>
        <v>97</v>
      </c>
      <c r="C155" s="10"/>
      <c r="D155" s="18" t="s">
        <v>95</v>
      </c>
      <c r="E155" s="10"/>
      <c r="F155" s="18" t="s">
        <v>18</v>
      </c>
      <c r="G155" s="18" t="s">
        <v>224</v>
      </c>
      <c r="H155" s="10"/>
      <c r="I155" s="19">
        <v>114395</v>
      </c>
      <c r="J155" s="19">
        <v>2380</v>
      </c>
      <c r="K155" s="17" t="s">
        <v>9</v>
      </c>
      <c r="L155" s="10"/>
      <c r="M155" s="60">
        <v>5</v>
      </c>
      <c r="N155" s="60">
        <v>5</v>
      </c>
      <c r="O155" s="60">
        <v>12</v>
      </c>
      <c r="P155" s="10"/>
      <c r="Q155" s="60">
        <f t="shared" si="31"/>
        <v>75</v>
      </c>
      <c r="R155" s="10"/>
      <c r="S155" s="62">
        <f t="shared" si="32"/>
        <v>80</v>
      </c>
      <c r="T155" s="10"/>
      <c r="U155" s="64">
        <v>4.4000000000000004</v>
      </c>
      <c r="V155" s="64">
        <v>10.4</v>
      </c>
      <c r="W155" s="10"/>
      <c r="X155" s="43">
        <v>2590000</v>
      </c>
      <c r="Y155" s="36">
        <v>1.4999999999999999E-2</v>
      </c>
      <c r="Z155" s="10"/>
      <c r="AA155" s="20">
        <v>53</v>
      </c>
      <c r="AB155" s="20">
        <v>32</v>
      </c>
      <c r="AC155" s="20">
        <v>2</v>
      </c>
      <c r="AD155" s="20">
        <v>11</v>
      </c>
      <c r="AE155" s="20">
        <v>2</v>
      </c>
      <c r="AF155" s="66">
        <f t="shared" ref="AF155:AF157" si="37">SUM(AA155:AE155)</f>
        <v>100</v>
      </c>
      <c r="AG155" s="10"/>
      <c r="AH155" s="36">
        <v>-5.1999999999999998E-2</v>
      </c>
      <c r="AI155" s="40">
        <v>3240</v>
      </c>
      <c r="AJ155" s="37">
        <v>0.81</v>
      </c>
      <c r="AK155" s="42" t="s">
        <v>210</v>
      </c>
      <c r="AL155" s="41">
        <v>666</v>
      </c>
      <c r="AN155" s="86"/>
      <c r="AO155" s="87"/>
      <c r="AP155" s="88">
        <f t="shared" ref="AP155:AP157" si="38">N155*AN155*AO155</f>
        <v>0</v>
      </c>
      <c r="AR155" s="86">
        <f t="shared" si="35"/>
        <v>0</v>
      </c>
      <c r="AS155" s="87"/>
      <c r="AT155" s="88">
        <f t="shared" ref="AT155:AT157" si="39">Q155*AR155*AS155</f>
        <v>0</v>
      </c>
      <c r="AV155" s="88">
        <v>0</v>
      </c>
    </row>
    <row r="156" spans="1:48" ht="24" customHeight="1">
      <c r="A156" s="16"/>
      <c r="B156" s="17">
        <f t="shared" si="30"/>
        <v>98</v>
      </c>
      <c r="C156" s="10"/>
      <c r="D156" s="18" t="s">
        <v>115</v>
      </c>
      <c r="E156" s="10"/>
      <c r="F156" s="18" t="s">
        <v>18</v>
      </c>
      <c r="G156" s="18" t="s">
        <v>224</v>
      </c>
      <c r="H156" s="10"/>
      <c r="I156" s="19">
        <v>104937</v>
      </c>
      <c r="J156" s="19">
        <v>3680</v>
      </c>
      <c r="K156" s="17" t="s">
        <v>9</v>
      </c>
      <c r="L156" s="10"/>
      <c r="M156" s="60">
        <v>2</v>
      </c>
      <c r="N156" s="60">
        <v>2</v>
      </c>
      <c r="O156" s="60">
        <v>16</v>
      </c>
      <c r="P156" s="10"/>
      <c r="Q156" s="60">
        <f t="shared" si="31"/>
        <v>30</v>
      </c>
      <c r="R156" s="10"/>
      <c r="S156" s="62">
        <f t="shared" si="32"/>
        <v>32</v>
      </c>
      <c r="T156" s="10"/>
      <c r="U156" s="64">
        <v>1.9</v>
      </c>
      <c r="V156" s="64">
        <v>15.66</v>
      </c>
      <c r="W156" s="10"/>
      <c r="X156" s="43">
        <v>2090000</v>
      </c>
      <c r="Y156" s="36">
        <v>6.0000000000000001E-3</v>
      </c>
      <c r="Z156" s="10"/>
      <c r="AA156" s="20">
        <v>74</v>
      </c>
      <c r="AB156" s="20">
        <v>14</v>
      </c>
      <c r="AC156" s="20">
        <v>2</v>
      </c>
      <c r="AD156" s="20">
        <v>9</v>
      </c>
      <c r="AE156" s="20">
        <v>1</v>
      </c>
      <c r="AF156" s="66">
        <f t="shared" si="37"/>
        <v>100</v>
      </c>
      <c r="AG156" s="10"/>
      <c r="AH156" s="36">
        <v>-3.0000000000000001E-3</v>
      </c>
      <c r="AI156" s="40">
        <v>5406</v>
      </c>
      <c r="AJ156" s="37">
        <v>0.82</v>
      </c>
      <c r="AK156" s="42" t="s">
        <v>214</v>
      </c>
      <c r="AL156" s="41">
        <v>933</v>
      </c>
      <c r="AN156" s="86"/>
      <c r="AO156" s="87"/>
      <c r="AP156" s="88">
        <f t="shared" si="38"/>
        <v>0</v>
      </c>
      <c r="AR156" s="86">
        <f t="shared" si="35"/>
        <v>0</v>
      </c>
      <c r="AS156" s="87"/>
      <c r="AT156" s="88">
        <f t="shared" si="39"/>
        <v>0</v>
      </c>
      <c r="AV156" s="88">
        <v>0</v>
      </c>
    </row>
    <row r="157" spans="1:48" ht="24" customHeight="1">
      <c r="A157" s="16"/>
      <c r="B157" s="17">
        <f>B156+1</f>
        <v>99</v>
      </c>
      <c r="C157" s="10"/>
      <c r="D157" s="18" t="s">
        <v>109</v>
      </c>
      <c r="E157" s="10"/>
      <c r="F157" s="18" t="s">
        <v>22</v>
      </c>
      <c r="G157" s="18" t="s">
        <v>198</v>
      </c>
      <c r="H157" s="10"/>
      <c r="I157" s="19">
        <v>427756</v>
      </c>
      <c r="J157" s="19">
        <v>7430</v>
      </c>
      <c r="K157" s="17" t="s">
        <v>9</v>
      </c>
      <c r="L157" s="10"/>
      <c r="M157" s="60">
        <v>4</v>
      </c>
      <c r="N157" s="60">
        <v>4</v>
      </c>
      <c r="O157" s="60">
        <v>32</v>
      </c>
      <c r="P157" s="10"/>
      <c r="Q157" s="60">
        <f t="shared" si="31"/>
        <v>60</v>
      </c>
      <c r="R157" s="10"/>
      <c r="S157" s="62">
        <f t="shared" si="32"/>
        <v>64</v>
      </c>
      <c r="T157" s="10"/>
      <c r="U157" s="64">
        <v>0.9</v>
      </c>
      <c r="V157" s="64">
        <v>7.25</v>
      </c>
      <c r="W157" s="10"/>
      <c r="X157" s="43">
        <v>13720000</v>
      </c>
      <c r="Y157" s="36">
        <v>3.0000000000000001E-3</v>
      </c>
      <c r="Z157" s="10"/>
      <c r="AA157" s="20">
        <v>30</v>
      </c>
      <c r="AB157" s="20">
        <v>31</v>
      </c>
      <c r="AC157" s="20">
        <v>12</v>
      </c>
      <c r="AD157" s="20">
        <v>26</v>
      </c>
      <c r="AE157" s="20">
        <v>1</v>
      </c>
      <c r="AF157" s="66">
        <f t="shared" si="37"/>
        <v>100</v>
      </c>
      <c r="AG157" s="10"/>
      <c r="AH157" s="36">
        <v>-0.04</v>
      </c>
      <c r="AI157" s="40">
        <v>21737</v>
      </c>
      <c r="AJ157" s="37">
        <v>0.74</v>
      </c>
      <c r="AK157" s="42" t="s">
        <v>213</v>
      </c>
      <c r="AL157" s="41">
        <v>429</v>
      </c>
      <c r="AN157" s="86"/>
      <c r="AO157" s="87"/>
      <c r="AP157" s="88">
        <f t="shared" si="38"/>
        <v>0</v>
      </c>
      <c r="AR157" s="86">
        <f t="shared" si="35"/>
        <v>0</v>
      </c>
      <c r="AS157" s="87"/>
      <c r="AT157" s="88">
        <f t="shared" si="39"/>
        <v>0</v>
      </c>
      <c r="AV157" s="88">
        <v>0</v>
      </c>
    </row>
    <row r="158" spans="1:48" ht="24" customHeight="1">
      <c r="A158" s="16"/>
      <c r="B158" s="110"/>
      <c r="C158" s="111"/>
      <c r="D158" s="109"/>
      <c r="E158" s="111"/>
      <c r="F158" s="109"/>
      <c r="G158" s="109"/>
      <c r="H158" s="111"/>
      <c r="I158" s="112"/>
      <c r="J158" s="112"/>
      <c r="K158" s="110"/>
      <c r="L158" s="111"/>
      <c r="M158" s="113"/>
      <c r="N158" s="113"/>
      <c r="O158" s="113"/>
      <c r="P158" s="111"/>
      <c r="Q158" s="113"/>
      <c r="R158" s="111"/>
      <c r="S158" s="114"/>
      <c r="T158" s="111"/>
      <c r="U158" s="115"/>
      <c r="V158" s="115"/>
      <c r="W158" s="111"/>
      <c r="X158" s="116"/>
      <c r="Y158" s="117"/>
      <c r="Z158" s="111"/>
      <c r="AA158" s="118"/>
      <c r="AB158" s="118"/>
      <c r="AC158" s="118"/>
      <c r="AD158" s="118"/>
      <c r="AE158" s="118"/>
      <c r="AF158" s="119"/>
      <c r="AG158" s="111"/>
      <c r="AH158" s="117"/>
      <c r="AI158" s="120"/>
      <c r="AJ158" s="121"/>
      <c r="AK158" s="122"/>
      <c r="AL158" s="123"/>
      <c r="AM158" s="124"/>
      <c r="AN158" s="125"/>
      <c r="AO158" s="126"/>
      <c r="AP158" s="127"/>
      <c r="AQ158" s="124"/>
      <c r="AR158" s="125"/>
      <c r="AS158" s="126"/>
      <c r="AT158" s="127"/>
      <c r="AU158" s="124"/>
      <c r="AV158" s="127"/>
    </row>
    <row r="159" spans="1:48" ht="24" customHeight="1">
      <c r="A159" s="16"/>
      <c r="B159" s="17">
        <v>1</v>
      </c>
      <c r="C159" s="10"/>
      <c r="D159" s="18" t="s">
        <v>102</v>
      </c>
      <c r="E159" s="10"/>
      <c r="F159" s="18" t="s">
        <v>11</v>
      </c>
      <c r="G159" s="18" t="s">
        <v>11</v>
      </c>
      <c r="H159" s="10"/>
      <c r="I159" s="19">
        <v>4613823</v>
      </c>
      <c r="J159" s="19">
        <v>370</v>
      </c>
      <c r="K159" s="17" t="s">
        <v>6</v>
      </c>
      <c r="L159" s="10"/>
      <c r="M159" s="60">
        <v>175</v>
      </c>
      <c r="N159" s="60">
        <v>1657</v>
      </c>
      <c r="O159" s="60">
        <v>502</v>
      </c>
      <c r="P159" s="10"/>
      <c r="Q159" s="60">
        <f t="shared" ref="Q159:Q183" si="40">N159*$Q$189</f>
        <v>24855</v>
      </c>
      <c r="R159" s="10"/>
      <c r="S159" s="62">
        <f t="shared" ref="S159:S186" si="41">Q159+N159</f>
        <v>26512</v>
      </c>
      <c r="T159" s="10"/>
      <c r="U159" s="64">
        <v>35.9</v>
      </c>
      <c r="V159" s="64">
        <v>10.86</v>
      </c>
      <c r="W159" s="10"/>
      <c r="X159" s="43">
        <v>391420000</v>
      </c>
      <c r="Y159" s="36">
        <v>0.11899999999999999</v>
      </c>
      <c r="Z159" s="10"/>
      <c r="AA159" s="20">
        <v>55</v>
      </c>
      <c r="AB159" s="20">
        <v>10</v>
      </c>
      <c r="AC159" s="20">
        <v>1</v>
      </c>
      <c r="AD159" s="20">
        <v>33</v>
      </c>
      <c r="AE159" s="20">
        <v>1</v>
      </c>
      <c r="AF159" s="66">
        <f t="shared" ref="AF159:AF186" si="42">SUM(AA159:AE159)</f>
        <v>100</v>
      </c>
      <c r="AG159" s="10"/>
      <c r="AH159" s="36">
        <v>-8.7999999999999995E-2</v>
      </c>
      <c r="AI159" s="40">
        <v>23518</v>
      </c>
      <c r="AJ159" s="37">
        <v>0.61</v>
      </c>
      <c r="AK159" s="42" t="s">
        <v>213</v>
      </c>
      <c r="AL159" s="41">
        <v>626</v>
      </c>
      <c r="AN159" s="86"/>
      <c r="AO159" s="87"/>
      <c r="AP159" s="88">
        <f t="shared" ref="AP159:AP186" si="43">N159*AN159*AO159</f>
        <v>0</v>
      </c>
      <c r="AR159" s="86">
        <f t="shared" ref="AR159:AR186" si="44">AN159</f>
        <v>0</v>
      </c>
      <c r="AS159" s="87"/>
      <c r="AT159" s="88">
        <f t="shared" ref="AT159:AT186" si="45">Q159*AR159*AS159</f>
        <v>0</v>
      </c>
      <c r="AV159" s="88">
        <v>0</v>
      </c>
    </row>
    <row r="160" spans="1:48" ht="24" customHeight="1">
      <c r="A160" s="16"/>
      <c r="B160" s="17">
        <f t="shared" ref="B160:B186" si="46">B159+1</f>
        <v>2</v>
      </c>
      <c r="C160" s="10"/>
      <c r="D160" s="18" t="s">
        <v>35</v>
      </c>
      <c r="E160" s="10"/>
      <c r="F160" s="18" t="s">
        <v>11</v>
      </c>
      <c r="G160" s="18" t="s">
        <v>11</v>
      </c>
      <c r="H160" s="10"/>
      <c r="I160" s="19">
        <v>10524117</v>
      </c>
      <c r="J160" s="19">
        <v>280</v>
      </c>
      <c r="K160" s="17" t="s">
        <v>6</v>
      </c>
      <c r="L160" s="10"/>
      <c r="M160" s="60">
        <v>112</v>
      </c>
      <c r="N160" s="60">
        <v>3651</v>
      </c>
      <c r="O160" s="60">
        <v>2228</v>
      </c>
      <c r="P160" s="10"/>
      <c r="Q160" s="60">
        <f t="shared" si="40"/>
        <v>54765</v>
      </c>
      <c r="R160" s="10"/>
      <c r="S160" s="62">
        <f t="shared" si="41"/>
        <v>58416</v>
      </c>
      <c r="T160" s="10"/>
      <c r="U160" s="64">
        <v>34.700000000000003</v>
      </c>
      <c r="V160" s="64">
        <v>21.12</v>
      </c>
      <c r="W160" s="10"/>
      <c r="X160" s="43">
        <v>341340000</v>
      </c>
      <c r="Y160" s="36">
        <v>0.115</v>
      </c>
      <c r="Z160" s="10"/>
      <c r="AA160" s="20">
        <v>43</v>
      </c>
      <c r="AB160" s="20">
        <v>3</v>
      </c>
      <c r="AC160" s="20">
        <v>2</v>
      </c>
      <c r="AD160" s="20">
        <v>51</v>
      </c>
      <c r="AE160" s="20">
        <v>1</v>
      </c>
      <c r="AF160" s="66">
        <f t="shared" si="42"/>
        <v>100</v>
      </c>
      <c r="AG160" s="10"/>
      <c r="AH160" s="36">
        <v>-4.4999999999999998E-2</v>
      </c>
      <c r="AI160" s="40">
        <v>1057</v>
      </c>
      <c r="AJ160" s="37">
        <v>0.65</v>
      </c>
      <c r="AK160" s="42" t="s">
        <v>214</v>
      </c>
      <c r="AL160" s="41">
        <v>1176</v>
      </c>
      <c r="AN160" s="86"/>
      <c r="AO160" s="87"/>
      <c r="AP160" s="88">
        <f t="shared" si="43"/>
        <v>0</v>
      </c>
      <c r="AR160" s="86">
        <f t="shared" si="44"/>
        <v>0</v>
      </c>
      <c r="AS160" s="87"/>
      <c r="AT160" s="88">
        <f t="shared" si="45"/>
        <v>0</v>
      </c>
      <c r="AV160" s="88">
        <v>0</v>
      </c>
    </row>
    <row r="161" spans="1:48" ht="24" customHeight="1">
      <c r="A161" s="16"/>
      <c r="B161" s="17">
        <f t="shared" si="46"/>
        <v>3</v>
      </c>
      <c r="C161" s="10"/>
      <c r="D161" s="18" t="s">
        <v>186</v>
      </c>
      <c r="E161" s="10"/>
      <c r="F161" s="18" t="s">
        <v>11</v>
      </c>
      <c r="G161" s="18" t="s">
        <v>11</v>
      </c>
      <c r="H161" s="10"/>
      <c r="I161" s="19">
        <v>16150362</v>
      </c>
      <c r="J161" s="19">
        <v>940</v>
      </c>
      <c r="K161" s="17" t="s">
        <v>6</v>
      </c>
      <c r="L161" s="10"/>
      <c r="M161" s="60">
        <v>1721</v>
      </c>
      <c r="N161" s="60">
        <v>5601</v>
      </c>
      <c r="O161" s="60">
        <v>2731</v>
      </c>
      <c r="P161" s="10"/>
      <c r="Q161" s="60">
        <f t="shared" si="40"/>
        <v>84015</v>
      </c>
      <c r="R161" s="10"/>
      <c r="S161" s="62">
        <f t="shared" si="41"/>
        <v>89616</v>
      </c>
      <c r="T161" s="10"/>
      <c r="U161" s="64">
        <v>34.700000000000003</v>
      </c>
      <c r="V161" s="64">
        <v>18.91</v>
      </c>
      <c r="W161" s="10"/>
      <c r="X161" s="43">
        <v>2370000000</v>
      </c>
      <c r="Y161" s="36">
        <v>0.115</v>
      </c>
      <c r="Z161" s="10"/>
      <c r="AA161" s="20">
        <v>55</v>
      </c>
      <c r="AB161" s="20">
        <v>7</v>
      </c>
      <c r="AC161" s="20">
        <v>3</v>
      </c>
      <c r="AD161" s="20">
        <v>32</v>
      </c>
      <c r="AE161" s="20">
        <v>3</v>
      </c>
      <c r="AF161" s="66">
        <f t="shared" si="42"/>
        <v>100</v>
      </c>
      <c r="AG161" s="10"/>
      <c r="AH161" s="36">
        <v>-6.7000000000000004E-2</v>
      </c>
      <c r="AI161" s="40">
        <v>7421</v>
      </c>
      <c r="AJ161" s="37">
        <v>0.77</v>
      </c>
      <c r="AK161" s="42" t="s">
        <v>210</v>
      </c>
      <c r="AL161" s="41">
        <v>1044</v>
      </c>
      <c r="AN161" s="86"/>
      <c r="AO161" s="87"/>
      <c r="AP161" s="88">
        <f t="shared" si="43"/>
        <v>0</v>
      </c>
      <c r="AR161" s="86">
        <f t="shared" si="44"/>
        <v>0</v>
      </c>
      <c r="AS161" s="87"/>
      <c r="AT161" s="88">
        <f t="shared" si="45"/>
        <v>0</v>
      </c>
      <c r="AV161" s="88">
        <v>0</v>
      </c>
    </row>
    <row r="162" spans="1:48" ht="24" customHeight="1">
      <c r="A162" s="16"/>
      <c r="B162" s="17">
        <f t="shared" si="46"/>
        <v>4</v>
      </c>
      <c r="C162" s="10"/>
      <c r="D162" s="18" t="s">
        <v>40</v>
      </c>
      <c r="E162" s="10"/>
      <c r="F162" s="18" t="s">
        <v>11</v>
      </c>
      <c r="G162" s="18" t="s">
        <v>11</v>
      </c>
      <c r="H162" s="10"/>
      <c r="I162" s="19">
        <v>4594621</v>
      </c>
      <c r="J162" s="19">
        <v>370</v>
      </c>
      <c r="K162" s="17" t="s">
        <v>6</v>
      </c>
      <c r="L162" s="10"/>
      <c r="M162" s="60">
        <v>193</v>
      </c>
      <c r="N162" s="60">
        <v>1546</v>
      </c>
      <c r="O162" s="60">
        <v>3470</v>
      </c>
      <c r="P162" s="10"/>
      <c r="Q162" s="60">
        <f t="shared" si="40"/>
        <v>23190</v>
      </c>
      <c r="R162" s="10"/>
      <c r="S162" s="62">
        <f t="shared" si="41"/>
        <v>24736</v>
      </c>
      <c r="T162" s="10"/>
      <c r="U162" s="64">
        <v>33.6</v>
      </c>
      <c r="V162" s="64">
        <v>76.459999999999994</v>
      </c>
      <c r="W162" s="10"/>
      <c r="X162" s="43">
        <v>196400000</v>
      </c>
      <c r="Y162" s="36">
        <v>0.112</v>
      </c>
      <c r="Z162" s="10"/>
      <c r="AA162" s="20">
        <v>39</v>
      </c>
      <c r="AB162" s="20">
        <v>2</v>
      </c>
      <c r="AC162" s="20">
        <v>1</v>
      </c>
      <c r="AD162" s="20">
        <v>57</v>
      </c>
      <c r="AE162" s="20">
        <v>1</v>
      </c>
      <c r="AF162" s="66">
        <f t="shared" si="42"/>
        <v>100</v>
      </c>
      <c r="AG162" s="10"/>
      <c r="AH162" s="36">
        <v>-3.7999999999999999E-2</v>
      </c>
      <c r="AI162" s="40">
        <v>816</v>
      </c>
      <c r="AJ162" s="37">
        <v>0.68</v>
      </c>
      <c r="AK162" s="42" t="s">
        <v>213</v>
      </c>
      <c r="AL162" s="41">
        <v>4713</v>
      </c>
      <c r="AN162" s="86"/>
      <c r="AO162" s="87"/>
      <c r="AP162" s="88">
        <f t="shared" si="43"/>
        <v>0</v>
      </c>
      <c r="AR162" s="86">
        <f t="shared" si="44"/>
        <v>0</v>
      </c>
      <c r="AS162" s="87"/>
      <c r="AT162" s="88">
        <f t="shared" si="45"/>
        <v>0</v>
      </c>
      <c r="AV162" s="88">
        <v>0</v>
      </c>
    </row>
    <row r="163" spans="1:48" ht="24" customHeight="1">
      <c r="A163" s="16"/>
      <c r="B163" s="17">
        <f t="shared" si="46"/>
        <v>5</v>
      </c>
      <c r="C163" s="10"/>
      <c r="D163" s="18" t="s">
        <v>54</v>
      </c>
      <c r="E163" s="10"/>
      <c r="F163" s="18" t="s">
        <v>11</v>
      </c>
      <c r="G163" s="18" t="s">
        <v>11</v>
      </c>
      <c r="H163" s="10"/>
      <c r="I163" s="19">
        <v>78736152</v>
      </c>
      <c r="J163" s="19">
        <v>420</v>
      </c>
      <c r="K163" s="17" t="s">
        <v>6</v>
      </c>
      <c r="L163" s="10"/>
      <c r="M163" s="60">
        <v>385</v>
      </c>
      <c r="N163" s="60">
        <v>26529</v>
      </c>
      <c r="O163" s="60">
        <v>20521</v>
      </c>
      <c r="P163" s="10"/>
      <c r="Q163" s="60">
        <f t="shared" si="40"/>
        <v>397935</v>
      </c>
      <c r="R163" s="10"/>
      <c r="S163" s="62">
        <f t="shared" si="41"/>
        <v>424464</v>
      </c>
      <c r="T163" s="10"/>
      <c r="U163" s="64">
        <v>33.700000000000003</v>
      </c>
      <c r="V163" s="64">
        <v>26.06</v>
      </c>
      <c r="W163" s="10"/>
      <c r="X163" s="43">
        <v>4160000000</v>
      </c>
      <c r="Y163" s="36">
        <v>0.112</v>
      </c>
      <c r="Z163" s="10"/>
      <c r="AA163" s="20">
        <v>53</v>
      </c>
      <c r="AB163" s="20">
        <v>3</v>
      </c>
      <c r="AC163" s="20">
        <v>1</v>
      </c>
      <c r="AD163" s="20">
        <v>42</v>
      </c>
      <c r="AE163" s="20">
        <v>1</v>
      </c>
      <c r="AF163" s="66">
        <f t="shared" si="42"/>
        <v>100</v>
      </c>
      <c r="AG163" s="10"/>
      <c r="AH163" s="36">
        <v>-7.6999999999999999E-2</v>
      </c>
      <c r="AI163" s="40">
        <v>518</v>
      </c>
      <c r="AJ163" s="37">
        <v>0.62</v>
      </c>
      <c r="AK163" s="42" t="s">
        <v>213</v>
      </c>
      <c r="AL163" s="41">
        <v>1728</v>
      </c>
      <c r="AN163" s="86"/>
      <c r="AO163" s="87"/>
      <c r="AP163" s="88">
        <f t="shared" si="43"/>
        <v>0</v>
      </c>
      <c r="AR163" s="86">
        <f t="shared" si="44"/>
        <v>0</v>
      </c>
      <c r="AS163" s="87"/>
      <c r="AT163" s="88">
        <f t="shared" si="45"/>
        <v>0</v>
      </c>
      <c r="AV163" s="88">
        <v>0</v>
      </c>
    </row>
    <row r="164" spans="1:48" ht="24" customHeight="1">
      <c r="A164" s="16"/>
      <c r="B164" s="17">
        <f t="shared" si="46"/>
        <v>6</v>
      </c>
      <c r="C164" s="10"/>
      <c r="D164" s="18" t="s">
        <v>78</v>
      </c>
      <c r="E164" s="10"/>
      <c r="F164" s="18" t="s">
        <v>11</v>
      </c>
      <c r="G164" s="18" t="s">
        <v>11</v>
      </c>
      <c r="H164" s="10"/>
      <c r="I164" s="19">
        <v>1815698</v>
      </c>
      <c r="J164" s="19">
        <v>620</v>
      </c>
      <c r="K164" s="17" t="s">
        <v>6</v>
      </c>
      <c r="L164" s="10"/>
      <c r="M164" s="60">
        <v>122</v>
      </c>
      <c r="N164" s="60">
        <v>565</v>
      </c>
      <c r="O164" s="60">
        <v>390</v>
      </c>
      <c r="P164" s="10"/>
      <c r="Q164" s="60">
        <f t="shared" si="40"/>
        <v>8475</v>
      </c>
      <c r="R164" s="10"/>
      <c r="S164" s="62">
        <f t="shared" si="41"/>
        <v>9040</v>
      </c>
      <c r="T164" s="10"/>
      <c r="U164" s="64">
        <v>31.1</v>
      </c>
      <c r="V164" s="64">
        <v>21.5</v>
      </c>
      <c r="W164" s="10"/>
      <c r="X164" s="43">
        <v>121900000</v>
      </c>
      <c r="Y164" s="36">
        <v>0.10299999999999999</v>
      </c>
      <c r="Z164" s="10"/>
      <c r="AA164" s="20">
        <v>50</v>
      </c>
      <c r="AB164" s="20">
        <v>10</v>
      </c>
      <c r="AC164" s="20">
        <v>1</v>
      </c>
      <c r="AD164" s="20">
        <v>38</v>
      </c>
      <c r="AE164" s="20">
        <v>1</v>
      </c>
      <c r="AF164" s="66">
        <f t="shared" si="42"/>
        <v>100</v>
      </c>
      <c r="AG164" s="10"/>
      <c r="AH164" s="36">
        <v>-5.7000000000000002E-2</v>
      </c>
      <c r="AI164" s="40">
        <v>3428</v>
      </c>
      <c r="AJ164" s="37">
        <v>0.72</v>
      </c>
      <c r="AK164" s="42" t="s">
        <v>214</v>
      </c>
      <c r="AL164" s="41">
        <v>1202</v>
      </c>
      <c r="AN164" s="86"/>
      <c r="AO164" s="87"/>
      <c r="AP164" s="88">
        <f t="shared" si="43"/>
        <v>0</v>
      </c>
      <c r="AR164" s="86">
        <f t="shared" si="44"/>
        <v>0</v>
      </c>
      <c r="AS164" s="87"/>
      <c r="AT164" s="88">
        <f t="shared" si="45"/>
        <v>0</v>
      </c>
      <c r="AV164" s="88">
        <v>0</v>
      </c>
    </row>
    <row r="165" spans="1:48" ht="24" customHeight="1">
      <c r="A165" s="16"/>
      <c r="B165" s="17">
        <f t="shared" si="46"/>
        <v>7</v>
      </c>
      <c r="C165" s="10"/>
      <c r="D165" s="18" t="s">
        <v>107</v>
      </c>
      <c r="E165" s="10"/>
      <c r="F165" s="18" t="s">
        <v>11</v>
      </c>
      <c r="G165" s="18" t="s">
        <v>11</v>
      </c>
      <c r="H165" s="10"/>
      <c r="I165" s="19">
        <v>18091576</v>
      </c>
      <c r="J165" s="19">
        <v>320</v>
      </c>
      <c r="K165" s="17" t="s">
        <v>6</v>
      </c>
      <c r="L165" s="10"/>
      <c r="M165" s="60">
        <v>1122</v>
      </c>
      <c r="N165" s="60">
        <v>5601</v>
      </c>
      <c r="O165" s="60">
        <v>2217</v>
      </c>
      <c r="P165" s="10"/>
      <c r="Q165" s="60">
        <f t="shared" si="40"/>
        <v>84015</v>
      </c>
      <c r="R165" s="10"/>
      <c r="S165" s="62">
        <f t="shared" si="41"/>
        <v>89616</v>
      </c>
      <c r="T165" s="10"/>
      <c r="U165" s="64">
        <v>31</v>
      </c>
      <c r="V165" s="64">
        <v>13.23</v>
      </c>
      <c r="W165" s="10"/>
      <c r="X165" s="43">
        <v>559270000</v>
      </c>
      <c r="Y165" s="36">
        <v>0.10299999999999999</v>
      </c>
      <c r="Z165" s="10"/>
      <c r="AA165" s="20">
        <v>49</v>
      </c>
      <c r="AB165" s="20">
        <v>5</v>
      </c>
      <c r="AC165" s="20">
        <v>4</v>
      </c>
      <c r="AD165" s="20">
        <v>41</v>
      </c>
      <c r="AE165" s="20">
        <v>1</v>
      </c>
      <c r="AF165" s="66">
        <f t="shared" si="42"/>
        <v>100</v>
      </c>
      <c r="AG165" s="10"/>
      <c r="AH165" s="36">
        <v>-4.7E-2</v>
      </c>
      <c r="AI165" s="40">
        <v>2673</v>
      </c>
      <c r="AJ165" s="37">
        <v>0.62</v>
      </c>
      <c r="AK165" s="42" t="s">
        <v>213</v>
      </c>
      <c r="AL165" s="41">
        <v>726</v>
      </c>
      <c r="AN165" s="86"/>
      <c r="AO165" s="87"/>
      <c r="AP165" s="88">
        <f t="shared" si="43"/>
        <v>0</v>
      </c>
      <c r="AR165" s="86">
        <f t="shared" si="44"/>
        <v>0</v>
      </c>
      <c r="AS165" s="87"/>
      <c r="AT165" s="88">
        <f t="shared" si="45"/>
        <v>0</v>
      </c>
      <c r="AV165" s="88">
        <v>0</v>
      </c>
    </row>
    <row r="166" spans="1:48" ht="24" customHeight="1">
      <c r="A166" s="16"/>
      <c r="B166" s="17">
        <f t="shared" si="46"/>
        <v>8</v>
      </c>
      <c r="C166" s="10"/>
      <c r="D166" s="18" t="s">
        <v>34</v>
      </c>
      <c r="E166" s="10"/>
      <c r="F166" s="18" t="s">
        <v>11</v>
      </c>
      <c r="G166" s="18" t="s">
        <v>11</v>
      </c>
      <c r="H166" s="10"/>
      <c r="I166" s="19">
        <v>18646432</v>
      </c>
      <c r="J166" s="19">
        <v>640</v>
      </c>
      <c r="K166" s="17" t="s">
        <v>6</v>
      </c>
      <c r="L166" s="10"/>
      <c r="M166" s="60">
        <v>878</v>
      </c>
      <c r="N166" s="60">
        <v>5686</v>
      </c>
      <c r="O166" s="60">
        <v>3464</v>
      </c>
      <c r="P166" s="10"/>
      <c r="Q166" s="60">
        <f t="shared" si="40"/>
        <v>85290</v>
      </c>
      <c r="R166" s="10"/>
      <c r="S166" s="62">
        <f t="shared" si="41"/>
        <v>90976</v>
      </c>
      <c r="T166" s="10"/>
      <c r="U166" s="64">
        <v>30.5</v>
      </c>
      <c r="V166" s="64">
        <v>16.93</v>
      </c>
      <c r="W166" s="10"/>
      <c r="X166" s="43">
        <v>1100000000</v>
      </c>
      <c r="Y166" s="36">
        <v>0.10100000000000001</v>
      </c>
      <c r="Z166" s="10"/>
      <c r="AA166" s="20">
        <v>51</v>
      </c>
      <c r="AB166" s="20">
        <v>5</v>
      </c>
      <c r="AC166" s="20">
        <v>2</v>
      </c>
      <c r="AD166" s="20">
        <v>41</v>
      </c>
      <c r="AE166" s="20">
        <v>1</v>
      </c>
      <c r="AF166" s="66">
        <f t="shared" si="42"/>
        <v>100</v>
      </c>
      <c r="AG166" s="10"/>
      <c r="AH166" s="36">
        <v>-8.9999999999999993E-3</v>
      </c>
      <c r="AI166" s="40">
        <v>11296</v>
      </c>
      <c r="AJ166" s="37">
        <v>0.54</v>
      </c>
      <c r="AK166" s="42" t="s">
        <v>214</v>
      </c>
      <c r="AL166" s="41">
        <v>969</v>
      </c>
      <c r="AN166" s="86"/>
      <c r="AO166" s="87"/>
      <c r="AP166" s="88">
        <f t="shared" si="43"/>
        <v>0</v>
      </c>
      <c r="AR166" s="86">
        <f t="shared" si="44"/>
        <v>0</v>
      </c>
      <c r="AS166" s="87"/>
      <c r="AT166" s="88">
        <f t="shared" si="45"/>
        <v>0</v>
      </c>
      <c r="AV166" s="88">
        <v>0</v>
      </c>
    </row>
    <row r="167" spans="1:48" ht="24" customHeight="1">
      <c r="A167" s="16"/>
      <c r="B167" s="17">
        <f t="shared" si="46"/>
        <v>9</v>
      </c>
      <c r="C167" s="10"/>
      <c r="D167" s="18" t="s">
        <v>119</v>
      </c>
      <c r="E167" s="10"/>
      <c r="F167" s="18" t="s">
        <v>11</v>
      </c>
      <c r="G167" s="18" t="s">
        <v>11</v>
      </c>
      <c r="H167" s="10"/>
      <c r="I167" s="19">
        <v>28829476</v>
      </c>
      <c r="J167" s="19">
        <v>480</v>
      </c>
      <c r="K167" s="17" t="s">
        <v>6</v>
      </c>
      <c r="L167" s="10"/>
      <c r="M167" s="60">
        <v>1379</v>
      </c>
      <c r="N167" s="60">
        <v>8665</v>
      </c>
      <c r="O167" s="60">
        <v>5054</v>
      </c>
      <c r="P167" s="10"/>
      <c r="Q167" s="60">
        <f t="shared" si="40"/>
        <v>129975</v>
      </c>
      <c r="R167" s="10"/>
      <c r="S167" s="62">
        <f t="shared" si="41"/>
        <v>138640</v>
      </c>
      <c r="T167" s="10"/>
      <c r="U167" s="64">
        <v>30.1</v>
      </c>
      <c r="V167" s="64">
        <v>17.420000000000002</v>
      </c>
      <c r="W167" s="10"/>
      <c r="X167" s="43">
        <v>1100000000</v>
      </c>
      <c r="Y167" s="36">
        <v>0.1</v>
      </c>
      <c r="Z167" s="10"/>
      <c r="AA167" s="20">
        <v>30</v>
      </c>
      <c r="AB167" s="20">
        <v>9</v>
      </c>
      <c r="AC167" s="20">
        <v>6</v>
      </c>
      <c r="AD167" s="20">
        <v>54</v>
      </c>
      <c r="AE167" s="20">
        <v>1</v>
      </c>
      <c r="AF167" s="66">
        <f t="shared" si="42"/>
        <v>100</v>
      </c>
      <c r="AG167" s="10"/>
      <c r="AH167" s="36">
        <v>-5.6000000000000001E-2</v>
      </c>
      <c r="AI167" s="40">
        <v>2424</v>
      </c>
      <c r="AJ167" s="37">
        <v>0.73</v>
      </c>
      <c r="AK167" s="42" t="s">
        <v>213</v>
      </c>
      <c r="AL167" s="41">
        <v>970</v>
      </c>
      <c r="AN167" s="86"/>
      <c r="AO167" s="87"/>
      <c r="AP167" s="88">
        <f t="shared" si="43"/>
        <v>0</v>
      </c>
      <c r="AR167" s="86">
        <f t="shared" si="44"/>
        <v>0</v>
      </c>
      <c r="AS167" s="87"/>
      <c r="AT167" s="88">
        <f t="shared" si="45"/>
        <v>0</v>
      </c>
      <c r="AV167" s="88">
        <v>0</v>
      </c>
    </row>
    <row r="168" spans="1:48" ht="24" customHeight="1">
      <c r="A168" s="16"/>
      <c r="B168" s="17">
        <f t="shared" si="46"/>
        <v>10</v>
      </c>
      <c r="C168" s="10"/>
      <c r="D168" s="18" t="s">
        <v>156</v>
      </c>
      <c r="E168" s="10"/>
      <c r="F168" s="18" t="s">
        <v>11</v>
      </c>
      <c r="G168" s="18" t="s">
        <v>11</v>
      </c>
      <c r="H168" s="10"/>
      <c r="I168" s="19">
        <v>12230730</v>
      </c>
      <c r="J168" s="19">
        <v>820</v>
      </c>
      <c r="K168" s="17" t="s">
        <v>6</v>
      </c>
      <c r="L168" s="10"/>
      <c r="M168" s="60">
        <v>130</v>
      </c>
      <c r="N168" s="60">
        <v>3661</v>
      </c>
      <c r="O168" s="60">
        <v>1745</v>
      </c>
      <c r="P168" s="10"/>
      <c r="Q168" s="60">
        <f t="shared" si="40"/>
        <v>54915</v>
      </c>
      <c r="R168" s="10"/>
      <c r="S168" s="62">
        <f t="shared" si="41"/>
        <v>58576</v>
      </c>
      <c r="T168" s="10"/>
      <c r="U168" s="64">
        <v>29.9</v>
      </c>
      <c r="V168" s="64">
        <v>18.010000000000002</v>
      </c>
      <c r="W168" s="10"/>
      <c r="X168" s="43">
        <v>289040000</v>
      </c>
      <c r="Y168" s="36">
        <v>0.1</v>
      </c>
      <c r="Z168" s="10"/>
      <c r="AA168" s="20">
        <v>40</v>
      </c>
      <c r="AB168" s="20">
        <v>7</v>
      </c>
      <c r="AC168" s="20">
        <v>3</v>
      </c>
      <c r="AD168" s="20">
        <v>49</v>
      </c>
      <c r="AE168" s="20">
        <v>1</v>
      </c>
      <c r="AF168" s="66">
        <f t="shared" si="42"/>
        <v>100</v>
      </c>
      <c r="AG168" s="10"/>
      <c r="AH168" s="36">
        <v>0.01</v>
      </c>
      <c r="AI168" s="40">
        <v>569</v>
      </c>
      <c r="AJ168" s="37">
        <v>0.59</v>
      </c>
      <c r="AK168" s="42" t="s">
        <v>213</v>
      </c>
      <c r="AL168" s="41">
        <v>1072</v>
      </c>
      <c r="AN168" s="86"/>
      <c r="AO168" s="87"/>
      <c r="AP168" s="88">
        <f t="shared" si="43"/>
        <v>0</v>
      </c>
      <c r="AR168" s="86">
        <f t="shared" si="44"/>
        <v>0</v>
      </c>
      <c r="AS168" s="87"/>
      <c r="AT168" s="88">
        <f t="shared" si="45"/>
        <v>0</v>
      </c>
      <c r="AV168" s="88">
        <v>0</v>
      </c>
    </row>
    <row r="169" spans="1:48" ht="24" customHeight="1">
      <c r="A169" s="16"/>
      <c r="B169" s="17">
        <f t="shared" si="46"/>
        <v>11</v>
      </c>
      <c r="C169" s="10"/>
      <c r="D169" s="18" t="s">
        <v>178</v>
      </c>
      <c r="E169" s="10"/>
      <c r="F169" s="18" t="s">
        <v>11</v>
      </c>
      <c r="G169" s="18" t="s">
        <v>11</v>
      </c>
      <c r="H169" s="10"/>
      <c r="I169" s="19">
        <v>55572200</v>
      </c>
      <c r="J169" s="19">
        <v>900</v>
      </c>
      <c r="K169" s="17" t="s">
        <v>6</v>
      </c>
      <c r="L169" s="10"/>
      <c r="M169" s="60">
        <v>3256</v>
      </c>
      <c r="N169" s="60">
        <v>16252</v>
      </c>
      <c r="O169" s="60">
        <v>5496</v>
      </c>
      <c r="P169" s="10"/>
      <c r="Q169" s="60">
        <f t="shared" si="40"/>
        <v>243780</v>
      </c>
      <c r="R169" s="10"/>
      <c r="S169" s="62">
        <f t="shared" si="41"/>
        <v>260032</v>
      </c>
      <c r="T169" s="10"/>
      <c r="U169" s="64">
        <v>29.2</v>
      </c>
      <c r="V169" s="64">
        <v>10.46</v>
      </c>
      <c r="W169" s="10"/>
      <c r="X169" s="43">
        <v>4990000000</v>
      </c>
      <c r="Y169" s="36">
        <v>0.1</v>
      </c>
      <c r="Z169" s="10"/>
      <c r="AA169" s="20">
        <v>49</v>
      </c>
      <c r="AB169" s="20">
        <v>5</v>
      </c>
      <c r="AC169" s="20">
        <v>5</v>
      </c>
      <c r="AD169" s="20">
        <v>40</v>
      </c>
      <c r="AE169" s="20">
        <v>1</v>
      </c>
      <c r="AF169" s="66">
        <f t="shared" si="42"/>
        <v>100</v>
      </c>
      <c r="AG169" s="10"/>
      <c r="AH169" s="36">
        <v>-3.5999999999999997E-2</v>
      </c>
      <c r="AI169" s="40">
        <v>3893</v>
      </c>
      <c r="AJ169" s="37">
        <v>0.56999999999999995</v>
      </c>
      <c r="AK169" s="42" t="s">
        <v>214</v>
      </c>
      <c r="AL169" s="41">
        <v>605</v>
      </c>
      <c r="AN169" s="86"/>
      <c r="AO169" s="87"/>
      <c r="AP169" s="88">
        <f t="shared" si="43"/>
        <v>0</v>
      </c>
      <c r="AR169" s="86">
        <f t="shared" si="44"/>
        <v>0</v>
      </c>
      <c r="AS169" s="87"/>
      <c r="AT169" s="88">
        <f t="shared" si="45"/>
        <v>0</v>
      </c>
      <c r="AV169" s="88">
        <v>0</v>
      </c>
    </row>
    <row r="170" spans="1:48" ht="24" customHeight="1">
      <c r="A170" s="16"/>
      <c r="B170" s="17">
        <f t="shared" si="46"/>
        <v>12</v>
      </c>
      <c r="C170" s="10"/>
      <c r="D170" s="18" t="s">
        <v>70</v>
      </c>
      <c r="E170" s="10"/>
      <c r="F170" s="18" t="s">
        <v>11</v>
      </c>
      <c r="G170" s="18" t="s">
        <v>11</v>
      </c>
      <c r="H170" s="10"/>
      <c r="I170" s="19">
        <v>2038501</v>
      </c>
      <c r="J170" s="19">
        <v>440</v>
      </c>
      <c r="K170" s="17" t="s">
        <v>6</v>
      </c>
      <c r="L170" s="10"/>
      <c r="M170" s="60">
        <v>139</v>
      </c>
      <c r="N170" s="60">
        <v>605</v>
      </c>
      <c r="O170" s="60">
        <v>282</v>
      </c>
      <c r="P170" s="10"/>
      <c r="Q170" s="60">
        <f t="shared" si="40"/>
        <v>9075</v>
      </c>
      <c r="R170" s="10"/>
      <c r="S170" s="62">
        <f t="shared" si="41"/>
        <v>9680</v>
      </c>
      <c r="T170" s="10"/>
      <c r="U170" s="64">
        <v>29.7</v>
      </c>
      <c r="V170" s="64">
        <v>13.55</v>
      </c>
      <c r="W170" s="10"/>
      <c r="X170" s="43">
        <v>142330000</v>
      </c>
      <c r="Y170" s="36">
        <v>9.9000000000000005E-2</v>
      </c>
      <c r="Z170" s="10"/>
      <c r="AA170" s="20">
        <v>50</v>
      </c>
      <c r="AB170" s="20">
        <v>8</v>
      </c>
      <c r="AC170" s="20">
        <v>2</v>
      </c>
      <c r="AD170" s="20">
        <v>39</v>
      </c>
      <c r="AE170" s="20">
        <v>1</v>
      </c>
      <c r="AF170" s="66">
        <f t="shared" si="42"/>
        <v>100</v>
      </c>
      <c r="AG170" s="10"/>
      <c r="AH170" s="36">
        <v>-0.04</v>
      </c>
      <c r="AI170" s="40">
        <v>4168</v>
      </c>
      <c r="AJ170" s="37">
        <v>0.6</v>
      </c>
      <c r="AK170" s="42" t="s">
        <v>214</v>
      </c>
      <c r="AL170" s="41">
        <v>713</v>
      </c>
      <c r="AN170" s="86"/>
      <c r="AO170" s="87"/>
      <c r="AP170" s="88">
        <f t="shared" si="43"/>
        <v>0</v>
      </c>
      <c r="AR170" s="86">
        <f t="shared" si="44"/>
        <v>0</v>
      </c>
      <c r="AS170" s="87"/>
      <c r="AT170" s="88">
        <f t="shared" si="45"/>
        <v>0</v>
      </c>
      <c r="AV170" s="88">
        <v>0</v>
      </c>
    </row>
    <row r="171" spans="1:48" ht="24" customHeight="1">
      <c r="A171" s="16"/>
      <c r="B171" s="17">
        <f t="shared" si="46"/>
        <v>13</v>
      </c>
      <c r="C171" s="10"/>
      <c r="D171" s="18" t="s">
        <v>141</v>
      </c>
      <c r="E171" s="10"/>
      <c r="F171" s="18" t="s">
        <v>11</v>
      </c>
      <c r="G171" s="18" t="s">
        <v>11</v>
      </c>
      <c r="H171" s="10"/>
      <c r="I171" s="19">
        <v>11917508</v>
      </c>
      <c r="J171" s="19">
        <v>700</v>
      </c>
      <c r="K171" s="17" t="s">
        <v>6</v>
      </c>
      <c r="L171" s="10"/>
      <c r="M171" s="60">
        <v>593</v>
      </c>
      <c r="N171" s="60">
        <v>3535</v>
      </c>
      <c r="O171" s="60">
        <v>2623</v>
      </c>
      <c r="P171" s="10"/>
      <c r="Q171" s="60">
        <f t="shared" si="40"/>
        <v>53025</v>
      </c>
      <c r="R171" s="10"/>
      <c r="S171" s="62">
        <f t="shared" si="41"/>
        <v>56560</v>
      </c>
      <c r="T171" s="10"/>
      <c r="U171" s="64">
        <v>29.7</v>
      </c>
      <c r="V171" s="64">
        <v>21.48</v>
      </c>
      <c r="W171" s="10"/>
      <c r="X171" s="43">
        <v>835930000</v>
      </c>
      <c r="Y171" s="36">
        <v>9.9000000000000005E-2</v>
      </c>
      <c r="Z171" s="10"/>
      <c r="AA171" s="20">
        <v>21</v>
      </c>
      <c r="AB171" s="20">
        <v>20</v>
      </c>
      <c r="AC171" s="20">
        <v>10</v>
      </c>
      <c r="AD171" s="20">
        <v>48</v>
      </c>
      <c r="AE171" s="20">
        <v>1</v>
      </c>
      <c r="AF171" s="66">
        <f t="shared" si="42"/>
        <v>100</v>
      </c>
      <c r="AG171" s="10"/>
      <c r="AH171" s="36">
        <v>-5.6000000000000001E-2</v>
      </c>
      <c r="AI171" s="40">
        <v>1512</v>
      </c>
      <c r="AJ171" s="37">
        <v>0.62</v>
      </c>
      <c r="AK171" s="42" t="s">
        <v>213</v>
      </c>
      <c r="AL171" s="41">
        <v>1138</v>
      </c>
      <c r="AN171" s="86"/>
      <c r="AO171" s="87"/>
      <c r="AP171" s="88">
        <f t="shared" si="43"/>
        <v>0</v>
      </c>
      <c r="AR171" s="86">
        <f t="shared" si="44"/>
        <v>0</v>
      </c>
      <c r="AS171" s="87"/>
      <c r="AT171" s="88">
        <f t="shared" si="45"/>
        <v>0</v>
      </c>
      <c r="AV171" s="88">
        <v>0</v>
      </c>
    </row>
    <row r="172" spans="1:48" ht="24" customHeight="1">
      <c r="A172" s="16"/>
      <c r="B172" s="17">
        <f t="shared" si="46"/>
        <v>14</v>
      </c>
      <c r="C172" s="10"/>
      <c r="D172" s="18" t="s">
        <v>168</v>
      </c>
      <c r="E172" s="10"/>
      <c r="F172" s="18" t="s">
        <v>11</v>
      </c>
      <c r="G172" s="18" t="s">
        <v>11</v>
      </c>
      <c r="H172" s="10"/>
      <c r="I172" s="19">
        <v>7606374</v>
      </c>
      <c r="J172" s="19">
        <v>540</v>
      </c>
      <c r="K172" s="17" t="s">
        <v>6</v>
      </c>
      <c r="L172" s="10"/>
      <c r="M172" s="60">
        <v>514</v>
      </c>
      <c r="N172" s="60">
        <v>2224</v>
      </c>
      <c r="O172" s="60">
        <v>1130</v>
      </c>
      <c r="P172" s="10"/>
      <c r="Q172" s="60">
        <f t="shared" si="40"/>
        <v>33360</v>
      </c>
      <c r="R172" s="10"/>
      <c r="S172" s="62">
        <f t="shared" si="41"/>
        <v>35584</v>
      </c>
      <c r="T172" s="10"/>
      <c r="U172" s="64">
        <v>29.2</v>
      </c>
      <c r="V172" s="64">
        <v>15.36</v>
      </c>
      <c r="W172" s="10"/>
      <c r="X172" s="43">
        <v>433370000</v>
      </c>
      <c r="Y172" s="36">
        <v>9.7000000000000003E-2</v>
      </c>
      <c r="Z172" s="10"/>
      <c r="AA172" s="20">
        <v>48</v>
      </c>
      <c r="AB172" s="20">
        <v>7</v>
      </c>
      <c r="AC172" s="20">
        <v>2</v>
      </c>
      <c r="AD172" s="20">
        <v>42</v>
      </c>
      <c r="AE172" s="20">
        <v>1</v>
      </c>
      <c r="AF172" s="66">
        <f t="shared" si="42"/>
        <v>100</v>
      </c>
      <c r="AG172" s="10"/>
      <c r="AH172" s="36">
        <v>-7.0000000000000007E-2</v>
      </c>
      <c r="AI172" s="40">
        <v>843</v>
      </c>
      <c r="AJ172" s="37">
        <v>0.71</v>
      </c>
      <c r="AK172" s="42" t="s">
        <v>214</v>
      </c>
      <c r="AL172" s="41">
        <v>829</v>
      </c>
      <c r="AN172" s="86"/>
      <c r="AO172" s="87"/>
      <c r="AP172" s="88">
        <f t="shared" si="43"/>
        <v>0</v>
      </c>
      <c r="AR172" s="86">
        <f t="shared" si="44"/>
        <v>0</v>
      </c>
      <c r="AS172" s="87"/>
      <c r="AT172" s="88">
        <f t="shared" si="45"/>
        <v>0</v>
      </c>
      <c r="AV172" s="88">
        <v>0</v>
      </c>
    </row>
    <row r="173" spans="1:48" ht="24" customHeight="1">
      <c r="A173" s="16"/>
      <c r="B173" s="17">
        <f t="shared" si="46"/>
        <v>15</v>
      </c>
      <c r="C173" s="10"/>
      <c r="D173" s="18" t="s">
        <v>174</v>
      </c>
      <c r="E173" s="10"/>
      <c r="F173" s="18" t="s">
        <v>11</v>
      </c>
      <c r="G173" s="18" t="s">
        <v>11</v>
      </c>
      <c r="H173" s="10"/>
      <c r="I173" s="19">
        <v>41487964</v>
      </c>
      <c r="J173" s="19">
        <v>660</v>
      </c>
      <c r="K173" s="17" t="s">
        <v>6</v>
      </c>
      <c r="L173" s="10"/>
      <c r="M173" s="60">
        <v>3503</v>
      </c>
      <c r="N173" s="60">
        <v>12036</v>
      </c>
      <c r="O173" s="60">
        <v>5769</v>
      </c>
      <c r="P173" s="10"/>
      <c r="Q173" s="60">
        <f t="shared" si="40"/>
        <v>180540</v>
      </c>
      <c r="R173" s="10"/>
      <c r="S173" s="62">
        <f t="shared" si="41"/>
        <v>192576</v>
      </c>
      <c r="T173" s="10"/>
      <c r="U173" s="64">
        <v>29</v>
      </c>
      <c r="V173" s="64">
        <v>15.15</v>
      </c>
      <c r="W173" s="10"/>
      <c r="X173" s="43">
        <v>2330000000</v>
      </c>
      <c r="Y173" s="36">
        <v>9.6000000000000002E-2</v>
      </c>
      <c r="Z173" s="10"/>
      <c r="AA173" s="20">
        <v>50</v>
      </c>
      <c r="AB173" s="20">
        <v>8</v>
      </c>
      <c r="AC173" s="20">
        <v>13</v>
      </c>
      <c r="AD173" s="20">
        <v>28</v>
      </c>
      <c r="AE173" s="20">
        <v>1</v>
      </c>
      <c r="AF173" s="66">
        <f t="shared" si="42"/>
        <v>100</v>
      </c>
      <c r="AG173" s="10"/>
      <c r="AH173" s="36">
        <v>-0.10199999999999999</v>
      </c>
      <c r="AI173" s="40">
        <v>3844</v>
      </c>
      <c r="AJ173" s="37">
        <v>0.61</v>
      </c>
      <c r="AK173" s="42" t="s">
        <v>213</v>
      </c>
      <c r="AL173" s="41">
        <v>869</v>
      </c>
      <c r="AN173" s="86"/>
      <c r="AO173" s="87"/>
      <c r="AP173" s="88">
        <f t="shared" si="43"/>
        <v>0</v>
      </c>
      <c r="AR173" s="86">
        <f t="shared" si="44"/>
        <v>0</v>
      </c>
      <c r="AS173" s="87"/>
      <c r="AT173" s="88">
        <f t="shared" si="45"/>
        <v>0</v>
      </c>
      <c r="AV173" s="88">
        <v>0</v>
      </c>
    </row>
    <row r="174" spans="1:48" ht="24" customHeight="1">
      <c r="A174" s="16"/>
      <c r="B174" s="17">
        <f t="shared" si="46"/>
        <v>16</v>
      </c>
      <c r="C174" s="10"/>
      <c r="D174" s="18" t="s">
        <v>106</v>
      </c>
      <c r="E174" s="10"/>
      <c r="F174" s="18" t="s">
        <v>11</v>
      </c>
      <c r="G174" s="18" t="s">
        <v>11</v>
      </c>
      <c r="H174" s="10"/>
      <c r="I174" s="19">
        <v>24894552</v>
      </c>
      <c r="J174" s="19">
        <v>400</v>
      </c>
      <c r="K174" s="17" t="s">
        <v>6</v>
      </c>
      <c r="L174" s="10"/>
      <c r="M174" s="60">
        <v>340</v>
      </c>
      <c r="N174" s="60">
        <v>7108</v>
      </c>
      <c r="O174" s="60">
        <v>3416</v>
      </c>
      <c r="P174" s="10"/>
      <c r="Q174" s="60">
        <f t="shared" si="40"/>
        <v>106620</v>
      </c>
      <c r="R174" s="10"/>
      <c r="S174" s="62">
        <f t="shared" si="41"/>
        <v>113728</v>
      </c>
      <c r="T174" s="10"/>
      <c r="U174" s="64">
        <v>28.6</v>
      </c>
      <c r="V174" s="64">
        <v>13.46</v>
      </c>
      <c r="W174" s="10"/>
      <c r="X174" s="43">
        <v>949480000</v>
      </c>
      <c r="Y174" s="36">
        <v>9.5000000000000001E-2</v>
      </c>
      <c r="Z174" s="10"/>
      <c r="AA174" s="20">
        <v>48</v>
      </c>
      <c r="AB174" s="20">
        <v>5</v>
      </c>
      <c r="AC174" s="20">
        <v>4</v>
      </c>
      <c r="AD174" s="20">
        <v>39</v>
      </c>
      <c r="AE174" s="20">
        <v>4</v>
      </c>
      <c r="AF174" s="66">
        <f t="shared" si="42"/>
        <v>100</v>
      </c>
      <c r="AG174" s="10"/>
      <c r="AH174" s="36">
        <v>-3.1E-2</v>
      </c>
      <c r="AI174" s="40">
        <v>952</v>
      </c>
      <c r="AJ174" s="37">
        <v>0.69</v>
      </c>
      <c r="AK174" s="42" t="s">
        <v>213</v>
      </c>
      <c r="AL174" s="41">
        <v>786</v>
      </c>
      <c r="AN174" s="86"/>
      <c r="AO174" s="87"/>
      <c r="AP174" s="88">
        <f t="shared" si="43"/>
        <v>0</v>
      </c>
      <c r="AR174" s="86">
        <f t="shared" si="44"/>
        <v>0</v>
      </c>
      <c r="AS174" s="87"/>
      <c r="AT174" s="88">
        <f t="shared" si="45"/>
        <v>0</v>
      </c>
      <c r="AV174" s="88">
        <v>0</v>
      </c>
    </row>
    <row r="175" spans="1:48" ht="24" customHeight="1">
      <c r="A175" s="16"/>
      <c r="B175" s="17">
        <f t="shared" si="46"/>
        <v>17</v>
      </c>
      <c r="C175" s="10"/>
      <c r="D175" s="18" t="s">
        <v>77</v>
      </c>
      <c r="E175" s="10"/>
      <c r="F175" s="18" t="s">
        <v>11</v>
      </c>
      <c r="G175" s="18" t="s">
        <v>11</v>
      </c>
      <c r="H175" s="10"/>
      <c r="I175" s="19">
        <v>12395924</v>
      </c>
      <c r="J175" s="19">
        <v>490</v>
      </c>
      <c r="K175" s="17" t="s">
        <v>6</v>
      </c>
      <c r="L175" s="10"/>
      <c r="M175" s="60">
        <v>458</v>
      </c>
      <c r="N175" s="60">
        <v>3490</v>
      </c>
      <c r="O175" s="60">
        <v>1985</v>
      </c>
      <c r="P175" s="10"/>
      <c r="Q175" s="60">
        <f t="shared" si="40"/>
        <v>52350</v>
      </c>
      <c r="R175" s="10"/>
      <c r="S175" s="62">
        <f t="shared" si="41"/>
        <v>55840</v>
      </c>
      <c r="T175" s="10"/>
      <c r="U175" s="64">
        <v>28.2</v>
      </c>
      <c r="V175" s="64">
        <v>17.22</v>
      </c>
      <c r="W175" s="10"/>
      <c r="X175" s="43">
        <v>813910000</v>
      </c>
      <c r="Y175" s="36">
        <v>9.4E-2</v>
      </c>
      <c r="Z175" s="10"/>
      <c r="AA175" s="20">
        <v>50</v>
      </c>
      <c r="AB175" s="20">
        <v>9</v>
      </c>
      <c r="AC175" s="20">
        <v>1</v>
      </c>
      <c r="AD175" s="20">
        <v>39</v>
      </c>
      <c r="AE175" s="20">
        <v>1</v>
      </c>
      <c r="AF175" s="66">
        <f t="shared" si="42"/>
        <v>100</v>
      </c>
      <c r="AG175" s="10"/>
      <c r="AH175" s="36">
        <v>-5.5E-2</v>
      </c>
      <c r="AI175" s="40">
        <v>2095</v>
      </c>
      <c r="AJ175" s="37">
        <v>0.55000000000000004</v>
      </c>
      <c r="AK175" s="42" t="s">
        <v>214</v>
      </c>
      <c r="AL175" s="41">
        <v>956</v>
      </c>
      <c r="AN175" s="86"/>
      <c r="AO175" s="87"/>
      <c r="AP175" s="88">
        <f t="shared" si="43"/>
        <v>0</v>
      </c>
      <c r="AR175" s="86">
        <f t="shared" si="44"/>
        <v>0</v>
      </c>
      <c r="AS175" s="87"/>
      <c r="AT175" s="88">
        <f t="shared" si="45"/>
        <v>0</v>
      </c>
      <c r="AV175" s="88">
        <v>0</v>
      </c>
    </row>
    <row r="176" spans="1:48" ht="24" customHeight="1">
      <c r="A176" s="16"/>
      <c r="B176" s="17">
        <f t="shared" si="46"/>
        <v>18</v>
      </c>
      <c r="C176" s="10"/>
      <c r="D176" s="18" t="s">
        <v>41</v>
      </c>
      <c r="E176" s="10"/>
      <c r="F176" s="18" t="s">
        <v>11</v>
      </c>
      <c r="G176" s="18" t="s">
        <v>11</v>
      </c>
      <c r="H176" s="10"/>
      <c r="I176" s="19">
        <v>14452543</v>
      </c>
      <c r="J176" s="19">
        <v>720</v>
      </c>
      <c r="K176" s="17" t="s">
        <v>6</v>
      </c>
      <c r="L176" s="10"/>
      <c r="M176" s="60">
        <v>1122</v>
      </c>
      <c r="N176" s="60">
        <v>3990</v>
      </c>
      <c r="O176" s="60">
        <v>2565</v>
      </c>
      <c r="P176" s="10"/>
      <c r="Q176" s="60">
        <f t="shared" si="40"/>
        <v>59850</v>
      </c>
      <c r="R176" s="10"/>
      <c r="S176" s="62">
        <f t="shared" si="41"/>
        <v>63840</v>
      </c>
      <c r="T176" s="10"/>
      <c r="U176" s="64">
        <v>27.6</v>
      </c>
      <c r="V176" s="64">
        <v>17.47</v>
      </c>
      <c r="W176" s="10"/>
      <c r="X176" s="43">
        <v>926300000</v>
      </c>
      <c r="Y176" s="36">
        <v>9.1999999999999998E-2</v>
      </c>
      <c r="Z176" s="10"/>
      <c r="AA176" s="20">
        <v>45</v>
      </c>
      <c r="AB176" s="20">
        <v>5</v>
      </c>
      <c r="AC176" s="20">
        <v>1</v>
      </c>
      <c r="AD176" s="20">
        <v>48</v>
      </c>
      <c r="AE176" s="20">
        <v>1</v>
      </c>
      <c r="AF176" s="66">
        <f t="shared" si="42"/>
        <v>100</v>
      </c>
      <c r="AG176" s="10"/>
      <c r="AH176" s="36">
        <v>-5.5E-2</v>
      </c>
      <c r="AI176" s="40">
        <v>7777</v>
      </c>
      <c r="AJ176" s="37">
        <v>0.49</v>
      </c>
      <c r="AK176" s="42" t="s">
        <v>214</v>
      </c>
      <c r="AL176" s="41">
        <v>1076</v>
      </c>
      <c r="AN176" s="86"/>
      <c r="AO176" s="87"/>
      <c r="AP176" s="88">
        <f t="shared" si="43"/>
        <v>0</v>
      </c>
      <c r="AR176" s="86">
        <f t="shared" si="44"/>
        <v>0</v>
      </c>
      <c r="AS176" s="87"/>
      <c r="AT176" s="88">
        <f t="shared" si="45"/>
        <v>0</v>
      </c>
      <c r="AV176" s="88">
        <v>0</v>
      </c>
    </row>
    <row r="177" spans="1:48" ht="24" customHeight="1">
      <c r="A177" s="16"/>
      <c r="B177" s="17">
        <f t="shared" si="46"/>
        <v>19</v>
      </c>
      <c r="C177" s="10"/>
      <c r="D177" s="18" t="s">
        <v>27</v>
      </c>
      <c r="E177" s="10"/>
      <c r="F177" s="18" t="s">
        <v>11</v>
      </c>
      <c r="G177" s="18" t="s">
        <v>11</v>
      </c>
      <c r="H177" s="10"/>
      <c r="I177" s="19">
        <v>10872298</v>
      </c>
      <c r="J177" s="19">
        <v>820</v>
      </c>
      <c r="K177" s="17" t="s">
        <v>6</v>
      </c>
      <c r="L177" s="10"/>
      <c r="M177" s="60">
        <v>637</v>
      </c>
      <c r="N177" s="60">
        <v>2986</v>
      </c>
      <c r="O177" s="60">
        <v>3098</v>
      </c>
      <c r="P177" s="10"/>
      <c r="Q177" s="60">
        <f t="shared" si="40"/>
        <v>44790</v>
      </c>
      <c r="R177" s="10"/>
      <c r="S177" s="62">
        <f t="shared" si="41"/>
        <v>47776</v>
      </c>
      <c r="T177" s="10"/>
      <c r="U177" s="64">
        <v>27.5</v>
      </c>
      <c r="V177" s="64">
        <v>27.55</v>
      </c>
      <c r="W177" s="10"/>
      <c r="X177" s="43">
        <v>782890000</v>
      </c>
      <c r="Y177" s="36">
        <v>9.0999999999999998E-2</v>
      </c>
      <c r="Z177" s="10"/>
      <c r="AA177" s="20">
        <v>39</v>
      </c>
      <c r="AB177" s="20">
        <v>3</v>
      </c>
      <c r="AC177" s="20">
        <v>2</v>
      </c>
      <c r="AD177" s="20">
        <v>54</v>
      </c>
      <c r="AE177" s="20">
        <v>2</v>
      </c>
      <c r="AF177" s="66">
        <f t="shared" si="42"/>
        <v>100</v>
      </c>
      <c r="AG177" s="10"/>
      <c r="AH177" s="36">
        <v>-8.3000000000000004E-2</v>
      </c>
      <c r="AI177" s="40">
        <v>4321</v>
      </c>
      <c r="AJ177" s="37">
        <v>0.57999999999999996</v>
      </c>
      <c r="AK177" s="42" t="s">
        <v>214</v>
      </c>
      <c r="AL177" s="41">
        <v>1546</v>
      </c>
      <c r="AN177" s="86"/>
      <c r="AO177" s="87"/>
      <c r="AP177" s="88">
        <f t="shared" si="43"/>
        <v>0</v>
      </c>
      <c r="AR177" s="86">
        <f t="shared" si="44"/>
        <v>0</v>
      </c>
      <c r="AS177" s="87"/>
      <c r="AT177" s="88">
        <f t="shared" si="45"/>
        <v>0</v>
      </c>
      <c r="AV177" s="88">
        <v>0</v>
      </c>
    </row>
    <row r="178" spans="1:48" ht="24" customHeight="1">
      <c r="A178" s="16"/>
      <c r="B178" s="17">
        <f t="shared" si="46"/>
        <v>20</v>
      </c>
      <c r="C178" s="10"/>
      <c r="D178" s="18" t="s">
        <v>154</v>
      </c>
      <c r="E178" s="10"/>
      <c r="F178" s="18" t="s">
        <v>5</v>
      </c>
      <c r="G178" s="18" t="s">
        <v>11</v>
      </c>
      <c r="H178" s="10"/>
      <c r="I178" s="19">
        <v>14317996</v>
      </c>
      <c r="J178" s="19">
        <v>0</v>
      </c>
      <c r="K178" s="17" t="s">
        <v>6</v>
      </c>
      <c r="L178" s="10"/>
      <c r="M178" s="60">
        <v>165</v>
      </c>
      <c r="N178" s="60">
        <v>3884</v>
      </c>
      <c r="O178" s="60">
        <v>5101</v>
      </c>
      <c r="P178" s="10"/>
      <c r="Q178" s="60">
        <f t="shared" si="40"/>
        <v>58260</v>
      </c>
      <c r="R178" s="10"/>
      <c r="S178" s="62">
        <f t="shared" si="41"/>
        <v>62144</v>
      </c>
      <c r="T178" s="10"/>
      <c r="U178" s="64">
        <v>27.1</v>
      </c>
      <c r="V178" s="64">
        <v>31.2</v>
      </c>
      <c r="W178" s="10"/>
      <c r="X178" s="43">
        <v>609910000</v>
      </c>
      <c r="Y178" s="36">
        <v>0.09</v>
      </c>
      <c r="Z178" s="10"/>
      <c r="AA178" s="20">
        <v>49</v>
      </c>
      <c r="AB178" s="20">
        <v>5</v>
      </c>
      <c r="AC178" s="20">
        <v>5</v>
      </c>
      <c r="AD178" s="20">
        <v>40</v>
      </c>
      <c r="AE178" s="20">
        <v>1</v>
      </c>
      <c r="AF178" s="66">
        <f t="shared" si="42"/>
        <v>100</v>
      </c>
      <c r="AG178" s="10"/>
      <c r="AH178" s="36">
        <v>-7.6999999999999999E-2</v>
      </c>
      <c r="AI178" s="40">
        <v>415</v>
      </c>
      <c r="AJ178" s="37">
        <v>0.63</v>
      </c>
      <c r="AK178" s="42" t="s">
        <v>213</v>
      </c>
      <c r="AL178" s="41">
        <v>1732</v>
      </c>
      <c r="AN178" s="86"/>
      <c r="AO178" s="87"/>
      <c r="AP178" s="88">
        <f t="shared" si="43"/>
        <v>0</v>
      </c>
      <c r="AR178" s="86">
        <f t="shared" si="44"/>
        <v>0</v>
      </c>
      <c r="AS178" s="87"/>
      <c r="AT178" s="88">
        <f t="shared" si="45"/>
        <v>0</v>
      </c>
      <c r="AV178" s="88">
        <v>0</v>
      </c>
    </row>
    <row r="179" spans="1:48" ht="24" customHeight="1">
      <c r="A179" s="16"/>
      <c r="B179" s="17">
        <f t="shared" si="46"/>
        <v>21</v>
      </c>
      <c r="C179" s="10"/>
      <c r="D179" s="18" t="s">
        <v>65</v>
      </c>
      <c r="E179" s="10"/>
      <c r="F179" s="18" t="s">
        <v>11</v>
      </c>
      <c r="G179" s="18" t="s">
        <v>11</v>
      </c>
      <c r="H179" s="10"/>
      <c r="I179" s="19">
        <v>102403200</v>
      </c>
      <c r="J179" s="19">
        <v>660</v>
      </c>
      <c r="K179" s="17" t="s">
        <v>6</v>
      </c>
      <c r="L179" s="10"/>
      <c r="M179" s="60">
        <v>4352</v>
      </c>
      <c r="N179" s="60">
        <v>27326</v>
      </c>
      <c r="O179" s="60">
        <v>9639</v>
      </c>
      <c r="P179" s="10"/>
      <c r="Q179" s="60">
        <f t="shared" si="40"/>
        <v>409890</v>
      </c>
      <c r="R179" s="10"/>
      <c r="S179" s="62">
        <f t="shared" si="41"/>
        <v>437216</v>
      </c>
      <c r="T179" s="10"/>
      <c r="U179" s="64">
        <v>26.7</v>
      </c>
      <c r="V179" s="64">
        <v>9.6</v>
      </c>
      <c r="W179" s="10"/>
      <c r="X179" s="43">
        <v>6480000000</v>
      </c>
      <c r="Y179" s="36">
        <v>8.8999999999999996E-2</v>
      </c>
      <c r="Z179" s="10"/>
      <c r="AA179" s="20">
        <v>48</v>
      </c>
      <c r="AB179" s="20">
        <v>5</v>
      </c>
      <c r="AC179" s="20">
        <v>3</v>
      </c>
      <c r="AD179" s="20">
        <v>43</v>
      </c>
      <c r="AE179" s="20">
        <v>1</v>
      </c>
      <c r="AF179" s="66">
        <f t="shared" si="42"/>
        <v>100</v>
      </c>
      <c r="AG179" s="10"/>
      <c r="AH179" s="36">
        <v>-0.1</v>
      </c>
      <c r="AI179" s="40">
        <v>692</v>
      </c>
      <c r="AJ179" s="37">
        <v>0.6</v>
      </c>
      <c r="AK179" s="42" t="s">
        <v>214</v>
      </c>
      <c r="AL179" s="41">
        <v>550</v>
      </c>
      <c r="AN179" s="86"/>
      <c r="AO179" s="87"/>
      <c r="AP179" s="88">
        <f t="shared" si="43"/>
        <v>0</v>
      </c>
      <c r="AR179" s="86">
        <f t="shared" si="44"/>
        <v>0</v>
      </c>
      <c r="AS179" s="87"/>
      <c r="AT179" s="88">
        <f t="shared" si="45"/>
        <v>0</v>
      </c>
      <c r="AV179" s="88">
        <v>0</v>
      </c>
    </row>
    <row r="180" spans="1:48" ht="24" customHeight="1">
      <c r="A180" s="16"/>
      <c r="B180" s="17">
        <f t="shared" si="46"/>
        <v>22</v>
      </c>
      <c r="C180" s="10"/>
      <c r="D180" s="18" t="s">
        <v>45</v>
      </c>
      <c r="E180" s="10"/>
      <c r="F180" s="18" t="s">
        <v>11</v>
      </c>
      <c r="G180" s="18" t="s">
        <v>11</v>
      </c>
      <c r="H180" s="10"/>
      <c r="I180" s="19">
        <v>795601</v>
      </c>
      <c r="J180" s="19">
        <v>760</v>
      </c>
      <c r="K180" s="17" t="s">
        <v>6</v>
      </c>
      <c r="L180" s="10"/>
      <c r="M180" s="60">
        <v>23</v>
      </c>
      <c r="N180" s="60">
        <v>211</v>
      </c>
      <c r="O180" s="60">
        <v>112</v>
      </c>
      <c r="P180" s="10"/>
      <c r="Q180" s="60">
        <f t="shared" si="40"/>
        <v>3165</v>
      </c>
      <c r="R180" s="10"/>
      <c r="S180" s="62">
        <f t="shared" si="41"/>
        <v>3376</v>
      </c>
      <c r="T180" s="10"/>
      <c r="U180" s="64">
        <v>26.5</v>
      </c>
      <c r="V180" s="64">
        <v>15.79</v>
      </c>
      <c r="W180" s="10"/>
      <c r="X180" s="43">
        <v>90320000</v>
      </c>
      <c r="Y180" s="36">
        <v>8.7999999999999995E-2</v>
      </c>
      <c r="Z180" s="10"/>
      <c r="AA180" s="20">
        <v>70</v>
      </c>
      <c r="AB180" s="20">
        <v>8</v>
      </c>
      <c r="AC180" s="20">
        <v>3</v>
      </c>
      <c r="AD180" s="20">
        <v>18</v>
      </c>
      <c r="AE180" s="20">
        <v>1</v>
      </c>
      <c r="AF180" s="66">
        <f t="shared" si="42"/>
        <v>100</v>
      </c>
      <c r="AG180" s="10"/>
      <c r="AH180" s="36">
        <v>-2.5999999999999999E-2</v>
      </c>
      <c r="AI180" s="40">
        <v>4386</v>
      </c>
      <c r="AJ180" s="37">
        <v>0.62</v>
      </c>
      <c r="AK180" s="42" t="s">
        <v>213</v>
      </c>
      <c r="AL180" s="41">
        <v>812</v>
      </c>
      <c r="AN180" s="86"/>
      <c r="AO180" s="87"/>
      <c r="AP180" s="88">
        <f t="shared" si="43"/>
        <v>0</v>
      </c>
      <c r="AR180" s="86">
        <f t="shared" si="44"/>
        <v>0</v>
      </c>
      <c r="AS180" s="87"/>
      <c r="AT180" s="88">
        <f t="shared" si="45"/>
        <v>0</v>
      </c>
      <c r="AV180" s="88">
        <v>0</v>
      </c>
    </row>
    <row r="181" spans="1:48" ht="24" customHeight="1">
      <c r="A181" s="16"/>
      <c r="B181" s="17">
        <f t="shared" si="46"/>
        <v>23</v>
      </c>
      <c r="C181" s="10"/>
      <c r="D181" s="18" t="s">
        <v>125</v>
      </c>
      <c r="E181" s="10"/>
      <c r="F181" s="18" t="s">
        <v>11</v>
      </c>
      <c r="G181" s="18" t="s">
        <v>11</v>
      </c>
      <c r="H181" s="10"/>
      <c r="I181" s="19">
        <v>20672988</v>
      </c>
      <c r="J181" s="19">
        <v>370</v>
      </c>
      <c r="K181" s="17" t="s">
        <v>6</v>
      </c>
      <c r="L181" s="10"/>
      <c r="M181" s="60">
        <v>978</v>
      </c>
      <c r="N181" s="60">
        <v>5414</v>
      </c>
      <c r="O181" s="60">
        <v>2514</v>
      </c>
      <c r="P181" s="10"/>
      <c r="Q181" s="60">
        <f t="shared" si="40"/>
        <v>81210</v>
      </c>
      <c r="R181" s="10"/>
      <c r="S181" s="62">
        <f t="shared" si="41"/>
        <v>86624</v>
      </c>
      <c r="T181" s="10"/>
      <c r="U181" s="64">
        <v>26.2</v>
      </c>
      <c r="V181" s="64">
        <v>12.21</v>
      </c>
      <c r="W181" s="10"/>
      <c r="X181" s="43">
        <v>655550000</v>
      </c>
      <c r="Y181" s="36">
        <v>8.6999999999999994E-2</v>
      </c>
      <c r="Z181" s="10"/>
      <c r="AA181" s="20">
        <v>58</v>
      </c>
      <c r="AB181" s="20">
        <v>11</v>
      </c>
      <c r="AC181" s="20">
        <v>1</v>
      </c>
      <c r="AD181" s="20">
        <v>28</v>
      </c>
      <c r="AE181" s="20">
        <v>2</v>
      </c>
      <c r="AF181" s="66">
        <f t="shared" si="42"/>
        <v>100</v>
      </c>
      <c r="AG181" s="10"/>
      <c r="AH181" s="36">
        <v>-5.0000000000000001E-3</v>
      </c>
      <c r="AI181" s="40">
        <v>2111</v>
      </c>
      <c r="AJ181" s="37">
        <v>0.5</v>
      </c>
      <c r="AK181" s="42" t="s">
        <v>214</v>
      </c>
      <c r="AL181" s="41">
        <v>776</v>
      </c>
      <c r="AN181" s="86"/>
      <c r="AO181" s="87"/>
      <c r="AP181" s="88">
        <f t="shared" si="43"/>
        <v>0</v>
      </c>
      <c r="AR181" s="86">
        <f t="shared" si="44"/>
        <v>0</v>
      </c>
      <c r="AS181" s="87"/>
      <c r="AT181" s="88">
        <f t="shared" si="45"/>
        <v>0</v>
      </c>
      <c r="AV181" s="88">
        <v>0</v>
      </c>
    </row>
    <row r="182" spans="1:48" ht="24" customHeight="1">
      <c r="A182" s="16"/>
      <c r="B182" s="17">
        <f t="shared" si="46"/>
        <v>24</v>
      </c>
      <c r="C182" s="10"/>
      <c r="D182" s="18" t="s">
        <v>147</v>
      </c>
      <c r="E182" s="10"/>
      <c r="F182" s="18" t="s">
        <v>11</v>
      </c>
      <c r="G182" s="18" t="s">
        <v>11</v>
      </c>
      <c r="H182" s="10"/>
      <c r="I182" s="19">
        <v>15411614</v>
      </c>
      <c r="J182" s="19">
        <v>950</v>
      </c>
      <c r="K182" s="17" t="s">
        <v>6</v>
      </c>
      <c r="L182" s="10"/>
      <c r="M182" s="60">
        <v>604</v>
      </c>
      <c r="N182" s="60">
        <v>3609</v>
      </c>
      <c r="O182" s="60">
        <v>1775</v>
      </c>
      <c r="P182" s="10"/>
      <c r="Q182" s="60">
        <f t="shared" si="40"/>
        <v>54135</v>
      </c>
      <c r="R182" s="10"/>
      <c r="S182" s="62">
        <f t="shared" si="41"/>
        <v>57744</v>
      </c>
      <c r="T182" s="10"/>
      <c r="U182" s="64">
        <v>23.4</v>
      </c>
      <c r="V182" s="64">
        <v>12.36</v>
      </c>
      <c r="W182" s="10"/>
      <c r="X182" s="43">
        <v>1480000000</v>
      </c>
      <c r="Y182" s="36">
        <v>7.8E-2</v>
      </c>
      <c r="Z182" s="10"/>
      <c r="AA182" s="20">
        <v>58</v>
      </c>
      <c r="AB182" s="20">
        <v>10</v>
      </c>
      <c r="AC182" s="20">
        <v>1</v>
      </c>
      <c r="AD182" s="20">
        <v>30</v>
      </c>
      <c r="AE182" s="20">
        <v>1</v>
      </c>
      <c r="AF182" s="66">
        <f t="shared" si="42"/>
        <v>100</v>
      </c>
      <c r="AG182" s="10"/>
      <c r="AH182" s="36">
        <v>-8.9999999999999993E-3</v>
      </c>
      <c r="AI182" s="40">
        <v>3037</v>
      </c>
      <c r="AJ182" s="37">
        <v>0.6</v>
      </c>
      <c r="AK182" s="42" t="s">
        <v>213</v>
      </c>
      <c r="AL182" s="41">
        <v>669</v>
      </c>
      <c r="AN182" s="86"/>
      <c r="AO182" s="87"/>
      <c r="AP182" s="88">
        <f t="shared" si="43"/>
        <v>0</v>
      </c>
      <c r="AR182" s="86">
        <f t="shared" si="44"/>
        <v>0</v>
      </c>
      <c r="AS182" s="87"/>
      <c r="AT182" s="88">
        <f t="shared" si="45"/>
        <v>0</v>
      </c>
      <c r="AV182" s="88">
        <v>0</v>
      </c>
    </row>
    <row r="183" spans="1:48" ht="24" customHeight="1">
      <c r="A183" s="16"/>
      <c r="B183" s="17">
        <f t="shared" si="46"/>
        <v>25</v>
      </c>
      <c r="C183" s="10"/>
      <c r="D183" s="18" t="s">
        <v>110</v>
      </c>
      <c r="E183" s="10"/>
      <c r="F183" s="18" t="s">
        <v>11</v>
      </c>
      <c r="G183" s="18" t="s">
        <v>11</v>
      </c>
      <c r="H183" s="10"/>
      <c r="I183" s="19">
        <v>17994836</v>
      </c>
      <c r="J183" s="19">
        <v>750</v>
      </c>
      <c r="K183" s="17" t="s">
        <v>6</v>
      </c>
      <c r="L183" s="10"/>
      <c r="M183" s="60">
        <v>541</v>
      </c>
      <c r="N183" s="60">
        <v>4159</v>
      </c>
      <c r="O183" s="60">
        <v>3090</v>
      </c>
      <c r="P183" s="10"/>
      <c r="Q183" s="60">
        <f t="shared" si="40"/>
        <v>62385</v>
      </c>
      <c r="R183" s="10"/>
      <c r="S183" s="62">
        <f t="shared" si="41"/>
        <v>66544</v>
      </c>
      <c r="T183" s="10"/>
      <c r="U183" s="64">
        <v>23.1</v>
      </c>
      <c r="V183" s="64">
        <v>15.82</v>
      </c>
      <c r="W183" s="10"/>
      <c r="X183" s="43">
        <v>1080000000</v>
      </c>
      <c r="Y183" s="36">
        <v>7.6999999999999999E-2</v>
      </c>
      <c r="Z183" s="10"/>
      <c r="AA183" s="20">
        <v>50</v>
      </c>
      <c r="AB183" s="20">
        <v>8</v>
      </c>
      <c r="AC183" s="20">
        <v>1</v>
      </c>
      <c r="AD183" s="20">
        <v>39</v>
      </c>
      <c r="AE183" s="20">
        <v>2</v>
      </c>
      <c r="AF183" s="66">
        <f t="shared" si="42"/>
        <v>100</v>
      </c>
      <c r="AG183" s="10"/>
      <c r="AH183" s="36">
        <v>3.6999999999999998E-2</v>
      </c>
      <c r="AI183" s="40">
        <v>1914</v>
      </c>
      <c r="AJ183" s="37">
        <v>0.42</v>
      </c>
      <c r="AK183" s="42" t="s">
        <v>214</v>
      </c>
      <c r="AL183" s="41">
        <v>1026</v>
      </c>
      <c r="AN183" s="86"/>
      <c r="AO183" s="87"/>
      <c r="AP183" s="88">
        <f t="shared" si="43"/>
        <v>0</v>
      </c>
      <c r="AR183" s="86">
        <f t="shared" si="44"/>
        <v>0</v>
      </c>
      <c r="AS183" s="87"/>
      <c r="AT183" s="88">
        <f t="shared" si="45"/>
        <v>0</v>
      </c>
      <c r="AV183" s="88">
        <v>0</v>
      </c>
    </row>
    <row r="184" spans="1:48" ht="24" customHeight="1">
      <c r="A184" s="16"/>
      <c r="B184" s="17">
        <f t="shared" si="46"/>
        <v>26</v>
      </c>
      <c r="C184" s="10"/>
      <c r="D184" s="18" t="s">
        <v>62</v>
      </c>
      <c r="E184" s="10"/>
      <c r="F184" s="18" t="s">
        <v>11</v>
      </c>
      <c r="G184" s="18" t="s">
        <v>11</v>
      </c>
      <c r="H184" s="10"/>
      <c r="I184" s="19">
        <v>4954645</v>
      </c>
      <c r="J184" s="19">
        <v>520</v>
      </c>
      <c r="K184" s="17" t="s">
        <v>6</v>
      </c>
      <c r="L184" s="10"/>
      <c r="M184" s="60">
        <v>130</v>
      </c>
      <c r="N184" s="60">
        <v>1255</v>
      </c>
      <c r="O184" s="60">
        <v>1255</v>
      </c>
      <c r="P184" s="10"/>
      <c r="Q184" s="60">
        <f>N184*$Q$188</f>
        <v>12550</v>
      </c>
      <c r="R184" s="10"/>
      <c r="S184" s="62">
        <f t="shared" si="41"/>
        <v>13805</v>
      </c>
      <c r="T184" s="10"/>
      <c r="U184" s="64">
        <v>25.3</v>
      </c>
      <c r="V184" s="64">
        <v>25.3</v>
      </c>
      <c r="W184" s="10"/>
      <c r="X184" s="43">
        <f>AP184+AT184</f>
        <v>183289838.39999998</v>
      </c>
      <c r="Y184" s="36">
        <f>X184/AV184</f>
        <v>7.0279846012269928E-2</v>
      </c>
      <c r="Z184" s="10"/>
      <c r="AA184" s="20">
        <v>36.200000000000003</v>
      </c>
      <c r="AB184" s="20">
        <v>1.5</v>
      </c>
      <c r="AC184" s="20">
        <v>9.1999999999999993</v>
      </c>
      <c r="AD184" s="20">
        <v>25.4</v>
      </c>
      <c r="AE184" s="20">
        <v>27.7</v>
      </c>
      <c r="AF184" s="66">
        <f t="shared" si="42"/>
        <v>100.00000000000001</v>
      </c>
      <c r="AG184" s="10"/>
      <c r="AH184" s="72"/>
      <c r="AI184" s="73"/>
      <c r="AJ184" s="74"/>
      <c r="AK184" s="75"/>
      <c r="AL184" s="76"/>
      <c r="AN184" s="57">
        <v>811.37599999999998</v>
      </c>
      <c r="AO184" s="35">
        <v>60</v>
      </c>
      <c r="AP184" s="43">
        <f t="shared" si="43"/>
        <v>61096612.799999997</v>
      </c>
      <c r="AR184" s="57">
        <f t="shared" si="44"/>
        <v>811.37599999999998</v>
      </c>
      <c r="AS184" s="35">
        <v>12</v>
      </c>
      <c r="AT184" s="43">
        <f t="shared" si="45"/>
        <v>122193225.59999999</v>
      </c>
      <c r="AV184" s="43">
        <v>2608000000</v>
      </c>
    </row>
    <row r="185" spans="1:48" s="25" customFormat="1" ht="24" customHeight="1">
      <c r="A185" s="224"/>
      <c r="B185" s="14">
        <f t="shared" si="46"/>
        <v>27</v>
      </c>
      <c r="C185" s="24"/>
      <c r="D185" s="22" t="s">
        <v>122</v>
      </c>
      <c r="E185" s="24"/>
      <c r="F185" s="22" t="s">
        <v>22</v>
      </c>
      <c r="G185" s="22" t="s">
        <v>198</v>
      </c>
      <c r="H185" s="24"/>
      <c r="I185" s="23">
        <v>28982772</v>
      </c>
      <c r="J185" s="23">
        <v>730</v>
      </c>
      <c r="K185" s="14" t="s">
        <v>6</v>
      </c>
      <c r="L185" s="24"/>
      <c r="M185" s="61">
        <v>2006</v>
      </c>
      <c r="N185" s="61">
        <v>4622</v>
      </c>
      <c r="O185" s="61">
        <v>6765</v>
      </c>
      <c r="P185" s="24"/>
      <c r="Q185" s="61">
        <f>N185*$Q$189</f>
        <v>69330</v>
      </c>
      <c r="R185" s="24"/>
      <c r="S185" s="63">
        <f t="shared" si="41"/>
        <v>73952</v>
      </c>
      <c r="T185" s="24"/>
      <c r="U185" s="223">
        <v>15.9</v>
      </c>
      <c r="V185" s="223">
        <v>22.88</v>
      </c>
      <c r="W185" s="24"/>
      <c r="X185" s="49">
        <v>1120000000</v>
      </c>
      <c r="Y185" s="50">
        <v>5.2999999999999999E-2</v>
      </c>
      <c r="Z185" s="24"/>
      <c r="AA185" s="13">
        <v>20</v>
      </c>
      <c r="AB185" s="13">
        <v>20</v>
      </c>
      <c r="AC185" s="13">
        <v>6</v>
      </c>
      <c r="AD185" s="13">
        <v>53</v>
      </c>
      <c r="AE185" s="13">
        <v>1</v>
      </c>
      <c r="AF185" s="67">
        <f t="shared" si="42"/>
        <v>100</v>
      </c>
      <c r="AG185" s="24"/>
      <c r="AH185" s="50">
        <v>-6.0000000000000001E-3</v>
      </c>
      <c r="AI185" s="51">
        <v>8071</v>
      </c>
      <c r="AJ185" s="52">
        <v>0.72</v>
      </c>
      <c r="AK185" s="53" t="s">
        <v>213</v>
      </c>
      <c r="AL185" s="54">
        <v>1084</v>
      </c>
      <c r="AN185" s="90"/>
      <c r="AO185" s="91"/>
      <c r="AP185" s="92">
        <f t="shared" si="43"/>
        <v>0</v>
      </c>
      <c r="AR185" s="90">
        <f t="shared" si="44"/>
        <v>0</v>
      </c>
      <c r="AS185" s="91"/>
      <c r="AT185" s="92">
        <f t="shared" si="45"/>
        <v>0</v>
      </c>
      <c r="AV185" s="92">
        <v>0</v>
      </c>
    </row>
    <row r="186" spans="1:48" ht="24" customHeight="1">
      <c r="A186" s="16"/>
      <c r="B186" s="17">
        <f t="shared" si="46"/>
        <v>28</v>
      </c>
      <c r="C186" s="10"/>
      <c r="D186" s="18" t="s">
        <v>4</v>
      </c>
      <c r="E186" s="10"/>
      <c r="F186" s="18" t="s">
        <v>5</v>
      </c>
      <c r="G186" s="18" t="s">
        <v>198</v>
      </c>
      <c r="H186" s="10"/>
      <c r="I186" s="19">
        <v>34656032</v>
      </c>
      <c r="J186" s="19">
        <v>580</v>
      </c>
      <c r="K186" s="17" t="s">
        <v>6</v>
      </c>
      <c r="L186" s="10"/>
      <c r="M186" s="60">
        <v>1565</v>
      </c>
      <c r="N186" s="60">
        <v>5230</v>
      </c>
      <c r="O186" s="60">
        <v>8507</v>
      </c>
      <c r="P186" s="10"/>
      <c r="Q186" s="60">
        <f>N186*$Q$189</f>
        <v>78450</v>
      </c>
      <c r="R186" s="10"/>
      <c r="S186" s="62">
        <f t="shared" si="41"/>
        <v>83680</v>
      </c>
      <c r="T186" s="10"/>
      <c r="U186" s="64">
        <v>15.1</v>
      </c>
      <c r="V186" s="64">
        <v>26.77</v>
      </c>
      <c r="W186" s="10"/>
      <c r="X186" s="43">
        <v>955710000</v>
      </c>
      <c r="Y186" s="36">
        <v>0.05</v>
      </c>
      <c r="Z186" s="10"/>
      <c r="AA186" s="20">
        <v>52</v>
      </c>
      <c r="AB186" s="20">
        <v>10</v>
      </c>
      <c r="AC186" s="20">
        <v>1</v>
      </c>
      <c r="AD186" s="20">
        <v>36</v>
      </c>
      <c r="AE186" s="20">
        <v>1</v>
      </c>
      <c r="AF186" s="66">
        <f t="shared" si="42"/>
        <v>100</v>
      </c>
      <c r="AG186" s="10"/>
      <c r="AH186" s="36">
        <v>-4.8000000000000001E-2</v>
      </c>
      <c r="AI186" s="40">
        <v>1891</v>
      </c>
      <c r="AJ186" s="37">
        <v>0.8</v>
      </c>
      <c r="AK186" s="42" t="s">
        <v>210</v>
      </c>
      <c r="AL186" s="41">
        <v>1636</v>
      </c>
      <c r="AN186" s="86"/>
      <c r="AO186" s="87"/>
      <c r="AP186" s="88">
        <f t="shared" si="43"/>
        <v>0</v>
      </c>
      <c r="AR186" s="86">
        <f t="shared" si="44"/>
        <v>0</v>
      </c>
      <c r="AS186" s="87"/>
      <c r="AT186" s="88">
        <f t="shared" si="45"/>
        <v>0</v>
      </c>
      <c r="AV186" s="88">
        <v>0</v>
      </c>
    </row>
    <row r="187" spans="1:48" ht="24" customHeight="1">
      <c r="A187" s="16"/>
      <c r="B187" s="135"/>
      <c r="C187" s="111"/>
      <c r="D187" s="136"/>
      <c r="E187" s="111"/>
      <c r="F187" s="136"/>
      <c r="G187" s="136"/>
      <c r="H187" s="111"/>
      <c r="I187" s="137"/>
      <c r="J187" s="137"/>
      <c r="K187" s="135"/>
      <c r="L187" s="111"/>
      <c r="M187" s="138"/>
      <c r="N187" s="138"/>
      <c r="O187" s="138"/>
      <c r="P187" s="111"/>
      <c r="Q187" s="138"/>
      <c r="R187" s="111"/>
      <c r="S187" s="139"/>
      <c r="T187" s="111"/>
      <c r="U187" s="140"/>
      <c r="V187" s="140"/>
      <c r="W187" s="111"/>
      <c r="X187" s="141"/>
      <c r="Y187" s="142"/>
      <c r="Z187" s="111"/>
      <c r="AA187" s="143"/>
      <c r="AB187" s="143"/>
      <c r="AC187" s="143"/>
      <c r="AD187" s="143"/>
      <c r="AE187" s="143"/>
      <c r="AF187" s="144"/>
      <c r="AG187" s="111"/>
      <c r="AH187" s="142"/>
      <c r="AI187" s="145"/>
      <c r="AJ187" s="146"/>
      <c r="AK187" s="147"/>
      <c r="AL187" s="148"/>
      <c r="AM187" s="124"/>
      <c r="AN187" s="149"/>
      <c r="AO187" s="150"/>
      <c r="AP187" s="151"/>
      <c r="AQ187" s="124"/>
      <c r="AR187" s="149"/>
      <c r="AS187" s="150"/>
      <c r="AT187" s="151"/>
      <c r="AU187" s="124"/>
      <c r="AV187" s="151"/>
    </row>
    <row r="188" spans="1:48" s="124" customFormat="1">
      <c r="A188" s="152"/>
      <c r="B188" s="153"/>
      <c r="C188" s="153"/>
      <c r="D188" s="154"/>
      <c r="E188" s="153"/>
      <c r="F188" s="154"/>
      <c r="G188" s="154"/>
      <c r="H188" s="153"/>
      <c r="I188" s="155"/>
      <c r="J188" s="155"/>
      <c r="K188" s="153"/>
      <c r="L188" s="153"/>
      <c r="M188" s="156"/>
      <c r="N188" s="156"/>
      <c r="O188" s="156"/>
      <c r="P188" s="157"/>
      <c r="Q188" s="158">
        <v>10</v>
      </c>
      <c r="R188" s="157"/>
      <c r="S188" s="157"/>
      <c r="T188" s="157"/>
      <c r="U188" s="159"/>
      <c r="V188" s="159"/>
      <c r="W188" s="157"/>
      <c r="X188" s="159"/>
      <c r="Y188" s="159"/>
      <c r="Z188" s="159"/>
      <c r="AA188" s="160"/>
      <c r="AB188" s="160"/>
      <c r="AC188" s="160"/>
      <c r="AD188" s="160"/>
      <c r="AE188" s="160"/>
      <c r="AF188" s="160"/>
      <c r="AG188" s="111"/>
      <c r="AH188" s="111"/>
      <c r="AI188" s="111"/>
      <c r="AL188" s="161"/>
    </row>
    <row r="189" spans="1:48">
      <c r="A189" s="16"/>
      <c r="B189" s="28"/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15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94"/>
      <c r="AB189" s="94"/>
      <c r="AC189" s="94"/>
      <c r="AD189" s="94"/>
      <c r="AE189" s="94"/>
      <c r="AF189" s="28"/>
      <c r="AG189" s="10"/>
      <c r="AH189" s="10"/>
      <c r="AI189" s="10"/>
      <c r="AT189" s="58"/>
    </row>
    <row r="190" spans="1:48">
      <c r="A190" s="16"/>
      <c r="B190" s="34" t="s">
        <v>188</v>
      </c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Q190" s="59">
        <v>30</v>
      </c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/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189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 t="s">
        <v>190</v>
      </c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94"/>
      <c r="AD193" s="94"/>
      <c r="AE193" s="94"/>
      <c r="AF193" s="28"/>
      <c r="AG193" s="10"/>
      <c r="AH193" s="10"/>
      <c r="AI193" s="10"/>
    </row>
    <row r="194" spans="1:35">
      <c r="A194" s="16"/>
      <c r="B194" s="8"/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191"/>
      <c r="AB194" s="191"/>
      <c r="AC194" s="191"/>
      <c r="AD194" s="191"/>
      <c r="AE194" s="94"/>
      <c r="AF194" s="28"/>
      <c r="AG194" s="10"/>
      <c r="AH194" s="10"/>
      <c r="AI194" s="10"/>
    </row>
    <row r="195" spans="1:35">
      <c r="A195" s="16"/>
      <c r="B195" s="8" t="s">
        <v>191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 t="s">
        <v>192</v>
      </c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94"/>
      <c r="AB196" s="94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/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191"/>
      <c r="AB197" s="191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193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 t="s">
        <v>194</v>
      </c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 t="s">
        <v>195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196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  <row r="204" spans="1:35">
      <c r="A204" s="16"/>
      <c r="B204" s="8" t="s">
        <v>197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94"/>
      <c r="AB204" s="94"/>
      <c r="AC204" s="94"/>
      <c r="AD204" s="94"/>
      <c r="AE204" s="94"/>
      <c r="AF204" s="28"/>
      <c r="AG204" s="10"/>
      <c r="AH204" s="10"/>
      <c r="AI204" s="10"/>
    </row>
  </sheetData>
  <sheetProtection password="C98C" sheet="1" objects="1" scenarios="1"/>
  <sortState ref="D9:AW184">
    <sortCondition ref="K9:K184"/>
  </sortState>
  <mergeCells count="15">
    <mergeCell ref="AA197:AB197"/>
    <mergeCell ref="AV6:AV7"/>
    <mergeCell ref="AA190:AB190"/>
    <mergeCell ref="AN6:AP6"/>
    <mergeCell ref="AR6:AT6"/>
    <mergeCell ref="AA191:AB191"/>
    <mergeCell ref="AA192:AB192"/>
    <mergeCell ref="AA193:AB193"/>
    <mergeCell ref="AA194:AB194"/>
    <mergeCell ref="AC194:AD194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A2:AW215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B197</f>
        <v>1</v>
      </c>
      <c r="K5" s="169">
        <f>B197</f>
        <v>1</v>
      </c>
      <c r="M5" s="220"/>
      <c r="N5" s="221"/>
      <c r="O5" s="222"/>
    </row>
    <row r="6" spans="1:48" ht="30" customHeight="1">
      <c r="I6" s="131" t="s">
        <v>270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149</v>
      </c>
      <c r="E9" s="10"/>
      <c r="F9" s="18" t="s">
        <v>11</v>
      </c>
      <c r="G9" s="18" t="s">
        <v>11</v>
      </c>
      <c r="H9" s="10"/>
      <c r="I9" s="19">
        <v>94228</v>
      </c>
      <c r="J9" s="19">
        <v>15410</v>
      </c>
      <c r="K9" s="17" t="s">
        <v>14</v>
      </c>
      <c r="L9" s="10"/>
      <c r="M9" s="60">
        <v>15</v>
      </c>
      <c r="N9" s="60">
        <v>15</v>
      </c>
      <c r="O9" s="60">
        <v>15</v>
      </c>
      <c r="P9" s="10"/>
      <c r="Q9" s="60">
        <f>N9*$Q$201</f>
        <v>450</v>
      </c>
      <c r="R9" s="10"/>
      <c r="S9" s="62">
        <f>Q9+N9</f>
        <v>465</v>
      </c>
      <c r="T9" s="10"/>
      <c r="U9" s="64">
        <v>15.9</v>
      </c>
      <c r="V9" s="64">
        <v>15.9</v>
      </c>
      <c r="W9" s="10"/>
      <c r="X9" s="43">
        <f>AP9+AT9</f>
        <v>180934068</v>
      </c>
      <c r="Y9" s="36">
        <f>X9/AV9</f>
        <v>0.12670452941176472</v>
      </c>
      <c r="Z9" s="10"/>
      <c r="AA9" s="20">
        <v>46.7</v>
      </c>
      <c r="AB9" s="20">
        <v>20</v>
      </c>
      <c r="AC9" s="20">
        <v>6.7</v>
      </c>
      <c r="AD9" s="20">
        <v>20</v>
      </c>
      <c r="AE9" s="20">
        <v>6.6</v>
      </c>
      <c r="AF9" s="66">
        <f>SUM(AA9:AE9)</f>
        <v>100</v>
      </c>
      <c r="AG9" s="10"/>
      <c r="AH9" s="72"/>
      <c r="AI9" s="73"/>
      <c r="AJ9" s="74"/>
      <c r="AK9" s="75"/>
      <c r="AL9" s="76"/>
      <c r="AN9" s="57">
        <v>15077.839</v>
      </c>
      <c r="AO9" s="35">
        <v>80</v>
      </c>
      <c r="AP9" s="43">
        <f>N9*AN9*AO9</f>
        <v>18093406.800000001</v>
      </c>
      <c r="AR9" s="57">
        <f>AN9</f>
        <v>15077.839</v>
      </c>
      <c r="AS9" s="35">
        <v>24</v>
      </c>
      <c r="AT9" s="43">
        <f>Q9*AR9*AS9</f>
        <v>162840661.19999999</v>
      </c>
      <c r="AV9" s="43">
        <v>1428000000</v>
      </c>
    </row>
    <row r="10" spans="1:48" ht="24" customHeight="1">
      <c r="A10" s="16"/>
      <c r="B10" s="110"/>
      <c r="C10" s="111"/>
      <c r="D10" s="109"/>
      <c r="E10" s="111"/>
      <c r="F10" s="109"/>
      <c r="G10" s="109"/>
      <c r="H10" s="111"/>
      <c r="I10" s="112"/>
      <c r="J10" s="112"/>
      <c r="K10" s="110"/>
      <c r="L10" s="111"/>
      <c r="M10" s="113"/>
      <c r="N10" s="113"/>
      <c r="O10" s="113"/>
      <c r="P10" s="111"/>
      <c r="Q10" s="113"/>
      <c r="R10" s="111"/>
      <c r="S10" s="114"/>
      <c r="T10" s="111"/>
      <c r="U10" s="115"/>
      <c r="V10" s="115"/>
      <c r="W10" s="111"/>
      <c r="X10" s="116"/>
      <c r="Y10" s="117"/>
      <c r="Z10" s="111"/>
      <c r="AA10" s="118"/>
      <c r="AB10" s="118"/>
      <c r="AC10" s="118"/>
      <c r="AD10" s="118"/>
      <c r="AE10" s="118"/>
      <c r="AF10" s="119"/>
      <c r="AG10" s="111"/>
      <c r="AH10" s="117"/>
      <c r="AI10" s="120"/>
      <c r="AJ10" s="121"/>
      <c r="AK10" s="122"/>
      <c r="AL10" s="123"/>
      <c r="AM10" s="124"/>
      <c r="AN10" s="125"/>
      <c r="AO10" s="126"/>
      <c r="AP10" s="127"/>
      <c r="AQ10" s="124"/>
      <c r="AR10" s="125"/>
      <c r="AS10" s="126"/>
      <c r="AT10" s="127"/>
      <c r="AU10" s="124"/>
      <c r="AV10" s="127"/>
    </row>
    <row r="11" spans="1:48" ht="24" customHeight="1">
      <c r="A11" s="16"/>
      <c r="B11" s="17">
        <v>1</v>
      </c>
      <c r="C11" s="10"/>
      <c r="D11" s="18" t="s">
        <v>180</v>
      </c>
      <c r="E11" s="10"/>
      <c r="F11" s="18" t="s">
        <v>13</v>
      </c>
      <c r="G11" s="18" t="s">
        <v>222</v>
      </c>
      <c r="H11" s="10"/>
      <c r="I11" s="19">
        <v>3444006</v>
      </c>
      <c r="J11" s="19">
        <v>15230</v>
      </c>
      <c r="K11" s="17" t="s">
        <v>14</v>
      </c>
      <c r="L11" s="10"/>
      <c r="M11" s="60">
        <v>446</v>
      </c>
      <c r="N11" s="60">
        <v>460</v>
      </c>
      <c r="O11" s="60">
        <v>460</v>
      </c>
      <c r="P11" s="10"/>
      <c r="Q11" s="60">
        <f t="shared" ref="Q11:Q17" si="0">N11*$Q$201</f>
        <v>13800</v>
      </c>
      <c r="R11" s="10"/>
      <c r="S11" s="62">
        <f t="shared" ref="S11:S17" si="1">Q11+N11</f>
        <v>14260</v>
      </c>
      <c r="T11" s="10"/>
      <c r="U11" s="64">
        <v>13.4</v>
      </c>
      <c r="V11" s="64">
        <v>13.4</v>
      </c>
      <c r="W11" s="10"/>
      <c r="X11" s="43">
        <f t="shared" ref="X11:X17" si="2">AP11+AT11</f>
        <v>5662468992</v>
      </c>
      <c r="Y11" s="36">
        <f t="shared" ref="Y11:Y17" si="3">X11/AV11</f>
        <v>0.1074717011843304</v>
      </c>
      <c r="Z11" s="10"/>
      <c r="AA11" s="20">
        <v>30.7</v>
      </c>
      <c r="AB11" s="20">
        <v>45.7</v>
      </c>
      <c r="AC11" s="20">
        <v>7</v>
      </c>
      <c r="AD11" s="20">
        <v>16.600000000000001</v>
      </c>
      <c r="AE11" s="20">
        <v>0</v>
      </c>
      <c r="AF11" s="66">
        <f t="shared" ref="AF11:AF17" si="4">SUM(AA11:AE11)</f>
        <v>100</v>
      </c>
      <c r="AG11" s="10"/>
      <c r="AH11" s="72"/>
      <c r="AI11" s="73"/>
      <c r="AJ11" s="74"/>
      <c r="AK11" s="75"/>
      <c r="AL11" s="76"/>
      <c r="AN11" s="57">
        <v>15387.144</v>
      </c>
      <c r="AO11" s="35">
        <v>80</v>
      </c>
      <c r="AP11" s="43">
        <f t="shared" ref="AP11:AP17" si="5">N11*AN11*AO11</f>
        <v>566246899.20000005</v>
      </c>
      <c r="AR11" s="57">
        <f t="shared" ref="AR11:AR17" si="6">AN11</f>
        <v>15387.144</v>
      </c>
      <c r="AS11" s="35">
        <v>24</v>
      </c>
      <c r="AT11" s="43">
        <f t="shared" ref="AT11:AT17" si="7">Q11*AR11*AS11</f>
        <v>5096222092.8000002</v>
      </c>
      <c r="AV11" s="43">
        <v>52688000000</v>
      </c>
    </row>
    <row r="12" spans="1:48" ht="24" customHeight="1">
      <c r="A12" s="16"/>
      <c r="B12" s="17">
        <f>B11+1</f>
        <v>2</v>
      </c>
      <c r="C12" s="10"/>
      <c r="D12" s="18" t="s">
        <v>179</v>
      </c>
      <c r="E12" s="10"/>
      <c r="F12" s="18" t="s">
        <v>13</v>
      </c>
      <c r="G12" s="18" t="s">
        <v>222</v>
      </c>
      <c r="H12" s="10"/>
      <c r="I12" s="19">
        <v>322179616</v>
      </c>
      <c r="J12" s="19">
        <v>56180</v>
      </c>
      <c r="K12" s="17" t="s">
        <v>14</v>
      </c>
      <c r="L12" s="10"/>
      <c r="M12" s="60">
        <v>35092</v>
      </c>
      <c r="N12" s="60">
        <v>39888</v>
      </c>
      <c r="O12" s="60">
        <v>39888</v>
      </c>
      <c r="P12" s="10"/>
      <c r="Q12" s="60">
        <f t="shared" si="0"/>
        <v>1196640</v>
      </c>
      <c r="R12" s="10"/>
      <c r="S12" s="62">
        <f t="shared" si="1"/>
        <v>1236528</v>
      </c>
      <c r="T12" s="10"/>
      <c r="U12" s="64">
        <v>12.4</v>
      </c>
      <c r="V12" s="64">
        <v>12.4</v>
      </c>
      <c r="W12" s="10"/>
      <c r="X12" s="43">
        <f t="shared" si="2"/>
        <v>1847746247500.8</v>
      </c>
      <c r="Y12" s="36">
        <f t="shared" si="3"/>
        <v>9.8772985914406378E-2</v>
      </c>
      <c r="Z12" s="10"/>
      <c r="AA12" s="20">
        <v>63.9</v>
      </c>
      <c r="AB12" s="20">
        <v>14.2</v>
      </c>
      <c r="AC12" s="20">
        <v>2.2999999999999998</v>
      </c>
      <c r="AD12" s="20">
        <v>15.3</v>
      </c>
      <c r="AE12" s="20">
        <v>4.3</v>
      </c>
      <c r="AF12" s="66">
        <f t="shared" si="4"/>
        <v>99.999999999999986</v>
      </c>
      <c r="AG12" s="10"/>
      <c r="AH12" s="72"/>
      <c r="AI12" s="73"/>
      <c r="AJ12" s="74"/>
      <c r="AK12" s="75"/>
      <c r="AL12" s="76"/>
      <c r="AN12" s="57">
        <v>57904.201999999997</v>
      </c>
      <c r="AO12" s="35">
        <v>80</v>
      </c>
      <c r="AP12" s="43">
        <f t="shared" si="5"/>
        <v>184774624750.07999</v>
      </c>
      <c r="AR12" s="57">
        <f t="shared" si="6"/>
        <v>57904.201999999997</v>
      </c>
      <c r="AS12" s="35">
        <v>24</v>
      </c>
      <c r="AT12" s="43">
        <f t="shared" si="7"/>
        <v>1662971622750.72</v>
      </c>
      <c r="AV12" s="43">
        <v>18707000000000</v>
      </c>
    </row>
    <row r="13" spans="1:48" ht="24" customHeight="1">
      <c r="A13" s="16"/>
      <c r="B13" s="17">
        <f>B12+1</f>
        <v>3</v>
      </c>
      <c r="C13" s="10"/>
      <c r="D13" s="18" t="s">
        <v>42</v>
      </c>
      <c r="E13" s="10"/>
      <c r="F13" s="18" t="s">
        <v>13</v>
      </c>
      <c r="G13" s="18" t="s">
        <v>222</v>
      </c>
      <c r="H13" s="10"/>
      <c r="I13" s="19">
        <v>17909754</v>
      </c>
      <c r="J13" s="19">
        <v>13530</v>
      </c>
      <c r="K13" s="17" t="s">
        <v>14</v>
      </c>
      <c r="L13" s="10"/>
      <c r="M13" s="60">
        <v>1675</v>
      </c>
      <c r="N13" s="60">
        <v>2245</v>
      </c>
      <c r="O13" s="60">
        <v>2245</v>
      </c>
      <c r="P13" s="10"/>
      <c r="Q13" s="60">
        <f t="shared" si="0"/>
        <v>67350</v>
      </c>
      <c r="R13" s="10"/>
      <c r="S13" s="62">
        <f t="shared" si="1"/>
        <v>69595</v>
      </c>
      <c r="T13" s="10"/>
      <c r="U13" s="64">
        <v>12.5</v>
      </c>
      <c r="V13" s="64">
        <v>12.5</v>
      </c>
      <c r="W13" s="10"/>
      <c r="X13" s="43">
        <f t="shared" si="2"/>
        <v>24691566047.999996</v>
      </c>
      <c r="Y13" s="36">
        <f t="shared" si="3"/>
        <v>9.8632124502676347E-2</v>
      </c>
      <c r="Z13" s="10"/>
      <c r="AA13" s="20">
        <v>42</v>
      </c>
      <c r="AB13" s="20">
        <v>8.6999999999999993</v>
      </c>
      <c r="AC13" s="20">
        <v>5.7</v>
      </c>
      <c r="AD13" s="20">
        <v>36</v>
      </c>
      <c r="AE13" s="20">
        <v>7.6</v>
      </c>
      <c r="AF13" s="66">
        <f t="shared" si="4"/>
        <v>100</v>
      </c>
      <c r="AG13" s="10"/>
      <c r="AH13" s="72"/>
      <c r="AI13" s="73"/>
      <c r="AJ13" s="74"/>
      <c r="AK13" s="75"/>
      <c r="AL13" s="76"/>
      <c r="AN13" s="57">
        <v>13748.088</v>
      </c>
      <c r="AO13" s="35">
        <v>80</v>
      </c>
      <c r="AP13" s="43">
        <f t="shared" si="5"/>
        <v>2469156604.7999997</v>
      </c>
      <c r="AR13" s="57">
        <f t="shared" si="6"/>
        <v>13748.088</v>
      </c>
      <c r="AS13" s="35">
        <v>24</v>
      </c>
      <c r="AT13" s="43">
        <f t="shared" si="7"/>
        <v>22222409443.199997</v>
      </c>
      <c r="AV13" s="43">
        <v>250340000000</v>
      </c>
    </row>
    <row r="14" spans="1:48" ht="24" customHeight="1">
      <c r="A14" s="16"/>
      <c r="B14" s="17">
        <f t="shared" ref="B14:B61" si="8">B13+1</f>
        <v>4</v>
      </c>
      <c r="C14" s="10"/>
      <c r="D14" s="18" t="s">
        <v>170</v>
      </c>
      <c r="E14" s="10"/>
      <c r="F14" s="18" t="s">
        <v>13</v>
      </c>
      <c r="G14" s="18" t="s">
        <v>222</v>
      </c>
      <c r="H14" s="10"/>
      <c r="I14" s="19">
        <v>1364962</v>
      </c>
      <c r="J14" s="19">
        <v>15680</v>
      </c>
      <c r="K14" s="17" t="s">
        <v>14</v>
      </c>
      <c r="L14" s="10"/>
      <c r="M14" s="60">
        <v>135</v>
      </c>
      <c r="N14" s="60">
        <v>165</v>
      </c>
      <c r="O14" s="60">
        <v>165</v>
      </c>
      <c r="P14" s="10"/>
      <c r="Q14" s="60">
        <f t="shared" si="0"/>
        <v>4950</v>
      </c>
      <c r="R14" s="10"/>
      <c r="S14" s="62">
        <f t="shared" si="1"/>
        <v>5115</v>
      </c>
      <c r="T14" s="10"/>
      <c r="U14" s="64">
        <v>12.1</v>
      </c>
      <c r="V14" s="64">
        <v>12.1</v>
      </c>
      <c r="W14" s="10"/>
      <c r="X14" s="43">
        <f t="shared" si="2"/>
        <v>2135357004</v>
      </c>
      <c r="Y14" s="36">
        <f t="shared" si="3"/>
        <v>9.5820372627327802E-2</v>
      </c>
      <c r="Z14" s="10"/>
      <c r="AA14" s="20">
        <v>57.8</v>
      </c>
      <c r="AB14" s="20">
        <v>2.2000000000000002</v>
      </c>
      <c r="AC14" s="20">
        <v>0.7</v>
      </c>
      <c r="AD14" s="20">
        <v>31.1</v>
      </c>
      <c r="AE14" s="20">
        <v>8.1999999999999993</v>
      </c>
      <c r="AF14" s="66">
        <f t="shared" si="4"/>
        <v>100.00000000000001</v>
      </c>
      <c r="AG14" s="10"/>
      <c r="AH14" s="72"/>
      <c r="AI14" s="73"/>
      <c r="AJ14" s="74"/>
      <c r="AK14" s="75"/>
      <c r="AL14" s="76"/>
      <c r="AN14" s="57">
        <v>16176.947</v>
      </c>
      <c r="AO14" s="35">
        <v>80</v>
      </c>
      <c r="AP14" s="43">
        <f t="shared" si="5"/>
        <v>213535700.39999998</v>
      </c>
      <c r="AR14" s="57">
        <f t="shared" si="6"/>
        <v>16176.947</v>
      </c>
      <c r="AS14" s="35">
        <v>24</v>
      </c>
      <c r="AT14" s="43">
        <f t="shared" si="7"/>
        <v>1921821303.6000001</v>
      </c>
      <c r="AV14" s="43">
        <v>22285000000</v>
      </c>
    </row>
    <row r="15" spans="1:48" ht="24" customHeight="1">
      <c r="A15" s="16"/>
      <c r="B15" s="17">
        <f t="shared" si="8"/>
        <v>5</v>
      </c>
      <c r="C15" s="10"/>
      <c r="D15" s="18" t="s">
        <v>12</v>
      </c>
      <c r="E15" s="10"/>
      <c r="F15" s="18" t="s">
        <v>13</v>
      </c>
      <c r="G15" s="18" t="s">
        <v>222</v>
      </c>
      <c r="H15" s="10"/>
      <c r="I15" s="19">
        <v>100963</v>
      </c>
      <c r="J15" s="19">
        <v>13400</v>
      </c>
      <c r="K15" s="17" t="s">
        <v>14</v>
      </c>
      <c r="L15" s="10"/>
      <c r="M15" s="60">
        <v>8</v>
      </c>
      <c r="N15" s="60">
        <v>8</v>
      </c>
      <c r="O15" s="60">
        <v>8</v>
      </c>
      <c r="P15" s="10"/>
      <c r="Q15" s="60">
        <f t="shared" si="0"/>
        <v>240</v>
      </c>
      <c r="R15" s="10"/>
      <c r="S15" s="62">
        <f t="shared" si="1"/>
        <v>248</v>
      </c>
      <c r="T15" s="10"/>
      <c r="U15" s="64">
        <v>7.9</v>
      </c>
      <c r="V15" s="64">
        <v>7.9</v>
      </c>
      <c r="W15" s="10"/>
      <c r="X15" s="43">
        <f t="shared" si="2"/>
        <v>97265094.400000006</v>
      </c>
      <c r="Y15" s="36">
        <f t="shared" si="3"/>
        <v>6.76862173973556E-2</v>
      </c>
      <c r="Z15" s="10"/>
      <c r="AA15" s="20">
        <v>62.5</v>
      </c>
      <c r="AB15" s="20">
        <v>0</v>
      </c>
      <c r="AC15" s="20">
        <v>12.5</v>
      </c>
      <c r="AD15" s="20">
        <v>25</v>
      </c>
      <c r="AE15" s="20">
        <v>0</v>
      </c>
      <c r="AF15" s="66">
        <f t="shared" si="4"/>
        <v>100</v>
      </c>
      <c r="AG15" s="10"/>
      <c r="AH15" s="72"/>
      <c r="AI15" s="73"/>
      <c r="AJ15" s="74"/>
      <c r="AK15" s="75"/>
      <c r="AL15" s="76"/>
      <c r="AN15" s="57">
        <v>15197.671</v>
      </c>
      <c r="AO15" s="35">
        <v>80</v>
      </c>
      <c r="AP15" s="43">
        <f t="shared" si="5"/>
        <v>9726509.4399999995</v>
      </c>
      <c r="AR15" s="57">
        <f t="shared" si="6"/>
        <v>15197.671</v>
      </c>
      <c r="AS15" s="35">
        <v>24</v>
      </c>
      <c r="AT15" s="43">
        <f t="shared" si="7"/>
        <v>87538584.960000008</v>
      </c>
      <c r="AV15" s="43">
        <v>1437000000</v>
      </c>
    </row>
    <row r="16" spans="1:48" ht="24" customHeight="1">
      <c r="A16" s="16"/>
      <c r="B16" s="17">
        <f t="shared" si="8"/>
        <v>6</v>
      </c>
      <c r="C16" s="10"/>
      <c r="D16" s="18" t="s">
        <v>39</v>
      </c>
      <c r="E16" s="10"/>
      <c r="F16" s="18" t="s">
        <v>13</v>
      </c>
      <c r="G16" s="18" t="s">
        <v>222</v>
      </c>
      <c r="H16" s="10"/>
      <c r="I16" s="19">
        <v>36289824</v>
      </c>
      <c r="J16" s="19">
        <v>43660</v>
      </c>
      <c r="K16" s="17" t="s">
        <v>14</v>
      </c>
      <c r="L16" s="10"/>
      <c r="M16" s="60">
        <v>1858</v>
      </c>
      <c r="N16" s="60">
        <v>2118</v>
      </c>
      <c r="O16" s="60">
        <v>2118</v>
      </c>
      <c r="P16" s="10"/>
      <c r="Q16" s="60">
        <f t="shared" si="0"/>
        <v>63540</v>
      </c>
      <c r="R16" s="10"/>
      <c r="S16" s="62">
        <f t="shared" si="1"/>
        <v>65658</v>
      </c>
      <c r="T16" s="10"/>
      <c r="U16" s="64">
        <v>5.8</v>
      </c>
      <c r="V16" s="64">
        <v>5.8</v>
      </c>
      <c r="W16" s="10"/>
      <c r="X16" s="43">
        <f t="shared" si="2"/>
        <v>71639064254.399994</v>
      </c>
      <c r="Y16" s="36">
        <f t="shared" si="3"/>
        <v>4.691490782868369E-2</v>
      </c>
      <c r="Z16" s="10"/>
      <c r="AA16" s="20">
        <v>64.3</v>
      </c>
      <c r="AB16" s="20">
        <v>10.8</v>
      </c>
      <c r="AC16" s="20">
        <v>2.5</v>
      </c>
      <c r="AD16" s="20">
        <v>15.2</v>
      </c>
      <c r="AE16" s="20">
        <v>7.2</v>
      </c>
      <c r="AF16" s="66">
        <f t="shared" si="4"/>
        <v>100</v>
      </c>
      <c r="AG16" s="10"/>
      <c r="AH16" s="72"/>
      <c r="AI16" s="73"/>
      <c r="AJ16" s="74"/>
      <c r="AK16" s="75"/>
      <c r="AL16" s="76"/>
      <c r="AN16" s="57">
        <v>42279.900999999998</v>
      </c>
      <c r="AO16" s="35">
        <v>80</v>
      </c>
      <c r="AP16" s="43">
        <f t="shared" si="5"/>
        <v>7163906425.4399986</v>
      </c>
      <c r="AR16" s="57">
        <f t="shared" si="6"/>
        <v>42279.900999999998</v>
      </c>
      <c r="AS16" s="35">
        <v>24</v>
      </c>
      <c r="AT16" s="43">
        <f t="shared" si="7"/>
        <v>64475157828.959999</v>
      </c>
      <c r="AV16" s="43">
        <v>1527000000000</v>
      </c>
    </row>
    <row r="17" spans="1:48" ht="24" customHeight="1">
      <c r="A17" s="16"/>
      <c r="B17" s="17">
        <f t="shared" si="8"/>
        <v>7</v>
      </c>
      <c r="C17" s="10"/>
      <c r="D17" s="18" t="s">
        <v>23</v>
      </c>
      <c r="E17" s="10"/>
      <c r="F17" s="18" t="s">
        <v>13</v>
      </c>
      <c r="G17" s="18" t="s">
        <v>222</v>
      </c>
      <c r="H17" s="10"/>
      <c r="I17" s="19">
        <v>284996</v>
      </c>
      <c r="J17" s="19">
        <v>14830</v>
      </c>
      <c r="K17" s="17" t="s">
        <v>14</v>
      </c>
      <c r="L17" s="10"/>
      <c r="M17" s="60">
        <v>9</v>
      </c>
      <c r="N17" s="60">
        <v>16</v>
      </c>
      <c r="O17" s="60">
        <v>16</v>
      </c>
      <c r="P17" s="10"/>
      <c r="Q17" s="60">
        <f t="shared" si="0"/>
        <v>480</v>
      </c>
      <c r="R17" s="10"/>
      <c r="S17" s="62">
        <f t="shared" si="1"/>
        <v>496</v>
      </c>
      <c r="T17" s="10"/>
      <c r="U17" s="64">
        <v>5.6</v>
      </c>
      <c r="V17" s="64">
        <v>5.6</v>
      </c>
      <c r="W17" s="10"/>
      <c r="X17" s="43">
        <f t="shared" si="2"/>
        <v>216792396.80000001</v>
      </c>
      <c r="Y17" s="36">
        <f t="shared" si="3"/>
        <v>4.4791817520661158E-2</v>
      </c>
      <c r="Z17" s="10"/>
      <c r="AA17" s="20">
        <v>33.299999999999997</v>
      </c>
      <c r="AB17" s="20">
        <v>33.299999999999997</v>
      </c>
      <c r="AC17" s="20">
        <v>0</v>
      </c>
      <c r="AD17" s="20">
        <v>22.2</v>
      </c>
      <c r="AE17" s="20">
        <v>11.2</v>
      </c>
      <c r="AF17" s="66">
        <f t="shared" si="4"/>
        <v>100</v>
      </c>
      <c r="AG17" s="10"/>
      <c r="AH17" s="72"/>
      <c r="AI17" s="73"/>
      <c r="AJ17" s="74"/>
      <c r="AK17" s="75"/>
      <c r="AL17" s="76"/>
      <c r="AN17" s="57">
        <v>16936.905999999999</v>
      </c>
      <c r="AO17" s="35">
        <v>80</v>
      </c>
      <c r="AP17" s="43">
        <f t="shared" si="5"/>
        <v>21679239.68</v>
      </c>
      <c r="AR17" s="57">
        <f t="shared" si="6"/>
        <v>16936.905999999999</v>
      </c>
      <c r="AS17" s="35">
        <v>24</v>
      </c>
      <c r="AT17" s="43">
        <f t="shared" si="7"/>
        <v>195113157.12</v>
      </c>
      <c r="AV17" s="43">
        <v>4840000000</v>
      </c>
    </row>
    <row r="18" spans="1:48" ht="24" customHeight="1">
      <c r="A18" s="16"/>
      <c r="B18" s="110"/>
      <c r="C18" s="111"/>
      <c r="D18" s="109"/>
      <c r="E18" s="111"/>
      <c r="F18" s="109"/>
      <c r="G18" s="109"/>
      <c r="H18" s="111"/>
      <c r="I18" s="112"/>
      <c r="J18" s="112"/>
      <c r="K18" s="110"/>
      <c r="L18" s="111"/>
      <c r="M18" s="113"/>
      <c r="N18" s="113"/>
      <c r="O18" s="113"/>
      <c r="P18" s="111"/>
      <c r="Q18" s="113"/>
      <c r="R18" s="111"/>
      <c r="S18" s="114"/>
      <c r="T18" s="111"/>
      <c r="U18" s="115"/>
      <c r="V18" s="115"/>
      <c r="W18" s="111"/>
      <c r="X18" s="116"/>
      <c r="Y18" s="117"/>
      <c r="Z18" s="111"/>
      <c r="AA18" s="118"/>
      <c r="AB18" s="118"/>
      <c r="AC18" s="118"/>
      <c r="AD18" s="118"/>
      <c r="AE18" s="118"/>
      <c r="AF18" s="119"/>
      <c r="AG18" s="111"/>
      <c r="AH18" s="117"/>
      <c r="AI18" s="120"/>
      <c r="AJ18" s="121"/>
      <c r="AK18" s="122"/>
      <c r="AL18" s="123"/>
      <c r="AM18" s="124"/>
      <c r="AN18" s="125"/>
      <c r="AO18" s="126"/>
      <c r="AP18" s="127"/>
      <c r="AQ18" s="124"/>
      <c r="AR18" s="125"/>
      <c r="AS18" s="126"/>
      <c r="AT18" s="127"/>
      <c r="AU18" s="124"/>
      <c r="AV18" s="127"/>
    </row>
    <row r="19" spans="1:48" ht="24" customHeight="1">
      <c r="A19" s="16"/>
      <c r="B19" s="17">
        <v>1</v>
      </c>
      <c r="C19" s="10"/>
      <c r="D19" s="18" t="s">
        <v>146</v>
      </c>
      <c r="E19" s="10"/>
      <c r="F19" s="18" t="s">
        <v>5</v>
      </c>
      <c r="G19" s="18" t="s">
        <v>212</v>
      </c>
      <c r="H19" s="10"/>
      <c r="I19" s="19">
        <v>32275688</v>
      </c>
      <c r="J19" s="19">
        <v>21750</v>
      </c>
      <c r="K19" s="17" t="s">
        <v>14</v>
      </c>
      <c r="L19" s="10"/>
      <c r="M19" s="60">
        <v>9031</v>
      </c>
      <c r="N19" s="60">
        <v>9311</v>
      </c>
      <c r="O19" s="60">
        <v>9311</v>
      </c>
      <c r="P19" s="10"/>
      <c r="Q19" s="60">
        <f>N19*$Q$201</f>
        <v>279330</v>
      </c>
      <c r="R19" s="10"/>
      <c r="S19" s="62">
        <f>Q19+N19</f>
        <v>288641</v>
      </c>
      <c r="T19" s="10"/>
      <c r="U19" s="64">
        <v>28.8</v>
      </c>
      <c r="V19" s="64">
        <v>28.8</v>
      </c>
      <c r="W19" s="10"/>
      <c r="X19" s="43">
        <f>AP19+AT19</f>
        <v>148076914942.39999</v>
      </c>
      <c r="Y19" s="36">
        <f>X19/AV19</f>
        <v>0.22959939426919879</v>
      </c>
      <c r="Z19" s="10"/>
      <c r="AA19" s="20">
        <v>51</v>
      </c>
      <c r="AB19" s="20">
        <v>12</v>
      </c>
      <c r="AC19" s="20">
        <v>1</v>
      </c>
      <c r="AD19" s="20">
        <v>35</v>
      </c>
      <c r="AE19" s="20">
        <v>1</v>
      </c>
      <c r="AF19" s="66">
        <f>SUM(AA19:AE19)</f>
        <v>100</v>
      </c>
      <c r="AG19" s="10"/>
      <c r="AH19" s="72"/>
      <c r="AI19" s="73"/>
      <c r="AJ19" s="74"/>
      <c r="AK19" s="75"/>
      <c r="AL19" s="76"/>
      <c r="AN19" s="57">
        <v>19879.297999999999</v>
      </c>
      <c r="AO19" s="35">
        <v>80</v>
      </c>
      <c r="AP19" s="43">
        <f>N19*AN19*AO19</f>
        <v>14807691494.24</v>
      </c>
      <c r="AR19" s="57">
        <f>AN19</f>
        <v>19879.297999999999</v>
      </c>
      <c r="AS19" s="35">
        <v>24</v>
      </c>
      <c r="AT19" s="43">
        <f>Q19*AR19*AS19</f>
        <v>133269223448.16</v>
      </c>
      <c r="AV19" s="43">
        <v>644936000000</v>
      </c>
    </row>
    <row r="20" spans="1:48" ht="24" customHeight="1">
      <c r="A20" s="16"/>
      <c r="B20" s="17">
        <f t="shared" si="8"/>
        <v>2</v>
      </c>
      <c r="C20" s="10"/>
      <c r="D20" s="18" t="s">
        <v>96</v>
      </c>
      <c r="E20" s="10"/>
      <c r="F20" s="18" t="s">
        <v>5</v>
      </c>
      <c r="G20" s="18" t="s">
        <v>226</v>
      </c>
      <c r="H20" s="10"/>
      <c r="I20" s="19">
        <v>4052584</v>
      </c>
      <c r="J20" s="19">
        <v>41680</v>
      </c>
      <c r="K20" s="17" t="s">
        <v>14</v>
      </c>
      <c r="L20" s="10"/>
      <c r="M20" s="60">
        <v>424</v>
      </c>
      <c r="N20" s="60">
        <v>715</v>
      </c>
      <c r="O20" s="60">
        <v>715</v>
      </c>
      <c r="P20" s="10"/>
      <c r="Q20" s="60">
        <f>N20*$Q$201</f>
        <v>21450</v>
      </c>
      <c r="R20" s="10"/>
      <c r="S20" s="62">
        <f>Q20+N20</f>
        <v>22165</v>
      </c>
      <c r="T20" s="10"/>
      <c r="U20" s="64">
        <v>17.600000000000001</v>
      </c>
      <c r="V20" s="64">
        <v>17.600000000000001</v>
      </c>
      <c r="W20" s="10"/>
      <c r="X20" s="43">
        <f>AP20+AT20</f>
        <v>15817609808</v>
      </c>
      <c r="Y20" s="36">
        <f>X20/AV20</f>
        <v>0.14455867124840066</v>
      </c>
      <c r="Z20" s="10"/>
      <c r="AA20" s="20">
        <v>51</v>
      </c>
      <c r="AB20" s="20">
        <v>12</v>
      </c>
      <c r="AC20" s="20">
        <v>1</v>
      </c>
      <c r="AD20" s="20">
        <v>35</v>
      </c>
      <c r="AE20" s="20">
        <v>1</v>
      </c>
      <c r="AF20" s="66">
        <f>SUM(AA20:AE20)</f>
        <v>100</v>
      </c>
      <c r="AG20" s="10"/>
      <c r="AH20" s="72"/>
      <c r="AI20" s="73"/>
      <c r="AJ20" s="74"/>
      <c r="AK20" s="75"/>
      <c r="AL20" s="76"/>
      <c r="AN20" s="57">
        <v>27653.164000000001</v>
      </c>
      <c r="AO20" s="35">
        <v>80</v>
      </c>
      <c r="AP20" s="43">
        <f>N20*AN20*AO20</f>
        <v>1581760980.8000002</v>
      </c>
      <c r="AR20" s="57">
        <f>AN20</f>
        <v>27653.164000000001</v>
      </c>
      <c r="AS20" s="35">
        <v>24</v>
      </c>
      <c r="AT20" s="43">
        <f>Q20*AR20*AS20</f>
        <v>14235848827.200001</v>
      </c>
      <c r="AV20" s="43">
        <v>109420000000</v>
      </c>
    </row>
    <row r="21" spans="1:48" ht="24" customHeight="1">
      <c r="A21" s="16"/>
      <c r="B21" s="17">
        <f t="shared" si="8"/>
        <v>3</v>
      </c>
      <c r="C21" s="10"/>
      <c r="D21" s="18" t="s">
        <v>176</v>
      </c>
      <c r="E21" s="10"/>
      <c r="F21" s="18" t="s">
        <v>5</v>
      </c>
      <c r="G21" s="18" t="s">
        <v>226</v>
      </c>
      <c r="H21" s="10"/>
      <c r="I21" s="19">
        <v>9269612</v>
      </c>
      <c r="J21" s="19">
        <v>40480</v>
      </c>
      <c r="K21" s="17" t="s">
        <v>14</v>
      </c>
      <c r="L21" s="10"/>
      <c r="M21" s="60">
        <v>725</v>
      </c>
      <c r="N21" s="60">
        <v>1678</v>
      </c>
      <c r="O21" s="60">
        <v>1678</v>
      </c>
      <c r="P21" s="10"/>
      <c r="Q21" s="60">
        <f>N21*$Q$201</f>
        <v>50340</v>
      </c>
      <c r="R21" s="10"/>
      <c r="S21" s="62">
        <f>Q21+N21</f>
        <v>52018</v>
      </c>
      <c r="T21" s="10"/>
      <c r="U21" s="64">
        <v>18.100000000000001</v>
      </c>
      <c r="V21" s="64">
        <v>18.100000000000001</v>
      </c>
      <c r="W21" s="10"/>
      <c r="X21" s="43">
        <f>AP21+AT21</f>
        <v>51201615412.800003</v>
      </c>
      <c r="Y21" s="36">
        <f>X21/AV21</f>
        <v>0.14340381580136957</v>
      </c>
      <c r="Z21" s="10"/>
      <c r="AA21" s="20">
        <v>54.5</v>
      </c>
      <c r="AB21" s="20">
        <v>5.5</v>
      </c>
      <c r="AC21" s="20">
        <v>1.5</v>
      </c>
      <c r="AD21" s="20">
        <v>24.3</v>
      </c>
      <c r="AE21" s="20">
        <v>14.2</v>
      </c>
      <c r="AF21" s="66">
        <f>SUM(AA21:AE21)</f>
        <v>100</v>
      </c>
      <c r="AG21" s="10"/>
      <c r="AH21" s="72"/>
      <c r="AI21" s="73"/>
      <c r="AJ21" s="74"/>
      <c r="AK21" s="75"/>
      <c r="AL21" s="76"/>
      <c r="AN21" s="57">
        <v>38141.847000000002</v>
      </c>
      <c r="AO21" s="35">
        <v>80</v>
      </c>
      <c r="AP21" s="43">
        <f>N21*AN21*AO21</f>
        <v>5120161541.2800007</v>
      </c>
      <c r="AR21" s="57">
        <f>AN21</f>
        <v>38141.847000000002</v>
      </c>
      <c r="AS21" s="35">
        <v>24</v>
      </c>
      <c r="AT21" s="43">
        <f>Q21*AR21*AS21</f>
        <v>46081453871.520004</v>
      </c>
      <c r="AV21" s="43">
        <v>357045000000</v>
      </c>
    </row>
    <row r="22" spans="1:48" ht="24" customHeight="1">
      <c r="A22" s="16"/>
      <c r="B22" s="17">
        <f t="shared" si="8"/>
        <v>4</v>
      </c>
      <c r="C22" s="10"/>
      <c r="D22" s="18" t="s">
        <v>128</v>
      </c>
      <c r="E22" s="10"/>
      <c r="F22" s="18" t="s">
        <v>5</v>
      </c>
      <c r="G22" s="18" t="s">
        <v>226</v>
      </c>
      <c r="H22" s="10"/>
      <c r="I22" s="19">
        <v>4424762</v>
      </c>
      <c r="J22" s="19">
        <v>18080</v>
      </c>
      <c r="K22" s="17" t="s">
        <v>14</v>
      </c>
      <c r="L22" s="10"/>
      <c r="M22" s="60">
        <v>692</v>
      </c>
      <c r="N22" s="60">
        <v>713</v>
      </c>
      <c r="O22" s="60">
        <v>713</v>
      </c>
      <c r="P22" s="10"/>
      <c r="Q22" s="60">
        <f>N22*$Q$201</f>
        <v>21390</v>
      </c>
      <c r="R22" s="10"/>
      <c r="S22" s="62">
        <f>Q22+N22</f>
        <v>22103</v>
      </c>
      <c r="T22" s="10"/>
      <c r="U22" s="64">
        <v>16.100000000000001</v>
      </c>
      <c r="V22" s="64">
        <v>16.100000000000001</v>
      </c>
      <c r="W22" s="10"/>
      <c r="X22" s="43">
        <f>AP22+AT22</f>
        <v>8397227448.8000011</v>
      </c>
      <c r="Y22" s="36">
        <f>X22/AV22</f>
        <v>0.12734455723753055</v>
      </c>
      <c r="Z22" s="10"/>
      <c r="AA22" s="20">
        <v>64.7</v>
      </c>
      <c r="AB22" s="20">
        <v>3.9</v>
      </c>
      <c r="AC22" s="20">
        <v>0.7</v>
      </c>
      <c r="AD22" s="20">
        <v>22.5</v>
      </c>
      <c r="AE22" s="20">
        <v>8.1999999999999993</v>
      </c>
      <c r="AF22" s="66">
        <f>SUM(AA22:AE22)</f>
        <v>100.00000000000001</v>
      </c>
      <c r="AG22" s="10"/>
      <c r="AH22" s="72"/>
      <c r="AI22" s="73"/>
      <c r="AJ22" s="74"/>
      <c r="AK22" s="75"/>
      <c r="AL22" s="76"/>
      <c r="AN22" s="57">
        <v>14721.647000000001</v>
      </c>
      <c r="AO22" s="35">
        <v>80</v>
      </c>
      <c r="AP22" s="43">
        <f>N22*AN22*AO22</f>
        <v>839722744.88000011</v>
      </c>
      <c r="AR22" s="57">
        <f>AN22</f>
        <v>14721.647000000001</v>
      </c>
      <c r="AS22" s="35">
        <v>24</v>
      </c>
      <c r="AT22" s="43">
        <f>Q22*AR22*AS22</f>
        <v>7557504703.920001</v>
      </c>
      <c r="AV22" s="43">
        <v>65941000000</v>
      </c>
    </row>
    <row r="23" spans="1:48" ht="24" customHeight="1">
      <c r="A23" s="16"/>
      <c r="B23" s="17">
        <f t="shared" si="8"/>
        <v>5</v>
      </c>
      <c r="C23" s="10"/>
      <c r="D23" s="18" t="s">
        <v>136</v>
      </c>
      <c r="E23" s="10"/>
      <c r="F23" s="18" t="s">
        <v>5</v>
      </c>
      <c r="G23" s="18" t="s">
        <v>226</v>
      </c>
      <c r="H23" s="10"/>
      <c r="I23" s="19">
        <v>2569804</v>
      </c>
      <c r="J23" s="19">
        <v>75660</v>
      </c>
      <c r="K23" s="17" t="s">
        <v>14</v>
      </c>
      <c r="L23" s="10"/>
      <c r="M23" s="60">
        <v>178</v>
      </c>
      <c r="N23" s="60">
        <v>239</v>
      </c>
      <c r="O23" s="60">
        <v>239</v>
      </c>
      <c r="P23" s="10"/>
      <c r="Q23" s="60">
        <f>N23*$Q$201</f>
        <v>7170</v>
      </c>
      <c r="R23" s="10"/>
      <c r="S23" s="62">
        <f>Q23+N23</f>
        <v>7409</v>
      </c>
      <c r="T23" s="10"/>
      <c r="U23" s="64">
        <v>9.3000000000000007</v>
      </c>
      <c r="V23" s="64">
        <v>9.3000000000000007</v>
      </c>
      <c r="W23" s="10"/>
      <c r="X23" s="43">
        <f>AP23+AT23</f>
        <v>10929577263.200001</v>
      </c>
      <c r="Y23" s="36">
        <f>X23/AV23</f>
        <v>7.2032117570453177E-2</v>
      </c>
      <c r="Z23" s="10"/>
      <c r="AA23" s="20">
        <v>48.3</v>
      </c>
      <c r="AB23" s="20">
        <v>2.2000000000000002</v>
      </c>
      <c r="AC23" s="20">
        <v>2.8</v>
      </c>
      <c r="AD23" s="20">
        <v>32</v>
      </c>
      <c r="AE23" s="20">
        <v>14.7</v>
      </c>
      <c r="AF23" s="66">
        <f>SUM(AA23:AE23)</f>
        <v>100</v>
      </c>
      <c r="AG23" s="10"/>
      <c r="AH23" s="72"/>
      <c r="AI23" s="73"/>
      <c r="AJ23" s="74"/>
      <c r="AK23" s="75"/>
      <c r="AL23" s="76"/>
      <c r="AN23" s="57">
        <v>57163.061000000002</v>
      </c>
      <c r="AO23" s="35">
        <v>80</v>
      </c>
      <c r="AP23" s="43">
        <f>N23*AN23*AO23</f>
        <v>1092957726.3199999</v>
      </c>
      <c r="AR23" s="57">
        <f>AN23</f>
        <v>57163.061000000002</v>
      </c>
      <c r="AS23" s="35">
        <v>24</v>
      </c>
      <c r="AT23" s="43">
        <f>Q23*AR23*AS23</f>
        <v>9836619536.8800011</v>
      </c>
      <c r="AV23" s="43">
        <v>151732000000</v>
      </c>
    </row>
    <row r="24" spans="1:48" ht="24" customHeight="1">
      <c r="A24" s="16"/>
      <c r="B24" s="110"/>
      <c r="C24" s="111"/>
      <c r="D24" s="109"/>
      <c r="E24" s="111"/>
      <c r="F24" s="109"/>
      <c r="G24" s="109"/>
      <c r="H24" s="111"/>
      <c r="I24" s="112"/>
      <c r="J24" s="112"/>
      <c r="K24" s="110"/>
      <c r="L24" s="111"/>
      <c r="M24" s="113"/>
      <c r="N24" s="113"/>
      <c r="O24" s="113"/>
      <c r="P24" s="111"/>
      <c r="Q24" s="113"/>
      <c r="R24" s="111"/>
      <c r="S24" s="114"/>
      <c r="T24" s="111"/>
      <c r="U24" s="115"/>
      <c r="V24" s="115"/>
      <c r="W24" s="111"/>
      <c r="X24" s="116"/>
      <c r="Y24" s="117"/>
      <c r="Z24" s="111"/>
      <c r="AA24" s="118"/>
      <c r="AB24" s="118"/>
      <c r="AC24" s="118"/>
      <c r="AD24" s="118"/>
      <c r="AE24" s="118"/>
      <c r="AF24" s="119"/>
      <c r="AG24" s="111"/>
      <c r="AH24" s="117"/>
      <c r="AI24" s="120"/>
      <c r="AJ24" s="121"/>
      <c r="AK24" s="122"/>
      <c r="AL24" s="123"/>
      <c r="AM24" s="124"/>
      <c r="AN24" s="125"/>
      <c r="AO24" s="126"/>
      <c r="AP24" s="127"/>
      <c r="AQ24" s="124"/>
      <c r="AR24" s="125"/>
      <c r="AS24" s="126"/>
      <c r="AT24" s="127"/>
      <c r="AU24" s="124"/>
      <c r="AV24" s="127"/>
    </row>
    <row r="25" spans="1:48" ht="24" customHeight="1">
      <c r="A25" s="16"/>
      <c r="B25" s="17">
        <v>1</v>
      </c>
      <c r="C25" s="10"/>
      <c r="D25" s="18" t="s">
        <v>134</v>
      </c>
      <c r="E25" s="10"/>
      <c r="F25" s="18" t="s">
        <v>8</v>
      </c>
      <c r="G25" s="18" t="s">
        <v>212</v>
      </c>
      <c r="H25" s="10"/>
      <c r="I25" s="19">
        <v>38224408</v>
      </c>
      <c r="J25" s="19">
        <v>12680</v>
      </c>
      <c r="K25" s="17" t="s">
        <v>14</v>
      </c>
      <c r="L25" s="10"/>
      <c r="M25" s="60">
        <v>3026</v>
      </c>
      <c r="N25" s="60">
        <v>3698</v>
      </c>
      <c r="O25" s="60">
        <v>3698</v>
      </c>
      <c r="P25" s="10"/>
      <c r="Q25" s="60">
        <f t="shared" ref="Q25:Q54" si="9">N25*$Q$201</f>
        <v>110940</v>
      </c>
      <c r="R25" s="10"/>
      <c r="S25" s="62">
        <f t="shared" ref="S25:S54" si="10">Q25+N25</f>
        <v>114638</v>
      </c>
      <c r="T25" s="10"/>
      <c r="U25" s="64">
        <v>9.6999999999999993</v>
      </c>
      <c r="V25" s="64">
        <v>9.6999999999999993</v>
      </c>
      <c r="W25" s="10"/>
      <c r="X25" s="43">
        <f t="shared" ref="X25:X54" si="11">AP25+AT25</f>
        <v>36777571480</v>
      </c>
      <c r="Y25" s="36">
        <f t="shared" ref="Y25:Y54" si="12">X25/AV25</f>
        <v>7.7913961629394859E-2</v>
      </c>
      <c r="Z25" s="10"/>
      <c r="AA25" s="20">
        <v>46.8</v>
      </c>
      <c r="AB25" s="20">
        <v>11.2</v>
      </c>
      <c r="AC25" s="20">
        <v>9</v>
      </c>
      <c r="AD25" s="20">
        <v>28.7</v>
      </c>
      <c r="AE25" s="20">
        <v>4.3</v>
      </c>
      <c r="AF25" s="66">
        <f t="shared" ref="AF25:AF54" si="13">SUM(AA25:AE25)</f>
        <v>100</v>
      </c>
      <c r="AG25" s="10"/>
      <c r="AH25" s="72"/>
      <c r="AI25" s="73"/>
      <c r="AJ25" s="74"/>
      <c r="AK25" s="75"/>
      <c r="AL25" s="76"/>
      <c r="AN25" s="57">
        <v>12431.575000000001</v>
      </c>
      <c r="AO25" s="35">
        <v>80</v>
      </c>
      <c r="AP25" s="43">
        <f t="shared" ref="AP25:AP54" si="14">N25*AN25*AO25</f>
        <v>3677757148</v>
      </c>
      <c r="AR25" s="57">
        <f t="shared" ref="AR25:AR54" si="15">AN25</f>
        <v>12431.575000000001</v>
      </c>
      <c r="AS25" s="35">
        <v>24</v>
      </c>
      <c r="AT25" s="43">
        <f t="shared" ref="AT25:AT54" si="16">Q25*AR25*AS25</f>
        <v>33099814332</v>
      </c>
      <c r="AV25" s="43">
        <v>472028000000</v>
      </c>
    </row>
    <row r="26" spans="1:48" ht="24" customHeight="1">
      <c r="A26" s="16"/>
      <c r="B26" s="17">
        <f t="shared" si="8"/>
        <v>2</v>
      </c>
      <c r="C26" s="10"/>
      <c r="D26" s="18" t="s">
        <v>74</v>
      </c>
      <c r="E26" s="10"/>
      <c r="F26" s="18" t="s">
        <v>8</v>
      </c>
      <c r="G26" s="18" t="s">
        <v>212</v>
      </c>
      <c r="H26" s="10"/>
      <c r="I26" s="19">
        <v>11183716</v>
      </c>
      <c r="J26" s="19">
        <v>18960</v>
      </c>
      <c r="K26" s="17" t="s">
        <v>14</v>
      </c>
      <c r="L26" s="10"/>
      <c r="M26" s="60">
        <v>824</v>
      </c>
      <c r="N26" s="60">
        <v>1026</v>
      </c>
      <c r="O26" s="60">
        <v>1026</v>
      </c>
      <c r="P26" s="10"/>
      <c r="Q26" s="60">
        <f t="shared" si="9"/>
        <v>30780</v>
      </c>
      <c r="R26" s="10"/>
      <c r="S26" s="62">
        <f t="shared" si="10"/>
        <v>31806</v>
      </c>
      <c r="T26" s="10"/>
      <c r="U26" s="64">
        <v>9.1999999999999993</v>
      </c>
      <c r="V26" s="64">
        <v>9.1999999999999993</v>
      </c>
      <c r="W26" s="10"/>
      <c r="X26" s="43">
        <f t="shared" si="11"/>
        <v>14869990368</v>
      </c>
      <c r="Y26" s="36">
        <f t="shared" si="12"/>
        <v>7.6169644650705345E-2</v>
      </c>
      <c r="Z26" s="10"/>
      <c r="AA26" s="20">
        <v>40.299999999999997</v>
      </c>
      <c r="AB26" s="20">
        <v>32.4</v>
      </c>
      <c r="AC26" s="20">
        <v>2.2000000000000002</v>
      </c>
      <c r="AD26" s="20">
        <v>18.100000000000001</v>
      </c>
      <c r="AE26" s="20">
        <v>7</v>
      </c>
      <c r="AF26" s="66">
        <f t="shared" si="13"/>
        <v>100</v>
      </c>
      <c r="AG26" s="10"/>
      <c r="AH26" s="72"/>
      <c r="AI26" s="73"/>
      <c r="AJ26" s="74"/>
      <c r="AK26" s="75"/>
      <c r="AL26" s="76"/>
      <c r="AN26" s="57">
        <v>18116.46</v>
      </c>
      <c r="AO26" s="35">
        <v>80</v>
      </c>
      <c r="AP26" s="43">
        <f t="shared" si="14"/>
        <v>1486999036.8000002</v>
      </c>
      <c r="AR26" s="57">
        <f t="shared" si="15"/>
        <v>18116.46</v>
      </c>
      <c r="AS26" s="35">
        <v>24</v>
      </c>
      <c r="AT26" s="43">
        <f t="shared" si="16"/>
        <v>13382991331.199999</v>
      </c>
      <c r="AV26" s="43">
        <v>195222000000</v>
      </c>
    </row>
    <row r="27" spans="1:48" ht="24" customHeight="1">
      <c r="A27" s="16"/>
      <c r="B27" s="17">
        <f t="shared" si="8"/>
        <v>3</v>
      </c>
      <c r="C27" s="10"/>
      <c r="D27" s="18" t="s">
        <v>99</v>
      </c>
      <c r="E27" s="10"/>
      <c r="F27" s="18" t="s">
        <v>8</v>
      </c>
      <c r="G27" s="18" t="s">
        <v>212</v>
      </c>
      <c r="H27" s="10"/>
      <c r="I27" s="19">
        <v>1970530</v>
      </c>
      <c r="J27" s="19">
        <v>14630</v>
      </c>
      <c r="K27" s="17" t="s">
        <v>14</v>
      </c>
      <c r="L27" s="10"/>
      <c r="M27" s="60">
        <v>158</v>
      </c>
      <c r="N27" s="60">
        <v>184</v>
      </c>
      <c r="O27" s="60">
        <v>184</v>
      </c>
      <c r="P27" s="10"/>
      <c r="Q27" s="60">
        <f t="shared" si="9"/>
        <v>5520</v>
      </c>
      <c r="R27" s="10"/>
      <c r="S27" s="62">
        <f t="shared" si="10"/>
        <v>5704</v>
      </c>
      <c r="T27" s="10"/>
      <c r="U27" s="64">
        <v>9.3000000000000007</v>
      </c>
      <c r="V27" s="64">
        <v>9.3000000000000007</v>
      </c>
      <c r="W27" s="10"/>
      <c r="X27" s="43">
        <f t="shared" si="11"/>
        <v>2083382688.0000002</v>
      </c>
      <c r="Y27" s="36">
        <f t="shared" si="12"/>
        <v>7.5120166149852174E-2</v>
      </c>
      <c r="Z27" s="10"/>
      <c r="AA27" s="20">
        <v>44.9</v>
      </c>
      <c r="AB27" s="20">
        <v>12</v>
      </c>
      <c r="AC27" s="20">
        <v>4.4000000000000004</v>
      </c>
      <c r="AD27" s="20">
        <v>34.799999999999997</v>
      </c>
      <c r="AE27" s="20">
        <v>3.9</v>
      </c>
      <c r="AF27" s="66">
        <f t="shared" si="13"/>
        <v>100</v>
      </c>
      <c r="AG27" s="10"/>
      <c r="AH27" s="72"/>
      <c r="AI27" s="73"/>
      <c r="AJ27" s="74"/>
      <c r="AK27" s="75"/>
      <c r="AL27" s="76"/>
      <c r="AN27" s="57">
        <v>14153.415000000001</v>
      </c>
      <c r="AO27" s="35">
        <v>80</v>
      </c>
      <c r="AP27" s="43">
        <f t="shared" si="14"/>
        <v>208338268.80000001</v>
      </c>
      <c r="AR27" s="57">
        <f t="shared" si="15"/>
        <v>14153.415000000001</v>
      </c>
      <c r="AS27" s="35">
        <v>24</v>
      </c>
      <c r="AT27" s="43">
        <f t="shared" si="16"/>
        <v>1875044419.2000003</v>
      </c>
      <c r="AV27" s="43">
        <v>27734000000</v>
      </c>
    </row>
    <row r="28" spans="1:48" ht="24" customHeight="1">
      <c r="A28" s="16"/>
      <c r="B28" s="17">
        <f t="shared" si="8"/>
        <v>4</v>
      </c>
      <c r="C28" s="10"/>
      <c r="D28" s="18" t="s">
        <v>104</v>
      </c>
      <c r="E28" s="10"/>
      <c r="F28" s="18" t="s">
        <v>8</v>
      </c>
      <c r="G28" s="18" t="s">
        <v>212</v>
      </c>
      <c r="H28" s="10"/>
      <c r="I28" s="19">
        <v>2908249</v>
      </c>
      <c r="J28" s="19">
        <v>14770</v>
      </c>
      <c r="K28" s="17" t="s">
        <v>14</v>
      </c>
      <c r="L28" s="10"/>
      <c r="M28" s="60">
        <v>192</v>
      </c>
      <c r="N28" s="60">
        <v>234</v>
      </c>
      <c r="O28" s="60">
        <v>234</v>
      </c>
      <c r="P28" s="10"/>
      <c r="Q28" s="60">
        <f t="shared" si="9"/>
        <v>7020</v>
      </c>
      <c r="R28" s="10"/>
      <c r="S28" s="62">
        <f t="shared" si="10"/>
        <v>7254</v>
      </c>
      <c r="T28" s="10"/>
      <c r="U28" s="64">
        <v>8</v>
      </c>
      <c r="V28" s="64">
        <v>8</v>
      </c>
      <c r="W28" s="10"/>
      <c r="X28" s="43">
        <f t="shared" si="11"/>
        <v>2807902655.9999995</v>
      </c>
      <c r="Y28" s="36">
        <f t="shared" si="12"/>
        <v>6.5266669517921053E-2</v>
      </c>
      <c r="Z28" s="10"/>
      <c r="AA28" s="20">
        <v>46.4</v>
      </c>
      <c r="AB28" s="20">
        <v>5.7</v>
      </c>
      <c r="AC28" s="20">
        <v>8.9</v>
      </c>
      <c r="AD28" s="20">
        <v>38</v>
      </c>
      <c r="AE28" s="20">
        <v>1</v>
      </c>
      <c r="AF28" s="66">
        <f t="shared" si="13"/>
        <v>100</v>
      </c>
      <c r="AG28" s="10"/>
      <c r="AH28" s="72"/>
      <c r="AI28" s="73"/>
      <c r="AJ28" s="74"/>
      <c r="AK28" s="75"/>
      <c r="AL28" s="76"/>
      <c r="AN28" s="57">
        <v>14999.48</v>
      </c>
      <c r="AO28" s="35">
        <v>80</v>
      </c>
      <c r="AP28" s="43">
        <f t="shared" si="14"/>
        <v>280790265.59999996</v>
      </c>
      <c r="AR28" s="57">
        <f t="shared" si="15"/>
        <v>14999.48</v>
      </c>
      <c r="AS28" s="35">
        <v>24</v>
      </c>
      <c r="AT28" s="43">
        <f t="shared" si="16"/>
        <v>2527112390.3999996</v>
      </c>
      <c r="AV28" s="43">
        <v>43022000000</v>
      </c>
    </row>
    <row r="29" spans="1:48" ht="24" customHeight="1">
      <c r="A29" s="16"/>
      <c r="B29" s="17">
        <f t="shared" si="8"/>
        <v>5</v>
      </c>
      <c r="C29" s="10"/>
      <c r="D29" s="18" t="s">
        <v>81</v>
      </c>
      <c r="E29" s="10"/>
      <c r="F29" s="18" t="s">
        <v>8</v>
      </c>
      <c r="G29" s="18" t="s">
        <v>212</v>
      </c>
      <c r="H29" s="10"/>
      <c r="I29" s="19">
        <v>9753281</v>
      </c>
      <c r="J29" s="19">
        <v>12570</v>
      </c>
      <c r="K29" s="17" t="s">
        <v>14</v>
      </c>
      <c r="L29" s="10"/>
      <c r="M29" s="60">
        <v>607</v>
      </c>
      <c r="N29" s="60">
        <v>756</v>
      </c>
      <c r="O29" s="60">
        <v>756</v>
      </c>
      <c r="P29" s="10"/>
      <c r="Q29" s="60">
        <f t="shared" si="9"/>
        <v>22680</v>
      </c>
      <c r="R29" s="10"/>
      <c r="S29" s="62">
        <f t="shared" si="10"/>
        <v>23436</v>
      </c>
      <c r="T29" s="10"/>
      <c r="U29" s="64">
        <v>7.8</v>
      </c>
      <c r="V29" s="64">
        <v>7.8</v>
      </c>
      <c r="W29" s="10"/>
      <c r="X29" s="43">
        <f t="shared" si="11"/>
        <v>7857789004.7999992</v>
      </c>
      <c r="Y29" s="36">
        <f t="shared" si="12"/>
        <v>6.1626334278118061E-2</v>
      </c>
      <c r="Z29" s="10"/>
      <c r="AA29" s="20">
        <v>44.3</v>
      </c>
      <c r="AB29" s="20">
        <v>10.5</v>
      </c>
      <c r="AC29" s="20">
        <v>12</v>
      </c>
      <c r="AD29" s="20">
        <v>25</v>
      </c>
      <c r="AE29" s="20">
        <v>8.1999999999999993</v>
      </c>
      <c r="AF29" s="66">
        <f t="shared" si="13"/>
        <v>100</v>
      </c>
      <c r="AG29" s="10"/>
      <c r="AH29" s="72"/>
      <c r="AI29" s="73"/>
      <c r="AJ29" s="74"/>
      <c r="AK29" s="75"/>
      <c r="AL29" s="76"/>
      <c r="AN29" s="57">
        <v>12992.376</v>
      </c>
      <c r="AO29" s="35">
        <v>80</v>
      </c>
      <c r="AP29" s="43">
        <f t="shared" si="14"/>
        <v>785778900.48000002</v>
      </c>
      <c r="AR29" s="57">
        <f t="shared" si="15"/>
        <v>12992.376</v>
      </c>
      <c r="AS29" s="35">
        <v>24</v>
      </c>
      <c r="AT29" s="43">
        <f t="shared" si="16"/>
        <v>7072010104.3199997</v>
      </c>
      <c r="AV29" s="43">
        <v>127507000000</v>
      </c>
    </row>
    <row r="30" spans="1:48" ht="24" customHeight="1">
      <c r="A30" s="16"/>
      <c r="B30" s="17">
        <f t="shared" si="8"/>
        <v>6</v>
      </c>
      <c r="C30" s="10"/>
      <c r="D30" s="18" t="s">
        <v>135</v>
      </c>
      <c r="E30" s="10"/>
      <c r="F30" s="18" t="s">
        <v>8</v>
      </c>
      <c r="G30" s="18" t="s">
        <v>212</v>
      </c>
      <c r="H30" s="10"/>
      <c r="I30" s="19">
        <v>10371627</v>
      </c>
      <c r="J30" s="19">
        <v>19850</v>
      </c>
      <c r="K30" s="17" t="s">
        <v>14</v>
      </c>
      <c r="L30" s="10"/>
      <c r="M30" s="60">
        <v>563</v>
      </c>
      <c r="N30" s="60">
        <v>768</v>
      </c>
      <c r="O30" s="60">
        <v>768</v>
      </c>
      <c r="P30" s="10"/>
      <c r="Q30" s="60">
        <f t="shared" si="9"/>
        <v>23040</v>
      </c>
      <c r="R30" s="10"/>
      <c r="S30" s="62">
        <f t="shared" si="10"/>
        <v>23808</v>
      </c>
      <c r="T30" s="10"/>
      <c r="U30" s="64">
        <v>7.4</v>
      </c>
      <c r="V30" s="64">
        <v>7.4</v>
      </c>
      <c r="W30" s="10"/>
      <c r="X30" s="43">
        <f t="shared" si="11"/>
        <v>12274729574.400002</v>
      </c>
      <c r="Y30" s="36">
        <f t="shared" si="12"/>
        <v>5.9503454303248896E-2</v>
      </c>
      <c r="Z30" s="10"/>
      <c r="AA30" s="20">
        <v>47.6</v>
      </c>
      <c r="AB30" s="20">
        <v>18.3</v>
      </c>
      <c r="AC30" s="20">
        <v>5.9</v>
      </c>
      <c r="AD30" s="20">
        <v>21.8</v>
      </c>
      <c r="AE30" s="20">
        <v>6.4</v>
      </c>
      <c r="AF30" s="66">
        <f t="shared" si="13"/>
        <v>100.00000000000001</v>
      </c>
      <c r="AG30" s="10"/>
      <c r="AH30" s="72"/>
      <c r="AI30" s="73"/>
      <c r="AJ30" s="74"/>
      <c r="AK30" s="75"/>
      <c r="AL30" s="76"/>
      <c r="AN30" s="57">
        <v>19978.401000000002</v>
      </c>
      <c r="AO30" s="35">
        <v>80</v>
      </c>
      <c r="AP30" s="43">
        <f t="shared" si="14"/>
        <v>1227472957.4400001</v>
      </c>
      <c r="AR30" s="57">
        <f t="shared" si="15"/>
        <v>19978.401000000002</v>
      </c>
      <c r="AS30" s="35">
        <v>24</v>
      </c>
      <c r="AT30" s="43">
        <f t="shared" si="16"/>
        <v>11047256616.960001</v>
      </c>
      <c r="AV30" s="43">
        <v>206286000000</v>
      </c>
    </row>
    <row r="31" spans="1:48" ht="24" customHeight="1">
      <c r="A31" s="16"/>
      <c r="B31" s="17">
        <f t="shared" si="8"/>
        <v>7</v>
      </c>
      <c r="C31" s="10"/>
      <c r="D31" s="18" t="s">
        <v>52</v>
      </c>
      <c r="E31" s="10"/>
      <c r="F31" s="18" t="s">
        <v>8</v>
      </c>
      <c r="G31" s="18" t="s">
        <v>212</v>
      </c>
      <c r="H31" s="10"/>
      <c r="I31" s="19">
        <v>1170125</v>
      </c>
      <c r="J31" s="19">
        <v>23680</v>
      </c>
      <c r="K31" s="17" t="s">
        <v>14</v>
      </c>
      <c r="L31" s="10"/>
      <c r="M31" s="60">
        <v>46</v>
      </c>
      <c r="N31" s="60">
        <v>60</v>
      </c>
      <c r="O31" s="60">
        <v>60</v>
      </c>
      <c r="P31" s="10"/>
      <c r="Q31" s="60">
        <f t="shared" si="9"/>
        <v>1800</v>
      </c>
      <c r="R31" s="10"/>
      <c r="S31" s="62">
        <f t="shared" si="10"/>
        <v>1860</v>
      </c>
      <c r="T31" s="10"/>
      <c r="U31" s="64">
        <v>5.0999999999999996</v>
      </c>
      <c r="V31" s="64">
        <v>5.0999999999999996</v>
      </c>
      <c r="W31" s="10"/>
      <c r="X31" s="43">
        <f t="shared" si="11"/>
        <v>1152918624</v>
      </c>
      <c r="Y31" s="36">
        <f t="shared" si="12"/>
        <v>5.5187335407591784E-2</v>
      </c>
      <c r="Z31" s="10"/>
      <c r="AA31" s="20">
        <v>34.799999999999997</v>
      </c>
      <c r="AB31" s="20">
        <v>21.7</v>
      </c>
      <c r="AC31" s="20">
        <v>4.3</v>
      </c>
      <c r="AD31" s="20">
        <v>30.4</v>
      </c>
      <c r="AE31" s="20">
        <v>8.8000000000000007</v>
      </c>
      <c r="AF31" s="66">
        <f t="shared" si="13"/>
        <v>99.999999999999986</v>
      </c>
      <c r="AG31" s="10"/>
      <c r="AH31" s="72"/>
      <c r="AI31" s="73"/>
      <c r="AJ31" s="74"/>
      <c r="AK31" s="75"/>
      <c r="AL31" s="76"/>
      <c r="AN31" s="57">
        <v>24019.137999999999</v>
      </c>
      <c r="AO31" s="35">
        <v>80</v>
      </c>
      <c r="AP31" s="43">
        <f t="shared" si="14"/>
        <v>115291862.40000001</v>
      </c>
      <c r="AR31" s="57">
        <f t="shared" si="15"/>
        <v>24019.137999999999</v>
      </c>
      <c r="AS31" s="35">
        <v>24</v>
      </c>
      <c r="AT31" s="43">
        <f t="shared" si="16"/>
        <v>1037626761.5999999</v>
      </c>
      <c r="AV31" s="43">
        <v>20891000000</v>
      </c>
    </row>
    <row r="32" spans="1:48" ht="24" customHeight="1">
      <c r="A32" s="16"/>
      <c r="B32" s="17">
        <f t="shared" si="8"/>
        <v>8</v>
      </c>
      <c r="C32" s="10"/>
      <c r="D32" s="18" t="s">
        <v>82</v>
      </c>
      <c r="E32" s="10"/>
      <c r="F32" s="18" t="s">
        <v>8</v>
      </c>
      <c r="G32" s="18" t="s">
        <v>212</v>
      </c>
      <c r="H32" s="10"/>
      <c r="I32" s="19">
        <v>332474</v>
      </c>
      <c r="J32" s="19">
        <v>56990</v>
      </c>
      <c r="K32" s="17" t="s">
        <v>14</v>
      </c>
      <c r="L32" s="10"/>
      <c r="M32" s="60">
        <v>18</v>
      </c>
      <c r="N32" s="60">
        <v>22</v>
      </c>
      <c r="O32" s="60">
        <v>22</v>
      </c>
      <c r="P32" s="10"/>
      <c r="Q32" s="60">
        <f t="shared" si="9"/>
        <v>660</v>
      </c>
      <c r="R32" s="10"/>
      <c r="S32" s="62">
        <f t="shared" si="10"/>
        <v>682</v>
      </c>
      <c r="T32" s="10"/>
      <c r="U32" s="64">
        <v>6.6</v>
      </c>
      <c r="V32" s="64">
        <v>6.6</v>
      </c>
      <c r="W32" s="10"/>
      <c r="X32" s="43">
        <f t="shared" si="11"/>
        <v>1086939902.4000001</v>
      </c>
      <c r="Y32" s="36">
        <f t="shared" si="12"/>
        <v>5.2468618575014489E-2</v>
      </c>
      <c r="Z32" s="10"/>
      <c r="AA32" s="20">
        <v>72.2</v>
      </c>
      <c r="AB32" s="20">
        <v>11.1</v>
      </c>
      <c r="AC32" s="20">
        <v>0</v>
      </c>
      <c r="AD32" s="20">
        <v>11.1</v>
      </c>
      <c r="AE32" s="20">
        <v>5.6</v>
      </c>
      <c r="AF32" s="66">
        <f t="shared" si="13"/>
        <v>99.999999999999986</v>
      </c>
      <c r="AG32" s="10"/>
      <c r="AH32" s="72"/>
      <c r="AI32" s="73"/>
      <c r="AJ32" s="74"/>
      <c r="AK32" s="75"/>
      <c r="AL32" s="76"/>
      <c r="AN32" s="57">
        <v>61757.949000000001</v>
      </c>
      <c r="AO32" s="35">
        <v>80</v>
      </c>
      <c r="AP32" s="43">
        <f t="shared" si="14"/>
        <v>108693990.24000001</v>
      </c>
      <c r="AR32" s="57">
        <f t="shared" si="15"/>
        <v>61757.949000000001</v>
      </c>
      <c r="AS32" s="35">
        <v>24</v>
      </c>
      <c r="AT32" s="43">
        <f t="shared" si="16"/>
        <v>978245912.16000009</v>
      </c>
      <c r="AV32" s="43">
        <v>20716000000</v>
      </c>
    </row>
    <row r="33" spans="1:48" ht="24" customHeight="1">
      <c r="A33" s="16"/>
      <c r="B33" s="17">
        <f t="shared" si="8"/>
        <v>9</v>
      </c>
      <c r="C33" s="10"/>
      <c r="D33" s="18" t="s">
        <v>152</v>
      </c>
      <c r="E33" s="10"/>
      <c r="F33" s="18" t="s">
        <v>8</v>
      </c>
      <c r="G33" s="18" t="s">
        <v>212</v>
      </c>
      <c r="H33" s="10"/>
      <c r="I33" s="19">
        <v>2077862</v>
      </c>
      <c r="J33" s="19">
        <v>21660</v>
      </c>
      <c r="K33" s="17" t="s">
        <v>14</v>
      </c>
      <c r="L33" s="10"/>
      <c r="M33" s="60">
        <v>130</v>
      </c>
      <c r="N33" s="60">
        <v>134</v>
      </c>
      <c r="O33" s="60">
        <v>134</v>
      </c>
      <c r="P33" s="10"/>
      <c r="Q33" s="60">
        <f t="shared" si="9"/>
        <v>4020</v>
      </c>
      <c r="R33" s="10"/>
      <c r="S33" s="62">
        <f t="shared" si="10"/>
        <v>4154</v>
      </c>
      <c r="T33" s="10"/>
      <c r="U33" s="64">
        <v>6.4</v>
      </c>
      <c r="V33" s="64">
        <v>6.4</v>
      </c>
      <c r="W33" s="10"/>
      <c r="X33" s="43">
        <f t="shared" si="11"/>
        <v>2317940683.1999998</v>
      </c>
      <c r="Y33" s="36">
        <f t="shared" si="12"/>
        <v>5.1911239881752211E-2</v>
      </c>
      <c r="Z33" s="10"/>
      <c r="AA33" s="20">
        <v>46.9</v>
      </c>
      <c r="AB33" s="20">
        <v>19.2</v>
      </c>
      <c r="AC33" s="20">
        <v>10</v>
      </c>
      <c r="AD33" s="20">
        <v>16.899999999999999</v>
      </c>
      <c r="AE33" s="20">
        <v>7</v>
      </c>
      <c r="AF33" s="66">
        <f t="shared" si="13"/>
        <v>100</v>
      </c>
      <c r="AG33" s="10"/>
      <c r="AH33" s="72"/>
      <c r="AI33" s="73"/>
      <c r="AJ33" s="74"/>
      <c r="AK33" s="75"/>
      <c r="AL33" s="76"/>
      <c r="AN33" s="57">
        <v>21622.580999999998</v>
      </c>
      <c r="AO33" s="35">
        <v>80</v>
      </c>
      <c r="AP33" s="43">
        <f t="shared" si="14"/>
        <v>231794068.31999999</v>
      </c>
      <c r="AR33" s="57">
        <f t="shared" si="15"/>
        <v>21622.580999999998</v>
      </c>
      <c r="AS33" s="35">
        <v>24</v>
      </c>
      <c r="AT33" s="43">
        <f t="shared" si="16"/>
        <v>2086146614.8799996</v>
      </c>
      <c r="AV33" s="43">
        <v>44652000000</v>
      </c>
    </row>
    <row r="34" spans="1:48" ht="24" customHeight="1">
      <c r="A34" s="16"/>
      <c r="B34" s="17">
        <f t="shared" si="8"/>
        <v>10</v>
      </c>
      <c r="C34" s="10"/>
      <c r="D34" s="18" t="s">
        <v>105</v>
      </c>
      <c r="E34" s="10"/>
      <c r="F34" s="18" t="s">
        <v>8</v>
      </c>
      <c r="G34" s="18" t="s">
        <v>212</v>
      </c>
      <c r="H34" s="10"/>
      <c r="I34" s="19">
        <v>575747</v>
      </c>
      <c r="J34" s="19">
        <v>76660</v>
      </c>
      <c r="K34" s="17" t="s">
        <v>14</v>
      </c>
      <c r="L34" s="10"/>
      <c r="M34" s="60">
        <v>32</v>
      </c>
      <c r="N34" s="60">
        <v>36</v>
      </c>
      <c r="O34" s="60">
        <v>36</v>
      </c>
      <c r="P34" s="10"/>
      <c r="Q34" s="60">
        <f t="shared" si="9"/>
        <v>1080</v>
      </c>
      <c r="R34" s="10"/>
      <c r="S34" s="62">
        <f t="shared" si="10"/>
        <v>1116</v>
      </c>
      <c r="T34" s="10"/>
      <c r="U34" s="64">
        <v>6.9</v>
      </c>
      <c r="V34" s="64">
        <v>6.9</v>
      </c>
      <c r="W34" s="10"/>
      <c r="X34" s="43">
        <f t="shared" si="11"/>
        <v>3003217660.8000002</v>
      </c>
      <c r="Y34" s="36">
        <f t="shared" si="12"/>
        <v>4.9483739941671753E-2</v>
      </c>
      <c r="Z34" s="10"/>
      <c r="AA34" s="20">
        <v>62.5</v>
      </c>
      <c r="AB34" s="20">
        <v>9.4</v>
      </c>
      <c r="AC34" s="20">
        <v>3.1</v>
      </c>
      <c r="AD34" s="20">
        <v>25</v>
      </c>
      <c r="AE34" s="20">
        <v>0</v>
      </c>
      <c r="AF34" s="66">
        <f t="shared" si="13"/>
        <v>100</v>
      </c>
      <c r="AG34" s="10"/>
      <c r="AH34" s="72"/>
      <c r="AI34" s="73"/>
      <c r="AJ34" s="74"/>
      <c r="AK34" s="75"/>
      <c r="AL34" s="76"/>
      <c r="AN34" s="57">
        <v>104278.391</v>
      </c>
      <c r="AO34" s="35">
        <v>80</v>
      </c>
      <c r="AP34" s="43">
        <f t="shared" si="14"/>
        <v>300321766.08000004</v>
      </c>
      <c r="AR34" s="57">
        <f t="shared" si="15"/>
        <v>104278.391</v>
      </c>
      <c r="AS34" s="35">
        <v>24</v>
      </c>
      <c r="AT34" s="43">
        <f t="shared" si="16"/>
        <v>2702895894.7200003</v>
      </c>
      <c r="AV34" s="43">
        <v>60691000000</v>
      </c>
    </row>
    <row r="35" spans="1:48" ht="24" customHeight="1">
      <c r="A35" s="16"/>
      <c r="B35" s="17">
        <f t="shared" si="8"/>
        <v>11</v>
      </c>
      <c r="C35" s="10"/>
      <c r="D35" s="18" t="s">
        <v>63</v>
      </c>
      <c r="E35" s="10"/>
      <c r="F35" s="18" t="s">
        <v>8</v>
      </c>
      <c r="G35" s="18" t="s">
        <v>212</v>
      </c>
      <c r="H35" s="10"/>
      <c r="I35" s="19">
        <v>1312442</v>
      </c>
      <c r="J35" s="19">
        <v>17750</v>
      </c>
      <c r="K35" s="17" t="s">
        <v>14</v>
      </c>
      <c r="L35" s="10"/>
      <c r="M35" s="60">
        <v>71</v>
      </c>
      <c r="N35" s="60">
        <v>80</v>
      </c>
      <c r="O35" s="60">
        <v>80</v>
      </c>
      <c r="P35" s="10"/>
      <c r="Q35" s="60">
        <f t="shared" si="9"/>
        <v>2400</v>
      </c>
      <c r="R35" s="10"/>
      <c r="S35" s="62">
        <f t="shared" si="10"/>
        <v>2480</v>
      </c>
      <c r="T35" s="10"/>
      <c r="U35" s="64">
        <v>6.1</v>
      </c>
      <c r="V35" s="64">
        <v>6.1</v>
      </c>
      <c r="W35" s="10"/>
      <c r="X35" s="43">
        <f t="shared" si="11"/>
        <v>1167186944</v>
      </c>
      <c r="Y35" s="36">
        <f t="shared" si="12"/>
        <v>4.8640896149358223E-2</v>
      </c>
      <c r="Z35" s="10"/>
      <c r="AA35" s="20">
        <v>52.1</v>
      </c>
      <c r="AB35" s="20">
        <v>1.4</v>
      </c>
      <c r="AC35" s="20">
        <v>7</v>
      </c>
      <c r="AD35" s="20">
        <v>31</v>
      </c>
      <c r="AE35" s="20">
        <v>8.5</v>
      </c>
      <c r="AF35" s="66">
        <f t="shared" si="13"/>
        <v>100</v>
      </c>
      <c r="AG35" s="10"/>
      <c r="AH35" s="72"/>
      <c r="AI35" s="73"/>
      <c r="AJ35" s="74"/>
      <c r="AK35" s="75"/>
      <c r="AL35" s="76"/>
      <c r="AN35" s="57">
        <v>18237.295999999998</v>
      </c>
      <c r="AO35" s="35">
        <v>80</v>
      </c>
      <c r="AP35" s="43">
        <f t="shared" si="14"/>
        <v>116718694.39999999</v>
      </c>
      <c r="AR35" s="57">
        <f t="shared" si="15"/>
        <v>18237.295999999998</v>
      </c>
      <c r="AS35" s="35">
        <v>24</v>
      </c>
      <c r="AT35" s="43">
        <f t="shared" si="16"/>
        <v>1050468249.5999999</v>
      </c>
      <c r="AV35" s="43">
        <v>23996000000</v>
      </c>
    </row>
    <row r="36" spans="1:48" ht="24" customHeight="1">
      <c r="A36" s="16"/>
      <c r="B36" s="17">
        <f t="shared" si="8"/>
        <v>12</v>
      </c>
      <c r="C36" s="10"/>
      <c r="D36" s="18" t="s">
        <v>151</v>
      </c>
      <c r="E36" s="10"/>
      <c r="F36" s="18" t="s">
        <v>8</v>
      </c>
      <c r="G36" s="18" t="s">
        <v>212</v>
      </c>
      <c r="H36" s="10"/>
      <c r="I36" s="19">
        <v>5444218</v>
      </c>
      <c r="J36" s="19">
        <v>16810</v>
      </c>
      <c r="K36" s="17" t="s">
        <v>14</v>
      </c>
      <c r="L36" s="10"/>
      <c r="M36" s="60">
        <v>275</v>
      </c>
      <c r="N36" s="60">
        <v>330</v>
      </c>
      <c r="O36" s="60">
        <v>330</v>
      </c>
      <c r="P36" s="10"/>
      <c r="Q36" s="60">
        <f t="shared" si="9"/>
        <v>9900</v>
      </c>
      <c r="R36" s="10"/>
      <c r="S36" s="62">
        <f t="shared" si="10"/>
        <v>10230</v>
      </c>
      <c r="T36" s="10"/>
      <c r="U36" s="64">
        <v>6.1</v>
      </c>
      <c r="V36" s="64">
        <v>6.1</v>
      </c>
      <c r="W36" s="10"/>
      <c r="X36" s="43">
        <f t="shared" si="11"/>
        <v>4357583472</v>
      </c>
      <c r="Y36" s="36">
        <f t="shared" si="12"/>
        <v>4.8611500005577804E-2</v>
      </c>
      <c r="Z36" s="10"/>
      <c r="AA36" s="20">
        <v>50.2</v>
      </c>
      <c r="AB36" s="20">
        <v>8.6999999999999993</v>
      </c>
      <c r="AC36" s="20">
        <v>7.6</v>
      </c>
      <c r="AD36" s="20">
        <v>29.1</v>
      </c>
      <c r="AE36" s="20">
        <v>4.4000000000000004</v>
      </c>
      <c r="AF36" s="66">
        <f t="shared" si="13"/>
        <v>100</v>
      </c>
      <c r="AG36" s="10"/>
      <c r="AH36" s="72"/>
      <c r="AI36" s="73"/>
      <c r="AJ36" s="74"/>
      <c r="AK36" s="75"/>
      <c r="AL36" s="76"/>
      <c r="AN36" s="57">
        <v>16505.998</v>
      </c>
      <c r="AO36" s="35">
        <v>80</v>
      </c>
      <c r="AP36" s="43">
        <f t="shared" si="14"/>
        <v>435758347.19999999</v>
      </c>
      <c r="AR36" s="57">
        <f t="shared" si="15"/>
        <v>16505.998</v>
      </c>
      <c r="AS36" s="35">
        <v>24</v>
      </c>
      <c r="AT36" s="43">
        <f t="shared" si="16"/>
        <v>3921825124.7999997</v>
      </c>
      <c r="AV36" s="43">
        <v>89641000000</v>
      </c>
    </row>
    <row r="37" spans="1:48" ht="24" customHeight="1">
      <c r="A37" s="16"/>
      <c r="B37" s="17">
        <f t="shared" si="8"/>
        <v>13</v>
      </c>
      <c r="C37" s="10"/>
      <c r="D37" s="18" t="s">
        <v>53</v>
      </c>
      <c r="E37" s="10"/>
      <c r="F37" s="18" t="s">
        <v>8</v>
      </c>
      <c r="G37" s="18" t="s">
        <v>212</v>
      </c>
      <c r="H37" s="10"/>
      <c r="I37" s="19">
        <v>10610947</v>
      </c>
      <c r="J37" s="19">
        <v>17570</v>
      </c>
      <c r="K37" s="17" t="s">
        <v>14</v>
      </c>
      <c r="L37" s="10"/>
      <c r="M37" s="60">
        <v>611</v>
      </c>
      <c r="N37" s="60">
        <v>630</v>
      </c>
      <c r="O37" s="60">
        <v>630</v>
      </c>
      <c r="P37" s="10"/>
      <c r="Q37" s="60">
        <f t="shared" si="9"/>
        <v>18900</v>
      </c>
      <c r="R37" s="10"/>
      <c r="S37" s="62">
        <f t="shared" si="10"/>
        <v>19530</v>
      </c>
      <c r="T37" s="10"/>
      <c r="U37" s="64">
        <v>5.9</v>
      </c>
      <c r="V37" s="64">
        <v>5.9</v>
      </c>
      <c r="W37" s="10"/>
      <c r="X37" s="43">
        <f t="shared" si="11"/>
        <v>9305547047.9999981</v>
      </c>
      <c r="Y37" s="36">
        <f t="shared" si="12"/>
        <v>4.7698739289558659E-2</v>
      </c>
      <c r="Z37" s="10"/>
      <c r="AA37" s="20">
        <v>53.7</v>
      </c>
      <c r="AB37" s="20">
        <v>10.3</v>
      </c>
      <c r="AC37" s="20">
        <v>8.6999999999999993</v>
      </c>
      <c r="AD37" s="20">
        <v>21.3</v>
      </c>
      <c r="AE37" s="20">
        <v>6</v>
      </c>
      <c r="AF37" s="66">
        <f t="shared" si="13"/>
        <v>100</v>
      </c>
      <c r="AG37" s="10"/>
      <c r="AH37" s="72"/>
      <c r="AI37" s="73"/>
      <c r="AJ37" s="74"/>
      <c r="AK37" s="75"/>
      <c r="AL37" s="76"/>
      <c r="AN37" s="57">
        <v>18463.386999999999</v>
      </c>
      <c r="AO37" s="35">
        <v>80</v>
      </c>
      <c r="AP37" s="43">
        <f t="shared" si="14"/>
        <v>930554704.79999995</v>
      </c>
      <c r="AR37" s="57">
        <f t="shared" si="15"/>
        <v>18463.386999999999</v>
      </c>
      <c r="AS37" s="35">
        <v>24</v>
      </c>
      <c r="AT37" s="43">
        <f t="shared" si="16"/>
        <v>8374992343.1999989</v>
      </c>
      <c r="AV37" s="43">
        <v>195090000000</v>
      </c>
    </row>
    <row r="38" spans="1:48" ht="24" customHeight="1">
      <c r="A38" s="16"/>
      <c r="B38" s="17">
        <f t="shared" si="8"/>
        <v>14</v>
      </c>
      <c r="C38" s="10"/>
      <c r="D38" s="18" t="s">
        <v>25</v>
      </c>
      <c r="E38" s="10"/>
      <c r="F38" s="18" t="s">
        <v>8</v>
      </c>
      <c r="G38" s="18" t="s">
        <v>212</v>
      </c>
      <c r="H38" s="10"/>
      <c r="I38" s="19">
        <v>11358379</v>
      </c>
      <c r="J38" s="19">
        <v>41860</v>
      </c>
      <c r="K38" s="17" t="s">
        <v>14</v>
      </c>
      <c r="L38" s="10"/>
      <c r="M38" s="60">
        <v>637</v>
      </c>
      <c r="N38" s="60">
        <v>657</v>
      </c>
      <c r="O38" s="60">
        <v>657</v>
      </c>
      <c r="P38" s="10"/>
      <c r="Q38" s="60">
        <f t="shared" si="9"/>
        <v>19710</v>
      </c>
      <c r="R38" s="10"/>
      <c r="S38" s="62">
        <f t="shared" si="10"/>
        <v>20367</v>
      </c>
      <c r="T38" s="10"/>
      <c r="U38" s="64">
        <v>5.8</v>
      </c>
      <c r="V38" s="64">
        <v>5.8</v>
      </c>
      <c r="W38" s="10"/>
      <c r="X38" s="43">
        <f t="shared" si="11"/>
        <v>22081559760</v>
      </c>
      <c r="Y38" s="36">
        <f t="shared" si="12"/>
        <v>4.6384277008845579E-2</v>
      </c>
      <c r="Z38" s="10"/>
      <c r="AA38" s="20">
        <v>57.1</v>
      </c>
      <c r="AB38" s="20">
        <v>14.4</v>
      </c>
      <c r="AC38" s="20">
        <v>11.1</v>
      </c>
      <c r="AD38" s="20">
        <v>12.2</v>
      </c>
      <c r="AE38" s="20">
        <v>5.2</v>
      </c>
      <c r="AF38" s="66">
        <f t="shared" si="13"/>
        <v>100</v>
      </c>
      <c r="AG38" s="10"/>
      <c r="AH38" s="72"/>
      <c r="AI38" s="73"/>
      <c r="AJ38" s="74"/>
      <c r="AK38" s="75"/>
      <c r="AL38" s="76"/>
      <c r="AN38" s="57">
        <v>42012.1</v>
      </c>
      <c r="AO38" s="35">
        <v>80</v>
      </c>
      <c r="AP38" s="43">
        <f t="shared" si="14"/>
        <v>2208155976</v>
      </c>
      <c r="AR38" s="57">
        <f t="shared" si="15"/>
        <v>42012.1</v>
      </c>
      <c r="AS38" s="35">
        <v>24</v>
      </c>
      <c r="AT38" s="43">
        <f t="shared" si="16"/>
        <v>19873403784</v>
      </c>
      <c r="AV38" s="43">
        <v>476057000000</v>
      </c>
    </row>
    <row r="39" spans="1:48" ht="24" customHeight="1">
      <c r="A39" s="16"/>
      <c r="B39" s="17">
        <f t="shared" si="8"/>
        <v>15</v>
      </c>
      <c r="C39" s="10"/>
      <c r="D39" s="18" t="s">
        <v>111</v>
      </c>
      <c r="E39" s="10"/>
      <c r="F39" s="18" t="s">
        <v>8</v>
      </c>
      <c r="G39" s="18" t="s">
        <v>212</v>
      </c>
      <c r="H39" s="10"/>
      <c r="I39" s="19">
        <v>429362</v>
      </c>
      <c r="J39" s="19">
        <v>24140</v>
      </c>
      <c r="K39" s="17" t="s">
        <v>14</v>
      </c>
      <c r="L39" s="10"/>
      <c r="M39" s="60">
        <v>22</v>
      </c>
      <c r="N39" s="60">
        <v>26</v>
      </c>
      <c r="O39" s="60">
        <v>26</v>
      </c>
      <c r="P39" s="10"/>
      <c r="Q39" s="60">
        <f t="shared" si="9"/>
        <v>780</v>
      </c>
      <c r="R39" s="10"/>
      <c r="S39" s="62">
        <f t="shared" si="10"/>
        <v>806</v>
      </c>
      <c r="T39" s="10"/>
      <c r="U39" s="64">
        <v>6.1</v>
      </c>
      <c r="V39" s="64">
        <v>6.1</v>
      </c>
      <c r="W39" s="10"/>
      <c r="X39" s="43">
        <f t="shared" si="11"/>
        <v>523151616.00000006</v>
      </c>
      <c r="Y39" s="36">
        <f t="shared" si="12"/>
        <v>4.5678129398410899E-2</v>
      </c>
      <c r="Z39" s="10"/>
      <c r="AA39" s="20">
        <v>18.2</v>
      </c>
      <c r="AB39" s="20">
        <v>40.9</v>
      </c>
      <c r="AC39" s="20">
        <v>4.5</v>
      </c>
      <c r="AD39" s="20">
        <v>27.3</v>
      </c>
      <c r="AE39" s="20">
        <v>9.1</v>
      </c>
      <c r="AF39" s="66">
        <f t="shared" si="13"/>
        <v>99.999999999999986</v>
      </c>
      <c r="AG39" s="10"/>
      <c r="AH39" s="72"/>
      <c r="AI39" s="73"/>
      <c r="AJ39" s="74"/>
      <c r="AK39" s="75"/>
      <c r="AL39" s="76"/>
      <c r="AN39" s="57">
        <v>25151.52</v>
      </c>
      <c r="AO39" s="35">
        <v>80</v>
      </c>
      <c r="AP39" s="43">
        <f t="shared" si="14"/>
        <v>52315161.600000001</v>
      </c>
      <c r="AR39" s="57">
        <f t="shared" si="15"/>
        <v>25151.52</v>
      </c>
      <c r="AS39" s="35">
        <v>24</v>
      </c>
      <c r="AT39" s="43">
        <f t="shared" si="16"/>
        <v>470836454.40000004</v>
      </c>
      <c r="AV39" s="43">
        <v>11453000000</v>
      </c>
    </row>
    <row r="40" spans="1:48" ht="24" customHeight="1">
      <c r="A40" s="16"/>
      <c r="B40" s="17">
        <f t="shared" si="8"/>
        <v>16</v>
      </c>
      <c r="C40" s="10"/>
      <c r="D40" s="18" t="s">
        <v>89</v>
      </c>
      <c r="E40" s="10"/>
      <c r="F40" s="18" t="s">
        <v>8</v>
      </c>
      <c r="G40" s="18" t="s">
        <v>212</v>
      </c>
      <c r="H40" s="10"/>
      <c r="I40" s="19">
        <v>59429936</v>
      </c>
      <c r="J40" s="19">
        <v>31590</v>
      </c>
      <c r="K40" s="17" t="s">
        <v>14</v>
      </c>
      <c r="L40" s="10"/>
      <c r="M40" s="60">
        <v>3428</v>
      </c>
      <c r="N40" s="60">
        <v>3333</v>
      </c>
      <c r="O40" s="60">
        <v>3333</v>
      </c>
      <c r="P40" s="10"/>
      <c r="Q40" s="60">
        <f t="shared" si="9"/>
        <v>99990</v>
      </c>
      <c r="R40" s="10"/>
      <c r="S40" s="62">
        <f t="shared" si="10"/>
        <v>103323</v>
      </c>
      <c r="T40" s="10"/>
      <c r="U40" s="64">
        <v>5.6</v>
      </c>
      <c r="V40" s="64">
        <v>5.6</v>
      </c>
      <c r="W40" s="10"/>
      <c r="X40" s="43">
        <f t="shared" si="11"/>
        <v>82488083700</v>
      </c>
      <c r="Y40" s="36">
        <f t="shared" si="12"/>
        <v>4.3970193869936038E-2</v>
      </c>
      <c r="Z40" s="10"/>
      <c r="AA40" s="20">
        <v>42.8</v>
      </c>
      <c r="AB40" s="20">
        <v>25.6</v>
      </c>
      <c r="AC40" s="20">
        <v>7.3</v>
      </c>
      <c r="AD40" s="20">
        <v>17.600000000000001</v>
      </c>
      <c r="AE40" s="20">
        <v>6.7</v>
      </c>
      <c r="AF40" s="66">
        <f t="shared" si="13"/>
        <v>100.00000000000001</v>
      </c>
      <c r="AG40" s="10"/>
      <c r="AH40" s="72"/>
      <c r="AI40" s="73"/>
      <c r="AJ40" s="74"/>
      <c r="AK40" s="75"/>
      <c r="AL40" s="76"/>
      <c r="AN40" s="57">
        <v>30936.125</v>
      </c>
      <c r="AO40" s="35">
        <v>80</v>
      </c>
      <c r="AP40" s="43">
        <f t="shared" si="14"/>
        <v>8248808370</v>
      </c>
      <c r="AR40" s="57">
        <f t="shared" si="15"/>
        <v>30936.125</v>
      </c>
      <c r="AS40" s="35">
        <v>24</v>
      </c>
      <c r="AT40" s="43">
        <f t="shared" si="16"/>
        <v>74239275330</v>
      </c>
      <c r="AV40" s="43">
        <v>1876000000000</v>
      </c>
    </row>
    <row r="41" spans="1:48" ht="24" customHeight="1">
      <c r="A41" s="16"/>
      <c r="B41" s="17">
        <f t="shared" si="8"/>
        <v>17</v>
      </c>
      <c r="C41" s="10"/>
      <c r="D41" s="18" t="s">
        <v>68</v>
      </c>
      <c r="E41" s="10"/>
      <c r="F41" s="18" t="s">
        <v>8</v>
      </c>
      <c r="G41" s="18" t="s">
        <v>212</v>
      </c>
      <c r="H41" s="10"/>
      <c r="I41" s="19">
        <v>64720688</v>
      </c>
      <c r="J41" s="19">
        <v>38950</v>
      </c>
      <c r="K41" s="17" t="s">
        <v>14</v>
      </c>
      <c r="L41" s="10"/>
      <c r="M41" s="60">
        <v>3477</v>
      </c>
      <c r="N41" s="60">
        <v>3585</v>
      </c>
      <c r="O41" s="60">
        <v>3585</v>
      </c>
      <c r="P41" s="10"/>
      <c r="Q41" s="60">
        <f t="shared" si="9"/>
        <v>107550</v>
      </c>
      <c r="R41" s="10"/>
      <c r="S41" s="62">
        <f t="shared" si="10"/>
        <v>111135</v>
      </c>
      <c r="T41" s="10"/>
      <c r="U41" s="64">
        <v>5.5</v>
      </c>
      <c r="V41" s="64">
        <v>5.5</v>
      </c>
      <c r="W41" s="10"/>
      <c r="X41" s="43">
        <f t="shared" si="11"/>
        <v>106007652696.00002</v>
      </c>
      <c r="Y41" s="36">
        <f t="shared" si="12"/>
        <v>4.2900709306353708E-2</v>
      </c>
      <c r="Z41" s="10"/>
      <c r="AA41" s="20">
        <v>54.4</v>
      </c>
      <c r="AB41" s="20">
        <v>21.1</v>
      </c>
      <c r="AC41" s="20">
        <v>4.7</v>
      </c>
      <c r="AD41" s="20">
        <v>16.100000000000001</v>
      </c>
      <c r="AE41" s="20">
        <v>3.7</v>
      </c>
      <c r="AF41" s="66">
        <f t="shared" si="13"/>
        <v>100.00000000000001</v>
      </c>
      <c r="AG41" s="10"/>
      <c r="AH41" s="72"/>
      <c r="AI41" s="73"/>
      <c r="AJ41" s="74"/>
      <c r="AK41" s="75"/>
      <c r="AL41" s="76"/>
      <c r="AN41" s="57">
        <v>36962.222000000002</v>
      </c>
      <c r="AO41" s="35">
        <v>80</v>
      </c>
      <c r="AP41" s="43">
        <f t="shared" si="14"/>
        <v>10600765269.6</v>
      </c>
      <c r="AR41" s="57">
        <f t="shared" si="15"/>
        <v>36962.222000000002</v>
      </c>
      <c r="AS41" s="35">
        <v>24</v>
      </c>
      <c r="AT41" s="43">
        <f t="shared" si="16"/>
        <v>95406887426.400009</v>
      </c>
      <c r="AV41" s="43">
        <v>2471000000000</v>
      </c>
    </row>
    <row r="42" spans="1:48" ht="24" customHeight="1">
      <c r="A42" s="16"/>
      <c r="B42" s="17">
        <f t="shared" si="8"/>
        <v>18</v>
      </c>
      <c r="C42" s="10"/>
      <c r="D42" s="18" t="s">
        <v>19</v>
      </c>
      <c r="E42" s="10"/>
      <c r="F42" s="18" t="s">
        <v>8</v>
      </c>
      <c r="G42" s="18" t="s">
        <v>212</v>
      </c>
      <c r="H42" s="10"/>
      <c r="I42" s="19">
        <v>8712137</v>
      </c>
      <c r="J42" s="19">
        <v>45230</v>
      </c>
      <c r="K42" s="17" t="s">
        <v>14</v>
      </c>
      <c r="L42" s="10"/>
      <c r="M42" s="60">
        <v>432</v>
      </c>
      <c r="N42" s="60">
        <v>452</v>
      </c>
      <c r="O42" s="60">
        <v>452</v>
      </c>
      <c r="P42" s="10"/>
      <c r="Q42" s="60">
        <f t="shared" si="9"/>
        <v>13560</v>
      </c>
      <c r="R42" s="10"/>
      <c r="S42" s="62">
        <f t="shared" si="10"/>
        <v>14012</v>
      </c>
      <c r="T42" s="10"/>
      <c r="U42" s="64">
        <v>5.2</v>
      </c>
      <c r="V42" s="64">
        <v>5.2</v>
      </c>
      <c r="W42" s="10"/>
      <c r="X42" s="43">
        <f t="shared" si="11"/>
        <v>16357990287.999998</v>
      </c>
      <c r="Y42" s="36">
        <f t="shared" si="12"/>
        <v>4.1388743429109268E-2</v>
      </c>
      <c r="Z42" s="10"/>
      <c r="AA42" s="20">
        <v>43.8</v>
      </c>
      <c r="AB42" s="20">
        <v>22</v>
      </c>
      <c r="AC42" s="20">
        <v>11.1</v>
      </c>
      <c r="AD42" s="20">
        <v>16.899999999999999</v>
      </c>
      <c r="AE42" s="20">
        <v>6.2</v>
      </c>
      <c r="AF42" s="66">
        <f t="shared" si="13"/>
        <v>99.999999999999986</v>
      </c>
      <c r="AG42" s="10"/>
      <c r="AH42" s="72"/>
      <c r="AI42" s="73"/>
      <c r="AJ42" s="74"/>
      <c r="AK42" s="75"/>
      <c r="AL42" s="76"/>
      <c r="AN42" s="57">
        <v>45237.805</v>
      </c>
      <c r="AO42" s="35">
        <v>80</v>
      </c>
      <c r="AP42" s="43">
        <f t="shared" si="14"/>
        <v>1635799028.8</v>
      </c>
      <c r="AR42" s="57">
        <f t="shared" si="15"/>
        <v>45237.805</v>
      </c>
      <c r="AS42" s="35">
        <v>24</v>
      </c>
      <c r="AT42" s="43">
        <f t="shared" si="16"/>
        <v>14722191259.199999</v>
      </c>
      <c r="AV42" s="43">
        <v>395228000000</v>
      </c>
    </row>
    <row r="43" spans="1:48" ht="24" customHeight="1">
      <c r="A43" s="16"/>
      <c r="B43" s="17">
        <f t="shared" si="8"/>
        <v>19</v>
      </c>
      <c r="C43" s="10"/>
      <c r="D43" s="18" t="s">
        <v>67</v>
      </c>
      <c r="E43" s="10"/>
      <c r="F43" s="18" t="s">
        <v>8</v>
      </c>
      <c r="G43" s="18" t="s">
        <v>212</v>
      </c>
      <c r="H43" s="10"/>
      <c r="I43" s="19">
        <v>5503132</v>
      </c>
      <c r="J43" s="19">
        <v>44730</v>
      </c>
      <c r="K43" s="17" t="s">
        <v>14</v>
      </c>
      <c r="L43" s="10"/>
      <c r="M43" s="60">
        <v>252</v>
      </c>
      <c r="N43" s="60">
        <v>260</v>
      </c>
      <c r="O43" s="60">
        <v>260</v>
      </c>
      <c r="P43" s="10"/>
      <c r="Q43" s="60">
        <f t="shared" si="9"/>
        <v>7800</v>
      </c>
      <c r="R43" s="10"/>
      <c r="S43" s="62">
        <f t="shared" si="10"/>
        <v>8060</v>
      </c>
      <c r="T43" s="10"/>
      <c r="U43" s="64">
        <v>4.7</v>
      </c>
      <c r="V43" s="64">
        <v>4.7</v>
      </c>
      <c r="W43" s="10"/>
      <c r="X43" s="43">
        <f t="shared" si="11"/>
        <v>9105707520</v>
      </c>
      <c r="Y43" s="36">
        <f t="shared" si="12"/>
        <v>3.785055293677516E-2</v>
      </c>
      <c r="Z43" s="10"/>
      <c r="AA43" s="20">
        <v>64.7</v>
      </c>
      <c r="AB43" s="20">
        <v>8.6999999999999993</v>
      </c>
      <c r="AC43" s="20">
        <v>9.5</v>
      </c>
      <c r="AD43" s="20">
        <v>10.7</v>
      </c>
      <c r="AE43" s="20">
        <v>6.4</v>
      </c>
      <c r="AF43" s="66">
        <f t="shared" si="13"/>
        <v>100.00000000000001</v>
      </c>
      <c r="AG43" s="10"/>
      <c r="AH43" s="72"/>
      <c r="AI43" s="73"/>
      <c r="AJ43" s="74"/>
      <c r="AK43" s="75"/>
      <c r="AL43" s="76"/>
      <c r="AN43" s="57">
        <v>43777.440000000002</v>
      </c>
      <c r="AO43" s="35">
        <v>80</v>
      </c>
      <c r="AP43" s="43">
        <f t="shared" si="14"/>
        <v>910570752</v>
      </c>
      <c r="AR43" s="57">
        <f t="shared" si="15"/>
        <v>43777.440000000002</v>
      </c>
      <c r="AS43" s="35">
        <v>24</v>
      </c>
      <c r="AT43" s="43">
        <f t="shared" si="16"/>
        <v>8195136768</v>
      </c>
      <c r="AV43" s="43">
        <v>240570000000</v>
      </c>
    </row>
    <row r="44" spans="1:48" ht="24" customHeight="1">
      <c r="A44" s="16"/>
      <c r="B44" s="17">
        <f t="shared" si="8"/>
        <v>20</v>
      </c>
      <c r="C44" s="10"/>
      <c r="D44" s="18" t="s">
        <v>157</v>
      </c>
      <c r="E44" s="10"/>
      <c r="F44" s="18" t="s">
        <v>8</v>
      </c>
      <c r="G44" s="18" t="s">
        <v>212</v>
      </c>
      <c r="H44" s="10"/>
      <c r="I44" s="19">
        <v>46347576</v>
      </c>
      <c r="J44" s="19">
        <v>27520</v>
      </c>
      <c r="K44" s="17" t="s">
        <v>14</v>
      </c>
      <c r="L44" s="10"/>
      <c r="M44" s="60">
        <v>1810</v>
      </c>
      <c r="N44" s="60">
        <v>1922</v>
      </c>
      <c r="O44" s="60">
        <v>1922</v>
      </c>
      <c r="P44" s="10"/>
      <c r="Q44" s="60">
        <f t="shared" si="9"/>
        <v>57660</v>
      </c>
      <c r="R44" s="10"/>
      <c r="S44" s="62">
        <f t="shared" si="10"/>
        <v>59582</v>
      </c>
      <c r="T44" s="10"/>
      <c r="U44" s="64">
        <v>4.0999999999999996</v>
      </c>
      <c r="V44" s="64">
        <v>4.0999999999999996</v>
      </c>
      <c r="W44" s="10"/>
      <c r="X44" s="43">
        <f t="shared" si="11"/>
        <v>40755047462.399994</v>
      </c>
      <c r="Y44" s="36">
        <f t="shared" si="12"/>
        <v>3.3080395667532465E-2</v>
      </c>
      <c r="Z44" s="10"/>
      <c r="AA44" s="20">
        <v>46.5</v>
      </c>
      <c r="AB44" s="20">
        <v>21.9</v>
      </c>
      <c r="AC44" s="20">
        <v>3.7</v>
      </c>
      <c r="AD44" s="20">
        <v>21.5</v>
      </c>
      <c r="AE44" s="20">
        <v>6.4</v>
      </c>
      <c r="AF44" s="66">
        <f t="shared" si="13"/>
        <v>100.00000000000001</v>
      </c>
      <c r="AG44" s="10"/>
      <c r="AH44" s="72"/>
      <c r="AI44" s="73"/>
      <c r="AJ44" s="74"/>
      <c r="AK44" s="75"/>
      <c r="AL44" s="76"/>
      <c r="AN44" s="57">
        <v>26505.624</v>
      </c>
      <c r="AO44" s="35">
        <v>80</v>
      </c>
      <c r="AP44" s="43">
        <f t="shared" si="14"/>
        <v>4075504746.2400002</v>
      </c>
      <c r="AR44" s="57">
        <f t="shared" si="15"/>
        <v>26505.624</v>
      </c>
      <c r="AS44" s="35">
        <v>24</v>
      </c>
      <c r="AT44" s="43">
        <f t="shared" si="16"/>
        <v>36679542716.159996</v>
      </c>
      <c r="AV44" s="43">
        <v>1232000000000</v>
      </c>
    </row>
    <row r="45" spans="1:48" ht="24" customHeight="1">
      <c r="A45" s="16"/>
      <c r="B45" s="17">
        <f t="shared" si="8"/>
        <v>21</v>
      </c>
      <c r="C45" s="10"/>
      <c r="D45" s="18" t="s">
        <v>87</v>
      </c>
      <c r="E45" s="10"/>
      <c r="F45" s="18" t="s">
        <v>8</v>
      </c>
      <c r="G45" s="18" t="s">
        <v>212</v>
      </c>
      <c r="H45" s="10"/>
      <c r="I45" s="19">
        <v>4726078</v>
      </c>
      <c r="J45" s="19">
        <v>52560</v>
      </c>
      <c r="K45" s="17" t="s">
        <v>14</v>
      </c>
      <c r="L45" s="10"/>
      <c r="M45" s="60">
        <v>188</v>
      </c>
      <c r="N45" s="60">
        <v>194</v>
      </c>
      <c r="O45" s="60">
        <v>194</v>
      </c>
      <c r="P45" s="10"/>
      <c r="Q45" s="60">
        <f t="shared" si="9"/>
        <v>5820</v>
      </c>
      <c r="R45" s="10"/>
      <c r="S45" s="62">
        <f t="shared" si="10"/>
        <v>6014</v>
      </c>
      <c r="T45" s="10"/>
      <c r="U45" s="64">
        <v>4.0999999999999996</v>
      </c>
      <c r="V45" s="64">
        <v>4.0999999999999996</v>
      </c>
      <c r="W45" s="10"/>
      <c r="X45" s="43">
        <f t="shared" si="11"/>
        <v>9808187126.3999996</v>
      </c>
      <c r="Y45" s="36">
        <f t="shared" si="12"/>
        <v>3.2637059813724736E-2</v>
      </c>
      <c r="Z45" s="10"/>
      <c r="AA45" s="20">
        <v>62.2</v>
      </c>
      <c r="AB45" s="20">
        <v>11.7</v>
      </c>
      <c r="AC45" s="20">
        <v>5.3</v>
      </c>
      <c r="AD45" s="20">
        <v>18.600000000000001</v>
      </c>
      <c r="AE45" s="20">
        <v>2.2000000000000002</v>
      </c>
      <c r="AF45" s="66">
        <f t="shared" si="13"/>
        <v>100.00000000000001</v>
      </c>
      <c r="AG45" s="10"/>
      <c r="AH45" s="72"/>
      <c r="AI45" s="73"/>
      <c r="AJ45" s="74"/>
      <c r="AK45" s="75"/>
      <c r="AL45" s="76"/>
      <c r="AN45" s="57">
        <v>63197.082000000002</v>
      </c>
      <c r="AO45" s="35">
        <v>80</v>
      </c>
      <c r="AP45" s="43">
        <f t="shared" si="14"/>
        <v>980818712.63999999</v>
      </c>
      <c r="AR45" s="57">
        <f t="shared" si="15"/>
        <v>63197.082000000002</v>
      </c>
      <c r="AS45" s="35">
        <v>24</v>
      </c>
      <c r="AT45" s="43">
        <f t="shared" si="16"/>
        <v>8827368413.7600002</v>
      </c>
      <c r="AV45" s="43">
        <v>300523000000</v>
      </c>
    </row>
    <row r="46" spans="1:48" ht="24" customHeight="1">
      <c r="A46" s="16"/>
      <c r="B46" s="17">
        <f t="shared" si="8"/>
        <v>22</v>
      </c>
      <c r="C46" s="10"/>
      <c r="D46" s="18" t="s">
        <v>72</v>
      </c>
      <c r="E46" s="10"/>
      <c r="F46" s="18" t="s">
        <v>8</v>
      </c>
      <c r="G46" s="18" t="s">
        <v>212</v>
      </c>
      <c r="H46" s="10"/>
      <c r="I46" s="19">
        <v>81914672</v>
      </c>
      <c r="J46" s="19">
        <v>43660</v>
      </c>
      <c r="K46" s="17" t="s">
        <v>14</v>
      </c>
      <c r="L46" s="10"/>
      <c r="M46" s="60">
        <v>3206</v>
      </c>
      <c r="N46" s="60">
        <v>3327</v>
      </c>
      <c r="O46" s="60">
        <v>3327</v>
      </c>
      <c r="P46" s="10"/>
      <c r="Q46" s="60">
        <f t="shared" si="9"/>
        <v>99810</v>
      </c>
      <c r="R46" s="10"/>
      <c r="S46" s="62">
        <f t="shared" si="10"/>
        <v>103137</v>
      </c>
      <c r="T46" s="10"/>
      <c r="U46" s="64">
        <v>4.0999999999999996</v>
      </c>
      <c r="V46" s="64">
        <v>4.0999999999999996</v>
      </c>
      <c r="W46" s="10"/>
      <c r="X46" s="43">
        <f t="shared" si="11"/>
        <v>112050485471.99998</v>
      </c>
      <c r="Y46" s="36">
        <f t="shared" si="12"/>
        <v>3.2319147814248626E-2</v>
      </c>
      <c r="Z46" s="10"/>
      <c r="AA46" s="20">
        <v>47.8</v>
      </c>
      <c r="AB46" s="20">
        <v>18.8</v>
      </c>
      <c r="AC46" s="20">
        <v>12.3</v>
      </c>
      <c r="AD46" s="20">
        <v>15.3</v>
      </c>
      <c r="AE46" s="20">
        <v>5.8</v>
      </c>
      <c r="AF46" s="66">
        <f t="shared" si="13"/>
        <v>99.999999999999986</v>
      </c>
      <c r="AG46" s="10"/>
      <c r="AH46" s="72"/>
      <c r="AI46" s="73"/>
      <c r="AJ46" s="74"/>
      <c r="AK46" s="75"/>
      <c r="AL46" s="76"/>
      <c r="AN46" s="57">
        <v>42098.92</v>
      </c>
      <c r="AO46" s="35">
        <v>80</v>
      </c>
      <c r="AP46" s="43">
        <f t="shared" si="14"/>
        <v>11205048547.200001</v>
      </c>
      <c r="AR46" s="57">
        <f t="shared" si="15"/>
        <v>42098.92</v>
      </c>
      <c r="AS46" s="35">
        <v>24</v>
      </c>
      <c r="AT46" s="43">
        <f t="shared" si="16"/>
        <v>100845436924.79999</v>
      </c>
      <c r="AV46" s="43">
        <v>3467000000000</v>
      </c>
    </row>
    <row r="47" spans="1:48" ht="24" customHeight="1">
      <c r="A47" s="16"/>
      <c r="B47" s="17">
        <f t="shared" si="8"/>
        <v>23</v>
      </c>
      <c r="C47" s="10"/>
      <c r="D47" s="18" t="s">
        <v>88</v>
      </c>
      <c r="E47" s="10"/>
      <c r="F47" s="18" t="s">
        <v>8</v>
      </c>
      <c r="G47" s="18" t="s">
        <v>212</v>
      </c>
      <c r="H47" s="10"/>
      <c r="I47" s="19">
        <v>8191828</v>
      </c>
      <c r="J47" s="19">
        <v>36190</v>
      </c>
      <c r="K47" s="17" t="s">
        <v>14</v>
      </c>
      <c r="L47" s="10"/>
      <c r="M47" s="60">
        <v>335</v>
      </c>
      <c r="N47" s="60">
        <v>345</v>
      </c>
      <c r="O47" s="60">
        <v>345</v>
      </c>
      <c r="P47" s="10"/>
      <c r="Q47" s="60">
        <f t="shared" si="9"/>
        <v>10350</v>
      </c>
      <c r="R47" s="10"/>
      <c r="S47" s="62">
        <f t="shared" si="10"/>
        <v>10695</v>
      </c>
      <c r="T47" s="10"/>
      <c r="U47" s="64">
        <v>4.2</v>
      </c>
      <c r="V47" s="64">
        <v>4.2</v>
      </c>
      <c r="W47" s="10"/>
      <c r="X47" s="43">
        <f t="shared" si="11"/>
        <v>10300768224</v>
      </c>
      <c r="Y47" s="36">
        <f t="shared" si="12"/>
        <v>3.2295770271922646E-2</v>
      </c>
      <c r="Z47" s="10"/>
      <c r="AA47" s="20">
        <v>46.3</v>
      </c>
      <c r="AB47" s="20">
        <v>12.2</v>
      </c>
      <c r="AC47" s="20">
        <v>2.7</v>
      </c>
      <c r="AD47" s="20">
        <v>28.7</v>
      </c>
      <c r="AE47" s="20">
        <v>10.1</v>
      </c>
      <c r="AF47" s="66">
        <f t="shared" si="13"/>
        <v>100</v>
      </c>
      <c r="AG47" s="10"/>
      <c r="AH47" s="72"/>
      <c r="AI47" s="73"/>
      <c r="AJ47" s="74"/>
      <c r="AK47" s="75"/>
      <c r="AL47" s="76"/>
      <c r="AN47" s="57">
        <v>37321.624000000003</v>
      </c>
      <c r="AO47" s="35">
        <v>80</v>
      </c>
      <c r="AP47" s="43">
        <f t="shared" si="14"/>
        <v>1030076822.4000001</v>
      </c>
      <c r="AR47" s="57">
        <f t="shared" si="15"/>
        <v>37321.624000000003</v>
      </c>
      <c r="AS47" s="35">
        <v>24</v>
      </c>
      <c r="AT47" s="43">
        <f t="shared" si="16"/>
        <v>9270691401.6000004</v>
      </c>
      <c r="AV47" s="43">
        <v>318951000000</v>
      </c>
    </row>
    <row r="48" spans="1:48" ht="24" customHeight="1">
      <c r="A48" s="16"/>
      <c r="B48" s="17">
        <f t="shared" si="8"/>
        <v>24</v>
      </c>
      <c r="C48" s="10"/>
      <c r="D48" s="18" t="s">
        <v>55</v>
      </c>
      <c r="E48" s="10"/>
      <c r="F48" s="18" t="s">
        <v>8</v>
      </c>
      <c r="G48" s="18" t="s">
        <v>212</v>
      </c>
      <c r="H48" s="10"/>
      <c r="I48" s="19">
        <v>5711870</v>
      </c>
      <c r="J48" s="19">
        <v>56730</v>
      </c>
      <c r="K48" s="17" t="s">
        <v>14</v>
      </c>
      <c r="L48" s="10"/>
      <c r="M48" s="60">
        <v>211</v>
      </c>
      <c r="N48" s="60">
        <v>227</v>
      </c>
      <c r="O48" s="60">
        <v>227</v>
      </c>
      <c r="P48" s="10"/>
      <c r="Q48" s="60">
        <f t="shared" si="9"/>
        <v>6810</v>
      </c>
      <c r="R48" s="10"/>
      <c r="S48" s="62">
        <f t="shared" si="10"/>
        <v>7037</v>
      </c>
      <c r="T48" s="10"/>
      <c r="U48" s="64">
        <v>4</v>
      </c>
      <c r="V48" s="64">
        <v>4</v>
      </c>
      <c r="W48" s="10"/>
      <c r="X48" s="43">
        <f t="shared" si="11"/>
        <v>9926982036.7999992</v>
      </c>
      <c r="Y48" s="36">
        <f t="shared" si="12"/>
        <v>3.1703847892793721E-2</v>
      </c>
      <c r="Z48" s="10"/>
      <c r="AA48" s="20">
        <v>48.3</v>
      </c>
      <c r="AB48" s="20">
        <v>16.100000000000001</v>
      </c>
      <c r="AC48" s="20">
        <v>14.7</v>
      </c>
      <c r="AD48" s="20">
        <v>17.100000000000001</v>
      </c>
      <c r="AE48" s="20">
        <v>3.8</v>
      </c>
      <c r="AF48" s="66">
        <f t="shared" si="13"/>
        <v>100.00000000000001</v>
      </c>
      <c r="AG48" s="10"/>
      <c r="AH48" s="72"/>
      <c r="AI48" s="73"/>
      <c r="AJ48" s="74"/>
      <c r="AK48" s="75"/>
      <c r="AL48" s="76"/>
      <c r="AN48" s="57">
        <v>54663.998</v>
      </c>
      <c r="AO48" s="35">
        <v>80</v>
      </c>
      <c r="AP48" s="43">
        <f t="shared" si="14"/>
        <v>992698203.68000007</v>
      </c>
      <c r="AR48" s="57">
        <f t="shared" si="15"/>
        <v>54663.998</v>
      </c>
      <c r="AS48" s="35">
        <v>24</v>
      </c>
      <c r="AT48" s="43">
        <f t="shared" si="16"/>
        <v>8934283833.1199989</v>
      </c>
      <c r="AV48" s="43">
        <v>313116000000</v>
      </c>
    </row>
    <row r="49" spans="1:48" ht="24" customHeight="1">
      <c r="A49" s="16"/>
      <c r="B49" s="17">
        <f t="shared" si="8"/>
        <v>25</v>
      </c>
      <c r="C49" s="10"/>
      <c r="D49" s="18" t="s">
        <v>123</v>
      </c>
      <c r="E49" s="10"/>
      <c r="F49" s="18" t="s">
        <v>8</v>
      </c>
      <c r="G49" s="18" t="s">
        <v>212</v>
      </c>
      <c r="H49" s="10"/>
      <c r="I49" s="19">
        <v>16987330</v>
      </c>
      <c r="J49" s="19">
        <v>46310</v>
      </c>
      <c r="K49" s="17" t="s">
        <v>14</v>
      </c>
      <c r="L49" s="10"/>
      <c r="M49" s="60">
        <v>621</v>
      </c>
      <c r="N49" s="60">
        <v>648</v>
      </c>
      <c r="O49" s="60">
        <v>648</v>
      </c>
      <c r="P49" s="10"/>
      <c r="Q49" s="60">
        <f t="shared" si="9"/>
        <v>19440</v>
      </c>
      <c r="R49" s="10"/>
      <c r="S49" s="62">
        <f t="shared" si="10"/>
        <v>20088</v>
      </c>
      <c r="T49" s="10"/>
      <c r="U49" s="64">
        <v>3.8</v>
      </c>
      <c r="V49" s="64">
        <v>3.8</v>
      </c>
      <c r="W49" s="10"/>
      <c r="X49" s="43">
        <f t="shared" si="11"/>
        <v>23850470995.200001</v>
      </c>
      <c r="Y49" s="36">
        <f t="shared" si="12"/>
        <v>3.0439845155757039E-2</v>
      </c>
      <c r="Z49" s="10"/>
      <c r="AA49" s="20">
        <v>38</v>
      </c>
      <c r="AB49" s="20">
        <v>21.4</v>
      </c>
      <c r="AC49" s="20">
        <v>29.8</v>
      </c>
      <c r="AD49" s="20">
        <v>9.1999999999999993</v>
      </c>
      <c r="AE49" s="20">
        <v>1.6</v>
      </c>
      <c r="AF49" s="66">
        <f t="shared" si="13"/>
        <v>100</v>
      </c>
      <c r="AG49" s="10"/>
      <c r="AH49" s="72"/>
      <c r="AI49" s="73"/>
      <c r="AJ49" s="74"/>
      <c r="AK49" s="75"/>
      <c r="AL49" s="76"/>
      <c r="AN49" s="57">
        <v>46007.853000000003</v>
      </c>
      <c r="AO49" s="35">
        <v>80</v>
      </c>
      <c r="AP49" s="43">
        <f t="shared" si="14"/>
        <v>2385047099.5200005</v>
      </c>
      <c r="AR49" s="57">
        <f t="shared" si="15"/>
        <v>46007.853000000003</v>
      </c>
      <c r="AS49" s="35">
        <v>24</v>
      </c>
      <c r="AT49" s="43">
        <f t="shared" si="16"/>
        <v>21465423895.68</v>
      </c>
      <c r="AV49" s="43">
        <v>783528000000</v>
      </c>
    </row>
    <row r="50" spans="1:48" ht="24" customHeight="1">
      <c r="A50" s="16"/>
      <c r="B50" s="17">
        <f t="shared" si="8"/>
        <v>26</v>
      </c>
      <c r="C50" s="10"/>
      <c r="D50" s="18" t="s">
        <v>177</v>
      </c>
      <c r="E50" s="10"/>
      <c r="F50" s="18" t="s">
        <v>8</v>
      </c>
      <c r="G50" s="18" t="s">
        <v>212</v>
      </c>
      <c r="H50" s="10"/>
      <c r="I50" s="19">
        <v>65788572</v>
      </c>
      <c r="J50" s="19">
        <v>42390</v>
      </c>
      <c r="K50" s="17" t="s">
        <v>14</v>
      </c>
      <c r="L50" s="10"/>
      <c r="M50" s="60">
        <v>1804</v>
      </c>
      <c r="N50" s="60">
        <v>2019</v>
      </c>
      <c r="O50" s="60">
        <v>2019</v>
      </c>
      <c r="P50" s="10"/>
      <c r="Q50" s="60">
        <f t="shared" si="9"/>
        <v>60570</v>
      </c>
      <c r="R50" s="10"/>
      <c r="S50" s="62">
        <f t="shared" si="10"/>
        <v>62589</v>
      </c>
      <c r="T50" s="10"/>
      <c r="U50" s="64">
        <v>3.1</v>
      </c>
      <c r="V50" s="64">
        <v>3.1</v>
      </c>
      <c r="W50" s="10"/>
      <c r="X50" s="43">
        <f t="shared" si="11"/>
        <v>66342994538.399994</v>
      </c>
      <c r="Y50" s="36">
        <f t="shared" si="12"/>
        <v>2.4626204357238304E-2</v>
      </c>
      <c r="Z50" s="10"/>
      <c r="AA50" s="20">
        <v>46.2</v>
      </c>
      <c r="AB50" s="20">
        <v>20.5</v>
      </c>
      <c r="AC50" s="20">
        <v>5.5</v>
      </c>
      <c r="AD50" s="20">
        <v>23.7</v>
      </c>
      <c r="AE50" s="20">
        <v>4.0999999999999996</v>
      </c>
      <c r="AF50" s="66">
        <f t="shared" si="13"/>
        <v>100</v>
      </c>
      <c r="AG50" s="10"/>
      <c r="AH50" s="72"/>
      <c r="AI50" s="73"/>
      <c r="AJ50" s="74"/>
      <c r="AK50" s="75"/>
      <c r="AL50" s="76"/>
      <c r="AN50" s="57">
        <v>41074.167000000001</v>
      </c>
      <c r="AO50" s="35">
        <v>80</v>
      </c>
      <c r="AP50" s="43">
        <f t="shared" si="14"/>
        <v>6634299453.8400002</v>
      </c>
      <c r="AR50" s="57">
        <f t="shared" si="15"/>
        <v>41074.167000000001</v>
      </c>
      <c r="AS50" s="35">
        <v>24</v>
      </c>
      <c r="AT50" s="43">
        <f t="shared" si="16"/>
        <v>59708695084.559998</v>
      </c>
      <c r="AV50" s="43">
        <v>2694000000000</v>
      </c>
    </row>
    <row r="51" spans="1:48" ht="24" customHeight="1">
      <c r="A51" s="16"/>
      <c r="B51" s="17">
        <f t="shared" si="8"/>
        <v>27</v>
      </c>
      <c r="C51" s="10"/>
      <c r="D51" s="18" t="s">
        <v>161</v>
      </c>
      <c r="E51" s="10"/>
      <c r="F51" s="18" t="s">
        <v>8</v>
      </c>
      <c r="G51" s="18" t="s">
        <v>212</v>
      </c>
      <c r="H51" s="10"/>
      <c r="I51" s="19">
        <v>9837533</v>
      </c>
      <c r="J51" s="19">
        <v>54630</v>
      </c>
      <c r="K51" s="17" t="s">
        <v>14</v>
      </c>
      <c r="L51" s="10"/>
      <c r="M51" s="60">
        <v>270</v>
      </c>
      <c r="N51" s="60">
        <v>278</v>
      </c>
      <c r="O51" s="60">
        <v>278</v>
      </c>
      <c r="P51" s="10"/>
      <c r="Q51" s="60">
        <f t="shared" si="9"/>
        <v>8340</v>
      </c>
      <c r="R51" s="10"/>
      <c r="S51" s="62">
        <f t="shared" si="10"/>
        <v>8618</v>
      </c>
      <c r="T51" s="10"/>
      <c r="U51" s="64">
        <v>2.8</v>
      </c>
      <c r="V51" s="64">
        <v>2.8</v>
      </c>
      <c r="W51" s="10"/>
      <c r="X51" s="43">
        <f t="shared" si="11"/>
        <v>11559061412.800001</v>
      </c>
      <c r="Y51" s="36">
        <f t="shared" si="12"/>
        <v>2.2412401138549361E-2</v>
      </c>
      <c r="Z51" s="10"/>
      <c r="AA51" s="20">
        <v>53.7</v>
      </c>
      <c r="AB51" s="20">
        <v>16.3</v>
      </c>
      <c r="AC51" s="20">
        <v>8.1</v>
      </c>
      <c r="AD51" s="20">
        <v>15.6</v>
      </c>
      <c r="AE51" s="20">
        <v>6.3</v>
      </c>
      <c r="AF51" s="66">
        <f t="shared" si="13"/>
        <v>99.999999999999986</v>
      </c>
      <c r="AG51" s="10"/>
      <c r="AH51" s="72"/>
      <c r="AI51" s="73"/>
      <c r="AJ51" s="74"/>
      <c r="AK51" s="75"/>
      <c r="AL51" s="76"/>
      <c r="AN51" s="57">
        <v>51974.197</v>
      </c>
      <c r="AO51" s="35">
        <v>80</v>
      </c>
      <c r="AP51" s="43">
        <f t="shared" si="14"/>
        <v>1155906141.28</v>
      </c>
      <c r="AR51" s="57">
        <f t="shared" si="15"/>
        <v>51974.197</v>
      </c>
      <c r="AS51" s="35">
        <v>24</v>
      </c>
      <c r="AT51" s="43">
        <f t="shared" si="16"/>
        <v>10403155271.52</v>
      </c>
      <c r="AV51" s="43">
        <v>515744000000</v>
      </c>
    </row>
    <row r="52" spans="1:48" ht="24" customHeight="1">
      <c r="A52" s="16"/>
      <c r="B52" s="17">
        <f t="shared" si="8"/>
        <v>28</v>
      </c>
      <c r="C52" s="10"/>
      <c r="D52" s="18" t="s">
        <v>127</v>
      </c>
      <c r="E52" s="10"/>
      <c r="F52" s="18" t="s">
        <v>8</v>
      </c>
      <c r="G52" s="18" t="s">
        <v>212</v>
      </c>
      <c r="H52" s="10"/>
      <c r="I52" s="19">
        <v>5254694</v>
      </c>
      <c r="J52" s="19">
        <v>82330</v>
      </c>
      <c r="K52" s="17" t="s">
        <v>14</v>
      </c>
      <c r="L52" s="10"/>
      <c r="M52" s="60">
        <v>135</v>
      </c>
      <c r="N52" s="60">
        <v>143</v>
      </c>
      <c r="O52" s="60">
        <v>143</v>
      </c>
      <c r="P52" s="10"/>
      <c r="Q52" s="60">
        <f t="shared" si="9"/>
        <v>4290</v>
      </c>
      <c r="R52" s="10"/>
      <c r="S52" s="62">
        <f t="shared" si="10"/>
        <v>4433</v>
      </c>
      <c r="T52" s="10"/>
      <c r="U52" s="64">
        <v>2.7</v>
      </c>
      <c r="V52" s="64">
        <v>2.7</v>
      </c>
      <c r="W52" s="10"/>
      <c r="X52" s="43">
        <f t="shared" si="11"/>
        <v>8060688178.3999996</v>
      </c>
      <c r="Y52" s="36">
        <f t="shared" si="12"/>
        <v>2.185492975948073E-2</v>
      </c>
      <c r="Z52" s="10"/>
      <c r="AA52" s="20">
        <v>49.6</v>
      </c>
      <c r="AB52" s="20">
        <v>17</v>
      </c>
      <c r="AC52" s="20">
        <v>8.9</v>
      </c>
      <c r="AD52" s="20">
        <v>11.9</v>
      </c>
      <c r="AE52" s="20">
        <v>12.6</v>
      </c>
      <c r="AF52" s="66">
        <f t="shared" si="13"/>
        <v>100</v>
      </c>
      <c r="AG52" s="10"/>
      <c r="AH52" s="72"/>
      <c r="AI52" s="73"/>
      <c r="AJ52" s="74"/>
      <c r="AK52" s="75"/>
      <c r="AL52" s="76"/>
      <c r="AN52" s="57">
        <v>70460.561000000002</v>
      </c>
      <c r="AO52" s="35">
        <v>80</v>
      </c>
      <c r="AP52" s="43">
        <f t="shared" si="14"/>
        <v>806068817.83999991</v>
      </c>
      <c r="AR52" s="57">
        <f t="shared" si="15"/>
        <v>70460.561000000002</v>
      </c>
      <c r="AS52" s="35">
        <v>24</v>
      </c>
      <c r="AT52" s="43">
        <f t="shared" si="16"/>
        <v>7254619360.5599995</v>
      </c>
      <c r="AV52" s="43">
        <v>368827000000</v>
      </c>
    </row>
    <row r="53" spans="1:48" ht="24" customHeight="1">
      <c r="A53" s="16"/>
      <c r="B53" s="17">
        <f t="shared" si="8"/>
        <v>29</v>
      </c>
      <c r="C53" s="10"/>
      <c r="D53" s="18" t="s">
        <v>162</v>
      </c>
      <c r="E53" s="10"/>
      <c r="F53" s="18" t="s">
        <v>8</v>
      </c>
      <c r="G53" s="18" t="s">
        <v>212</v>
      </c>
      <c r="H53" s="10"/>
      <c r="I53" s="19">
        <v>8401739</v>
      </c>
      <c r="J53" s="19">
        <v>81240</v>
      </c>
      <c r="K53" s="17" t="s">
        <v>14</v>
      </c>
      <c r="L53" s="10"/>
      <c r="M53" s="60">
        <v>216</v>
      </c>
      <c r="N53" s="60">
        <v>223</v>
      </c>
      <c r="O53" s="60">
        <v>223</v>
      </c>
      <c r="P53" s="10"/>
      <c r="Q53" s="60">
        <f t="shared" si="9"/>
        <v>6690</v>
      </c>
      <c r="R53" s="10"/>
      <c r="S53" s="62">
        <f t="shared" si="10"/>
        <v>6913</v>
      </c>
      <c r="T53" s="10"/>
      <c r="U53" s="64">
        <v>2.7</v>
      </c>
      <c r="V53" s="64">
        <v>2.7</v>
      </c>
      <c r="W53" s="10"/>
      <c r="X53" s="43">
        <f t="shared" si="11"/>
        <v>14302719231.200001</v>
      </c>
      <c r="Y53" s="36">
        <f t="shared" si="12"/>
        <v>2.1305716490021734E-2</v>
      </c>
      <c r="Z53" s="10"/>
      <c r="AA53" s="20">
        <v>34.700000000000003</v>
      </c>
      <c r="AB53" s="20">
        <v>22.7</v>
      </c>
      <c r="AC53" s="20">
        <v>15.3</v>
      </c>
      <c r="AD53" s="20">
        <v>23.1</v>
      </c>
      <c r="AE53" s="20">
        <v>4.2</v>
      </c>
      <c r="AF53" s="66">
        <f t="shared" si="13"/>
        <v>100.00000000000001</v>
      </c>
      <c r="AG53" s="10"/>
      <c r="AH53" s="72"/>
      <c r="AI53" s="73"/>
      <c r="AJ53" s="74"/>
      <c r="AK53" s="75"/>
      <c r="AL53" s="76"/>
      <c r="AN53" s="57">
        <v>80172.192999999999</v>
      </c>
      <c r="AO53" s="35">
        <v>80</v>
      </c>
      <c r="AP53" s="43">
        <f t="shared" si="14"/>
        <v>1430271923.1200001</v>
      </c>
      <c r="AR53" s="57">
        <f t="shared" si="15"/>
        <v>80172.192999999999</v>
      </c>
      <c r="AS53" s="35">
        <v>24</v>
      </c>
      <c r="AT53" s="43">
        <f t="shared" si="16"/>
        <v>12872447308.08</v>
      </c>
      <c r="AV53" s="43">
        <v>671309000000</v>
      </c>
    </row>
    <row r="54" spans="1:48" ht="24" customHeight="1">
      <c r="A54" s="16"/>
      <c r="B54" s="17">
        <f t="shared" si="8"/>
        <v>30</v>
      </c>
      <c r="C54" s="10"/>
      <c r="D54" s="18" t="s">
        <v>144</v>
      </c>
      <c r="E54" s="10"/>
      <c r="F54" s="18" t="s">
        <v>8</v>
      </c>
      <c r="G54" s="18" t="s">
        <v>212</v>
      </c>
      <c r="H54" s="10"/>
      <c r="I54" s="19">
        <v>33203</v>
      </c>
      <c r="J54" s="19">
        <v>51810</v>
      </c>
      <c r="K54" s="17" t="s">
        <v>14</v>
      </c>
      <c r="L54" s="10"/>
      <c r="M54" s="60">
        <v>0</v>
      </c>
      <c r="N54" s="60">
        <v>0</v>
      </c>
      <c r="O54" s="60">
        <v>0</v>
      </c>
      <c r="P54" s="10"/>
      <c r="Q54" s="60">
        <f t="shared" si="9"/>
        <v>0</v>
      </c>
      <c r="R54" s="10"/>
      <c r="S54" s="62">
        <f t="shared" si="10"/>
        <v>0</v>
      </c>
      <c r="T54" s="10"/>
      <c r="U54" s="64">
        <v>0</v>
      </c>
      <c r="V54" s="64">
        <v>0</v>
      </c>
      <c r="W54" s="10"/>
      <c r="X54" s="43">
        <f t="shared" si="11"/>
        <v>0</v>
      </c>
      <c r="Y54" s="36">
        <f t="shared" si="12"/>
        <v>0</v>
      </c>
      <c r="Z54" s="10"/>
      <c r="AA54" s="20">
        <v>46.5</v>
      </c>
      <c r="AB54" s="20">
        <v>21.9</v>
      </c>
      <c r="AC54" s="20">
        <v>3.7</v>
      </c>
      <c r="AD54" s="20">
        <v>21.5</v>
      </c>
      <c r="AE54" s="20">
        <v>6.4</v>
      </c>
      <c r="AF54" s="66">
        <f t="shared" si="13"/>
        <v>100.00000000000001</v>
      </c>
      <c r="AG54" s="10"/>
      <c r="AH54" s="72"/>
      <c r="AI54" s="73"/>
      <c r="AJ54" s="74"/>
      <c r="AK54" s="75"/>
      <c r="AL54" s="76"/>
      <c r="AN54" s="57">
        <v>46692.351000000002</v>
      </c>
      <c r="AO54" s="35">
        <v>80</v>
      </c>
      <c r="AP54" s="43">
        <f t="shared" si="14"/>
        <v>0</v>
      </c>
      <c r="AR54" s="57">
        <f t="shared" si="15"/>
        <v>46692.351000000002</v>
      </c>
      <c r="AS54" s="35">
        <v>24</v>
      </c>
      <c r="AT54" s="43">
        <f t="shared" si="16"/>
        <v>0</v>
      </c>
      <c r="AV54" s="43">
        <v>1564000000</v>
      </c>
    </row>
    <row r="55" spans="1:48" ht="24" customHeight="1">
      <c r="A55" s="16"/>
      <c r="B55" s="110"/>
      <c r="C55" s="111"/>
      <c r="D55" s="109"/>
      <c r="E55" s="111"/>
      <c r="F55" s="109"/>
      <c r="G55" s="109"/>
      <c r="H55" s="111"/>
      <c r="I55" s="112"/>
      <c r="J55" s="112"/>
      <c r="K55" s="110"/>
      <c r="L55" s="111"/>
      <c r="M55" s="113"/>
      <c r="N55" s="113"/>
      <c r="O55" s="113"/>
      <c r="P55" s="111"/>
      <c r="Q55" s="113"/>
      <c r="R55" s="111"/>
      <c r="S55" s="114"/>
      <c r="T55" s="111"/>
      <c r="U55" s="115"/>
      <c r="V55" s="115"/>
      <c r="W55" s="111"/>
      <c r="X55" s="116"/>
      <c r="Y55" s="117"/>
      <c r="Z55" s="111"/>
      <c r="AA55" s="118"/>
      <c r="AB55" s="118"/>
      <c r="AC55" s="118"/>
      <c r="AD55" s="118"/>
      <c r="AE55" s="118"/>
      <c r="AF55" s="119"/>
      <c r="AG55" s="111"/>
      <c r="AH55" s="117"/>
      <c r="AI55" s="120"/>
      <c r="AJ55" s="121"/>
      <c r="AK55" s="122"/>
      <c r="AL55" s="123"/>
      <c r="AM55" s="124"/>
      <c r="AN55" s="125"/>
      <c r="AO55" s="126"/>
      <c r="AP55" s="127"/>
      <c r="AQ55" s="124"/>
      <c r="AR55" s="125"/>
      <c r="AS55" s="126"/>
      <c r="AT55" s="127"/>
      <c r="AU55" s="124"/>
      <c r="AV55" s="127"/>
    </row>
    <row r="56" spans="1:48" ht="24" customHeight="1">
      <c r="A56" s="16"/>
      <c r="B56" s="17">
        <v>1</v>
      </c>
      <c r="C56" s="10"/>
      <c r="D56" s="18" t="s">
        <v>137</v>
      </c>
      <c r="E56" s="10"/>
      <c r="F56" s="18" t="s">
        <v>18</v>
      </c>
      <c r="G56" s="18" t="s">
        <v>224</v>
      </c>
      <c r="H56" s="10"/>
      <c r="I56" s="19">
        <v>50791920</v>
      </c>
      <c r="J56" s="19">
        <v>27600</v>
      </c>
      <c r="K56" s="17" t="s">
        <v>14</v>
      </c>
      <c r="L56" s="10"/>
      <c r="M56" s="60">
        <v>4292</v>
      </c>
      <c r="N56" s="60">
        <v>4990</v>
      </c>
      <c r="O56" s="60">
        <v>4990</v>
      </c>
      <c r="P56" s="10"/>
      <c r="Q56" s="60">
        <f t="shared" ref="Q56:Q61" si="17">N56*$Q$201</f>
        <v>149700</v>
      </c>
      <c r="R56" s="10"/>
      <c r="S56" s="62">
        <f t="shared" ref="S56:S61" si="18">Q56+N56</f>
        <v>154690</v>
      </c>
      <c r="T56" s="10"/>
      <c r="U56" s="64">
        <v>9.8000000000000007</v>
      </c>
      <c r="V56" s="64">
        <v>9.8000000000000007</v>
      </c>
      <c r="W56" s="10"/>
      <c r="X56" s="43">
        <f t="shared" ref="X56:X61" si="19">AP56+AT56</f>
        <v>110212122024</v>
      </c>
      <c r="Y56" s="36">
        <f t="shared" ref="Y56:Y61" si="20">X56/AV56</f>
        <v>7.7888425458657248E-2</v>
      </c>
      <c r="Z56" s="10"/>
      <c r="AA56" s="20">
        <v>0</v>
      </c>
      <c r="AB56" s="20">
        <v>20.5</v>
      </c>
      <c r="AC56" s="20">
        <v>5.9</v>
      </c>
      <c r="AD56" s="20">
        <v>39.9</v>
      </c>
      <c r="AE56" s="20">
        <v>33.700000000000003</v>
      </c>
      <c r="AF56" s="66">
        <f t="shared" ref="AF56:AF61" si="21">SUM(AA56:AE56)</f>
        <v>100</v>
      </c>
      <c r="AG56" s="10"/>
      <c r="AH56" s="72"/>
      <c r="AI56" s="73"/>
      <c r="AJ56" s="74"/>
      <c r="AK56" s="75"/>
      <c r="AL56" s="76"/>
      <c r="AN56" s="57">
        <v>27608.246999999999</v>
      </c>
      <c r="AO56" s="35">
        <v>80</v>
      </c>
      <c r="AP56" s="43">
        <f t="shared" ref="AP56:AP61" si="22">N56*AN56*AO56</f>
        <v>11021212202.4</v>
      </c>
      <c r="AR56" s="57">
        <f t="shared" ref="AR56:AR61" si="23">AN56</f>
        <v>27608.246999999999</v>
      </c>
      <c r="AS56" s="35">
        <v>24</v>
      </c>
      <c r="AT56" s="43">
        <f t="shared" ref="AT56:AT61" si="24">Q56*AR56*AS56</f>
        <v>99190909821.600006</v>
      </c>
      <c r="AV56" s="43">
        <v>1415000000000</v>
      </c>
    </row>
    <row r="57" spans="1:48" ht="24" customHeight="1">
      <c r="A57" s="16"/>
      <c r="B57" s="17">
        <f t="shared" si="8"/>
        <v>2</v>
      </c>
      <c r="C57" s="10"/>
      <c r="D57" s="18" t="s">
        <v>124</v>
      </c>
      <c r="E57" s="10"/>
      <c r="F57" s="18" t="s">
        <v>18</v>
      </c>
      <c r="G57" s="18" t="s">
        <v>224</v>
      </c>
      <c r="H57" s="10"/>
      <c r="I57" s="19">
        <v>4660833</v>
      </c>
      <c r="J57" s="19">
        <v>39070</v>
      </c>
      <c r="K57" s="17" t="s">
        <v>14</v>
      </c>
      <c r="L57" s="10"/>
      <c r="M57" s="60">
        <v>327</v>
      </c>
      <c r="N57" s="60">
        <v>364</v>
      </c>
      <c r="O57" s="60">
        <v>364</v>
      </c>
      <c r="P57" s="10"/>
      <c r="Q57" s="60">
        <f t="shared" si="17"/>
        <v>10920</v>
      </c>
      <c r="R57" s="10"/>
      <c r="S57" s="62">
        <f t="shared" si="18"/>
        <v>11284</v>
      </c>
      <c r="T57" s="10"/>
      <c r="U57" s="64">
        <v>7.8</v>
      </c>
      <c r="V57" s="64">
        <v>7.8</v>
      </c>
      <c r="W57" s="10"/>
      <c r="X57" s="43">
        <f t="shared" si="19"/>
        <v>11655819302.4</v>
      </c>
      <c r="Y57" s="36">
        <f t="shared" si="20"/>
        <v>6.2047224453032672E-2</v>
      </c>
      <c r="Z57" s="10"/>
      <c r="AA57" s="20">
        <v>68.5</v>
      </c>
      <c r="AB57" s="20">
        <v>15.9</v>
      </c>
      <c r="AC57" s="20">
        <v>1.5</v>
      </c>
      <c r="AD57" s="20">
        <v>7.6</v>
      </c>
      <c r="AE57" s="20">
        <v>6.5</v>
      </c>
      <c r="AF57" s="66">
        <f t="shared" si="21"/>
        <v>100</v>
      </c>
      <c r="AG57" s="10"/>
      <c r="AH57" s="72"/>
      <c r="AI57" s="73"/>
      <c r="AJ57" s="74"/>
      <c r="AK57" s="75"/>
      <c r="AL57" s="76"/>
      <c r="AN57" s="57">
        <v>40026.851999999999</v>
      </c>
      <c r="AO57" s="35">
        <v>80</v>
      </c>
      <c r="AP57" s="43">
        <f t="shared" si="22"/>
        <v>1165581930.24</v>
      </c>
      <c r="AR57" s="57">
        <f t="shared" si="23"/>
        <v>40026.851999999999</v>
      </c>
      <c r="AS57" s="35">
        <v>24</v>
      </c>
      <c r="AT57" s="43">
        <f t="shared" si="24"/>
        <v>10490237372.16</v>
      </c>
      <c r="AV57" s="43">
        <v>187854000000</v>
      </c>
    </row>
    <row r="58" spans="1:48" ht="24" customHeight="1">
      <c r="A58" s="16"/>
      <c r="B58" s="17">
        <f t="shared" si="8"/>
        <v>3</v>
      </c>
      <c r="C58" s="10"/>
      <c r="D58" s="18" t="s">
        <v>17</v>
      </c>
      <c r="E58" s="10"/>
      <c r="F58" s="18" t="s">
        <v>18</v>
      </c>
      <c r="G58" s="18" t="s">
        <v>224</v>
      </c>
      <c r="H58" s="10"/>
      <c r="I58" s="19">
        <v>24125848</v>
      </c>
      <c r="J58" s="19">
        <v>54420</v>
      </c>
      <c r="K58" s="17" t="s">
        <v>14</v>
      </c>
      <c r="L58" s="10"/>
      <c r="M58" s="60">
        <v>1296</v>
      </c>
      <c r="N58" s="60">
        <v>1351</v>
      </c>
      <c r="O58" s="60">
        <v>1351</v>
      </c>
      <c r="P58" s="10"/>
      <c r="Q58" s="60">
        <f t="shared" si="17"/>
        <v>40530</v>
      </c>
      <c r="R58" s="10"/>
      <c r="S58" s="62">
        <f t="shared" si="18"/>
        <v>41881</v>
      </c>
      <c r="T58" s="10"/>
      <c r="U58" s="64">
        <v>5.6</v>
      </c>
      <c r="V58" s="64">
        <v>5.6</v>
      </c>
      <c r="W58" s="10"/>
      <c r="X58" s="43">
        <f t="shared" si="19"/>
        <v>54008798384.800003</v>
      </c>
      <c r="Y58" s="36">
        <f t="shared" si="20"/>
        <v>4.4672289813730358E-2</v>
      </c>
      <c r="Z58" s="10"/>
      <c r="AA58" s="20">
        <v>60.9</v>
      </c>
      <c r="AB58" s="20">
        <v>19.3</v>
      </c>
      <c r="AC58" s="20">
        <v>2.2000000000000002</v>
      </c>
      <c r="AD58" s="20">
        <v>14</v>
      </c>
      <c r="AE58" s="20">
        <v>3.6</v>
      </c>
      <c r="AF58" s="66">
        <f t="shared" si="21"/>
        <v>100</v>
      </c>
      <c r="AG58" s="10"/>
      <c r="AH58" s="72"/>
      <c r="AI58" s="73"/>
      <c r="AJ58" s="74"/>
      <c r="AK58" s="75"/>
      <c r="AL58" s="76"/>
      <c r="AN58" s="57">
        <v>49971.131000000001</v>
      </c>
      <c r="AO58" s="35">
        <v>80</v>
      </c>
      <c r="AP58" s="43">
        <f t="shared" si="22"/>
        <v>5400879838.4800005</v>
      </c>
      <c r="AR58" s="57">
        <f t="shared" si="23"/>
        <v>49971.131000000001</v>
      </c>
      <c r="AS58" s="35">
        <v>24</v>
      </c>
      <c r="AT58" s="43">
        <f t="shared" si="24"/>
        <v>48607918546.32</v>
      </c>
      <c r="AV58" s="43">
        <v>1209000000000</v>
      </c>
    </row>
    <row r="59" spans="1:48" ht="24" customHeight="1">
      <c r="A59" s="16"/>
      <c r="B59" s="17">
        <f t="shared" si="8"/>
        <v>4</v>
      </c>
      <c r="C59" s="10"/>
      <c r="D59" s="18" t="s">
        <v>91</v>
      </c>
      <c r="E59" s="10"/>
      <c r="F59" s="18" t="s">
        <v>18</v>
      </c>
      <c r="G59" s="18" t="s">
        <v>224</v>
      </c>
      <c r="H59" s="10"/>
      <c r="I59" s="19">
        <v>127748512</v>
      </c>
      <c r="J59" s="19">
        <v>38000</v>
      </c>
      <c r="K59" s="17" t="s">
        <v>14</v>
      </c>
      <c r="L59" s="10"/>
      <c r="M59" s="60">
        <v>4682</v>
      </c>
      <c r="N59" s="60">
        <v>5224</v>
      </c>
      <c r="O59" s="60">
        <v>5224</v>
      </c>
      <c r="P59" s="10"/>
      <c r="Q59" s="60">
        <f t="shared" si="17"/>
        <v>156720</v>
      </c>
      <c r="R59" s="10"/>
      <c r="S59" s="62">
        <f t="shared" si="18"/>
        <v>161944</v>
      </c>
      <c r="T59" s="10"/>
      <c r="U59" s="64">
        <v>4.0999999999999996</v>
      </c>
      <c r="V59" s="64">
        <v>4.0999999999999996</v>
      </c>
      <c r="W59" s="10"/>
      <c r="X59" s="43">
        <f t="shared" si="19"/>
        <v>162129268115.19998</v>
      </c>
      <c r="Y59" s="36">
        <f t="shared" si="20"/>
        <v>3.2906285389730054E-2</v>
      </c>
      <c r="Z59" s="10"/>
      <c r="AA59" s="20">
        <v>32.4</v>
      </c>
      <c r="AB59" s="20">
        <v>17.2</v>
      </c>
      <c r="AC59" s="20">
        <v>15.1</v>
      </c>
      <c r="AD59" s="20">
        <v>35</v>
      </c>
      <c r="AE59" s="20">
        <v>0.3</v>
      </c>
      <c r="AF59" s="66">
        <f t="shared" si="21"/>
        <v>99.999999999999986</v>
      </c>
      <c r="AG59" s="10"/>
      <c r="AH59" s="72"/>
      <c r="AI59" s="73"/>
      <c r="AJ59" s="74"/>
      <c r="AK59" s="75"/>
      <c r="AL59" s="76"/>
      <c r="AN59" s="57">
        <v>38794.330999999998</v>
      </c>
      <c r="AO59" s="35">
        <v>80</v>
      </c>
      <c r="AP59" s="43">
        <f t="shared" si="22"/>
        <v>16212926811.52</v>
      </c>
      <c r="AR59" s="57">
        <f t="shared" si="23"/>
        <v>38794.330999999998</v>
      </c>
      <c r="AS59" s="35">
        <v>24</v>
      </c>
      <c r="AT59" s="43">
        <f t="shared" si="24"/>
        <v>145916341303.67999</v>
      </c>
      <c r="AV59" s="43">
        <v>4927000000000</v>
      </c>
    </row>
    <row r="60" spans="1:48" ht="24" customHeight="1">
      <c r="A60" s="16"/>
      <c r="B60" s="17">
        <f t="shared" si="8"/>
        <v>5</v>
      </c>
      <c r="C60" s="10"/>
      <c r="D60" s="18" t="s">
        <v>47</v>
      </c>
      <c r="E60" s="10"/>
      <c r="F60" s="18" t="s">
        <v>18</v>
      </c>
      <c r="G60" s="18" t="s">
        <v>224</v>
      </c>
      <c r="H60" s="10"/>
      <c r="I60" s="19">
        <v>17379</v>
      </c>
      <c r="J60" s="19">
        <v>0</v>
      </c>
      <c r="K60" s="17" t="s">
        <v>14</v>
      </c>
      <c r="L60" s="10"/>
      <c r="M60" s="60">
        <v>5</v>
      </c>
      <c r="N60" s="60">
        <v>3</v>
      </c>
      <c r="O60" s="60">
        <v>3</v>
      </c>
      <c r="P60" s="10"/>
      <c r="Q60" s="60">
        <f t="shared" si="17"/>
        <v>90</v>
      </c>
      <c r="R60" s="10"/>
      <c r="S60" s="62">
        <f t="shared" si="18"/>
        <v>93</v>
      </c>
      <c r="T60" s="10"/>
      <c r="U60" s="64">
        <v>17.3</v>
      </c>
      <c r="V60" s="64">
        <v>17.3</v>
      </c>
      <c r="W60" s="10"/>
      <c r="X60" s="43">
        <f t="shared" si="19"/>
        <v>189973300.80000001</v>
      </c>
      <c r="Y60" s="36">
        <f t="shared" si="20"/>
        <v>2.8814394175640832E-2</v>
      </c>
      <c r="Z60" s="10"/>
      <c r="AA60" s="20">
        <v>20</v>
      </c>
      <c r="AB60" s="20">
        <v>80</v>
      </c>
      <c r="AC60" s="20">
        <v>0</v>
      </c>
      <c r="AD60" s="20">
        <v>0</v>
      </c>
      <c r="AE60" s="20">
        <v>0</v>
      </c>
      <c r="AF60" s="66">
        <f t="shared" si="21"/>
        <v>100</v>
      </c>
      <c r="AG60" s="10"/>
      <c r="AH60" s="72"/>
      <c r="AI60" s="73"/>
      <c r="AJ60" s="74"/>
      <c r="AK60" s="75"/>
      <c r="AL60" s="76"/>
      <c r="AN60" s="57">
        <v>79155.542000000001</v>
      </c>
      <c r="AO60" s="35">
        <v>80</v>
      </c>
      <c r="AP60" s="43">
        <f t="shared" si="22"/>
        <v>18997330.079999998</v>
      </c>
      <c r="AR60" s="57">
        <f t="shared" si="23"/>
        <v>79155.542000000001</v>
      </c>
      <c r="AS60" s="35">
        <v>24</v>
      </c>
      <c r="AT60" s="43">
        <f t="shared" si="24"/>
        <v>170975970.72</v>
      </c>
      <c r="AV60" s="43">
        <v>6593000000</v>
      </c>
    </row>
    <row r="61" spans="1:48" ht="24" customHeight="1">
      <c r="A61" s="16"/>
      <c r="B61" s="17">
        <f t="shared" si="8"/>
        <v>6</v>
      </c>
      <c r="C61" s="10"/>
      <c r="D61" s="18" t="s">
        <v>150</v>
      </c>
      <c r="E61" s="10"/>
      <c r="F61" s="18" t="s">
        <v>18</v>
      </c>
      <c r="G61" s="18" t="s">
        <v>224</v>
      </c>
      <c r="H61" s="10"/>
      <c r="I61" s="19">
        <v>5622455</v>
      </c>
      <c r="J61" s="19">
        <v>51880</v>
      </c>
      <c r="K61" s="17" t="s">
        <v>14</v>
      </c>
      <c r="L61" s="10"/>
      <c r="M61" s="60">
        <v>141</v>
      </c>
      <c r="N61" s="60">
        <v>155</v>
      </c>
      <c r="O61" s="60">
        <v>155</v>
      </c>
      <c r="P61" s="10"/>
      <c r="Q61" s="60">
        <f t="shared" si="17"/>
        <v>4650</v>
      </c>
      <c r="R61" s="10"/>
      <c r="S61" s="62">
        <f t="shared" si="18"/>
        <v>4805</v>
      </c>
      <c r="T61" s="10"/>
      <c r="U61" s="64">
        <v>2.8</v>
      </c>
      <c r="V61" s="64">
        <v>2.8</v>
      </c>
      <c r="W61" s="10"/>
      <c r="X61" s="43">
        <f t="shared" si="19"/>
        <v>7033797080</v>
      </c>
      <c r="Y61" s="36">
        <f t="shared" si="20"/>
        <v>2.2114129934479421E-2</v>
      </c>
      <c r="Z61" s="10"/>
      <c r="AA61" s="20">
        <v>7.8</v>
      </c>
      <c r="AB61" s="20">
        <v>44</v>
      </c>
      <c r="AC61" s="20">
        <v>14.2</v>
      </c>
      <c r="AD61" s="20">
        <v>33.299999999999997</v>
      </c>
      <c r="AE61" s="20">
        <v>0.7</v>
      </c>
      <c r="AF61" s="66">
        <f t="shared" si="21"/>
        <v>100</v>
      </c>
      <c r="AG61" s="10"/>
      <c r="AH61" s="72"/>
      <c r="AI61" s="73"/>
      <c r="AJ61" s="74"/>
      <c r="AK61" s="75"/>
      <c r="AL61" s="76"/>
      <c r="AN61" s="57">
        <v>56724.17</v>
      </c>
      <c r="AO61" s="35">
        <v>80</v>
      </c>
      <c r="AP61" s="43">
        <f t="shared" si="22"/>
        <v>703379708</v>
      </c>
      <c r="AR61" s="57">
        <f t="shared" si="23"/>
        <v>56724.17</v>
      </c>
      <c r="AS61" s="35">
        <v>24</v>
      </c>
      <c r="AT61" s="43">
        <f t="shared" si="24"/>
        <v>6330417372</v>
      </c>
      <c r="AV61" s="43">
        <v>318068000000</v>
      </c>
    </row>
    <row r="62" spans="1:48" ht="24" customHeight="1">
      <c r="A62" s="16"/>
      <c r="B62" s="110"/>
      <c r="C62" s="111"/>
      <c r="D62" s="109"/>
      <c r="E62" s="111"/>
      <c r="F62" s="109"/>
      <c r="G62" s="109"/>
      <c r="H62" s="111"/>
      <c r="I62" s="112"/>
      <c r="J62" s="112"/>
      <c r="K62" s="110"/>
      <c r="L62" s="111"/>
      <c r="M62" s="113"/>
      <c r="N62" s="113"/>
      <c r="O62" s="113"/>
      <c r="P62" s="111"/>
      <c r="Q62" s="113"/>
      <c r="R62" s="111"/>
      <c r="S62" s="114"/>
      <c r="T62" s="111"/>
      <c r="U62" s="115"/>
      <c r="V62" s="115"/>
      <c r="W62" s="111"/>
      <c r="X62" s="116"/>
      <c r="Y62" s="117"/>
      <c r="Z62" s="111"/>
      <c r="AA62" s="118"/>
      <c r="AB62" s="118"/>
      <c r="AC62" s="118"/>
      <c r="AD62" s="118"/>
      <c r="AE62" s="118"/>
      <c r="AF62" s="119"/>
      <c r="AG62" s="111"/>
      <c r="AH62" s="117"/>
      <c r="AI62" s="120"/>
      <c r="AJ62" s="121"/>
      <c r="AK62" s="122"/>
      <c r="AL62" s="123"/>
      <c r="AM62" s="124"/>
      <c r="AN62" s="125"/>
      <c r="AO62" s="126"/>
      <c r="AP62" s="127"/>
      <c r="AQ62" s="124"/>
      <c r="AR62" s="125"/>
      <c r="AS62" s="126"/>
      <c r="AT62" s="127"/>
      <c r="AU62" s="124"/>
      <c r="AV62" s="127"/>
    </row>
    <row r="63" spans="1:48" ht="24" customHeight="1">
      <c r="A63" s="16"/>
      <c r="B63" s="17">
        <v>1</v>
      </c>
      <c r="C63" s="10"/>
      <c r="D63" s="18" t="s">
        <v>121</v>
      </c>
      <c r="E63" s="10"/>
      <c r="F63" s="18" t="s">
        <v>11</v>
      </c>
      <c r="G63" s="18" t="s">
        <v>11</v>
      </c>
      <c r="H63" s="10"/>
      <c r="I63" s="19">
        <v>2479713</v>
      </c>
      <c r="J63" s="19">
        <v>4620</v>
      </c>
      <c r="K63" s="17" t="s">
        <v>9</v>
      </c>
      <c r="L63" s="10"/>
      <c r="M63" s="60">
        <v>731</v>
      </c>
      <c r="N63" s="60">
        <v>754</v>
      </c>
      <c r="O63" s="60">
        <v>467</v>
      </c>
      <c r="P63" s="10"/>
      <c r="Q63" s="60">
        <f t="shared" ref="Q63:Q81" si="25">N63*$Q$200</f>
        <v>11310</v>
      </c>
      <c r="R63" s="10"/>
      <c r="S63" s="62">
        <f t="shared" ref="S63:S81" si="26">Q63+N63</f>
        <v>12064</v>
      </c>
      <c r="T63" s="10"/>
      <c r="U63" s="64">
        <v>30.4</v>
      </c>
      <c r="V63" s="64">
        <v>19.3</v>
      </c>
      <c r="W63" s="10"/>
      <c r="X63" s="43">
        <v>1140000000</v>
      </c>
      <c r="Y63" s="36">
        <v>0.10100000000000001</v>
      </c>
      <c r="Z63" s="10"/>
      <c r="AA63" s="20">
        <v>60</v>
      </c>
      <c r="AB63" s="20">
        <v>3</v>
      </c>
      <c r="AC63" s="20">
        <v>1</v>
      </c>
      <c r="AD63" s="20">
        <v>35</v>
      </c>
      <c r="AE63" s="20">
        <v>1</v>
      </c>
      <c r="AF63" s="66">
        <f t="shared" ref="AF63:AF81" si="27">SUM(AA63:AE63)</f>
        <v>100</v>
      </c>
      <c r="AG63" s="10"/>
      <c r="AH63" s="36">
        <v>-6.5000000000000002E-2</v>
      </c>
      <c r="AI63" s="40">
        <v>14973</v>
      </c>
      <c r="AJ63" s="37">
        <v>0.73</v>
      </c>
      <c r="AK63" s="42" t="s">
        <v>213</v>
      </c>
      <c r="AL63" s="41">
        <v>1127</v>
      </c>
      <c r="AN63" s="86"/>
      <c r="AO63" s="87"/>
      <c r="AP63" s="88">
        <f t="shared" ref="AP63:AP81" si="28">N63*AN63*AO63</f>
        <v>0</v>
      </c>
      <c r="AR63" s="86">
        <f t="shared" ref="AR63:AR81" si="29">AN63</f>
        <v>0</v>
      </c>
      <c r="AS63" s="87"/>
      <c r="AT63" s="88">
        <f t="shared" ref="AT63:AT81" si="30">Q63*AR63*AS63</f>
        <v>0</v>
      </c>
      <c r="AV63" s="88">
        <v>0</v>
      </c>
    </row>
    <row r="64" spans="1:48" ht="24" customHeight="1">
      <c r="A64" s="16"/>
      <c r="B64" s="17">
        <f t="shared" ref="B64:B130" si="31">B63+1</f>
        <v>2</v>
      </c>
      <c r="C64" s="10"/>
      <c r="D64" s="18" t="s">
        <v>38</v>
      </c>
      <c r="E64" s="10"/>
      <c r="F64" s="18" t="s">
        <v>11</v>
      </c>
      <c r="G64" s="18" t="s">
        <v>11</v>
      </c>
      <c r="H64" s="10"/>
      <c r="I64" s="19">
        <v>23439188</v>
      </c>
      <c r="J64" s="19">
        <v>1200</v>
      </c>
      <c r="K64" s="17" t="s">
        <v>9</v>
      </c>
      <c r="L64" s="10"/>
      <c r="M64" s="60">
        <v>1879</v>
      </c>
      <c r="N64" s="60">
        <v>7066</v>
      </c>
      <c r="O64" s="60">
        <v>4120</v>
      </c>
      <c r="P64" s="10"/>
      <c r="Q64" s="60">
        <f t="shared" si="25"/>
        <v>105990</v>
      </c>
      <c r="R64" s="10"/>
      <c r="S64" s="62">
        <f t="shared" si="26"/>
        <v>113056</v>
      </c>
      <c r="T64" s="10"/>
      <c r="U64" s="64">
        <v>30.1</v>
      </c>
      <c r="V64" s="64">
        <v>15.27</v>
      </c>
      <c r="W64" s="10"/>
      <c r="X64" s="43">
        <v>3270000000</v>
      </c>
      <c r="Y64" s="36">
        <v>0.1</v>
      </c>
      <c r="Z64" s="10"/>
      <c r="AA64" s="20">
        <v>64</v>
      </c>
      <c r="AB64" s="20">
        <v>20</v>
      </c>
      <c r="AC64" s="20">
        <v>1</v>
      </c>
      <c r="AD64" s="20">
        <v>14</v>
      </c>
      <c r="AE64" s="20">
        <v>1</v>
      </c>
      <c r="AF64" s="66">
        <f t="shared" si="27"/>
        <v>100</v>
      </c>
      <c r="AG64" s="10"/>
      <c r="AH64" s="36">
        <v>-8.3000000000000004E-2</v>
      </c>
      <c r="AI64" s="40">
        <v>3235</v>
      </c>
      <c r="AJ64" s="37">
        <v>0.64</v>
      </c>
      <c r="AK64" s="42" t="s">
        <v>214</v>
      </c>
      <c r="AL64" s="41">
        <v>878</v>
      </c>
      <c r="AN64" s="86"/>
      <c r="AO64" s="87"/>
      <c r="AP64" s="88">
        <f t="shared" si="28"/>
        <v>0</v>
      </c>
      <c r="AR64" s="86">
        <f t="shared" si="29"/>
        <v>0</v>
      </c>
      <c r="AS64" s="87"/>
      <c r="AT64" s="88">
        <f t="shared" si="30"/>
        <v>0</v>
      </c>
      <c r="AV64" s="88">
        <v>0</v>
      </c>
    </row>
    <row r="65" spans="1:48" ht="24" customHeight="1">
      <c r="A65" s="16"/>
      <c r="B65" s="17">
        <f t="shared" si="31"/>
        <v>3</v>
      </c>
      <c r="C65" s="10"/>
      <c r="D65" s="18" t="s">
        <v>101</v>
      </c>
      <c r="E65" s="10"/>
      <c r="F65" s="18" t="s">
        <v>11</v>
      </c>
      <c r="G65" s="18" t="s">
        <v>11</v>
      </c>
      <c r="H65" s="10"/>
      <c r="I65" s="19">
        <v>2203821</v>
      </c>
      <c r="J65" s="19">
        <v>1210</v>
      </c>
      <c r="K65" s="17" t="s">
        <v>9</v>
      </c>
      <c r="L65" s="10"/>
      <c r="M65" s="60">
        <v>318</v>
      </c>
      <c r="N65" s="60">
        <v>638</v>
      </c>
      <c r="O65" s="60">
        <v>831</v>
      </c>
      <c r="P65" s="10"/>
      <c r="Q65" s="60">
        <f t="shared" si="25"/>
        <v>9570</v>
      </c>
      <c r="R65" s="10"/>
      <c r="S65" s="62">
        <f t="shared" si="26"/>
        <v>10208</v>
      </c>
      <c r="T65" s="10"/>
      <c r="U65" s="64">
        <v>28.9</v>
      </c>
      <c r="V65" s="64">
        <v>42.86</v>
      </c>
      <c r="W65" s="10"/>
      <c r="X65" s="43">
        <v>223650000</v>
      </c>
      <c r="Y65" s="36">
        <v>9.6000000000000002E-2</v>
      </c>
      <c r="Z65" s="10"/>
      <c r="AA65" s="20">
        <v>60</v>
      </c>
      <c r="AB65" s="20">
        <v>4</v>
      </c>
      <c r="AC65" s="20">
        <v>1</v>
      </c>
      <c r="AD65" s="20">
        <v>34</v>
      </c>
      <c r="AE65" s="20">
        <v>1</v>
      </c>
      <c r="AF65" s="66">
        <f t="shared" si="27"/>
        <v>100</v>
      </c>
      <c r="AG65" s="10"/>
      <c r="AH65" s="36">
        <v>-5.8000000000000003E-2</v>
      </c>
      <c r="AI65" s="40">
        <v>5581</v>
      </c>
      <c r="AJ65" s="37">
        <v>0.81</v>
      </c>
      <c r="AK65" s="42" t="s">
        <v>210</v>
      </c>
      <c r="AL65" s="41">
        <v>2424</v>
      </c>
      <c r="AN65" s="86"/>
      <c r="AO65" s="87"/>
      <c r="AP65" s="88">
        <f t="shared" si="28"/>
        <v>0</v>
      </c>
      <c r="AR65" s="86">
        <f t="shared" si="29"/>
        <v>0</v>
      </c>
      <c r="AS65" s="87"/>
      <c r="AT65" s="88">
        <f t="shared" si="30"/>
        <v>0</v>
      </c>
      <c r="AV65" s="88">
        <v>0</v>
      </c>
    </row>
    <row r="66" spans="1:48" ht="24" customHeight="1">
      <c r="A66" s="16"/>
      <c r="B66" s="17">
        <f t="shared" si="31"/>
        <v>4</v>
      </c>
      <c r="C66" s="10"/>
      <c r="D66" s="18" t="s">
        <v>94</v>
      </c>
      <c r="E66" s="10"/>
      <c r="F66" s="18" t="s">
        <v>11</v>
      </c>
      <c r="G66" s="18" t="s">
        <v>11</v>
      </c>
      <c r="H66" s="10"/>
      <c r="I66" s="19">
        <v>48461568</v>
      </c>
      <c r="J66" s="19">
        <v>1380</v>
      </c>
      <c r="K66" s="17" t="s">
        <v>9</v>
      </c>
      <c r="L66" s="10"/>
      <c r="M66" s="60">
        <v>2965</v>
      </c>
      <c r="N66" s="60">
        <v>13463</v>
      </c>
      <c r="O66" s="60">
        <v>5416</v>
      </c>
      <c r="P66" s="10"/>
      <c r="Q66" s="60">
        <f t="shared" si="25"/>
        <v>201945</v>
      </c>
      <c r="R66" s="10"/>
      <c r="S66" s="62">
        <f t="shared" si="26"/>
        <v>215408</v>
      </c>
      <c r="T66" s="10"/>
      <c r="U66" s="64">
        <v>27.8</v>
      </c>
      <c r="V66" s="64">
        <v>11.47</v>
      </c>
      <c r="W66" s="10"/>
      <c r="X66" s="43">
        <v>6550000000</v>
      </c>
      <c r="Y66" s="36">
        <v>9.1999999999999998E-2</v>
      </c>
      <c r="Z66" s="10"/>
      <c r="AA66" s="20">
        <v>49</v>
      </c>
      <c r="AB66" s="20">
        <v>6</v>
      </c>
      <c r="AC66" s="20">
        <v>6</v>
      </c>
      <c r="AD66" s="20">
        <v>38</v>
      </c>
      <c r="AE66" s="20">
        <v>1</v>
      </c>
      <c r="AF66" s="66">
        <f t="shared" si="27"/>
        <v>100</v>
      </c>
      <c r="AG66" s="10"/>
      <c r="AH66" s="36">
        <v>-6.7000000000000004E-2</v>
      </c>
      <c r="AI66" s="40">
        <v>4536</v>
      </c>
      <c r="AJ66" s="37">
        <v>0.67</v>
      </c>
      <c r="AK66" s="42" t="s">
        <v>213</v>
      </c>
      <c r="AL66" s="41">
        <v>636</v>
      </c>
      <c r="AN66" s="86"/>
      <c r="AO66" s="87"/>
      <c r="AP66" s="88">
        <f t="shared" si="28"/>
        <v>0</v>
      </c>
      <c r="AR66" s="86">
        <f t="shared" si="29"/>
        <v>0</v>
      </c>
      <c r="AS66" s="87"/>
      <c r="AT66" s="88">
        <f t="shared" si="30"/>
        <v>0</v>
      </c>
      <c r="AV66" s="88">
        <v>0</v>
      </c>
    </row>
    <row r="67" spans="1:48" ht="24" customHeight="1">
      <c r="A67" s="16"/>
      <c r="B67" s="17">
        <f t="shared" si="31"/>
        <v>5</v>
      </c>
      <c r="C67" s="10"/>
      <c r="D67" s="18" t="s">
        <v>46</v>
      </c>
      <c r="E67" s="10"/>
      <c r="F67" s="18" t="s">
        <v>11</v>
      </c>
      <c r="G67" s="18" t="s">
        <v>11</v>
      </c>
      <c r="H67" s="10"/>
      <c r="I67" s="19">
        <v>5125821</v>
      </c>
      <c r="J67" s="19">
        <v>1710</v>
      </c>
      <c r="K67" s="17" t="s">
        <v>9</v>
      </c>
      <c r="L67" s="10"/>
      <c r="M67" s="60">
        <v>308</v>
      </c>
      <c r="N67" s="60">
        <v>1405</v>
      </c>
      <c r="O67" s="60">
        <v>1210</v>
      </c>
      <c r="P67" s="10"/>
      <c r="Q67" s="60">
        <f t="shared" si="25"/>
        <v>21075</v>
      </c>
      <c r="R67" s="10"/>
      <c r="S67" s="62">
        <f t="shared" si="26"/>
        <v>22480</v>
      </c>
      <c r="T67" s="10"/>
      <c r="U67" s="64">
        <v>27.4</v>
      </c>
      <c r="V67" s="64">
        <v>25.13</v>
      </c>
      <c r="W67" s="10"/>
      <c r="X67" s="43">
        <v>823520000</v>
      </c>
      <c r="Y67" s="36">
        <v>9.0999999999999998E-2</v>
      </c>
      <c r="Z67" s="10"/>
      <c r="AA67" s="20">
        <v>58</v>
      </c>
      <c r="AB67" s="20">
        <v>3</v>
      </c>
      <c r="AC67" s="20">
        <v>1</v>
      </c>
      <c r="AD67" s="20">
        <v>37</v>
      </c>
      <c r="AE67" s="20">
        <v>1</v>
      </c>
      <c r="AF67" s="66">
        <f t="shared" si="27"/>
        <v>100</v>
      </c>
      <c r="AG67" s="10"/>
      <c r="AH67" s="36">
        <v>-5.3999999999999999E-2</v>
      </c>
      <c r="AI67" s="40">
        <v>2483</v>
      </c>
      <c r="AJ67" s="37">
        <v>0.74</v>
      </c>
      <c r="AK67" s="42" t="s">
        <v>214</v>
      </c>
      <c r="AL67" s="41">
        <v>1557</v>
      </c>
      <c r="AN67" s="86"/>
      <c r="AO67" s="87"/>
      <c r="AP67" s="88">
        <f t="shared" si="28"/>
        <v>0</v>
      </c>
      <c r="AR67" s="86">
        <f t="shared" si="29"/>
        <v>0</v>
      </c>
      <c r="AS67" s="87"/>
      <c r="AT67" s="88">
        <f t="shared" si="30"/>
        <v>0</v>
      </c>
      <c r="AV67" s="88">
        <v>0</v>
      </c>
    </row>
    <row r="68" spans="1:48" ht="24" customHeight="1">
      <c r="A68" s="16"/>
      <c r="B68" s="17">
        <f t="shared" si="31"/>
        <v>6</v>
      </c>
      <c r="C68" s="10"/>
      <c r="D68" s="18" t="s">
        <v>145</v>
      </c>
      <c r="E68" s="10"/>
      <c r="F68" s="18" t="s">
        <v>11</v>
      </c>
      <c r="G68" s="18" t="s">
        <v>11</v>
      </c>
      <c r="H68" s="10"/>
      <c r="I68" s="19">
        <v>199910</v>
      </c>
      <c r="J68" s="19">
        <v>1730</v>
      </c>
      <c r="K68" s="17" t="s">
        <v>9</v>
      </c>
      <c r="L68" s="10"/>
      <c r="M68" s="60">
        <v>23</v>
      </c>
      <c r="N68" s="60">
        <v>55</v>
      </c>
      <c r="O68" s="60">
        <v>24</v>
      </c>
      <c r="P68" s="10"/>
      <c r="Q68" s="60">
        <f t="shared" si="25"/>
        <v>825</v>
      </c>
      <c r="R68" s="10"/>
      <c r="S68" s="62">
        <f t="shared" si="26"/>
        <v>880</v>
      </c>
      <c r="T68" s="10"/>
      <c r="U68" s="64">
        <v>27.5</v>
      </c>
      <c r="V68" s="64">
        <v>11.95</v>
      </c>
      <c r="W68" s="10"/>
      <c r="X68" s="43">
        <v>32410000</v>
      </c>
      <c r="Y68" s="36">
        <v>9.0999999999999998E-2</v>
      </c>
      <c r="Z68" s="10"/>
      <c r="AA68" s="20">
        <v>52</v>
      </c>
      <c r="AB68" s="20">
        <v>10</v>
      </c>
      <c r="AC68" s="20">
        <v>2</v>
      </c>
      <c r="AD68" s="20">
        <v>35</v>
      </c>
      <c r="AE68" s="20">
        <v>1</v>
      </c>
      <c r="AF68" s="66">
        <f t="shared" si="27"/>
        <v>100</v>
      </c>
      <c r="AG68" s="10"/>
      <c r="AH68" s="36">
        <v>-0.08</v>
      </c>
      <c r="AI68" s="40">
        <v>17033</v>
      </c>
      <c r="AJ68" s="37">
        <v>0.68</v>
      </c>
      <c r="AK68" s="42" t="s">
        <v>213</v>
      </c>
      <c r="AL68" s="41">
        <v>673</v>
      </c>
      <c r="AN68" s="86"/>
      <c r="AO68" s="87"/>
      <c r="AP68" s="88">
        <f t="shared" si="28"/>
        <v>0</v>
      </c>
      <c r="AR68" s="86">
        <f t="shared" si="29"/>
        <v>0</v>
      </c>
      <c r="AS68" s="87"/>
      <c r="AT68" s="88">
        <f t="shared" si="30"/>
        <v>0</v>
      </c>
      <c r="AV68" s="88">
        <v>0</v>
      </c>
    </row>
    <row r="69" spans="1:48" ht="24" customHeight="1">
      <c r="A69" s="16"/>
      <c r="B69" s="17">
        <f t="shared" si="31"/>
        <v>7</v>
      </c>
      <c r="C69" s="10"/>
      <c r="D69" s="18" t="s">
        <v>64</v>
      </c>
      <c r="E69" s="10"/>
      <c r="F69" s="18" t="s">
        <v>11</v>
      </c>
      <c r="G69" s="18" t="s">
        <v>11</v>
      </c>
      <c r="H69" s="10"/>
      <c r="I69" s="19">
        <v>1343098</v>
      </c>
      <c r="J69" s="19">
        <v>2830</v>
      </c>
      <c r="K69" s="17" t="s">
        <v>9</v>
      </c>
      <c r="L69" s="10"/>
      <c r="M69" s="60">
        <v>203</v>
      </c>
      <c r="N69" s="60">
        <v>361</v>
      </c>
      <c r="O69" s="60">
        <v>386</v>
      </c>
      <c r="P69" s="10"/>
      <c r="Q69" s="60">
        <f t="shared" si="25"/>
        <v>5415</v>
      </c>
      <c r="R69" s="10"/>
      <c r="S69" s="62">
        <f t="shared" si="26"/>
        <v>5776</v>
      </c>
      <c r="T69" s="10"/>
      <c r="U69" s="64">
        <v>26.9</v>
      </c>
      <c r="V69" s="64">
        <v>34.68</v>
      </c>
      <c r="W69" s="10"/>
      <c r="X69" s="43">
        <v>341160000</v>
      </c>
      <c r="Y69" s="36">
        <v>8.8999999999999996E-2</v>
      </c>
      <c r="Z69" s="10"/>
      <c r="AA69" s="20">
        <v>61</v>
      </c>
      <c r="AB69" s="20">
        <v>4</v>
      </c>
      <c r="AC69" s="20">
        <v>1</v>
      </c>
      <c r="AD69" s="20">
        <v>33</v>
      </c>
      <c r="AE69" s="20">
        <v>1</v>
      </c>
      <c r="AF69" s="66">
        <f t="shared" si="27"/>
        <v>100</v>
      </c>
      <c r="AG69" s="10"/>
      <c r="AH69" s="36">
        <v>-0.13100000000000001</v>
      </c>
      <c r="AI69" s="40">
        <v>7433</v>
      </c>
      <c r="AJ69" s="37">
        <v>0.81</v>
      </c>
      <c r="AK69" s="42" t="s">
        <v>210</v>
      </c>
      <c r="AL69" s="41">
        <v>2042</v>
      </c>
      <c r="AN69" s="86"/>
      <c r="AO69" s="87"/>
      <c r="AP69" s="88">
        <f t="shared" si="28"/>
        <v>0</v>
      </c>
      <c r="AR69" s="86">
        <f t="shared" si="29"/>
        <v>0</v>
      </c>
      <c r="AS69" s="87"/>
      <c r="AT69" s="88">
        <f t="shared" si="30"/>
        <v>0</v>
      </c>
      <c r="AV69" s="88">
        <v>0</v>
      </c>
    </row>
    <row r="70" spans="1:48" ht="24" customHeight="1">
      <c r="A70" s="16"/>
      <c r="B70" s="17">
        <f t="shared" si="31"/>
        <v>8</v>
      </c>
      <c r="C70" s="10"/>
      <c r="D70" s="18" t="s">
        <v>155</v>
      </c>
      <c r="E70" s="10"/>
      <c r="F70" s="18" t="s">
        <v>11</v>
      </c>
      <c r="G70" s="18" t="s">
        <v>11</v>
      </c>
      <c r="H70" s="10"/>
      <c r="I70" s="19">
        <v>56015472</v>
      </c>
      <c r="J70" s="19">
        <v>5480</v>
      </c>
      <c r="K70" s="17" t="s">
        <v>9</v>
      </c>
      <c r="L70" s="10"/>
      <c r="M70" s="60">
        <v>14071</v>
      </c>
      <c r="N70" s="60">
        <v>14507</v>
      </c>
      <c r="O70" s="60">
        <v>15099</v>
      </c>
      <c r="P70" s="10"/>
      <c r="Q70" s="60">
        <f t="shared" si="25"/>
        <v>217605</v>
      </c>
      <c r="R70" s="10"/>
      <c r="S70" s="62">
        <f t="shared" si="26"/>
        <v>232112</v>
      </c>
      <c r="T70" s="10"/>
      <c r="U70" s="64">
        <v>25.9</v>
      </c>
      <c r="V70" s="64">
        <v>27.79</v>
      </c>
      <c r="W70" s="10"/>
      <c r="X70" s="43">
        <v>25470000000</v>
      </c>
      <c r="Y70" s="36">
        <v>8.5999999999999993E-2</v>
      </c>
      <c r="Z70" s="10"/>
      <c r="AA70" s="20">
        <v>67</v>
      </c>
      <c r="AB70" s="20">
        <v>2</v>
      </c>
      <c r="AC70" s="20">
        <v>1</v>
      </c>
      <c r="AD70" s="20">
        <v>29</v>
      </c>
      <c r="AE70" s="20">
        <v>1</v>
      </c>
      <c r="AF70" s="66">
        <f t="shared" si="27"/>
        <v>100</v>
      </c>
      <c r="AG70" s="10"/>
      <c r="AH70" s="36">
        <v>-4.7E-2</v>
      </c>
      <c r="AI70" s="40">
        <v>17691</v>
      </c>
      <c r="AJ70" s="37">
        <v>0.83</v>
      </c>
      <c r="AK70" s="42" t="s">
        <v>213</v>
      </c>
      <c r="AL70" s="41">
        <v>1509</v>
      </c>
      <c r="AN70" s="86"/>
      <c r="AO70" s="87"/>
      <c r="AP70" s="88">
        <f t="shared" si="28"/>
        <v>0</v>
      </c>
      <c r="AR70" s="86">
        <f t="shared" si="29"/>
        <v>0</v>
      </c>
      <c r="AS70" s="87"/>
      <c r="AT70" s="88">
        <f t="shared" si="30"/>
        <v>0</v>
      </c>
      <c r="AV70" s="88">
        <v>0</v>
      </c>
    </row>
    <row r="71" spans="1:48" ht="24" customHeight="1">
      <c r="A71" s="16"/>
      <c r="B71" s="17">
        <f t="shared" si="31"/>
        <v>9</v>
      </c>
      <c r="C71" s="10"/>
      <c r="D71" s="18" t="s">
        <v>36</v>
      </c>
      <c r="E71" s="10"/>
      <c r="F71" s="18" t="s">
        <v>11</v>
      </c>
      <c r="G71" s="18" t="s">
        <v>11</v>
      </c>
      <c r="H71" s="10"/>
      <c r="I71" s="19">
        <v>539560</v>
      </c>
      <c r="J71" s="19">
        <v>2970</v>
      </c>
      <c r="K71" s="17" t="s">
        <v>9</v>
      </c>
      <c r="L71" s="10"/>
      <c r="M71" s="60">
        <v>41</v>
      </c>
      <c r="N71" s="60">
        <v>135</v>
      </c>
      <c r="O71" s="60">
        <v>135</v>
      </c>
      <c r="P71" s="10"/>
      <c r="Q71" s="60">
        <f t="shared" si="25"/>
        <v>2025</v>
      </c>
      <c r="R71" s="10"/>
      <c r="S71" s="62">
        <f t="shared" si="26"/>
        <v>2160</v>
      </c>
      <c r="T71" s="10"/>
      <c r="U71" s="64">
        <v>25</v>
      </c>
      <c r="V71" s="64">
        <v>25</v>
      </c>
      <c r="W71" s="10"/>
      <c r="X71" s="43">
        <f>AP71+AT71</f>
        <v>140541954.52500001</v>
      </c>
      <c r="Y71" s="36">
        <f>X71/AV71</f>
        <v>8.4511097128683113E-2</v>
      </c>
      <c r="Z71" s="10"/>
      <c r="AA71" s="20">
        <v>46.5</v>
      </c>
      <c r="AB71" s="20">
        <v>21.9</v>
      </c>
      <c r="AC71" s="20">
        <v>3.7</v>
      </c>
      <c r="AD71" s="20">
        <v>21.5</v>
      </c>
      <c r="AE71" s="20">
        <v>6.4</v>
      </c>
      <c r="AF71" s="66">
        <f t="shared" si="27"/>
        <v>100.00000000000001</v>
      </c>
      <c r="AG71" s="10"/>
      <c r="AH71" s="72"/>
      <c r="AI71" s="73"/>
      <c r="AJ71" s="74"/>
      <c r="AK71" s="75"/>
      <c r="AL71" s="76"/>
      <c r="AN71" s="57">
        <v>3130.982</v>
      </c>
      <c r="AO71" s="35">
        <v>70</v>
      </c>
      <c r="AP71" s="43">
        <f t="shared" si="28"/>
        <v>29587779.900000002</v>
      </c>
      <c r="AR71" s="57">
        <f t="shared" si="29"/>
        <v>3130.982</v>
      </c>
      <c r="AS71" s="35">
        <v>17.5</v>
      </c>
      <c r="AT71" s="43">
        <f t="shared" si="30"/>
        <v>110954174.625</v>
      </c>
      <c r="AV71" s="43">
        <v>1663000000</v>
      </c>
    </row>
    <row r="72" spans="1:48" ht="24" customHeight="1">
      <c r="A72" s="16"/>
      <c r="B72" s="17">
        <f t="shared" si="31"/>
        <v>10</v>
      </c>
      <c r="C72" s="10"/>
      <c r="D72" s="18" t="s">
        <v>225</v>
      </c>
      <c r="E72" s="10"/>
      <c r="F72" s="18" t="s">
        <v>11</v>
      </c>
      <c r="G72" s="18" t="s">
        <v>11</v>
      </c>
      <c r="H72" s="10"/>
      <c r="I72" s="19">
        <v>539560</v>
      </c>
      <c r="J72" s="19"/>
      <c r="K72" s="17" t="s">
        <v>9</v>
      </c>
      <c r="L72" s="10"/>
      <c r="M72" s="60">
        <v>41</v>
      </c>
      <c r="N72" s="60">
        <v>135</v>
      </c>
      <c r="O72" s="60">
        <v>43</v>
      </c>
      <c r="P72" s="10"/>
      <c r="Q72" s="60">
        <f t="shared" si="25"/>
        <v>2025</v>
      </c>
      <c r="R72" s="10"/>
      <c r="S72" s="62">
        <f t="shared" si="26"/>
        <v>2160</v>
      </c>
      <c r="T72" s="10"/>
      <c r="U72" s="64">
        <v>25</v>
      </c>
      <c r="V72" s="64">
        <v>7.86</v>
      </c>
      <c r="W72" s="10"/>
      <c r="X72" s="43">
        <v>138350000</v>
      </c>
      <c r="Y72" s="36">
        <v>8.3000000000000004E-2</v>
      </c>
      <c r="Z72" s="10"/>
      <c r="AA72" s="20">
        <v>38</v>
      </c>
      <c r="AB72" s="20">
        <v>6</v>
      </c>
      <c r="AC72" s="20">
        <v>2</v>
      </c>
      <c r="AD72" s="20">
        <v>53</v>
      </c>
      <c r="AE72" s="20">
        <v>1</v>
      </c>
      <c r="AF72" s="66">
        <f t="shared" si="27"/>
        <v>100</v>
      </c>
      <c r="AG72" s="10"/>
      <c r="AH72" s="36">
        <v>-1E-3</v>
      </c>
      <c r="AI72" s="40">
        <v>12039</v>
      </c>
      <c r="AJ72" s="37">
        <v>0.67</v>
      </c>
      <c r="AK72" s="42" t="s">
        <v>213</v>
      </c>
      <c r="AL72" s="41">
        <v>417</v>
      </c>
      <c r="AN72" s="86"/>
      <c r="AO72" s="87"/>
      <c r="AP72" s="88">
        <f t="shared" si="28"/>
        <v>0</v>
      </c>
      <c r="AR72" s="86">
        <f t="shared" si="29"/>
        <v>0</v>
      </c>
      <c r="AS72" s="87"/>
      <c r="AT72" s="88">
        <f t="shared" si="30"/>
        <v>0</v>
      </c>
      <c r="AV72" s="88">
        <v>0</v>
      </c>
    </row>
    <row r="73" spans="1:48" ht="24" customHeight="1">
      <c r="A73" s="16"/>
      <c r="B73" s="17">
        <f t="shared" si="31"/>
        <v>11</v>
      </c>
      <c r="C73" s="10"/>
      <c r="D73" s="18" t="s">
        <v>73</v>
      </c>
      <c r="E73" s="10"/>
      <c r="F73" s="18" t="s">
        <v>11</v>
      </c>
      <c r="G73" s="18" t="s">
        <v>11</v>
      </c>
      <c r="H73" s="10"/>
      <c r="I73" s="19">
        <v>28206728</v>
      </c>
      <c r="J73" s="19">
        <v>1380</v>
      </c>
      <c r="K73" s="17" t="s">
        <v>9</v>
      </c>
      <c r="L73" s="10"/>
      <c r="M73" s="60">
        <v>1802</v>
      </c>
      <c r="N73" s="60">
        <v>7018</v>
      </c>
      <c r="O73" s="60">
        <v>5387</v>
      </c>
      <c r="P73" s="10"/>
      <c r="Q73" s="60">
        <f t="shared" si="25"/>
        <v>105270</v>
      </c>
      <c r="R73" s="10"/>
      <c r="S73" s="62">
        <f t="shared" si="26"/>
        <v>112288</v>
      </c>
      <c r="T73" s="10"/>
      <c r="U73" s="64">
        <v>24.9</v>
      </c>
      <c r="V73" s="64">
        <v>18.29</v>
      </c>
      <c r="W73" s="10"/>
      <c r="X73" s="43">
        <v>4550000000</v>
      </c>
      <c r="Y73" s="36">
        <v>8.3000000000000004E-2</v>
      </c>
      <c r="Z73" s="10"/>
      <c r="AA73" s="20">
        <v>48</v>
      </c>
      <c r="AB73" s="20">
        <v>3</v>
      </c>
      <c r="AC73" s="20">
        <v>3</v>
      </c>
      <c r="AD73" s="20">
        <v>45</v>
      </c>
      <c r="AE73" s="20">
        <v>1</v>
      </c>
      <c r="AF73" s="66">
        <f t="shared" si="27"/>
        <v>100</v>
      </c>
      <c r="AG73" s="10"/>
      <c r="AH73" s="36">
        <v>1.0999999999999999E-2</v>
      </c>
      <c r="AI73" s="40">
        <v>7328</v>
      </c>
      <c r="AJ73" s="37">
        <v>0.7</v>
      </c>
      <c r="AK73" s="42" t="s">
        <v>213</v>
      </c>
      <c r="AL73" s="41">
        <v>976</v>
      </c>
      <c r="AN73" s="86"/>
      <c r="AO73" s="87"/>
      <c r="AP73" s="88">
        <f t="shared" si="28"/>
        <v>0</v>
      </c>
      <c r="AR73" s="86">
        <f t="shared" si="29"/>
        <v>0</v>
      </c>
      <c r="AS73" s="87"/>
      <c r="AT73" s="88">
        <f t="shared" si="30"/>
        <v>0</v>
      </c>
      <c r="AV73" s="88">
        <v>0</v>
      </c>
    </row>
    <row r="74" spans="1:48" ht="24" customHeight="1">
      <c r="A74" s="16"/>
      <c r="B74" s="17">
        <f t="shared" si="31"/>
        <v>12</v>
      </c>
      <c r="C74" s="10"/>
      <c r="D74" s="18" t="s">
        <v>61</v>
      </c>
      <c r="E74" s="10"/>
      <c r="F74" s="18" t="s">
        <v>11</v>
      </c>
      <c r="G74" s="18" t="s">
        <v>11</v>
      </c>
      <c r="H74" s="10"/>
      <c r="I74" s="19">
        <v>1221490</v>
      </c>
      <c r="J74" s="19">
        <v>6550</v>
      </c>
      <c r="K74" s="17" t="s">
        <v>9</v>
      </c>
      <c r="L74" s="10"/>
      <c r="M74" s="60">
        <v>41</v>
      </c>
      <c r="N74" s="60">
        <v>300</v>
      </c>
      <c r="O74" s="60">
        <v>217</v>
      </c>
      <c r="P74" s="10"/>
      <c r="Q74" s="60">
        <f t="shared" si="25"/>
        <v>4500</v>
      </c>
      <c r="R74" s="10"/>
      <c r="S74" s="62">
        <f t="shared" si="26"/>
        <v>4800</v>
      </c>
      <c r="T74" s="10"/>
      <c r="U74" s="64">
        <v>24.6</v>
      </c>
      <c r="V74" s="64">
        <v>16.690000000000001</v>
      </c>
      <c r="W74" s="10"/>
      <c r="X74" s="43">
        <v>919590000</v>
      </c>
      <c r="Y74" s="36">
        <v>8.2000000000000003E-2</v>
      </c>
      <c r="Z74" s="10"/>
      <c r="AA74" s="20">
        <v>48</v>
      </c>
      <c r="AB74" s="20">
        <v>3</v>
      </c>
      <c r="AC74" s="20">
        <v>1</v>
      </c>
      <c r="AD74" s="20">
        <v>47</v>
      </c>
      <c r="AE74" s="20">
        <v>1</v>
      </c>
      <c r="AF74" s="66">
        <f t="shared" si="27"/>
        <v>100</v>
      </c>
      <c r="AG74" s="10"/>
      <c r="AH74" s="36">
        <v>-3.0000000000000001E-3</v>
      </c>
      <c r="AI74" s="40">
        <v>11707</v>
      </c>
      <c r="AJ74" s="37">
        <v>0.73</v>
      </c>
      <c r="AK74" s="42" t="s">
        <v>213</v>
      </c>
      <c r="AL74" s="41">
        <v>1094</v>
      </c>
      <c r="AN74" s="86"/>
      <c r="AO74" s="87"/>
      <c r="AP74" s="88">
        <f t="shared" si="28"/>
        <v>0</v>
      </c>
      <c r="AR74" s="86">
        <f t="shared" si="29"/>
        <v>0</v>
      </c>
      <c r="AS74" s="87"/>
      <c r="AT74" s="88">
        <f t="shared" si="30"/>
        <v>0</v>
      </c>
      <c r="AV74" s="88">
        <v>0</v>
      </c>
    </row>
    <row r="75" spans="1:48" ht="24" customHeight="1">
      <c r="A75" s="16"/>
      <c r="B75" s="17">
        <f t="shared" si="31"/>
        <v>13</v>
      </c>
      <c r="C75" s="10"/>
      <c r="D75" s="18" t="s">
        <v>112</v>
      </c>
      <c r="E75" s="10"/>
      <c r="F75" s="18" t="s">
        <v>11</v>
      </c>
      <c r="G75" s="18" t="s">
        <v>11</v>
      </c>
      <c r="H75" s="10"/>
      <c r="I75" s="19">
        <v>4301018</v>
      </c>
      <c r="J75" s="19">
        <v>1120</v>
      </c>
      <c r="K75" s="17" t="s">
        <v>9</v>
      </c>
      <c r="L75" s="10"/>
      <c r="M75" s="60">
        <v>184</v>
      </c>
      <c r="N75" s="60">
        <v>1064</v>
      </c>
      <c r="O75" s="60">
        <v>672</v>
      </c>
      <c r="P75" s="10"/>
      <c r="Q75" s="60">
        <f t="shared" si="25"/>
        <v>15960</v>
      </c>
      <c r="R75" s="10"/>
      <c r="S75" s="62">
        <f t="shared" si="26"/>
        <v>17024</v>
      </c>
      <c r="T75" s="10"/>
      <c r="U75" s="64">
        <v>24.7</v>
      </c>
      <c r="V75" s="64">
        <v>17.55</v>
      </c>
      <c r="W75" s="10"/>
      <c r="X75" s="43">
        <v>389830000</v>
      </c>
      <c r="Y75" s="36">
        <v>8.2000000000000003E-2</v>
      </c>
      <c r="Z75" s="10"/>
      <c r="AA75" s="20">
        <v>60</v>
      </c>
      <c r="AB75" s="20">
        <v>10</v>
      </c>
      <c r="AC75" s="20">
        <v>2</v>
      </c>
      <c r="AD75" s="20">
        <v>27</v>
      </c>
      <c r="AE75" s="20">
        <v>1</v>
      </c>
      <c r="AF75" s="66">
        <f t="shared" si="27"/>
        <v>100</v>
      </c>
      <c r="AG75" s="10"/>
      <c r="AH75" s="36">
        <v>-5.7000000000000002E-2</v>
      </c>
      <c r="AI75" s="40">
        <v>9677</v>
      </c>
      <c r="AJ75" s="37">
        <v>0.63</v>
      </c>
      <c r="AK75" s="42" t="s">
        <v>214</v>
      </c>
      <c r="AL75" s="41">
        <v>948</v>
      </c>
      <c r="AN75" s="86"/>
      <c r="AO75" s="87"/>
      <c r="AP75" s="88">
        <f t="shared" si="28"/>
        <v>0</v>
      </c>
      <c r="AR75" s="86">
        <f t="shared" si="29"/>
        <v>0</v>
      </c>
      <c r="AS75" s="87"/>
      <c r="AT75" s="88">
        <f t="shared" si="30"/>
        <v>0</v>
      </c>
      <c r="AV75" s="88">
        <v>0</v>
      </c>
    </row>
    <row r="76" spans="1:48" ht="24" customHeight="1">
      <c r="A76" s="16"/>
      <c r="B76" s="17">
        <f t="shared" si="31"/>
        <v>14</v>
      </c>
      <c r="C76" s="10"/>
      <c r="D76" s="18" t="s">
        <v>31</v>
      </c>
      <c r="E76" s="10"/>
      <c r="F76" s="18" t="s">
        <v>11</v>
      </c>
      <c r="G76" s="18" t="s">
        <v>11</v>
      </c>
      <c r="H76" s="10"/>
      <c r="I76" s="19">
        <v>2250260</v>
      </c>
      <c r="J76" s="19">
        <v>6610</v>
      </c>
      <c r="K76" s="17" t="s">
        <v>9</v>
      </c>
      <c r="L76" s="10"/>
      <c r="M76" s="60">
        <v>450</v>
      </c>
      <c r="N76" s="60">
        <v>535</v>
      </c>
      <c r="O76" s="60">
        <v>299</v>
      </c>
      <c r="P76" s="10"/>
      <c r="Q76" s="60">
        <f t="shared" si="25"/>
        <v>8025</v>
      </c>
      <c r="R76" s="10"/>
      <c r="S76" s="62">
        <f t="shared" si="26"/>
        <v>8560</v>
      </c>
      <c r="T76" s="10"/>
      <c r="U76" s="64">
        <v>23.8</v>
      </c>
      <c r="V76" s="64">
        <v>13.33</v>
      </c>
      <c r="W76" s="10"/>
      <c r="X76" s="43">
        <v>1240000000</v>
      </c>
      <c r="Y76" s="36">
        <v>7.9000000000000001E-2</v>
      </c>
      <c r="Z76" s="10"/>
      <c r="AA76" s="20">
        <v>62</v>
      </c>
      <c r="AB76" s="20">
        <v>3</v>
      </c>
      <c r="AC76" s="20">
        <v>1</v>
      </c>
      <c r="AD76" s="20">
        <v>33</v>
      </c>
      <c r="AE76" s="20">
        <v>1</v>
      </c>
      <c r="AF76" s="66">
        <f t="shared" si="27"/>
        <v>100</v>
      </c>
      <c r="AG76" s="10"/>
      <c r="AH76" s="36">
        <v>-5.0999999999999997E-2</v>
      </c>
      <c r="AI76" s="40">
        <v>29031</v>
      </c>
      <c r="AJ76" s="37">
        <v>0.72</v>
      </c>
      <c r="AK76" s="42" t="s">
        <v>214</v>
      </c>
      <c r="AL76" s="41">
        <v>787</v>
      </c>
      <c r="AN76" s="86"/>
      <c r="AO76" s="87"/>
      <c r="AP76" s="88">
        <f t="shared" si="28"/>
        <v>0</v>
      </c>
      <c r="AR76" s="86">
        <f t="shared" si="29"/>
        <v>0</v>
      </c>
      <c r="AS76" s="87"/>
      <c r="AT76" s="88">
        <f t="shared" si="30"/>
        <v>0</v>
      </c>
      <c r="AV76" s="88">
        <v>0</v>
      </c>
    </row>
    <row r="77" spans="1:48" ht="24" customHeight="1">
      <c r="A77" s="16"/>
      <c r="B77" s="17">
        <f t="shared" si="31"/>
        <v>15</v>
      </c>
      <c r="C77" s="10"/>
      <c r="D77" s="21" t="s">
        <v>10</v>
      </c>
      <c r="E77" s="10"/>
      <c r="F77" s="18" t="s">
        <v>11</v>
      </c>
      <c r="G77" s="18" t="s">
        <v>11</v>
      </c>
      <c r="H77" s="10"/>
      <c r="I77" s="19">
        <v>28813464</v>
      </c>
      <c r="J77" s="19">
        <v>3440</v>
      </c>
      <c r="K77" s="17" t="s">
        <v>9</v>
      </c>
      <c r="L77" s="10"/>
      <c r="M77" s="60">
        <v>2845</v>
      </c>
      <c r="N77" s="60">
        <v>6797</v>
      </c>
      <c r="O77" s="60">
        <v>6769</v>
      </c>
      <c r="P77" s="10"/>
      <c r="Q77" s="60">
        <f t="shared" si="25"/>
        <v>101955</v>
      </c>
      <c r="R77" s="10"/>
      <c r="S77" s="62">
        <f t="shared" si="26"/>
        <v>108752</v>
      </c>
      <c r="T77" s="10"/>
      <c r="U77" s="64">
        <v>23.61</v>
      </c>
      <c r="V77" s="64">
        <v>24.82</v>
      </c>
      <c r="W77" s="10"/>
      <c r="X77" s="43">
        <v>7930000000</v>
      </c>
      <c r="Y77" s="36">
        <v>7.8E-2</v>
      </c>
      <c r="Z77" s="10"/>
      <c r="AA77" s="20">
        <v>51</v>
      </c>
      <c r="AB77" s="20">
        <v>3</v>
      </c>
      <c r="AC77" s="20">
        <v>1</v>
      </c>
      <c r="AD77" s="20">
        <v>44</v>
      </c>
      <c r="AE77" s="20">
        <v>1</v>
      </c>
      <c r="AF77" s="66">
        <f t="shared" si="27"/>
        <v>100</v>
      </c>
      <c r="AG77" s="10"/>
      <c r="AH77" s="36">
        <v>-0.159</v>
      </c>
      <c r="AI77" s="40">
        <v>2708</v>
      </c>
      <c r="AJ77" s="37">
        <v>0.64</v>
      </c>
      <c r="AK77" s="42" t="s">
        <v>214</v>
      </c>
      <c r="AL77" s="41">
        <v>1670</v>
      </c>
      <c r="AN77" s="86"/>
      <c r="AO77" s="87"/>
      <c r="AP77" s="88">
        <f t="shared" si="28"/>
        <v>0</v>
      </c>
      <c r="AR77" s="86">
        <f t="shared" si="29"/>
        <v>0</v>
      </c>
      <c r="AS77" s="87"/>
      <c r="AT77" s="88">
        <f t="shared" si="30"/>
        <v>0</v>
      </c>
      <c r="AV77" s="88">
        <v>0</v>
      </c>
    </row>
    <row r="78" spans="1:48" ht="24" customHeight="1">
      <c r="A78" s="16"/>
      <c r="B78" s="17">
        <f t="shared" si="31"/>
        <v>16</v>
      </c>
      <c r="C78" s="10"/>
      <c r="D78" s="18" t="s">
        <v>49</v>
      </c>
      <c r="E78" s="10"/>
      <c r="F78" s="18" t="s">
        <v>11</v>
      </c>
      <c r="G78" s="18" t="s">
        <v>11</v>
      </c>
      <c r="H78" s="10"/>
      <c r="I78" s="19">
        <v>23695920</v>
      </c>
      <c r="J78" s="19">
        <v>1520</v>
      </c>
      <c r="K78" s="17" t="s">
        <v>9</v>
      </c>
      <c r="L78" s="10"/>
      <c r="M78" s="60">
        <v>991</v>
      </c>
      <c r="N78" s="60">
        <v>5582</v>
      </c>
      <c r="O78" s="60">
        <v>3670</v>
      </c>
      <c r="P78" s="10"/>
      <c r="Q78" s="60">
        <f t="shared" si="25"/>
        <v>83730</v>
      </c>
      <c r="R78" s="10"/>
      <c r="S78" s="62">
        <f t="shared" si="26"/>
        <v>89312</v>
      </c>
      <c r="T78" s="10"/>
      <c r="U78" s="64">
        <v>23.6</v>
      </c>
      <c r="V78" s="64">
        <v>15</v>
      </c>
      <c r="W78" s="10"/>
      <c r="X78" s="43">
        <v>2770000000</v>
      </c>
      <c r="Y78" s="36">
        <v>7.8E-2</v>
      </c>
      <c r="Z78" s="10"/>
      <c r="AA78" s="20">
        <v>51</v>
      </c>
      <c r="AB78" s="20">
        <v>10</v>
      </c>
      <c r="AC78" s="20">
        <v>1</v>
      </c>
      <c r="AD78" s="20">
        <v>37</v>
      </c>
      <c r="AE78" s="20">
        <v>1</v>
      </c>
      <c r="AF78" s="66">
        <f t="shared" si="27"/>
        <v>100</v>
      </c>
      <c r="AG78" s="10"/>
      <c r="AH78" s="36">
        <v>-0.05</v>
      </c>
      <c r="AI78" s="40">
        <v>3821</v>
      </c>
      <c r="AJ78" s="37">
        <v>0.63</v>
      </c>
      <c r="AK78" s="42" t="s">
        <v>213</v>
      </c>
      <c r="AL78" s="41">
        <v>865</v>
      </c>
      <c r="AN78" s="86"/>
      <c r="AO78" s="87"/>
      <c r="AP78" s="88">
        <f t="shared" si="28"/>
        <v>0</v>
      </c>
      <c r="AR78" s="86">
        <f t="shared" si="29"/>
        <v>0</v>
      </c>
      <c r="AS78" s="87"/>
      <c r="AT78" s="88">
        <f t="shared" si="30"/>
        <v>0</v>
      </c>
      <c r="AV78" s="88">
        <v>0</v>
      </c>
    </row>
    <row r="79" spans="1:48" ht="24" customHeight="1">
      <c r="A79" s="16"/>
      <c r="B79" s="17">
        <f t="shared" si="31"/>
        <v>17</v>
      </c>
      <c r="C79" s="10"/>
      <c r="D79" s="18" t="s">
        <v>69</v>
      </c>
      <c r="E79" s="10"/>
      <c r="F79" s="18" t="s">
        <v>11</v>
      </c>
      <c r="G79" s="18" t="s">
        <v>11</v>
      </c>
      <c r="H79" s="10"/>
      <c r="I79" s="19">
        <v>1979786</v>
      </c>
      <c r="J79" s="19">
        <v>7210</v>
      </c>
      <c r="K79" s="17" t="s">
        <v>9</v>
      </c>
      <c r="L79" s="10"/>
      <c r="M79" s="60">
        <v>54</v>
      </c>
      <c r="N79" s="60">
        <v>460</v>
      </c>
      <c r="O79" s="60">
        <v>438</v>
      </c>
      <c r="P79" s="10"/>
      <c r="Q79" s="60">
        <f t="shared" si="25"/>
        <v>6900</v>
      </c>
      <c r="R79" s="10"/>
      <c r="S79" s="62">
        <f t="shared" si="26"/>
        <v>7360</v>
      </c>
      <c r="T79" s="10"/>
      <c r="U79" s="64">
        <v>23.2</v>
      </c>
      <c r="V79" s="64">
        <v>26.15</v>
      </c>
      <c r="W79" s="10"/>
      <c r="X79" s="43">
        <v>1080000000</v>
      </c>
      <c r="Y79" s="36">
        <v>7.6999999999999999E-2</v>
      </c>
      <c r="Z79" s="10"/>
      <c r="AA79" s="20">
        <v>55</v>
      </c>
      <c r="AB79" s="20">
        <v>4</v>
      </c>
      <c r="AC79" s="20">
        <v>1</v>
      </c>
      <c r="AD79" s="20">
        <v>39</v>
      </c>
      <c r="AE79" s="20">
        <v>1</v>
      </c>
      <c r="AF79" s="66">
        <f t="shared" si="27"/>
        <v>100</v>
      </c>
      <c r="AG79" s="10"/>
      <c r="AH79" s="36">
        <v>-5.1999999999999998E-2</v>
      </c>
      <c r="AI79" s="40">
        <v>9850</v>
      </c>
      <c r="AJ79" s="37">
        <v>0.76</v>
      </c>
      <c r="AK79" s="42" t="s">
        <v>213</v>
      </c>
      <c r="AL79" s="41">
        <v>1568</v>
      </c>
      <c r="AN79" s="86"/>
      <c r="AO79" s="87"/>
      <c r="AP79" s="88">
        <f t="shared" si="28"/>
        <v>0</v>
      </c>
      <c r="AR79" s="86">
        <f t="shared" si="29"/>
        <v>0</v>
      </c>
      <c r="AS79" s="87"/>
      <c r="AT79" s="88">
        <f t="shared" si="30"/>
        <v>0</v>
      </c>
      <c r="AV79" s="88">
        <v>0</v>
      </c>
    </row>
    <row r="80" spans="1:48" ht="24" customHeight="1">
      <c r="A80" s="16"/>
      <c r="B80" s="17">
        <f t="shared" si="31"/>
        <v>18</v>
      </c>
      <c r="C80" s="10"/>
      <c r="D80" s="18" t="s">
        <v>126</v>
      </c>
      <c r="E80" s="10"/>
      <c r="F80" s="18" t="s">
        <v>11</v>
      </c>
      <c r="G80" s="18" t="s">
        <v>11</v>
      </c>
      <c r="H80" s="10"/>
      <c r="I80" s="19">
        <v>185989632</v>
      </c>
      <c r="J80" s="19">
        <v>2450</v>
      </c>
      <c r="K80" s="17" t="s">
        <v>9</v>
      </c>
      <c r="L80" s="10"/>
      <c r="M80" s="60">
        <v>5053</v>
      </c>
      <c r="N80" s="60">
        <v>39802</v>
      </c>
      <c r="O80" s="60">
        <v>19710</v>
      </c>
      <c r="P80" s="10"/>
      <c r="Q80" s="60">
        <f t="shared" si="25"/>
        <v>597030</v>
      </c>
      <c r="R80" s="10"/>
      <c r="S80" s="62">
        <f t="shared" si="26"/>
        <v>636832</v>
      </c>
      <c r="T80" s="10"/>
      <c r="U80" s="64">
        <v>21.4</v>
      </c>
      <c r="V80" s="64">
        <v>9.86</v>
      </c>
      <c r="W80" s="10"/>
      <c r="X80" s="43">
        <v>28790000000</v>
      </c>
      <c r="Y80" s="36">
        <v>7.0999999999999994E-2</v>
      </c>
      <c r="Z80" s="10"/>
      <c r="AA80" s="20">
        <v>52</v>
      </c>
      <c r="AB80" s="20">
        <v>8</v>
      </c>
      <c r="AC80" s="20">
        <v>2</v>
      </c>
      <c r="AD80" s="20">
        <v>37</v>
      </c>
      <c r="AE80" s="20">
        <v>1</v>
      </c>
      <c r="AF80" s="66">
        <f t="shared" si="27"/>
        <v>100</v>
      </c>
      <c r="AG80" s="10"/>
      <c r="AH80" s="36">
        <v>8.0000000000000002E-3</v>
      </c>
      <c r="AI80" s="40">
        <v>6309</v>
      </c>
      <c r="AJ80" s="37">
        <v>0.45</v>
      </c>
      <c r="AK80" s="42" t="s">
        <v>214</v>
      </c>
      <c r="AL80" s="41">
        <v>631</v>
      </c>
      <c r="AN80" s="86"/>
      <c r="AO80" s="87"/>
      <c r="AP80" s="88">
        <f t="shared" si="28"/>
        <v>0</v>
      </c>
      <c r="AR80" s="86">
        <f t="shared" si="29"/>
        <v>0</v>
      </c>
      <c r="AS80" s="87"/>
      <c r="AT80" s="88">
        <f t="shared" si="30"/>
        <v>0</v>
      </c>
      <c r="AV80" s="88">
        <v>0</v>
      </c>
    </row>
    <row r="81" spans="1:48" ht="24" customHeight="1">
      <c r="A81" s="16"/>
      <c r="B81" s="17">
        <f t="shared" si="31"/>
        <v>19</v>
      </c>
      <c r="C81" s="10"/>
      <c r="D81" s="18" t="s">
        <v>113</v>
      </c>
      <c r="E81" s="10"/>
      <c r="F81" s="18" t="s">
        <v>11</v>
      </c>
      <c r="G81" s="18" t="s">
        <v>11</v>
      </c>
      <c r="H81" s="10"/>
      <c r="I81" s="19">
        <v>1262132</v>
      </c>
      <c r="J81" s="19">
        <v>9760</v>
      </c>
      <c r="K81" s="17" t="s">
        <v>9</v>
      </c>
      <c r="L81" s="10"/>
      <c r="M81" s="60">
        <v>144</v>
      </c>
      <c r="N81" s="60">
        <v>173</v>
      </c>
      <c r="O81" s="60">
        <v>168</v>
      </c>
      <c r="P81" s="10"/>
      <c r="Q81" s="60">
        <f t="shared" si="25"/>
        <v>2595</v>
      </c>
      <c r="R81" s="10"/>
      <c r="S81" s="62">
        <f t="shared" si="26"/>
        <v>2768</v>
      </c>
      <c r="T81" s="10"/>
      <c r="U81" s="64">
        <v>13.7</v>
      </c>
      <c r="V81" s="64">
        <v>13.22</v>
      </c>
      <c r="W81" s="10"/>
      <c r="X81" s="43">
        <v>556910000</v>
      </c>
      <c r="Y81" s="36">
        <v>4.5999999999999999E-2</v>
      </c>
      <c r="Z81" s="10"/>
      <c r="AA81" s="20">
        <v>40</v>
      </c>
      <c r="AB81" s="20">
        <v>28</v>
      </c>
      <c r="AC81" s="20">
        <v>3</v>
      </c>
      <c r="AD81" s="20">
        <v>28</v>
      </c>
      <c r="AE81" s="20">
        <v>1</v>
      </c>
      <c r="AF81" s="66">
        <f t="shared" si="27"/>
        <v>100</v>
      </c>
      <c r="AG81" s="10"/>
      <c r="AH81" s="36">
        <v>4.3999999999999997E-2</v>
      </c>
      <c r="AI81" s="40">
        <v>40224</v>
      </c>
      <c r="AJ81" s="37">
        <v>0.8</v>
      </c>
      <c r="AK81" s="42" t="s">
        <v>223</v>
      </c>
      <c r="AL81" s="41">
        <v>727</v>
      </c>
      <c r="AN81" s="86"/>
      <c r="AO81" s="87"/>
      <c r="AP81" s="88">
        <f t="shared" si="28"/>
        <v>0</v>
      </c>
      <c r="AR81" s="86">
        <f t="shared" si="29"/>
        <v>0</v>
      </c>
      <c r="AS81" s="87"/>
      <c r="AT81" s="88">
        <f t="shared" si="30"/>
        <v>0</v>
      </c>
      <c r="AV81" s="88">
        <v>0</v>
      </c>
    </row>
    <row r="82" spans="1:48" ht="24" customHeight="1">
      <c r="A82" s="16"/>
      <c r="B82" s="110"/>
      <c r="C82" s="111"/>
      <c r="D82" s="109"/>
      <c r="E82" s="111"/>
      <c r="F82" s="109"/>
      <c r="G82" s="109"/>
      <c r="H82" s="111"/>
      <c r="I82" s="112"/>
      <c r="J82" s="112"/>
      <c r="K82" s="110"/>
      <c r="L82" s="111"/>
      <c r="M82" s="113"/>
      <c r="N82" s="113"/>
      <c r="O82" s="113"/>
      <c r="P82" s="111"/>
      <c r="Q82" s="113"/>
      <c r="R82" s="111"/>
      <c r="S82" s="114"/>
      <c r="T82" s="111"/>
      <c r="U82" s="115"/>
      <c r="V82" s="115"/>
      <c r="W82" s="111"/>
      <c r="X82" s="116"/>
      <c r="Y82" s="117"/>
      <c r="Z82" s="111"/>
      <c r="AA82" s="118"/>
      <c r="AB82" s="118"/>
      <c r="AC82" s="118"/>
      <c r="AD82" s="118"/>
      <c r="AE82" s="118"/>
      <c r="AF82" s="119"/>
      <c r="AG82" s="111"/>
      <c r="AH82" s="117"/>
      <c r="AI82" s="120"/>
      <c r="AJ82" s="121"/>
      <c r="AK82" s="122"/>
      <c r="AL82" s="123"/>
      <c r="AM82" s="124"/>
      <c r="AN82" s="125"/>
      <c r="AO82" s="126"/>
      <c r="AP82" s="127"/>
      <c r="AQ82" s="124"/>
      <c r="AR82" s="125"/>
      <c r="AS82" s="126"/>
      <c r="AT82" s="127"/>
      <c r="AU82" s="124"/>
      <c r="AV82" s="127"/>
    </row>
    <row r="83" spans="1:48" ht="24" customHeight="1">
      <c r="A83" s="16"/>
      <c r="B83" s="17">
        <v>1</v>
      </c>
      <c r="C83" s="10"/>
      <c r="D83" s="18" t="s">
        <v>142</v>
      </c>
      <c r="E83" s="10"/>
      <c r="F83" s="18" t="s">
        <v>13</v>
      </c>
      <c r="G83" s="18" t="s">
        <v>222</v>
      </c>
      <c r="H83" s="10"/>
      <c r="I83" s="19">
        <v>178015</v>
      </c>
      <c r="J83" s="19">
        <v>7670</v>
      </c>
      <c r="K83" s="17" t="s">
        <v>9</v>
      </c>
      <c r="L83" s="10"/>
      <c r="M83" s="60">
        <v>15</v>
      </c>
      <c r="N83" s="60">
        <v>63</v>
      </c>
      <c r="O83" s="60">
        <v>25</v>
      </c>
      <c r="P83" s="10"/>
      <c r="Q83" s="60">
        <f t="shared" ref="Q83:Q105" si="32">N83*$Q$200</f>
        <v>945</v>
      </c>
      <c r="R83" s="10"/>
      <c r="S83" s="62">
        <f t="shared" ref="S83:S105" si="33">Q83+N83</f>
        <v>1008</v>
      </c>
      <c r="T83" s="10"/>
      <c r="U83" s="64">
        <v>35.4</v>
      </c>
      <c r="V83" s="64">
        <v>14.13</v>
      </c>
      <c r="W83" s="10"/>
      <c r="X83" s="43">
        <v>192470000</v>
      </c>
      <c r="Y83" s="36">
        <v>0.11799999999999999</v>
      </c>
      <c r="Z83" s="10"/>
      <c r="AA83" s="20">
        <v>58</v>
      </c>
      <c r="AB83" s="20">
        <v>15</v>
      </c>
      <c r="AC83" s="20">
        <v>4</v>
      </c>
      <c r="AD83" s="20">
        <v>22</v>
      </c>
      <c r="AE83" s="20">
        <v>1</v>
      </c>
      <c r="AF83" s="66">
        <f t="shared" ref="AF83:AF105" si="34">SUM(AA83:AE83)</f>
        <v>100</v>
      </c>
      <c r="AG83" s="10"/>
      <c r="AH83" s="36">
        <v>1.9E-2</v>
      </c>
      <c r="AI83" s="40">
        <v>20044</v>
      </c>
      <c r="AJ83" s="37">
        <v>0.8</v>
      </c>
      <c r="AK83" s="42" t="s">
        <v>213</v>
      </c>
      <c r="AL83" s="41">
        <v>700</v>
      </c>
      <c r="AN83" s="86"/>
      <c r="AO83" s="87"/>
      <c r="AP83" s="88">
        <f t="shared" ref="AP83:AP105" si="35">N83*AN83*AO83</f>
        <v>0</v>
      </c>
      <c r="AR83" s="86">
        <f t="shared" ref="AR83:AR105" si="36">AN83</f>
        <v>0</v>
      </c>
      <c r="AS83" s="87"/>
      <c r="AT83" s="88">
        <f t="shared" ref="AT83:AT105" si="37">Q83*AR83*AS83</f>
        <v>0</v>
      </c>
      <c r="AV83" s="88">
        <v>0</v>
      </c>
    </row>
    <row r="84" spans="1:48" ht="24" customHeight="1">
      <c r="A84" s="16"/>
      <c r="B84" s="17">
        <f t="shared" si="31"/>
        <v>2</v>
      </c>
      <c r="C84" s="10"/>
      <c r="D84" s="18" t="s">
        <v>57</v>
      </c>
      <c r="E84" s="10"/>
      <c r="F84" s="18" t="s">
        <v>13</v>
      </c>
      <c r="G84" s="18" t="s">
        <v>222</v>
      </c>
      <c r="H84" s="10"/>
      <c r="I84" s="19">
        <v>10648791</v>
      </c>
      <c r="J84" s="19">
        <v>6390</v>
      </c>
      <c r="K84" s="17" t="s">
        <v>9</v>
      </c>
      <c r="L84" s="10"/>
      <c r="M84" s="60">
        <v>3118</v>
      </c>
      <c r="N84" s="60">
        <v>3684</v>
      </c>
      <c r="O84" s="60">
        <v>3184</v>
      </c>
      <c r="P84" s="10"/>
      <c r="Q84" s="60">
        <f t="shared" si="32"/>
        <v>55260</v>
      </c>
      <c r="R84" s="10"/>
      <c r="S84" s="62">
        <f t="shared" si="33"/>
        <v>58944</v>
      </c>
      <c r="T84" s="10"/>
      <c r="U84" s="64">
        <v>34.6</v>
      </c>
      <c r="V84" s="64">
        <v>30.77</v>
      </c>
      <c r="W84" s="10"/>
      <c r="X84" s="43">
        <v>8320000000</v>
      </c>
      <c r="Y84" s="36">
        <v>0.115</v>
      </c>
      <c r="Z84" s="10"/>
      <c r="AA84" s="20">
        <v>73</v>
      </c>
      <c r="AB84" s="20">
        <v>16</v>
      </c>
      <c r="AC84" s="20">
        <v>1</v>
      </c>
      <c r="AD84" s="20">
        <v>9</v>
      </c>
      <c r="AE84" s="20">
        <v>1</v>
      </c>
      <c r="AF84" s="66">
        <f t="shared" si="34"/>
        <v>100</v>
      </c>
      <c r="AG84" s="10"/>
      <c r="AH84" s="36">
        <v>5.8999999999999997E-2</v>
      </c>
      <c r="AI84" s="40">
        <v>36192</v>
      </c>
      <c r="AJ84" s="37">
        <v>0.81</v>
      </c>
      <c r="AK84" s="42" t="s">
        <v>210</v>
      </c>
      <c r="AL84" s="41">
        <v>1563</v>
      </c>
      <c r="AN84" s="86"/>
      <c r="AO84" s="87"/>
      <c r="AP84" s="88">
        <f t="shared" si="35"/>
        <v>0</v>
      </c>
      <c r="AR84" s="86">
        <f t="shared" si="36"/>
        <v>0</v>
      </c>
      <c r="AS84" s="87"/>
      <c r="AT84" s="88">
        <f t="shared" si="37"/>
        <v>0</v>
      </c>
      <c r="AV84" s="88">
        <v>0</v>
      </c>
    </row>
    <row r="85" spans="1:48" ht="24" customHeight="1">
      <c r="A85" s="16"/>
      <c r="B85" s="17">
        <f t="shared" si="31"/>
        <v>3</v>
      </c>
      <c r="C85" s="10"/>
      <c r="D85" s="18" t="s">
        <v>183</v>
      </c>
      <c r="E85" s="10"/>
      <c r="F85" s="18" t="s">
        <v>13</v>
      </c>
      <c r="G85" s="18" t="s">
        <v>222</v>
      </c>
      <c r="H85" s="10"/>
      <c r="I85" s="19">
        <v>31568180</v>
      </c>
      <c r="J85" s="19">
        <v>11760</v>
      </c>
      <c r="K85" s="17" t="s">
        <v>9</v>
      </c>
      <c r="L85" s="10"/>
      <c r="M85" s="60">
        <v>7028</v>
      </c>
      <c r="N85" s="60">
        <v>10640</v>
      </c>
      <c r="O85" s="60">
        <v>6881</v>
      </c>
      <c r="P85" s="10"/>
      <c r="Q85" s="60">
        <f t="shared" si="32"/>
        <v>159600</v>
      </c>
      <c r="R85" s="10"/>
      <c r="S85" s="62">
        <f t="shared" si="33"/>
        <v>170240</v>
      </c>
      <c r="T85" s="10"/>
      <c r="U85" s="64">
        <v>33.700000000000003</v>
      </c>
      <c r="V85" s="64">
        <v>22.62</v>
      </c>
      <c r="W85" s="10"/>
      <c r="X85" s="43">
        <v>55520000000</v>
      </c>
      <c r="Y85" s="36">
        <v>0.115</v>
      </c>
      <c r="Z85" s="10"/>
      <c r="AA85" s="20">
        <v>31</v>
      </c>
      <c r="AB85" s="20">
        <v>16</v>
      </c>
      <c r="AC85" s="20">
        <v>2</v>
      </c>
      <c r="AD85" s="20">
        <v>49</v>
      </c>
      <c r="AE85" s="20">
        <v>2</v>
      </c>
      <c r="AF85" s="66">
        <f t="shared" si="34"/>
        <v>100</v>
      </c>
      <c r="AG85" s="10"/>
      <c r="AH85" s="36">
        <v>-2.7E-2</v>
      </c>
      <c r="AI85" s="40">
        <v>25341</v>
      </c>
      <c r="AJ85" s="37">
        <v>0.84</v>
      </c>
      <c r="AK85" s="42" t="s">
        <v>213</v>
      </c>
      <c r="AL85" s="41">
        <v>1230</v>
      </c>
      <c r="AN85" s="86"/>
      <c r="AO85" s="87"/>
      <c r="AP85" s="88">
        <f t="shared" si="35"/>
        <v>0</v>
      </c>
      <c r="AR85" s="86">
        <f t="shared" si="36"/>
        <v>0</v>
      </c>
      <c r="AS85" s="87"/>
      <c r="AT85" s="88">
        <f t="shared" si="37"/>
        <v>0</v>
      </c>
      <c r="AV85" s="88">
        <v>0</v>
      </c>
    </row>
    <row r="86" spans="1:48" ht="24" customHeight="1">
      <c r="A86" s="16"/>
      <c r="B86" s="17">
        <f t="shared" si="31"/>
        <v>4</v>
      </c>
      <c r="C86" s="10"/>
      <c r="D86" s="18" t="s">
        <v>26</v>
      </c>
      <c r="E86" s="10"/>
      <c r="F86" s="18" t="s">
        <v>13</v>
      </c>
      <c r="G86" s="18" t="s">
        <v>222</v>
      </c>
      <c r="H86" s="10"/>
      <c r="I86" s="19">
        <v>366954</v>
      </c>
      <c r="J86" s="19">
        <v>4410</v>
      </c>
      <c r="K86" s="17" t="s">
        <v>9</v>
      </c>
      <c r="L86" s="10"/>
      <c r="M86" s="60">
        <v>101</v>
      </c>
      <c r="N86" s="60">
        <v>104</v>
      </c>
      <c r="O86" s="60">
        <v>71</v>
      </c>
      <c r="P86" s="10"/>
      <c r="Q86" s="60">
        <f t="shared" si="32"/>
        <v>1560</v>
      </c>
      <c r="R86" s="10"/>
      <c r="S86" s="62">
        <f t="shared" si="33"/>
        <v>1664</v>
      </c>
      <c r="T86" s="10"/>
      <c r="U86" s="64">
        <v>28.3</v>
      </c>
      <c r="V86" s="64">
        <v>18.309999999999999</v>
      </c>
      <c r="W86" s="10"/>
      <c r="X86" s="43">
        <v>170250000</v>
      </c>
      <c r="Y86" s="36">
        <v>9.4E-2</v>
      </c>
      <c r="Z86" s="10"/>
      <c r="AA86" s="20">
        <v>53</v>
      </c>
      <c r="AB86" s="20">
        <v>20</v>
      </c>
      <c r="AC86" s="20">
        <v>7</v>
      </c>
      <c r="AD86" s="20">
        <v>19</v>
      </c>
      <c r="AE86" s="20">
        <v>1</v>
      </c>
      <c r="AF86" s="66">
        <f t="shared" si="34"/>
        <v>100</v>
      </c>
      <c r="AG86" s="10"/>
      <c r="AH86" s="36">
        <v>2.5999999999999999E-2</v>
      </c>
      <c r="AI86" s="40">
        <v>15286</v>
      </c>
      <c r="AJ86" s="37">
        <v>0.86</v>
      </c>
      <c r="AK86" s="42" t="s">
        <v>210</v>
      </c>
      <c r="AL86" s="41">
        <v>1007</v>
      </c>
      <c r="AN86" s="86"/>
      <c r="AO86" s="87"/>
      <c r="AP86" s="88">
        <f t="shared" si="35"/>
        <v>0</v>
      </c>
      <c r="AR86" s="86">
        <f t="shared" si="36"/>
        <v>0</v>
      </c>
      <c r="AS86" s="87"/>
      <c r="AT86" s="88">
        <f t="shared" si="37"/>
        <v>0</v>
      </c>
      <c r="AV86" s="88">
        <v>0</v>
      </c>
    </row>
    <row r="87" spans="1:48" ht="24" customHeight="1">
      <c r="A87" s="16"/>
      <c r="B87" s="17">
        <f t="shared" si="31"/>
        <v>5</v>
      </c>
      <c r="C87" s="10"/>
      <c r="D87" s="18" t="s">
        <v>79</v>
      </c>
      <c r="E87" s="10"/>
      <c r="F87" s="18" t="s">
        <v>13</v>
      </c>
      <c r="G87" s="18" t="s">
        <v>222</v>
      </c>
      <c r="H87" s="10"/>
      <c r="I87" s="19">
        <v>773303</v>
      </c>
      <c r="J87" s="19">
        <v>4250</v>
      </c>
      <c r="K87" s="17" t="s">
        <v>9</v>
      </c>
      <c r="L87" s="10"/>
      <c r="M87" s="60">
        <v>128</v>
      </c>
      <c r="N87" s="60">
        <v>190</v>
      </c>
      <c r="O87" s="60">
        <v>121</v>
      </c>
      <c r="P87" s="10"/>
      <c r="Q87" s="60">
        <f t="shared" si="32"/>
        <v>2850</v>
      </c>
      <c r="R87" s="10"/>
      <c r="S87" s="62">
        <f t="shared" si="33"/>
        <v>3040</v>
      </c>
      <c r="T87" s="10"/>
      <c r="U87" s="64">
        <v>24.6</v>
      </c>
      <c r="V87" s="64">
        <v>16.27</v>
      </c>
      <c r="W87" s="10"/>
      <c r="X87" s="43">
        <v>286260000</v>
      </c>
      <c r="Y87" s="36">
        <v>8.2000000000000003E-2</v>
      </c>
      <c r="Z87" s="10"/>
      <c r="AA87" s="20">
        <v>51</v>
      </c>
      <c r="AB87" s="20">
        <v>19</v>
      </c>
      <c r="AC87" s="20">
        <v>6</v>
      </c>
      <c r="AD87" s="20">
        <v>23</v>
      </c>
      <c r="AE87" s="20">
        <v>1</v>
      </c>
      <c r="AF87" s="66">
        <f t="shared" si="34"/>
        <v>100</v>
      </c>
      <c r="AG87" s="10"/>
      <c r="AH87" s="36">
        <v>-9.2999999999999999E-2</v>
      </c>
      <c r="AI87" s="40">
        <v>2029</v>
      </c>
      <c r="AJ87" s="37">
        <v>0.85</v>
      </c>
      <c r="AK87" s="42" t="s">
        <v>210</v>
      </c>
      <c r="AL87" s="41">
        <v>856</v>
      </c>
      <c r="AN87" s="86"/>
      <c r="AO87" s="87"/>
      <c r="AP87" s="88">
        <f t="shared" si="35"/>
        <v>0</v>
      </c>
      <c r="AR87" s="86">
        <f t="shared" si="36"/>
        <v>0</v>
      </c>
      <c r="AS87" s="87"/>
      <c r="AT87" s="88">
        <f t="shared" si="37"/>
        <v>0</v>
      </c>
      <c r="AV87" s="88">
        <v>0</v>
      </c>
    </row>
    <row r="88" spans="1:48" ht="24" customHeight="1">
      <c r="A88" s="16"/>
      <c r="B88" s="17">
        <f t="shared" si="31"/>
        <v>6</v>
      </c>
      <c r="C88" s="10"/>
      <c r="D88" s="18" t="s">
        <v>132</v>
      </c>
      <c r="E88" s="10"/>
      <c r="F88" s="18" t="s">
        <v>13</v>
      </c>
      <c r="G88" s="18" t="s">
        <v>222</v>
      </c>
      <c r="H88" s="10"/>
      <c r="I88" s="19">
        <v>6725308</v>
      </c>
      <c r="J88" s="19">
        <v>4070</v>
      </c>
      <c r="K88" s="17" t="s">
        <v>9</v>
      </c>
      <c r="L88" s="10"/>
      <c r="M88" s="60">
        <v>1202</v>
      </c>
      <c r="N88" s="60">
        <v>1529</v>
      </c>
      <c r="O88" s="60">
        <v>1494</v>
      </c>
      <c r="P88" s="10"/>
      <c r="Q88" s="60">
        <f t="shared" si="32"/>
        <v>22935</v>
      </c>
      <c r="R88" s="10"/>
      <c r="S88" s="62">
        <f t="shared" si="33"/>
        <v>24464</v>
      </c>
      <c r="T88" s="10"/>
      <c r="U88" s="64">
        <v>22.7</v>
      </c>
      <c r="V88" s="64">
        <v>21.9</v>
      </c>
      <c r="W88" s="10"/>
      <c r="X88" s="43">
        <v>2730000000</v>
      </c>
      <c r="Y88" s="36">
        <v>7.5999999999999998E-2</v>
      </c>
      <c r="Z88" s="10"/>
      <c r="AA88" s="20">
        <v>18</v>
      </c>
      <c r="AB88" s="20">
        <v>43</v>
      </c>
      <c r="AC88" s="20">
        <v>1</v>
      </c>
      <c r="AD88" s="20">
        <v>37</v>
      </c>
      <c r="AE88" s="20">
        <v>1</v>
      </c>
      <c r="AF88" s="66">
        <f t="shared" si="34"/>
        <v>100</v>
      </c>
      <c r="AG88" s="10"/>
      <c r="AH88" s="36">
        <v>-0.08</v>
      </c>
      <c r="AI88" s="40">
        <v>27834</v>
      </c>
      <c r="AJ88" s="37">
        <v>0.84</v>
      </c>
      <c r="AK88" s="42" t="s">
        <v>210</v>
      </c>
      <c r="AL88" s="41">
        <v>1167</v>
      </c>
      <c r="AN88" s="86"/>
      <c r="AO88" s="87"/>
      <c r="AP88" s="88">
        <f t="shared" si="35"/>
        <v>0</v>
      </c>
      <c r="AR88" s="86">
        <f t="shared" si="36"/>
        <v>0</v>
      </c>
      <c r="AS88" s="87"/>
      <c r="AT88" s="88">
        <f t="shared" si="37"/>
        <v>0</v>
      </c>
      <c r="AV88" s="88">
        <v>0</v>
      </c>
    </row>
    <row r="89" spans="1:48" ht="24" customHeight="1">
      <c r="A89" s="16"/>
      <c r="B89" s="17">
        <f t="shared" si="31"/>
        <v>7</v>
      </c>
      <c r="C89" s="10"/>
      <c r="D89" s="18" t="s">
        <v>60</v>
      </c>
      <c r="E89" s="10"/>
      <c r="F89" s="18" t="s">
        <v>13</v>
      </c>
      <c r="G89" s="18" t="s">
        <v>222</v>
      </c>
      <c r="H89" s="10"/>
      <c r="I89" s="19">
        <v>6344722</v>
      </c>
      <c r="J89" s="19">
        <v>3920</v>
      </c>
      <c r="K89" s="17" t="s">
        <v>9</v>
      </c>
      <c r="L89" s="10"/>
      <c r="M89" s="60">
        <v>1215</v>
      </c>
      <c r="N89" s="60">
        <v>1411</v>
      </c>
      <c r="O89" s="60">
        <v>1276</v>
      </c>
      <c r="P89" s="10"/>
      <c r="Q89" s="60">
        <f t="shared" si="32"/>
        <v>21165</v>
      </c>
      <c r="R89" s="10"/>
      <c r="S89" s="62">
        <f t="shared" si="33"/>
        <v>22576</v>
      </c>
      <c r="T89" s="10"/>
      <c r="U89" s="64">
        <v>22.2</v>
      </c>
      <c r="V89" s="64">
        <v>21.04</v>
      </c>
      <c r="W89" s="10"/>
      <c r="X89" s="43">
        <v>1770000000</v>
      </c>
      <c r="Y89" s="36">
        <v>7.3999999999999996E-2</v>
      </c>
      <c r="Z89" s="10"/>
      <c r="AA89" s="20">
        <v>30</v>
      </c>
      <c r="AB89" s="20">
        <v>3</v>
      </c>
      <c r="AC89" s="20">
        <v>1</v>
      </c>
      <c r="AD89" s="20">
        <v>65</v>
      </c>
      <c r="AE89" s="20">
        <v>1</v>
      </c>
      <c r="AF89" s="66">
        <f t="shared" si="34"/>
        <v>100</v>
      </c>
      <c r="AG89" s="10"/>
      <c r="AH89" s="36">
        <v>0.10299999999999999</v>
      </c>
      <c r="AI89" s="40">
        <v>15888</v>
      </c>
      <c r="AJ89" s="37">
        <v>0.71</v>
      </c>
      <c r="AK89" s="42" t="s">
        <v>213</v>
      </c>
      <c r="AL89" s="41">
        <v>929</v>
      </c>
      <c r="AN89" s="86"/>
      <c r="AO89" s="87"/>
      <c r="AP89" s="88">
        <f t="shared" si="35"/>
        <v>0</v>
      </c>
      <c r="AR89" s="86">
        <f t="shared" si="36"/>
        <v>0</v>
      </c>
      <c r="AS89" s="87"/>
      <c r="AT89" s="88">
        <f t="shared" si="37"/>
        <v>0</v>
      </c>
      <c r="AV89" s="88">
        <v>0</v>
      </c>
    </row>
    <row r="90" spans="1:48" ht="24" customHeight="1">
      <c r="A90" s="16"/>
      <c r="B90" s="17">
        <f t="shared" si="31"/>
        <v>8</v>
      </c>
      <c r="C90" s="10"/>
      <c r="D90" s="18" t="s">
        <v>58</v>
      </c>
      <c r="E90" s="10"/>
      <c r="F90" s="18" t="s">
        <v>13</v>
      </c>
      <c r="G90" s="18" t="s">
        <v>222</v>
      </c>
      <c r="H90" s="10"/>
      <c r="I90" s="19">
        <v>16385068</v>
      </c>
      <c r="J90" s="19">
        <v>5820</v>
      </c>
      <c r="K90" s="17" t="s">
        <v>9</v>
      </c>
      <c r="L90" s="10"/>
      <c r="M90" s="60">
        <v>2894</v>
      </c>
      <c r="N90" s="60">
        <v>3490</v>
      </c>
      <c r="O90" s="60">
        <v>4474</v>
      </c>
      <c r="P90" s="10"/>
      <c r="Q90" s="60">
        <f t="shared" si="32"/>
        <v>52350</v>
      </c>
      <c r="R90" s="10"/>
      <c r="S90" s="62">
        <f t="shared" si="33"/>
        <v>55840</v>
      </c>
      <c r="T90" s="10"/>
      <c r="U90" s="64">
        <v>21.3</v>
      </c>
      <c r="V90" s="64">
        <v>27.21</v>
      </c>
      <c r="W90" s="10"/>
      <c r="X90" s="43">
        <v>7080000000</v>
      </c>
      <c r="Y90" s="36">
        <v>7.0999999999999994E-2</v>
      </c>
      <c r="Z90" s="10"/>
      <c r="AA90" s="20">
        <v>32</v>
      </c>
      <c r="AB90" s="20">
        <v>18</v>
      </c>
      <c r="AC90" s="20">
        <v>2</v>
      </c>
      <c r="AD90" s="20">
        <v>47</v>
      </c>
      <c r="AE90" s="20">
        <v>1</v>
      </c>
      <c r="AF90" s="66">
        <f t="shared" si="34"/>
        <v>100</v>
      </c>
      <c r="AG90" s="10"/>
      <c r="AH90" s="36">
        <v>-9.0999999999999998E-2</v>
      </c>
      <c r="AI90" s="40">
        <v>11751</v>
      </c>
      <c r="AJ90" s="37">
        <v>0.75</v>
      </c>
      <c r="AK90" s="42" t="s">
        <v>213</v>
      </c>
      <c r="AL90" s="41">
        <v>1394</v>
      </c>
      <c r="AN90" s="86"/>
      <c r="AO90" s="87"/>
      <c r="AP90" s="88">
        <f t="shared" si="35"/>
        <v>0</v>
      </c>
      <c r="AR90" s="86">
        <f t="shared" si="36"/>
        <v>0</v>
      </c>
      <c r="AS90" s="87"/>
      <c r="AT90" s="88">
        <f t="shared" si="37"/>
        <v>0</v>
      </c>
      <c r="AV90" s="88">
        <v>0</v>
      </c>
    </row>
    <row r="91" spans="1:48" ht="24" customHeight="1">
      <c r="A91" s="16"/>
      <c r="B91" s="17">
        <f t="shared" si="31"/>
        <v>9</v>
      </c>
      <c r="C91" s="10"/>
      <c r="D91" s="18" t="s">
        <v>32</v>
      </c>
      <c r="E91" s="10"/>
      <c r="F91" s="18" t="s">
        <v>13</v>
      </c>
      <c r="G91" s="18" t="s">
        <v>222</v>
      </c>
      <c r="H91" s="10"/>
      <c r="I91" s="19">
        <v>207652864</v>
      </c>
      <c r="J91" s="19">
        <v>8840</v>
      </c>
      <c r="K91" s="17" t="s">
        <v>9</v>
      </c>
      <c r="L91" s="10"/>
      <c r="M91" s="60">
        <v>38651</v>
      </c>
      <c r="N91" s="60">
        <v>41007</v>
      </c>
      <c r="O91" s="60">
        <v>46009</v>
      </c>
      <c r="P91" s="10"/>
      <c r="Q91" s="60">
        <f t="shared" si="32"/>
        <v>615105</v>
      </c>
      <c r="R91" s="10"/>
      <c r="S91" s="62">
        <f t="shared" si="33"/>
        <v>656112</v>
      </c>
      <c r="T91" s="10"/>
      <c r="U91" s="64">
        <v>19.7</v>
      </c>
      <c r="V91" s="64">
        <v>21.9</v>
      </c>
      <c r="W91" s="10"/>
      <c r="X91" s="43">
        <v>117950000000</v>
      </c>
      <c r="Y91" s="36">
        <v>6.6000000000000003E-2</v>
      </c>
      <c r="Z91" s="10"/>
      <c r="AA91" s="20">
        <v>32</v>
      </c>
      <c r="AB91" s="20">
        <v>38</v>
      </c>
      <c r="AC91" s="20">
        <v>2</v>
      </c>
      <c r="AD91" s="20">
        <v>27</v>
      </c>
      <c r="AE91" s="20">
        <v>1</v>
      </c>
      <c r="AF91" s="66">
        <f t="shared" si="34"/>
        <v>100</v>
      </c>
      <c r="AG91" s="10"/>
      <c r="AH91" s="36">
        <v>-7.1999999999999995E-2</v>
      </c>
      <c r="AI91" s="40">
        <v>45204</v>
      </c>
      <c r="AJ91" s="37">
        <v>0.82</v>
      </c>
      <c r="AK91" s="42" t="s">
        <v>210</v>
      </c>
      <c r="AL91" s="41">
        <v>1140</v>
      </c>
      <c r="AN91" s="86"/>
      <c r="AO91" s="87"/>
      <c r="AP91" s="88">
        <f t="shared" si="35"/>
        <v>0</v>
      </c>
      <c r="AR91" s="86">
        <f t="shared" si="36"/>
        <v>0</v>
      </c>
      <c r="AS91" s="87"/>
      <c r="AT91" s="88">
        <f t="shared" si="37"/>
        <v>0</v>
      </c>
      <c r="AV91" s="88">
        <v>0</v>
      </c>
    </row>
    <row r="92" spans="1:48" ht="24" customHeight="1">
      <c r="A92" s="16"/>
      <c r="B92" s="17">
        <f t="shared" si="31"/>
        <v>10</v>
      </c>
      <c r="C92" s="10"/>
      <c r="D92" s="18" t="s">
        <v>44</v>
      </c>
      <c r="E92" s="10"/>
      <c r="F92" s="18" t="s">
        <v>13</v>
      </c>
      <c r="G92" s="18" t="s">
        <v>222</v>
      </c>
      <c r="H92" s="10"/>
      <c r="I92" s="19">
        <v>48653420</v>
      </c>
      <c r="J92" s="19">
        <v>6320</v>
      </c>
      <c r="K92" s="17" t="s">
        <v>9</v>
      </c>
      <c r="L92" s="10"/>
      <c r="M92" s="60">
        <v>7158</v>
      </c>
      <c r="N92" s="60">
        <v>8987</v>
      </c>
      <c r="O92" s="60">
        <v>7447</v>
      </c>
      <c r="P92" s="10"/>
      <c r="Q92" s="60">
        <f t="shared" si="32"/>
        <v>134805</v>
      </c>
      <c r="R92" s="10"/>
      <c r="S92" s="62">
        <f t="shared" si="33"/>
        <v>143792</v>
      </c>
      <c r="T92" s="10"/>
      <c r="U92" s="64">
        <v>18.5</v>
      </c>
      <c r="V92" s="64">
        <v>14.88</v>
      </c>
      <c r="W92" s="10"/>
      <c r="X92" s="43">
        <v>17370000000</v>
      </c>
      <c r="Y92" s="36">
        <v>6.0999999999999999E-2</v>
      </c>
      <c r="Z92" s="10"/>
      <c r="AA92" s="20">
        <v>15</v>
      </c>
      <c r="AB92" s="20">
        <v>40</v>
      </c>
      <c r="AC92" s="20">
        <v>3</v>
      </c>
      <c r="AD92" s="20">
        <v>41</v>
      </c>
      <c r="AE92" s="20">
        <v>1</v>
      </c>
      <c r="AF92" s="66">
        <f t="shared" si="34"/>
        <v>100</v>
      </c>
      <c r="AG92" s="10"/>
      <c r="AH92" s="36">
        <v>2.8000000000000001E-2</v>
      </c>
      <c r="AI92" s="40">
        <v>27702</v>
      </c>
      <c r="AJ92" s="37">
        <v>0.76</v>
      </c>
      <c r="AK92" s="42" t="s">
        <v>210</v>
      </c>
      <c r="AL92" s="41">
        <v>753</v>
      </c>
      <c r="AN92" s="86"/>
      <c r="AO92" s="87"/>
      <c r="AP92" s="88">
        <f t="shared" si="35"/>
        <v>0</v>
      </c>
      <c r="AR92" s="86">
        <f t="shared" si="36"/>
        <v>0</v>
      </c>
      <c r="AS92" s="87"/>
      <c r="AT92" s="88">
        <f t="shared" si="37"/>
        <v>0</v>
      </c>
      <c r="AV92" s="88">
        <v>0</v>
      </c>
    </row>
    <row r="93" spans="1:48" ht="24" customHeight="1">
      <c r="A93" s="16"/>
      <c r="B93" s="17">
        <f t="shared" si="31"/>
        <v>11</v>
      </c>
      <c r="C93" s="10"/>
      <c r="D93" s="18" t="s">
        <v>48</v>
      </c>
      <c r="E93" s="10"/>
      <c r="F93" s="18" t="s">
        <v>13</v>
      </c>
      <c r="G93" s="18" t="s">
        <v>222</v>
      </c>
      <c r="H93" s="10"/>
      <c r="I93" s="19">
        <v>4857274</v>
      </c>
      <c r="J93" s="19">
        <v>10840</v>
      </c>
      <c r="K93" s="17" t="s">
        <v>9</v>
      </c>
      <c r="L93" s="10"/>
      <c r="M93" s="60">
        <v>795</v>
      </c>
      <c r="N93" s="60">
        <v>812</v>
      </c>
      <c r="O93" s="60">
        <v>778</v>
      </c>
      <c r="P93" s="10"/>
      <c r="Q93" s="60">
        <f t="shared" si="32"/>
        <v>12180</v>
      </c>
      <c r="R93" s="10"/>
      <c r="S93" s="62">
        <f t="shared" si="33"/>
        <v>12992</v>
      </c>
      <c r="T93" s="10"/>
      <c r="U93" s="64">
        <v>16.7</v>
      </c>
      <c r="V93" s="64">
        <v>16.84</v>
      </c>
      <c r="W93" s="10"/>
      <c r="X93" s="43">
        <v>3180000000</v>
      </c>
      <c r="Y93" s="36">
        <v>5.6000000000000001E-2</v>
      </c>
      <c r="Z93" s="10"/>
      <c r="AA93" s="20">
        <v>22</v>
      </c>
      <c r="AB93" s="20">
        <v>11</v>
      </c>
      <c r="AC93" s="20">
        <v>1</v>
      </c>
      <c r="AD93" s="20">
        <v>65</v>
      </c>
      <c r="AE93" s="20">
        <v>1</v>
      </c>
      <c r="AF93" s="66">
        <f t="shared" si="34"/>
        <v>100</v>
      </c>
      <c r="AG93" s="10"/>
      <c r="AH93" s="36">
        <v>0.104</v>
      </c>
      <c r="AI93" s="40">
        <v>40998</v>
      </c>
      <c r="AJ93" s="37">
        <v>0.75</v>
      </c>
      <c r="AK93" s="42" t="s">
        <v>213</v>
      </c>
      <c r="AL93" s="41">
        <v>794</v>
      </c>
      <c r="AN93" s="86"/>
      <c r="AO93" s="87"/>
      <c r="AP93" s="88">
        <f t="shared" si="35"/>
        <v>0</v>
      </c>
      <c r="AR93" s="86">
        <f t="shared" si="36"/>
        <v>0</v>
      </c>
      <c r="AS93" s="87"/>
      <c r="AT93" s="88">
        <f t="shared" si="37"/>
        <v>0</v>
      </c>
      <c r="AV93" s="88">
        <v>0</v>
      </c>
    </row>
    <row r="94" spans="1:48" ht="24" customHeight="1">
      <c r="A94" s="16"/>
      <c r="B94" s="17">
        <f t="shared" si="31"/>
        <v>12</v>
      </c>
      <c r="C94" s="10"/>
      <c r="D94" s="18" t="s">
        <v>80</v>
      </c>
      <c r="E94" s="10"/>
      <c r="F94" s="18" t="s">
        <v>13</v>
      </c>
      <c r="G94" s="18" t="s">
        <v>222</v>
      </c>
      <c r="H94" s="10"/>
      <c r="I94" s="19">
        <v>9112867</v>
      </c>
      <c r="J94" s="19">
        <v>2150</v>
      </c>
      <c r="K94" s="17" t="s">
        <v>9</v>
      </c>
      <c r="L94" s="10"/>
      <c r="M94" s="60">
        <v>1407</v>
      </c>
      <c r="N94" s="60">
        <v>1525</v>
      </c>
      <c r="O94" s="60">
        <v>1276</v>
      </c>
      <c r="P94" s="10"/>
      <c r="Q94" s="60">
        <f t="shared" si="32"/>
        <v>22875</v>
      </c>
      <c r="R94" s="10"/>
      <c r="S94" s="62">
        <f t="shared" si="33"/>
        <v>24400</v>
      </c>
      <c r="T94" s="10"/>
      <c r="U94" s="64">
        <v>16.7</v>
      </c>
      <c r="V94" s="64">
        <v>13.76</v>
      </c>
      <c r="W94" s="10"/>
      <c r="X94" s="43">
        <v>1200000000</v>
      </c>
      <c r="Y94" s="36">
        <v>5.6000000000000001E-2</v>
      </c>
      <c r="Z94" s="10"/>
      <c r="AA94" s="20">
        <v>31</v>
      </c>
      <c r="AB94" s="20">
        <v>9</v>
      </c>
      <c r="AC94" s="20">
        <v>2</v>
      </c>
      <c r="AD94" s="20">
        <v>56</v>
      </c>
      <c r="AE94" s="20">
        <v>2</v>
      </c>
      <c r="AF94" s="66">
        <f t="shared" si="34"/>
        <v>100</v>
      </c>
      <c r="AG94" s="10"/>
      <c r="AH94" s="36">
        <v>-1.2E-2</v>
      </c>
      <c r="AI94" s="40">
        <v>18595</v>
      </c>
      <c r="AJ94" s="37">
        <v>0.72</v>
      </c>
      <c r="AK94" s="42" t="s">
        <v>214</v>
      </c>
      <c r="AL94" s="41">
        <v>698</v>
      </c>
      <c r="AN94" s="86"/>
      <c r="AO94" s="87"/>
      <c r="AP94" s="88">
        <f t="shared" si="35"/>
        <v>0</v>
      </c>
      <c r="AR94" s="86">
        <f t="shared" si="36"/>
        <v>0</v>
      </c>
      <c r="AS94" s="87"/>
      <c r="AT94" s="88">
        <f t="shared" si="37"/>
        <v>0</v>
      </c>
      <c r="AV94" s="88">
        <v>0</v>
      </c>
    </row>
    <row r="95" spans="1:48" ht="24" customHeight="1">
      <c r="A95" s="16"/>
      <c r="B95" s="17">
        <f t="shared" si="31"/>
        <v>13</v>
      </c>
      <c r="C95" s="10"/>
      <c r="D95" s="18" t="s">
        <v>76</v>
      </c>
      <c r="E95" s="10"/>
      <c r="F95" s="18" t="s">
        <v>13</v>
      </c>
      <c r="G95" s="18" t="s">
        <v>222</v>
      </c>
      <c r="H95" s="10"/>
      <c r="I95" s="19">
        <v>16582469</v>
      </c>
      <c r="J95" s="19">
        <v>3790</v>
      </c>
      <c r="K95" s="17" t="s">
        <v>9</v>
      </c>
      <c r="L95" s="10"/>
      <c r="M95" s="60">
        <v>2058</v>
      </c>
      <c r="N95" s="60">
        <v>2758</v>
      </c>
      <c r="O95" s="60">
        <v>2635</v>
      </c>
      <c r="P95" s="10"/>
      <c r="Q95" s="60">
        <f t="shared" si="32"/>
        <v>41370</v>
      </c>
      <c r="R95" s="10"/>
      <c r="S95" s="62">
        <f t="shared" si="33"/>
        <v>44128</v>
      </c>
      <c r="T95" s="10"/>
      <c r="U95" s="64">
        <v>16.600000000000001</v>
      </c>
      <c r="V95" s="64">
        <v>15.92</v>
      </c>
      <c r="W95" s="10"/>
      <c r="X95" s="43">
        <v>3800000000</v>
      </c>
      <c r="Y95" s="36">
        <v>5.5E-2</v>
      </c>
      <c r="Z95" s="10"/>
      <c r="AA95" s="20">
        <v>38</v>
      </c>
      <c r="AB95" s="20">
        <v>14</v>
      </c>
      <c r="AC95" s="20">
        <v>2</v>
      </c>
      <c r="AD95" s="20">
        <v>45</v>
      </c>
      <c r="AE95" s="20">
        <v>1</v>
      </c>
      <c r="AF95" s="66">
        <f t="shared" si="34"/>
        <v>100</v>
      </c>
      <c r="AG95" s="10"/>
      <c r="AH95" s="36">
        <v>2.5999999999999999E-2</v>
      </c>
      <c r="AI95" s="40">
        <v>19600</v>
      </c>
      <c r="AJ95" s="37">
        <v>0.82</v>
      </c>
      <c r="AK95" s="42" t="s">
        <v>210</v>
      </c>
      <c r="AL95" s="41">
        <v>863</v>
      </c>
      <c r="AN95" s="86"/>
      <c r="AO95" s="87"/>
      <c r="AP95" s="88">
        <f t="shared" si="35"/>
        <v>0</v>
      </c>
      <c r="AR95" s="86">
        <f t="shared" si="36"/>
        <v>0</v>
      </c>
      <c r="AS95" s="87"/>
      <c r="AT95" s="88">
        <f t="shared" si="37"/>
        <v>0</v>
      </c>
      <c r="AV95" s="88">
        <v>0</v>
      </c>
    </row>
    <row r="96" spans="1:48" ht="24" customHeight="1">
      <c r="A96" s="16"/>
      <c r="B96" s="17">
        <f t="shared" si="31"/>
        <v>14</v>
      </c>
      <c r="C96" s="10"/>
      <c r="D96" s="18" t="s">
        <v>29</v>
      </c>
      <c r="E96" s="10"/>
      <c r="F96" s="18" t="s">
        <v>13</v>
      </c>
      <c r="G96" s="18" t="s">
        <v>222</v>
      </c>
      <c r="H96" s="10"/>
      <c r="I96" s="19">
        <v>10887882</v>
      </c>
      <c r="J96" s="19">
        <v>3070</v>
      </c>
      <c r="K96" s="17" t="s">
        <v>9</v>
      </c>
      <c r="L96" s="10"/>
      <c r="M96" s="60">
        <v>1259</v>
      </c>
      <c r="N96" s="60">
        <v>1687</v>
      </c>
      <c r="O96" s="60">
        <v>2120</v>
      </c>
      <c r="P96" s="10"/>
      <c r="Q96" s="60">
        <f t="shared" si="32"/>
        <v>25305</v>
      </c>
      <c r="R96" s="10"/>
      <c r="S96" s="62">
        <f t="shared" si="33"/>
        <v>26992</v>
      </c>
      <c r="T96" s="10"/>
      <c r="U96" s="64">
        <v>15.5</v>
      </c>
      <c r="V96" s="64">
        <v>18.7</v>
      </c>
      <c r="W96" s="10"/>
      <c r="X96" s="43">
        <v>1750000000</v>
      </c>
      <c r="Y96" s="36">
        <v>5.1999999999999998E-2</v>
      </c>
      <c r="Z96" s="10"/>
      <c r="AA96" s="20">
        <v>58</v>
      </c>
      <c r="AB96" s="20">
        <v>5</v>
      </c>
      <c r="AC96" s="20">
        <v>1</v>
      </c>
      <c r="AD96" s="20">
        <v>35</v>
      </c>
      <c r="AE96" s="20">
        <v>1</v>
      </c>
      <c r="AF96" s="66">
        <f t="shared" si="34"/>
        <v>100</v>
      </c>
      <c r="AG96" s="10"/>
      <c r="AH96" s="36">
        <v>-4.8000000000000001E-2</v>
      </c>
      <c r="AI96" s="40">
        <v>15715</v>
      </c>
      <c r="AJ96" s="37">
        <v>0.66</v>
      </c>
      <c r="AK96" s="42" t="s">
        <v>213</v>
      </c>
      <c r="AL96" s="41">
        <v>912</v>
      </c>
      <c r="AN96" s="86"/>
      <c r="AO96" s="87"/>
      <c r="AP96" s="88">
        <f t="shared" si="35"/>
        <v>0</v>
      </c>
      <c r="AR96" s="86">
        <f t="shared" si="36"/>
        <v>0</v>
      </c>
      <c r="AS96" s="87"/>
      <c r="AT96" s="88">
        <f t="shared" si="37"/>
        <v>0</v>
      </c>
      <c r="AV96" s="88">
        <v>0</v>
      </c>
    </row>
    <row r="97" spans="1:49" ht="24" customHeight="1">
      <c r="A97" s="16"/>
      <c r="B97" s="17">
        <f t="shared" si="31"/>
        <v>15</v>
      </c>
      <c r="C97" s="10"/>
      <c r="D97" s="18" t="s">
        <v>160</v>
      </c>
      <c r="E97" s="10"/>
      <c r="F97" s="18" t="s">
        <v>13</v>
      </c>
      <c r="G97" s="18" t="s">
        <v>222</v>
      </c>
      <c r="H97" s="10"/>
      <c r="I97" s="19">
        <v>558368</v>
      </c>
      <c r="J97" s="19">
        <v>7070</v>
      </c>
      <c r="K97" s="17" t="s">
        <v>9</v>
      </c>
      <c r="L97" s="10"/>
      <c r="M97" s="60">
        <v>74</v>
      </c>
      <c r="N97" s="60">
        <v>81</v>
      </c>
      <c r="O97" s="60">
        <v>98</v>
      </c>
      <c r="P97" s="10"/>
      <c r="Q97" s="60">
        <f t="shared" si="32"/>
        <v>1215</v>
      </c>
      <c r="R97" s="10"/>
      <c r="S97" s="62">
        <f t="shared" si="33"/>
        <v>1296</v>
      </c>
      <c r="T97" s="10"/>
      <c r="U97" s="64">
        <v>14.5</v>
      </c>
      <c r="V97" s="64">
        <v>17.149999999999999</v>
      </c>
      <c r="W97" s="10"/>
      <c r="X97" s="43">
        <v>152040000</v>
      </c>
      <c r="Y97" s="36">
        <v>4.8000000000000001E-2</v>
      </c>
      <c r="Z97" s="10"/>
      <c r="AA97" s="20">
        <v>53</v>
      </c>
      <c r="AB97" s="20">
        <v>19</v>
      </c>
      <c r="AC97" s="20">
        <v>6</v>
      </c>
      <c r="AD97" s="20">
        <v>21</v>
      </c>
      <c r="AE97" s="20">
        <v>1</v>
      </c>
      <c r="AF97" s="66">
        <f t="shared" si="34"/>
        <v>100</v>
      </c>
      <c r="AG97" s="10"/>
      <c r="AH97" s="36">
        <v>-2.5000000000000001E-2</v>
      </c>
      <c r="AI97" s="40">
        <v>40903</v>
      </c>
      <c r="AJ97" s="37">
        <v>0.8</v>
      </c>
      <c r="AK97" s="42" t="s">
        <v>213</v>
      </c>
      <c r="AL97" s="41">
        <v>882</v>
      </c>
      <c r="AN97" s="86"/>
      <c r="AO97" s="87"/>
      <c r="AP97" s="88">
        <f t="shared" si="35"/>
        <v>0</v>
      </c>
      <c r="AR97" s="86">
        <f t="shared" si="36"/>
        <v>0</v>
      </c>
      <c r="AS97" s="87"/>
      <c r="AT97" s="88">
        <f t="shared" si="37"/>
        <v>0</v>
      </c>
      <c r="AV97" s="88">
        <v>0</v>
      </c>
    </row>
    <row r="98" spans="1:49" ht="24" customHeight="1">
      <c r="A98" s="16"/>
      <c r="B98" s="17">
        <f t="shared" si="31"/>
        <v>16</v>
      </c>
      <c r="C98" s="10"/>
      <c r="D98" s="18" t="s">
        <v>130</v>
      </c>
      <c r="E98" s="10"/>
      <c r="F98" s="18" t="s">
        <v>13</v>
      </c>
      <c r="G98" s="18" t="s">
        <v>222</v>
      </c>
      <c r="H98" s="10"/>
      <c r="I98" s="19">
        <v>4034119</v>
      </c>
      <c r="J98" s="19">
        <v>12140</v>
      </c>
      <c r="K98" s="17" t="s">
        <v>9</v>
      </c>
      <c r="L98" s="10"/>
      <c r="M98" s="60">
        <v>440</v>
      </c>
      <c r="N98" s="60">
        <v>575</v>
      </c>
      <c r="O98" s="60">
        <v>506</v>
      </c>
      <c r="P98" s="10"/>
      <c r="Q98" s="60">
        <f t="shared" si="32"/>
        <v>8625</v>
      </c>
      <c r="R98" s="10"/>
      <c r="S98" s="62">
        <f t="shared" si="33"/>
        <v>9200</v>
      </c>
      <c r="T98" s="10"/>
      <c r="U98" s="64">
        <v>14.3</v>
      </c>
      <c r="V98" s="64">
        <v>13.11</v>
      </c>
      <c r="W98" s="10"/>
      <c r="X98" s="43">
        <v>2750000000</v>
      </c>
      <c r="Y98" s="36">
        <v>4.7E-2</v>
      </c>
      <c r="Z98" s="10"/>
      <c r="AA98" s="20">
        <v>41</v>
      </c>
      <c r="AB98" s="20">
        <v>5</v>
      </c>
      <c r="AC98" s="20">
        <v>5</v>
      </c>
      <c r="AD98" s="20">
        <v>47</v>
      </c>
      <c r="AE98" s="20">
        <v>2</v>
      </c>
      <c r="AF98" s="66">
        <f t="shared" si="34"/>
        <v>100</v>
      </c>
      <c r="AG98" s="10"/>
      <c r="AH98" s="36">
        <v>-9.7000000000000003E-2</v>
      </c>
      <c r="AI98" s="40">
        <v>31942</v>
      </c>
      <c r="AJ98" s="37">
        <v>0.77</v>
      </c>
      <c r="AK98" s="42" t="s">
        <v>210</v>
      </c>
      <c r="AL98" s="41">
        <v>659</v>
      </c>
      <c r="AN98" s="86"/>
      <c r="AO98" s="87"/>
      <c r="AP98" s="88">
        <f t="shared" si="35"/>
        <v>0</v>
      </c>
      <c r="AR98" s="86">
        <f t="shared" si="36"/>
        <v>0</v>
      </c>
      <c r="AS98" s="87"/>
      <c r="AT98" s="88">
        <f t="shared" si="37"/>
        <v>0</v>
      </c>
      <c r="AV98" s="88">
        <v>0</v>
      </c>
    </row>
    <row r="99" spans="1:49" ht="24" customHeight="1">
      <c r="A99" s="16"/>
      <c r="B99" s="17">
        <f t="shared" si="31"/>
        <v>17</v>
      </c>
      <c r="C99" s="10"/>
      <c r="D99" s="18" t="s">
        <v>15</v>
      </c>
      <c r="E99" s="10"/>
      <c r="F99" s="18" t="s">
        <v>13</v>
      </c>
      <c r="G99" s="18" t="s">
        <v>222</v>
      </c>
      <c r="H99" s="10"/>
      <c r="I99" s="19">
        <v>43847432</v>
      </c>
      <c r="J99" s="19">
        <v>11960</v>
      </c>
      <c r="K99" s="17" t="s">
        <v>9</v>
      </c>
      <c r="L99" s="10"/>
      <c r="M99" s="60">
        <v>5530</v>
      </c>
      <c r="N99" s="60">
        <v>6119</v>
      </c>
      <c r="O99" s="60">
        <v>6508</v>
      </c>
      <c r="P99" s="10"/>
      <c r="Q99" s="60">
        <f t="shared" si="32"/>
        <v>91785</v>
      </c>
      <c r="R99" s="10"/>
      <c r="S99" s="62">
        <f t="shared" si="33"/>
        <v>97904</v>
      </c>
      <c r="T99" s="10"/>
      <c r="U99" s="64">
        <v>14</v>
      </c>
      <c r="V99" s="64">
        <v>14.85</v>
      </c>
      <c r="W99" s="10"/>
      <c r="X99" s="43">
        <v>25750000000</v>
      </c>
      <c r="Y99" s="36">
        <v>4.5999999999999999E-2</v>
      </c>
      <c r="Z99" s="10"/>
      <c r="AA99" s="20">
        <v>52</v>
      </c>
      <c r="AB99" s="20">
        <v>18</v>
      </c>
      <c r="AC99" s="20">
        <v>2</v>
      </c>
      <c r="AD99" s="20">
        <v>27</v>
      </c>
      <c r="AE99" s="20">
        <v>1</v>
      </c>
      <c r="AF99" s="66">
        <f t="shared" si="34"/>
        <v>100</v>
      </c>
      <c r="AG99" s="10"/>
      <c r="AH99" s="36">
        <v>-7.6999999999999999E-2</v>
      </c>
      <c r="AI99" s="40">
        <v>49338</v>
      </c>
      <c r="AJ99" s="37">
        <v>0.73</v>
      </c>
      <c r="AK99" s="42" t="s">
        <v>213</v>
      </c>
      <c r="AL99" s="41">
        <v>795</v>
      </c>
      <c r="AN99" s="86"/>
      <c r="AO99" s="87"/>
      <c r="AP99" s="88">
        <f t="shared" si="35"/>
        <v>0</v>
      </c>
      <c r="AR99" s="86">
        <f t="shared" si="36"/>
        <v>0</v>
      </c>
      <c r="AS99" s="87"/>
      <c r="AT99" s="88">
        <f t="shared" si="37"/>
        <v>0</v>
      </c>
      <c r="AV99" s="88">
        <v>0</v>
      </c>
    </row>
    <row r="100" spans="1:49" ht="24" customHeight="1">
      <c r="A100" s="16"/>
      <c r="B100" s="17">
        <f t="shared" si="31"/>
        <v>18</v>
      </c>
      <c r="C100" s="10"/>
      <c r="D100" s="18" t="s">
        <v>90</v>
      </c>
      <c r="E100" s="10"/>
      <c r="F100" s="18" t="s">
        <v>13</v>
      </c>
      <c r="G100" s="18" t="s">
        <v>222</v>
      </c>
      <c r="H100" s="10"/>
      <c r="I100" s="19">
        <v>2881355</v>
      </c>
      <c r="J100" s="19">
        <v>4660</v>
      </c>
      <c r="K100" s="17" t="s">
        <v>9</v>
      </c>
      <c r="L100" s="10"/>
      <c r="M100" s="60">
        <v>379</v>
      </c>
      <c r="N100" s="60">
        <v>391</v>
      </c>
      <c r="O100" s="60">
        <v>282</v>
      </c>
      <c r="P100" s="10"/>
      <c r="Q100" s="60">
        <f t="shared" si="32"/>
        <v>5865</v>
      </c>
      <c r="R100" s="10"/>
      <c r="S100" s="62">
        <f t="shared" si="33"/>
        <v>6256</v>
      </c>
      <c r="T100" s="10"/>
      <c r="U100" s="64">
        <v>13.6</v>
      </c>
      <c r="V100" s="64">
        <v>10.15</v>
      </c>
      <c r="W100" s="10"/>
      <c r="X100" s="43">
        <v>634940000</v>
      </c>
      <c r="Y100" s="36">
        <v>4.4999999999999998E-2</v>
      </c>
      <c r="Z100" s="10"/>
      <c r="AA100" s="20">
        <v>50</v>
      </c>
      <c r="AB100" s="20">
        <v>18</v>
      </c>
      <c r="AC100" s="20">
        <v>7</v>
      </c>
      <c r="AD100" s="20">
        <v>24</v>
      </c>
      <c r="AE100" s="20">
        <v>1</v>
      </c>
      <c r="AF100" s="66">
        <f t="shared" si="34"/>
        <v>100</v>
      </c>
      <c r="AG100" s="10"/>
      <c r="AH100" s="36">
        <v>-3.0000000000000001E-3</v>
      </c>
      <c r="AI100" s="40">
        <v>18787</v>
      </c>
      <c r="AJ100" s="37">
        <v>0.75</v>
      </c>
      <c r="AK100" s="42" t="s">
        <v>210</v>
      </c>
      <c r="AL100" s="41">
        <v>505</v>
      </c>
      <c r="AN100" s="86"/>
      <c r="AO100" s="87"/>
      <c r="AP100" s="88">
        <f t="shared" si="35"/>
        <v>0</v>
      </c>
      <c r="AR100" s="86">
        <f t="shared" si="36"/>
        <v>0</v>
      </c>
      <c r="AS100" s="87"/>
      <c r="AT100" s="88">
        <f t="shared" si="37"/>
        <v>0</v>
      </c>
      <c r="AV100" s="88">
        <v>0</v>
      </c>
    </row>
    <row r="101" spans="1:49" ht="24" customHeight="1">
      <c r="A101" s="16"/>
      <c r="B101" s="17">
        <f t="shared" si="31"/>
        <v>19</v>
      </c>
      <c r="C101" s="10"/>
      <c r="D101" s="18" t="s">
        <v>133</v>
      </c>
      <c r="E101" s="10"/>
      <c r="F101" s="18" t="s">
        <v>13</v>
      </c>
      <c r="G101" s="18" t="s">
        <v>222</v>
      </c>
      <c r="H101" s="10"/>
      <c r="I101" s="19">
        <v>31773840</v>
      </c>
      <c r="J101" s="19">
        <v>5950</v>
      </c>
      <c r="K101" s="17" t="s">
        <v>9</v>
      </c>
      <c r="L101" s="10"/>
      <c r="M101" s="60">
        <v>2696</v>
      </c>
      <c r="N101" s="60">
        <v>4286</v>
      </c>
      <c r="O101" s="60">
        <v>4555</v>
      </c>
      <c r="P101" s="10"/>
      <c r="Q101" s="60">
        <f t="shared" si="32"/>
        <v>64290</v>
      </c>
      <c r="R101" s="10"/>
      <c r="S101" s="62">
        <f t="shared" si="33"/>
        <v>68576</v>
      </c>
      <c r="T101" s="10"/>
      <c r="U101" s="64">
        <v>13.5</v>
      </c>
      <c r="V101" s="64">
        <v>13.95</v>
      </c>
      <c r="W101" s="10"/>
      <c r="X101" s="43">
        <v>8600000000</v>
      </c>
      <c r="Y101" s="36">
        <v>4.4999999999999998E-2</v>
      </c>
      <c r="Z101" s="10"/>
      <c r="AA101" s="20">
        <v>40</v>
      </c>
      <c r="AB101" s="20">
        <v>7</v>
      </c>
      <c r="AC101" s="20">
        <v>3</v>
      </c>
      <c r="AD101" s="20">
        <v>49</v>
      </c>
      <c r="AE101" s="20">
        <v>1</v>
      </c>
      <c r="AF101" s="66">
        <f t="shared" si="34"/>
        <v>100</v>
      </c>
      <c r="AG101" s="10"/>
      <c r="AH101" s="36">
        <v>-0.127</v>
      </c>
      <c r="AI101" s="40">
        <v>17640</v>
      </c>
      <c r="AJ101" s="37">
        <v>0.71</v>
      </c>
      <c r="AK101" s="42" t="s">
        <v>213</v>
      </c>
      <c r="AL101" s="41">
        <v>697</v>
      </c>
      <c r="AN101" s="86"/>
      <c r="AO101" s="87"/>
      <c r="AP101" s="88">
        <f t="shared" si="35"/>
        <v>0</v>
      </c>
      <c r="AR101" s="86">
        <f t="shared" si="36"/>
        <v>0</v>
      </c>
      <c r="AS101" s="87"/>
      <c r="AT101" s="88">
        <f t="shared" si="37"/>
        <v>0</v>
      </c>
      <c r="AV101" s="88">
        <v>0</v>
      </c>
    </row>
    <row r="102" spans="1:49" ht="24" customHeight="1">
      <c r="A102" s="16"/>
      <c r="B102" s="17">
        <f t="shared" si="31"/>
        <v>20</v>
      </c>
      <c r="C102" s="10"/>
      <c r="D102" s="18" t="s">
        <v>114</v>
      </c>
      <c r="E102" s="10"/>
      <c r="F102" s="18" t="s">
        <v>13</v>
      </c>
      <c r="G102" s="18" t="s">
        <v>222</v>
      </c>
      <c r="H102" s="10"/>
      <c r="I102" s="19">
        <v>127540424</v>
      </c>
      <c r="J102" s="19">
        <v>9040</v>
      </c>
      <c r="K102" s="17" t="s">
        <v>9</v>
      </c>
      <c r="L102" s="10"/>
      <c r="M102" s="60">
        <v>16039</v>
      </c>
      <c r="N102" s="60">
        <v>16725</v>
      </c>
      <c r="O102" s="60">
        <v>19676</v>
      </c>
      <c r="P102" s="10"/>
      <c r="Q102" s="60">
        <f t="shared" si="32"/>
        <v>250875</v>
      </c>
      <c r="R102" s="10"/>
      <c r="S102" s="62">
        <f t="shared" si="33"/>
        <v>267600</v>
      </c>
      <c r="T102" s="10"/>
      <c r="U102" s="64">
        <v>13.1</v>
      </c>
      <c r="V102" s="64">
        <v>15.73</v>
      </c>
      <c r="W102" s="10"/>
      <c r="X102" s="43">
        <v>46990000000</v>
      </c>
      <c r="Y102" s="36">
        <v>4.3999999999999997E-2</v>
      </c>
      <c r="Z102" s="10"/>
      <c r="AA102" s="20">
        <v>38</v>
      </c>
      <c r="AB102" s="20">
        <v>10</v>
      </c>
      <c r="AC102" s="20">
        <v>2</v>
      </c>
      <c r="AD102" s="20">
        <v>48</v>
      </c>
      <c r="AE102" s="20">
        <v>2</v>
      </c>
      <c r="AF102" s="66">
        <f t="shared" si="34"/>
        <v>100</v>
      </c>
      <c r="AG102" s="10"/>
      <c r="AH102" s="36">
        <v>-1.4E-2</v>
      </c>
      <c r="AI102" s="40">
        <v>31524</v>
      </c>
      <c r="AJ102" s="37">
        <v>0.78</v>
      </c>
      <c r="AK102" s="42" t="s">
        <v>213</v>
      </c>
      <c r="AL102" s="41">
        <v>847</v>
      </c>
      <c r="AN102" s="86"/>
      <c r="AO102" s="87"/>
      <c r="AP102" s="88">
        <f t="shared" si="35"/>
        <v>0</v>
      </c>
      <c r="AR102" s="86">
        <f t="shared" si="36"/>
        <v>0</v>
      </c>
      <c r="AS102" s="87"/>
      <c r="AT102" s="88">
        <f t="shared" si="37"/>
        <v>0</v>
      </c>
      <c r="AV102" s="88">
        <v>0</v>
      </c>
    </row>
    <row r="103" spans="1:49" ht="24" customHeight="1">
      <c r="A103" s="16"/>
      <c r="B103" s="17">
        <f t="shared" si="31"/>
        <v>21</v>
      </c>
      <c r="C103" s="10"/>
      <c r="D103" s="18" t="s">
        <v>56</v>
      </c>
      <c r="E103" s="10"/>
      <c r="F103" s="18" t="s">
        <v>13</v>
      </c>
      <c r="G103" s="18" t="s">
        <v>222</v>
      </c>
      <c r="H103" s="10"/>
      <c r="I103" s="19">
        <v>73543</v>
      </c>
      <c r="J103" s="19">
        <v>6750</v>
      </c>
      <c r="K103" s="17" t="s">
        <v>9</v>
      </c>
      <c r="L103" s="10"/>
      <c r="M103" s="60">
        <v>10</v>
      </c>
      <c r="N103" s="60">
        <v>8</v>
      </c>
      <c r="O103" s="60">
        <v>12</v>
      </c>
      <c r="P103" s="10"/>
      <c r="Q103" s="60">
        <f t="shared" si="32"/>
        <v>120</v>
      </c>
      <c r="R103" s="10"/>
      <c r="S103" s="62">
        <f t="shared" si="33"/>
        <v>128</v>
      </c>
      <c r="T103" s="10"/>
      <c r="U103" s="64">
        <v>10.9</v>
      </c>
      <c r="V103" s="64">
        <v>16.809999999999999</v>
      </c>
      <c r="W103" s="10"/>
      <c r="X103" s="43">
        <v>20810000</v>
      </c>
      <c r="Y103" s="36">
        <v>3.5999999999999997E-2</v>
      </c>
      <c r="Z103" s="10"/>
      <c r="AA103" s="20">
        <v>48</v>
      </c>
      <c r="AB103" s="20">
        <v>22</v>
      </c>
      <c r="AC103" s="20">
        <v>3</v>
      </c>
      <c r="AD103" s="20">
        <v>26</v>
      </c>
      <c r="AE103" s="20">
        <v>1</v>
      </c>
      <c r="AF103" s="66">
        <f t="shared" si="34"/>
        <v>100</v>
      </c>
      <c r="AG103" s="10"/>
      <c r="AH103" s="36">
        <v>-7.0000000000000001E-3</v>
      </c>
      <c r="AI103" s="40">
        <v>48674</v>
      </c>
      <c r="AJ103" s="37">
        <v>0.75</v>
      </c>
      <c r="AK103" s="42" t="s">
        <v>213</v>
      </c>
      <c r="AL103" s="41">
        <v>857</v>
      </c>
      <c r="AN103" s="86"/>
      <c r="AO103" s="87"/>
      <c r="AP103" s="88">
        <f t="shared" si="35"/>
        <v>0</v>
      </c>
      <c r="AR103" s="86">
        <f t="shared" si="36"/>
        <v>0</v>
      </c>
      <c r="AS103" s="87"/>
      <c r="AT103" s="88">
        <f t="shared" si="37"/>
        <v>0</v>
      </c>
      <c r="AV103" s="88">
        <v>0</v>
      </c>
    </row>
    <row r="104" spans="1:49" ht="24" customHeight="1">
      <c r="A104" s="16"/>
      <c r="B104" s="17">
        <f t="shared" si="31"/>
        <v>22</v>
      </c>
      <c r="C104" s="10"/>
      <c r="D104" s="18" t="s">
        <v>75</v>
      </c>
      <c r="E104" s="10"/>
      <c r="F104" s="18" t="s">
        <v>13</v>
      </c>
      <c r="G104" s="18" t="s">
        <v>222</v>
      </c>
      <c r="H104" s="10"/>
      <c r="I104" s="19">
        <v>107317</v>
      </c>
      <c r="J104" s="19">
        <v>8830</v>
      </c>
      <c r="K104" s="17" t="s">
        <v>9</v>
      </c>
      <c r="L104" s="10"/>
      <c r="M104" s="60">
        <v>10</v>
      </c>
      <c r="N104" s="60">
        <v>10</v>
      </c>
      <c r="O104" s="60">
        <v>12</v>
      </c>
      <c r="P104" s="10"/>
      <c r="Q104" s="60">
        <f t="shared" si="32"/>
        <v>150</v>
      </c>
      <c r="R104" s="10"/>
      <c r="S104" s="62">
        <f t="shared" si="33"/>
        <v>160</v>
      </c>
      <c r="T104" s="10"/>
      <c r="U104" s="64">
        <v>9.3000000000000007</v>
      </c>
      <c r="V104" s="64">
        <v>10.65</v>
      </c>
      <c r="W104" s="10"/>
      <c r="X104" s="43">
        <v>32890000</v>
      </c>
      <c r="Y104" s="36">
        <v>3.1E-2</v>
      </c>
      <c r="Z104" s="10"/>
      <c r="AA104" s="20">
        <v>47</v>
      </c>
      <c r="AB104" s="20">
        <v>13</v>
      </c>
      <c r="AC104" s="20">
        <v>9</v>
      </c>
      <c r="AD104" s="20">
        <v>30</v>
      </c>
      <c r="AE104" s="20">
        <v>1</v>
      </c>
      <c r="AF104" s="66">
        <f t="shared" si="34"/>
        <v>100</v>
      </c>
      <c r="AG104" s="10"/>
      <c r="AH104" s="36">
        <v>4.4999999999999998E-2</v>
      </c>
      <c r="AI104" s="40">
        <v>25407</v>
      </c>
      <c r="AJ104" s="37">
        <v>0.75</v>
      </c>
      <c r="AK104" s="42" t="s">
        <v>210</v>
      </c>
      <c r="AL104" s="41">
        <v>507</v>
      </c>
      <c r="AN104" s="86"/>
      <c r="AO104" s="87"/>
      <c r="AP104" s="88">
        <f t="shared" si="35"/>
        <v>0</v>
      </c>
      <c r="AR104" s="86">
        <f t="shared" si="36"/>
        <v>0</v>
      </c>
      <c r="AS104" s="87"/>
      <c r="AT104" s="88">
        <f t="shared" si="37"/>
        <v>0</v>
      </c>
      <c r="AV104" s="88">
        <v>0</v>
      </c>
    </row>
    <row r="105" spans="1:49" ht="24" customHeight="1">
      <c r="A105" s="16"/>
      <c r="B105" s="17">
        <f t="shared" si="31"/>
        <v>23</v>
      </c>
      <c r="C105" s="10"/>
      <c r="D105" s="18" t="s">
        <v>51</v>
      </c>
      <c r="E105" s="10"/>
      <c r="F105" s="18" t="s">
        <v>13</v>
      </c>
      <c r="G105" s="18" t="s">
        <v>222</v>
      </c>
      <c r="H105" s="10"/>
      <c r="I105" s="19">
        <v>11475982</v>
      </c>
      <c r="J105" s="19">
        <v>6570</v>
      </c>
      <c r="K105" s="17" t="s">
        <v>9</v>
      </c>
      <c r="L105" s="10"/>
      <c r="M105" s="60">
        <v>750</v>
      </c>
      <c r="N105" s="60">
        <v>975</v>
      </c>
      <c r="O105" s="60">
        <v>1124</v>
      </c>
      <c r="P105" s="10"/>
      <c r="Q105" s="60">
        <f t="shared" si="32"/>
        <v>14625</v>
      </c>
      <c r="R105" s="10"/>
      <c r="S105" s="62">
        <f t="shared" si="33"/>
        <v>15600</v>
      </c>
      <c r="T105" s="10"/>
      <c r="U105" s="64">
        <v>8.5</v>
      </c>
      <c r="V105" s="64">
        <v>9.86</v>
      </c>
      <c r="W105" s="10"/>
      <c r="X105" s="43">
        <v>2580000000</v>
      </c>
      <c r="Y105" s="36">
        <v>2.8000000000000001E-2</v>
      </c>
      <c r="Z105" s="10"/>
      <c r="AA105" s="20">
        <v>30</v>
      </c>
      <c r="AB105" s="20">
        <v>12</v>
      </c>
      <c r="AC105" s="20">
        <v>16</v>
      </c>
      <c r="AD105" s="20">
        <v>38</v>
      </c>
      <c r="AE105" s="20">
        <v>4</v>
      </c>
      <c r="AF105" s="66">
        <f t="shared" si="34"/>
        <v>100</v>
      </c>
      <c r="AG105" s="10"/>
      <c r="AH105" s="36">
        <v>4.9000000000000002E-2</v>
      </c>
      <c r="AI105" s="40">
        <v>5519</v>
      </c>
      <c r="AJ105" s="37">
        <v>0.69</v>
      </c>
      <c r="AK105" s="42" t="s">
        <v>213</v>
      </c>
      <c r="AL105" s="41">
        <v>432</v>
      </c>
      <c r="AN105" s="86"/>
      <c r="AO105" s="87"/>
      <c r="AP105" s="88">
        <f t="shared" si="35"/>
        <v>0</v>
      </c>
      <c r="AR105" s="86">
        <f t="shared" si="36"/>
        <v>0</v>
      </c>
      <c r="AS105" s="87"/>
      <c r="AT105" s="88">
        <f t="shared" si="37"/>
        <v>0</v>
      </c>
      <c r="AV105" s="88">
        <v>0</v>
      </c>
    </row>
    <row r="106" spans="1:49" ht="24" customHeight="1">
      <c r="A106" s="16"/>
      <c r="B106" s="110"/>
      <c r="C106" s="111"/>
      <c r="D106" s="109"/>
      <c r="E106" s="111"/>
      <c r="F106" s="109"/>
      <c r="G106" s="109"/>
      <c r="H106" s="111"/>
      <c r="I106" s="112"/>
      <c r="J106" s="112"/>
      <c r="K106" s="110"/>
      <c r="L106" s="111"/>
      <c r="M106" s="113"/>
      <c r="N106" s="113"/>
      <c r="O106" s="113"/>
      <c r="P106" s="111"/>
      <c r="Q106" s="113"/>
      <c r="R106" s="111"/>
      <c r="S106" s="114"/>
      <c r="T106" s="111"/>
      <c r="U106" s="115"/>
      <c r="V106" s="115"/>
      <c r="W106" s="111"/>
      <c r="X106" s="116"/>
      <c r="Y106" s="117"/>
      <c r="Z106" s="111"/>
      <c r="AA106" s="118"/>
      <c r="AB106" s="118"/>
      <c r="AC106" s="118"/>
      <c r="AD106" s="118"/>
      <c r="AE106" s="118"/>
      <c r="AF106" s="119"/>
      <c r="AG106" s="111"/>
      <c r="AH106" s="117"/>
      <c r="AI106" s="120"/>
      <c r="AJ106" s="121"/>
      <c r="AK106" s="122"/>
      <c r="AL106" s="123"/>
      <c r="AM106" s="124"/>
      <c r="AN106" s="125"/>
      <c r="AO106" s="126"/>
      <c r="AP106" s="127"/>
      <c r="AQ106" s="124"/>
      <c r="AR106" s="125"/>
      <c r="AS106" s="126"/>
      <c r="AT106" s="127"/>
      <c r="AU106" s="124"/>
      <c r="AV106" s="127"/>
    </row>
    <row r="107" spans="1:49" ht="24" customHeight="1">
      <c r="A107" s="16"/>
      <c r="B107" s="17">
        <v>1</v>
      </c>
      <c r="C107" s="10"/>
      <c r="D107" s="18" t="s">
        <v>103</v>
      </c>
      <c r="E107" s="10"/>
      <c r="F107" s="18" t="s">
        <v>5</v>
      </c>
      <c r="G107" s="18" t="s">
        <v>226</v>
      </c>
      <c r="H107" s="10"/>
      <c r="I107" s="19">
        <v>6293253</v>
      </c>
      <c r="J107" s="19">
        <v>4730</v>
      </c>
      <c r="K107" s="17" t="s">
        <v>9</v>
      </c>
      <c r="L107" s="10"/>
      <c r="M107" s="60">
        <v>2414</v>
      </c>
      <c r="N107" s="60">
        <v>1645</v>
      </c>
      <c r="O107" s="60">
        <v>1680</v>
      </c>
      <c r="P107" s="10"/>
      <c r="Q107" s="60">
        <f t="shared" ref="Q107:Q118" si="38">N107*$Q$200</f>
        <v>24675</v>
      </c>
      <c r="R107" s="10"/>
      <c r="S107" s="62">
        <f t="shared" ref="S107:S118" si="39">Q107+N107</f>
        <v>26320</v>
      </c>
      <c r="T107" s="10"/>
      <c r="U107" s="64">
        <v>26.1</v>
      </c>
      <c r="V107" s="64">
        <v>24.63</v>
      </c>
      <c r="W107" s="10"/>
      <c r="X107" s="43">
        <v>2280000000</v>
      </c>
      <c r="Y107" s="36">
        <v>8.6999999999999994E-2</v>
      </c>
      <c r="Z107" s="10"/>
      <c r="AA107" s="20">
        <v>69</v>
      </c>
      <c r="AB107" s="20">
        <v>11</v>
      </c>
      <c r="AC107" s="20">
        <v>1</v>
      </c>
      <c r="AD107" s="20">
        <v>18</v>
      </c>
      <c r="AE107" s="20">
        <v>1</v>
      </c>
      <c r="AF107" s="66">
        <f t="shared" ref="AF107:AF118" si="40">SUM(AA107:AE107)</f>
        <v>100</v>
      </c>
      <c r="AG107" s="10"/>
      <c r="AH107" s="36">
        <v>-3.6999999999999998E-2</v>
      </c>
      <c r="AI107" s="40">
        <v>56465</v>
      </c>
      <c r="AJ107" s="37">
        <v>0.83</v>
      </c>
      <c r="AK107" s="42" t="s">
        <v>213</v>
      </c>
      <c r="AL107" s="41">
        <v>1373</v>
      </c>
      <c r="AN107" s="86"/>
      <c r="AO107" s="87"/>
      <c r="AP107" s="88">
        <f t="shared" ref="AP107:AP118" si="41">N107*AN107*AO107</f>
        <v>0</v>
      </c>
      <c r="AR107" s="86">
        <f t="shared" ref="AR107:AR118" si="42">AN107</f>
        <v>0</v>
      </c>
      <c r="AS107" s="87"/>
      <c r="AT107" s="88">
        <f t="shared" ref="AT107:AT118" si="43">Q107*AR107*AS107</f>
        <v>0</v>
      </c>
      <c r="AV107" s="88">
        <v>0</v>
      </c>
    </row>
    <row r="108" spans="1:49" ht="24" customHeight="1">
      <c r="A108" s="16"/>
      <c r="B108" s="17">
        <f t="shared" si="31"/>
        <v>2</v>
      </c>
      <c r="C108" s="10"/>
      <c r="D108" s="18" t="s">
        <v>159</v>
      </c>
      <c r="E108" s="10"/>
      <c r="F108" s="18" t="s">
        <v>5</v>
      </c>
      <c r="G108" s="18" t="s">
        <v>11</v>
      </c>
      <c r="H108" s="10"/>
      <c r="I108" s="19">
        <v>39578828</v>
      </c>
      <c r="J108" s="19">
        <v>2140</v>
      </c>
      <c r="K108" s="17" t="s">
        <v>9</v>
      </c>
      <c r="L108" s="10"/>
      <c r="M108" s="60">
        <v>2311</v>
      </c>
      <c r="N108" s="60">
        <v>10178</v>
      </c>
      <c r="O108" s="60">
        <v>10798</v>
      </c>
      <c r="P108" s="10"/>
      <c r="Q108" s="60">
        <f t="shared" si="38"/>
        <v>152670</v>
      </c>
      <c r="R108" s="10"/>
      <c r="S108" s="62">
        <f t="shared" si="39"/>
        <v>162848</v>
      </c>
      <c r="T108" s="10"/>
      <c r="U108" s="64">
        <v>25.7</v>
      </c>
      <c r="V108" s="64">
        <v>27.41</v>
      </c>
      <c r="W108" s="10"/>
      <c r="X108" s="43">
        <v>8170000000</v>
      </c>
      <c r="Y108" s="36">
        <v>8.5999999999999993E-2</v>
      </c>
      <c r="Z108" s="10"/>
      <c r="AA108" s="20">
        <v>58</v>
      </c>
      <c r="AB108" s="20">
        <v>20</v>
      </c>
      <c r="AC108" s="20">
        <v>1</v>
      </c>
      <c r="AD108" s="20">
        <v>20</v>
      </c>
      <c r="AE108" s="20">
        <v>1</v>
      </c>
      <c r="AF108" s="66">
        <f t="shared" si="40"/>
        <v>100</v>
      </c>
      <c r="AG108" s="10"/>
      <c r="AH108" s="36">
        <v>-0.09</v>
      </c>
      <c r="AI108" s="40">
        <v>3165</v>
      </c>
      <c r="AJ108" s="37">
        <v>0.61</v>
      </c>
      <c r="AK108" s="42" t="s">
        <v>214</v>
      </c>
      <c r="AL108" s="41">
        <v>1749</v>
      </c>
      <c r="AN108" s="86"/>
      <c r="AO108" s="87"/>
      <c r="AP108" s="88">
        <f t="shared" si="41"/>
        <v>0</v>
      </c>
      <c r="AR108" s="86">
        <f t="shared" si="42"/>
        <v>0</v>
      </c>
      <c r="AS108" s="87"/>
      <c r="AT108" s="88">
        <f t="shared" si="43"/>
        <v>0</v>
      </c>
      <c r="AV108" s="88">
        <v>0</v>
      </c>
    </row>
    <row r="109" spans="1:49" ht="24" customHeight="1">
      <c r="A109" s="16"/>
      <c r="B109" s="17">
        <f t="shared" si="31"/>
        <v>3</v>
      </c>
      <c r="C109" s="10"/>
      <c r="D109" s="18" t="s">
        <v>92</v>
      </c>
      <c r="E109" s="10"/>
      <c r="F109" s="18" t="s">
        <v>5</v>
      </c>
      <c r="G109" s="18" t="s">
        <v>226</v>
      </c>
      <c r="H109" s="10"/>
      <c r="I109" s="19">
        <v>9455802</v>
      </c>
      <c r="J109" s="19">
        <v>3920</v>
      </c>
      <c r="K109" s="17" t="s">
        <v>9</v>
      </c>
      <c r="L109" s="10"/>
      <c r="M109" s="60">
        <v>750</v>
      </c>
      <c r="N109" s="60">
        <v>2306</v>
      </c>
      <c r="O109" s="60">
        <v>1076</v>
      </c>
      <c r="P109" s="10"/>
      <c r="Q109" s="60">
        <f t="shared" si="38"/>
        <v>34590</v>
      </c>
      <c r="R109" s="10"/>
      <c r="S109" s="62">
        <f t="shared" si="39"/>
        <v>36896</v>
      </c>
      <c r="T109" s="10"/>
      <c r="U109" s="64">
        <v>24.4</v>
      </c>
      <c r="V109" s="64">
        <v>10.53</v>
      </c>
      <c r="W109" s="10"/>
      <c r="X109" s="43">
        <v>3130000000</v>
      </c>
      <c r="Y109" s="36">
        <v>8.1000000000000003E-2</v>
      </c>
      <c r="Z109" s="10"/>
      <c r="AA109" s="20">
        <v>58</v>
      </c>
      <c r="AB109" s="20">
        <v>7</v>
      </c>
      <c r="AC109" s="20">
        <v>1</v>
      </c>
      <c r="AD109" s="20">
        <v>33</v>
      </c>
      <c r="AE109" s="20">
        <v>1</v>
      </c>
      <c r="AF109" s="66">
        <f t="shared" si="40"/>
        <v>100</v>
      </c>
      <c r="AG109" s="10"/>
      <c r="AH109" s="36">
        <v>-3.5000000000000003E-2</v>
      </c>
      <c r="AI109" s="40">
        <v>15889</v>
      </c>
      <c r="AJ109" s="37">
        <v>0.68</v>
      </c>
      <c r="AK109" s="42" t="s">
        <v>213</v>
      </c>
      <c r="AL109" s="41">
        <v>656</v>
      </c>
      <c r="AN109" s="86"/>
      <c r="AO109" s="87"/>
      <c r="AP109" s="88">
        <f t="shared" si="41"/>
        <v>0</v>
      </c>
      <c r="AR109" s="86">
        <f t="shared" si="42"/>
        <v>0</v>
      </c>
      <c r="AS109" s="87"/>
      <c r="AT109" s="88">
        <f t="shared" si="43"/>
        <v>0</v>
      </c>
      <c r="AV109" s="88">
        <v>0</v>
      </c>
    </row>
    <row r="110" spans="1:49" s="25" customFormat="1" ht="24" customHeight="1">
      <c r="A110" s="27"/>
      <c r="B110" s="17">
        <f t="shared" si="31"/>
        <v>4</v>
      </c>
      <c r="C110" s="24"/>
      <c r="D110" s="18" t="s">
        <v>171</v>
      </c>
      <c r="E110" s="10"/>
      <c r="F110" s="18" t="s">
        <v>5</v>
      </c>
      <c r="G110" s="18" t="s">
        <v>226</v>
      </c>
      <c r="H110" s="10"/>
      <c r="I110" s="19">
        <v>11403248</v>
      </c>
      <c r="J110" s="19">
        <v>3690</v>
      </c>
      <c r="K110" s="17" t="s">
        <v>9</v>
      </c>
      <c r="L110" s="10"/>
      <c r="M110" s="60">
        <v>1443</v>
      </c>
      <c r="N110" s="60">
        <v>2595</v>
      </c>
      <c r="O110" s="60">
        <v>3681</v>
      </c>
      <c r="P110" s="10"/>
      <c r="Q110" s="60">
        <f t="shared" si="38"/>
        <v>38925</v>
      </c>
      <c r="R110" s="10"/>
      <c r="S110" s="62">
        <f t="shared" si="39"/>
        <v>41520</v>
      </c>
      <c r="T110" s="10"/>
      <c r="U110" s="64">
        <v>22.8</v>
      </c>
      <c r="V110" s="64">
        <v>32.39</v>
      </c>
      <c r="W110" s="10"/>
      <c r="X110" s="43">
        <v>3160000000</v>
      </c>
      <c r="Y110" s="36">
        <v>7.5999999999999998E-2</v>
      </c>
      <c r="Z110" s="10"/>
      <c r="AA110" s="20">
        <v>51</v>
      </c>
      <c r="AB110" s="20">
        <v>18</v>
      </c>
      <c r="AC110" s="20">
        <v>1</v>
      </c>
      <c r="AD110" s="20">
        <v>29</v>
      </c>
      <c r="AE110" s="20">
        <v>1</v>
      </c>
      <c r="AF110" s="66">
        <f t="shared" si="40"/>
        <v>100</v>
      </c>
      <c r="AG110" s="10"/>
      <c r="AH110" s="36">
        <v>-3.7999999999999999E-2</v>
      </c>
      <c r="AI110" s="40">
        <v>17676</v>
      </c>
      <c r="AJ110" s="37">
        <v>0.72</v>
      </c>
      <c r="AK110" s="42" t="s">
        <v>214</v>
      </c>
      <c r="AL110" s="41">
        <v>1418</v>
      </c>
      <c r="AM110" s="4"/>
      <c r="AN110" s="86"/>
      <c r="AO110" s="87"/>
      <c r="AP110" s="88">
        <f t="shared" si="41"/>
        <v>0</v>
      </c>
      <c r="AQ110" s="4"/>
      <c r="AR110" s="86">
        <f t="shared" si="42"/>
        <v>0</v>
      </c>
      <c r="AS110" s="87"/>
      <c r="AT110" s="88">
        <f t="shared" si="43"/>
        <v>0</v>
      </c>
      <c r="AU110" s="4"/>
      <c r="AV110" s="88">
        <v>0</v>
      </c>
      <c r="AW110" s="4"/>
    </row>
    <row r="111" spans="1:49" ht="24" customHeight="1">
      <c r="A111" s="16"/>
      <c r="B111" s="17">
        <f t="shared" si="31"/>
        <v>5</v>
      </c>
      <c r="C111" s="10"/>
      <c r="D111" s="18" t="s">
        <v>86</v>
      </c>
      <c r="E111" s="10"/>
      <c r="F111" s="18" t="s">
        <v>5</v>
      </c>
      <c r="G111" s="18" t="s">
        <v>226</v>
      </c>
      <c r="H111" s="10"/>
      <c r="I111" s="19">
        <v>37202572</v>
      </c>
      <c r="J111" s="19">
        <v>5430</v>
      </c>
      <c r="K111" s="17" t="s">
        <v>9</v>
      </c>
      <c r="L111" s="10"/>
      <c r="M111" s="60">
        <v>4134</v>
      </c>
      <c r="N111" s="60">
        <v>7686</v>
      </c>
      <c r="O111" s="60">
        <v>3733</v>
      </c>
      <c r="P111" s="10"/>
      <c r="Q111" s="60">
        <f t="shared" si="38"/>
        <v>115290</v>
      </c>
      <c r="R111" s="10"/>
      <c r="S111" s="62">
        <f t="shared" si="39"/>
        <v>122976</v>
      </c>
      <c r="T111" s="10"/>
      <c r="U111" s="64">
        <v>20.7</v>
      </c>
      <c r="V111" s="64">
        <v>8.85</v>
      </c>
      <c r="W111" s="10"/>
      <c r="X111" s="43">
        <v>11720000000</v>
      </c>
      <c r="Y111" s="36">
        <v>6.9000000000000006E-2</v>
      </c>
      <c r="Z111" s="10"/>
      <c r="AA111" s="20">
        <v>61</v>
      </c>
      <c r="AB111" s="20">
        <v>8</v>
      </c>
      <c r="AC111" s="20">
        <v>1</v>
      </c>
      <c r="AD111" s="20">
        <v>29</v>
      </c>
      <c r="AE111" s="20">
        <v>1</v>
      </c>
      <c r="AF111" s="66">
        <f t="shared" si="40"/>
        <v>100</v>
      </c>
      <c r="AG111" s="10"/>
      <c r="AH111" s="36">
        <v>-0.185</v>
      </c>
      <c r="AI111" s="40">
        <v>15525</v>
      </c>
      <c r="AJ111" s="37">
        <v>0.66</v>
      </c>
      <c r="AK111" s="42" t="s">
        <v>214</v>
      </c>
      <c r="AL111" s="41">
        <v>573</v>
      </c>
      <c r="AN111" s="86"/>
      <c r="AO111" s="87"/>
      <c r="AP111" s="88">
        <f t="shared" si="41"/>
        <v>0</v>
      </c>
      <c r="AR111" s="86">
        <f t="shared" si="42"/>
        <v>0</v>
      </c>
      <c r="AS111" s="87"/>
      <c r="AT111" s="88">
        <f t="shared" si="43"/>
        <v>0</v>
      </c>
      <c r="AV111" s="88">
        <v>0</v>
      </c>
    </row>
    <row r="112" spans="1:49" ht="24" customHeight="1">
      <c r="A112" s="16"/>
      <c r="B112" s="17">
        <f t="shared" si="31"/>
        <v>6</v>
      </c>
      <c r="C112" s="10"/>
      <c r="D112" s="18" t="s">
        <v>85</v>
      </c>
      <c r="E112" s="10"/>
      <c r="F112" s="18" t="s">
        <v>5</v>
      </c>
      <c r="G112" s="18" t="s">
        <v>226</v>
      </c>
      <c r="H112" s="10"/>
      <c r="I112" s="19">
        <v>80277424</v>
      </c>
      <c r="J112" s="19">
        <v>6530</v>
      </c>
      <c r="K112" s="17" t="s">
        <v>9</v>
      </c>
      <c r="L112" s="10"/>
      <c r="M112" s="60">
        <v>15932</v>
      </c>
      <c r="N112" s="60">
        <v>16426</v>
      </c>
      <c r="O112" s="60">
        <v>21397</v>
      </c>
      <c r="P112" s="10"/>
      <c r="Q112" s="60">
        <f t="shared" si="38"/>
        <v>246390</v>
      </c>
      <c r="R112" s="10"/>
      <c r="S112" s="62">
        <f t="shared" si="39"/>
        <v>262816</v>
      </c>
      <c r="T112" s="10"/>
      <c r="U112" s="64">
        <v>20.5</v>
      </c>
      <c r="V112" s="64">
        <v>26.27</v>
      </c>
      <c r="W112" s="10"/>
      <c r="X112" s="43">
        <v>28500000000</v>
      </c>
      <c r="Y112" s="36">
        <v>6.8000000000000005E-2</v>
      </c>
      <c r="Z112" s="10"/>
      <c r="AA112" s="20">
        <v>51</v>
      </c>
      <c r="AB112" s="20">
        <v>12</v>
      </c>
      <c r="AC112" s="20">
        <v>1</v>
      </c>
      <c r="AD112" s="20">
        <v>35</v>
      </c>
      <c r="AE112" s="20">
        <v>1</v>
      </c>
      <c r="AF112" s="66">
        <f t="shared" si="40"/>
        <v>100</v>
      </c>
      <c r="AG112" s="10"/>
      <c r="AH112" s="36">
        <v>-0.16</v>
      </c>
      <c r="AI112" s="40">
        <v>37840</v>
      </c>
      <c r="AJ112" s="37">
        <v>0.75</v>
      </c>
      <c r="AK112" s="42" t="s">
        <v>213</v>
      </c>
      <c r="AL112" s="41">
        <v>1436</v>
      </c>
      <c r="AN112" s="86"/>
      <c r="AO112" s="87"/>
      <c r="AP112" s="88">
        <f t="shared" si="41"/>
        <v>0</v>
      </c>
      <c r="AR112" s="86">
        <f t="shared" si="42"/>
        <v>0</v>
      </c>
      <c r="AS112" s="87"/>
      <c r="AT112" s="88">
        <f t="shared" si="43"/>
        <v>0</v>
      </c>
      <c r="AV112" s="88">
        <v>0</v>
      </c>
    </row>
    <row r="113" spans="1:48" ht="24" customHeight="1">
      <c r="A113" s="16"/>
      <c r="B113" s="17">
        <f t="shared" si="31"/>
        <v>7</v>
      </c>
      <c r="C113" s="10"/>
      <c r="D113" s="18" t="s">
        <v>118</v>
      </c>
      <c r="E113" s="10"/>
      <c r="F113" s="18" t="s">
        <v>5</v>
      </c>
      <c r="G113" s="18" t="s">
        <v>226</v>
      </c>
      <c r="H113" s="10"/>
      <c r="I113" s="19">
        <v>35276784</v>
      </c>
      <c r="J113" s="19">
        <v>2580</v>
      </c>
      <c r="K113" s="17" t="s">
        <v>9</v>
      </c>
      <c r="L113" s="10"/>
      <c r="M113" s="60">
        <v>3785</v>
      </c>
      <c r="N113" s="60">
        <v>6917</v>
      </c>
      <c r="O113" s="60">
        <v>7320</v>
      </c>
      <c r="P113" s="10"/>
      <c r="Q113" s="60">
        <f t="shared" si="38"/>
        <v>103755</v>
      </c>
      <c r="R113" s="10"/>
      <c r="S113" s="62">
        <f t="shared" si="39"/>
        <v>110672</v>
      </c>
      <c r="T113" s="10"/>
      <c r="U113" s="64">
        <v>19.600000000000001</v>
      </c>
      <c r="V113" s="64">
        <v>20.8</v>
      </c>
      <c r="W113" s="10"/>
      <c r="X113" s="43">
        <v>6640000000</v>
      </c>
      <c r="Y113" s="36">
        <v>6.4000000000000001E-2</v>
      </c>
      <c r="Z113" s="10"/>
      <c r="AA113" s="20">
        <v>63</v>
      </c>
      <c r="AB113" s="20">
        <v>10</v>
      </c>
      <c r="AC113" s="20">
        <v>1</v>
      </c>
      <c r="AD113" s="20">
        <v>25</v>
      </c>
      <c r="AE113" s="20">
        <v>1</v>
      </c>
      <c r="AF113" s="66">
        <f t="shared" si="40"/>
        <v>100</v>
      </c>
      <c r="AG113" s="10"/>
      <c r="AH113" s="36">
        <v>-0.04</v>
      </c>
      <c r="AI113" s="40">
        <v>10748</v>
      </c>
      <c r="AJ113" s="37">
        <v>0.75</v>
      </c>
      <c r="AK113" s="42" t="s">
        <v>223</v>
      </c>
      <c r="AL113" s="41">
        <v>1143</v>
      </c>
      <c r="AN113" s="86"/>
      <c r="AO113" s="87"/>
      <c r="AP113" s="88">
        <f t="shared" si="41"/>
        <v>0</v>
      </c>
      <c r="AR113" s="86">
        <f t="shared" si="42"/>
        <v>0</v>
      </c>
      <c r="AS113" s="87"/>
      <c r="AT113" s="88">
        <f t="shared" si="43"/>
        <v>0</v>
      </c>
      <c r="AV113" s="88">
        <v>0</v>
      </c>
    </row>
    <row r="114" spans="1:48" ht="24" customHeight="1">
      <c r="A114" s="16"/>
      <c r="B114" s="17">
        <f t="shared" si="31"/>
        <v>8</v>
      </c>
      <c r="C114" s="10"/>
      <c r="D114" s="18" t="s">
        <v>100</v>
      </c>
      <c r="E114" s="10"/>
      <c r="F114" s="18" t="s">
        <v>5</v>
      </c>
      <c r="G114" s="18" t="s">
        <v>226</v>
      </c>
      <c r="H114" s="10"/>
      <c r="I114" s="19">
        <v>6006668</v>
      </c>
      <c r="J114" s="19">
        <v>7680</v>
      </c>
      <c r="K114" s="17" t="s">
        <v>9</v>
      </c>
      <c r="L114" s="10"/>
      <c r="M114" s="60">
        <v>576</v>
      </c>
      <c r="N114" s="60">
        <v>1090</v>
      </c>
      <c r="O114" s="60">
        <v>559</v>
      </c>
      <c r="P114" s="10"/>
      <c r="Q114" s="60">
        <f t="shared" si="38"/>
        <v>16350</v>
      </c>
      <c r="R114" s="10"/>
      <c r="S114" s="62">
        <f t="shared" si="39"/>
        <v>17440</v>
      </c>
      <c r="T114" s="10"/>
      <c r="U114" s="64">
        <v>18.100000000000001</v>
      </c>
      <c r="V114" s="64">
        <v>6.68</v>
      </c>
      <c r="W114" s="10"/>
      <c r="X114" s="43">
        <v>3110000000</v>
      </c>
      <c r="Y114" s="36">
        <v>0.06</v>
      </c>
      <c r="Z114" s="10"/>
      <c r="AA114" s="20">
        <v>70</v>
      </c>
      <c r="AB114" s="20">
        <v>13</v>
      </c>
      <c r="AC114" s="20">
        <v>1</v>
      </c>
      <c r="AD114" s="20">
        <v>15</v>
      </c>
      <c r="AE114" s="20">
        <v>1</v>
      </c>
      <c r="AF114" s="66">
        <f t="shared" si="40"/>
        <v>100</v>
      </c>
      <c r="AG114" s="10"/>
      <c r="AH114" s="36">
        <v>-3.4000000000000002E-2</v>
      </c>
      <c r="AI114" s="40">
        <v>31072</v>
      </c>
      <c r="AJ114" s="37">
        <v>0.81</v>
      </c>
      <c r="AK114" s="42" t="s">
        <v>223</v>
      </c>
      <c r="AL114" s="41">
        <v>419</v>
      </c>
      <c r="AN114" s="86"/>
      <c r="AO114" s="87"/>
      <c r="AP114" s="88">
        <f t="shared" si="41"/>
        <v>0</v>
      </c>
      <c r="AR114" s="86">
        <f t="shared" si="42"/>
        <v>0</v>
      </c>
      <c r="AS114" s="87"/>
      <c r="AT114" s="88">
        <f t="shared" si="43"/>
        <v>0</v>
      </c>
      <c r="AV114" s="88">
        <v>0</v>
      </c>
    </row>
    <row r="115" spans="1:48" ht="24" customHeight="1">
      <c r="A115" s="16"/>
      <c r="B115" s="17">
        <f t="shared" si="31"/>
        <v>9</v>
      </c>
      <c r="C115" s="10"/>
      <c r="D115" s="18" t="s">
        <v>129</v>
      </c>
      <c r="E115" s="10"/>
      <c r="F115" s="18" t="s">
        <v>5</v>
      </c>
      <c r="G115" s="18" t="s">
        <v>198</v>
      </c>
      <c r="H115" s="10"/>
      <c r="I115" s="19">
        <v>193203472</v>
      </c>
      <c r="J115" s="19">
        <v>1510</v>
      </c>
      <c r="K115" s="17" t="s">
        <v>9</v>
      </c>
      <c r="L115" s="10"/>
      <c r="M115" s="60">
        <v>4448</v>
      </c>
      <c r="N115" s="60">
        <v>27582</v>
      </c>
      <c r="O115" s="60">
        <v>52708</v>
      </c>
      <c r="P115" s="10"/>
      <c r="Q115" s="60">
        <f t="shared" si="38"/>
        <v>413730</v>
      </c>
      <c r="R115" s="10"/>
      <c r="S115" s="62">
        <f t="shared" si="39"/>
        <v>441312</v>
      </c>
      <c r="T115" s="10"/>
      <c r="U115" s="64">
        <v>14.3</v>
      </c>
      <c r="V115" s="64">
        <v>25.16</v>
      </c>
      <c r="W115" s="10"/>
      <c r="X115" s="43">
        <v>13230000000</v>
      </c>
      <c r="Y115" s="36">
        <v>4.7E-2</v>
      </c>
      <c r="Z115" s="10"/>
      <c r="AA115" s="20">
        <v>21</v>
      </c>
      <c r="AB115" s="20">
        <v>20</v>
      </c>
      <c r="AC115" s="20">
        <v>8</v>
      </c>
      <c r="AD115" s="20">
        <v>50</v>
      </c>
      <c r="AE115" s="20">
        <v>1</v>
      </c>
      <c r="AF115" s="66">
        <f t="shared" si="40"/>
        <v>100</v>
      </c>
      <c r="AG115" s="10"/>
      <c r="AH115" s="36">
        <v>-3.1E-2</v>
      </c>
      <c r="AI115" s="40">
        <v>9499</v>
      </c>
      <c r="AJ115" s="37">
        <v>0.75</v>
      </c>
      <c r="AK115" s="42" t="s">
        <v>213</v>
      </c>
      <c r="AL115" s="41">
        <v>1461</v>
      </c>
      <c r="AN115" s="86"/>
      <c r="AO115" s="87"/>
      <c r="AP115" s="88">
        <f t="shared" si="41"/>
        <v>0</v>
      </c>
      <c r="AR115" s="86">
        <f t="shared" si="42"/>
        <v>0</v>
      </c>
      <c r="AS115" s="87"/>
      <c r="AT115" s="88">
        <f t="shared" si="43"/>
        <v>0</v>
      </c>
      <c r="AV115" s="88">
        <v>0</v>
      </c>
    </row>
    <row r="116" spans="1:48" ht="24" customHeight="1">
      <c r="A116" s="16"/>
      <c r="B116" s="17">
        <f t="shared" si="31"/>
        <v>10</v>
      </c>
      <c r="C116" s="10"/>
      <c r="D116" s="18" t="s">
        <v>163</v>
      </c>
      <c r="E116" s="10"/>
      <c r="F116" s="18" t="s">
        <v>5</v>
      </c>
      <c r="G116" s="18" t="s">
        <v>226</v>
      </c>
      <c r="H116" s="10"/>
      <c r="I116" s="19">
        <v>18430452</v>
      </c>
      <c r="J116" s="19">
        <v>1840</v>
      </c>
      <c r="K116" s="17" t="s">
        <v>9</v>
      </c>
      <c r="L116" s="10"/>
      <c r="M116" s="60">
        <v>714</v>
      </c>
      <c r="N116" s="60">
        <v>4890</v>
      </c>
      <c r="O116" s="60">
        <v>1726</v>
      </c>
      <c r="P116" s="10"/>
      <c r="Q116" s="60">
        <f t="shared" si="38"/>
        <v>73350</v>
      </c>
      <c r="R116" s="10"/>
      <c r="S116" s="62">
        <f t="shared" si="39"/>
        <v>78240</v>
      </c>
      <c r="T116" s="10"/>
      <c r="U116" s="64">
        <v>26.5</v>
      </c>
      <c r="V116" s="64">
        <v>9.6</v>
      </c>
      <c r="W116" s="10"/>
      <c r="X116" s="43">
        <v>2280000000</v>
      </c>
      <c r="Y116" s="36">
        <v>4.4999999999999998E-2</v>
      </c>
      <c r="Z116" s="10"/>
      <c r="AA116" s="20">
        <v>57</v>
      </c>
      <c r="AB116" s="20">
        <v>4</v>
      </c>
      <c r="AC116" s="20">
        <v>1</v>
      </c>
      <c r="AD116" s="20">
        <v>37</v>
      </c>
      <c r="AE116" s="20">
        <v>1</v>
      </c>
      <c r="AF116" s="66">
        <f t="shared" si="40"/>
        <v>100</v>
      </c>
      <c r="AG116" s="10"/>
      <c r="AH116" s="36">
        <v>4.8000000000000001E-2</v>
      </c>
      <c r="AI116" s="40">
        <v>13003</v>
      </c>
      <c r="AJ116" s="37">
        <v>0.66</v>
      </c>
      <c r="AK116" s="42" t="s">
        <v>214</v>
      </c>
      <c r="AL116" s="41">
        <v>497</v>
      </c>
      <c r="AN116" s="86"/>
      <c r="AO116" s="87"/>
      <c r="AP116" s="88">
        <f t="shared" si="41"/>
        <v>0</v>
      </c>
      <c r="AR116" s="86">
        <f t="shared" si="42"/>
        <v>0</v>
      </c>
      <c r="AS116" s="87"/>
      <c r="AT116" s="88">
        <f t="shared" si="43"/>
        <v>0</v>
      </c>
      <c r="AV116" s="88">
        <v>0</v>
      </c>
    </row>
    <row r="117" spans="1:48" ht="24" customHeight="1">
      <c r="A117" s="16"/>
      <c r="B117" s="17">
        <f t="shared" si="31"/>
        <v>11</v>
      </c>
      <c r="C117" s="10"/>
      <c r="D117" s="18" t="s">
        <v>59</v>
      </c>
      <c r="E117" s="10"/>
      <c r="F117" s="18" t="s">
        <v>5</v>
      </c>
      <c r="G117" s="18" t="s">
        <v>226</v>
      </c>
      <c r="H117" s="10"/>
      <c r="I117" s="19">
        <v>95688680</v>
      </c>
      <c r="J117" s="19">
        <v>3460</v>
      </c>
      <c r="K117" s="17" t="s">
        <v>9</v>
      </c>
      <c r="L117" s="10"/>
      <c r="M117" s="60">
        <v>8211</v>
      </c>
      <c r="N117" s="60">
        <v>9287</v>
      </c>
      <c r="O117" s="60">
        <v>26925</v>
      </c>
      <c r="P117" s="10"/>
      <c r="Q117" s="60">
        <f t="shared" si="38"/>
        <v>139305</v>
      </c>
      <c r="R117" s="10"/>
      <c r="S117" s="62">
        <f t="shared" si="39"/>
        <v>148592</v>
      </c>
      <c r="T117" s="10"/>
      <c r="U117" s="64">
        <v>9.6999999999999993</v>
      </c>
      <c r="V117" s="64">
        <v>28.43</v>
      </c>
      <c r="W117" s="10"/>
      <c r="X117" s="43">
        <v>10740000000</v>
      </c>
      <c r="Y117" s="36">
        <v>3.2000000000000001E-2</v>
      </c>
      <c r="Z117" s="10"/>
      <c r="AA117" s="20">
        <v>61</v>
      </c>
      <c r="AB117" s="20">
        <v>10</v>
      </c>
      <c r="AC117" s="20">
        <v>1</v>
      </c>
      <c r="AD117" s="20">
        <v>27</v>
      </c>
      <c r="AE117" s="20">
        <v>1</v>
      </c>
      <c r="AF117" s="66">
        <f t="shared" si="40"/>
        <v>100</v>
      </c>
      <c r="AG117" s="10"/>
      <c r="AH117" s="36">
        <v>-4.7E-2</v>
      </c>
      <c r="AI117" s="40">
        <v>8792</v>
      </c>
      <c r="AJ117" s="37">
        <v>0.76</v>
      </c>
      <c r="AK117" s="42" t="s">
        <v>214</v>
      </c>
      <c r="AL117" s="41">
        <v>1580</v>
      </c>
      <c r="AN117" s="86"/>
      <c r="AO117" s="87"/>
      <c r="AP117" s="88">
        <f t="shared" si="41"/>
        <v>0</v>
      </c>
      <c r="AR117" s="86">
        <f t="shared" si="42"/>
        <v>0</v>
      </c>
      <c r="AS117" s="87"/>
      <c r="AT117" s="88">
        <f t="shared" si="43"/>
        <v>0</v>
      </c>
      <c r="AV117" s="88">
        <v>0</v>
      </c>
    </row>
    <row r="118" spans="1:48" ht="24" customHeight="1">
      <c r="A118" s="16"/>
      <c r="B118" s="17">
        <f t="shared" si="31"/>
        <v>12</v>
      </c>
      <c r="C118" s="10"/>
      <c r="D118" s="18" t="s">
        <v>185</v>
      </c>
      <c r="E118" s="10"/>
      <c r="F118" s="18" t="s">
        <v>5</v>
      </c>
      <c r="G118" s="18" t="s">
        <v>226</v>
      </c>
      <c r="H118" s="10"/>
      <c r="I118" s="19">
        <v>4790705</v>
      </c>
      <c r="J118" s="19">
        <v>3230</v>
      </c>
      <c r="K118" s="17" t="s">
        <v>9</v>
      </c>
      <c r="L118" s="10"/>
      <c r="M118" s="60">
        <v>159</v>
      </c>
      <c r="N118" s="60">
        <v>252</v>
      </c>
      <c r="O118" s="60">
        <v>0</v>
      </c>
      <c r="P118" s="10"/>
      <c r="Q118" s="60">
        <f t="shared" si="38"/>
        <v>3780</v>
      </c>
      <c r="R118" s="10"/>
      <c r="S118" s="62">
        <f t="shared" si="39"/>
        <v>4032</v>
      </c>
      <c r="T118" s="10"/>
      <c r="U118" s="64">
        <v>5.3</v>
      </c>
      <c r="V118" s="64">
        <v>0</v>
      </c>
      <c r="W118" s="10"/>
      <c r="X118" s="43">
        <v>247150000</v>
      </c>
      <c r="Y118" s="36">
        <v>1.7999999999999999E-2</v>
      </c>
      <c r="Z118" s="10"/>
      <c r="AA118" s="20">
        <v>55</v>
      </c>
      <c r="AB118" s="20">
        <v>2</v>
      </c>
      <c r="AC118" s="20">
        <v>1</v>
      </c>
      <c r="AD118" s="20">
        <v>33</v>
      </c>
      <c r="AE118" s="20">
        <v>9</v>
      </c>
      <c r="AF118" s="66">
        <f t="shared" si="40"/>
        <v>100</v>
      </c>
      <c r="AG118" s="10"/>
      <c r="AH118" s="36">
        <v>-5.3999999999999999E-2</v>
      </c>
      <c r="AI118" s="40">
        <v>5602</v>
      </c>
      <c r="AJ118" s="37">
        <v>0.65</v>
      </c>
      <c r="AK118" s="42" t="s">
        <v>214</v>
      </c>
      <c r="AL118" s="41">
        <v>0</v>
      </c>
      <c r="AN118" s="86"/>
      <c r="AO118" s="87"/>
      <c r="AP118" s="88">
        <f t="shared" si="41"/>
        <v>0</v>
      </c>
      <c r="AR118" s="86">
        <f t="shared" si="42"/>
        <v>0</v>
      </c>
      <c r="AS118" s="87"/>
      <c r="AT118" s="88">
        <f t="shared" si="43"/>
        <v>0</v>
      </c>
      <c r="AV118" s="88">
        <v>0</v>
      </c>
    </row>
    <row r="119" spans="1:48" ht="24" customHeight="1">
      <c r="A119" s="16"/>
      <c r="B119" s="110"/>
      <c r="C119" s="111"/>
      <c r="D119" s="109"/>
      <c r="E119" s="111"/>
      <c r="F119" s="109"/>
      <c r="G119" s="109"/>
      <c r="H119" s="111"/>
      <c r="I119" s="112"/>
      <c r="J119" s="112"/>
      <c r="K119" s="110"/>
      <c r="L119" s="111"/>
      <c r="M119" s="113"/>
      <c r="N119" s="113"/>
      <c r="O119" s="113"/>
      <c r="P119" s="111"/>
      <c r="Q119" s="113"/>
      <c r="R119" s="111"/>
      <c r="S119" s="114"/>
      <c r="T119" s="111"/>
      <c r="U119" s="115"/>
      <c r="V119" s="115"/>
      <c r="W119" s="111"/>
      <c r="X119" s="116"/>
      <c r="Y119" s="117"/>
      <c r="Z119" s="111"/>
      <c r="AA119" s="118"/>
      <c r="AB119" s="118"/>
      <c r="AC119" s="118"/>
      <c r="AD119" s="118"/>
      <c r="AE119" s="118"/>
      <c r="AF119" s="119"/>
      <c r="AG119" s="111"/>
      <c r="AH119" s="117"/>
      <c r="AI119" s="120"/>
      <c r="AJ119" s="121"/>
      <c r="AK119" s="122"/>
      <c r="AL119" s="123"/>
      <c r="AM119" s="124"/>
      <c r="AN119" s="125"/>
      <c r="AO119" s="126"/>
      <c r="AP119" s="127"/>
      <c r="AQ119" s="124"/>
      <c r="AR119" s="125"/>
      <c r="AS119" s="126"/>
      <c r="AT119" s="127"/>
      <c r="AU119" s="124"/>
      <c r="AV119" s="127"/>
    </row>
    <row r="120" spans="1:48" ht="24" customHeight="1">
      <c r="A120" s="16"/>
      <c r="B120" s="17">
        <v>1</v>
      </c>
      <c r="C120" s="10"/>
      <c r="D120" s="18" t="s">
        <v>164</v>
      </c>
      <c r="E120" s="10"/>
      <c r="F120" s="18" t="s">
        <v>8</v>
      </c>
      <c r="G120" s="18" t="s">
        <v>212</v>
      </c>
      <c r="H120" s="10"/>
      <c r="I120" s="19">
        <v>8734951</v>
      </c>
      <c r="J120" s="19">
        <v>1110</v>
      </c>
      <c r="K120" s="17" t="s">
        <v>9</v>
      </c>
      <c r="L120" s="10"/>
      <c r="M120" s="60">
        <v>427</v>
      </c>
      <c r="N120" s="60">
        <v>1577</v>
      </c>
      <c r="O120" s="60">
        <v>648</v>
      </c>
      <c r="P120" s="10"/>
      <c r="Q120" s="60">
        <f t="shared" ref="Q120:Q140" si="44">N120*$Q$200</f>
        <v>23655</v>
      </c>
      <c r="R120" s="10"/>
      <c r="S120" s="62">
        <f t="shared" ref="S120:S140" si="45">Q120+N120</f>
        <v>25232</v>
      </c>
      <c r="T120" s="10"/>
      <c r="U120" s="64">
        <v>18.100000000000001</v>
      </c>
      <c r="V120" s="64">
        <v>7.18</v>
      </c>
      <c r="W120" s="10"/>
      <c r="X120" s="43">
        <v>417360000</v>
      </c>
      <c r="Y120" s="36">
        <v>0.06</v>
      </c>
      <c r="Z120" s="10"/>
      <c r="AA120" s="20">
        <v>69</v>
      </c>
      <c r="AB120" s="20">
        <v>9</v>
      </c>
      <c r="AC120" s="20">
        <v>1</v>
      </c>
      <c r="AD120" s="20">
        <v>20</v>
      </c>
      <c r="AE120" s="20">
        <v>1</v>
      </c>
      <c r="AF120" s="66">
        <f t="shared" ref="AF120:AF140" si="46">SUM(AA120:AE120)</f>
        <v>100</v>
      </c>
      <c r="AG120" s="10"/>
      <c r="AH120" s="36">
        <v>0.104</v>
      </c>
      <c r="AI120" s="40">
        <v>5037</v>
      </c>
      <c r="AJ120" s="37">
        <v>0.82</v>
      </c>
      <c r="AK120" s="42" t="s">
        <v>213</v>
      </c>
      <c r="AL120" s="41">
        <v>468</v>
      </c>
      <c r="AN120" s="86"/>
      <c r="AO120" s="87"/>
      <c r="AP120" s="88">
        <f t="shared" ref="AP120:AP140" si="47">N120*AN120*AO120</f>
        <v>0</v>
      </c>
      <c r="AR120" s="86">
        <f t="shared" ref="AR120:AR140" si="48">AN120</f>
        <v>0</v>
      </c>
      <c r="AS120" s="87"/>
      <c r="AT120" s="88">
        <f t="shared" ref="AT120:AT140" si="49">Q120*AR120*AS120</f>
        <v>0</v>
      </c>
      <c r="AV120" s="88">
        <v>0</v>
      </c>
    </row>
    <row r="121" spans="1:48" ht="24" customHeight="1">
      <c r="A121" s="16"/>
      <c r="B121" s="17">
        <f t="shared" si="31"/>
        <v>2</v>
      </c>
      <c r="C121" s="10"/>
      <c r="D121" s="18" t="s">
        <v>93</v>
      </c>
      <c r="E121" s="10"/>
      <c r="F121" s="18" t="s">
        <v>8</v>
      </c>
      <c r="G121" s="18" t="s">
        <v>212</v>
      </c>
      <c r="H121" s="10"/>
      <c r="I121" s="19">
        <v>17987736</v>
      </c>
      <c r="J121" s="19">
        <v>8710</v>
      </c>
      <c r="K121" s="17" t="s">
        <v>9</v>
      </c>
      <c r="L121" s="10"/>
      <c r="M121" s="60">
        <v>2625</v>
      </c>
      <c r="N121" s="60">
        <v>3158</v>
      </c>
      <c r="O121" s="60">
        <v>2780</v>
      </c>
      <c r="P121" s="10"/>
      <c r="Q121" s="60">
        <f t="shared" si="44"/>
        <v>47370</v>
      </c>
      <c r="R121" s="10"/>
      <c r="S121" s="62">
        <f t="shared" si="45"/>
        <v>50528</v>
      </c>
      <c r="T121" s="10"/>
      <c r="U121" s="64">
        <v>17.600000000000001</v>
      </c>
      <c r="V121" s="64">
        <v>15.73</v>
      </c>
      <c r="W121" s="10"/>
      <c r="X121" s="43">
        <v>8100000000</v>
      </c>
      <c r="Y121" s="36">
        <v>5.8999999999999997E-2</v>
      </c>
      <c r="Z121" s="10"/>
      <c r="AA121" s="20">
        <v>61</v>
      </c>
      <c r="AB121" s="20">
        <v>5</v>
      </c>
      <c r="AC121" s="20">
        <v>1</v>
      </c>
      <c r="AD121" s="20">
        <v>32</v>
      </c>
      <c r="AE121" s="20">
        <v>1</v>
      </c>
      <c r="AF121" s="66">
        <f t="shared" si="46"/>
        <v>100</v>
      </c>
      <c r="AG121" s="10"/>
      <c r="AH121" s="36">
        <v>-0.17499999999999999</v>
      </c>
      <c r="AI121" s="40">
        <v>24367</v>
      </c>
      <c r="AJ121" s="37">
        <v>0.82</v>
      </c>
      <c r="AK121" s="42" t="s">
        <v>213</v>
      </c>
      <c r="AL121" s="41">
        <v>969</v>
      </c>
      <c r="AN121" s="86"/>
      <c r="AO121" s="87"/>
      <c r="AP121" s="88">
        <f t="shared" si="47"/>
        <v>0</v>
      </c>
      <c r="AR121" s="86">
        <f t="shared" si="48"/>
        <v>0</v>
      </c>
      <c r="AS121" s="87"/>
      <c r="AT121" s="88">
        <f t="shared" si="49"/>
        <v>0</v>
      </c>
      <c r="AV121" s="88">
        <v>0</v>
      </c>
    </row>
    <row r="122" spans="1:48" ht="24" customHeight="1">
      <c r="A122" s="16"/>
      <c r="B122" s="17">
        <f t="shared" si="31"/>
        <v>3</v>
      </c>
      <c r="C122" s="10"/>
      <c r="D122" s="18" t="s">
        <v>140</v>
      </c>
      <c r="E122" s="10"/>
      <c r="F122" s="18" t="s">
        <v>8</v>
      </c>
      <c r="G122" s="18" t="s">
        <v>212</v>
      </c>
      <c r="H122" s="10"/>
      <c r="I122" s="19">
        <v>143964512</v>
      </c>
      <c r="J122" s="19">
        <v>9720</v>
      </c>
      <c r="K122" s="17" t="s">
        <v>9</v>
      </c>
      <c r="L122" s="10"/>
      <c r="M122" s="60">
        <v>20308</v>
      </c>
      <c r="N122" s="60">
        <v>25969</v>
      </c>
      <c r="O122" s="60">
        <v>24864</v>
      </c>
      <c r="P122" s="10"/>
      <c r="Q122" s="60">
        <f t="shared" si="44"/>
        <v>389535</v>
      </c>
      <c r="R122" s="10"/>
      <c r="S122" s="62">
        <f t="shared" si="45"/>
        <v>415504</v>
      </c>
      <c r="T122" s="10"/>
      <c r="U122" s="64">
        <v>18</v>
      </c>
      <c r="V122" s="64">
        <v>17.010000000000002</v>
      </c>
      <c r="W122" s="10"/>
      <c r="X122" s="43">
        <v>75510000000</v>
      </c>
      <c r="Y122" s="36">
        <v>5.8999999999999997E-2</v>
      </c>
      <c r="Z122" s="10"/>
      <c r="AA122" s="20">
        <v>59</v>
      </c>
      <c r="AB122" s="20">
        <v>6</v>
      </c>
      <c r="AC122" s="20">
        <v>2</v>
      </c>
      <c r="AD122" s="20">
        <v>32</v>
      </c>
      <c r="AE122" s="20">
        <v>1</v>
      </c>
      <c r="AF122" s="66">
        <f t="shared" si="46"/>
        <v>100</v>
      </c>
      <c r="AG122" s="10"/>
      <c r="AH122" s="36">
        <v>-0.14399999999999999</v>
      </c>
      <c r="AI122" s="40">
        <v>37519</v>
      </c>
      <c r="AJ122" s="37">
        <v>0.83</v>
      </c>
      <c r="AK122" s="42" t="s">
        <v>213</v>
      </c>
      <c r="AL122" s="41">
        <v>1024</v>
      </c>
      <c r="AN122" s="86"/>
      <c r="AO122" s="87"/>
      <c r="AP122" s="88">
        <f t="shared" si="47"/>
        <v>0</v>
      </c>
      <c r="AR122" s="86">
        <f t="shared" si="48"/>
        <v>0</v>
      </c>
      <c r="AS122" s="87"/>
      <c r="AT122" s="88">
        <f t="shared" si="49"/>
        <v>0</v>
      </c>
      <c r="AV122" s="88">
        <v>0</v>
      </c>
    </row>
    <row r="123" spans="1:48" ht="24" customHeight="1">
      <c r="A123" s="16"/>
      <c r="B123" s="17">
        <f t="shared" si="31"/>
        <v>4</v>
      </c>
      <c r="C123" s="10"/>
      <c r="D123" s="18" t="s">
        <v>16</v>
      </c>
      <c r="E123" s="10"/>
      <c r="F123" s="18" t="s">
        <v>8</v>
      </c>
      <c r="G123" s="18" t="s">
        <v>212</v>
      </c>
      <c r="H123" s="10"/>
      <c r="I123" s="19">
        <v>2924816</v>
      </c>
      <c r="J123" s="19">
        <v>3760</v>
      </c>
      <c r="K123" s="17" t="s">
        <v>9</v>
      </c>
      <c r="L123" s="10"/>
      <c r="M123" s="60">
        <v>267</v>
      </c>
      <c r="N123" s="60">
        <v>499</v>
      </c>
      <c r="O123" s="60">
        <v>248</v>
      </c>
      <c r="P123" s="10"/>
      <c r="Q123" s="60">
        <f t="shared" si="44"/>
        <v>7485</v>
      </c>
      <c r="R123" s="10"/>
      <c r="S123" s="62">
        <f t="shared" si="45"/>
        <v>7984</v>
      </c>
      <c r="T123" s="10"/>
      <c r="U123" s="64">
        <v>17.100000000000001</v>
      </c>
      <c r="V123" s="64">
        <v>8.18</v>
      </c>
      <c r="W123" s="10"/>
      <c r="X123" s="43">
        <v>598260000</v>
      </c>
      <c r="Y123" s="36">
        <v>5.7000000000000002E-2</v>
      </c>
      <c r="Z123" s="10"/>
      <c r="AA123" s="20">
        <v>48</v>
      </c>
      <c r="AB123" s="20">
        <v>11</v>
      </c>
      <c r="AC123" s="20">
        <v>1</v>
      </c>
      <c r="AD123" s="20">
        <v>39</v>
      </c>
      <c r="AE123" s="20">
        <v>1</v>
      </c>
      <c r="AF123" s="66">
        <f t="shared" si="46"/>
        <v>100</v>
      </c>
      <c r="AG123" s="10"/>
      <c r="AH123" s="36">
        <v>1.4E-2</v>
      </c>
      <c r="AI123" s="40">
        <v>0</v>
      </c>
      <c r="AJ123" s="37">
        <v>0.77</v>
      </c>
      <c r="AK123" s="42" t="s">
        <v>210</v>
      </c>
      <c r="AL123" s="41">
        <v>479</v>
      </c>
      <c r="AN123" s="86"/>
      <c r="AO123" s="87"/>
      <c r="AP123" s="88">
        <f t="shared" si="47"/>
        <v>0</v>
      </c>
      <c r="AR123" s="86">
        <f t="shared" si="48"/>
        <v>0</v>
      </c>
      <c r="AS123" s="87"/>
      <c r="AT123" s="88">
        <f t="shared" si="49"/>
        <v>0</v>
      </c>
      <c r="AV123" s="88">
        <v>0</v>
      </c>
    </row>
    <row r="124" spans="1:48" ht="24" customHeight="1">
      <c r="A124" s="16"/>
      <c r="B124" s="17">
        <f t="shared" si="31"/>
        <v>5</v>
      </c>
      <c r="C124" s="10"/>
      <c r="D124" s="18" t="s">
        <v>71</v>
      </c>
      <c r="E124" s="10"/>
      <c r="F124" s="18" t="s">
        <v>8</v>
      </c>
      <c r="G124" s="18" t="s">
        <v>212</v>
      </c>
      <c r="H124" s="10"/>
      <c r="I124" s="19">
        <v>3925405</v>
      </c>
      <c r="J124" s="19">
        <v>3810</v>
      </c>
      <c r="K124" s="17" t="s">
        <v>9</v>
      </c>
      <c r="L124" s="10"/>
      <c r="M124" s="60">
        <v>581</v>
      </c>
      <c r="N124" s="60">
        <v>599</v>
      </c>
      <c r="O124" s="60">
        <v>748</v>
      </c>
      <c r="P124" s="10"/>
      <c r="Q124" s="60">
        <f t="shared" si="44"/>
        <v>8985</v>
      </c>
      <c r="R124" s="10"/>
      <c r="S124" s="62">
        <f t="shared" si="45"/>
        <v>9584</v>
      </c>
      <c r="T124" s="10"/>
      <c r="U124" s="64">
        <v>15.3</v>
      </c>
      <c r="V124" s="64">
        <v>20.059999999999999</v>
      </c>
      <c r="W124" s="10"/>
      <c r="X124" s="43">
        <v>768240000</v>
      </c>
      <c r="Y124" s="36">
        <v>5.2999999999999999E-2</v>
      </c>
      <c r="Z124" s="10"/>
      <c r="AA124" s="20">
        <v>59</v>
      </c>
      <c r="AB124" s="20">
        <v>6</v>
      </c>
      <c r="AC124" s="20">
        <v>1</v>
      </c>
      <c r="AD124" s="20">
        <v>33</v>
      </c>
      <c r="AE124" s="20">
        <v>1</v>
      </c>
      <c r="AF124" s="66">
        <f t="shared" si="46"/>
        <v>100</v>
      </c>
      <c r="AG124" s="10"/>
      <c r="AH124" s="36">
        <v>8.2000000000000003E-2</v>
      </c>
      <c r="AI124" s="40">
        <v>28697</v>
      </c>
      <c r="AJ124" s="37">
        <v>0.79</v>
      </c>
      <c r="AK124" s="42" t="s">
        <v>210</v>
      </c>
      <c r="AL124" s="41">
        <v>1064</v>
      </c>
      <c r="AN124" s="86"/>
      <c r="AO124" s="87"/>
      <c r="AP124" s="88">
        <f t="shared" si="47"/>
        <v>0</v>
      </c>
      <c r="AR124" s="86">
        <f t="shared" si="48"/>
        <v>0</v>
      </c>
      <c r="AS124" s="87"/>
      <c r="AT124" s="88">
        <f t="shared" si="49"/>
        <v>0</v>
      </c>
      <c r="AV124" s="88">
        <v>0</v>
      </c>
    </row>
    <row r="125" spans="1:48" ht="24" customHeight="1">
      <c r="A125" s="16"/>
      <c r="B125" s="17">
        <f t="shared" si="31"/>
        <v>6</v>
      </c>
      <c r="C125" s="10"/>
      <c r="D125" s="18" t="s">
        <v>30</v>
      </c>
      <c r="E125" s="10"/>
      <c r="F125" s="18" t="s">
        <v>8</v>
      </c>
      <c r="G125" s="18" t="s">
        <v>212</v>
      </c>
      <c r="H125" s="10"/>
      <c r="I125" s="19">
        <v>3516816</v>
      </c>
      <c r="J125" s="19">
        <v>4880</v>
      </c>
      <c r="K125" s="17" t="s">
        <v>9</v>
      </c>
      <c r="L125" s="10"/>
      <c r="M125" s="60">
        <v>318</v>
      </c>
      <c r="N125" s="60">
        <v>552</v>
      </c>
      <c r="O125" s="60">
        <v>276</v>
      </c>
      <c r="P125" s="10"/>
      <c r="Q125" s="60">
        <f t="shared" si="44"/>
        <v>8280</v>
      </c>
      <c r="R125" s="10"/>
      <c r="S125" s="62">
        <f t="shared" si="45"/>
        <v>8832</v>
      </c>
      <c r="T125" s="10"/>
      <c r="U125" s="64">
        <v>15.7</v>
      </c>
      <c r="V125" s="64">
        <v>7.99</v>
      </c>
      <c r="W125" s="10"/>
      <c r="X125" s="43">
        <v>882580000</v>
      </c>
      <c r="Y125" s="36">
        <v>5.1999999999999998E-2</v>
      </c>
      <c r="Z125" s="10"/>
      <c r="AA125" s="20">
        <v>51</v>
      </c>
      <c r="AB125" s="20">
        <v>14</v>
      </c>
      <c r="AC125" s="20">
        <v>3</v>
      </c>
      <c r="AD125" s="20">
        <v>31</v>
      </c>
      <c r="AE125" s="20">
        <v>1</v>
      </c>
      <c r="AF125" s="66">
        <f t="shared" si="46"/>
        <v>100</v>
      </c>
      <c r="AG125" s="10"/>
      <c r="AH125" s="36">
        <v>4.1000000000000002E-2</v>
      </c>
      <c r="AI125" s="40">
        <v>27816</v>
      </c>
      <c r="AJ125" s="37">
        <v>0.65</v>
      </c>
      <c r="AK125" s="42" t="s">
        <v>210</v>
      </c>
      <c r="AL125" s="41">
        <v>555</v>
      </c>
      <c r="AN125" s="86"/>
      <c r="AO125" s="87"/>
      <c r="AP125" s="88">
        <f t="shared" si="47"/>
        <v>0</v>
      </c>
      <c r="AR125" s="86">
        <f t="shared" si="48"/>
        <v>0</v>
      </c>
      <c r="AS125" s="87"/>
      <c r="AT125" s="88">
        <f t="shared" si="49"/>
        <v>0</v>
      </c>
      <c r="AV125" s="88">
        <v>0</v>
      </c>
    </row>
    <row r="126" spans="1:48" ht="24" customHeight="1">
      <c r="A126" s="16"/>
      <c r="B126" s="17">
        <f t="shared" si="31"/>
        <v>7</v>
      </c>
      <c r="C126" s="10"/>
      <c r="D126" s="18" t="s">
        <v>97</v>
      </c>
      <c r="E126" s="10"/>
      <c r="F126" s="18" t="s">
        <v>8</v>
      </c>
      <c r="G126" s="18" t="s">
        <v>212</v>
      </c>
      <c r="H126" s="10"/>
      <c r="I126" s="19">
        <v>5955734</v>
      </c>
      <c r="J126" s="19">
        <v>1100</v>
      </c>
      <c r="K126" s="17" t="s">
        <v>9</v>
      </c>
      <c r="L126" s="10"/>
      <c r="M126" s="60">
        <v>812</v>
      </c>
      <c r="N126" s="60">
        <v>916</v>
      </c>
      <c r="O126" s="60">
        <v>901</v>
      </c>
      <c r="P126" s="10"/>
      <c r="Q126" s="60">
        <f t="shared" si="44"/>
        <v>13740</v>
      </c>
      <c r="R126" s="10"/>
      <c r="S126" s="62">
        <f t="shared" si="45"/>
        <v>14656</v>
      </c>
      <c r="T126" s="10"/>
      <c r="U126" s="64">
        <v>15.4</v>
      </c>
      <c r="V126" s="64">
        <v>14.38</v>
      </c>
      <c r="W126" s="10"/>
      <c r="X126" s="43">
        <v>341320000</v>
      </c>
      <c r="Y126" s="36">
        <v>0.05</v>
      </c>
      <c r="Z126" s="10"/>
      <c r="AA126" s="20">
        <v>52</v>
      </c>
      <c r="AB126" s="20">
        <v>11</v>
      </c>
      <c r="AC126" s="20">
        <v>1</v>
      </c>
      <c r="AD126" s="20">
        <v>34</v>
      </c>
      <c r="AE126" s="20">
        <v>2</v>
      </c>
      <c r="AF126" s="66">
        <f t="shared" si="46"/>
        <v>100</v>
      </c>
      <c r="AG126" s="10"/>
      <c r="AH126" s="36">
        <v>-0.17599999999999999</v>
      </c>
      <c r="AI126" s="40">
        <v>17272</v>
      </c>
      <c r="AJ126" s="37">
        <v>0.84</v>
      </c>
      <c r="AK126" s="42" t="s">
        <v>213</v>
      </c>
      <c r="AL126" s="41">
        <v>844</v>
      </c>
      <c r="AN126" s="86"/>
      <c r="AO126" s="87"/>
      <c r="AP126" s="88">
        <f t="shared" si="47"/>
        <v>0</v>
      </c>
      <c r="AR126" s="86">
        <f t="shared" si="48"/>
        <v>0</v>
      </c>
      <c r="AS126" s="87"/>
      <c r="AT126" s="88">
        <f t="shared" si="49"/>
        <v>0</v>
      </c>
      <c r="AV126" s="88">
        <v>0</v>
      </c>
    </row>
    <row r="127" spans="1:48" ht="24" customHeight="1">
      <c r="A127" s="16"/>
      <c r="B127" s="17">
        <f t="shared" si="31"/>
        <v>8</v>
      </c>
      <c r="C127" s="10"/>
      <c r="D127" s="18" t="s">
        <v>173</v>
      </c>
      <c r="E127" s="10"/>
      <c r="F127" s="18" t="s">
        <v>8</v>
      </c>
      <c r="G127" s="18" t="s">
        <v>212</v>
      </c>
      <c r="H127" s="10"/>
      <c r="I127" s="19">
        <v>5662544</v>
      </c>
      <c r="J127" s="19">
        <v>6670</v>
      </c>
      <c r="K127" s="17" t="s">
        <v>9</v>
      </c>
      <c r="L127" s="10"/>
      <c r="M127" s="60">
        <v>543</v>
      </c>
      <c r="N127" s="60">
        <v>823</v>
      </c>
      <c r="O127" s="60">
        <v>326</v>
      </c>
      <c r="P127" s="10"/>
      <c r="Q127" s="60">
        <f t="shared" si="44"/>
        <v>12345</v>
      </c>
      <c r="R127" s="10"/>
      <c r="S127" s="62">
        <f t="shared" si="45"/>
        <v>13168</v>
      </c>
      <c r="T127" s="10"/>
      <c r="U127" s="64">
        <v>14.5</v>
      </c>
      <c r="V127" s="64">
        <v>6.62</v>
      </c>
      <c r="W127" s="10"/>
      <c r="X127" s="43">
        <v>1750000000</v>
      </c>
      <c r="Y127" s="36">
        <v>4.8000000000000001E-2</v>
      </c>
      <c r="Z127" s="10"/>
      <c r="AA127" s="20">
        <v>51</v>
      </c>
      <c r="AB127" s="20">
        <v>10</v>
      </c>
      <c r="AC127" s="20">
        <v>1</v>
      </c>
      <c r="AD127" s="20">
        <v>37</v>
      </c>
      <c r="AE127" s="20">
        <v>1</v>
      </c>
      <c r="AF127" s="66">
        <f t="shared" si="46"/>
        <v>100</v>
      </c>
      <c r="AG127" s="10"/>
      <c r="AH127" s="36">
        <v>-1.9E-2</v>
      </c>
      <c r="AI127" s="40">
        <v>14973</v>
      </c>
      <c r="AJ127" s="37">
        <v>0.86</v>
      </c>
      <c r="AK127" s="42" t="s">
        <v>210</v>
      </c>
      <c r="AL127" s="41">
        <v>466</v>
      </c>
      <c r="AN127" s="86"/>
      <c r="AO127" s="87"/>
      <c r="AP127" s="88">
        <f t="shared" si="47"/>
        <v>0</v>
      </c>
      <c r="AR127" s="86">
        <f t="shared" si="48"/>
        <v>0</v>
      </c>
      <c r="AS127" s="87"/>
      <c r="AT127" s="88">
        <f t="shared" si="49"/>
        <v>0</v>
      </c>
      <c r="AV127" s="88">
        <v>0</v>
      </c>
    </row>
    <row r="128" spans="1:48" ht="24" customHeight="1">
      <c r="A128" s="16"/>
      <c r="B128" s="17">
        <f t="shared" si="31"/>
        <v>9</v>
      </c>
      <c r="C128" s="10"/>
      <c r="D128" s="18" t="s">
        <v>175</v>
      </c>
      <c r="E128" s="10"/>
      <c r="F128" s="18" t="s">
        <v>8</v>
      </c>
      <c r="G128" s="18" t="s">
        <v>212</v>
      </c>
      <c r="H128" s="10"/>
      <c r="I128" s="19">
        <v>44438624</v>
      </c>
      <c r="J128" s="19">
        <v>2310</v>
      </c>
      <c r="K128" s="17" t="s">
        <v>9</v>
      </c>
      <c r="L128" s="10"/>
      <c r="M128" s="60">
        <v>4687</v>
      </c>
      <c r="N128" s="60">
        <v>6089</v>
      </c>
      <c r="O128" s="60">
        <v>7308</v>
      </c>
      <c r="P128" s="10"/>
      <c r="Q128" s="60">
        <f t="shared" si="44"/>
        <v>91335</v>
      </c>
      <c r="R128" s="10"/>
      <c r="S128" s="62">
        <f t="shared" si="45"/>
        <v>97424</v>
      </c>
      <c r="T128" s="10"/>
      <c r="U128" s="64">
        <v>13.7</v>
      </c>
      <c r="V128" s="64">
        <v>16.25</v>
      </c>
      <c r="W128" s="10"/>
      <c r="X128" s="43">
        <v>4430000000</v>
      </c>
      <c r="Y128" s="36">
        <v>4.7E-2</v>
      </c>
      <c r="Z128" s="10"/>
      <c r="AA128" s="20">
        <v>50</v>
      </c>
      <c r="AB128" s="20">
        <v>8</v>
      </c>
      <c r="AC128" s="20">
        <v>2</v>
      </c>
      <c r="AD128" s="20">
        <v>39</v>
      </c>
      <c r="AE128" s="20">
        <v>1</v>
      </c>
      <c r="AF128" s="66">
        <f t="shared" si="46"/>
        <v>100</v>
      </c>
      <c r="AG128" s="10"/>
      <c r="AH128" s="36">
        <v>0.28899999999999998</v>
      </c>
      <c r="AI128" s="40">
        <v>32480</v>
      </c>
      <c r="AJ128" s="37">
        <v>0.86</v>
      </c>
      <c r="AK128" s="42" t="s">
        <v>210</v>
      </c>
      <c r="AL128" s="41">
        <v>1003</v>
      </c>
      <c r="AN128" s="86"/>
      <c r="AO128" s="87"/>
      <c r="AP128" s="88">
        <f t="shared" si="47"/>
        <v>0</v>
      </c>
      <c r="AR128" s="86">
        <f t="shared" si="48"/>
        <v>0</v>
      </c>
      <c r="AS128" s="87"/>
      <c r="AT128" s="88">
        <f t="shared" si="49"/>
        <v>0</v>
      </c>
      <c r="AV128" s="88">
        <v>0</v>
      </c>
    </row>
    <row r="129" spans="1:48" ht="24" customHeight="1">
      <c r="A129" s="16"/>
      <c r="B129" s="17">
        <f t="shared" si="31"/>
        <v>10</v>
      </c>
      <c r="C129" s="10"/>
      <c r="D129" s="18" t="s">
        <v>7</v>
      </c>
      <c r="E129" s="10"/>
      <c r="F129" s="18" t="s">
        <v>8</v>
      </c>
      <c r="G129" s="18" t="s">
        <v>212</v>
      </c>
      <c r="H129" s="10"/>
      <c r="I129" s="19">
        <v>2926348</v>
      </c>
      <c r="J129" s="19">
        <v>4250</v>
      </c>
      <c r="K129" s="17" t="s">
        <v>9</v>
      </c>
      <c r="L129" s="10"/>
      <c r="M129" s="60">
        <v>269</v>
      </c>
      <c r="N129" s="60">
        <v>399</v>
      </c>
      <c r="O129" s="60">
        <v>251</v>
      </c>
      <c r="P129" s="10"/>
      <c r="Q129" s="60">
        <f t="shared" si="44"/>
        <v>5985</v>
      </c>
      <c r="R129" s="10"/>
      <c r="S129" s="62">
        <f t="shared" si="45"/>
        <v>6384</v>
      </c>
      <c r="T129" s="10"/>
      <c r="U129" s="64">
        <v>13.6</v>
      </c>
      <c r="V129" s="64">
        <v>9.0399999999999991</v>
      </c>
      <c r="W129" s="10"/>
      <c r="X129" s="43">
        <v>548170000</v>
      </c>
      <c r="Y129" s="36">
        <v>4.5999999999999999E-2</v>
      </c>
      <c r="Z129" s="10"/>
      <c r="AA129" s="20">
        <v>38</v>
      </c>
      <c r="AB129" s="20">
        <v>10</v>
      </c>
      <c r="AC129" s="20">
        <v>4</v>
      </c>
      <c r="AD129" s="20">
        <v>46</v>
      </c>
      <c r="AE129" s="20">
        <v>2</v>
      </c>
      <c r="AF129" s="66">
        <f t="shared" si="46"/>
        <v>100</v>
      </c>
      <c r="AG129" s="10"/>
      <c r="AH129" s="36">
        <v>-1.6E-2</v>
      </c>
      <c r="AI129" s="40">
        <v>19243</v>
      </c>
      <c r="AJ129" s="37">
        <v>0.73</v>
      </c>
      <c r="AK129" s="42" t="s">
        <v>213</v>
      </c>
      <c r="AL129" s="41">
        <v>645</v>
      </c>
      <c r="AN129" s="86"/>
      <c r="AO129" s="87"/>
      <c r="AP129" s="88">
        <f t="shared" si="47"/>
        <v>0</v>
      </c>
      <c r="AR129" s="86">
        <f t="shared" si="48"/>
        <v>0</v>
      </c>
      <c r="AS129" s="87"/>
      <c r="AT129" s="88">
        <f t="shared" si="49"/>
        <v>0</v>
      </c>
      <c r="AV129" s="88">
        <v>0</v>
      </c>
    </row>
    <row r="130" spans="1:48" ht="24" customHeight="1">
      <c r="A130" s="16"/>
      <c r="B130" s="17">
        <f t="shared" si="31"/>
        <v>11</v>
      </c>
      <c r="C130" s="10"/>
      <c r="D130" s="18" t="s">
        <v>172</v>
      </c>
      <c r="E130" s="10"/>
      <c r="F130" s="18" t="s">
        <v>8</v>
      </c>
      <c r="G130" s="18" t="s">
        <v>212</v>
      </c>
      <c r="H130" s="10"/>
      <c r="I130" s="19">
        <v>79512424</v>
      </c>
      <c r="J130" s="19">
        <v>11180</v>
      </c>
      <c r="K130" s="17" t="s">
        <v>9</v>
      </c>
      <c r="L130" s="10"/>
      <c r="M130" s="60">
        <v>7300</v>
      </c>
      <c r="N130" s="60">
        <v>9782</v>
      </c>
      <c r="O130" s="60">
        <v>8727</v>
      </c>
      <c r="P130" s="10"/>
      <c r="Q130" s="60">
        <f t="shared" si="44"/>
        <v>146730</v>
      </c>
      <c r="R130" s="10"/>
      <c r="S130" s="62">
        <f t="shared" si="45"/>
        <v>156512</v>
      </c>
      <c r="T130" s="10"/>
      <c r="U130" s="64">
        <v>12.3</v>
      </c>
      <c r="V130" s="64">
        <v>10.96</v>
      </c>
      <c r="W130" s="10"/>
      <c r="X130" s="43">
        <v>35330000000</v>
      </c>
      <c r="Y130" s="36">
        <v>4.1000000000000002E-2</v>
      </c>
      <c r="Z130" s="10"/>
      <c r="AA130" s="20">
        <v>60</v>
      </c>
      <c r="AB130" s="20">
        <v>8</v>
      </c>
      <c r="AC130" s="20">
        <v>2</v>
      </c>
      <c r="AD130" s="20">
        <v>29</v>
      </c>
      <c r="AE130" s="20">
        <v>1</v>
      </c>
      <c r="AF130" s="66">
        <f t="shared" si="46"/>
        <v>100</v>
      </c>
      <c r="AG130" s="10"/>
      <c r="AH130" s="36">
        <v>3.1E-2</v>
      </c>
      <c r="AI130" s="40">
        <v>26525</v>
      </c>
      <c r="AJ130" s="37">
        <v>0.73</v>
      </c>
      <c r="AK130" s="42" t="s">
        <v>213</v>
      </c>
      <c r="AL130" s="41">
        <v>600</v>
      </c>
      <c r="AN130" s="86"/>
      <c r="AO130" s="87"/>
      <c r="AP130" s="88">
        <f t="shared" si="47"/>
        <v>0</v>
      </c>
      <c r="AR130" s="86">
        <f t="shared" si="48"/>
        <v>0</v>
      </c>
      <c r="AS130" s="87"/>
      <c r="AT130" s="88">
        <f t="shared" si="49"/>
        <v>0</v>
      </c>
      <c r="AV130" s="88">
        <v>0</v>
      </c>
    </row>
    <row r="131" spans="1:48" ht="24" customHeight="1">
      <c r="A131" s="16"/>
      <c r="B131" s="17">
        <f t="shared" ref="B131:B165" si="50">B130+1</f>
        <v>12</v>
      </c>
      <c r="C131" s="10"/>
      <c r="D131" s="18" t="s">
        <v>181</v>
      </c>
      <c r="E131" s="10"/>
      <c r="F131" s="18" t="s">
        <v>8</v>
      </c>
      <c r="G131" s="18" t="s">
        <v>212</v>
      </c>
      <c r="H131" s="10"/>
      <c r="I131" s="19">
        <v>31446796</v>
      </c>
      <c r="J131" s="19">
        <v>2220</v>
      </c>
      <c r="K131" s="17" t="s">
        <v>9</v>
      </c>
      <c r="L131" s="10"/>
      <c r="M131" s="60">
        <v>2496</v>
      </c>
      <c r="N131" s="60">
        <v>3617</v>
      </c>
      <c r="O131" s="60">
        <v>4015</v>
      </c>
      <c r="P131" s="10"/>
      <c r="Q131" s="60">
        <f t="shared" si="44"/>
        <v>54255</v>
      </c>
      <c r="R131" s="10"/>
      <c r="S131" s="62">
        <f t="shared" si="45"/>
        <v>57872</v>
      </c>
      <c r="T131" s="10"/>
      <c r="U131" s="64">
        <v>11.5</v>
      </c>
      <c r="V131" s="64">
        <v>12.63</v>
      </c>
      <c r="W131" s="10"/>
      <c r="X131" s="43">
        <v>2550000000</v>
      </c>
      <c r="Y131" s="36">
        <v>3.7999999999999999E-2</v>
      </c>
      <c r="Z131" s="10"/>
      <c r="AA131" s="20">
        <v>55</v>
      </c>
      <c r="AB131" s="20">
        <v>4</v>
      </c>
      <c r="AC131" s="20">
        <v>1</v>
      </c>
      <c r="AD131" s="20">
        <v>39</v>
      </c>
      <c r="AE131" s="20">
        <v>1</v>
      </c>
      <c r="AF131" s="66">
        <f t="shared" si="46"/>
        <v>100</v>
      </c>
      <c r="AG131" s="10"/>
      <c r="AH131" s="36">
        <v>-6.0999999999999999E-2</v>
      </c>
      <c r="AI131" s="40">
        <v>0</v>
      </c>
      <c r="AJ131" s="37">
        <v>0.84</v>
      </c>
      <c r="AK131" s="42" t="s">
        <v>210</v>
      </c>
      <c r="AL131" s="41">
        <v>760</v>
      </c>
      <c r="AN131" s="86"/>
      <c r="AO131" s="87"/>
      <c r="AP131" s="88">
        <f t="shared" si="47"/>
        <v>0</v>
      </c>
      <c r="AR131" s="86">
        <f t="shared" si="48"/>
        <v>0</v>
      </c>
      <c r="AS131" s="87"/>
      <c r="AT131" s="88">
        <f t="shared" si="49"/>
        <v>0</v>
      </c>
      <c r="AV131" s="88">
        <v>0</v>
      </c>
    </row>
    <row r="132" spans="1:48" ht="24" customHeight="1">
      <c r="A132" s="16"/>
      <c r="B132" s="17">
        <f t="shared" si="50"/>
        <v>13</v>
      </c>
      <c r="C132" s="10"/>
      <c r="D132" s="18" t="s">
        <v>138</v>
      </c>
      <c r="E132" s="10"/>
      <c r="F132" s="18" t="s">
        <v>8</v>
      </c>
      <c r="G132" s="18" t="s">
        <v>212</v>
      </c>
      <c r="H132" s="10"/>
      <c r="I132" s="19">
        <v>4059608</v>
      </c>
      <c r="J132" s="19">
        <v>2120</v>
      </c>
      <c r="K132" s="17" t="s">
        <v>9</v>
      </c>
      <c r="L132" s="10"/>
      <c r="M132" s="60">
        <v>346</v>
      </c>
      <c r="N132" s="60">
        <v>394</v>
      </c>
      <c r="O132" s="60">
        <v>465</v>
      </c>
      <c r="P132" s="10"/>
      <c r="Q132" s="60">
        <f t="shared" si="44"/>
        <v>5910</v>
      </c>
      <c r="R132" s="10"/>
      <c r="S132" s="62">
        <f t="shared" si="45"/>
        <v>6304</v>
      </c>
      <c r="T132" s="10"/>
      <c r="U132" s="64">
        <v>9.6999999999999993</v>
      </c>
      <c r="V132" s="64">
        <v>12.43</v>
      </c>
      <c r="W132" s="10"/>
      <c r="X132" s="43">
        <v>250640000</v>
      </c>
      <c r="Y132" s="36">
        <v>3.6999999999999998E-2</v>
      </c>
      <c r="Z132" s="10"/>
      <c r="AA132" s="20">
        <v>50</v>
      </c>
      <c r="AB132" s="20">
        <v>10</v>
      </c>
      <c r="AC132" s="20">
        <v>2</v>
      </c>
      <c r="AD132" s="20">
        <v>36</v>
      </c>
      <c r="AE132" s="20">
        <v>2</v>
      </c>
      <c r="AF132" s="66">
        <f t="shared" si="46"/>
        <v>100</v>
      </c>
      <c r="AG132" s="10"/>
      <c r="AH132" s="36">
        <v>-6.0999999999999999E-2</v>
      </c>
      <c r="AI132" s="40">
        <v>22028</v>
      </c>
      <c r="AJ132" s="37">
        <v>0.81</v>
      </c>
      <c r="AK132" s="42" t="s">
        <v>210</v>
      </c>
      <c r="AL132" s="41">
        <v>736</v>
      </c>
      <c r="AN132" s="86"/>
      <c r="AO132" s="87"/>
      <c r="AP132" s="88">
        <f t="shared" si="47"/>
        <v>0</v>
      </c>
      <c r="AR132" s="86">
        <f t="shared" si="48"/>
        <v>0</v>
      </c>
      <c r="AS132" s="87"/>
      <c r="AT132" s="88">
        <f t="shared" si="49"/>
        <v>0</v>
      </c>
      <c r="AV132" s="88">
        <v>0</v>
      </c>
    </row>
    <row r="133" spans="1:48" ht="24" customHeight="1">
      <c r="A133" s="16"/>
      <c r="B133" s="17">
        <f t="shared" si="50"/>
        <v>14</v>
      </c>
      <c r="C133" s="10"/>
      <c r="D133" s="18" t="s">
        <v>117</v>
      </c>
      <c r="E133" s="10"/>
      <c r="F133" s="18" t="s">
        <v>8</v>
      </c>
      <c r="G133" s="18" t="s">
        <v>212</v>
      </c>
      <c r="H133" s="10"/>
      <c r="I133" s="19">
        <v>628615</v>
      </c>
      <c r="J133" s="19">
        <v>6970</v>
      </c>
      <c r="K133" s="17" t="s">
        <v>9</v>
      </c>
      <c r="L133" s="10"/>
      <c r="M133" s="60">
        <v>65</v>
      </c>
      <c r="N133" s="60">
        <v>67</v>
      </c>
      <c r="O133" s="60">
        <v>57</v>
      </c>
      <c r="P133" s="10"/>
      <c r="Q133" s="60">
        <f t="shared" si="44"/>
        <v>1005</v>
      </c>
      <c r="R133" s="10"/>
      <c r="S133" s="62">
        <f t="shared" si="45"/>
        <v>1072</v>
      </c>
      <c r="T133" s="10"/>
      <c r="U133" s="64">
        <v>10.7</v>
      </c>
      <c r="V133" s="64">
        <v>9.15</v>
      </c>
      <c r="W133" s="10"/>
      <c r="X133" s="43">
        <v>156590000</v>
      </c>
      <c r="Y133" s="36">
        <v>3.5999999999999997E-2</v>
      </c>
      <c r="Z133" s="10"/>
      <c r="AA133" s="20">
        <v>40</v>
      </c>
      <c r="AB133" s="20">
        <v>10</v>
      </c>
      <c r="AC133" s="20">
        <v>4</v>
      </c>
      <c r="AD133" s="20">
        <v>45</v>
      </c>
      <c r="AE133" s="20">
        <v>1</v>
      </c>
      <c r="AF133" s="66">
        <f t="shared" si="46"/>
        <v>100</v>
      </c>
      <c r="AG133" s="10"/>
      <c r="AH133" s="36">
        <v>-0.03</v>
      </c>
      <c r="AI133" s="40">
        <v>33601</v>
      </c>
      <c r="AJ133" s="37">
        <v>0.68</v>
      </c>
      <c r="AK133" s="42" t="s">
        <v>213</v>
      </c>
      <c r="AL133" s="41">
        <v>636</v>
      </c>
      <c r="AN133" s="86"/>
      <c r="AO133" s="87"/>
      <c r="AP133" s="88">
        <f t="shared" si="47"/>
        <v>0</v>
      </c>
      <c r="AR133" s="86">
        <f t="shared" si="48"/>
        <v>0</v>
      </c>
      <c r="AS133" s="87"/>
      <c r="AT133" s="88">
        <f t="shared" si="49"/>
        <v>0</v>
      </c>
      <c r="AV133" s="88">
        <v>0</v>
      </c>
    </row>
    <row r="134" spans="1:48" ht="24" customHeight="1">
      <c r="A134" s="16"/>
      <c r="B134" s="17">
        <f t="shared" si="50"/>
        <v>15</v>
      </c>
      <c r="C134" s="10"/>
      <c r="D134" s="18" t="s">
        <v>33</v>
      </c>
      <c r="E134" s="10"/>
      <c r="F134" s="18" t="s">
        <v>8</v>
      </c>
      <c r="G134" s="18" t="s">
        <v>212</v>
      </c>
      <c r="H134" s="10"/>
      <c r="I134" s="19">
        <v>7131494</v>
      </c>
      <c r="J134" s="19">
        <v>7470</v>
      </c>
      <c r="K134" s="17" t="s">
        <v>9</v>
      </c>
      <c r="L134" s="10"/>
      <c r="M134" s="60">
        <v>708</v>
      </c>
      <c r="N134" s="60">
        <v>730</v>
      </c>
      <c r="O134" s="60">
        <v>730</v>
      </c>
      <c r="P134" s="10"/>
      <c r="Q134" s="60">
        <f t="shared" si="44"/>
        <v>10950</v>
      </c>
      <c r="R134" s="10"/>
      <c r="S134" s="62">
        <f t="shared" si="45"/>
        <v>11680</v>
      </c>
      <c r="T134" s="10"/>
      <c r="U134" s="64">
        <v>10.199999999999999</v>
      </c>
      <c r="V134" s="64">
        <v>10.28</v>
      </c>
      <c r="W134" s="10"/>
      <c r="X134" s="43">
        <v>1810000000</v>
      </c>
      <c r="Y134" s="36">
        <v>3.4000000000000002E-2</v>
      </c>
      <c r="Z134" s="10"/>
      <c r="AA134" s="20">
        <v>58</v>
      </c>
      <c r="AB134" s="20">
        <v>5</v>
      </c>
      <c r="AC134" s="20">
        <v>3</v>
      </c>
      <c r="AD134" s="20">
        <v>33</v>
      </c>
      <c r="AE134" s="20">
        <v>1</v>
      </c>
      <c r="AF134" s="66">
        <f t="shared" si="46"/>
        <v>100</v>
      </c>
      <c r="AG134" s="10"/>
      <c r="AH134" s="36">
        <v>-3.6999999999999998E-2</v>
      </c>
      <c r="AI134" s="40">
        <v>56534</v>
      </c>
      <c r="AJ134" s="37">
        <v>0.7</v>
      </c>
      <c r="AK134" s="42" t="s">
        <v>213</v>
      </c>
      <c r="AL134" s="41">
        <v>707</v>
      </c>
      <c r="AN134" s="86"/>
      <c r="AO134" s="87"/>
      <c r="AP134" s="88">
        <f t="shared" si="47"/>
        <v>0</v>
      </c>
      <c r="AR134" s="86">
        <f t="shared" si="48"/>
        <v>0</v>
      </c>
      <c r="AS134" s="87"/>
      <c r="AT134" s="88">
        <f t="shared" si="49"/>
        <v>0</v>
      </c>
      <c r="AV134" s="88">
        <v>0</v>
      </c>
    </row>
    <row r="135" spans="1:48" ht="24" customHeight="1">
      <c r="A135" s="16"/>
      <c r="B135" s="17">
        <f t="shared" si="50"/>
        <v>16</v>
      </c>
      <c r="C135" s="10"/>
      <c r="D135" s="18" t="s">
        <v>139</v>
      </c>
      <c r="E135" s="10"/>
      <c r="F135" s="18" t="s">
        <v>8</v>
      </c>
      <c r="G135" s="18" t="s">
        <v>212</v>
      </c>
      <c r="H135" s="10"/>
      <c r="I135" s="19">
        <v>19778084</v>
      </c>
      <c r="J135" s="19">
        <v>9470</v>
      </c>
      <c r="K135" s="17" t="s">
        <v>9</v>
      </c>
      <c r="L135" s="10"/>
      <c r="M135" s="60">
        <v>1913</v>
      </c>
      <c r="N135" s="60">
        <v>2044</v>
      </c>
      <c r="O135" s="60">
        <v>2208</v>
      </c>
      <c r="P135" s="10"/>
      <c r="Q135" s="60">
        <f t="shared" si="44"/>
        <v>30660</v>
      </c>
      <c r="R135" s="10"/>
      <c r="S135" s="62">
        <f t="shared" si="45"/>
        <v>32704</v>
      </c>
      <c r="T135" s="10"/>
      <c r="U135" s="64">
        <v>10.3</v>
      </c>
      <c r="V135" s="64">
        <v>11.28</v>
      </c>
      <c r="W135" s="10"/>
      <c r="X135" s="43">
        <v>6500000000</v>
      </c>
      <c r="Y135" s="36">
        <v>3.4000000000000002E-2</v>
      </c>
      <c r="Z135" s="10"/>
      <c r="AA135" s="20">
        <v>48</v>
      </c>
      <c r="AB135" s="20">
        <v>6</v>
      </c>
      <c r="AC135" s="20">
        <v>5</v>
      </c>
      <c r="AD135" s="20">
        <v>39</v>
      </c>
      <c r="AE135" s="20">
        <v>2</v>
      </c>
      <c r="AF135" s="66">
        <f t="shared" si="46"/>
        <v>100</v>
      </c>
      <c r="AG135" s="10"/>
      <c r="AH135" s="36">
        <v>-2.1000000000000001E-2</v>
      </c>
      <c r="AI135" s="40">
        <v>35467</v>
      </c>
      <c r="AJ135" s="37">
        <v>0.69</v>
      </c>
      <c r="AK135" s="42" t="s">
        <v>213</v>
      </c>
      <c r="AL135" s="41">
        <v>723</v>
      </c>
      <c r="AN135" s="86"/>
      <c r="AO135" s="87"/>
      <c r="AP135" s="88">
        <f t="shared" si="47"/>
        <v>0</v>
      </c>
      <c r="AR135" s="86">
        <f t="shared" si="48"/>
        <v>0</v>
      </c>
      <c r="AS135" s="87"/>
      <c r="AT135" s="88">
        <f t="shared" si="49"/>
        <v>0</v>
      </c>
      <c r="AV135" s="88">
        <v>0</v>
      </c>
    </row>
    <row r="136" spans="1:48" ht="24" customHeight="1">
      <c r="A136" s="16"/>
      <c r="B136" s="17">
        <f t="shared" si="50"/>
        <v>17</v>
      </c>
      <c r="C136" s="10"/>
      <c r="D136" s="18" t="s">
        <v>148</v>
      </c>
      <c r="E136" s="10"/>
      <c r="F136" s="18" t="s">
        <v>8</v>
      </c>
      <c r="G136" s="18" t="s">
        <v>212</v>
      </c>
      <c r="H136" s="10"/>
      <c r="I136" s="19">
        <v>8820083</v>
      </c>
      <c r="J136" s="19">
        <v>5280</v>
      </c>
      <c r="K136" s="17" t="s">
        <v>9</v>
      </c>
      <c r="L136" s="10"/>
      <c r="M136" s="60">
        <v>607</v>
      </c>
      <c r="N136" s="60">
        <v>649</v>
      </c>
      <c r="O136" s="60">
        <v>797</v>
      </c>
      <c r="P136" s="10"/>
      <c r="Q136" s="60">
        <f t="shared" si="44"/>
        <v>9735</v>
      </c>
      <c r="R136" s="10"/>
      <c r="S136" s="62">
        <f t="shared" si="45"/>
        <v>10384</v>
      </c>
      <c r="T136" s="10"/>
      <c r="U136" s="64">
        <v>7.4</v>
      </c>
      <c r="V136" s="64">
        <v>8.94</v>
      </c>
      <c r="W136" s="10"/>
      <c r="X136" s="43">
        <v>1170000000</v>
      </c>
      <c r="Y136" s="36">
        <v>3.1E-2</v>
      </c>
      <c r="Z136" s="10"/>
      <c r="AA136" s="20">
        <v>49</v>
      </c>
      <c r="AB136" s="20">
        <v>10</v>
      </c>
      <c r="AC136" s="20">
        <v>12</v>
      </c>
      <c r="AD136" s="20">
        <v>28</v>
      </c>
      <c r="AE136" s="20">
        <v>1</v>
      </c>
      <c r="AF136" s="66">
        <f t="shared" si="46"/>
        <v>100</v>
      </c>
      <c r="AG136" s="10"/>
      <c r="AH136" s="36">
        <v>-6.0999999999999999E-2</v>
      </c>
      <c r="AI136" s="40">
        <v>25877</v>
      </c>
      <c r="AJ136" s="37">
        <v>0.65</v>
      </c>
      <c r="AK136" s="42" t="s">
        <v>210</v>
      </c>
      <c r="AL136" s="41">
        <v>584</v>
      </c>
      <c r="AN136" s="86"/>
      <c r="AO136" s="87"/>
      <c r="AP136" s="88">
        <f t="shared" si="47"/>
        <v>0</v>
      </c>
      <c r="AR136" s="86">
        <f t="shared" si="48"/>
        <v>0</v>
      </c>
      <c r="AS136" s="87"/>
      <c r="AT136" s="88">
        <f t="shared" si="49"/>
        <v>0</v>
      </c>
      <c r="AV136" s="88">
        <v>0</v>
      </c>
    </row>
    <row r="137" spans="1:48" ht="24" customHeight="1">
      <c r="A137" s="16"/>
      <c r="B137" s="17">
        <f t="shared" si="50"/>
        <v>18</v>
      </c>
      <c r="C137" s="10"/>
      <c r="D137" s="18" t="s">
        <v>20</v>
      </c>
      <c r="E137" s="10"/>
      <c r="F137" s="18" t="s">
        <v>8</v>
      </c>
      <c r="G137" s="18" t="s">
        <v>212</v>
      </c>
      <c r="H137" s="10"/>
      <c r="I137" s="19">
        <v>9725376</v>
      </c>
      <c r="J137" s="19">
        <v>4760</v>
      </c>
      <c r="K137" s="17" t="s">
        <v>9</v>
      </c>
      <c r="L137" s="10"/>
      <c r="M137" s="60">
        <v>759</v>
      </c>
      <c r="N137" s="60">
        <v>845</v>
      </c>
      <c r="O137" s="60">
        <v>639</v>
      </c>
      <c r="P137" s="10"/>
      <c r="Q137" s="60">
        <f t="shared" si="44"/>
        <v>12675</v>
      </c>
      <c r="R137" s="10"/>
      <c r="S137" s="62">
        <f t="shared" si="45"/>
        <v>13520</v>
      </c>
      <c r="T137" s="10"/>
      <c r="U137" s="64">
        <v>8.6999999999999993</v>
      </c>
      <c r="V137" s="64">
        <v>6.32</v>
      </c>
      <c r="W137" s="10"/>
      <c r="X137" s="43">
        <v>1090000000</v>
      </c>
      <c r="Y137" s="36">
        <v>2.9000000000000001E-2</v>
      </c>
      <c r="Z137" s="10"/>
      <c r="AA137" s="20">
        <v>40</v>
      </c>
      <c r="AB137" s="20">
        <v>23</v>
      </c>
      <c r="AC137" s="20">
        <v>7</v>
      </c>
      <c r="AD137" s="20">
        <v>28</v>
      </c>
      <c r="AE137" s="20">
        <v>2</v>
      </c>
      <c r="AF137" s="66">
        <f t="shared" si="46"/>
        <v>100</v>
      </c>
      <c r="AG137" s="10"/>
      <c r="AH137" s="36">
        <v>-5.1999999999999998E-2</v>
      </c>
      <c r="AI137" s="40">
        <v>13681</v>
      </c>
      <c r="AJ137" s="37">
        <v>0.8</v>
      </c>
      <c r="AK137" s="42" t="s">
        <v>213</v>
      </c>
      <c r="AL137" s="41">
        <v>416</v>
      </c>
      <c r="AN137" s="86"/>
      <c r="AO137" s="87"/>
      <c r="AP137" s="88">
        <f t="shared" si="47"/>
        <v>0</v>
      </c>
      <c r="AR137" s="86">
        <f t="shared" si="48"/>
        <v>0</v>
      </c>
      <c r="AS137" s="87"/>
      <c r="AT137" s="88">
        <f t="shared" si="49"/>
        <v>0</v>
      </c>
      <c r="AV137" s="88">
        <v>0</v>
      </c>
    </row>
    <row r="138" spans="1:48" ht="24" customHeight="1">
      <c r="A138" s="16"/>
      <c r="B138" s="17">
        <f t="shared" si="50"/>
        <v>19</v>
      </c>
      <c r="C138" s="10"/>
      <c r="D138" s="18" t="s">
        <v>24</v>
      </c>
      <c r="E138" s="10"/>
      <c r="F138" s="18" t="s">
        <v>8</v>
      </c>
      <c r="G138" s="18" t="s">
        <v>212</v>
      </c>
      <c r="H138" s="10"/>
      <c r="I138" s="19">
        <v>9480042</v>
      </c>
      <c r="J138" s="19">
        <v>5600</v>
      </c>
      <c r="K138" s="17" t="s">
        <v>9</v>
      </c>
      <c r="L138" s="10"/>
      <c r="M138" s="60">
        <v>588</v>
      </c>
      <c r="N138" s="60">
        <v>841</v>
      </c>
      <c r="O138" s="60">
        <v>995</v>
      </c>
      <c r="P138" s="10"/>
      <c r="Q138" s="60">
        <f t="shared" si="44"/>
        <v>12615</v>
      </c>
      <c r="R138" s="10"/>
      <c r="S138" s="62">
        <f t="shared" si="45"/>
        <v>13456</v>
      </c>
      <c r="T138" s="10"/>
      <c r="U138" s="64">
        <v>8.9</v>
      </c>
      <c r="V138" s="64">
        <v>10.46</v>
      </c>
      <c r="W138" s="10"/>
      <c r="X138" s="43">
        <v>1410000000</v>
      </c>
      <c r="Y138" s="36">
        <v>2.9000000000000001E-2</v>
      </c>
      <c r="Z138" s="10"/>
      <c r="AA138" s="20">
        <v>52</v>
      </c>
      <c r="AB138" s="20">
        <v>4</v>
      </c>
      <c r="AC138" s="20">
        <v>2</v>
      </c>
      <c r="AD138" s="20">
        <v>41</v>
      </c>
      <c r="AE138" s="20">
        <v>1</v>
      </c>
      <c r="AF138" s="66">
        <f t="shared" si="46"/>
        <v>100</v>
      </c>
      <c r="AG138" s="10"/>
      <c r="AH138" s="36">
        <v>-0.191</v>
      </c>
      <c r="AI138" s="40">
        <v>44222</v>
      </c>
      <c r="AJ138" s="37">
        <v>0.78</v>
      </c>
      <c r="AK138" s="42" t="s">
        <v>213</v>
      </c>
      <c r="AL138" s="41">
        <v>653</v>
      </c>
      <c r="AN138" s="86"/>
      <c r="AO138" s="87"/>
      <c r="AP138" s="88">
        <f t="shared" si="47"/>
        <v>0</v>
      </c>
      <c r="AR138" s="86">
        <f t="shared" si="48"/>
        <v>0</v>
      </c>
      <c r="AS138" s="87"/>
      <c r="AT138" s="88">
        <f t="shared" si="49"/>
        <v>0</v>
      </c>
      <c r="AV138" s="88">
        <v>0</v>
      </c>
    </row>
    <row r="139" spans="1:48" ht="24" customHeight="1">
      <c r="A139" s="16"/>
      <c r="B139" s="17">
        <f t="shared" si="50"/>
        <v>20</v>
      </c>
      <c r="C139" s="10"/>
      <c r="D139" s="18" t="s">
        <v>50</v>
      </c>
      <c r="E139" s="10"/>
      <c r="F139" s="18" t="s">
        <v>8</v>
      </c>
      <c r="G139" s="18" t="s">
        <v>212</v>
      </c>
      <c r="H139" s="10"/>
      <c r="I139" s="19">
        <v>4213265</v>
      </c>
      <c r="J139" s="19">
        <v>12110</v>
      </c>
      <c r="K139" s="17" t="s">
        <v>9</v>
      </c>
      <c r="L139" s="10"/>
      <c r="M139" s="60">
        <v>307</v>
      </c>
      <c r="N139" s="60">
        <v>340</v>
      </c>
      <c r="O139" s="60">
        <v>388</v>
      </c>
      <c r="P139" s="10"/>
      <c r="Q139" s="60">
        <f t="shared" si="44"/>
        <v>5100</v>
      </c>
      <c r="R139" s="10"/>
      <c r="S139" s="62">
        <f t="shared" si="45"/>
        <v>5440</v>
      </c>
      <c r="T139" s="10"/>
      <c r="U139" s="64">
        <v>8.1</v>
      </c>
      <c r="V139" s="64">
        <v>9.0399999999999991</v>
      </c>
      <c r="W139" s="10"/>
      <c r="X139" s="43">
        <v>1400000000</v>
      </c>
      <c r="Y139" s="36">
        <v>2.7E-2</v>
      </c>
      <c r="Z139" s="10"/>
      <c r="AA139" s="20">
        <v>48</v>
      </c>
      <c r="AB139" s="20">
        <v>12</v>
      </c>
      <c r="AC139" s="20">
        <v>10</v>
      </c>
      <c r="AD139" s="20">
        <v>29</v>
      </c>
      <c r="AE139" s="20">
        <v>1</v>
      </c>
      <c r="AF139" s="66">
        <f t="shared" si="46"/>
        <v>100</v>
      </c>
      <c r="AG139" s="10"/>
      <c r="AH139" s="36">
        <v>-7.3999999999999996E-2</v>
      </c>
      <c r="AI139" s="40">
        <v>47376</v>
      </c>
      <c r="AJ139" s="37">
        <v>0.66</v>
      </c>
      <c r="AK139" s="42" t="s">
        <v>210</v>
      </c>
      <c r="AL139" s="41">
        <v>702</v>
      </c>
      <c r="AN139" s="86"/>
      <c r="AO139" s="87"/>
      <c r="AP139" s="88">
        <f t="shared" si="47"/>
        <v>0</v>
      </c>
      <c r="AR139" s="86">
        <f t="shared" si="48"/>
        <v>0</v>
      </c>
      <c r="AS139" s="87"/>
      <c r="AT139" s="88">
        <f t="shared" si="49"/>
        <v>0</v>
      </c>
      <c r="AV139" s="88">
        <v>0</v>
      </c>
    </row>
    <row r="140" spans="1:48" ht="24" customHeight="1">
      <c r="A140" s="16"/>
      <c r="B140" s="17">
        <f t="shared" si="50"/>
        <v>21</v>
      </c>
      <c r="C140" s="10"/>
      <c r="D140" s="26" t="s">
        <v>166</v>
      </c>
      <c r="E140" s="10"/>
      <c r="F140" s="18" t="s">
        <v>8</v>
      </c>
      <c r="G140" s="18" t="s">
        <v>212</v>
      </c>
      <c r="H140" s="10"/>
      <c r="I140" s="19">
        <v>2081206</v>
      </c>
      <c r="J140" s="19">
        <v>5100</v>
      </c>
      <c r="K140" s="17" t="s">
        <v>9</v>
      </c>
      <c r="L140" s="10"/>
      <c r="M140" s="60">
        <v>148</v>
      </c>
      <c r="N140" s="60">
        <v>134</v>
      </c>
      <c r="O140" s="60">
        <v>164</v>
      </c>
      <c r="P140" s="10"/>
      <c r="Q140" s="60">
        <f t="shared" si="44"/>
        <v>2010</v>
      </c>
      <c r="R140" s="10"/>
      <c r="S140" s="62">
        <f t="shared" si="45"/>
        <v>2144</v>
      </c>
      <c r="T140" s="10"/>
      <c r="U140" s="64">
        <v>6.4</v>
      </c>
      <c r="V140" s="64">
        <v>7.55</v>
      </c>
      <c r="W140" s="10"/>
      <c r="X140" s="43">
        <v>228480000</v>
      </c>
      <c r="Y140" s="36">
        <v>2.1000000000000001E-2</v>
      </c>
      <c r="Z140" s="10"/>
      <c r="AA140" s="20">
        <v>60</v>
      </c>
      <c r="AB140" s="20">
        <v>8</v>
      </c>
      <c r="AC140" s="20">
        <v>2</v>
      </c>
      <c r="AD140" s="20">
        <v>29</v>
      </c>
      <c r="AE140" s="20">
        <v>1</v>
      </c>
      <c r="AF140" s="66">
        <f t="shared" si="46"/>
        <v>100</v>
      </c>
      <c r="AG140" s="10"/>
      <c r="AH140" s="36">
        <v>5.8000000000000003E-2</v>
      </c>
      <c r="AI140" s="40">
        <v>21284</v>
      </c>
      <c r="AJ140" s="37">
        <v>0.73</v>
      </c>
      <c r="AK140" s="42" t="s">
        <v>213</v>
      </c>
      <c r="AL140" s="41">
        <v>568</v>
      </c>
      <c r="AN140" s="86"/>
      <c r="AO140" s="87"/>
      <c r="AP140" s="88">
        <f t="shared" si="47"/>
        <v>0</v>
      </c>
      <c r="AR140" s="86">
        <f t="shared" si="48"/>
        <v>0</v>
      </c>
      <c r="AS140" s="87"/>
      <c r="AT140" s="88">
        <f t="shared" si="49"/>
        <v>0</v>
      </c>
      <c r="AV140" s="88">
        <v>0</v>
      </c>
    </row>
    <row r="141" spans="1:48" ht="24" customHeight="1">
      <c r="A141" s="16"/>
      <c r="B141" s="110"/>
      <c r="C141" s="111"/>
      <c r="D141" s="109"/>
      <c r="E141" s="111"/>
      <c r="F141" s="109"/>
      <c r="G141" s="109"/>
      <c r="H141" s="111"/>
      <c r="I141" s="112"/>
      <c r="J141" s="112"/>
      <c r="K141" s="110"/>
      <c r="L141" s="111"/>
      <c r="M141" s="113"/>
      <c r="N141" s="113"/>
      <c r="O141" s="113"/>
      <c r="P141" s="111"/>
      <c r="Q141" s="113"/>
      <c r="R141" s="111"/>
      <c r="S141" s="114"/>
      <c r="T141" s="111"/>
      <c r="U141" s="115"/>
      <c r="V141" s="115"/>
      <c r="W141" s="111"/>
      <c r="X141" s="116"/>
      <c r="Y141" s="117"/>
      <c r="Z141" s="111"/>
      <c r="AA141" s="118"/>
      <c r="AB141" s="118"/>
      <c r="AC141" s="118"/>
      <c r="AD141" s="118"/>
      <c r="AE141" s="118"/>
      <c r="AF141" s="119"/>
      <c r="AG141" s="111"/>
      <c r="AH141" s="117"/>
      <c r="AI141" s="120"/>
      <c r="AJ141" s="121"/>
      <c r="AK141" s="122"/>
      <c r="AL141" s="123"/>
      <c r="AM141" s="124"/>
      <c r="AN141" s="125"/>
      <c r="AO141" s="126"/>
      <c r="AP141" s="127"/>
      <c r="AQ141" s="124"/>
      <c r="AR141" s="125"/>
      <c r="AS141" s="126"/>
      <c r="AT141" s="127"/>
      <c r="AU141" s="124"/>
      <c r="AV141" s="127"/>
    </row>
    <row r="142" spans="1:48" ht="24" customHeight="1">
      <c r="A142" s="16"/>
      <c r="B142" s="17">
        <v>1</v>
      </c>
      <c r="C142" s="10"/>
      <c r="D142" s="18" t="s">
        <v>165</v>
      </c>
      <c r="E142" s="10"/>
      <c r="F142" s="18" t="s">
        <v>22</v>
      </c>
      <c r="G142" s="18" t="s">
        <v>224</v>
      </c>
      <c r="H142" s="10"/>
      <c r="I142" s="19">
        <v>68863512</v>
      </c>
      <c r="J142" s="19">
        <v>5640</v>
      </c>
      <c r="K142" s="17" t="s">
        <v>9</v>
      </c>
      <c r="L142" s="10"/>
      <c r="M142" s="60">
        <v>21745</v>
      </c>
      <c r="N142" s="60">
        <v>22491</v>
      </c>
      <c r="O142" s="60">
        <v>19110</v>
      </c>
      <c r="P142" s="10"/>
      <c r="Q142" s="60">
        <f t="shared" ref="Q142:Q150" si="51">N142*$Q$200</f>
        <v>337365</v>
      </c>
      <c r="R142" s="10"/>
      <c r="S142" s="62">
        <f t="shared" ref="S142:S150" si="52">Q142+N142</f>
        <v>359856</v>
      </c>
      <c r="T142" s="10"/>
      <c r="U142" s="64">
        <v>32.700000000000003</v>
      </c>
      <c r="V142" s="64">
        <v>27.14</v>
      </c>
      <c r="W142" s="10"/>
      <c r="X142" s="43">
        <v>44710000000</v>
      </c>
      <c r="Y142" s="36">
        <v>0.109</v>
      </c>
      <c r="Z142" s="10"/>
      <c r="AA142" s="20">
        <v>30</v>
      </c>
      <c r="AB142" s="20">
        <v>50</v>
      </c>
      <c r="AC142" s="20">
        <v>2</v>
      </c>
      <c r="AD142" s="20">
        <v>17</v>
      </c>
      <c r="AE142" s="20">
        <v>1</v>
      </c>
      <c r="AF142" s="66">
        <f t="shared" ref="AF142:AF150" si="53">SUM(AA142:AE142)</f>
        <v>100</v>
      </c>
      <c r="AG142" s="10"/>
      <c r="AH142" s="36">
        <v>1.4999999999999999E-2</v>
      </c>
      <c r="AI142" s="40">
        <v>54220</v>
      </c>
      <c r="AJ142" s="37">
        <v>0.82</v>
      </c>
      <c r="AK142" s="42" t="s">
        <v>213</v>
      </c>
      <c r="AL142" s="41">
        <v>1494</v>
      </c>
      <c r="AN142" s="86"/>
      <c r="AO142" s="87"/>
      <c r="AP142" s="88">
        <f t="shared" ref="AP142:AP150" si="54">N142*AN142*AO142</f>
        <v>0</v>
      </c>
      <c r="AR142" s="86">
        <f t="shared" ref="AR142:AR150" si="55">AN142</f>
        <v>0</v>
      </c>
      <c r="AS142" s="87"/>
      <c r="AT142" s="88">
        <f t="shared" ref="AT142:AT150" si="56">Q142*AR142*AS142</f>
        <v>0</v>
      </c>
      <c r="AV142" s="88">
        <v>0</v>
      </c>
    </row>
    <row r="143" spans="1:48" ht="24" customHeight="1">
      <c r="A143" s="16"/>
      <c r="B143" s="17">
        <f t="shared" si="50"/>
        <v>2</v>
      </c>
      <c r="C143" s="10"/>
      <c r="D143" s="18" t="s">
        <v>83</v>
      </c>
      <c r="E143" s="10"/>
      <c r="F143" s="18" t="s">
        <v>22</v>
      </c>
      <c r="G143" s="18" t="s">
        <v>198</v>
      </c>
      <c r="H143" s="10"/>
      <c r="I143" s="19">
        <v>1324171392</v>
      </c>
      <c r="J143" s="19">
        <v>1680</v>
      </c>
      <c r="K143" s="17" t="s">
        <v>9</v>
      </c>
      <c r="L143" s="10"/>
      <c r="M143" s="60">
        <v>150785</v>
      </c>
      <c r="N143" s="60">
        <v>299091</v>
      </c>
      <c r="O143" s="60">
        <v>219670</v>
      </c>
      <c r="P143" s="10"/>
      <c r="Q143" s="60">
        <f t="shared" si="51"/>
        <v>4486365</v>
      </c>
      <c r="R143" s="10"/>
      <c r="S143" s="62">
        <f t="shared" si="52"/>
        <v>4785456</v>
      </c>
      <c r="T143" s="10"/>
      <c r="U143" s="64">
        <v>22.6</v>
      </c>
      <c r="V143" s="64">
        <v>16.100000000000001</v>
      </c>
      <c r="W143" s="10"/>
      <c r="X143" s="43">
        <v>172020000000</v>
      </c>
      <c r="Y143" s="36">
        <v>7.4999999999999997E-2</v>
      </c>
      <c r="Z143" s="10"/>
      <c r="AA143" s="20">
        <v>25</v>
      </c>
      <c r="AB143" s="20">
        <v>30</v>
      </c>
      <c r="AC143" s="20">
        <v>5</v>
      </c>
      <c r="AD143" s="20">
        <v>39</v>
      </c>
      <c r="AE143" s="20">
        <v>1</v>
      </c>
      <c r="AF143" s="66">
        <f t="shared" si="53"/>
        <v>100</v>
      </c>
      <c r="AG143" s="10"/>
      <c r="AH143" s="36">
        <v>-8.5000000000000006E-2</v>
      </c>
      <c r="AI143" s="40">
        <v>15861</v>
      </c>
      <c r="AJ143" s="37">
        <v>0.78</v>
      </c>
      <c r="AK143" s="42" t="s">
        <v>213</v>
      </c>
      <c r="AL143" s="41">
        <v>820</v>
      </c>
      <c r="AN143" s="86"/>
      <c r="AO143" s="87"/>
      <c r="AP143" s="88">
        <f t="shared" si="54"/>
        <v>0</v>
      </c>
      <c r="AR143" s="86">
        <f t="shared" si="55"/>
        <v>0</v>
      </c>
      <c r="AS143" s="87"/>
      <c r="AT143" s="88">
        <f t="shared" si="56"/>
        <v>0</v>
      </c>
      <c r="AV143" s="88">
        <v>0</v>
      </c>
    </row>
    <row r="144" spans="1:48" ht="24" customHeight="1">
      <c r="A144" s="16"/>
      <c r="B144" s="17">
        <f t="shared" si="50"/>
        <v>3</v>
      </c>
      <c r="C144" s="10"/>
      <c r="D144" s="18" t="s">
        <v>120</v>
      </c>
      <c r="E144" s="10"/>
      <c r="F144" s="18" t="s">
        <v>22</v>
      </c>
      <c r="G144" s="18" t="s">
        <v>224</v>
      </c>
      <c r="H144" s="10"/>
      <c r="I144" s="19">
        <v>52885224</v>
      </c>
      <c r="J144" s="19">
        <v>1190</v>
      </c>
      <c r="K144" s="17" t="s">
        <v>9</v>
      </c>
      <c r="L144" s="10"/>
      <c r="M144" s="60">
        <v>4887</v>
      </c>
      <c r="N144" s="60">
        <v>10540</v>
      </c>
      <c r="O144" s="60">
        <v>11075</v>
      </c>
      <c r="P144" s="10"/>
      <c r="Q144" s="60">
        <f t="shared" si="51"/>
        <v>158100</v>
      </c>
      <c r="R144" s="10"/>
      <c r="S144" s="62">
        <f t="shared" si="52"/>
        <v>168640</v>
      </c>
      <c r="T144" s="10"/>
      <c r="U144" s="64">
        <v>19.899999999999999</v>
      </c>
      <c r="V144" s="64">
        <v>21.12</v>
      </c>
      <c r="W144" s="10"/>
      <c r="X144" s="43">
        <v>4190000000</v>
      </c>
      <c r="Y144" s="36">
        <v>6.6000000000000003E-2</v>
      </c>
      <c r="Z144" s="10"/>
      <c r="AA144" s="20">
        <v>30</v>
      </c>
      <c r="AB144" s="20">
        <v>21</v>
      </c>
      <c r="AC144" s="20">
        <v>2</v>
      </c>
      <c r="AD144" s="20">
        <v>45</v>
      </c>
      <c r="AE144" s="20">
        <v>2</v>
      </c>
      <c r="AF144" s="66">
        <f t="shared" si="53"/>
        <v>100</v>
      </c>
      <c r="AG144" s="10"/>
      <c r="AH144" s="36">
        <v>-7.0999999999999994E-2</v>
      </c>
      <c r="AI144" s="40">
        <v>12066</v>
      </c>
      <c r="AJ144" s="37">
        <v>0.83</v>
      </c>
      <c r="AK144" s="42" t="s">
        <v>214</v>
      </c>
      <c r="AL144" s="41">
        <v>1158</v>
      </c>
      <c r="AN144" s="86"/>
      <c r="AO144" s="87"/>
      <c r="AP144" s="88">
        <f t="shared" si="54"/>
        <v>0</v>
      </c>
      <c r="AR144" s="86">
        <f t="shared" si="55"/>
        <v>0</v>
      </c>
      <c r="AS144" s="87"/>
      <c r="AT144" s="88">
        <f t="shared" si="56"/>
        <v>0</v>
      </c>
      <c r="AV144" s="88">
        <v>0</v>
      </c>
    </row>
    <row r="145" spans="1:48" ht="24" customHeight="1">
      <c r="A145" s="16"/>
      <c r="B145" s="17">
        <f t="shared" si="50"/>
        <v>4</v>
      </c>
      <c r="C145" s="10"/>
      <c r="D145" s="18" t="s">
        <v>28</v>
      </c>
      <c r="E145" s="10"/>
      <c r="F145" s="18" t="s">
        <v>22</v>
      </c>
      <c r="G145" s="18" t="s">
        <v>198</v>
      </c>
      <c r="H145" s="10"/>
      <c r="I145" s="19">
        <v>797765</v>
      </c>
      <c r="J145" s="19">
        <v>2510</v>
      </c>
      <c r="K145" s="17" t="s">
        <v>9</v>
      </c>
      <c r="L145" s="10"/>
      <c r="M145" s="60">
        <v>125</v>
      </c>
      <c r="N145" s="60">
        <v>139</v>
      </c>
      <c r="O145" s="60">
        <v>71</v>
      </c>
      <c r="P145" s="10"/>
      <c r="Q145" s="60">
        <f t="shared" si="51"/>
        <v>2085</v>
      </c>
      <c r="R145" s="10"/>
      <c r="S145" s="62">
        <f t="shared" si="52"/>
        <v>2224</v>
      </c>
      <c r="T145" s="10"/>
      <c r="U145" s="64">
        <v>17.399999999999999</v>
      </c>
      <c r="V145" s="64">
        <v>7.51</v>
      </c>
      <c r="W145" s="10"/>
      <c r="X145" s="43">
        <v>128590000</v>
      </c>
      <c r="Y145" s="36">
        <v>5.8000000000000003E-2</v>
      </c>
      <c r="Z145" s="10"/>
      <c r="AA145" s="20">
        <v>30</v>
      </c>
      <c r="AB145" s="20">
        <v>30</v>
      </c>
      <c r="AC145" s="20">
        <v>4</v>
      </c>
      <c r="AD145" s="20">
        <v>35</v>
      </c>
      <c r="AE145" s="20">
        <v>1</v>
      </c>
      <c r="AF145" s="66">
        <f t="shared" si="53"/>
        <v>100</v>
      </c>
      <c r="AG145" s="10"/>
      <c r="AH145" s="36">
        <v>-5.8999999999999997E-2</v>
      </c>
      <c r="AI145" s="40">
        <v>10903</v>
      </c>
      <c r="AJ145" s="37">
        <v>0.79</v>
      </c>
      <c r="AK145" s="42" t="s">
        <v>213</v>
      </c>
      <c r="AL145" s="41">
        <v>456</v>
      </c>
      <c r="AN145" s="86"/>
      <c r="AO145" s="87"/>
      <c r="AP145" s="88">
        <f t="shared" si="54"/>
        <v>0</v>
      </c>
      <c r="AR145" s="86">
        <f t="shared" si="55"/>
        <v>0</v>
      </c>
      <c r="AS145" s="87"/>
      <c r="AT145" s="88">
        <f t="shared" si="56"/>
        <v>0</v>
      </c>
      <c r="AV145" s="88">
        <v>0</v>
      </c>
    </row>
    <row r="146" spans="1:48" ht="24" customHeight="1">
      <c r="A146" s="16"/>
      <c r="B146" s="17">
        <f t="shared" si="50"/>
        <v>5</v>
      </c>
      <c r="C146" s="10"/>
      <c r="D146" s="18" t="s">
        <v>21</v>
      </c>
      <c r="E146" s="10"/>
      <c r="F146" s="18" t="s">
        <v>22</v>
      </c>
      <c r="G146" s="18" t="s">
        <v>198</v>
      </c>
      <c r="H146" s="10"/>
      <c r="I146" s="19">
        <v>162951552</v>
      </c>
      <c r="J146" s="19">
        <v>1330</v>
      </c>
      <c r="K146" s="17" t="s">
        <v>9</v>
      </c>
      <c r="L146" s="10"/>
      <c r="M146" s="60">
        <v>2376</v>
      </c>
      <c r="N146" s="60">
        <v>24954</v>
      </c>
      <c r="O146" s="60">
        <v>11825</v>
      </c>
      <c r="P146" s="10"/>
      <c r="Q146" s="60">
        <f t="shared" si="51"/>
        <v>374310</v>
      </c>
      <c r="R146" s="10"/>
      <c r="S146" s="62">
        <f t="shared" si="52"/>
        <v>399264</v>
      </c>
      <c r="T146" s="10"/>
      <c r="U146" s="64">
        <v>15.3</v>
      </c>
      <c r="V146" s="64">
        <v>7.61</v>
      </c>
      <c r="W146" s="10"/>
      <c r="X146" s="43">
        <v>11270000000</v>
      </c>
      <c r="Y146" s="36">
        <v>5.0999999999999997E-2</v>
      </c>
      <c r="Z146" s="10"/>
      <c r="AA146" s="20">
        <v>18</v>
      </c>
      <c r="AB146" s="20">
        <v>33</v>
      </c>
      <c r="AC146" s="20">
        <v>12</v>
      </c>
      <c r="AD146" s="20">
        <v>32</v>
      </c>
      <c r="AE146" s="20">
        <v>5</v>
      </c>
      <c r="AF146" s="66">
        <f t="shared" si="53"/>
        <v>100</v>
      </c>
      <c r="AG146" s="10"/>
      <c r="AH146" s="36">
        <v>-4.3999999999999997E-2</v>
      </c>
      <c r="AI146" s="40">
        <v>1767</v>
      </c>
      <c r="AJ146" s="37">
        <v>0.67</v>
      </c>
      <c r="AK146" s="42" t="s">
        <v>223</v>
      </c>
      <c r="AL146" s="41">
        <v>417</v>
      </c>
      <c r="AN146" s="86"/>
      <c r="AO146" s="87"/>
      <c r="AP146" s="88">
        <f t="shared" si="54"/>
        <v>0</v>
      </c>
      <c r="AR146" s="86">
        <f t="shared" si="55"/>
        <v>0</v>
      </c>
      <c r="AS146" s="87"/>
      <c r="AT146" s="88">
        <f t="shared" si="56"/>
        <v>0</v>
      </c>
      <c r="AV146" s="88">
        <v>0</v>
      </c>
    </row>
    <row r="147" spans="1:48" ht="24" customHeight="1">
      <c r="A147" s="16"/>
      <c r="B147" s="17">
        <f t="shared" si="50"/>
        <v>6</v>
      </c>
      <c r="C147" s="10"/>
      <c r="D147" s="18" t="s">
        <v>158</v>
      </c>
      <c r="E147" s="10"/>
      <c r="F147" s="18" t="s">
        <v>22</v>
      </c>
      <c r="G147" s="18" t="s">
        <v>198</v>
      </c>
      <c r="H147" s="10"/>
      <c r="I147" s="19">
        <v>20798492</v>
      </c>
      <c r="J147" s="19">
        <v>3780</v>
      </c>
      <c r="K147" s="17" t="s">
        <v>9</v>
      </c>
      <c r="L147" s="10"/>
      <c r="M147" s="60">
        <v>3003</v>
      </c>
      <c r="N147" s="60">
        <v>3096</v>
      </c>
      <c r="O147" s="60">
        <v>2811</v>
      </c>
      <c r="P147" s="10"/>
      <c r="Q147" s="60">
        <f t="shared" si="51"/>
        <v>46440</v>
      </c>
      <c r="R147" s="10"/>
      <c r="S147" s="62">
        <f t="shared" si="52"/>
        <v>49536</v>
      </c>
      <c r="T147" s="10"/>
      <c r="U147" s="64">
        <v>14.9</v>
      </c>
      <c r="V147" s="64">
        <v>13.09</v>
      </c>
      <c r="W147" s="10"/>
      <c r="X147" s="43">
        <v>3970000000</v>
      </c>
      <c r="Y147" s="36">
        <v>4.9000000000000002E-2</v>
      </c>
      <c r="Z147" s="10"/>
      <c r="AA147" s="20">
        <v>38</v>
      </c>
      <c r="AB147" s="20">
        <v>20</v>
      </c>
      <c r="AC147" s="20">
        <v>3</v>
      </c>
      <c r="AD147" s="20">
        <v>38</v>
      </c>
      <c r="AE147" s="20">
        <v>1</v>
      </c>
      <c r="AF147" s="66">
        <f t="shared" si="53"/>
        <v>100</v>
      </c>
      <c r="AG147" s="10"/>
      <c r="AH147" s="36">
        <v>-4.8000000000000001E-2</v>
      </c>
      <c r="AI147" s="40">
        <v>32673</v>
      </c>
      <c r="AJ147" s="37">
        <v>0.63</v>
      </c>
      <c r="AK147" s="42" t="s">
        <v>213</v>
      </c>
      <c r="AL147" s="41">
        <v>598</v>
      </c>
      <c r="AN147" s="86"/>
      <c r="AO147" s="87"/>
      <c r="AP147" s="88">
        <f t="shared" si="54"/>
        <v>0</v>
      </c>
      <c r="AR147" s="86">
        <f t="shared" si="55"/>
        <v>0</v>
      </c>
      <c r="AS147" s="87"/>
      <c r="AT147" s="88">
        <f t="shared" si="56"/>
        <v>0</v>
      </c>
      <c r="AV147" s="88">
        <v>0</v>
      </c>
    </row>
    <row r="148" spans="1:48" ht="24" customHeight="1">
      <c r="A148" s="16"/>
      <c r="B148" s="17">
        <f t="shared" si="50"/>
        <v>7</v>
      </c>
      <c r="C148" s="10"/>
      <c r="D148" s="18" t="s">
        <v>167</v>
      </c>
      <c r="E148" s="10"/>
      <c r="F148" s="18" t="s">
        <v>22</v>
      </c>
      <c r="G148" s="18" t="s">
        <v>224</v>
      </c>
      <c r="H148" s="10"/>
      <c r="I148" s="19">
        <v>1268671</v>
      </c>
      <c r="J148" s="19">
        <v>2180</v>
      </c>
      <c r="K148" s="17" t="s">
        <v>9</v>
      </c>
      <c r="L148" s="10"/>
      <c r="M148" s="60">
        <v>71</v>
      </c>
      <c r="N148" s="60">
        <v>161</v>
      </c>
      <c r="O148" s="60">
        <v>115</v>
      </c>
      <c r="P148" s="10"/>
      <c r="Q148" s="60">
        <f t="shared" si="51"/>
        <v>2415</v>
      </c>
      <c r="R148" s="10"/>
      <c r="S148" s="62">
        <f t="shared" si="52"/>
        <v>2576</v>
      </c>
      <c r="T148" s="10"/>
      <c r="U148" s="64">
        <v>12.7</v>
      </c>
      <c r="V148" s="64">
        <v>9.09</v>
      </c>
      <c r="W148" s="10"/>
      <c r="X148" s="43">
        <v>106380000</v>
      </c>
      <c r="Y148" s="36">
        <v>4.2000000000000003E-2</v>
      </c>
      <c r="Z148" s="10"/>
      <c r="AA148" s="20">
        <v>41</v>
      </c>
      <c r="AB148" s="20">
        <v>28</v>
      </c>
      <c r="AC148" s="20">
        <v>1</v>
      </c>
      <c r="AD148" s="20">
        <v>29</v>
      </c>
      <c r="AE148" s="20">
        <v>1</v>
      </c>
      <c r="AF148" s="66">
        <f t="shared" si="53"/>
        <v>100</v>
      </c>
      <c r="AG148" s="10"/>
      <c r="AH148" s="36">
        <v>2.7E-2</v>
      </c>
      <c r="AI148" s="40">
        <v>11555</v>
      </c>
      <c r="AJ148" s="37">
        <v>0.68</v>
      </c>
      <c r="AK148" s="42" t="s">
        <v>213</v>
      </c>
      <c r="AL148" s="41">
        <v>571</v>
      </c>
      <c r="AN148" s="86"/>
      <c r="AO148" s="87"/>
      <c r="AP148" s="88">
        <f t="shared" si="54"/>
        <v>0</v>
      </c>
      <c r="AR148" s="86">
        <f t="shared" si="55"/>
        <v>0</v>
      </c>
      <c r="AS148" s="87"/>
      <c r="AT148" s="88">
        <f t="shared" si="56"/>
        <v>0</v>
      </c>
      <c r="AV148" s="88">
        <v>0</v>
      </c>
    </row>
    <row r="149" spans="1:48" ht="24" customHeight="1">
      <c r="A149" s="16"/>
      <c r="B149" s="17">
        <f t="shared" si="50"/>
        <v>8</v>
      </c>
      <c r="C149" s="10"/>
      <c r="D149" s="18" t="s">
        <v>84</v>
      </c>
      <c r="E149" s="10"/>
      <c r="F149" s="18" t="s">
        <v>22</v>
      </c>
      <c r="G149" s="18" t="s">
        <v>224</v>
      </c>
      <c r="H149" s="10"/>
      <c r="I149" s="19">
        <v>261115456</v>
      </c>
      <c r="J149" s="19">
        <v>3400</v>
      </c>
      <c r="K149" s="17" t="s">
        <v>9</v>
      </c>
      <c r="L149" s="10"/>
      <c r="M149" s="60">
        <v>31282</v>
      </c>
      <c r="N149" s="60">
        <v>31726</v>
      </c>
      <c r="O149" s="60">
        <v>35692</v>
      </c>
      <c r="P149" s="10"/>
      <c r="Q149" s="60">
        <f t="shared" si="51"/>
        <v>475890</v>
      </c>
      <c r="R149" s="10"/>
      <c r="S149" s="62">
        <f t="shared" si="52"/>
        <v>507616</v>
      </c>
      <c r="T149" s="10"/>
      <c r="U149" s="64">
        <v>12.2</v>
      </c>
      <c r="V149" s="64">
        <v>13.94</v>
      </c>
      <c r="W149" s="10"/>
      <c r="X149" s="43">
        <v>37650000000</v>
      </c>
      <c r="Y149" s="36">
        <v>0.04</v>
      </c>
      <c r="Z149" s="10"/>
      <c r="AA149" s="20">
        <v>35</v>
      </c>
      <c r="AB149" s="20">
        <v>20</v>
      </c>
      <c r="AC149" s="20">
        <v>5</v>
      </c>
      <c r="AD149" s="20">
        <v>39</v>
      </c>
      <c r="AE149" s="20">
        <v>1</v>
      </c>
      <c r="AF149" s="66">
        <f t="shared" si="53"/>
        <v>100</v>
      </c>
      <c r="AG149" s="10"/>
      <c r="AH149" s="36">
        <v>-7.5999999999999998E-2</v>
      </c>
      <c r="AI149" s="40">
        <v>49173</v>
      </c>
      <c r="AJ149" s="37">
        <v>0.76</v>
      </c>
      <c r="AK149" s="42" t="s">
        <v>213</v>
      </c>
      <c r="AL149" s="41">
        <v>832</v>
      </c>
      <c r="AN149" s="86"/>
      <c r="AO149" s="87"/>
      <c r="AP149" s="88">
        <f t="shared" si="54"/>
        <v>0</v>
      </c>
      <c r="AR149" s="86">
        <f t="shared" si="55"/>
        <v>0</v>
      </c>
      <c r="AS149" s="87"/>
      <c r="AT149" s="88">
        <f t="shared" si="56"/>
        <v>0</v>
      </c>
      <c r="AV149" s="88">
        <v>0</v>
      </c>
    </row>
    <row r="150" spans="1:48" ht="24" customHeight="1">
      <c r="A150" s="16"/>
      <c r="B150" s="17">
        <f t="shared" si="50"/>
        <v>9</v>
      </c>
      <c r="C150" s="10"/>
      <c r="D150" s="18" t="s">
        <v>109</v>
      </c>
      <c r="E150" s="10"/>
      <c r="F150" s="18" t="s">
        <v>22</v>
      </c>
      <c r="G150" s="18" t="s">
        <v>198</v>
      </c>
      <c r="H150" s="10"/>
      <c r="I150" s="19">
        <v>427756</v>
      </c>
      <c r="J150" s="19">
        <v>7430</v>
      </c>
      <c r="K150" s="17" t="s">
        <v>9</v>
      </c>
      <c r="L150" s="10"/>
      <c r="M150" s="60">
        <v>4</v>
      </c>
      <c r="N150" s="60">
        <v>4</v>
      </c>
      <c r="O150" s="60">
        <v>32</v>
      </c>
      <c r="P150" s="10"/>
      <c r="Q150" s="60">
        <f t="shared" si="51"/>
        <v>60</v>
      </c>
      <c r="R150" s="10"/>
      <c r="S150" s="62">
        <f t="shared" si="52"/>
        <v>64</v>
      </c>
      <c r="T150" s="10"/>
      <c r="U150" s="64">
        <v>0.9</v>
      </c>
      <c r="V150" s="64">
        <v>7.25</v>
      </c>
      <c r="W150" s="10"/>
      <c r="X150" s="43">
        <v>13720000</v>
      </c>
      <c r="Y150" s="36">
        <v>3.0000000000000001E-3</v>
      </c>
      <c r="Z150" s="10"/>
      <c r="AA150" s="20">
        <v>30</v>
      </c>
      <c r="AB150" s="20">
        <v>31</v>
      </c>
      <c r="AC150" s="20">
        <v>12</v>
      </c>
      <c r="AD150" s="20">
        <v>26</v>
      </c>
      <c r="AE150" s="20">
        <v>1</v>
      </c>
      <c r="AF150" s="66">
        <f t="shared" si="53"/>
        <v>100</v>
      </c>
      <c r="AG150" s="10"/>
      <c r="AH150" s="36">
        <v>-0.04</v>
      </c>
      <c r="AI150" s="40">
        <v>21737</v>
      </c>
      <c r="AJ150" s="37">
        <v>0.74</v>
      </c>
      <c r="AK150" s="42" t="s">
        <v>213</v>
      </c>
      <c r="AL150" s="41">
        <v>429</v>
      </c>
      <c r="AN150" s="86"/>
      <c r="AO150" s="87"/>
      <c r="AP150" s="88">
        <f t="shared" si="54"/>
        <v>0</v>
      </c>
      <c r="AR150" s="86">
        <f t="shared" si="55"/>
        <v>0</v>
      </c>
      <c r="AS150" s="87"/>
      <c r="AT150" s="88">
        <f t="shared" si="56"/>
        <v>0</v>
      </c>
      <c r="AV150" s="88">
        <v>0</v>
      </c>
    </row>
    <row r="151" spans="1:48" ht="24" customHeight="1">
      <c r="A151" s="16"/>
      <c r="B151" s="110"/>
      <c r="C151" s="111"/>
      <c r="D151" s="109"/>
      <c r="E151" s="111"/>
      <c r="F151" s="109"/>
      <c r="G151" s="109"/>
      <c r="H151" s="111"/>
      <c r="I151" s="112"/>
      <c r="J151" s="112"/>
      <c r="K151" s="110"/>
      <c r="L151" s="111"/>
      <c r="M151" s="113"/>
      <c r="N151" s="113"/>
      <c r="O151" s="113"/>
      <c r="P151" s="111"/>
      <c r="Q151" s="113"/>
      <c r="R151" s="111"/>
      <c r="S151" s="114"/>
      <c r="T151" s="111"/>
      <c r="U151" s="115"/>
      <c r="V151" s="115"/>
      <c r="W151" s="111"/>
      <c r="X151" s="116"/>
      <c r="Y151" s="117"/>
      <c r="Z151" s="111"/>
      <c r="AA151" s="118"/>
      <c r="AB151" s="118"/>
      <c r="AC151" s="118"/>
      <c r="AD151" s="118"/>
      <c r="AE151" s="118"/>
      <c r="AF151" s="119"/>
      <c r="AG151" s="111"/>
      <c r="AH151" s="117"/>
      <c r="AI151" s="120"/>
      <c r="AJ151" s="121"/>
      <c r="AK151" s="122"/>
      <c r="AL151" s="123"/>
      <c r="AM151" s="124"/>
      <c r="AN151" s="125"/>
      <c r="AO151" s="126"/>
      <c r="AP151" s="127"/>
      <c r="AQ151" s="124"/>
      <c r="AR151" s="125"/>
      <c r="AS151" s="126"/>
      <c r="AT151" s="127"/>
      <c r="AU151" s="124"/>
      <c r="AV151" s="127"/>
    </row>
    <row r="152" spans="1:48" ht="24" customHeight="1">
      <c r="A152" s="16"/>
      <c r="B152" s="17">
        <v>1</v>
      </c>
      <c r="C152" s="10"/>
      <c r="D152" s="18" t="s">
        <v>184</v>
      </c>
      <c r="E152" s="10"/>
      <c r="F152" s="18" t="s">
        <v>18</v>
      </c>
      <c r="G152" s="18" t="s">
        <v>224</v>
      </c>
      <c r="H152" s="10"/>
      <c r="I152" s="19">
        <v>94569072</v>
      </c>
      <c r="J152" s="19">
        <v>2050</v>
      </c>
      <c r="K152" s="17" t="s">
        <v>9</v>
      </c>
      <c r="L152" s="10"/>
      <c r="M152" s="60">
        <v>8417</v>
      </c>
      <c r="N152" s="60">
        <v>24970</v>
      </c>
      <c r="O152" s="60">
        <v>21599</v>
      </c>
      <c r="P152" s="10"/>
      <c r="Q152" s="60">
        <f t="shared" ref="Q152:Q166" si="57">N152*$Q$200</f>
        <v>374550</v>
      </c>
      <c r="R152" s="10"/>
      <c r="S152" s="62">
        <f t="shared" ref="S152:S166" si="58">Q152+N152</f>
        <v>399520</v>
      </c>
      <c r="T152" s="10"/>
      <c r="U152" s="64">
        <v>26.4</v>
      </c>
      <c r="V152" s="64">
        <v>22.65</v>
      </c>
      <c r="W152" s="10"/>
      <c r="X152" s="43">
        <v>18020000000</v>
      </c>
      <c r="Y152" s="36">
        <v>8.7999999999999995E-2</v>
      </c>
      <c r="Z152" s="10"/>
      <c r="AA152" s="20">
        <v>30</v>
      </c>
      <c r="AB152" s="20">
        <v>20</v>
      </c>
      <c r="AC152" s="20">
        <v>2</v>
      </c>
      <c r="AD152" s="20">
        <v>47</v>
      </c>
      <c r="AE152" s="20">
        <v>1</v>
      </c>
      <c r="AF152" s="66">
        <f t="shared" ref="AF152:AF166" si="59">SUM(AA152:AE152)</f>
        <v>100</v>
      </c>
      <c r="AG152" s="10"/>
      <c r="AH152" s="36">
        <v>-4.2000000000000003E-2</v>
      </c>
      <c r="AI152" s="40">
        <v>53577</v>
      </c>
      <c r="AJ152" s="37">
        <v>0.82</v>
      </c>
      <c r="AK152" s="42" t="s">
        <v>213</v>
      </c>
      <c r="AL152" s="41">
        <v>1157</v>
      </c>
      <c r="AN152" s="86"/>
      <c r="AO152" s="87"/>
      <c r="AP152" s="88">
        <f t="shared" ref="AP152:AP166" si="60">N152*AN152*AO152</f>
        <v>0</v>
      </c>
      <c r="AR152" s="86">
        <f t="shared" ref="AR152:AR166" si="61">AN152</f>
        <v>0</v>
      </c>
      <c r="AS152" s="87"/>
      <c r="AT152" s="88">
        <f t="shared" ref="AT152:AT166" si="62">Q152*AR152*AS152</f>
        <v>0</v>
      </c>
      <c r="AV152" s="88">
        <v>0</v>
      </c>
    </row>
    <row r="153" spans="1:48" ht="24" customHeight="1">
      <c r="A153" s="16"/>
      <c r="B153" s="17">
        <f t="shared" si="50"/>
        <v>2</v>
      </c>
      <c r="C153" s="10"/>
      <c r="D153" s="18" t="s">
        <v>108</v>
      </c>
      <c r="E153" s="10"/>
      <c r="F153" s="18" t="s">
        <v>18</v>
      </c>
      <c r="G153" s="18" t="s">
        <v>224</v>
      </c>
      <c r="H153" s="10"/>
      <c r="I153" s="19">
        <v>31187264</v>
      </c>
      <c r="J153" s="19">
        <v>9850</v>
      </c>
      <c r="K153" s="17" t="s">
        <v>9</v>
      </c>
      <c r="L153" s="10"/>
      <c r="M153" s="60">
        <v>7152</v>
      </c>
      <c r="N153" s="60">
        <v>7374</v>
      </c>
      <c r="O153" s="60">
        <v>6809</v>
      </c>
      <c r="P153" s="10"/>
      <c r="Q153" s="60">
        <f t="shared" si="57"/>
        <v>110610</v>
      </c>
      <c r="R153" s="10"/>
      <c r="S153" s="62">
        <f t="shared" si="58"/>
        <v>117984</v>
      </c>
      <c r="T153" s="10"/>
      <c r="U153" s="64">
        <v>23.6</v>
      </c>
      <c r="V153" s="64">
        <v>22.48</v>
      </c>
      <c r="W153" s="10"/>
      <c r="X153" s="43">
        <v>23330000000</v>
      </c>
      <c r="Y153" s="36">
        <v>7.9000000000000001E-2</v>
      </c>
      <c r="Z153" s="10"/>
      <c r="AA153" s="20">
        <v>50</v>
      </c>
      <c r="AB153" s="20">
        <v>20</v>
      </c>
      <c r="AC153" s="20">
        <v>3</v>
      </c>
      <c r="AD153" s="20">
        <v>25</v>
      </c>
      <c r="AE153" s="20">
        <v>2</v>
      </c>
      <c r="AF153" s="66">
        <f t="shared" si="59"/>
        <v>100</v>
      </c>
      <c r="AG153" s="10"/>
      <c r="AH153" s="36">
        <v>5.5E-2</v>
      </c>
      <c r="AI153" s="40">
        <v>88540</v>
      </c>
      <c r="AJ153" s="37">
        <v>0.77</v>
      </c>
      <c r="AK153" s="42" t="s">
        <v>210</v>
      </c>
      <c r="AL153" s="41">
        <v>1209</v>
      </c>
      <c r="AN153" s="86"/>
      <c r="AO153" s="87"/>
      <c r="AP153" s="88">
        <f t="shared" si="60"/>
        <v>0</v>
      </c>
      <c r="AR153" s="86">
        <f t="shared" si="61"/>
        <v>0</v>
      </c>
      <c r="AS153" s="87"/>
      <c r="AT153" s="88">
        <f t="shared" si="62"/>
        <v>0</v>
      </c>
      <c r="AV153" s="88">
        <v>0</v>
      </c>
    </row>
    <row r="154" spans="1:48" ht="24" customHeight="1">
      <c r="A154" s="16"/>
      <c r="B154" s="17">
        <f t="shared" si="50"/>
        <v>3</v>
      </c>
      <c r="C154" s="10"/>
      <c r="D154" s="18" t="s">
        <v>43</v>
      </c>
      <c r="E154" s="10"/>
      <c r="F154" s="18" t="s">
        <v>18</v>
      </c>
      <c r="G154" s="18" t="s">
        <v>224</v>
      </c>
      <c r="H154" s="10"/>
      <c r="I154" s="19">
        <v>1411415375</v>
      </c>
      <c r="J154" s="19">
        <v>8260</v>
      </c>
      <c r="K154" s="17" t="s">
        <v>9</v>
      </c>
      <c r="L154" s="10"/>
      <c r="M154" s="60">
        <v>58022</v>
      </c>
      <c r="N154" s="60">
        <v>256180</v>
      </c>
      <c r="O154" s="60">
        <v>272069</v>
      </c>
      <c r="P154" s="10"/>
      <c r="Q154" s="60">
        <f t="shared" si="57"/>
        <v>3842700</v>
      </c>
      <c r="R154" s="10"/>
      <c r="S154" s="62">
        <f t="shared" si="58"/>
        <v>4098880</v>
      </c>
      <c r="T154" s="10"/>
      <c r="U154" s="64">
        <v>18.2</v>
      </c>
      <c r="V154" s="64">
        <v>19.38</v>
      </c>
      <c r="W154" s="10"/>
      <c r="X154" s="43">
        <v>691430000000</v>
      </c>
      <c r="Y154" s="36">
        <v>6.2E-2</v>
      </c>
      <c r="Z154" s="10"/>
      <c r="AA154" s="20">
        <v>15</v>
      </c>
      <c r="AB154" s="20">
        <v>17</v>
      </c>
      <c r="AC154" s="20">
        <v>8</v>
      </c>
      <c r="AD154" s="20">
        <v>59</v>
      </c>
      <c r="AE154" s="20">
        <v>1</v>
      </c>
      <c r="AF154" s="66">
        <f t="shared" si="59"/>
        <v>100</v>
      </c>
      <c r="AG154" s="10"/>
      <c r="AH154" s="36">
        <v>-2.9000000000000001E-2</v>
      </c>
      <c r="AI154" s="40">
        <v>17723</v>
      </c>
      <c r="AJ154" s="37">
        <v>0.72</v>
      </c>
      <c r="AK154" s="42" t="s">
        <v>213</v>
      </c>
      <c r="AL154" s="41">
        <v>990</v>
      </c>
      <c r="AN154" s="86"/>
      <c r="AO154" s="87"/>
      <c r="AP154" s="88">
        <f t="shared" si="60"/>
        <v>0</v>
      </c>
      <c r="AR154" s="86">
        <f t="shared" si="61"/>
        <v>0</v>
      </c>
      <c r="AS154" s="87"/>
      <c r="AT154" s="88">
        <f t="shared" si="62"/>
        <v>0</v>
      </c>
      <c r="AV154" s="88">
        <v>0</v>
      </c>
    </row>
    <row r="155" spans="1:48" ht="24" customHeight="1">
      <c r="A155" s="16"/>
      <c r="B155" s="17">
        <f t="shared" si="50"/>
        <v>4</v>
      </c>
      <c r="C155" s="10"/>
      <c r="D155" s="18" t="s">
        <v>37</v>
      </c>
      <c r="E155" s="10"/>
      <c r="F155" s="18" t="s">
        <v>18</v>
      </c>
      <c r="G155" s="18" t="s">
        <v>224</v>
      </c>
      <c r="H155" s="10"/>
      <c r="I155" s="19">
        <v>15762370</v>
      </c>
      <c r="J155" s="19">
        <v>1140</v>
      </c>
      <c r="K155" s="17" t="s">
        <v>9</v>
      </c>
      <c r="L155" s="10"/>
      <c r="M155" s="60">
        <v>1852</v>
      </c>
      <c r="N155" s="60">
        <v>2803</v>
      </c>
      <c r="O155" s="60">
        <v>3995</v>
      </c>
      <c r="P155" s="10"/>
      <c r="Q155" s="60">
        <f t="shared" si="57"/>
        <v>42045</v>
      </c>
      <c r="R155" s="10"/>
      <c r="S155" s="62">
        <f t="shared" si="58"/>
        <v>44848</v>
      </c>
      <c r="T155" s="10"/>
      <c r="U155" s="64">
        <v>17.8</v>
      </c>
      <c r="V155" s="64">
        <v>25.13</v>
      </c>
      <c r="W155" s="10"/>
      <c r="X155" s="43">
        <v>1180000000</v>
      </c>
      <c r="Y155" s="36">
        <v>5.8999999999999997E-2</v>
      </c>
      <c r="Z155" s="10"/>
      <c r="AA155" s="20">
        <v>29</v>
      </c>
      <c r="AB155" s="20">
        <v>20</v>
      </c>
      <c r="AC155" s="20">
        <v>2</v>
      </c>
      <c r="AD155" s="20">
        <v>48</v>
      </c>
      <c r="AE155" s="20">
        <v>1</v>
      </c>
      <c r="AF155" s="66">
        <f t="shared" si="59"/>
        <v>100</v>
      </c>
      <c r="AG155" s="10"/>
      <c r="AH155" s="36">
        <v>-3.5999999999999997E-2</v>
      </c>
      <c r="AI155" s="40">
        <v>23802</v>
      </c>
      <c r="AJ155" s="37">
        <v>0.78</v>
      </c>
      <c r="AK155" s="42" t="s">
        <v>213</v>
      </c>
      <c r="AL155" s="41">
        <v>1332</v>
      </c>
      <c r="AN155" s="86"/>
      <c r="AO155" s="87"/>
      <c r="AP155" s="88">
        <f t="shared" si="60"/>
        <v>0</v>
      </c>
      <c r="AR155" s="86">
        <f t="shared" si="61"/>
        <v>0</v>
      </c>
      <c r="AS155" s="87"/>
      <c r="AT155" s="88">
        <f t="shared" si="62"/>
        <v>0</v>
      </c>
      <c r="AV155" s="88">
        <v>0</v>
      </c>
    </row>
    <row r="156" spans="1:48" ht="24" customHeight="1">
      <c r="A156" s="16"/>
      <c r="B156" s="17">
        <f t="shared" si="50"/>
        <v>5</v>
      </c>
      <c r="C156" s="10"/>
      <c r="D156" s="18" t="s">
        <v>153</v>
      </c>
      <c r="E156" s="10"/>
      <c r="F156" s="18" t="s">
        <v>18</v>
      </c>
      <c r="G156" s="18" t="s">
        <v>224</v>
      </c>
      <c r="H156" s="10"/>
      <c r="I156" s="19">
        <v>599419</v>
      </c>
      <c r="J156" s="19">
        <v>1880</v>
      </c>
      <c r="K156" s="17" t="s">
        <v>9</v>
      </c>
      <c r="L156" s="10"/>
      <c r="M156" s="60">
        <v>11</v>
      </c>
      <c r="N156" s="60">
        <v>104</v>
      </c>
      <c r="O156" s="60">
        <v>116</v>
      </c>
      <c r="P156" s="10"/>
      <c r="Q156" s="60">
        <f t="shared" si="57"/>
        <v>1560</v>
      </c>
      <c r="R156" s="10"/>
      <c r="S156" s="62">
        <f t="shared" si="58"/>
        <v>1664</v>
      </c>
      <c r="T156" s="10"/>
      <c r="U156" s="64">
        <v>17.399999999999999</v>
      </c>
      <c r="V156" s="64">
        <v>18.579999999999998</v>
      </c>
      <c r="W156" s="10"/>
      <c r="X156" s="43">
        <v>71110000</v>
      </c>
      <c r="Y156" s="36">
        <v>5.8000000000000003E-2</v>
      </c>
      <c r="Z156" s="10"/>
      <c r="AA156" s="20">
        <v>29</v>
      </c>
      <c r="AB156" s="20">
        <v>12</v>
      </c>
      <c r="AC156" s="20">
        <v>1</v>
      </c>
      <c r="AD156" s="20">
        <v>57</v>
      </c>
      <c r="AE156" s="20">
        <v>1</v>
      </c>
      <c r="AF156" s="66">
        <f t="shared" si="59"/>
        <v>100</v>
      </c>
      <c r="AG156" s="10"/>
      <c r="AH156" s="36">
        <v>-2.9000000000000001E-2</v>
      </c>
      <c r="AI156" s="40">
        <v>7507</v>
      </c>
      <c r="AJ156" s="37">
        <v>0.8</v>
      </c>
      <c r="AK156" s="42" t="s">
        <v>214</v>
      </c>
      <c r="AL156" s="41">
        <v>1130</v>
      </c>
      <c r="AN156" s="86"/>
      <c r="AO156" s="87"/>
      <c r="AP156" s="88">
        <f t="shared" si="60"/>
        <v>0</v>
      </c>
      <c r="AR156" s="86">
        <f t="shared" si="61"/>
        <v>0</v>
      </c>
      <c r="AS156" s="87"/>
      <c r="AT156" s="88">
        <f t="shared" si="62"/>
        <v>0</v>
      </c>
      <c r="AV156" s="88">
        <v>0</v>
      </c>
    </row>
    <row r="157" spans="1:48" ht="24" customHeight="1">
      <c r="A157" s="16"/>
      <c r="B157" s="17">
        <f t="shared" si="50"/>
        <v>6</v>
      </c>
      <c r="C157" s="10"/>
      <c r="D157" s="18" t="s">
        <v>169</v>
      </c>
      <c r="E157" s="10"/>
      <c r="F157" s="18" t="s">
        <v>18</v>
      </c>
      <c r="G157" s="18" t="s">
        <v>224</v>
      </c>
      <c r="H157" s="10"/>
      <c r="I157" s="19">
        <v>107122</v>
      </c>
      <c r="J157" s="19">
        <v>4020</v>
      </c>
      <c r="K157" s="17" t="s">
        <v>9</v>
      </c>
      <c r="L157" s="10"/>
      <c r="M157" s="60">
        <v>18</v>
      </c>
      <c r="N157" s="60">
        <v>18</v>
      </c>
      <c r="O157" s="60">
        <v>12</v>
      </c>
      <c r="P157" s="10"/>
      <c r="Q157" s="60">
        <f t="shared" si="57"/>
        <v>270</v>
      </c>
      <c r="R157" s="10"/>
      <c r="S157" s="62">
        <f t="shared" si="58"/>
        <v>288</v>
      </c>
      <c r="T157" s="10"/>
      <c r="U157" s="64">
        <v>16.8</v>
      </c>
      <c r="V157" s="64">
        <v>11.15</v>
      </c>
      <c r="W157" s="10"/>
      <c r="X157" s="43">
        <v>22410000</v>
      </c>
      <c r="Y157" s="36">
        <v>5.6000000000000001E-2</v>
      </c>
      <c r="Z157" s="10"/>
      <c r="AA157" s="20">
        <v>43</v>
      </c>
      <c r="AB157" s="20">
        <v>15</v>
      </c>
      <c r="AC157" s="20">
        <v>2</v>
      </c>
      <c r="AD157" s="20">
        <v>39</v>
      </c>
      <c r="AE157" s="20">
        <v>1</v>
      </c>
      <c r="AF157" s="66">
        <f t="shared" si="59"/>
        <v>100</v>
      </c>
      <c r="AG157" s="10"/>
      <c r="AH157" s="36">
        <v>-1.6E-2</v>
      </c>
      <c r="AI157" s="40">
        <v>7612</v>
      </c>
      <c r="AJ157" s="37">
        <v>0.69</v>
      </c>
      <c r="AK157" s="42" t="s">
        <v>213</v>
      </c>
      <c r="AL157" s="41">
        <v>658</v>
      </c>
      <c r="AN157" s="86"/>
      <c r="AO157" s="87"/>
      <c r="AP157" s="88">
        <f t="shared" si="60"/>
        <v>0</v>
      </c>
      <c r="AR157" s="86">
        <f t="shared" si="61"/>
        <v>0</v>
      </c>
      <c r="AS157" s="87"/>
      <c r="AT157" s="88">
        <f t="shared" si="62"/>
        <v>0</v>
      </c>
      <c r="AV157" s="88">
        <v>0</v>
      </c>
    </row>
    <row r="158" spans="1:48" ht="24" customHeight="1">
      <c r="A158" s="16"/>
      <c r="B158" s="17">
        <f t="shared" si="50"/>
        <v>7</v>
      </c>
      <c r="C158" s="10"/>
      <c r="D158" s="18" t="s">
        <v>98</v>
      </c>
      <c r="E158" s="10"/>
      <c r="F158" s="18" t="s">
        <v>18</v>
      </c>
      <c r="G158" s="18" t="s">
        <v>224</v>
      </c>
      <c r="H158" s="10"/>
      <c r="I158" s="19">
        <v>6758353</v>
      </c>
      <c r="J158" s="19">
        <v>2150</v>
      </c>
      <c r="K158" s="17" t="s">
        <v>9</v>
      </c>
      <c r="L158" s="10"/>
      <c r="M158" s="60">
        <v>1086</v>
      </c>
      <c r="N158" s="60">
        <v>1120</v>
      </c>
      <c r="O158" s="60">
        <v>1717</v>
      </c>
      <c r="P158" s="10"/>
      <c r="Q158" s="60">
        <f t="shared" si="57"/>
        <v>16800</v>
      </c>
      <c r="R158" s="10"/>
      <c r="S158" s="62">
        <f t="shared" si="58"/>
        <v>17920</v>
      </c>
      <c r="T158" s="10"/>
      <c r="U158" s="64">
        <v>16.600000000000001</v>
      </c>
      <c r="V158" s="64">
        <v>24.96</v>
      </c>
      <c r="W158" s="10"/>
      <c r="X158" s="43">
        <v>870930000</v>
      </c>
      <c r="Y158" s="36">
        <v>5.5E-2</v>
      </c>
      <c r="Z158" s="10"/>
      <c r="AA158" s="20">
        <v>30</v>
      </c>
      <c r="AB158" s="20">
        <v>20</v>
      </c>
      <c r="AC158" s="20">
        <v>2</v>
      </c>
      <c r="AD158" s="20">
        <v>46</v>
      </c>
      <c r="AE158" s="20">
        <v>2</v>
      </c>
      <c r="AF158" s="66">
        <f t="shared" si="59"/>
        <v>100</v>
      </c>
      <c r="AG158" s="10"/>
      <c r="AH158" s="36">
        <v>-7.1999999999999995E-2</v>
      </c>
      <c r="AI158" s="40">
        <v>27374</v>
      </c>
      <c r="AJ158" s="37">
        <v>0.75</v>
      </c>
      <c r="AK158" s="42" t="s">
        <v>213</v>
      </c>
      <c r="AL158" s="41">
        <v>1502</v>
      </c>
      <c r="AN158" s="86"/>
      <c r="AO158" s="87"/>
      <c r="AP158" s="88">
        <f t="shared" si="60"/>
        <v>0</v>
      </c>
      <c r="AR158" s="86">
        <f t="shared" si="61"/>
        <v>0</v>
      </c>
      <c r="AS158" s="87"/>
      <c r="AT158" s="88">
        <f t="shared" si="62"/>
        <v>0</v>
      </c>
      <c r="AV158" s="88">
        <v>0</v>
      </c>
    </row>
    <row r="159" spans="1:48" ht="24" customHeight="1">
      <c r="A159" s="16"/>
      <c r="B159" s="17">
        <f t="shared" si="50"/>
        <v>8</v>
      </c>
      <c r="C159" s="10"/>
      <c r="D159" s="18" t="s">
        <v>116</v>
      </c>
      <c r="E159" s="10"/>
      <c r="F159" s="18" t="s">
        <v>18</v>
      </c>
      <c r="G159" s="18" t="s">
        <v>224</v>
      </c>
      <c r="H159" s="10"/>
      <c r="I159" s="19">
        <v>3027398</v>
      </c>
      <c r="J159" s="19">
        <v>3550</v>
      </c>
      <c r="K159" s="17" t="s">
        <v>9</v>
      </c>
      <c r="L159" s="10"/>
      <c r="M159" s="60">
        <v>484</v>
      </c>
      <c r="N159" s="60">
        <v>499</v>
      </c>
      <c r="O159" s="60">
        <v>541</v>
      </c>
      <c r="P159" s="10"/>
      <c r="Q159" s="60">
        <f t="shared" si="57"/>
        <v>7485</v>
      </c>
      <c r="R159" s="10"/>
      <c r="S159" s="62">
        <f t="shared" si="58"/>
        <v>7984</v>
      </c>
      <c r="T159" s="10"/>
      <c r="U159" s="64">
        <v>16.5</v>
      </c>
      <c r="V159" s="64">
        <v>16.95</v>
      </c>
      <c r="W159" s="10"/>
      <c r="X159" s="43">
        <v>613090000</v>
      </c>
      <c r="Y159" s="36">
        <v>5.5E-2</v>
      </c>
      <c r="Z159" s="10"/>
      <c r="AA159" s="20">
        <v>50</v>
      </c>
      <c r="AB159" s="20">
        <v>20</v>
      </c>
      <c r="AC159" s="20">
        <v>1</v>
      </c>
      <c r="AD159" s="20">
        <v>27</v>
      </c>
      <c r="AE159" s="20">
        <v>2</v>
      </c>
      <c r="AF159" s="66">
        <f t="shared" si="59"/>
        <v>100</v>
      </c>
      <c r="AG159" s="10"/>
      <c r="AH159" s="36">
        <v>-0.05</v>
      </c>
      <c r="AI159" s="40">
        <v>27797</v>
      </c>
      <c r="AJ159" s="37">
        <v>0.84</v>
      </c>
      <c r="AK159" s="42" t="s">
        <v>213</v>
      </c>
      <c r="AL159" s="41">
        <v>1037</v>
      </c>
      <c r="AN159" s="86"/>
      <c r="AO159" s="87"/>
      <c r="AP159" s="88">
        <f t="shared" si="60"/>
        <v>0</v>
      </c>
      <c r="AR159" s="86">
        <f t="shared" si="61"/>
        <v>0</v>
      </c>
      <c r="AS159" s="87"/>
      <c r="AT159" s="88">
        <f t="shared" si="62"/>
        <v>0</v>
      </c>
      <c r="AV159" s="88">
        <v>0</v>
      </c>
    </row>
    <row r="160" spans="1:48" ht="24" customHeight="1">
      <c r="A160" s="16"/>
      <c r="B160" s="17">
        <f t="shared" si="50"/>
        <v>9</v>
      </c>
      <c r="C160" s="10"/>
      <c r="D160" s="18" t="s">
        <v>182</v>
      </c>
      <c r="E160" s="10"/>
      <c r="F160" s="18" t="s">
        <v>18</v>
      </c>
      <c r="G160" s="18" t="s">
        <v>224</v>
      </c>
      <c r="H160" s="10"/>
      <c r="I160" s="19">
        <v>270402</v>
      </c>
      <c r="J160" s="19">
        <v>3170</v>
      </c>
      <c r="K160" s="17" t="s">
        <v>9</v>
      </c>
      <c r="L160" s="10"/>
      <c r="M160" s="60">
        <v>9</v>
      </c>
      <c r="N160" s="60">
        <v>43</v>
      </c>
      <c r="O160" s="60">
        <v>51</v>
      </c>
      <c r="P160" s="10"/>
      <c r="Q160" s="60">
        <f t="shared" si="57"/>
        <v>645</v>
      </c>
      <c r="R160" s="10"/>
      <c r="S160" s="62">
        <f t="shared" si="58"/>
        <v>688</v>
      </c>
      <c r="T160" s="10"/>
      <c r="U160" s="64">
        <v>15.9</v>
      </c>
      <c r="V160" s="64">
        <v>18.16</v>
      </c>
      <c r="W160" s="10"/>
      <c r="X160" s="43">
        <v>41660000</v>
      </c>
      <c r="Y160" s="36">
        <v>5.2999999999999999E-2</v>
      </c>
      <c r="Z160" s="10"/>
      <c r="AA160" s="20">
        <v>40</v>
      </c>
      <c r="AB160" s="20">
        <v>13</v>
      </c>
      <c r="AC160" s="20">
        <v>1</v>
      </c>
      <c r="AD160" s="20">
        <v>45</v>
      </c>
      <c r="AE160" s="20">
        <v>1</v>
      </c>
      <c r="AF160" s="66">
        <f t="shared" si="59"/>
        <v>100</v>
      </c>
      <c r="AG160" s="10"/>
      <c r="AH160" s="36">
        <v>-4.0000000000000001E-3</v>
      </c>
      <c r="AI160" s="40">
        <v>5539</v>
      </c>
      <c r="AJ160" s="37">
        <v>0.77</v>
      </c>
      <c r="AK160" s="42" t="s">
        <v>214</v>
      </c>
      <c r="AL160" s="41">
        <v>1111</v>
      </c>
      <c r="AN160" s="86"/>
      <c r="AO160" s="87"/>
      <c r="AP160" s="88">
        <f t="shared" si="60"/>
        <v>0</v>
      </c>
      <c r="AR160" s="86">
        <f t="shared" si="61"/>
        <v>0</v>
      </c>
      <c r="AS160" s="87"/>
      <c r="AT160" s="88">
        <f t="shared" si="62"/>
        <v>0</v>
      </c>
      <c r="AV160" s="88">
        <v>0</v>
      </c>
    </row>
    <row r="161" spans="1:48" ht="24" customHeight="1">
      <c r="A161" s="16"/>
      <c r="B161" s="17">
        <f t="shared" si="50"/>
        <v>10</v>
      </c>
      <c r="C161" s="10"/>
      <c r="D161" s="18" t="s">
        <v>131</v>
      </c>
      <c r="E161" s="10"/>
      <c r="F161" s="18" t="s">
        <v>18</v>
      </c>
      <c r="G161" s="18" t="s">
        <v>224</v>
      </c>
      <c r="H161" s="10"/>
      <c r="I161" s="19">
        <v>8084991</v>
      </c>
      <c r="J161" s="19">
        <v>2160</v>
      </c>
      <c r="K161" s="17" t="s">
        <v>9</v>
      </c>
      <c r="L161" s="10"/>
      <c r="M161" s="60">
        <v>158</v>
      </c>
      <c r="N161" s="60">
        <v>1145</v>
      </c>
      <c r="O161" s="60">
        <v>2788</v>
      </c>
      <c r="P161" s="10"/>
      <c r="Q161" s="60">
        <f t="shared" si="57"/>
        <v>17175</v>
      </c>
      <c r="R161" s="10"/>
      <c r="S161" s="62">
        <f t="shared" si="58"/>
        <v>18320</v>
      </c>
      <c r="T161" s="10"/>
      <c r="U161" s="64">
        <v>14.2</v>
      </c>
      <c r="V161" s="64">
        <v>31.06</v>
      </c>
      <c r="W161" s="10"/>
      <c r="X161" s="43">
        <v>896010000</v>
      </c>
      <c r="Y161" s="36">
        <v>4.7E-2</v>
      </c>
      <c r="Z161" s="10"/>
      <c r="AA161" s="20">
        <v>49</v>
      </c>
      <c r="AB161" s="20">
        <v>19</v>
      </c>
      <c r="AC161" s="20">
        <v>1</v>
      </c>
      <c r="AD161" s="20">
        <v>29</v>
      </c>
      <c r="AE161" s="20">
        <v>2</v>
      </c>
      <c r="AF161" s="66">
        <f t="shared" si="59"/>
        <v>100</v>
      </c>
      <c r="AG161" s="10"/>
      <c r="AH161" s="36">
        <v>-4.1000000000000002E-2</v>
      </c>
      <c r="AI161" s="40">
        <v>1249</v>
      </c>
      <c r="AJ161" s="37">
        <v>0.9</v>
      </c>
      <c r="AK161" s="42" t="s">
        <v>213</v>
      </c>
      <c r="AL161" s="41">
        <v>1777</v>
      </c>
      <c r="AN161" s="86"/>
      <c r="AO161" s="87"/>
      <c r="AP161" s="88">
        <f t="shared" si="60"/>
        <v>0</v>
      </c>
      <c r="AR161" s="86">
        <f t="shared" si="61"/>
        <v>0</v>
      </c>
      <c r="AS161" s="87"/>
      <c r="AT161" s="88">
        <f t="shared" si="62"/>
        <v>0</v>
      </c>
      <c r="AV161" s="88">
        <v>0</v>
      </c>
    </row>
    <row r="162" spans="1:48" ht="24" customHeight="1">
      <c r="A162" s="16"/>
      <c r="B162" s="17">
        <f t="shared" si="50"/>
        <v>11</v>
      </c>
      <c r="C162" s="10"/>
      <c r="D162" s="18" t="s">
        <v>284</v>
      </c>
      <c r="E162" s="10"/>
      <c r="F162" s="18" t="s">
        <v>18</v>
      </c>
      <c r="G162" s="18" t="s">
        <v>224</v>
      </c>
      <c r="H162" s="10"/>
      <c r="I162" s="19">
        <v>103320224</v>
      </c>
      <c r="J162" s="19">
        <v>3580</v>
      </c>
      <c r="K162" s="17" t="s">
        <v>9</v>
      </c>
      <c r="L162" s="10"/>
      <c r="M162" s="60">
        <v>10012</v>
      </c>
      <c r="N162" s="60">
        <v>12690</v>
      </c>
      <c r="O162" s="60">
        <v>11089</v>
      </c>
      <c r="P162" s="10"/>
      <c r="Q162" s="60">
        <f t="shared" si="57"/>
        <v>190350</v>
      </c>
      <c r="R162" s="10"/>
      <c r="S162" s="62">
        <f t="shared" si="58"/>
        <v>203040</v>
      </c>
      <c r="T162" s="10"/>
      <c r="U162" s="64">
        <v>12.3</v>
      </c>
      <c r="V162" s="64">
        <v>10.83</v>
      </c>
      <c r="W162" s="10"/>
      <c r="X162" s="43">
        <v>12450000000</v>
      </c>
      <c r="Y162" s="36">
        <v>4.1000000000000002E-2</v>
      </c>
      <c r="Z162" s="10"/>
      <c r="AA162" s="20">
        <v>48</v>
      </c>
      <c r="AB162" s="20">
        <v>21</v>
      </c>
      <c r="AC162" s="20">
        <v>3</v>
      </c>
      <c r="AD162" s="20">
        <v>26</v>
      </c>
      <c r="AE162" s="20">
        <v>2</v>
      </c>
      <c r="AF162" s="66">
        <f t="shared" si="59"/>
        <v>100</v>
      </c>
      <c r="AG162" s="10"/>
      <c r="AH162" s="36">
        <v>1.4999999999999999E-2</v>
      </c>
      <c r="AI162" s="40">
        <v>8954</v>
      </c>
      <c r="AJ162" s="37">
        <v>0.77</v>
      </c>
      <c r="AK162" s="42" t="s">
        <v>213</v>
      </c>
      <c r="AL162" s="41">
        <v>635</v>
      </c>
      <c r="AN162" s="86"/>
      <c r="AO162" s="87"/>
      <c r="AP162" s="88">
        <f t="shared" si="60"/>
        <v>0</v>
      </c>
      <c r="AR162" s="86">
        <f t="shared" si="61"/>
        <v>0</v>
      </c>
      <c r="AS162" s="87"/>
      <c r="AT162" s="88">
        <f t="shared" si="62"/>
        <v>0</v>
      </c>
      <c r="AV162" s="88">
        <v>0</v>
      </c>
    </row>
    <row r="163" spans="1:48" ht="24" customHeight="1">
      <c r="A163" s="16"/>
      <c r="B163" s="17">
        <f t="shared" si="50"/>
        <v>12</v>
      </c>
      <c r="C163" s="10"/>
      <c r="D163" s="18" t="s">
        <v>143</v>
      </c>
      <c r="E163" s="10"/>
      <c r="F163" s="18" t="s">
        <v>18</v>
      </c>
      <c r="G163" s="18" t="s">
        <v>224</v>
      </c>
      <c r="H163" s="10"/>
      <c r="I163" s="19">
        <v>195125</v>
      </c>
      <c r="J163" s="19">
        <v>4100</v>
      </c>
      <c r="K163" s="17" t="s">
        <v>9</v>
      </c>
      <c r="L163" s="10"/>
      <c r="M163" s="60">
        <v>17</v>
      </c>
      <c r="N163" s="60">
        <v>22</v>
      </c>
      <c r="O163" s="60">
        <v>18</v>
      </c>
      <c r="P163" s="10"/>
      <c r="Q163" s="60">
        <f t="shared" si="57"/>
        <v>330</v>
      </c>
      <c r="R163" s="10"/>
      <c r="S163" s="62">
        <f t="shared" si="58"/>
        <v>352</v>
      </c>
      <c r="T163" s="10"/>
      <c r="U163" s="64">
        <v>11.3</v>
      </c>
      <c r="V163" s="64">
        <v>9.1</v>
      </c>
      <c r="W163" s="10"/>
      <c r="X163" s="43">
        <v>29490000</v>
      </c>
      <c r="Y163" s="36">
        <v>3.6999999999999998E-2</v>
      </c>
      <c r="Z163" s="10"/>
      <c r="AA163" s="20">
        <v>50</v>
      </c>
      <c r="AB163" s="20">
        <v>12</v>
      </c>
      <c r="AC163" s="20">
        <v>2</v>
      </c>
      <c r="AD163" s="20">
        <v>35</v>
      </c>
      <c r="AE163" s="20">
        <v>1</v>
      </c>
      <c r="AF163" s="66">
        <f t="shared" si="59"/>
        <v>100</v>
      </c>
      <c r="AG163" s="10"/>
      <c r="AH163" s="36">
        <v>-1.7999999999999999E-2</v>
      </c>
      <c r="AI163" s="40">
        <v>12933</v>
      </c>
      <c r="AJ163" s="37">
        <v>0.71</v>
      </c>
      <c r="AK163" s="42" t="s">
        <v>214</v>
      </c>
      <c r="AL163" s="41">
        <v>551</v>
      </c>
      <c r="AN163" s="86"/>
      <c r="AO163" s="87"/>
      <c r="AP163" s="88">
        <f t="shared" si="60"/>
        <v>0</v>
      </c>
      <c r="AR163" s="86">
        <f t="shared" si="61"/>
        <v>0</v>
      </c>
      <c r="AS163" s="87"/>
      <c r="AT163" s="88">
        <f t="shared" si="62"/>
        <v>0</v>
      </c>
      <c r="AV163" s="88">
        <v>0</v>
      </c>
    </row>
    <row r="164" spans="1:48" ht="24" customHeight="1">
      <c r="A164" s="16"/>
      <c r="B164" s="17">
        <f t="shared" si="50"/>
        <v>13</v>
      </c>
      <c r="C164" s="10"/>
      <c r="D164" s="18" t="s">
        <v>66</v>
      </c>
      <c r="E164" s="10"/>
      <c r="F164" s="18" t="s">
        <v>18</v>
      </c>
      <c r="G164" s="18" t="s">
        <v>224</v>
      </c>
      <c r="H164" s="10"/>
      <c r="I164" s="19">
        <v>898760</v>
      </c>
      <c r="J164" s="19">
        <v>4840</v>
      </c>
      <c r="K164" s="17" t="s">
        <v>9</v>
      </c>
      <c r="L164" s="10"/>
      <c r="M164" s="60">
        <v>60</v>
      </c>
      <c r="N164" s="60">
        <v>86</v>
      </c>
      <c r="O164" s="60">
        <v>85</v>
      </c>
      <c r="P164" s="10"/>
      <c r="Q164" s="60">
        <f t="shared" si="57"/>
        <v>1290</v>
      </c>
      <c r="R164" s="10"/>
      <c r="S164" s="62">
        <f t="shared" si="58"/>
        <v>1376</v>
      </c>
      <c r="T164" s="10"/>
      <c r="U164" s="64">
        <v>9.6</v>
      </c>
      <c r="V164" s="64">
        <v>9.3699999999999992</v>
      </c>
      <c r="W164" s="10"/>
      <c r="X164" s="43">
        <v>148620000</v>
      </c>
      <c r="Y164" s="36">
        <v>3.2000000000000001E-2</v>
      </c>
      <c r="Z164" s="10"/>
      <c r="AA164" s="20">
        <v>62</v>
      </c>
      <c r="AB164" s="20">
        <v>12</v>
      </c>
      <c r="AC164" s="20">
        <v>2</v>
      </c>
      <c r="AD164" s="20">
        <v>23</v>
      </c>
      <c r="AE164" s="20">
        <v>1</v>
      </c>
      <c r="AF164" s="66">
        <f t="shared" si="59"/>
        <v>100</v>
      </c>
      <c r="AG164" s="10"/>
      <c r="AH164" s="36">
        <v>-2.1999999999999999E-2</v>
      </c>
      <c r="AI164" s="40">
        <v>12324</v>
      </c>
      <c r="AJ164" s="37">
        <v>0.73</v>
      </c>
      <c r="AK164" s="42" t="s">
        <v>214</v>
      </c>
      <c r="AL164" s="41">
        <v>587</v>
      </c>
      <c r="AN164" s="86"/>
      <c r="AO164" s="87"/>
      <c r="AP164" s="88">
        <f t="shared" si="60"/>
        <v>0</v>
      </c>
      <c r="AR164" s="86">
        <f t="shared" si="61"/>
        <v>0</v>
      </c>
      <c r="AS164" s="87"/>
      <c r="AT164" s="88">
        <f t="shared" si="62"/>
        <v>0</v>
      </c>
      <c r="AV164" s="88">
        <v>0</v>
      </c>
    </row>
    <row r="165" spans="1:48" ht="24" customHeight="1">
      <c r="A165" s="16"/>
      <c r="B165" s="17">
        <f t="shared" si="50"/>
        <v>14</v>
      </c>
      <c r="C165" s="10"/>
      <c r="D165" s="18" t="s">
        <v>95</v>
      </c>
      <c r="E165" s="10"/>
      <c r="F165" s="18" t="s">
        <v>18</v>
      </c>
      <c r="G165" s="18" t="s">
        <v>224</v>
      </c>
      <c r="H165" s="10"/>
      <c r="I165" s="19">
        <v>114395</v>
      </c>
      <c r="J165" s="19">
        <v>2380</v>
      </c>
      <c r="K165" s="17" t="s">
        <v>9</v>
      </c>
      <c r="L165" s="10"/>
      <c r="M165" s="60">
        <v>5</v>
      </c>
      <c r="N165" s="60">
        <v>5</v>
      </c>
      <c r="O165" s="60">
        <v>12</v>
      </c>
      <c r="P165" s="10"/>
      <c r="Q165" s="60">
        <f t="shared" si="57"/>
        <v>75</v>
      </c>
      <c r="R165" s="10"/>
      <c r="S165" s="62">
        <f t="shared" si="58"/>
        <v>80</v>
      </c>
      <c r="T165" s="10"/>
      <c r="U165" s="64">
        <v>4.4000000000000004</v>
      </c>
      <c r="V165" s="64">
        <v>10.4</v>
      </c>
      <c r="W165" s="10"/>
      <c r="X165" s="43">
        <v>2590000</v>
      </c>
      <c r="Y165" s="36">
        <v>1.4999999999999999E-2</v>
      </c>
      <c r="Z165" s="10"/>
      <c r="AA165" s="20">
        <v>53</v>
      </c>
      <c r="AB165" s="20">
        <v>32</v>
      </c>
      <c r="AC165" s="20">
        <v>2</v>
      </c>
      <c r="AD165" s="20">
        <v>11</v>
      </c>
      <c r="AE165" s="20">
        <v>2</v>
      </c>
      <c r="AF165" s="66">
        <f t="shared" si="59"/>
        <v>100</v>
      </c>
      <c r="AG165" s="10"/>
      <c r="AH165" s="36">
        <v>-5.1999999999999998E-2</v>
      </c>
      <c r="AI165" s="40">
        <v>3240</v>
      </c>
      <c r="AJ165" s="37">
        <v>0.81</v>
      </c>
      <c r="AK165" s="42" t="s">
        <v>210</v>
      </c>
      <c r="AL165" s="41">
        <v>666</v>
      </c>
      <c r="AN165" s="86"/>
      <c r="AO165" s="87"/>
      <c r="AP165" s="88">
        <f t="shared" si="60"/>
        <v>0</v>
      </c>
      <c r="AR165" s="86">
        <f t="shared" si="61"/>
        <v>0</v>
      </c>
      <c r="AS165" s="87"/>
      <c r="AT165" s="88">
        <f t="shared" si="62"/>
        <v>0</v>
      </c>
      <c r="AV165" s="88">
        <v>0</v>
      </c>
    </row>
    <row r="166" spans="1:48" ht="24" customHeight="1">
      <c r="A166" s="16"/>
      <c r="B166" s="17">
        <f>B165+1</f>
        <v>15</v>
      </c>
      <c r="C166" s="10"/>
      <c r="D166" s="18" t="s">
        <v>115</v>
      </c>
      <c r="E166" s="10"/>
      <c r="F166" s="18" t="s">
        <v>18</v>
      </c>
      <c r="G166" s="18" t="s">
        <v>224</v>
      </c>
      <c r="H166" s="10"/>
      <c r="I166" s="19">
        <v>104937</v>
      </c>
      <c r="J166" s="19">
        <v>3680</v>
      </c>
      <c r="K166" s="17" t="s">
        <v>9</v>
      </c>
      <c r="L166" s="10"/>
      <c r="M166" s="60">
        <v>2</v>
      </c>
      <c r="N166" s="60">
        <v>2</v>
      </c>
      <c r="O166" s="60">
        <v>16</v>
      </c>
      <c r="P166" s="10"/>
      <c r="Q166" s="60">
        <f t="shared" si="57"/>
        <v>30</v>
      </c>
      <c r="R166" s="10"/>
      <c r="S166" s="62">
        <f t="shared" si="58"/>
        <v>32</v>
      </c>
      <c r="T166" s="10"/>
      <c r="U166" s="64">
        <v>1.9</v>
      </c>
      <c r="V166" s="64">
        <v>15.66</v>
      </c>
      <c r="W166" s="10"/>
      <c r="X166" s="43">
        <v>2090000</v>
      </c>
      <c r="Y166" s="36">
        <v>6.0000000000000001E-3</v>
      </c>
      <c r="Z166" s="10"/>
      <c r="AA166" s="20">
        <v>74</v>
      </c>
      <c r="AB166" s="20">
        <v>14</v>
      </c>
      <c r="AC166" s="20">
        <v>2</v>
      </c>
      <c r="AD166" s="20">
        <v>9</v>
      </c>
      <c r="AE166" s="20">
        <v>1</v>
      </c>
      <c r="AF166" s="66">
        <f t="shared" si="59"/>
        <v>100</v>
      </c>
      <c r="AG166" s="10"/>
      <c r="AH166" s="36">
        <v>-3.0000000000000001E-3</v>
      </c>
      <c r="AI166" s="40">
        <v>5406</v>
      </c>
      <c r="AJ166" s="37">
        <v>0.82</v>
      </c>
      <c r="AK166" s="42" t="s">
        <v>214</v>
      </c>
      <c r="AL166" s="41">
        <v>933</v>
      </c>
      <c r="AN166" s="86"/>
      <c r="AO166" s="87"/>
      <c r="AP166" s="88">
        <f t="shared" si="60"/>
        <v>0</v>
      </c>
      <c r="AR166" s="86">
        <f t="shared" si="61"/>
        <v>0</v>
      </c>
      <c r="AS166" s="87"/>
      <c r="AT166" s="88">
        <f t="shared" si="62"/>
        <v>0</v>
      </c>
      <c r="AV166" s="88">
        <v>0</v>
      </c>
    </row>
    <row r="167" spans="1:48" ht="24" customHeight="1">
      <c r="A167" s="16"/>
      <c r="B167" s="110"/>
      <c r="C167" s="111"/>
      <c r="D167" s="109"/>
      <c r="E167" s="111"/>
      <c r="F167" s="109"/>
      <c r="G167" s="109"/>
      <c r="H167" s="111"/>
      <c r="I167" s="112"/>
      <c r="J167" s="112"/>
      <c r="K167" s="110"/>
      <c r="L167" s="111"/>
      <c r="M167" s="113"/>
      <c r="N167" s="113"/>
      <c r="O167" s="113"/>
      <c r="P167" s="111"/>
      <c r="Q167" s="113"/>
      <c r="R167" s="111"/>
      <c r="S167" s="114"/>
      <c r="T167" s="111"/>
      <c r="U167" s="115"/>
      <c r="V167" s="115"/>
      <c r="W167" s="111"/>
      <c r="X167" s="116"/>
      <c r="Y167" s="117"/>
      <c r="Z167" s="111"/>
      <c r="AA167" s="118"/>
      <c r="AB167" s="118"/>
      <c r="AC167" s="118"/>
      <c r="AD167" s="118"/>
      <c r="AE167" s="118"/>
      <c r="AF167" s="119"/>
      <c r="AG167" s="111"/>
      <c r="AH167" s="117"/>
      <c r="AI167" s="120"/>
      <c r="AJ167" s="121"/>
      <c r="AK167" s="122"/>
      <c r="AL167" s="123"/>
      <c r="AM167" s="124"/>
      <c r="AN167" s="125"/>
      <c r="AO167" s="126"/>
      <c r="AP167" s="127"/>
      <c r="AQ167" s="124"/>
      <c r="AR167" s="125"/>
      <c r="AS167" s="126"/>
      <c r="AT167" s="127"/>
      <c r="AU167" s="124"/>
      <c r="AV167" s="127"/>
    </row>
    <row r="168" spans="1:48" ht="24" customHeight="1">
      <c r="A168" s="16"/>
      <c r="B168" s="17">
        <v>1</v>
      </c>
      <c r="C168" s="10"/>
      <c r="D168" s="18" t="s">
        <v>102</v>
      </c>
      <c r="E168" s="10"/>
      <c r="F168" s="18" t="s">
        <v>11</v>
      </c>
      <c r="G168" s="18" t="s">
        <v>11</v>
      </c>
      <c r="H168" s="10"/>
      <c r="I168" s="19">
        <v>4613823</v>
      </c>
      <c r="J168" s="19">
        <v>370</v>
      </c>
      <c r="K168" s="17" t="s">
        <v>6</v>
      </c>
      <c r="L168" s="10"/>
      <c r="M168" s="60">
        <v>175</v>
      </c>
      <c r="N168" s="60">
        <v>1657</v>
      </c>
      <c r="O168" s="60">
        <v>502</v>
      </c>
      <c r="P168" s="10"/>
      <c r="Q168" s="60">
        <f t="shared" ref="Q168:Q191" si="63">N168*$Q$200</f>
        <v>24855</v>
      </c>
      <c r="R168" s="10"/>
      <c r="S168" s="62">
        <f t="shared" ref="S168:S192" si="64">Q168+N168</f>
        <v>26512</v>
      </c>
      <c r="T168" s="10"/>
      <c r="U168" s="64">
        <v>35.9</v>
      </c>
      <c r="V168" s="64">
        <v>10.86</v>
      </c>
      <c r="W168" s="10"/>
      <c r="X168" s="43">
        <v>391420000</v>
      </c>
      <c r="Y168" s="36">
        <v>0.11899999999999999</v>
      </c>
      <c r="Z168" s="10"/>
      <c r="AA168" s="20">
        <v>55</v>
      </c>
      <c r="AB168" s="20">
        <v>10</v>
      </c>
      <c r="AC168" s="20">
        <v>1</v>
      </c>
      <c r="AD168" s="20">
        <v>33</v>
      </c>
      <c r="AE168" s="20">
        <v>1</v>
      </c>
      <c r="AF168" s="66">
        <f t="shared" ref="AF168:AF192" si="65">SUM(AA168:AE168)</f>
        <v>100</v>
      </c>
      <c r="AG168" s="10"/>
      <c r="AH168" s="36">
        <v>-8.7999999999999995E-2</v>
      </c>
      <c r="AI168" s="40">
        <v>23518</v>
      </c>
      <c r="AJ168" s="37">
        <v>0.61</v>
      </c>
      <c r="AK168" s="42" t="s">
        <v>213</v>
      </c>
      <c r="AL168" s="41">
        <v>626</v>
      </c>
      <c r="AN168" s="86"/>
      <c r="AO168" s="87"/>
      <c r="AP168" s="88">
        <f t="shared" ref="AP168:AP192" si="66">N168*AN168*AO168</f>
        <v>0</v>
      </c>
      <c r="AR168" s="86">
        <f t="shared" ref="AR168:AR192" si="67">AN168</f>
        <v>0</v>
      </c>
      <c r="AS168" s="87"/>
      <c r="AT168" s="88">
        <f t="shared" ref="AT168:AT192" si="68">Q168*AR168*AS168</f>
        <v>0</v>
      </c>
      <c r="AV168" s="88">
        <v>0</v>
      </c>
    </row>
    <row r="169" spans="1:48" ht="24" customHeight="1">
      <c r="A169" s="16"/>
      <c r="B169" s="17">
        <f t="shared" ref="B169:B192" si="69">B168+1</f>
        <v>2</v>
      </c>
      <c r="C169" s="10"/>
      <c r="D169" s="18" t="s">
        <v>35</v>
      </c>
      <c r="E169" s="10"/>
      <c r="F169" s="18" t="s">
        <v>11</v>
      </c>
      <c r="G169" s="18" t="s">
        <v>11</v>
      </c>
      <c r="H169" s="10"/>
      <c r="I169" s="19">
        <v>10524117</v>
      </c>
      <c r="J169" s="19">
        <v>280</v>
      </c>
      <c r="K169" s="17" t="s">
        <v>6</v>
      </c>
      <c r="L169" s="10"/>
      <c r="M169" s="60">
        <v>112</v>
      </c>
      <c r="N169" s="60">
        <v>3651</v>
      </c>
      <c r="O169" s="60">
        <v>2228</v>
      </c>
      <c r="P169" s="10"/>
      <c r="Q169" s="60">
        <f t="shared" si="63"/>
        <v>54765</v>
      </c>
      <c r="R169" s="10"/>
      <c r="S169" s="62">
        <f t="shared" si="64"/>
        <v>58416</v>
      </c>
      <c r="T169" s="10"/>
      <c r="U169" s="64">
        <v>34.700000000000003</v>
      </c>
      <c r="V169" s="64">
        <v>21.12</v>
      </c>
      <c r="W169" s="10"/>
      <c r="X169" s="43">
        <v>341340000</v>
      </c>
      <c r="Y169" s="36">
        <v>0.115</v>
      </c>
      <c r="Z169" s="10"/>
      <c r="AA169" s="20">
        <v>43</v>
      </c>
      <c r="AB169" s="20">
        <v>3</v>
      </c>
      <c r="AC169" s="20">
        <v>2</v>
      </c>
      <c r="AD169" s="20">
        <v>51</v>
      </c>
      <c r="AE169" s="20">
        <v>1</v>
      </c>
      <c r="AF169" s="66">
        <f t="shared" si="65"/>
        <v>100</v>
      </c>
      <c r="AG169" s="10"/>
      <c r="AH169" s="36">
        <v>-4.4999999999999998E-2</v>
      </c>
      <c r="AI169" s="40">
        <v>1057</v>
      </c>
      <c r="AJ169" s="37">
        <v>0.65</v>
      </c>
      <c r="AK169" s="42" t="s">
        <v>214</v>
      </c>
      <c r="AL169" s="41">
        <v>1176</v>
      </c>
      <c r="AN169" s="86"/>
      <c r="AO169" s="87"/>
      <c r="AP169" s="88">
        <f t="shared" si="66"/>
        <v>0</v>
      </c>
      <c r="AR169" s="86">
        <f t="shared" si="67"/>
        <v>0</v>
      </c>
      <c r="AS169" s="87"/>
      <c r="AT169" s="88">
        <f t="shared" si="68"/>
        <v>0</v>
      </c>
      <c r="AV169" s="88">
        <v>0</v>
      </c>
    </row>
    <row r="170" spans="1:48" ht="24" customHeight="1">
      <c r="A170" s="16"/>
      <c r="B170" s="17">
        <f t="shared" si="69"/>
        <v>3</v>
      </c>
      <c r="C170" s="10"/>
      <c r="D170" s="18" t="s">
        <v>186</v>
      </c>
      <c r="E170" s="10"/>
      <c r="F170" s="18" t="s">
        <v>11</v>
      </c>
      <c r="G170" s="18" t="s">
        <v>11</v>
      </c>
      <c r="H170" s="10"/>
      <c r="I170" s="19">
        <v>16150362</v>
      </c>
      <c r="J170" s="19">
        <v>940</v>
      </c>
      <c r="K170" s="17" t="s">
        <v>6</v>
      </c>
      <c r="L170" s="10"/>
      <c r="M170" s="60">
        <v>1721</v>
      </c>
      <c r="N170" s="60">
        <v>5601</v>
      </c>
      <c r="O170" s="60">
        <v>2731</v>
      </c>
      <c r="P170" s="10"/>
      <c r="Q170" s="60">
        <f t="shared" si="63"/>
        <v>84015</v>
      </c>
      <c r="R170" s="10"/>
      <c r="S170" s="62">
        <f t="shared" si="64"/>
        <v>89616</v>
      </c>
      <c r="T170" s="10"/>
      <c r="U170" s="64">
        <v>34.700000000000003</v>
      </c>
      <c r="V170" s="64">
        <v>18.91</v>
      </c>
      <c r="W170" s="10"/>
      <c r="X170" s="43">
        <v>2370000000</v>
      </c>
      <c r="Y170" s="36">
        <v>0.115</v>
      </c>
      <c r="Z170" s="10"/>
      <c r="AA170" s="20">
        <v>55</v>
      </c>
      <c r="AB170" s="20">
        <v>7</v>
      </c>
      <c r="AC170" s="20">
        <v>3</v>
      </c>
      <c r="AD170" s="20">
        <v>32</v>
      </c>
      <c r="AE170" s="20">
        <v>3</v>
      </c>
      <c r="AF170" s="66">
        <f t="shared" si="65"/>
        <v>100</v>
      </c>
      <c r="AG170" s="10"/>
      <c r="AH170" s="36">
        <v>-6.7000000000000004E-2</v>
      </c>
      <c r="AI170" s="40">
        <v>7421</v>
      </c>
      <c r="AJ170" s="37">
        <v>0.77</v>
      </c>
      <c r="AK170" s="42" t="s">
        <v>210</v>
      </c>
      <c r="AL170" s="41">
        <v>1044</v>
      </c>
      <c r="AN170" s="86"/>
      <c r="AO170" s="87"/>
      <c r="AP170" s="88">
        <f t="shared" si="66"/>
        <v>0</v>
      </c>
      <c r="AR170" s="86">
        <f t="shared" si="67"/>
        <v>0</v>
      </c>
      <c r="AS170" s="87"/>
      <c r="AT170" s="88">
        <f t="shared" si="68"/>
        <v>0</v>
      </c>
      <c r="AV170" s="88">
        <v>0</v>
      </c>
    </row>
    <row r="171" spans="1:48" ht="24" customHeight="1">
      <c r="A171" s="16"/>
      <c r="B171" s="17">
        <f t="shared" si="69"/>
        <v>4</v>
      </c>
      <c r="C171" s="10"/>
      <c r="D171" s="18" t="s">
        <v>40</v>
      </c>
      <c r="E171" s="10"/>
      <c r="F171" s="18" t="s">
        <v>11</v>
      </c>
      <c r="G171" s="18" t="s">
        <v>11</v>
      </c>
      <c r="H171" s="10"/>
      <c r="I171" s="19">
        <v>4594621</v>
      </c>
      <c r="J171" s="19">
        <v>370</v>
      </c>
      <c r="K171" s="17" t="s">
        <v>6</v>
      </c>
      <c r="L171" s="10"/>
      <c r="M171" s="60">
        <v>193</v>
      </c>
      <c r="N171" s="60">
        <v>1546</v>
      </c>
      <c r="O171" s="60">
        <v>3470</v>
      </c>
      <c r="P171" s="10"/>
      <c r="Q171" s="60">
        <f t="shared" si="63"/>
        <v>23190</v>
      </c>
      <c r="R171" s="10"/>
      <c r="S171" s="62">
        <f t="shared" si="64"/>
        <v>24736</v>
      </c>
      <c r="T171" s="10"/>
      <c r="U171" s="64">
        <v>33.6</v>
      </c>
      <c r="V171" s="64">
        <v>76.459999999999994</v>
      </c>
      <c r="W171" s="10"/>
      <c r="X171" s="43">
        <v>196400000</v>
      </c>
      <c r="Y171" s="36">
        <v>0.112</v>
      </c>
      <c r="Z171" s="10"/>
      <c r="AA171" s="20">
        <v>39</v>
      </c>
      <c r="AB171" s="20">
        <v>2</v>
      </c>
      <c r="AC171" s="20">
        <v>1</v>
      </c>
      <c r="AD171" s="20">
        <v>57</v>
      </c>
      <c r="AE171" s="20">
        <v>1</v>
      </c>
      <c r="AF171" s="66">
        <f t="shared" si="65"/>
        <v>100</v>
      </c>
      <c r="AG171" s="10"/>
      <c r="AH171" s="36">
        <v>-3.7999999999999999E-2</v>
      </c>
      <c r="AI171" s="40">
        <v>816</v>
      </c>
      <c r="AJ171" s="37">
        <v>0.68</v>
      </c>
      <c r="AK171" s="42" t="s">
        <v>213</v>
      </c>
      <c r="AL171" s="41">
        <v>4713</v>
      </c>
      <c r="AN171" s="86"/>
      <c r="AO171" s="87"/>
      <c r="AP171" s="88">
        <f t="shared" si="66"/>
        <v>0</v>
      </c>
      <c r="AR171" s="86">
        <f t="shared" si="67"/>
        <v>0</v>
      </c>
      <c r="AS171" s="87"/>
      <c r="AT171" s="88">
        <f t="shared" si="68"/>
        <v>0</v>
      </c>
      <c r="AV171" s="88">
        <v>0</v>
      </c>
    </row>
    <row r="172" spans="1:48" ht="24" customHeight="1">
      <c r="A172" s="16"/>
      <c r="B172" s="17">
        <f t="shared" si="69"/>
        <v>5</v>
      </c>
      <c r="C172" s="10"/>
      <c r="D172" s="18" t="s">
        <v>54</v>
      </c>
      <c r="E172" s="10"/>
      <c r="F172" s="18" t="s">
        <v>11</v>
      </c>
      <c r="G172" s="18" t="s">
        <v>11</v>
      </c>
      <c r="H172" s="10"/>
      <c r="I172" s="19">
        <v>78736152</v>
      </c>
      <c r="J172" s="19">
        <v>420</v>
      </c>
      <c r="K172" s="17" t="s">
        <v>6</v>
      </c>
      <c r="L172" s="10"/>
      <c r="M172" s="60">
        <v>385</v>
      </c>
      <c r="N172" s="60">
        <v>26529</v>
      </c>
      <c r="O172" s="60">
        <v>20521</v>
      </c>
      <c r="P172" s="10"/>
      <c r="Q172" s="60">
        <f t="shared" si="63"/>
        <v>397935</v>
      </c>
      <c r="R172" s="10"/>
      <c r="S172" s="62">
        <f t="shared" si="64"/>
        <v>424464</v>
      </c>
      <c r="T172" s="10"/>
      <c r="U172" s="64">
        <v>33.700000000000003</v>
      </c>
      <c r="V172" s="64">
        <v>26.06</v>
      </c>
      <c r="W172" s="10"/>
      <c r="X172" s="43">
        <v>4160000000</v>
      </c>
      <c r="Y172" s="36">
        <v>0.112</v>
      </c>
      <c r="Z172" s="10"/>
      <c r="AA172" s="20">
        <v>53</v>
      </c>
      <c r="AB172" s="20">
        <v>3</v>
      </c>
      <c r="AC172" s="20">
        <v>1</v>
      </c>
      <c r="AD172" s="20">
        <v>42</v>
      </c>
      <c r="AE172" s="20">
        <v>1</v>
      </c>
      <c r="AF172" s="66">
        <f t="shared" si="65"/>
        <v>100</v>
      </c>
      <c r="AG172" s="10"/>
      <c r="AH172" s="36">
        <v>-7.6999999999999999E-2</v>
      </c>
      <c r="AI172" s="40">
        <v>518</v>
      </c>
      <c r="AJ172" s="37">
        <v>0.62</v>
      </c>
      <c r="AK172" s="42" t="s">
        <v>213</v>
      </c>
      <c r="AL172" s="41">
        <v>1728</v>
      </c>
      <c r="AN172" s="86"/>
      <c r="AO172" s="87"/>
      <c r="AP172" s="88">
        <f t="shared" si="66"/>
        <v>0</v>
      </c>
      <c r="AR172" s="86">
        <f t="shared" si="67"/>
        <v>0</v>
      </c>
      <c r="AS172" s="87"/>
      <c r="AT172" s="88">
        <f t="shared" si="68"/>
        <v>0</v>
      </c>
      <c r="AV172" s="88">
        <v>0</v>
      </c>
    </row>
    <row r="173" spans="1:48" ht="24" customHeight="1">
      <c r="A173" s="16"/>
      <c r="B173" s="17">
        <f t="shared" si="69"/>
        <v>6</v>
      </c>
      <c r="C173" s="10"/>
      <c r="D173" s="18" t="s">
        <v>78</v>
      </c>
      <c r="E173" s="10"/>
      <c r="F173" s="18" t="s">
        <v>11</v>
      </c>
      <c r="G173" s="18" t="s">
        <v>11</v>
      </c>
      <c r="H173" s="10"/>
      <c r="I173" s="19">
        <v>1815698</v>
      </c>
      <c r="J173" s="19">
        <v>620</v>
      </c>
      <c r="K173" s="17" t="s">
        <v>6</v>
      </c>
      <c r="L173" s="10"/>
      <c r="M173" s="60">
        <v>122</v>
      </c>
      <c r="N173" s="60">
        <v>565</v>
      </c>
      <c r="O173" s="60">
        <v>390</v>
      </c>
      <c r="P173" s="10"/>
      <c r="Q173" s="60">
        <f t="shared" si="63"/>
        <v>8475</v>
      </c>
      <c r="R173" s="10"/>
      <c r="S173" s="62">
        <f t="shared" si="64"/>
        <v>9040</v>
      </c>
      <c r="T173" s="10"/>
      <c r="U173" s="64">
        <v>31.1</v>
      </c>
      <c r="V173" s="64">
        <v>21.5</v>
      </c>
      <c r="W173" s="10"/>
      <c r="X173" s="43">
        <v>121900000</v>
      </c>
      <c r="Y173" s="36">
        <v>0.10299999999999999</v>
      </c>
      <c r="Z173" s="10"/>
      <c r="AA173" s="20">
        <v>50</v>
      </c>
      <c r="AB173" s="20">
        <v>10</v>
      </c>
      <c r="AC173" s="20">
        <v>1</v>
      </c>
      <c r="AD173" s="20">
        <v>38</v>
      </c>
      <c r="AE173" s="20">
        <v>1</v>
      </c>
      <c r="AF173" s="66">
        <f t="shared" si="65"/>
        <v>100</v>
      </c>
      <c r="AG173" s="10"/>
      <c r="AH173" s="36">
        <v>-5.7000000000000002E-2</v>
      </c>
      <c r="AI173" s="40">
        <v>3428</v>
      </c>
      <c r="AJ173" s="37">
        <v>0.72</v>
      </c>
      <c r="AK173" s="42" t="s">
        <v>214</v>
      </c>
      <c r="AL173" s="41">
        <v>1202</v>
      </c>
      <c r="AN173" s="86"/>
      <c r="AO173" s="87"/>
      <c r="AP173" s="88">
        <f t="shared" si="66"/>
        <v>0</v>
      </c>
      <c r="AR173" s="86">
        <f t="shared" si="67"/>
        <v>0</v>
      </c>
      <c r="AS173" s="87"/>
      <c r="AT173" s="88">
        <f t="shared" si="68"/>
        <v>0</v>
      </c>
      <c r="AV173" s="88">
        <v>0</v>
      </c>
    </row>
    <row r="174" spans="1:48" ht="24" customHeight="1">
      <c r="A174" s="16"/>
      <c r="B174" s="17">
        <f t="shared" si="69"/>
        <v>7</v>
      </c>
      <c r="C174" s="10"/>
      <c r="D174" s="18" t="s">
        <v>107</v>
      </c>
      <c r="E174" s="10"/>
      <c r="F174" s="18" t="s">
        <v>11</v>
      </c>
      <c r="G174" s="18" t="s">
        <v>11</v>
      </c>
      <c r="H174" s="10"/>
      <c r="I174" s="19">
        <v>18091576</v>
      </c>
      <c r="J174" s="19">
        <v>320</v>
      </c>
      <c r="K174" s="17" t="s">
        <v>6</v>
      </c>
      <c r="L174" s="10"/>
      <c r="M174" s="60">
        <v>1122</v>
      </c>
      <c r="N174" s="60">
        <v>5601</v>
      </c>
      <c r="O174" s="60">
        <v>2217</v>
      </c>
      <c r="P174" s="10"/>
      <c r="Q174" s="60">
        <f t="shared" si="63"/>
        <v>84015</v>
      </c>
      <c r="R174" s="10"/>
      <c r="S174" s="62">
        <f t="shared" si="64"/>
        <v>89616</v>
      </c>
      <c r="T174" s="10"/>
      <c r="U174" s="64">
        <v>31</v>
      </c>
      <c r="V174" s="64">
        <v>13.23</v>
      </c>
      <c r="W174" s="10"/>
      <c r="X174" s="43">
        <v>559270000</v>
      </c>
      <c r="Y174" s="36">
        <v>0.10299999999999999</v>
      </c>
      <c r="Z174" s="10"/>
      <c r="AA174" s="20">
        <v>49</v>
      </c>
      <c r="AB174" s="20">
        <v>5</v>
      </c>
      <c r="AC174" s="20">
        <v>4</v>
      </c>
      <c r="AD174" s="20">
        <v>41</v>
      </c>
      <c r="AE174" s="20">
        <v>1</v>
      </c>
      <c r="AF174" s="66">
        <f t="shared" si="65"/>
        <v>100</v>
      </c>
      <c r="AG174" s="10"/>
      <c r="AH174" s="36">
        <v>-4.7E-2</v>
      </c>
      <c r="AI174" s="40">
        <v>2673</v>
      </c>
      <c r="AJ174" s="37">
        <v>0.62</v>
      </c>
      <c r="AK174" s="42" t="s">
        <v>213</v>
      </c>
      <c r="AL174" s="41">
        <v>726</v>
      </c>
      <c r="AN174" s="86"/>
      <c r="AO174" s="87"/>
      <c r="AP174" s="88">
        <f t="shared" si="66"/>
        <v>0</v>
      </c>
      <c r="AR174" s="86">
        <f t="shared" si="67"/>
        <v>0</v>
      </c>
      <c r="AS174" s="87"/>
      <c r="AT174" s="88">
        <f t="shared" si="68"/>
        <v>0</v>
      </c>
      <c r="AV174" s="88">
        <v>0</v>
      </c>
    </row>
    <row r="175" spans="1:48" ht="24" customHeight="1">
      <c r="A175" s="16"/>
      <c r="B175" s="17">
        <f t="shared" si="69"/>
        <v>8</v>
      </c>
      <c r="C175" s="10"/>
      <c r="D175" s="18" t="s">
        <v>34</v>
      </c>
      <c r="E175" s="10"/>
      <c r="F175" s="18" t="s">
        <v>11</v>
      </c>
      <c r="G175" s="18" t="s">
        <v>11</v>
      </c>
      <c r="H175" s="10"/>
      <c r="I175" s="19">
        <v>18646432</v>
      </c>
      <c r="J175" s="19">
        <v>640</v>
      </c>
      <c r="K175" s="17" t="s">
        <v>6</v>
      </c>
      <c r="L175" s="10"/>
      <c r="M175" s="60">
        <v>878</v>
      </c>
      <c r="N175" s="60">
        <v>5686</v>
      </c>
      <c r="O175" s="60">
        <v>3464</v>
      </c>
      <c r="P175" s="10"/>
      <c r="Q175" s="60">
        <f t="shared" si="63"/>
        <v>85290</v>
      </c>
      <c r="R175" s="10"/>
      <c r="S175" s="62">
        <f t="shared" si="64"/>
        <v>90976</v>
      </c>
      <c r="T175" s="10"/>
      <c r="U175" s="64">
        <v>30.5</v>
      </c>
      <c r="V175" s="64">
        <v>16.93</v>
      </c>
      <c r="W175" s="10"/>
      <c r="X175" s="43">
        <v>1100000000</v>
      </c>
      <c r="Y175" s="36">
        <v>0.10100000000000001</v>
      </c>
      <c r="Z175" s="10"/>
      <c r="AA175" s="20">
        <v>51</v>
      </c>
      <c r="AB175" s="20">
        <v>5</v>
      </c>
      <c r="AC175" s="20">
        <v>2</v>
      </c>
      <c r="AD175" s="20">
        <v>41</v>
      </c>
      <c r="AE175" s="20">
        <v>1</v>
      </c>
      <c r="AF175" s="66">
        <f t="shared" si="65"/>
        <v>100</v>
      </c>
      <c r="AG175" s="10"/>
      <c r="AH175" s="36">
        <v>-8.9999999999999993E-3</v>
      </c>
      <c r="AI175" s="40">
        <v>11296</v>
      </c>
      <c r="AJ175" s="37">
        <v>0.54</v>
      </c>
      <c r="AK175" s="42" t="s">
        <v>214</v>
      </c>
      <c r="AL175" s="41">
        <v>969</v>
      </c>
      <c r="AN175" s="86"/>
      <c r="AO175" s="87"/>
      <c r="AP175" s="88">
        <f t="shared" si="66"/>
        <v>0</v>
      </c>
      <c r="AR175" s="86">
        <f t="shared" si="67"/>
        <v>0</v>
      </c>
      <c r="AS175" s="87"/>
      <c r="AT175" s="88">
        <f t="shared" si="68"/>
        <v>0</v>
      </c>
      <c r="AV175" s="88">
        <v>0</v>
      </c>
    </row>
    <row r="176" spans="1:48" ht="24" customHeight="1">
      <c r="A176" s="16"/>
      <c r="B176" s="17">
        <f t="shared" si="69"/>
        <v>9</v>
      </c>
      <c r="C176" s="10"/>
      <c r="D176" s="18" t="s">
        <v>119</v>
      </c>
      <c r="E176" s="10"/>
      <c r="F176" s="18" t="s">
        <v>11</v>
      </c>
      <c r="G176" s="18" t="s">
        <v>11</v>
      </c>
      <c r="H176" s="10"/>
      <c r="I176" s="19">
        <v>28829476</v>
      </c>
      <c r="J176" s="19">
        <v>480</v>
      </c>
      <c r="K176" s="17" t="s">
        <v>6</v>
      </c>
      <c r="L176" s="10"/>
      <c r="M176" s="60">
        <v>1379</v>
      </c>
      <c r="N176" s="60">
        <v>8665</v>
      </c>
      <c r="O176" s="60">
        <v>5054</v>
      </c>
      <c r="P176" s="10"/>
      <c r="Q176" s="60">
        <f t="shared" si="63"/>
        <v>129975</v>
      </c>
      <c r="R176" s="10"/>
      <c r="S176" s="62">
        <f t="shared" si="64"/>
        <v>138640</v>
      </c>
      <c r="T176" s="10"/>
      <c r="U176" s="64">
        <v>30.1</v>
      </c>
      <c r="V176" s="64">
        <v>17.420000000000002</v>
      </c>
      <c r="W176" s="10"/>
      <c r="X176" s="43">
        <v>1100000000</v>
      </c>
      <c r="Y176" s="36">
        <v>0.1</v>
      </c>
      <c r="Z176" s="10"/>
      <c r="AA176" s="20">
        <v>30</v>
      </c>
      <c r="AB176" s="20">
        <v>9</v>
      </c>
      <c r="AC176" s="20">
        <v>6</v>
      </c>
      <c r="AD176" s="20">
        <v>54</v>
      </c>
      <c r="AE176" s="20">
        <v>1</v>
      </c>
      <c r="AF176" s="66">
        <f t="shared" si="65"/>
        <v>100</v>
      </c>
      <c r="AG176" s="10"/>
      <c r="AH176" s="36">
        <v>-5.6000000000000001E-2</v>
      </c>
      <c r="AI176" s="40">
        <v>2424</v>
      </c>
      <c r="AJ176" s="37">
        <v>0.73</v>
      </c>
      <c r="AK176" s="42" t="s">
        <v>213</v>
      </c>
      <c r="AL176" s="41">
        <v>970</v>
      </c>
      <c r="AN176" s="86"/>
      <c r="AO176" s="87"/>
      <c r="AP176" s="88">
        <f t="shared" si="66"/>
        <v>0</v>
      </c>
      <c r="AR176" s="86">
        <f t="shared" si="67"/>
        <v>0</v>
      </c>
      <c r="AS176" s="87"/>
      <c r="AT176" s="88">
        <f t="shared" si="68"/>
        <v>0</v>
      </c>
      <c r="AV176" s="88">
        <v>0</v>
      </c>
    </row>
    <row r="177" spans="1:48" ht="24" customHeight="1">
      <c r="A177" s="16"/>
      <c r="B177" s="17">
        <f t="shared" si="69"/>
        <v>10</v>
      </c>
      <c r="C177" s="10"/>
      <c r="D177" s="18" t="s">
        <v>156</v>
      </c>
      <c r="E177" s="10"/>
      <c r="F177" s="18" t="s">
        <v>11</v>
      </c>
      <c r="G177" s="18" t="s">
        <v>11</v>
      </c>
      <c r="H177" s="10"/>
      <c r="I177" s="19">
        <v>12230730</v>
      </c>
      <c r="J177" s="19">
        <v>820</v>
      </c>
      <c r="K177" s="17" t="s">
        <v>6</v>
      </c>
      <c r="L177" s="10"/>
      <c r="M177" s="60">
        <v>130</v>
      </c>
      <c r="N177" s="60">
        <v>3661</v>
      </c>
      <c r="O177" s="60">
        <v>1745</v>
      </c>
      <c r="P177" s="10"/>
      <c r="Q177" s="60">
        <f t="shared" si="63"/>
        <v>54915</v>
      </c>
      <c r="R177" s="10"/>
      <c r="S177" s="62">
        <f t="shared" si="64"/>
        <v>58576</v>
      </c>
      <c r="T177" s="10"/>
      <c r="U177" s="64">
        <v>29.9</v>
      </c>
      <c r="V177" s="64">
        <v>18.010000000000002</v>
      </c>
      <c r="W177" s="10"/>
      <c r="X177" s="43">
        <v>289040000</v>
      </c>
      <c r="Y177" s="36">
        <v>0.1</v>
      </c>
      <c r="Z177" s="10"/>
      <c r="AA177" s="20">
        <v>40</v>
      </c>
      <c r="AB177" s="20">
        <v>7</v>
      </c>
      <c r="AC177" s="20">
        <v>3</v>
      </c>
      <c r="AD177" s="20">
        <v>49</v>
      </c>
      <c r="AE177" s="20">
        <v>1</v>
      </c>
      <c r="AF177" s="66">
        <f t="shared" si="65"/>
        <v>100</v>
      </c>
      <c r="AG177" s="10"/>
      <c r="AH177" s="36">
        <v>0.01</v>
      </c>
      <c r="AI177" s="40">
        <v>569</v>
      </c>
      <c r="AJ177" s="37">
        <v>0.59</v>
      </c>
      <c r="AK177" s="42" t="s">
        <v>213</v>
      </c>
      <c r="AL177" s="41">
        <v>1072</v>
      </c>
      <c r="AN177" s="86"/>
      <c r="AO177" s="87"/>
      <c r="AP177" s="88">
        <f t="shared" si="66"/>
        <v>0</v>
      </c>
      <c r="AR177" s="86">
        <f t="shared" si="67"/>
        <v>0</v>
      </c>
      <c r="AS177" s="87"/>
      <c r="AT177" s="88">
        <f t="shared" si="68"/>
        <v>0</v>
      </c>
      <c r="AV177" s="88">
        <v>0</v>
      </c>
    </row>
    <row r="178" spans="1:48" ht="24" customHeight="1">
      <c r="A178" s="16"/>
      <c r="B178" s="17">
        <f t="shared" si="69"/>
        <v>11</v>
      </c>
      <c r="C178" s="10"/>
      <c r="D178" s="18" t="s">
        <v>178</v>
      </c>
      <c r="E178" s="10"/>
      <c r="F178" s="18" t="s">
        <v>11</v>
      </c>
      <c r="G178" s="18" t="s">
        <v>11</v>
      </c>
      <c r="H178" s="10"/>
      <c r="I178" s="19">
        <v>55572200</v>
      </c>
      <c r="J178" s="19">
        <v>900</v>
      </c>
      <c r="K178" s="17" t="s">
        <v>6</v>
      </c>
      <c r="L178" s="10"/>
      <c r="M178" s="60">
        <v>3256</v>
      </c>
      <c r="N178" s="60">
        <v>16252</v>
      </c>
      <c r="O178" s="60">
        <v>5496</v>
      </c>
      <c r="P178" s="10"/>
      <c r="Q178" s="60">
        <f t="shared" si="63"/>
        <v>243780</v>
      </c>
      <c r="R178" s="10"/>
      <c r="S178" s="62">
        <f t="shared" si="64"/>
        <v>260032</v>
      </c>
      <c r="T178" s="10"/>
      <c r="U178" s="64">
        <v>29.2</v>
      </c>
      <c r="V178" s="64">
        <v>10.46</v>
      </c>
      <c r="W178" s="10"/>
      <c r="X178" s="43">
        <v>4990000000</v>
      </c>
      <c r="Y178" s="36">
        <v>0.1</v>
      </c>
      <c r="Z178" s="10"/>
      <c r="AA178" s="20">
        <v>49</v>
      </c>
      <c r="AB178" s="20">
        <v>5</v>
      </c>
      <c r="AC178" s="20">
        <v>5</v>
      </c>
      <c r="AD178" s="20">
        <v>40</v>
      </c>
      <c r="AE178" s="20">
        <v>1</v>
      </c>
      <c r="AF178" s="66">
        <f t="shared" si="65"/>
        <v>100</v>
      </c>
      <c r="AG178" s="10"/>
      <c r="AH178" s="36">
        <v>-3.5999999999999997E-2</v>
      </c>
      <c r="AI178" s="40">
        <v>3893</v>
      </c>
      <c r="AJ178" s="37">
        <v>0.56999999999999995</v>
      </c>
      <c r="AK178" s="42" t="s">
        <v>214</v>
      </c>
      <c r="AL178" s="41">
        <v>605</v>
      </c>
      <c r="AN178" s="86"/>
      <c r="AO178" s="87"/>
      <c r="AP178" s="88">
        <f t="shared" si="66"/>
        <v>0</v>
      </c>
      <c r="AR178" s="86">
        <f t="shared" si="67"/>
        <v>0</v>
      </c>
      <c r="AS178" s="87"/>
      <c r="AT178" s="88">
        <f t="shared" si="68"/>
        <v>0</v>
      </c>
      <c r="AV178" s="88">
        <v>0</v>
      </c>
    </row>
    <row r="179" spans="1:48" ht="24" customHeight="1">
      <c r="A179" s="16"/>
      <c r="B179" s="17">
        <f t="shared" si="69"/>
        <v>12</v>
      </c>
      <c r="C179" s="10"/>
      <c r="D179" s="18" t="s">
        <v>70</v>
      </c>
      <c r="E179" s="10"/>
      <c r="F179" s="18" t="s">
        <v>11</v>
      </c>
      <c r="G179" s="18" t="s">
        <v>11</v>
      </c>
      <c r="H179" s="10"/>
      <c r="I179" s="19">
        <v>2038501</v>
      </c>
      <c r="J179" s="19">
        <v>440</v>
      </c>
      <c r="K179" s="17" t="s">
        <v>6</v>
      </c>
      <c r="L179" s="10"/>
      <c r="M179" s="60">
        <v>139</v>
      </c>
      <c r="N179" s="60">
        <v>605</v>
      </c>
      <c r="O179" s="60">
        <v>282</v>
      </c>
      <c r="P179" s="10"/>
      <c r="Q179" s="60">
        <f t="shared" si="63"/>
        <v>9075</v>
      </c>
      <c r="R179" s="10"/>
      <c r="S179" s="62">
        <f t="shared" si="64"/>
        <v>9680</v>
      </c>
      <c r="T179" s="10"/>
      <c r="U179" s="64">
        <v>29.7</v>
      </c>
      <c r="V179" s="64">
        <v>13.55</v>
      </c>
      <c r="W179" s="10"/>
      <c r="X179" s="43">
        <v>142330000</v>
      </c>
      <c r="Y179" s="36">
        <v>9.9000000000000005E-2</v>
      </c>
      <c r="Z179" s="10"/>
      <c r="AA179" s="20">
        <v>50</v>
      </c>
      <c r="AB179" s="20">
        <v>8</v>
      </c>
      <c r="AC179" s="20">
        <v>2</v>
      </c>
      <c r="AD179" s="20">
        <v>39</v>
      </c>
      <c r="AE179" s="20">
        <v>1</v>
      </c>
      <c r="AF179" s="66">
        <f t="shared" si="65"/>
        <v>100</v>
      </c>
      <c r="AG179" s="10"/>
      <c r="AH179" s="36">
        <v>-0.04</v>
      </c>
      <c r="AI179" s="40">
        <v>4168</v>
      </c>
      <c r="AJ179" s="37">
        <v>0.6</v>
      </c>
      <c r="AK179" s="42" t="s">
        <v>214</v>
      </c>
      <c r="AL179" s="41">
        <v>713</v>
      </c>
      <c r="AN179" s="86"/>
      <c r="AO179" s="87"/>
      <c r="AP179" s="88">
        <f t="shared" si="66"/>
        <v>0</v>
      </c>
      <c r="AR179" s="86">
        <f t="shared" si="67"/>
        <v>0</v>
      </c>
      <c r="AS179" s="87"/>
      <c r="AT179" s="88">
        <f t="shared" si="68"/>
        <v>0</v>
      </c>
      <c r="AV179" s="88">
        <v>0</v>
      </c>
    </row>
    <row r="180" spans="1:48" ht="24" customHeight="1">
      <c r="A180" s="16"/>
      <c r="B180" s="17">
        <f t="shared" si="69"/>
        <v>13</v>
      </c>
      <c r="C180" s="10"/>
      <c r="D180" s="18" t="s">
        <v>141</v>
      </c>
      <c r="E180" s="10"/>
      <c r="F180" s="18" t="s">
        <v>11</v>
      </c>
      <c r="G180" s="18" t="s">
        <v>11</v>
      </c>
      <c r="H180" s="10"/>
      <c r="I180" s="19">
        <v>11917508</v>
      </c>
      <c r="J180" s="19">
        <v>700</v>
      </c>
      <c r="K180" s="17" t="s">
        <v>6</v>
      </c>
      <c r="L180" s="10"/>
      <c r="M180" s="60">
        <v>593</v>
      </c>
      <c r="N180" s="60">
        <v>3535</v>
      </c>
      <c r="O180" s="60">
        <v>2623</v>
      </c>
      <c r="P180" s="10"/>
      <c r="Q180" s="60">
        <f t="shared" si="63"/>
        <v>53025</v>
      </c>
      <c r="R180" s="10"/>
      <c r="S180" s="62">
        <f t="shared" si="64"/>
        <v>56560</v>
      </c>
      <c r="T180" s="10"/>
      <c r="U180" s="64">
        <v>29.7</v>
      </c>
      <c r="V180" s="64">
        <v>21.48</v>
      </c>
      <c r="W180" s="10"/>
      <c r="X180" s="43">
        <v>835930000</v>
      </c>
      <c r="Y180" s="36">
        <v>9.9000000000000005E-2</v>
      </c>
      <c r="Z180" s="10"/>
      <c r="AA180" s="20">
        <v>21</v>
      </c>
      <c r="AB180" s="20">
        <v>20</v>
      </c>
      <c r="AC180" s="20">
        <v>10</v>
      </c>
      <c r="AD180" s="20">
        <v>48</v>
      </c>
      <c r="AE180" s="20">
        <v>1</v>
      </c>
      <c r="AF180" s="66">
        <f t="shared" si="65"/>
        <v>100</v>
      </c>
      <c r="AG180" s="10"/>
      <c r="AH180" s="36">
        <v>-5.6000000000000001E-2</v>
      </c>
      <c r="AI180" s="40">
        <v>1512</v>
      </c>
      <c r="AJ180" s="37">
        <v>0.62</v>
      </c>
      <c r="AK180" s="42" t="s">
        <v>213</v>
      </c>
      <c r="AL180" s="41">
        <v>1138</v>
      </c>
      <c r="AN180" s="86"/>
      <c r="AO180" s="87"/>
      <c r="AP180" s="88">
        <f t="shared" si="66"/>
        <v>0</v>
      </c>
      <c r="AR180" s="86">
        <f t="shared" si="67"/>
        <v>0</v>
      </c>
      <c r="AS180" s="87"/>
      <c r="AT180" s="88">
        <f t="shared" si="68"/>
        <v>0</v>
      </c>
      <c r="AV180" s="88">
        <v>0</v>
      </c>
    </row>
    <row r="181" spans="1:48" ht="24" customHeight="1">
      <c r="A181" s="16"/>
      <c r="B181" s="17">
        <f t="shared" si="69"/>
        <v>14</v>
      </c>
      <c r="C181" s="10"/>
      <c r="D181" s="18" t="s">
        <v>168</v>
      </c>
      <c r="E181" s="10"/>
      <c r="F181" s="18" t="s">
        <v>11</v>
      </c>
      <c r="G181" s="18" t="s">
        <v>11</v>
      </c>
      <c r="H181" s="10"/>
      <c r="I181" s="19">
        <v>7606374</v>
      </c>
      <c r="J181" s="19">
        <v>540</v>
      </c>
      <c r="K181" s="17" t="s">
        <v>6</v>
      </c>
      <c r="L181" s="10"/>
      <c r="M181" s="60">
        <v>514</v>
      </c>
      <c r="N181" s="60">
        <v>2224</v>
      </c>
      <c r="O181" s="60">
        <v>1130</v>
      </c>
      <c r="P181" s="10"/>
      <c r="Q181" s="60">
        <f t="shared" si="63"/>
        <v>33360</v>
      </c>
      <c r="R181" s="10"/>
      <c r="S181" s="62">
        <f t="shared" si="64"/>
        <v>35584</v>
      </c>
      <c r="T181" s="10"/>
      <c r="U181" s="64">
        <v>29.2</v>
      </c>
      <c r="V181" s="64">
        <v>15.36</v>
      </c>
      <c r="W181" s="10"/>
      <c r="X181" s="43">
        <v>433370000</v>
      </c>
      <c r="Y181" s="36">
        <v>9.7000000000000003E-2</v>
      </c>
      <c r="Z181" s="10"/>
      <c r="AA181" s="20">
        <v>48</v>
      </c>
      <c r="AB181" s="20">
        <v>7</v>
      </c>
      <c r="AC181" s="20">
        <v>2</v>
      </c>
      <c r="AD181" s="20">
        <v>42</v>
      </c>
      <c r="AE181" s="20">
        <v>1</v>
      </c>
      <c r="AF181" s="66">
        <f t="shared" si="65"/>
        <v>100</v>
      </c>
      <c r="AG181" s="10"/>
      <c r="AH181" s="36">
        <v>-7.0000000000000007E-2</v>
      </c>
      <c r="AI181" s="40">
        <v>843</v>
      </c>
      <c r="AJ181" s="37">
        <v>0.71</v>
      </c>
      <c r="AK181" s="42" t="s">
        <v>214</v>
      </c>
      <c r="AL181" s="41">
        <v>829</v>
      </c>
      <c r="AN181" s="86"/>
      <c r="AO181" s="87"/>
      <c r="AP181" s="88">
        <f t="shared" si="66"/>
        <v>0</v>
      </c>
      <c r="AR181" s="86">
        <f t="shared" si="67"/>
        <v>0</v>
      </c>
      <c r="AS181" s="87"/>
      <c r="AT181" s="88">
        <f t="shared" si="68"/>
        <v>0</v>
      </c>
      <c r="AV181" s="88">
        <v>0</v>
      </c>
    </row>
    <row r="182" spans="1:48" ht="24" customHeight="1">
      <c r="A182" s="16"/>
      <c r="B182" s="17">
        <f t="shared" si="69"/>
        <v>15</v>
      </c>
      <c r="C182" s="10"/>
      <c r="D182" s="18" t="s">
        <v>174</v>
      </c>
      <c r="E182" s="10"/>
      <c r="F182" s="18" t="s">
        <v>11</v>
      </c>
      <c r="G182" s="18" t="s">
        <v>11</v>
      </c>
      <c r="H182" s="10"/>
      <c r="I182" s="19">
        <v>41487964</v>
      </c>
      <c r="J182" s="19">
        <v>660</v>
      </c>
      <c r="K182" s="17" t="s">
        <v>6</v>
      </c>
      <c r="L182" s="10"/>
      <c r="M182" s="60">
        <v>3503</v>
      </c>
      <c r="N182" s="60">
        <v>12036</v>
      </c>
      <c r="O182" s="60">
        <v>5769</v>
      </c>
      <c r="P182" s="10"/>
      <c r="Q182" s="60">
        <f t="shared" si="63"/>
        <v>180540</v>
      </c>
      <c r="R182" s="10"/>
      <c r="S182" s="62">
        <f t="shared" si="64"/>
        <v>192576</v>
      </c>
      <c r="T182" s="10"/>
      <c r="U182" s="64">
        <v>29</v>
      </c>
      <c r="V182" s="64">
        <v>15.15</v>
      </c>
      <c r="W182" s="10"/>
      <c r="X182" s="43">
        <v>2330000000</v>
      </c>
      <c r="Y182" s="36">
        <v>9.6000000000000002E-2</v>
      </c>
      <c r="Z182" s="10"/>
      <c r="AA182" s="20">
        <v>50</v>
      </c>
      <c r="AB182" s="20">
        <v>8</v>
      </c>
      <c r="AC182" s="20">
        <v>13</v>
      </c>
      <c r="AD182" s="20">
        <v>28</v>
      </c>
      <c r="AE182" s="20">
        <v>1</v>
      </c>
      <c r="AF182" s="66">
        <f t="shared" si="65"/>
        <v>100</v>
      </c>
      <c r="AG182" s="10"/>
      <c r="AH182" s="36">
        <v>-0.10199999999999999</v>
      </c>
      <c r="AI182" s="40">
        <v>3844</v>
      </c>
      <c r="AJ182" s="37">
        <v>0.61</v>
      </c>
      <c r="AK182" s="42" t="s">
        <v>213</v>
      </c>
      <c r="AL182" s="41">
        <v>869</v>
      </c>
      <c r="AN182" s="86"/>
      <c r="AO182" s="87"/>
      <c r="AP182" s="88">
        <f t="shared" si="66"/>
        <v>0</v>
      </c>
      <c r="AR182" s="86">
        <f t="shared" si="67"/>
        <v>0</v>
      </c>
      <c r="AS182" s="87"/>
      <c r="AT182" s="88">
        <f t="shared" si="68"/>
        <v>0</v>
      </c>
      <c r="AV182" s="88">
        <v>0</v>
      </c>
    </row>
    <row r="183" spans="1:48" ht="24" customHeight="1">
      <c r="A183" s="16"/>
      <c r="B183" s="17">
        <f t="shared" si="69"/>
        <v>16</v>
      </c>
      <c r="C183" s="10"/>
      <c r="D183" s="18" t="s">
        <v>106</v>
      </c>
      <c r="E183" s="10"/>
      <c r="F183" s="18" t="s">
        <v>11</v>
      </c>
      <c r="G183" s="18" t="s">
        <v>11</v>
      </c>
      <c r="H183" s="10"/>
      <c r="I183" s="19">
        <v>24894552</v>
      </c>
      <c r="J183" s="19">
        <v>400</v>
      </c>
      <c r="K183" s="17" t="s">
        <v>6</v>
      </c>
      <c r="L183" s="10"/>
      <c r="M183" s="60">
        <v>340</v>
      </c>
      <c r="N183" s="60">
        <v>7108</v>
      </c>
      <c r="O183" s="60">
        <v>3416</v>
      </c>
      <c r="P183" s="10"/>
      <c r="Q183" s="60">
        <f t="shared" si="63"/>
        <v>106620</v>
      </c>
      <c r="R183" s="10"/>
      <c r="S183" s="62">
        <f t="shared" si="64"/>
        <v>113728</v>
      </c>
      <c r="T183" s="10"/>
      <c r="U183" s="64">
        <v>28.6</v>
      </c>
      <c r="V183" s="64">
        <v>13.46</v>
      </c>
      <c r="W183" s="10"/>
      <c r="X183" s="43">
        <v>949480000</v>
      </c>
      <c r="Y183" s="36">
        <v>9.5000000000000001E-2</v>
      </c>
      <c r="Z183" s="10"/>
      <c r="AA183" s="20">
        <v>48</v>
      </c>
      <c r="AB183" s="20">
        <v>5</v>
      </c>
      <c r="AC183" s="20">
        <v>4</v>
      </c>
      <c r="AD183" s="20">
        <v>39</v>
      </c>
      <c r="AE183" s="20">
        <v>4</v>
      </c>
      <c r="AF183" s="66">
        <f t="shared" si="65"/>
        <v>100</v>
      </c>
      <c r="AG183" s="10"/>
      <c r="AH183" s="36">
        <v>-3.1E-2</v>
      </c>
      <c r="AI183" s="40">
        <v>952</v>
      </c>
      <c r="AJ183" s="37">
        <v>0.69</v>
      </c>
      <c r="AK183" s="42" t="s">
        <v>213</v>
      </c>
      <c r="AL183" s="41">
        <v>786</v>
      </c>
      <c r="AN183" s="86"/>
      <c r="AO183" s="87"/>
      <c r="AP183" s="88">
        <f t="shared" si="66"/>
        <v>0</v>
      </c>
      <c r="AR183" s="86">
        <f t="shared" si="67"/>
        <v>0</v>
      </c>
      <c r="AS183" s="87"/>
      <c r="AT183" s="88">
        <f t="shared" si="68"/>
        <v>0</v>
      </c>
      <c r="AV183" s="88">
        <v>0</v>
      </c>
    </row>
    <row r="184" spans="1:48" ht="24" customHeight="1">
      <c r="A184" s="16"/>
      <c r="B184" s="17">
        <f t="shared" si="69"/>
        <v>17</v>
      </c>
      <c r="C184" s="10"/>
      <c r="D184" s="18" t="s">
        <v>77</v>
      </c>
      <c r="E184" s="10"/>
      <c r="F184" s="18" t="s">
        <v>11</v>
      </c>
      <c r="G184" s="18" t="s">
        <v>11</v>
      </c>
      <c r="H184" s="10"/>
      <c r="I184" s="19">
        <v>12395924</v>
      </c>
      <c r="J184" s="19">
        <v>490</v>
      </c>
      <c r="K184" s="17" t="s">
        <v>6</v>
      </c>
      <c r="L184" s="10"/>
      <c r="M184" s="60">
        <v>458</v>
      </c>
      <c r="N184" s="60">
        <v>3490</v>
      </c>
      <c r="O184" s="60">
        <v>1985</v>
      </c>
      <c r="P184" s="10"/>
      <c r="Q184" s="60">
        <f t="shared" si="63"/>
        <v>52350</v>
      </c>
      <c r="R184" s="10"/>
      <c r="S184" s="62">
        <f t="shared" si="64"/>
        <v>55840</v>
      </c>
      <c r="T184" s="10"/>
      <c r="U184" s="64">
        <v>28.2</v>
      </c>
      <c r="V184" s="64">
        <v>17.22</v>
      </c>
      <c r="W184" s="10"/>
      <c r="X184" s="43">
        <v>813910000</v>
      </c>
      <c r="Y184" s="36">
        <v>9.4E-2</v>
      </c>
      <c r="Z184" s="10"/>
      <c r="AA184" s="20">
        <v>50</v>
      </c>
      <c r="AB184" s="20">
        <v>9</v>
      </c>
      <c r="AC184" s="20">
        <v>1</v>
      </c>
      <c r="AD184" s="20">
        <v>39</v>
      </c>
      <c r="AE184" s="20">
        <v>1</v>
      </c>
      <c r="AF184" s="66">
        <f t="shared" si="65"/>
        <v>100</v>
      </c>
      <c r="AG184" s="10"/>
      <c r="AH184" s="36">
        <v>-5.5E-2</v>
      </c>
      <c r="AI184" s="40">
        <v>2095</v>
      </c>
      <c r="AJ184" s="37">
        <v>0.55000000000000004</v>
      </c>
      <c r="AK184" s="42" t="s">
        <v>214</v>
      </c>
      <c r="AL184" s="41">
        <v>956</v>
      </c>
      <c r="AN184" s="86"/>
      <c r="AO184" s="87"/>
      <c r="AP184" s="88">
        <f t="shared" si="66"/>
        <v>0</v>
      </c>
      <c r="AR184" s="86">
        <f t="shared" si="67"/>
        <v>0</v>
      </c>
      <c r="AS184" s="87"/>
      <c r="AT184" s="88">
        <f t="shared" si="68"/>
        <v>0</v>
      </c>
      <c r="AV184" s="88">
        <v>0</v>
      </c>
    </row>
    <row r="185" spans="1:48" ht="24" customHeight="1">
      <c r="A185" s="16"/>
      <c r="B185" s="17">
        <f t="shared" si="69"/>
        <v>18</v>
      </c>
      <c r="C185" s="10"/>
      <c r="D185" s="18" t="s">
        <v>41</v>
      </c>
      <c r="E185" s="10"/>
      <c r="F185" s="18" t="s">
        <v>11</v>
      </c>
      <c r="G185" s="18" t="s">
        <v>11</v>
      </c>
      <c r="H185" s="10"/>
      <c r="I185" s="19">
        <v>14452543</v>
      </c>
      <c r="J185" s="19">
        <v>720</v>
      </c>
      <c r="K185" s="17" t="s">
        <v>6</v>
      </c>
      <c r="L185" s="10"/>
      <c r="M185" s="60">
        <v>1122</v>
      </c>
      <c r="N185" s="60">
        <v>3990</v>
      </c>
      <c r="O185" s="60">
        <v>2565</v>
      </c>
      <c r="P185" s="10"/>
      <c r="Q185" s="60">
        <f t="shared" si="63"/>
        <v>59850</v>
      </c>
      <c r="R185" s="10"/>
      <c r="S185" s="62">
        <f t="shared" si="64"/>
        <v>63840</v>
      </c>
      <c r="T185" s="10"/>
      <c r="U185" s="64">
        <v>27.6</v>
      </c>
      <c r="V185" s="64">
        <v>17.47</v>
      </c>
      <c r="W185" s="10"/>
      <c r="X185" s="43">
        <v>926300000</v>
      </c>
      <c r="Y185" s="36">
        <v>9.1999999999999998E-2</v>
      </c>
      <c r="Z185" s="10"/>
      <c r="AA185" s="20">
        <v>45</v>
      </c>
      <c r="AB185" s="20">
        <v>5</v>
      </c>
      <c r="AC185" s="20">
        <v>1</v>
      </c>
      <c r="AD185" s="20">
        <v>48</v>
      </c>
      <c r="AE185" s="20">
        <v>1</v>
      </c>
      <c r="AF185" s="66">
        <f t="shared" si="65"/>
        <v>100</v>
      </c>
      <c r="AG185" s="10"/>
      <c r="AH185" s="36">
        <v>-5.5E-2</v>
      </c>
      <c r="AI185" s="40">
        <v>7777</v>
      </c>
      <c r="AJ185" s="37">
        <v>0.49</v>
      </c>
      <c r="AK185" s="42" t="s">
        <v>214</v>
      </c>
      <c r="AL185" s="41">
        <v>1076</v>
      </c>
      <c r="AN185" s="86"/>
      <c r="AO185" s="87"/>
      <c r="AP185" s="88">
        <f t="shared" si="66"/>
        <v>0</v>
      </c>
      <c r="AR185" s="86">
        <f t="shared" si="67"/>
        <v>0</v>
      </c>
      <c r="AS185" s="87"/>
      <c r="AT185" s="88">
        <f t="shared" si="68"/>
        <v>0</v>
      </c>
      <c r="AV185" s="88">
        <v>0</v>
      </c>
    </row>
    <row r="186" spans="1:48" ht="24" customHeight="1">
      <c r="A186" s="16"/>
      <c r="B186" s="17">
        <f t="shared" si="69"/>
        <v>19</v>
      </c>
      <c r="C186" s="10"/>
      <c r="D186" s="18" t="s">
        <v>27</v>
      </c>
      <c r="E186" s="10"/>
      <c r="F186" s="18" t="s">
        <v>11</v>
      </c>
      <c r="G186" s="18" t="s">
        <v>11</v>
      </c>
      <c r="H186" s="10"/>
      <c r="I186" s="19">
        <v>10872298</v>
      </c>
      <c r="J186" s="19">
        <v>820</v>
      </c>
      <c r="K186" s="17" t="s">
        <v>6</v>
      </c>
      <c r="L186" s="10"/>
      <c r="M186" s="60">
        <v>637</v>
      </c>
      <c r="N186" s="60">
        <v>2986</v>
      </c>
      <c r="O186" s="60">
        <v>3098</v>
      </c>
      <c r="P186" s="10"/>
      <c r="Q186" s="60">
        <f t="shared" si="63"/>
        <v>44790</v>
      </c>
      <c r="R186" s="10"/>
      <c r="S186" s="62">
        <f t="shared" si="64"/>
        <v>47776</v>
      </c>
      <c r="T186" s="10"/>
      <c r="U186" s="64">
        <v>27.5</v>
      </c>
      <c r="V186" s="64">
        <v>27.55</v>
      </c>
      <c r="W186" s="10"/>
      <c r="X186" s="43">
        <v>782890000</v>
      </c>
      <c r="Y186" s="36">
        <v>9.0999999999999998E-2</v>
      </c>
      <c r="Z186" s="10"/>
      <c r="AA186" s="20">
        <v>39</v>
      </c>
      <c r="AB186" s="20">
        <v>3</v>
      </c>
      <c r="AC186" s="20">
        <v>2</v>
      </c>
      <c r="AD186" s="20">
        <v>54</v>
      </c>
      <c r="AE186" s="20">
        <v>2</v>
      </c>
      <c r="AF186" s="66">
        <f t="shared" si="65"/>
        <v>100</v>
      </c>
      <c r="AG186" s="10"/>
      <c r="AH186" s="36">
        <v>-8.3000000000000004E-2</v>
      </c>
      <c r="AI186" s="40">
        <v>4321</v>
      </c>
      <c r="AJ186" s="37">
        <v>0.57999999999999996</v>
      </c>
      <c r="AK186" s="42" t="s">
        <v>214</v>
      </c>
      <c r="AL186" s="41">
        <v>1546</v>
      </c>
      <c r="AN186" s="86"/>
      <c r="AO186" s="87"/>
      <c r="AP186" s="88">
        <f t="shared" si="66"/>
        <v>0</v>
      </c>
      <c r="AR186" s="86">
        <f t="shared" si="67"/>
        <v>0</v>
      </c>
      <c r="AS186" s="87"/>
      <c r="AT186" s="88">
        <f t="shared" si="68"/>
        <v>0</v>
      </c>
      <c r="AV186" s="88">
        <v>0</v>
      </c>
    </row>
    <row r="187" spans="1:48" ht="24" customHeight="1">
      <c r="A187" s="16"/>
      <c r="B187" s="17">
        <f t="shared" si="69"/>
        <v>20</v>
      </c>
      <c r="C187" s="10"/>
      <c r="D187" s="18" t="s">
        <v>65</v>
      </c>
      <c r="E187" s="10"/>
      <c r="F187" s="18" t="s">
        <v>11</v>
      </c>
      <c r="G187" s="18" t="s">
        <v>11</v>
      </c>
      <c r="H187" s="10"/>
      <c r="I187" s="19">
        <v>102403200</v>
      </c>
      <c r="J187" s="19">
        <v>660</v>
      </c>
      <c r="K187" s="17" t="s">
        <v>6</v>
      </c>
      <c r="L187" s="10"/>
      <c r="M187" s="60">
        <v>4352</v>
      </c>
      <c r="N187" s="60">
        <v>27326</v>
      </c>
      <c r="O187" s="60">
        <v>9639</v>
      </c>
      <c r="P187" s="10"/>
      <c r="Q187" s="60">
        <f t="shared" si="63"/>
        <v>409890</v>
      </c>
      <c r="R187" s="10"/>
      <c r="S187" s="62">
        <f t="shared" si="64"/>
        <v>437216</v>
      </c>
      <c r="T187" s="10"/>
      <c r="U187" s="64">
        <v>26.7</v>
      </c>
      <c r="V187" s="64">
        <v>9.6</v>
      </c>
      <c r="W187" s="10"/>
      <c r="X187" s="43">
        <v>6480000000</v>
      </c>
      <c r="Y187" s="36">
        <v>8.8999999999999996E-2</v>
      </c>
      <c r="Z187" s="10"/>
      <c r="AA187" s="20">
        <v>48</v>
      </c>
      <c r="AB187" s="20">
        <v>5</v>
      </c>
      <c r="AC187" s="20">
        <v>3</v>
      </c>
      <c r="AD187" s="20">
        <v>43</v>
      </c>
      <c r="AE187" s="20">
        <v>1</v>
      </c>
      <c r="AF187" s="66">
        <f t="shared" si="65"/>
        <v>100</v>
      </c>
      <c r="AG187" s="10"/>
      <c r="AH187" s="36">
        <v>-0.1</v>
      </c>
      <c r="AI187" s="40">
        <v>692</v>
      </c>
      <c r="AJ187" s="37">
        <v>0.6</v>
      </c>
      <c r="AK187" s="42" t="s">
        <v>214</v>
      </c>
      <c r="AL187" s="41">
        <v>550</v>
      </c>
      <c r="AN187" s="86"/>
      <c r="AO187" s="87"/>
      <c r="AP187" s="88">
        <f t="shared" si="66"/>
        <v>0</v>
      </c>
      <c r="AR187" s="86">
        <f t="shared" si="67"/>
        <v>0</v>
      </c>
      <c r="AS187" s="87"/>
      <c r="AT187" s="88">
        <f t="shared" si="68"/>
        <v>0</v>
      </c>
      <c r="AV187" s="88">
        <v>0</v>
      </c>
    </row>
    <row r="188" spans="1:48" ht="24" customHeight="1">
      <c r="A188" s="16"/>
      <c r="B188" s="17">
        <f t="shared" si="69"/>
        <v>21</v>
      </c>
      <c r="C188" s="10"/>
      <c r="D188" s="18" t="s">
        <v>45</v>
      </c>
      <c r="E188" s="10"/>
      <c r="F188" s="18" t="s">
        <v>11</v>
      </c>
      <c r="G188" s="18" t="s">
        <v>11</v>
      </c>
      <c r="H188" s="10"/>
      <c r="I188" s="19">
        <v>795601</v>
      </c>
      <c r="J188" s="19">
        <v>760</v>
      </c>
      <c r="K188" s="17" t="s">
        <v>6</v>
      </c>
      <c r="L188" s="10"/>
      <c r="M188" s="60">
        <v>23</v>
      </c>
      <c r="N188" s="60">
        <v>211</v>
      </c>
      <c r="O188" s="60">
        <v>112</v>
      </c>
      <c r="P188" s="10"/>
      <c r="Q188" s="60">
        <f t="shared" si="63"/>
        <v>3165</v>
      </c>
      <c r="R188" s="10"/>
      <c r="S188" s="62">
        <f t="shared" si="64"/>
        <v>3376</v>
      </c>
      <c r="T188" s="10"/>
      <c r="U188" s="64">
        <v>26.5</v>
      </c>
      <c r="V188" s="64">
        <v>15.79</v>
      </c>
      <c r="W188" s="10"/>
      <c r="X188" s="43">
        <v>90320000</v>
      </c>
      <c r="Y188" s="36">
        <v>8.7999999999999995E-2</v>
      </c>
      <c r="Z188" s="10"/>
      <c r="AA188" s="20">
        <v>70</v>
      </c>
      <c r="AB188" s="20">
        <v>8</v>
      </c>
      <c r="AC188" s="20">
        <v>3</v>
      </c>
      <c r="AD188" s="20">
        <v>18</v>
      </c>
      <c r="AE188" s="20">
        <v>1</v>
      </c>
      <c r="AF188" s="66">
        <f t="shared" si="65"/>
        <v>100</v>
      </c>
      <c r="AG188" s="10"/>
      <c r="AH188" s="36">
        <v>-2.5999999999999999E-2</v>
      </c>
      <c r="AI188" s="40">
        <v>4386</v>
      </c>
      <c r="AJ188" s="37">
        <v>0.62</v>
      </c>
      <c r="AK188" s="42" t="s">
        <v>213</v>
      </c>
      <c r="AL188" s="41">
        <v>812</v>
      </c>
      <c r="AN188" s="86"/>
      <c r="AO188" s="87"/>
      <c r="AP188" s="88">
        <f t="shared" si="66"/>
        <v>0</v>
      </c>
      <c r="AR188" s="86">
        <f t="shared" si="67"/>
        <v>0</v>
      </c>
      <c r="AS188" s="87"/>
      <c r="AT188" s="88">
        <f t="shared" si="68"/>
        <v>0</v>
      </c>
      <c r="AV188" s="88">
        <v>0</v>
      </c>
    </row>
    <row r="189" spans="1:48" ht="24" customHeight="1">
      <c r="A189" s="16"/>
      <c r="B189" s="17">
        <f t="shared" si="69"/>
        <v>22</v>
      </c>
      <c r="C189" s="10"/>
      <c r="D189" s="18" t="s">
        <v>125</v>
      </c>
      <c r="E189" s="10"/>
      <c r="F189" s="18" t="s">
        <v>11</v>
      </c>
      <c r="G189" s="18" t="s">
        <v>11</v>
      </c>
      <c r="H189" s="10"/>
      <c r="I189" s="19">
        <v>20672988</v>
      </c>
      <c r="J189" s="19">
        <v>370</v>
      </c>
      <c r="K189" s="17" t="s">
        <v>6</v>
      </c>
      <c r="L189" s="10"/>
      <c r="M189" s="60">
        <v>978</v>
      </c>
      <c r="N189" s="60">
        <v>5414</v>
      </c>
      <c r="O189" s="60">
        <v>2514</v>
      </c>
      <c r="P189" s="10"/>
      <c r="Q189" s="60">
        <f t="shared" si="63"/>
        <v>81210</v>
      </c>
      <c r="R189" s="10"/>
      <c r="S189" s="62">
        <f t="shared" si="64"/>
        <v>86624</v>
      </c>
      <c r="T189" s="10"/>
      <c r="U189" s="64">
        <v>26.2</v>
      </c>
      <c r="V189" s="64">
        <v>12.21</v>
      </c>
      <c r="W189" s="10"/>
      <c r="X189" s="43">
        <v>655550000</v>
      </c>
      <c r="Y189" s="36">
        <v>8.6999999999999994E-2</v>
      </c>
      <c r="Z189" s="10"/>
      <c r="AA189" s="20">
        <v>58</v>
      </c>
      <c r="AB189" s="20">
        <v>11</v>
      </c>
      <c r="AC189" s="20">
        <v>1</v>
      </c>
      <c r="AD189" s="20">
        <v>28</v>
      </c>
      <c r="AE189" s="20">
        <v>2</v>
      </c>
      <c r="AF189" s="66">
        <f t="shared" si="65"/>
        <v>100</v>
      </c>
      <c r="AG189" s="10"/>
      <c r="AH189" s="36">
        <v>-5.0000000000000001E-3</v>
      </c>
      <c r="AI189" s="40">
        <v>2111</v>
      </c>
      <c r="AJ189" s="37">
        <v>0.5</v>
      </c>
      <c r="AK189" s="42" t="s">
        <v>214</v>
      </c>
      <c r="AL189" s="41">
        <v>776</v>
      </c>
      <c r="AN189" s="86"/>
      <c r="AO189" s="87"/>
      <c r="AP189" s="88">
        <f t="shared" si="66"/>
        <v>0</v>
      </c>
      <c r="AR189" s="86">
        <f t="shared" si="67"/>
        <v>0</v>
      </c>
      <c r="AS189" s="87"/>
      <c r="AT189" s="88">
        <f t="shared" si="68"/>
        <v>0</v>
      </c>
      <c r="AV189" s="88">
        <v>0</v>
      </c>
    </row>
    <row r="190" spans="1:48" ht="24" customHeight="1">
      <c r="A190" s="16"/>
      <c r="B190" s="17">
        <f t="shared" si="69"/>
        <v>23</v>
      </c>
      <c r="C190" s="10"/>
      <c r="D190" s="18" t="s">
        <v>147</v>
      </c>
      <c r="E190" s="10"/>
      <c r="F190" s="18" t="s">
        <v>11</v>
      </c>
      <c r="G190" s="18" t="s">
        <v>11</v>
      </c>
      <c r="H190" s="10"/>
      <c r="I190" s="19">
        <v>15411614</v>
      </c>
      <c r="J190" s="19">
        <v>950</v>
      </c>
      <c r="K190" s="17" t="s">
        <v>6</v>
      </c>
      <c r="L190" s="10"/>
      <c r="M190" s="60">
        <v>604</v>
      </c>
      <c r="N190" s="60">
        <v>3609</v>
      </c>
      <c r="O190" s="60">
        <v>1775</v>
      </c>
      <c r="P190" s="10"/>
      <c r="Q190" s="60">
        <f t="shared" si="63"/>
        <v>54135</v>
      </c>
      <c r="R190" s="10"/>
      <c r="S190" s="62">
        <f t="shared" si="64"/>
        <v>57744</v>
      </c>
      <c r="T190" s="10"/>
      <c r="U190" s="64">
        <v>23.4</v>
      </c>
      <c r="V190" s="64">
        <v>12.36</v>
      </c>
      <c r="W190" s="10"/>
      <c r="X190" s="43">
        <v>1480000000</v>
      </c>
      <c r="Y190" s="36">
        <v>7.8E-2</v>
      </c>
      <c r="Z190" s="10"/>
      <c r="AA190" s="20">
        <v>58</v>
      </c>
      <c r="AB190" s="20">
        <v>10</v>
      </c>
      <c r="AC190" s="20">
        <v>1</v>
      </c>
      <c r="AD190" s="20">
        <v>30</v>
      </c>
      <c r="AE190" s="20">
        <v>1</v>
      </c>
      <c r="AF190" s="66">
        <f t="shared" si="65"/>
        <v>100</v>
      </c>
      <c r="AG190" s="10"/>
      <c r="AH190" s="36">
        <v>-8.9999999999999993E-3</v>
      </c>
      <c r="AI190" s="40">
        <v>3037</v>
      </c>
      <c r="AJ190" s="37">
        <v>0.6</v>
      </c>
      <c r="AK190" s="42" t="s">
        <v>213</v>
      </c>
      <c r="AL190" s="41">
        <v>669</v>
      </c>
      <c r="AN190" s="86"/>
      <c r="AO190" s="87"/>
      <c r="AP190" s="88">
        <f t="shared" si="66"/>
        <v>0</v>
      </c>
      <c r="AR190" s="86">
        <f t="shared" si="67"/>
        <v>0</v>
      </c>
      <c r="AS190" s="87"/>
      <c r="AT190" s="88">
        <f t="shared" si="68"/>
        <v>0</v>
      </c>
      <c r="AV190" s="88">
        <v>0</v>
      </c>
    </row>
    <row r="191" spans="1:48" ht="24" customHeight="1">
      <c r="A191" s="16"/>
      <c r="B191" s="17">
        <f t="shared" si="69"/>
        <v>24</v>
      </c>
      <c r="C191" s="10"/>
      <c r="D191" s="18" t="s">
        <v>110</v>
      </c>
      <c r="E191" s="10"/>
      <c r="F191" s="18" t="s">
        <v>11</v>
      </c>
      <c r="G191" s="18" t="s">
        <v>11</v>
      </c>
      <c r="H191" s="10"/>
      <c r="I191" s="19">
        <v>17994836</v>
      </c>
      <c r="J191" s="19">
        <v>750</v>
      </c>
      <c r="K191" s="17" t="s">
        <v>6</v>
      </c>
      <c r="L191" s="10"/>
      <c r="M191" s="60">
        <v>541</v>
      </c>
      <c r="N191" s="60">
        <v>4159</v>
      </c>
      <c r="O191" s="60">
        <v>3090</v>
      </c>
      <c r="P191" s="10"/>
      <c r="Q191" s="60">
        <f t="shared" si="63"/>
        <v>62385</v>
      </c>
      <c r="R191" s="10"/>
      <c r="S191" s="62">
        <f t="shared" si="64"/>
        <v>66544</v>
      </c>
      <c r="T191" s="10"/>
      <c r="U191" s="64">
        <v>23.1</v>
      </c>
      <c r="V191" s="64">
        <v>15.82</v>
      </c>
      <c r="W191" s="10"/>
      <c r="X191" s="43">
        <v>1080000000</v>
      </c>
      <c r="Y191" s="36">
        <v>7.6999999999999999E-2</v>
      </c>
      <c r="Z191" s="10"/>
      <c r="AA191" s="20">
        <v>50</v>
      </c>
      <c r="AB191" s="20">
        <v>8</v>
      </c>
      <c r="AC191" s="20">
        <v>1</v>
      </c>
      <c r="AD191" s="20">
        <v>39</v>
      </c>
      <c r="AE191" s="20">
        <v>2</v>
      </c>
      <c r="AF191" s="66">
        <f t="shared" si="65"/>
        <v>100</v>
      </c>
      <c r="AG191" s="10"/>
      <c r="AH191" s="36">
        <v>3.6999999999999998E-2</v>
      </c>
      <c r="AI191" s="40">
        <v>1914</v>
      </c>
      <c r="AJ191" s="37">
        <v>0.42</v>
      </c>
      <c r="AK191" s="42" t="s">
        <v>214</v>
      </c>
      <c r="AL191" s="41">
        <v>1026</v>
      </c>
      <c r="AN191" s="86"/>
      <c r="AO191" s="87"/>
      <c r="AP191" s="88">
        <f t="shared" si="66"/>
        <v>0</v>
      </c>
      <c r="AR191" s="86">
        <f t="shared" si="67"/>
        <v>0</v>
      </c>
      <c r="AS191" s="87"/>
      <c r="AT191" s="88">
        <f t="shared" si="68"/>
        <v>0</v>
      </c>
      <c r="AV191" s="88">
        <v>0</v>
      </c>
    </row>
    <row r="192" spans="1:48" ht="24" customHeight="1">
      <c r="A192" s="16"/>
      <c r="B192" s="17">
        <f t="shared" si="69"/>
        <v>25</v>
      </c>
      <c r="C192" s="10"/>
      <c r="D192" s="18" t="s">
        <v>62</v>
      </c>
      <c r="E192" s="10"/>
      <c r="F192" s="18" t="s">
        <v>11</v>
      </c>
      <c r="G192" s="18" t="s">
        <v>11</v>
      </c>
      <c r="H192" s="10"/>
      <c r="I192" s="19">
        <v>4954645</v>
      </c>
      <c r="J192" s="19">
        <v>520</v>
      </c>
      <c r="K192" s="17" t="s">
        <v>6</v>
      </c>
      <c r="L192" s="10"/>
      <c r="M192" s="60">
        <v>130</v>
      </c>
      <c r="N192" s="60">
        <v>1255</v>
      </c>
      <c r="O192" s="60">
        <v>1255</v>
      </c>
      <c r="P192" s="10"/>
      <c r="Q192" s="60">
        <f>N192*$Q$199</f>
        <v>12550</v>
      </c>
      <c r="R192" s="10"/>
      <c r="S192" s="62">
        <f t="shared" si="64"/>
        <v>13805</v>
      </c>
      <c r="T192" s="10"/>
      <c r="U192" s="64">
        <v>25.3</v>
      </c>
      <c r="V192" s="64">
        <v>25.3</v>
      </c>
      <c r="W192" s="10"/>
      <c r="X192" s="43">
        <f>AP192+AT192</f>
        <v>183289838.39999998</v>
      </c>
      <c r="Y192" s="36">
        <f>X192/AV192</f>
        <v>7.0279846012269928E-2</v>
      </c>
      <c r="Z192" s="10"/>
      <c r="AA192" s="20">
        <v>36.200000000000003</v>
      </c>
      <c r="AB192" s="20">
        <v>1.5</v>
      </c>
      <c r="AC192" s="20">
        <v>9.1999999999999993</v>
      </c>
      <c r="AD192" s="20">
        <v>25.4</v>
      </c>
      <c r="AE192" s="20">
        <v>27.7</v>
      </c>
      <c r="AF192" s="66">
        <f t="shared" si="65"/>
        <v>100.00000000000001</v>
      </c>
      <c r="AG192" s="10"/>
      <c r="AH192" s="72"/>
      <c r="AI192" s="73"/>
      <c r="AJ192" s="74"/>
      <c r="AK192" s="75"/>
      <c r="AL192" s="76"/>
      <c r="AN192" s="57">
        <v>811.37599999999998</v>
      </c>
      <c r="AO192" s="35">
        <v>60</v>
      </c>
      <c r="AP192" s="43">
        <f t="shared" si="66"/>
        <v>61096612.799999997</v>
      </c>
      <c r="AR192" s="57">
        <f t="shared" si="67"/>
        <v>811.37599999999998</v>
      </c>
      <c r="AS192" s="35">
        <v>12</v>
      </c>
      <c r="AT192" s="43">
        <f t="shared" si="68"/>
        <v>122193225.59999999</v>
      </c>
      <c r="AV192" s="43">
        <v>2608000000</v>
      </c>
    </row>
    <row r="193" spans="1:48" ht="24" customHeight="1">
      <c r="A193" s="16"/>
      <c r="B193" s="110"/>
      <c r="C193" s="111"/>
      <c r="D193" s="109"/>
      <c r="E193" s="111"/>
      <c r="F193" s="109"/>
      <c r="G193" s="109"/>
      <c r="H193" s="111"/>
      <c r="I193" s="112"/>
      <c r="J193" s="112"/>
      <c r="K193" s="110"/>
      <c r="L193" s="111"/>
      <c r="M193" s="113"/>
      <c r="N193" s="113"/>
      <c r="O193" s="113"/>
      <c r="P193" s="111"/>
      <c r="Q193" s="113"/>
      <c r="R193" s="111"/>
      <c r="S193" s="114"/>
      <c r="T193" s="111"/>
      <c r="U193" s="115"/>
      <c r="V193" s="115"/>
      <c r="W193" s="111"/>
      <c r="X193" s="116"/>
      <c r="Y193" s="117"/>
      <c r="Z193" s="111"/>
      <c r="AA193" s="118"/>
      <c r="AB193" s="118"/>
      <c r="AC193" s="118"/>
      <c r="AD193" s="118"/>
      <c r="AE193" s="118"/>
      <c r="AF193" s="119"/>
      <c r="AG193" s="111"/>
      <c r="AH193" s="117"/>
      <c r="AI193" s="120"/>
      <c r="AJ193" s="121"/>
      <c r="AK193" s="122"/>
      <c r="AL193" s="123"/>
      <c r="AM193" s="124"/>
      <c r="AN193" s="125"/>
      <c r="AO193" s="126"/>
      <c r="AP193" s="127"/>
      <c r="AQ193" s="124"/>
      <c r="AR193" s="125"/>
      <c r="AS193" s="126"/>
      <c r="AT193" s="127"/>
      <c r="AU193" s="124"/>
      <c r="AV193" s="127"/>
    </row>
    <row r="194" spans="1:48" ht="24" customHeight="1">
      <c r="A194" s="16"/>
      <c r="B194" s="17">
        <v>1</v>
      </c>
      <c r="C194" s="10"/>
      <c r="D194" s="18" t="s">
        <v>154</v>
      </c>
      <c r="E194" s="10"/>
      <c r="F194" s="18" t="s">
        <v>5</v>
      </c>
      <c r="G194" s="18" t="s">
        <v>11</v>
      </c>
      <c r="H194" s="10"/>
      <c r="I194" s="19">
        <v>14317996</v>
      </c>
      <c r="J194" s="19">
        <v>0</v>
      </c>
      <c r="K194" s="17" t="s">
        <v>6</v>
      </c>
      <c r="L194" s="10"/>
      <c r="M194" s="60">
        <v>165</v>
      </c>
      <c r="N194" s="60">
        <v>3884</v>
      </c>
      <c r="O194" s="60">
        <v>5101</v>
      </c>
      <c r="P194" s="10"/>
      <c r="Q194" s="60">
        <f>N194*$Q$200</f>
        <v>58260</v>
      </c>
      <c r="R194" s="10"/>
      <c r="S194" s="62">
        <f>Q194+N194</f>
        <v>62144</v>
      </c>
      <c r="T194" s="10"/>
      <c r="U194" s="64">
        <v>27.1</v>
      </c>
      <c r="V194" s="64">
        <v>31.2</v>
      </c>
      <c r="W194" s="10"/>
      <c r="X194" s="43">
        <v>609910000</v>
      </c>
      <c r="Y194" s="36">
        <v>0.09</v>
      </c>
      <c r="Z194" s="10"/>
      <c r="AA194" s="20">
        <v>49</v>
      </c>
      <c r="AB194" s="20">
        <v>5</v>
      </c>
      <c r="AC194" s="20">
        <v>5</v>
      </c>
      <c r="AD194" s="20">
        <v>40</v>
      </c>
      <c r="AE194" s="20">
        <v>1</v>
      </c>
      <c r="AF194" s="66">
        <f>SUM(AA194:AE194)</f>
        <v>100</v>
      </c>
      <c r="AG194" s="10"/>
      <c r="AH194" s="36">
        <v>-7.6999999999999999E-2</v>
      </c>
      <c r="AI194" s="40">
        <v>415</v>
      </c>
      <c r="AJ194" s="37">
        <v>0.63</v>
      </c>
      <c r="AK194" s="42" t="s">
        <v>213</v>
      </c>
      <c r="AL194" s="41">
        <v>1732</v>
      </c>
      <c r="AN194" s="86"/>
      <c r="AO194" s="87"/>
      <c r="AP194" s="88">
        <f>N194*AN194*AO194</f>
        <v>0</v>
      </c>
      <c r="AR194" s="86">
        <f>AN194</f>
        <v>0</v>
      </c>
      <c r="AS194" s="87"/>
      <c r="AT194" s="88">
        <f>Q194*AR194*AS194</f>
        <v>0</v>
      </c>
      <c r="AV194" s="88">
        <v>0</v>
      </c>
    </row>
    <row r="195" spans="1:48" ht="24" customHeight="1">
      <c r="A195" s="16"/>
      <c r="B195" s="17">
        <f>B194+1</f>
        <v>2</v>
      </c>
      <c r="C195" s="10"/>
      <c r="D195" s="18" t="s">
        <v>4</v>
      </c>
      <c r="E195" s="10"/>
      <c r="F195" s="18" t="s">
        <v>5</v>
      </c>
      <c r="G195" s="18" t="s">
        <v>198</v>
      </c>
      <c r="H195" s="10"/>
      <c r="I195" s="19">
        <v>34656032</v>
      </c>
      <c r="J195" s="19">
        <v>580</v>
      </c>
      <c r="K195" s="17" t="s">
        <v>6</v>
      </c>
      <c r="L195" s="10"/>
      <c r="M195" s="60">
        <v>1565</v>
      </c>
      <c r="N195" s="60">
        <v>5230</v>
      </c>
      <c r="O195" s="60">
        <v>8507</v>
      </c>
      <c r="P195" s="10"/>
      <c r="Q195" s="60">
        <f>N195*$Q$200</f>
        <v>78450</v>
      </c>
      <c r="R195" s="10"/>
      <c r="S195" s="62">
        <f>Q195+N195</f>
        <v>83680</v>
      </c>
      <c r="T195" s="10"/>
      <c r="U195" s="64">
        <v>15.1</v>
      </c>
      <c r="V195" s="64">
        <v>26.77</v>
      </c>
      <c r="W195" s="10"/>
      <c r="X195" s="43">
        <v>955710000</v>
      </c>
      <c r="Y195" s="36">
        <v>0.05</v>
      </c>
      <c r="Z195" s="10"/>
      <c r="AA195" s="20">
        <v>52</v>
      </c>
      <c r="AB195" s="20">
        <v>10</v>
      </c>
      <c r="AC195" s="20">
        <v>1</v>
      </c>
      <c r="AD195" s="20">
        <v>36</v>
      </c>
      <c r="AE195" s="20">
        <v>1</v>
      </c>
      <c r="AF195" s="66">
        <f>SUM(AA195:AE195)</f>
        <v>100</v>
      </c>
      <c r="AG195" s="10"/>
      <c r="AH195" s="36">
        <v>-4.8000000000000001E-2</v>
      </c>
      <c r="AI195" s="40">
        <v>1891</v>
      </c>
      <c r="AJ195" s="37">
        <v>0.8</v>
      </c>
      <c r="AK195" s="42" t="s">
        <v>210</v>
      </c>
      <c r="AL195" s="41">
        <v>1636</v>
      </c>
      <c r="AN195" s="86"/>
      <c r="AO195" s="87"/>
      <c r="AP195" s="88">
        <f>N195*AN195*AO195</f>
        <v>0</v>
      </c>
      <c r="AR195" s="86">
        <f>AN195</f>
        <v>0</v>
      </c>
      <c r="AS195" s="87"/>
      <c r="AT195" s="88">
        <f>Q195*AR195*AS195</f>
        <v>0</v>
      </c>
      <c r="AV195" s="88">
        <v>0</v>
      </c>
    </row>
    <row r="196" spans="1:48" ht="24" customHeight="1">
      <c r="A196" s="16"/>
      <c r="B196" s="110"/>
      <c r="C196" s="111"/>
      <c r="D196" s="109"/>
      <c r="E196" s="111"/>
      <c r="F196" s="109"/>
      <c r="G196" s="109"/>
      <c r="H196" s="111"/>
      <c r="I196" s="112"/>
      <c r="J196" s="112"/>
      <c r="K196" s="110"/>
      <c r="L196" s="111"/>
      <c r="M196" s="113"/>
      <c r="N196" s="113"/>
      <c r="O196" s="113"/>
      <c r="P196" s="111"/>
      <c r="Q196" s="113"/>
      <c r="R196" s="111"/>
      <c r="S196" s="114"/>
      <c r="T196" s="111"/>
      <c r="U196" s="115"/>
      <c r="V196" s="115"/>
      <c r="W196" s="111"/>
      <c r="X196" s="116"/>
      <c r="Y196" s="117"/>
      <c r="Z196" s="111"/>
      <c r="AA196" s="118"/>
      <c r="AB196" s="118"/>
      <c r="AC196" s="118"/>
      <c r="AD196" s="118"/>
      <c r="AE196" s="118"/>
      <c r="AF196" s="119"/>
      <c r="AG196" s="111"/>
      <c r="AH196" s="117"/>
      <c r="AI196" s="120"/>
      <c r="AJ196" s="121"/>
      <c r="AK196" s="122"/>
      <c r="AL196" s="123"/>
      <c r="AM196" s="124"/>
      <c r="AN196" s="125"/>
      <c r="AO196" s="126"/>
      <c r="AP196" s="127"/>
      <c r="AQ196" s="124"/>
      <c r="AR196" s="125"/>
      <c r="AS196" s="126"/>
      <c r="AT196" s="127"/>
      <c r="AU196" s="124"/>
      <c r="AV196" s="127"/>
    </row>
    <row r="197" spans="1:48" s="25" customFormat="1" ht="24" customHeight="1">
      <c r="A197" s="224"/>
      <c r="B197" s="14">
        <v>1</v>
      </c>
      <c r="C197" s="24"/>
      <c r="D197" s="22" t="s">
        <v>122</v>
      </c>
      <c r="E197" s="24"/>
      <c r="F197" s="22" t="s">
        <v>22</v>
      </c>
      <c r="G197" s="22" t="s">
        <v>198</v>
      </c>
      <c r="H197" s="24"/>
      <c r="I197" s="23">
        <v>28982772</v>
      </c>
      <c r="J197" s="23">
        <v>730</v>
      </c>
      <c r="K197" s="14" t="s">
        <v>6</v>
      </c>
      <c r="L197" s="24"/>
      <c r="M197" s="61">
        <v>2006</v>
      </c>
      <c r="N197" s="61">
        <v>4622</v>
      </c>
      <c r="O197" s="61">
        <v>6765</v>
      </c>
      <c r="P197" s="24"/>
      <c r="Q197" s="61">
        <f>N197*$Q$200</f>
        <v>69330</v>
      </c>
      <c r="R197" s="24"/>
      <c r="S197" s="63">
        <f>Q197+N197</f>
        <v>73952</v>
      </c>
      <c r="T197" s="24"/>
      <c r="U197" s="223">
        <v>15.9</v>
      </c>
      <c r="V197" s="223">
        <v>22.88</v>
      </c>
      <c r="W197" s="24"/>
      <c r="X197" s="49">
        <v>1120000000</v>
      </c>
      <c r="Y197" s="50">
        <v>5.2999999999999999E-2</v>
      </c>
      <c r="Z197" s="24"/>
      <c r="AA197" s="13">
        <v>20</v>
      </c>
      <c r="AB197" s="13">
        <v>20</v>
      </c>
      <c r="AC197" s="13">
        <v>6</v>
      </c>
      <c r="AD197" s="13">
        <v>53</v>
      </c>
      <c r="AE197" s="13">
        <v>1</v>
      </c>
      <c r="AF197" s="67">
        <f>SUM(AA197:AE197)</f>
        <v>100</v>
      </c>
      <c r="AG197" s="24"/>
      <c r="AH197" s="50">
        <v>-6.0000000000000001E-3</v>
      </c>
      <c r="AI197" s="51">
        <v>8071</v>
      </c>
      <c r="AJ197" s="52">
        <v>0.72</v>
      </c>
      <c r="AK197" s="53" t="s">
        <v>213</v>
      </c>
      <c r="AL197" s="54">
        <v>1084</v>
      </c>
      <c r="AN197" s="90"/>
      <c r="AO197" s="91"/>
      <c r="AP197" s="92">
        <f>N197*AN197*AO197</f>
        <v>0</v>
      </c>
      <c r="AR197" s="90">
        <f>AN197</f>
        <v>0</v>
      </c>
      <c r="AS197" s="91"/>
      <c r="AT197" s="92">
        <f>Q197*AR197*AS197</f>
        <v>0</v>
      </c>
      <c r="AV197" s="92">
        <v>0</v>
      </c>
    </row>
    <row r="198" spans="1:48" ht="24" customHeight="1">
      <c r="A198" s="16"/>
      <c r="B198" s="135"/>
      <c r="C198" s="111"/>
      <c r="D198" s="136"/>
      <c r="E198" s="111"/>
      <c r="F198" s="136"/>
      <c r="G198" s="136"/>
      <c r="H198" s="111"/>
      <c r="I198" s="137"/>
      <c r="J198" s="137"/>
      <c r="K198" s="135"/>
      <c r="L198" s="111"/>
      <c r="M198" s="138"/>
      <c r="N198" s="138"/>
      <c r="O198" s="138"/>
      <c r="P198" s="111"/>
      <c r="Q198" s="138"/>
      <c r="R198" s="111"/>
      <c r="S198" s="139"/>
      <c r="T198" s="111"/>
      <c r="U198" s="140"/>
      <c r="V198" s="140"/>
      <c r="W198" s="111"/>
      <c r="X198" s="141"/>
      <c r="Y198" s="142"/>
      <c r="Z198" s="111"/>
      <c r="AA198" s="143"/>
      <c r="AB198" s="143"/>
      <c r="AC198" s="143"/>
      <c r="AD198" s="143"/>
      <c r="AE198" s="143"/>
      <c r="AF198" s="144"/>
      <c r="AG198" s="111"/>
      <c r="AH198" s="142"/>
      <c r="AI198" s="145"/>
      <c r="AJ198" s="146"/>
      <c r="AK198" s="147"/>
      <c r="AL198" s="148"/>
      <c r="AM198" s="124"/>
      <c r="AN198" s="149"/>
      <c r="AO198" s="150"/>
      <c r="AP198" s="151"/>
      <c r="AQ198" s="124"/>
      <c r="AR198" s="149"/>
      <c r="AS198" s="150"/>
      <c r="AT198" s="151"/>
      <c r="AU198" s="124"/>
      <c r="AV198" s="151"/>
    </row>
    <row r="199" spans="1:48" s="124" customFormat="1">
      <c r="A199" s="152"/>
      <c r="B199" s="153"/>
      <c r="C199" s="153"/>
      <c r="D199" s="154"/>
      <c r="E199" s="153"/>
      <c r="F199" s="154"/>
      <c r="G199" s="154"/>
      <c r="H199" s="153"/>
      <c r="I199" s="155"/>
      <c r="J199" s="155"/>
      <c r="K199" s="153"/>
      <c r="L199" s="153"/>
      <c r="M199" s="156"/>
      <c r="N199" s="156"/>
      <c r="O199" s="156"/>
      <c r="P199" s="157"/>
      <c r="Q199" s="158">
        <v>10</v>
      </c>
      <c r="R199" s="157"/>
      <c r="S199" s="157"/>
      <c r="T199" s="157"/>
      <c r="U199" s="159"/>
      <c r="V199" s="159"/>
      <c r="W199" s="157"/>
      <c r="X199" s="159"/>
      <c r="Y199" s="159"/>
      <c r="Z199" s="159"/>
      <c r="AA199" s="160"/>
      <c r="AB199" s="160"/>
      <c r="AC199" s="160"/>
      <c r="AD199" s="160"/>
      <c r="AE199" s="160"/>
      <c r="AF199" s="160"/>
      <c r="AG199" s="111"/>
      <c r="AH199" s="111"/>
      <c r="AI199" s="111"/>
      <c r="AL199" s="161"/>
    </row>
    <row r="200" spans="1:48">
      <c r="A200" s="16"/>
      <c r="B200" s="28"/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59">
        <v>15</v>
      </c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  <c r="AT200" s="58"/>
    </row>
    <row r="201" spans="1:48">
      <c r="A201" s="16"/>
      <c r="B201" s="34" t="s">
        <v>188</v>
      </c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59">
        <v>30</v>
      </c>
      <c r="R201" s="31"/>
      <c r="S201" s="29"/>
      <c r="T201" s="31"/>
      <c r="U201" s="31"/>
      <c r="V201" s="31"/>
      <c r="W201" s="31"/>
      <c r="X201" s="31"/>
      <c r="Y201" s="31"/>
      <c r="Z201" s="31"/>
      <c r="AA201" s="191"/>
      <c r="AB201" s="191"/>
      <c r="AC201" s="94"/>
      <c r="AD201" s="94"/>
      <c r="AE201" s="94"/>
      <c r="AF201" s="28"/>
      <c r="AG201" s="10"/>
      <c r="AH201" s="10"/>
      <c r="AI201" s="10"/>
    </row>
    <row r="202" spans="1:48">
      <c r="A202" s="16"/>
      <c r="B202" s="8"/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R202" s="31"/>
      <c r="S202" s="29"/>
      <c r="T202" s="31"/>
      <c r="U202" s="31"/>
      <c r="V202" s="31"/>
      <c r="W202" s="31"/>
      <c r="X202" s="31"/>
      <c r="Y202" s="31"/>
      <c r="Z202" s="31"/>
      <c r="AA202" s="191"/>
      <c r="AB202" s="191"/>
      <c r="AC202" s="94"/>
      <c r="AD202" s="94"/>
      <c r="AE202" s="94"/>
      <c r="AF202" s="28"/>
      <c r="AG202" s="10"/>
      <c r="AH202" s="10"/>
      <c r="AI202" s="10"/>
    </row>
    <row r="203" spans="1:48">
      <c r="A203" s="16"/>
      <c r="B203" s="8" t="s">
        <v>189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191"/>
      <c r="AB203" s="191"/>
      <c r="AC203" s="94"/>
      <c r="AD203" s="94"/>
      <c r="AE203" s="94"/>
      <c r="AF203" s="28"/>
      <c r="AG203" s="10"/>
      <c r="AH203" s="10"/>
      <c r="AI203" s="10"/>
    </row>
    <row r="204" spans="1:48">
      <c r="A204" s="16"/>
      <c r="B204" s="8" t="s">
        <v>190</v>
      </c>
      <c r="C204" s="28"/>
      <c r="D204" s="8"/>
      <c r="E204" s="28"/>
      <c r="F204" s="8"/>
      <c r="G204" s="8"/>
      <c r="H204" s="28"/>
      <c r="I204" s="29"/>
      <c r="J204" s="29"/>
      <c r="K204" s="28"/>
      <c r="L204" s="28"/>
      <c r="M204" s="29"/>
      <c r="N204" s="29"/>
      <c r="O204" s="29"/>
      <c r="P204" s="31"/>
      <c r="Q204" s="29"/>
      <c r="R204" s="31"/>
      <c r="S204" s="29"/>
      <c r="T204" s="31"/>
      <c r="U204" s="31"/>
      <c r="V204" s="31"/>
      <c r="W204" s="31"/>
      <c r="X204" s="31"/>
      <c r="Y204" s="31"/>
      <c r="Z204" s="31"/>
      <c r="AA204" s="191"/>
      <c r="AB204" s="191"/>
      <c r="AC204" s="94"/>
      <c r="AD204" s="94"/>
      <c r="AE204" s="94"/>
      <c r="AF204" s="28"/>
      <c r="AG204" s="10"/>
      <c r="AH204" s="10"/>
      <c r="AI204" s="10"/>
    </row>
    <row r="205" spans="1:48">
      <c r="A205" s="16"/>
      <c r="B205" s="8"/>
      <c r="C205" s="28"/>
      <c r="D205" s="8"/>
      <c r="E205" s="28"/>
      <c r="F205" s="8"/>
      <c r="G205" s="8"/>
      <c r="H205" s="28"/>
      <c r="I205" s="29"/>
      <c r="J205" s="29"/>
      <c r="K205" s="28"/>
      <c r="L205" s="28"/>
      <c r="M205" s="29"/>
      <c r="N205" s="29"/>
      <c r="O205" s="29"/>
      <c r="P205" s="31"/>
      <c r="Q205" s="29"/>
      <c r="R205" s="31"/>
      <c r="S205" s="29"/>
      <c r="T205" s="31"/>
      <c r="U205" s="31"/>
      <c r="V205" s="31"/>
      <c r="W205" s="31"/>
      <c r="X205" s="31"/>
      <c r="Y205" s="31"/>
      <c r="Z205" s="31"/>
      <c r="AA205" s="191"/>
      <c r="AB205" s="191"/>
      <c r="AC205" s="191"/>
      <c r="AD205" s="191"/>
      <c r="AE205" s="94"/>
      <c r="AF205" s="28"/>
      <c r="AG205" s="10"/>
      <c r="AH205" s="10"/>
      <c r="AI205" s="10"/>
    </row>
    <row r="206" spans="1:48">
      <c r="A206" s="16"/>
      <c r="B206" s="8" t="s">
        <v>191</v>
      </c>
      <c r="C206" s="28"/>
      <c r="D206" s="8"/>
      <c r="E206" s="28"/>
      <c r="F206" s="8"/>
      <c r="G206" s="8"/>
      <c r="H206" s="28"/>
      <c r="I206" s="29"/>
      <c r="J206" s="29"/>
      <c r="K206" s="28"/>
      <c r="L206" s="28"/>
      <c r="M206" s="29"/>
      <c r="N206" s="29"/>
      <c r="O206" s="29"/>
      <c r="P206" s="31"/>
      <c r="Q206" s="29"/>
      <c r="R206" s="31"/>
      <c r="S206" s="29"/>
      <c r="T206" s="31"/>
      <c r="U206" s="31"/>
      <c r="V206" s="31"/>
      <c r="W206" s="31"/>
      <c r="X206" s="31"/>
      <c r="Y206" s="31"/>
      <c r="Z206" s="31"/>
      <c r="AA206" s="94"/>
      <c r="AB206" s="94"/>
      <c r="AC206" s="94"/>
      <c r="AD206" s="94"/>
      <c r="AE206" s="94"/>
      <c r="AF206" s="28"/>
      <c r="AG206" s="10"/>
      <c r="AH206" s="10"/>
      <c r="AI206" s="10"/>
    </row>
    <row r="207" spans="1:48">
      <c r="A207" s="16"/>
      <c r="B207" s="8" t="s">
        <v>192</v>
      </c>
      <c r="C207" s="28"/>
      <c r="D207" s="8"/>
      <c r="E207" s="28"/>
      <c r="F207" s="8"/>
      <c r="G207" s="8"/>
      <c r="H207" s="28"/>
      <c r="I207" s="29"/>
      <c r="J207" s="29"/>
      <c r="K207" s="28"/>
      <c r="L207" s="28"/>
      <c r="M207" s="29"/>
      <c r="N207" s="29"/>
      <c r="O207" s="29"/>
      <c r="P207" s="31"/>
      <c r="Q207" s="29"/>
      <c r="R207" s="31"/>
      <c r="S207" s="29"/>
      <c r="T207" s="31"/>
      <c r="U207" s="31"/>
      <c r="V207" s="31"/>
      <c r="W207" s="31"/>
      <c r="X207" s="31"/>
      <c r="Y207" s="31"/>
      <c r="Z207" s="31"/>
      <c r="AA207" s="94"/>
      <c r="AB207" s="94"/>
      <c r="AC207" s="94"/>
      <c r="AD207" s="94"/>
      <c r="AE207" s="94"/>
      <c r="AF207" s="28"/>
      <c r="AG207" s="10"/>
      <c r="AH207" s="10"/>
      <c r="AI207" s="10"/>
    </row>
    <row r="208" spans="1:48">
      <c r="A208" s="16"/>
      <c r="B208" s="8"/>
      <c r="C208" s="28"/>
      <c r="D208" s="8"/>
      <c r="E208" s="28"/>
      <c r="F208" s="8"/>
      <c r="G208" s="8"/>
      <c r="H208" s="28"/>
      <c r="I208" s="29"/>
      <c r="J208" s="29"/>
      <c r="K208" s="28"/>
      <c r="L208" s="28"/>
      <c r="M208" s="29"/>
      <c r="N208" s="29"/>
      <c r="O208" s="29"/>
      <c r="P208" s="31"/>
      <c r="Q208" s="29"/>
      <c r="R208" s="31"/>
      <c r="S208" s="29"/>
      <c r="T208" s="31"/>
      <c r="U208" s="31"/>
      <c r="V208" s="31"/>
      <c r="W208" s="31"/>
      <c r="X208" s="31"/>
      <c r="Y208" s="31"/>
      <c r="Z208" s="31"/>
      <c r="AA208" s="191"/>
      <c r="AB208" s="191"/>
      <c r="AC208" s="94"/>
      <c r="AD208" s="94"/>
      <c r="AE208" s="94"/>
      <c r="AF208" s="28"/>
      <c r="AG208" s="10"/>
      <c r="AH208" s="10"/>
      <c r="AI208" s="10"/>
    </row>
    <row r="209" spans="1:35">
      <c r="A209" s="16"/>
      <c r="B209" s="8" t="s">
        <v>193</v>
      </c>
      <c r="C209" s="28"/>
      <c r="D209" s="8"/>
      <c r="E209" s="28"/>
      <c r="F209" s="8"/>
      <c r="G209" s="8"/>
      <c r="H209" s="28"/>
      <c r="I209" s="29"/>
      <c r="J209" s="29"/>
      <c r="K209" s="28"/>
      <c r="L209" s="28"/>
      <c r="M209" s="29"/>
      <c r="N209" s="29"/>
      <c r="O209" s="29"/>
      <c r="P209" s="31"/>
      <c r="Q209" s="29"/>
      <c r="R209" s="31"/>
      <c r="S209" s="29"/>
      <c r="T209" s="31"/>
      <c r="U209" s="31"/>
      <c r="V209" s="31"/>
      <c r="W209" s="31"/>
      <c r="X209" s="31"/>
      <c r="Y209" s="31"/>
      <c r="Z209" s="31"/>
      <c r="AA209" s="94"/>
      <c r="AB209" s="94"/>
      <c r="AC209" s="94"/>
      <c r="AD209" s="94"/>
      <c r="AE209" s="94"/>
      <c r="AF209" s="28"/>
      <c r="AG209" s="10"/>
      <c r="AH209" s="10"/>
      <c r="AI209" s="10"/>
    </row>
    <row r="210" spans="1:35">
      <c r="A210" s="16"/>
      <c r="B210" s="8" t="s">
        <v>194</v>
      </c>
      <c r="C210" s="28"/>
      <c r="D210" s="8"/>
      <c r="E210" s="28"/>
      <c r="F210" s="8"/>
      <c r="G210" s="8"/>
      <c r="H210" s="28"/>
      <c r="I210" s="29"/>
      <c r="J210" s="29"/>
      <c r="K210" s="28"/>
      <c r="L210" s="28"/>
      <c r="M210" s="29"/>
      <c r="N210" s="29"/>
      <c r="O210" s="29"/>
      <c r="P210" s="31"/>
      <c r="Q210" s="29"/>
      <c r="R210" s="31"/>
      <c r="S210" s="29"/>
      <c r="T210" s="31"/>
      <c r="U210" s="31"/>
      <c r="V210" s="31"/>
      <c r="W210" s="31"/>
      <c r="X210" s="31"/>
      <c r="Y210" s="31"/>
      <c r="Z210" s="31"/>
      <c r="AA210" s="94"/>
      <c r="AB210" s="94"/>
      <c r="AC210" s="94"/>
      <c r="AD210" s="94"/>
      <c r="AE210" s="94"/>
      <c r="AF210" s="28"/>
      <c r="AG210" s="10"/>
      <c r="AH210" s="10"/>
      <c r="AI210" s="10"/>
    </row>
    <row r="211" spans="1:35">
      <c r="A211" s="16"/>
      <c r="B211" s="8"/>
      <c r="C211" s="28"/>
      <c r="D211" s="8"/>
      <c r="E211" s="28"/>
      <c r="F211" s="8"/>
      <c r="G211" s="8"/>
      <c r="H211" s="28"/>
      <c r="I211" s="29"/>
      <c r="J211" s="29"/>
      <c r="K211" s="28"/>
      <c r="L211" s="28"/>
      <c r="M211" s="29"/>
      <c r="N211" s="29"/>
      <c r="O211" s="29"/>
      <c r="P211" s="31"/>
      <c r="Q211" s="29"/>
      <c r="R211" s="31"/>
      <c r="S211" s="29"/>
      <c r="T211" s="31"/>
      <c r="U211" s="31"/>
      <c r="V211" s="31"/>
      <c r="W211" s="31"/>
      <c r="X211" s="31"/>
      <c r="Y211" s="31"/>
      <c r="Z211" s="31"/>
      <c r="AA211" s="94"/>
      <c r="AB211" s="94"/>
      <c r="AC211" s="94"/>
      <c r="AD211" s="94"/>
      <c r="AE211" s="94"/>
      <c r="AF211" s="28"/>
      <c r="AG211" s="10"/>
      <c r="AH211" s="10"/>
      <c r="AI211" s="10"/>
    </row>
    <row r="212" spans="1:35">
      <c r="A212" s="16"/>
      <c r="B212" s="8" t="s">
        <v>195</v>
      </c>
      <c r="C212" s="28"/>
      <c r="D212" s="8"/>
      <c r="E212" s="28"/>
      <c r="F212" s="8"/>
      <c r="G212" s="8"/>
      <c r="H212" s="28"/>
      <c r="I212" s="29"/>
      <c r="J212" s="29"/>
      <c r="K212" s="28"/>
      <c r="L212" s="28"/>
      <c r="M212" s="29"/>
      <c r="N212" s="29"/>
      <c r="O212" s="29"/>
      <c r="P212" s="31"/>
      <c r="Q212" s="29"/>
      <c r="R212" s="31"/>
      <c r="S212" s="29"/>
      <c r="T212" s="31"/>
      <c r="U212" s="31"/>
      <c r="V212" s="31"/>
      <c r="W212" s="31"/>
      <c r="X212" s="31"/>
      <c r="Y212" s="31"/>
      <c r="Z212" s="31"/>
      <c r="AA212" s="94"/>
      <c r="AB212" s="94"/>
      <c r="AC212" s="94"/>
      <c r="AD212" s="94"/>
      <c r="AE212" s="94"/>
      <c r="AF212" s="28"/>
      <c r="AG212" s="10"/>
      <c r="AH212" s="10"/>
      <c r="AI212" s="10"/>
    </row>
    <row r="213" spans="1:35">
      <c r="A213" s="16"/>
      <c r="B213" s="8"/>
      <c r="C213" s="28"/>
      <c r="D213" s="8"/>
      <c r="E213" s="28"/>
      <c r="F213" s="8"/>
      <c r="G213" s="8"/>
      <c r="H213" s="28"/>
      <c r="I213" s="29"/>
      <c r="J213" s="29"/>
      <c r="K213" s="28"/>
      <c r="L213" s="28"/>
      <c r="M213" s="29"/>
      <c r="N213" s="29"/>
      <c r="O213" s="29"/>
      <c r="P213" s="31"/>
      <c r="Q213" s="29"/>
      <c r="R213" s="31"/>
      <c r="S213" s="29"/>
      <c r="T213" s="31"/>
      <c r="U213" s="31"/>
      <c r="V213" s="31"/>
      <c r="W213" s="31"/>
      <c r="X213" s="31"/>
      <c r="Y213" s="31"/>
      <c r="Z213" s="31"/>
      <c r="AA213" s="94"/>
      <c r="AB213" s="94"/>
      <c r="AC213" s="94"/>
      <c r="AD213" s="94"/>
      <c r="AE213" s="94"/>
      <c r="AF213" s="28"/>
      <c r="AG213" s="10"/>
      <c r="AH213" s="10"/>
      <c r="AI213" s="10"/>
    </row>
    <row r="214" spans="1:35">
      <c r="A214" s="16"/>
      <c r="B214" s="8" t="s">
        <v>196</v>
      </c>
      <c r="C214" s="28"/>
      <c r="D214" s="8"/>
      <c r="E214" s="28"/>
      <c r="F214" s="8"/>
      <c r="G214" s="8"/>
      <c r="H214" s="28"/>
      <c r="I214" s="29"/>
      <c r="J214" s="29"/>
      <c r="K214" s="28"/>
      <c r="L214" s="28"/>
      <c r="M214" s="29"/>
      <c r="N214" s="29"/>
      <c r="O214" s="29"/>
      <c r="P214" s="31"/>
      <c r="Q214" s="29"/>
      <c r="R214" s="31"/>
      <c r="S214" s="29"/>
      <c r="T214" s="31"/>
      <c r="U214" s="31"/>
      <c r="V214" s="31"/>
      <c r="W214" s="31"/>
      <c r="X214" s="31"/>
      <c r="Y214" s="31"/>
      <c r="Z214" s="31"/>
      <c r="AA214" s="94"/>
      <c r="AB214" s="94"/>
      <c r="AC214" s="94"/>
      <c r="AD214" s="94"/>
      <c r="AE214" s="94"/>
      <c r="AF214" s="28"/>
      <c r="AG214" s="10"/>
      <c r="AH214" s="10"/>
      <c r="AI214" s="10"/>
    </row>
    <row r="215" spans="1:35">
      <c r="A215" s="16"/>
      <c r="B215" s="8" t="s">
        <v>197</v>
      </c>
      <c r="C215" s="28"/>
      <c r="D215" s="8"/>
      <c r="E215" s="28"/>
      <c r="F215" s="8"/>
      <c r="G215" s="8"/>
      <c r="H215" s="28"/>
      <c r="I215" s="29"/>
      <c r="J215" s="29"/>
      <c r="K215" s="28"/>
      <c r="L215" s="28"/>
      <c r="M215" s="29"/>
      <c r="N215" s="29"/>
      <c r="O215" s="29"/>
      <c r="P215" s="31"/>
      <c r="Q215" s="29"/>
      <c r="R215" s="31"/>
      <c r="S215" s="29"/>
      <c r="T215" s="31"/>
      <c r="U215" s="31"/>
      <c r="V215" s="31"/>
      <c r="W215" s="31"/>
      <c r="X215" s="31"/>
      <c r="Y215" s="31"/>
      <c r="Z215" s="31"/>
      <c r="AA215" s="94"/>
      <c r="AB215" s="94"/>
      <c r="AC215" s="94"/>
      <c r="AD215" s="94"/>
      <c r="AE215" s="94"/>
      <c r="AF215" s="28"/>
      <c r="AG215" s="10"/>
      <c r="AH215" s="10"/>
      <c r="AI215" s="10"/>
    </row>
  </sheetData>
  <sheetProtection password="C98C" sheet="1" objects="1" scenarios="1"/>
  <sortState ref="D159:AW186">
    <sortCondition ref="F159:F186"/>
  </sortState>
  <mergeCells count="15">
    <mergeCell ref="AA208:AB208"/>
    <mergeCell ref="AV6:AV7"/>
    <mergeCell ref="AA201:AB201"/>
    <mergeCell ref="AN6:AP6"/>
    <mergeCell ref="AR6:AT6"/>
    <mergeCell ref="AA202:AB202"/>
    <mergeCell ref="AA203:AB203"/>
    <mergeCell ref="AA204:AB204"/>
    <mergeCell ref="AA205:AB205"/>
    <mergeCell ref="AC205:AD205"/>
    <mergeCell ref="U6:V6"/>
    <mergeCell ref="X6:Y6"/>
    <mergeCell ref="AA6:AF6"/>
    <mergeCell ref="AH6:AL6"/>
    <mergeCell ref="M4:O5"/>
  </mergeCells>
  <pageMargins left="0.7" right="0.7" top="0.75" bottom="0.75" header="0.3" footer="0.3"/>
  <pageSetup paperSize="9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2:AW203"/>
  <sheetViews>
    <sheetView showGridLines="0" zoomScaleNormal="10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3" t="s">
        <v>238</v>
      </c>
    </row>
    <row r="3" spans="1:48">
      <c r="I3" s="70" t="s">
        <v>239</v>
      </c>
    </row>
    <row r="4" spans="1:48">
      <c r="I4" s="8"/>
      <c r="N4" s="9"/>
    </row>
    <row r="5" spans="1:48">
      <c r="I5" s="10"/>
    </row>
    <row r="6" spans="1:48" ht="30" customHeight="1">
      <c r="B6" s="4">
        <v>0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02" t="s">
        <v>219</v>
      </c>
      <c r="AB7" s="102" t="s">
        <v>215</v>
      </c>
      <c r="AC7" s="102" t="s">
        <v>216</v>
      </c>
      <c r="AD7" s="102" t="s">
        <v>217</v>
      </c>
      <c r="AE7" s="102" t="s">
        <v>218</v>
      </c>
      <c r="AF7" s="99" t="s">
        <v>3</v>
      </c>
      <c r="AH7" s="102" t="s">
        <v>220</v>
      </c>
      <c r="AI7" s="102" t="s">
        <v>221</v>
      </c>
      <c r="AJ7" s="102" t="s">
        <v>208</v>
      </c>
      <c r="AK7" s="103" t="s">
        <v>211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4</v>
      </c>
      <c r="E9" s="10"/>
      <c r="F9" s="18" t="s">
        <v>5</v>
      </c>
      <c r="G9" s="18" t="s">
        <v>198</v>
      </c>
      <c r="H9" s="10"/>
      <c r="I9" s="19">
        <v>34656032</v>
      </c>
      <c r="J9" s="19">
        <v>580</v>
      </c>
      <c r="K9" s="17" t="s">
        <v>6</v>
      </c>
      <c r="L9" s="10"/>
      <c r="M9" s="60">
        <v>1565</v>
      </c>
      <c r="N9" s="60">
        <v>5230</v>
      </c>
      <c r="O9" s="60">
        <v>8507</v>
      </c>
      <c r="P9" s="10"/>
      <c r="Q9" s="60">
        <f>N9*$Q$188</f>
        <v>78450</v>
      </c>
      <c r="R9" s="10"/>
      <c r="S9" s="62">
        <f t="shared" ref="S9:S40" si="0">Q9+N9</f>
        <v>83680</v>
      </c>
      <c r="T9" s="10"/>
      <c r="U9" s="64">
        <v>15.1</v>
      </c>
      <c r="V9" s="64">
        <v>26.77</v>
      </c>
      <c r="W9" s="10"/>
      <c r="X9" s="43">
        <v>955710000</v>
      </c>
      <c r="Y9" s="36">
        <v>0.05</v>
      </c>
      <c r="Z9" s="10"/>
      <c r="AA9" s="20">
        <v>52</v>
      </c>
      <c r="AB9" s="20">
        <v>10</v>
      </c>
      <c r="AC9" s="20">
        <v>1</v>
      </c>
      <c r="AD9" s="20">
        <v>36</v>
      </c>
      <c r="AE9" s="20">
        <v>1</v>
      </c>
      <c r="AF9" s="66">
        <f t="shared" ref="AF9:AF40" si="1">SUM(AA9:AE9)</f>
        <v>100</v>
      </c>
      <c r="AG9" s="10"/>
      <c r="AH9" s="36">
        <v>-4.8000000000000001E-2</v>
      </c>
      <c r="AI9" s="40">
        <v>1891</v>
      </c>
      <c r="AJ9" s="37">
        <v>0.8</v>
      </c>
      <c r="AK9" s="42" t="s">
        <v>210</v>
      </c>
      <c r="AL9" s="41">
        <v>1636</v>
      </c>
      <c r="AN9" s="86"/>
      <c r="AO9" s="87"/>
      <c r="AP9" s="88">
        <f t="shared" ref="AP9:AP40" si="2">N9*AN9*AO9</f>
        <v>0</v>
      </c>
      <c r="AR9" s="86">
        <f t="shared" ref="AR9:AR40" si="3">AN9</f>
        <v>0</v>
      </c>
      <c r="AS9" s="87"/>
      <c r="AT9" s="88">
        <f t="shared" ref="AT9:AT40" si="4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7</v>
      </c>
      <c r="E10" s="10"/>
      <c r="F10" s="18" t="s">
        <v>8</v>
      </c>
      <c r="G10" s="18" t="s">
        <v>212</v>
      </c>
      <c r="H10" s="10"/>
      <c r="I10" s="19">
        <v>2926348</v>
      </c>
      <c r="J10" s="19">
        <v>4250</v>
      </c>
      <c r="K10" s="17" t="s">
        <v>9</v>
      </c>
      <c r="L10" s="10"/>
      <c r="M10" s="60">
        <v>269</v>
      </c>
      <c r="N10" s="60">
        <v>399</v>
      </c>
      <c r="O10" s="60">
        <v>251</v>
      </c>
      <c r="P10" s="10"/>
      <c r="Q10" s="60">
        <f>N10*$Q$188</f>
        <v>5985</v>
      </c>
      <c r="R10" s="10"/>
      <c r="S10" s="62">
        <f t="shared" si="0"/>
        <v>6384</v>
      </c>
      <c r="T10" s="10"/>
      <c r="U10" s="64">
        <v>13.6</v>
      </c>
      <c r="V10" s="64">
        <v>9.0399999999999991</v>
      </c>
      <c r="W10" s="10"/>
      <c r="X10" s="43">
        <v>548170000</v>
      </c>
      <c r="Y10" s="36">
        <v>4.5999999999999999E-2</v>
      </c>
      <c r="Z10" s="10"/>
      <c r="AA10" s="20">
        <v>38</v>
      </c>
      <c r="AB10" s="20">
        <v>10</v>
      </c>
      <c r="AC10" s="20">
        <v>4</v>
      </c>
      <c r="AD10" s="20">
        <v>46</v>
      </c>
      <c r="AE10" s="20">
        <v>2</v>
      </c>
      <c r="AF10" s="66">
        <f t="shared" si="1"/>
        <v>100</v>
      </c>
      <c r="AG10" s="10"/>
      <c r="AH10" s="36">
        <v>-1.6E-2</v>
      </c>
      <c r="AI10" s="40">
        <v>19243</v>
      </c>
      <c r="AJ10" s="37">
        <v>0.73</v>
      </c>
      <c r="AK10" s="42" t="s">
        <v>213</v>
      </c>
      <c r="AL10" s="41">
        <v>645</v>
      </c>
      <c r="AN10" s="86"/>
      <c r="AO10" s="87"/>
      <c r="AP10" s="88">
        <f t="shared" si="2"/>
        <v>0</v>
      </c>
      <c r="AR10" s="86">
        <f t="shared" si="3"/>
        <v>0</v>
      </c>
      <c r="AS10" s="87"/>
      <c r="AT10" s="88">
        <f t="shared" si="4"/>
        <v>0</v>
      </c>
      <c r="AV10" s="88">
        <v>0</v>
      </c>
    </row>
    <row r="11" spans="1:48" ht="24" customHeight="1">
      <c r="A11" s="16"/>
      <c r="B11" s="17">
        <f t="shared" ref="B11:B74" si="5">B10+1</f>
        <v>3</v>
      </c>
      <c r="C11" s="10"/>
      <c r="D11" s="21" t="s">
        <v>10</v>
      </c>
      <c r="E11" s="10"/>
      <c r="F11" s="18" t="s">
        <v>11</v>
      </c>
      <c r="G11" s="18" t="s">
        <v>11</v>
      </c>
      <c r="H11" s="10"/>
      <c r="I11" s="19">
        <v>28813464</v>
      </c>
      <c r="J11" s="19">
        <v>3440</v>
      </c>
      <c r="K11" s="17" t="s">
        <v>9</v>
      </c>
      <c r="L11" s="10"/>
      <c r="M11" s="60">
        <v>2845</v>
      </c>
      <c r="N11" s="60">
        <v>6797</v>
      </c>
      <c r="O11" s="60">
        <v>6769</v>
      </c>
      <c r="P11" s="10"/>
      <c r="Q11" s="60">
        <f>N11*$Q$188</f>
        <v>101955</v>
      </c>
      <c r="R11" s="10"/>
      <c r="S11" s="62">
        <f t="shared" si="0"/>
        <v>108752</v>
      </c>
      <c r="T11" s="10"/>
      <c r="U11" s="64">
        <v>23.61</v>
      </c>
      <c r="V11" s="64">
        <v>24.82</v>
      </c>
      <c r="W11" s="10"/>
      <c r="X11" s="43">
        <v>7930000000</v>
      </c>
      <c r="Y11" s="36">
        <v>7.8E-2</v>
      </c>
      <c r="Z11" s="10"/>
      <c r="AA11" s="20">
        <v>51</v>
      </c>
      <c r="AB11" s="20">
        <v>3</v>
      </c>
      <c r="AC11" s="20">
        <v>1</v>
      </c>
      <c r="AD11" s="20">
        <v>44</v>
      </c>
      <c r="AE11" s="20">
        <v>1</v>
      </c>
      <c r="AF11" s="66">
        <f t="shared" si="1"/>
        <v>100</v>
      </c>
      <c r="AG11" s="10"/>
      <c r="AH11" s="36">
        <v>-0.159</v>
      </c>
      <c r="AI11" s="40">
        <v>2708</v>
      </c>
      <c r="AJ11" s="37">
        <v>0.64</v>
      </c>
      <c r="AK11" s="42" t="s">
        <v>214</v>
      </c>
      <c r="AL11" s="41">
        <v>1670</v>
      </c>
      <c r="AN11" s="86"/>
      <c r="AO11" s="87"/>
      <c r="AP11" s="88">
        <f t="shared" si="2"/>
        <v>0</v>
      </c>
      <c r="AR11" s="86">
        <f t="shared" si="3"/>
        <v>0</v>
      </c>
      <c r="AS11" s="87"/>
      <c r="AT11" s="88">
        <f t="shared" si="4"/>
        <v>0</v>
      </c>
      <c r="AV11" s="88">
        <v>0</v>
      </c>
    </row>
    <row r="12" spans="1:48" ht="24" customHeight="1">
      <c r="A12" s="16"/>
      <c r="B12" s="17">
        <f t="shared" si="5"/>
        <v>4</v>
      </c>
      <c r="C12" s="10"/>
      <c r="D12" s="18" t="s">
        <v>12</v>
      </c>
      <c r="E12" s="10"/>
      <c r="F12" s="18" t="s">
        <v>13</v>
      </c>
      <c r="G12" s="18" t="s">
        <v>222</v>
      </c>
      <c r="H12" s="10"/>
      <c r="I12" s="19">
        <v>100963</v>
      </c>
      <c r="J12" s="19">
        <v>13400</v>
      </c>
      <c r="K12" s="17" t="s">
        <v>14</v>
      </c>
      <c r="L12" s="10"/>
      <c r="M12" s="60">
        <v>8</v>
      </c>
      <c r="N12" s="60">
        <v>8</v>
      </c>
      <c r="O12" s="60">
        <v>8</v>
      </c>
      <c r="P12" s="10"/>
      <c r="Q12" s="60">
        <f>N12*$Q$189</f>
        <v>240</v>
      </c>
      <c r="R12" s="10"/>
      <c r="S12" s="62">
        <f t="shared" si="0"/>
        <v>248</v>
      </c>
      <c r="T12" s="10"/>
      <c r="U12" s="64">
        <v>7.9</v>
      </c>
      <c r="V12" s="64">
        <v>7.9</v>
      </c>
      <c r="W12" s="10"/>
      <c r="X12" s="43">
        <f>AP12+AT12</f>
        <v>97265094.400000006</v>
      </c>
      <c r="Y12" s="36">
        <f>X12/AV12</f>
        <v>6.76862173973556E-2</v>
      </c>
      <c r="Z12" s="10"/>
      <c r="AA12" s="20">
        <v>62.5</v>
      </c>
      <c r="AB12" s="20">
        <v>0</v>
      </c>
      <c r="AC12" s="20">
        <v>12.5</v>
      </c>
      <c r="AD12" s="20">
        <v>25</v>
      </c>
      <c r="AE12" s="20">
        <v>0</v>
      </c>
      <c r="AF12" s="66">
        <f t="shared" si="1"/>
        <v>100</v>
      </c>
      <c r="AG12" s="10"/>
      <c r="AH12" s="72"/>
      <c r="AI12" s="73"/>
      <c r="AJ12" s="74"/>
      <c r="AK12" s="75"/>
      <c r="AL12" s="76"/>
      <c r="AN12" s="57">
        <v>15197.671</v>
      </c>
      <c r="AO12" s="35">
        <v>80</v>
      </c>
      <c r="AP12" s="43">
        <f t="shared" si="2"/>
        <v>9726509.4399999995</v>
      </c>
      <c r="AR12" s="57">
        <f t="shared" si="3"/>
        <v>15197.671</v>
      </c>
      <c r="AS12" s="35">
        <v>24</v>
      </c>
      <c r="AT12" s="43">
        <f t="shared" si="4"/>
        <v>87538584.960000008</v>
      </c>
      <c r="AV12" s="43">
        <v>1437000000</v>
      </c>
    </row>
    <row r="13" spans="1:48" ht="24" customHeight="1">
      <c r="A13" s="16"/>
      <c r="B13" s="17">
        <f t="shared" si="5"/>
        <v>5</v>
      </c>
      <c r="C13" s="10"/>
      <c r="D13" s="18" t="s">
        <v>15</v>
      </c>
      <c r="E13" s="10"/>
      <c r="F13" s="18" t="s">
        <v>13</v>
      </c>
      <c r="G13" s="18" t="s">
        <v>222</v>
      </c>
      <c r="H13" s="10"/>
      <c r="I13" s="19">
        <v>43847432</v>
      </c>
      <c r="J13" s="19">
        <v>11960</v>
      </c>
      <c r="K13" s="17" t="s">
        <v>9</v>
      </c>
      <c r="L13" s="10"/>
      <c r="M13" s="60">
        <v>5530</v>
      </c>
      <c r="N13" s="60">
        <v>6119</v>
      </c>
      <c r="O13" s="60">
        <v>6508</v>
      </c>
      <c r="P13" s="10"/>
      <c r="Q13" s="60">
        <f>N13*$Q$188</f>
        <v>91785</v>
      </c>
      <c r="R13" s="10"/>
      <c r="S13" s="62">
        <f t="shared" si="0"/>
        <v>97904</v>
      </c>
      <c r="T13" s="10"/>
      <c r="U13" s="64">
        <v>14</v>
      </c>
      <c r="V13" s="64">
        <v>14.85</v>
      </c>
      <c r="W13" s="10"/>
      <c r="X13" s="43">
        <v>25750000000</v>
      </c>
      <c r="Y13" s="36">
        <v>4.5999999999999999E-2</v>
      </c>
      <c r="Z13" s="10"/>
      <c r="AA13" s="20">
        <v>52</v>
      </c>
      <c r="AB13" s="20">
        <v>18</v>
      </c>
      <c r="AC13" s="20">
        <v>2</v>
      </c>
      <c r="AD13" s="20">
        <v>27</v>
      </c>
      <c r="AE13" s="20">
        <v>1</v>
      </c>
      <c r="AF13" s="66">
        <f t="shared" si="1"/>
        <v>100</v>
      </c>
      <c r="AG13" s="10"/>
      <c r="AH13" s="36">
        <v>-7.6999999999999999E-2</v>
      </c>
      <c r="AI13" s="40">
        <v>49338</v>
      </c>
      <c r="AJ13" s="37">
        <v>0.73</v>
      </c>
      <c r="AK13" s="42" t="s">
        <v>213</v>
      </c>
      <c r="AL13" s="41">
        <v>795</v>
      </c>
      <c r="AN13" s="86"/>
      <c r="AO13" s="87"/>
      <c r="AP13" s="88">
        <f t="shared" si="2"/>
        <v>0</v>
      </c>
      <c r="AR13" s="86">
        <f t="shared" si="3"/>
        <v>0</v>
      </c>
      <c r="AS13" s="87"/>
      <c r="AT13" s="88">
        <f t="shared" si="4"/>
        <v>0</v>
      </c>
      <c r="AV13" s="88">
        <v>0</v>
      </c>
    </row>
    <row r="14" spans="1:48" ht="24" customHeight="1">
      <c r="A14" s="16"/>
      <c r="B14" s="17">
        <f t="shared" si="5"/>
        <v>6</v>
      </c>
      <c r="C14" s="10"/>
      <c r="D14" s="18" t="s">
        <v>16</v>
      </c>
      <c r="E14" s="10"/>
      <c r="F14" s="18" t="s">
        <v>8</v>
      </c>
      <c r="G14" s="18" t="s">
        <v>212</v>
      </c>
      <c r="H14" s="10"/>
      <c r="I14" s="19">
        <v>2924816</v>
      </c>
      <c r="J14" s="19">
        <v>3760</v>
      </c>
      <c r="K14" s="17" t="s">
        <v>9</v>
      </c>
      <c r="L14" s="10"/>
      <c r="M14" s="60">
        <v>267</v>
      </c>
      <c r="N14" s="60">
        <v>499</v>
      </c>
      <c r="O14" s="60">
        <v>248</v>
      </c>
      <c r="P14" s="10"/>
      <c r="Q14" s="60">
        <f>N14*$Q$188</f>
        <v>7485</v>
      </c>
      <c r="R14" s="10"/>
      <c r="S14" s="62">
        <f t="shared" si="0"/>
        <v>7984</v>
      </c>
      <c r="T14" s="10"/>
      <c r="U14" s="64">
        <v>17.100000000000001</v>
      </c>
      <c r="V14" s="64">
        <v>8.18</v>
      </c>
      <c r="W14" s="10"/>
      <c r="X14" s="43">
        <v>598260000</v>
      </c>
      <c r="Y14" s="36">
        <v>5.7000000000000002E-2</v>
      </c>
      <c r="Z14" s="10"/>
      <c r="AA14" s="20">
        <v>48</v>
      </c>
      <c r="AB14" s="20">
        <v>11</v>
      </c>
      <c r="AC14" s="20">
        <v>1</v>
      </c>
      <c r="AD14" s="20">
        <v>39</v>
      </c>
      <c r="AE14" s="20">
        <v>1</v>
      </c>
      <c r="AF14" s="66">
        <f t="shared" si="1"/>
        <v>100</v>
      </c>
      <c r="AG14" s="10"/>
      <c r="AH14" s="36">
        <v>1.4E-2</v>
      </c>
      <c r="AI14" s="40">
        <v>0</v>
      </c>
      <c r="AJ14" s="37">
        <v>0.77</v>
      </c>
      <c r="AK14" s="42" t="s">
        <v>210</v>
      </c>
      <c r="AL14" s="41">
        <v>479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5"/>
        <v>7</v>
      </c>
      <c r="C15" s="10"/>
      <c r="D15" s="18" t="s">
        <v>17</v>
      </c>
      <c r="E15" s="10"/>
      <c r="F15" s="18" t="s">
        <v>18</v>
      </c>
      <c r="G15" s="18" t="s">
        <v>224</v>
      </c>
      <c r="H15" s="10"/>
      <c r="I15" s="19">
        <v>24125848</v>
      </c>
      <c r="J15" s="19">
        <v>54420</v>
      </c>
      <c r="K15" s="17" t="s">
        <v>14</v>
      </c>
      <c r="L15" s="10"/>
      <c r="M15" s="60">
        <v>1296</v>
      </c>
      <c r="N15" s="60">
        <v>1351</v>
      </c>
      <c r="O15" s="60">
        <v>1351</v>
      </c>
      <c r="P15" s="10"/>
      <c r="Q15" s="60">
        <f>N15*$Q$189</f>
        <v>40530</v>
      </c>
      <c r="R15" s="10"/>
      <c r="S15" s="62">
        <f t="shared" si="0"/>
        <v>41881</v>
      </c>
      <c r="T15" s="10"/>
      <c r="U15" s="64">
        <v>5.6</v>
      </c>
      <c r="V15" s="64">
        <v>5.6</v>
      </c>
      <c r="W15" s="10"/>
      <c r="X15" s="43">
        <f>AP15+AT15</f>
        <v>54008798384.800003</v>
      </c>
      <c r="Y15" s="36">
        <f>X15/AV15</f>
        <v>4.4672289813730358E-2</v>
      </c>
      <c r="Z15" s="10"/>
      <c r="AA15" s="20">
        <v>60.9</v>
      </c>
      <c r="AB15" s="20">
        <v>19.3</v>
      </c>
      <c r="AC15" s="20">
        <v>2.2000000000000002</v>
      </c>
      <c r="AD15" s="20">
        <v>14</v>
      </c>
      <c r="AE15" s="20">
        <v>3.6</v>
      </c>
      <c r="AF15" s="66">
        <f t="shared" si="1"/>
        <v>100</v>
      </c>
      <c r="AG15" s="10"/>
      <c r="AH15" s="72"/>
      <c r="AI15" s="73"/>
      <c r="AJ15" s="74"/>
      <c r="AK15" s="75"/>
      <c r="AL15" s="76"/>
      <c r="AN15" s="57">
        <v>49971.131000000001</v>
      </c>
      <c r="AO15" s="35">
        <v>80</v>
      </c>
      <c r="AP15" s="43">
        <f t="shared" si="2"/>
        <v>5400879838.4800005</v>
      </c>
      <c r="AR15" s="57">
        <f t="shared" si="3"/>
        <v>49971.131000000001</v>
      </c>
      <c r="AS15" s="35">
        <v>24</v>
      </c>
      <c r="AT15" s="43">
        <f t="shared" si="4"/>
        <v>48607918546.32</v>
      </c>
      <c r="AV15" s="43">
        <v>1209000000000</v>
      </c>
    </row>
    <row r="16" spans="1:48" ht="24" customHeight="1">
      <c r="A16" s="16"/>
      <c r="B16" s="17">
        <f t="shared" si="5"/>
        <v>8</v>
      </c>
      <c r="C16" s="10"/>
      <c r="D16" s="18" t="s">
        <v>19</v>
      </c>
      <c r="E16" s="10"/>
      <c r="F16" s="18" t="s">
        <v>8</v>
      </c>
      <c r="G16" s="18" t="s">
        <v>212</v>
      </c>
      <c r="H16" s="10"/>
      <c r="I16" s="19">
        <v>8712137</v>
      </c>
      <c r="J16" s="19">
        <v>45230</v>
      </c>
      <c r="K16" s="17" t="s">
        <v>14</v>
      </c>
      <c r="L16" s="10"/>
      <c r="M16" s="60">
        <v>432</v>
      </c>
      <c r="N16" s="60">
        <v>452</v>
      </c>
      <c r="O16" s="60">
        <v>452</v>
      </c>
      <c r="P16" s="10"/>
      <c r="Q16" s="60">
        <f>N16*$Q$189</f>
        <v>13560</v>
      </c>
      <c r="R16" s="10"/>
      <c r="S16" s="62">
        <f t="shared" si="0"/>
        <v>14012</v>
      </c>
      <c r="T16" s="10"/>
      <c r="U16" s="64">
        <v>5.2</v>
      </c>
      <c r="V16" s="64">
        <v>5.2</v>
      </c>
      <c r="W16" s="10"/>
      <c r="X16" s="43">
        <f>AP16+AT16</f>
        <v>16357990287.999998</v>
      </c>
      <c r="Y16" s="36">
        <f>X16/AV16</f>
        <v>4.1388743429109268E-2</v>
      </c>
      <c r="Z16" s="10"/>
      <c r="AA16" s="20">
        <v>43.8</v>
      </c>
      <c r="AB16" s="20">
        <v>22</v>
      </c>
      <c r="AC16" s="20">
        <v>11.1</v>
      </c>
      <c r="AD16" s="20">
        <v>16.899999999999999</v>
      </c>
      <c r="AE16" s="20">
        <v>6.2</v>
      </c>
      <c r="AF16" s="66">
        <f t="shared" si="1"/>
        <v>99.999999999999986</v>
      </c>
      <c r="AG16" s="10"/>
      <c r="AH16" s="72"/>
      <c r="AI16" s="73"/>
      <c r="AJ16" s="74"/>
      <c r="AK16" s="75"/>
      <c r="AL16" s="76"/>
      <c r="AN16" s="57">
        <v>45237.805</v>
      </c>
      <c r="AO16" s="35">
        <v>80</v>
      </c>
      <c r="AP16" s="43">
        <f t="shared" si="2"/>
        <v>1635799028.8</v>
      </c>
      <c r="AR16" s="57">
        <f t="shared" si="3"/>
        <v>45237.805</v>
      </c>
      <c r="AS16" s="35">
        <v>24</v>
      </c>
      <c r="AT16" s="43">
        <f t="shared" si="4"/>
        <v>14722191259.199999</v>
      </c>
      <c r="AV16" s="43">
        <v>395228000000</v>
      </c>
    </row>
    <row r="17" spans="1:48" ht="24" customHeight="1">
      <c r="A17" s="16"/>
      <c r="B17" s="17">
        <f t="shared" si="5"/>
        <v>9</v>
      </c>
      <c r="C17" s="10"/>
      <c r="D17" s="18" t="s">
        <v>20</v>
      </c>
      <c r="E17" s="10"/>
      <c r="F17" s="18" t="s">
        <v>8</v>
      </c>
      <c r="G17" s="18" t="s">
        <v>212</v>
      </c>
      <c r="H17" s="10"/>
      <c r="I17" s="19">
        <v>9725376</v>
      </c>
      <c r="J17" s="19">
        <v>4760</v>
      </c>
      <c r="K17" s="17" t="s">
        <v>9</v>
      </c>
      <c r="L17" s="10"/>
      <c r="M17" s="60">
        <v>759</v>
      </c>
      <c r="N17" s="60">
        <v>845</v>
      </c>
      <c r="O17" s="60">
        <v>639</v>
      </c>
      <c r="P17" s="10"/>
      <c r="Q17" s="60">
        <f>N17*$Q$188</f>
        <v>12675</v>
      </c>
      <c r="R17" s="10"/>
      <c r="S17" s="62">
        <f t="shared" si="0"/>
        <v>13520</v>
      </c>
      <c r="T17" s="10"/>
      <c r="U17" s="64">
        <v>8.6999999999999993</v>
      </c>
      <c r="V17" s="64">
        <v>6.32</v>
      </c>
      <c r="W17" s="10"/>
      <c r="X17" s="43">
        <v>1090000000</v>
      </c>
      <c r="Y17" s="36">
        <v>2.9000000000000001E-2</v>
      </c>
      <c r="Z17" s="10"/>
      <c r="AA17" s="20">
        <v>40</v>
      </c>
      <c r="AB17" s="20">
        <v>23</v>
      </c>
      <c r="AC17" s="20">
        <v>7</v>
      </c>
      <c r="AD17" s="20">
        <v>28</v>
      </c>
      <c r="AE17" s="20">
        <v>2</v>
      </c>
      <c r="AF17" s="66">
        <f t="shared" si="1"/>
        <v>100</v>
      </c>
      <c r="AG17" s="10"/>
      <c r="AH17" s="36">
        <v>-5.1999999999999998E-2</v>
      </c>
      <c r="AI17" s="40">
        <v>13681</v>
      </c>
      <c r="AJ17" s="37">
        <v>0.8</v>
      </c>
      <c r="AK17" s="42" t="s">
        <v>213</v>
      </c>
      <c r="AL17" s="41">
        <v>416</v>
      </c>
      <c r="AN17" s="86"/>
      <c r="AO17" s="87"/>
      <c r="AP17" s="88">
        <f t="shared" si="2"/>
        <v>0</v>
      </c>
      <c r="AR17" s="86">
        <f t="shared" si="3"/>
        <v>0</v>
      </c>
      <c r="AS17" s="87"/>
      <c r="AT17" s="88">
        <f t="shared" si="4"/>
        <v>0</v>
      </c>
      <c r="AV17" s="88">
        <v>0</v>
      </c>
    </row>
    <row r="18" spans="1:48" ht="24" customHeight="1">
      <c r="A18" s="16"/>
      <c r="B18" s="17">
        <f t="shared" si="5"/>
        <v>10</v>
      </c>
      <c r="C18" s="10"/>
      <c r="D18" s="18" t="s">
        <v>21</v>
      </c>
      <c r="E18" s="10"/>
      <c r="F18" s="18" t="s">
        <v>22</v>
      </c>
      <c r="G18" s="18" t="s">
        <v>198</v>
      </c>
      <c r="H18" s="10"/>
      <c r="I18" s="19">
        <v>162951552</v>
      </c>
      <c r="J18" s="19">
        <v>1330</v>
      </c>
      <c r="K18" s="17" t="s">
        <v>9</v>
      </c>
      <c r="L18" s="10"/>
      <c r="M18" s="60">
        <v>2376</v>
      </c>
      <c r="N18" s="60">
        <v>24954</v>
      </c>
      <c r="O18" s="60">
        <v>11825</v>
      </c>
      <c r="P18" s="10"/>
      <c r="Q18" s="60">
        <f>N18*$Q$188</f>
        <v>374310</v>
      </c>
      <c r="R18" s="10"/>
      <c r="S18" s="62">
        <f t="shared" si="0"/>
        <v>399264</v>
      </c>
      <c r="T18" s="10"/>
      <c r="U18" s="64">
        <v>15.3</v>
      </c>
      <c r="V18" s="64">
        <v>7.61</v>
      </c>
      <c r="W18" s="10"/>
      <c r="X18" s="43">
        <v>11270000000</v>
      </c>
      <c r="Y18" s="36">
        <v>5.0999999999999997E-2</v>
      </c>
      <c r="Z18" s="10"/>
      <c r="AA18" s="20">
        <v>18</v>
      </c>
      <c r="AB18" s="20">
        <v>33</v>
      </c>
      <c r="AC18" s="20">
        <v>12</v>
      </c>
      <c r="AD18" s="20">
        <v>32</v>
      </c>
      <c r="AE18" s="20">
        <v>5</v>
      </c>
      <c r="AF18" s="66">
        <f t="shared" si="1"/>
        <v>100</v>
      </c>
      <c r="AG18" s="10"/>
      <c r="AH18" s="36">
        <v>-4.3999999999999997E-2</v>
      </c>
      <c r="AI18" s="40">
        <v>1767</v>
      </c>
      <c r="AJ18" s="37">
        <v>0.67</v>
      </c>
      <c r="AK18" s="42" t="s">
        <v>223</v>
      </c>
      <c r="AL18" s="41">
        <v>417</v>
      </c>
      <c r="AN18" s="86"/>
      <c r="AO18" s="87"/>
      <c r="AP18" s="88">
        <f t="shared" si="2"/>
        <v>0</v>
      </c>
      <c r="AR18" s="86">
        <f t="shared" si="3"/>
        <v>0</v>
      </c>
      <c r="AS18" s="87"/>
      <c r="AT18" s="88">
        <f t="shared" si="4"/>
        <v>0</v>
      </c>
      <c r="AV18" s="88">
        <v>0</v>
      </c>
    </row>
    <row r="19" spans="1:48" ht="24" customHeight="1">
      <c r="A19" s="16"/>
      <c r="B19" s="17">
        <f t="shared" si="5"/>
        <v>11</v>
      </c>
      <c r="C19" s="10"/>
      <c r="D19" s="18" t="s">
        <v>23</v>
      </c>
      <c r="E19" s="10"/>
      <c r="F19" s="18" t="s">
        <v>13</v>
      </c>
      <c r="G19" s="18" t="s">
        <v>222</v>
      </c>
      <c r="H19" s="10"/>
      <c r="I19" s="19">
        <v>284996</v>
      </c>
      <c r="J19" s="19">
        <v>14830</v>
      </c>
      <c r="K19" s="17" t="s">
        <v>14</v>
      </c>
      <c r="L19" s="10"/>
      <c r="M19" s="60">
        <v>9</v>
      </c>
      <c r="N19" s="60">
        <v>16</v>
      </c>
      <c r="O19" s="60">
        <v>16</v>
      </c>
      <c r="P19" s="10"/>
      <c r="Q19" s="60">
        <f>N19*$Q$189</f>
        <v>480</v>
      </c>
      <c r="R19" s="10"/>
      <c r="S19" s="62">
        <f t="shared" si="0"/>
        <v>496</v>
      </c>
      <c r="T19" s="10"/>
      <c r="U19" s="64">
        <v>5.6</v>
      </c>
      <c r="V19" s="64">
        <v>5.6</v>
      </c>
      <c r="W19" s="10"/>
      <c r="X19" s="43">
        <f>AP19+AT19</f>
        <v>216792396.80000001</v>
      </c>
      <c r="Y19" s="36">
        <f>X19/AV19</f>
        <v>4.4791817520661158E-2</v>
      </c>
      <c r="Z19" s="10"/>
      <c r="AA19" s="20">
        <v>33.299999999999997</v>
      </c>
      <c r="AB19" s="20">
        <v>33.299999999999997</v>
      </c>
      <c r="AC19" s="20">
        <v>0</v>
      </c>
      <c r="AD19" s="20">
        <v>22.2</v>
      </c>
      <c r="AE19" s="20">
        <v>11.2</v>
      </c>
      <c r="AF19" s="66">
        <f t="shared" si="1"/>
        <v>100</v>
      </c>
      <c r="AG19" s="10"/>
      <c r="AH19" s="72"/>
      <c r="AI19" s="73"/>
      <c r="AJ19" s="74"/>
      <c r="AK19" s="75"/>
      <c r="AL19" s="76"/>
      <c r="AN19" s="57">
        <v>16936.905999999999</v>
      </c>
      <c r="AO19" s="35">
        <v>80</v>
      </c>
      <c r="AP19" s="43">
        <f t="shared" si="2"/>
        <v>21679239.68</v>
      </c>
      <c r="AR19" s="57">
        <f t="shared" si="3"/>
        <v>16936.905999999999</v>
      </c>
      <c r="AS19" s="35">
        <v>24</v>
      </c>
      <c r="AT19" s="43">
        <f t="shared" si="4"/>
        <v>195113157.12</v>
      </c>
      <c r="AV19" s="43">
        <v>4840000000</v>
      </c>
    </row>
    <row r="20" spans="1:48" ht="24" customHeight="1">
      <c r="A20" s="16"/>
      <c r="B20" s="17">
        <f t="shared" si="5"/>
        <v>12</v>
      </c>
      <c r="C20" s="10"/>
      <c r="D20" s="18" t="s">
        <v>24</v>
      </c>
      <c r="E20" s="10"/>
      <c r="F20" s="18" t="s">
        <v>8</v>
      </c>
      <c r="G20" s="18" t="s">
        <v>212</v>
      </c>
      <c r="H20" s="10"/>
      <c r="I20" s="19">
        <v>9480042</v>
      </c>
      <c r="J20" s="19">
        <v>5600</v>
      </c>
      <c r="K20" s="17" t="s">
        <v>9</v>
      </c>
      <c r="L20" s="10"/>
      <c r="M20" s="60">
        <v>588</v>
      </c>
      <c r="N20" s="60">
        <v>841</v>
      </c>
      <c r="O20" s="60">
        <v>995</v>
      </c>
      <c r="P20" s="10"/>
      <c r="Q20" s="60">
        <f>N20*$Q$188</f>
        <v>12615</v>
      </c>
      <c r="R20" s="10"/>
      <c r="S20" s="62">
        <f t="shared" si="0"/>
        <v>13456</v>
      </c>
      <c r="T20" s="10"/>
      <c r="U20" s="64">
        <v>8.9</v>
      </c>
      <c r="V20" s="64">
        <v>10.46</v>
      </c>
      <c r="W20" s="10"/>
      <c r="X20" s="43">
        <v>1410000000</v>
      </c>
      <c r="Y20" s="36">
        <v>2.9000000000000001E-2</v>
      </c>
      <c r="Z20" s="10"/>
      <c r="AA20" s="20">
        <v>52</v>
      </c>
      <c r="AB20" s="20">
        <v>4</v>
      </c>
      <c r="AC20" s="20">
        <v>2</v>
      </c>
      <c r="AD20" s="20">
        <v>41</v>
      </c>
      <c r="AE20" s="20">
        <v>1</v>
      </c>
      <c r="AF20" s="66">
        <f t="shared" si="1"/>
        <v>100</v>
      </c>
      <c r="AG20" s="10"/>
      <c r="AH20" s="36">
        <v>-0.191</v>
      </c>
      <c r="AI20" s="40">
        <v>44222</v>
      </c>
      <c r="AJ20" s="37">
        <v>0.78</v>
      </c>
      <c r="AK20" s="42" t="s">
        <v>213</v>
      </c>
      <c r="AL20" s="41">
        <v>653</v>
      </c>
      <c r="AN20" s="86"/>
      <c r="AO20" s="87"/>
      <c r="AP20" s="88">
        <f t="shared" si="2"/>
        <v>0</v>
      </c>
      <c r="AR20" s="86">
        <f t="shared" si="3"/>
        <v>0</v>
      </c>
      <c r="AS20" s="87"/>
      <c r="AT20" s="88">
        <f t="shared" si="4"/>
        <v>0</v>
      </c>
      <c r="AV20" s="88">
        <v>0</v>
      </c>
    </row>
    <row r="21" spans="1:48" ht="24" customHeight="1">
      <c r="A21" s="16"/>
      <c r="B21" s="17">
        <f t="shared" si="5"/>
        <v>13</v>
      </c>
      <c r="C21" s="10"/>
      <c r="D21" s="18" t="s">
        <v>25</v>
      </c>
      <c r="E21" s="10"/>
      <c r="F21" s="18" t="s">
        <v>8</v>
      </c>
      <c r="G21" s="18" t="s">
        <v>212</v>
      </c>
      <c r="H21" s="10"/>
      <c r="I21" s="19">
        <v>11358379</v>
      </c>
      <c r="J21" s="19">
        <v>41860</v>
      </c>
      <c r="K21" s="17" t="s">
        <v>14</v>
      </c>
      <c r="L21" s="10"/>
      <c r="M21" s="60">
        <v>637</v>
      </c>
      <c r="N21" s="60">
        <v>657</v>
      </c>
      <c r="O21" s="60">
        <v>657</v>
      </c>
      <c r="P21" s="10"/>
      <c r="Q21" s="60">
        <f>N21*$Q$189</f>
        <v>19710</v>
      </c>
      <c r="R21" s="10"/>
      <c r="S21" s="62">
        <f t="shared" si="0"/>
        <v>20367</v>
      </c>
      <c r="T21" s="10"/>
      <c r="U21" s="64">
        <v>5.8</v>
      </c>
      <c r="V21" s="64">
        <v>5.8</v>
      </c>
      <c r="W21" s="10"/>
      <c r="X21" s="43">
        <f>AP21+AT21</f>
        <v>22081559760</v>
      </c>
      <c r="Y21" s="36">
        <f>X21/AV21</f>
        <v>4.6384277008845579E-2</v>
      </c>
      <c r="Z21" s="10"/>
      <c r="AA21" s="20">
        <v>57.1</v>
      </c>
      <c r="AB21" s="20">
        <v>14.4</v>
      </c>
      <c r="AC21" s="20">
        <v>11.1</v>
      </c>
      <c r="AD21" s="20">
        <v>12.2</v>
      </c>
      <c r="AE21" s="20">
        <v>5.2</v>
      </c>
      <c r="AF21" s="66">
        <f t="shared" si="1"/>
        <v>100</v>
      </c>
      <c r="AG21" s="10"/>
      <c r="AH21" s="72"/>
      <c r="AI21" s="73"/>
      <c r="AJ21" s="74"/>
      <c r="AK21" s="75"/>
      <c r="AL21" s="76"/>
      <c r="AN21" s="57">
        <v>42012.1</v>
      </c>
      <c r="AO21" s="35">
        <v>80</v>
      </c>
      <c r="AP21" s="43">
        <f t="shared" si="2"/>
        <v>2208155976</v>
      </c>
      <c r="AR21" s="57">
        <f t="shared" si="3"/>
        <v>42012.1</v>
      </c>
      <c r="AS21" s="35">
        <v>24</v>
      </c>
      <c r="AT21" s="43">
        <f t="shared" si="4"/>
        <v>19873403784</v>
      </c>
      <c r="AV21" s="43">
        <v>476057000000</v>
      </c>
    </row>
    <row r="22" spans="1:48" ht="24" customHeight="1">
      <c r="A22" s="16"/>
      <c r="B22" s="17">
        <f t="shared" si="5"/>
        <v>14</v>
      </c>
      <c r="C22" s="10"/>
      <c r="D22" s="18" t="s">
        <v>26</v>
      </c>
      <c r="E22" s="10"/>
      <c r="F22" s="18" t="s">
        <v>13</v>
      </c>
      <c r="G22" s="18" t="s">
        <v>222</v>
      </c>
      <c r="H22" s="10"/>
      <c r="I22" s="19">
        <v>366954</v>
      </c>
      <c r="J22" s="19">
        <v>4410</v>
      </c>
      <c r="K22" s="17" t="s">
        <v>9</v>
      </c>
      <c r="L22" s="10"/>
      <c r="M22" s="60">
        <v>101</v>
      </c>
      <c r="N22" s="60">
        <v>104</v>
      </c>
      <c r="O22" s="60">
        <v>71</v>
      </c>
      <c r="P22" s="10"/>
      <c r="Q22" s="60">
        <f t="shared" ref="Q22:Q34" si="6">N22*$Q$188</f>
        <v>1560</v>
      </c>
      <c r="R22" s="10"/>
      <c r="S22" s="62">
        <f t="shared" si="0"/>
        <v>1664</v>
      </c>
      <c r="T22" s="10"/>
      <c r="U22" s="64">
        <v>28.3</v>
      </c>
      <c r="V22" s="64">
        <v>18.309999999999999</v>
      </c>
      <c r="W22" s="10"/>
      <c r="X22" s="43">
        <v>170250000</v>
      </c>
      <c r="Y22" s="36">
        <v>9.4E-2</v>
      </c>
      <c r="Z22" s="10"/>
      <c r="AA22" s="20">
        <v>53</v>
      </c>
      <c r="AB22" s="20">
        <v>20</v>
      </c>
      <c r="AC22" s="20">
        <v>7</v>
      </c>
      <c r="AD22" s="20">
        <v>19</v>
      </c>
      <c r="AE22" s="20">
        <v>1</v>
      </c>
      <c r="AF22" s="66">
        <f t="shared" si="1"/>
        <v>100</v>
      </c>
      <c r="AG22" s="10"/>
      <c r="AH22" s="36">
        <v>2.5999999999999999E-2</v>
      </c>
      <c r="AI22" s="40">
        <v>15286</v>
      </c>
      <c r="AJ22" s="37">
        <v>0.86</v>
      </c>
      <c r="AK22" s="42" t="s">
        <v>210</v>
      </c>
      <c r="AL22" s="41">
        <v>1007</v>
      </c>
      <c r="AN22" s="86"/>
      <c r="AO22" s="87"/>
      <c r="AP22" s="88">
        <f t="shared" si="2"/>
        <v>0</v>
      </c>
      <c r="AR22" s="86">
        <f t="shared" si="3"/>
        <v>0</v>
      </c>
      <c r="AS22" s="87"/>
      <c r="AT22" s="88">
        <f t="shared" si="4"/>
        <v>0</v>
      </c>
      <c r="AV22" s="88">
        <v>0</v>
      </c>
    </row>
    <row r="23" spans="1:48" ht="24" customHeight="1">
      <c r="A23" s="16"/>
      <c r="B23" s="17">
        <f t="shared" si="5"/>
        <v>15</v>
      </c>
      <c r="C23" s="10"/>
      <c r="D23" s="18" t="s">
        <v>27</v>
      </c>
      <c r="E23" s="10"/>
      <c r="F23" s="18" t="s">
        <v>11</v>
      </c>
      <c r="G23" s="18" t="s">
        <v>11</v>
      </c>
      <c r="H23" s="10"/>
      <c r="I23" s="19">
        <v>10872298</v>
      </c>
      <c r="J23" s="19">
        <v>820</v>
      </c>
      <c r="K23" s="17" t="s">
        <v>6</v>
      </c>
      <c r="L23" s="10"/>
      <c r="M23" s="60">
        <v>637</v>
      </c>
      <c r="N23" s="60">
        <v>2986</v>
      </c>
      <c r="O23" s="60">
        <v>3098</v>
      </c>
      <c r="P23" s="10"/>
      <c r="Q23" s="60">
        <f t="shared" si="6"/>
        <v>44790</v>
      </c>
      <c r="R23" s="10"/>
      <c r="S23" s="62">
        <f t="shared" si="0"/>
        <v>47776</v>
      </c>
      <c r="T23" s="10"/>
      <c r="U23" s="64">
        <v>27.5</v>
      </c>
      <c r="V23" s="64">
        <v>27.55</v>
      </c>
      <c r="W23" s="10"/>
      <c r="X23" s="43">
        <v>782890000</v>
      </c>
      <c r="Y23" s="36">
        <v>9.0999999999999998E-2</v>
      </c>
      <c r="Z23" s="10"/>
      <c r="AA23" s="20">
        <v>39</v>
      </c>
      <c r="AB23" s="20">
        <v>3</v>
      </c>
      <c r="AC23" s="20">
        <v>2</v>
      </c>
      <c r="AD23" s="20">
        <v>54</v>
      </c>
      <c r="AE23" s="20">
        <v>2</v>
      </c>
      <c r="AF23" s="66">
        <f t="shared" si="1"/>
        <v>100</v>
      </c>
      <c r="AG23" s="10"/>
      <c r="AH23" s="36">
        <v>-8.3000000000000004E-2</v>
      </c>
      <c r="AI23" s="40">
        <v>4321</v>
      </c>
      <c r="AJ23" s="37">
        <v>0.57999999999999996</v>
      </c>
      <c r="AK23" s="42" t="s">
        <v>214</v>
      </c>
      <c r="AL23" s="41">
        <v>1546</v>
      </c>
      <c r="AN23" s="86"/>
      <c r="AO23" s="87"/>
      <c r="AP23" s="88">
        <f t="shared" si="2"/>
        <v>0</v>
      </c>
      <c r="AR23" s="86">
        <f t="shared" si="3"/>
        <v>0</v>
      </c>
      <c r="AS23" s="87"/>
      <c r="AT23" s="88">
        <f t="shared" si="4"/>
        <v>0</v>
      </c>
      <c r="AV23" s="88">
        <v>0</v>
      </c>
    </row>
    <row r="24" spans="1:48" ht="24" customHeight="1">
      <c r="A24" s="16"/>
      <c r="B24" s="17">
        <f t="shared" si="5"/>
        <v>16</v>
      </c>
      <c r="C24" s="10"/>
      <c r="D24" s="18" t="s">
        <v>28</v>
      </c>
      <c r="E24" s="10"/>
      <c r="F24" s="18" t="s">
        <v>22</v>
      </c>
      <c r="G24" s="18" t="s">
        <v>198</v>
      </c>
      <c r="H24" s="10"/>
      <c r="I24" s="19">
        <v>797765</v>
      </c>
      <c r="J24" s="19">
        <v>2510</v>
      </c>
      <c r="K24" s="17" t="s">
        <v>9</v>
      </c>
      <c r="L24" s="10"/>
      <c r="M24" s="60">
        <v>125</v>
      </c>
      <c r="N24" s="60">
        <v>139</v>
      </c>
      <c r="O24" s="60">
        <v>71</v>
      </c>
      <c r="P24" s="10"/>
      <c r="Q24" s="60">
        <f t="shared" si="6"/>
        <v>2085</v>
      </c>
      <c r="R24" s="10"/>
      <c r="S24" s="62">
        <f t="shared" si="0"/>
        <v>2224</v>
      </c>
      <c r="T24" s="10"/>
      <c r="U24" s="64">
        <v>17.399999999999999</v>
      </c>
      <c r="V24" s="64">
        <v>7.51</v>
      </c>
      <c r="W24" s="10"/>
      <c r="X24" s="43">
        <v>128590000</v>
      </c>
      <c r="Y24" s="36">
        <v>5.8000000000000003E-2</v>
      </c>
      <c r="Z24" s="10"/>
      <c r="AA24" s="20">
        <v>30</v>
      </c>
      <c r="AB24" s="20">
        <v>30</v>
      </c>
      <c r="AC24" s="20">
        <v>4</v>
      </c>
      <c r="AD24" s="20">
        <v>35</v>
      </c>
      <c r="AE24" s="20">
        <v>1</v>
      </c>
      <c r="AF24" s="66">
        <f t="shared" si="1"/>
        <v>100</v>
      </c>
      <c r="AG24" s="10"/>
      <c r="AH24" s="36">
        <v>-5.8999999999999997E-2</v>
      </c>
      <c r="AI24" s="40">
        <v>10903</v>
      </c>
      <c r="AJ24" s="37">
        <v>0.79</v>
      </c>
      <c r="AK24" s="42" t="s">
        <v>213</v>
      </c>
      <c r="AL24" s="41">
        <v>456</v>
      </c>
      <c r="AN24" s="86"/>
      <c r="AO24" s="87"/>
      <c r="AP24" s="88">
        <f t="shared" si="2"/>
        <v>0</v>
      </c>
      <c r="AR24" s="86">
        <f t="shared" si="3"/>
        <v>0</v>
      </c>
      <c r="AS24" s="87"/>
      <c r="AT24" s="88">
        <f t="shared" si="4"/>
        <v>0</v>
      </c>
      <c r="AV24" s="88">
        <v>0</v>
      </c>
    </row>
    <row r="25" spans="1:48" ht="24" customHeight="1">
      <c r="A25" s="16"/>
      <c r="B25" s="17">
        <f t="shared" si="5"/>
        <v>17</v>
      </c>
      <c r="C25" s="10"/>
      <c r="D25" s="18" t="s">
        <v>29</v>
      </c>
      <c r="E25" s="10"/>
      <c r="F25" s="18" t="s">
        <v>13</v>
      </c>
      <c r="G25" s="18" t="s">
        <v>222</v>
      </c>
      <c r="H25" s="10"/>
      <c r="I25" s="19">
        <v>10887882</v>
      </c>
      <c r="J25" s="19">
        <v>3070</v>
      </c>
      <c r="K25" s="17" t="s">
        <v>9</v>
      </c>
      <c r="L25" s="10"/>
      <c r="M25" s="60">
        <v>1259</v>
      </c>
      <c r="N25" s="60">
        <v>1687</v>
      </c>
      <c r="O25" s="60">
        <v>2120</v>
      </c>
      <c r="P25" s="10"/>
      <c r="Q25" s="60">
        <f t="shared" si="6"/>
        <v>25305</v>
      </c>
      <c r="R25" s="10"/>
      <c r="S25" s="62">
        <f t="shared" si="0"/>
        <v>26992</v>
      </c>
      <c r="T25" s="10"/>
      <c r="U25" s="64">
        <v>15.5</v>
      </c>
      <c r="V25" s="64">
        <v>18.7</v>
      </c>
      <c r="W25" s="10"/>
      <c r="X25" s="43">
        <v>1750000000</v>
      </c>
      <c r="Y25" s="36">
        <v>5.1999999999999998E-2</v>
      </c>
      <c r="Z25" s="10"/>
      <c r="AA25" s="20">
        <v>58</v>
      </c>
      <c r="AB25" s="20">
        <v>5</v>
      </c>
      <c r="AC25" s="20">
        <v>1</v>
      </c>
      <c r="AD25" s="20">
        <v>35</v>
      </c>
      <c r="AE25" s="20">
        <v>1</v>
      </c>
      <c r="AF25" s="66">
        <f t="shared" si="1"/>
        <v>100</v>
      </c>
      <c r="AG25" s="10"/>
      <c r="AH25" s="36">
        <v>-4.8000000000000001E-2</v>
      </c>
      <c r="AI25" s="40">
        <v>15715</v>
      </c>
      <c r="AJ25" s="37">
        <v>0.66</v>
      </c>
      <c r="AK25" s="42" t="s">
        <v>213</v>
      </c>
      <c r="AL25" s="41">
        <v>912</v>
      </c>
      <c r="AN25" s="86"/>
      <c r="AO25" s="87"/>
      <c r="AP25" s="88">
        <f t="shared" si="2"/>
        <v>0</v>
      </c>
      <c r="AR25" s="86">
        <f t="shared" si="3"/>
        <v>0</v>
      </c>
      <c r="AS25" s="87"/>
      <c r="AT25" s="88">
        <f t="shared" si="4"/>
        <v>0</v>
      </c>
      <c r="AV25" s="88">
        <v>0</v>
      </c>
    </row>
    <row r="26" spans="1:48" ht="24" customHeight="1">
      <c r="A26" s="16"/>
      <c r="B26" s="17">
        <f t="shared" si="5"/>
        <v>18</v>
      </c>
      <c r="C26" s="10"/>
      <c r="D26" s="18" t="s">
        <v>30</v>
      </c>
      <c r="E26" s="10"/>
      <c r="F26" s="18" t="s">
        <v>8</v>
      </c>
      <c r="G26" s="18" t="s">
        <v>212</v>
      </c>
      <c r="H26" s="10"/>
      <c r="I26" s="19">
        <v>3516816</v>
      </c>
      <c r="J26" s="19">
        <v>4880</v>
      </c>
      <c r="K26" s="17" t="s">
        <v>9</v>
      </c>
      <c r="L26" s="10"/>
      <c r="M26" s="60">
        <v>318</v>
      </c>
      <c r="N26" s="60">
        <v>552</v>
      </c>
      <c r="O26" s="60">
        <v>276</v>
      </c>
      <c r="P26" s="10"/>
      <c r="Q26" s="60">
        <f t="shared" si="6"/>
        <v>8280</v>
      </c>
      <c r="R26" s="10"/>
      <c r="S26" s="62">
        <f t="shared" si="0"/>
        <v>8832</v>
      </c>
      <c r="T26" s="10"/>
      <c r="U26" s="64">
        <v>15.7</v>
      </c>
      <c r="V26" s="64">
        <v>7.99</v>
      </c>
      <c r="W26" s="10"/>
      <c r="X26" s="43">
        <v>882580000</v>
      </c>
      <c r="Y26" s="36">
        <v>5.1999999999999998E-2</v>
      </c>
      <c r="Z26" s="10"/>
      <c r="AA26" s="20">
        <v>51</v>
      </c>
      <c r="AB26" s="20">
        <v>14</v>
      </c>
      <c r="AC26" s="20">
        <v>3</v>
      </c>
      <c r="AD26" s="20">
        <v>31</v>
      </c>
      <c r="AE26" s="20">
        <v>1</v>
      </c>
      <c r="AF26" s="66">
        <f t="shared" si="1"/>
        <v>100</v>
      </c>
      <c r="AG26" s="10"/>
      <c r="AH26" s="36">
        <v>4.1000000000000002E-2</v>
      </c>
      <c r="AI26" s="40">
        <v>27816</v>
      </c>
      <c r="AJ26" s="37">
        <v>0.65</v>
      </c>
      <c r="AK26" s="42" t="s">
        <v>210</v>
      </c>
      <c r="AL26" s="41">
        <v>555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ht="24" customHeight="1">
      <c r="A27" s="16"/>
      <c r="B27" s="17">
        <f t="shared" si="5"/>
        <v>19</v>
      </c>
      <c r="C27" s="10"/>
      <c r="D27" s="18" t="s">
        <v>31</v>
      </c>
      <c r="E27" s="10"/>
      <c r="F27" s="18" t="s">
        <v>11</v>
      </c>
      <c r="G27" s="18" t="s">
        <v>11</v>
      </c>
      <c r="H27" s="10"/>
      <c r="I27" s="19">
        <v>2250260</v>
      </c>
      <c r="J27" s="19">
        <v>6610</v>
      </c>
      <c r="K27" s="17" t="s">
        <v>9</v>
      </c>
      <c r="L27" s="10"/>
      <c r="M27" s="60">
        <v>450</v>
      </c>
      <c r="N27" s="60">
        <v>535</v>
      </c>
      <c r="O27" s="60">
        <v>299</v>
      </c>
      <c r="P27" s="10"/>
      <c r="Q27" s="60">
        <f t="shared" si="6"/>
        <v>8025</v>
      </c>
      <c r="R27" s="10"/>
      <c r="S27" s="62">
        <f t="shared" si="0"/>
        <v>8560</v>
      </c>
      <c r="T27" s="10"/>
      <c r="U27" s="64">
        <v>23.8</v>
      </c>
      <c r="V27" s="64">
        <v>13.33</v>
      </c>
      <c r="W27" s="10"/>
      <c r="X27" s="43">
        <v>1240000000</v>
      </c>
      <c r="Y27" s="36">
        <v>7.9000000000000001E-2</v>
      </c>
      <c r="Z27" s="10"/>
      <c r="AA27" s="20">
        <v>62</v>
      </c>
      <c r="AB27" s="20">
        <v>3</v>
      </c>
      <c r="AC27" s="20">
        <v>1</v>
      </c>
      <c r="AD27" s="20">
        <v>33</v>
      </c>
      <c r="AE27" s="20">
        <v>1</v>
      </c>
      <c r="AF27" s="66">
        <f t="shared" si="1"/>
        <v>100</v>
      </c>
      <c r="AG27" s="10"/>
      <c r="AH27" s="36">
        <v>-5.0999999999999997E-2</v>
      </c>
      <c r="AI27" s="40">
        <v>29031</v>
      </c>
      <c r="AJ27" s="37">
        <v>0.72</v>
      </c>
      <c r="AK27" s="42" t="s">
        <v>214</v>
      </c>
      <c r="AL27" s="41">
        <v>787</v>
      </c>
      <c r="AN27" s="86"/>
      <c r="AO27" s="87"/>
      <c r="AP27" s="88">
        <f t="shared" si="2"/>
        <v>0</v>
      </c>
      <c r="AR27" s="86">
        <f t="shared" si="3"/>
        <v>0</v>
      </c>
      <c r="AS27" s="87"/>
      <c r="AT27" s="88">
        <f t="shared" si="4"/>
        <v>0</v>
      </c>
      <c r="AV27" s="88">
        <v>0</v>
      </c>
    </row>
    <row r="28" spans="1:48" ht="24" customHeight="1">
      <c r="A28" s="16"/>
      <c r="B28" s="17">
        <f t="shared" si="5"/>
        <v>20</v>
      </c>
      <c r="C28" s="10"/>
      <c r="D28" s="18" t="s">
        <v>32</v>
      </c>
      <c r="E28" s="10"/>
      <c r="F28" s="18" t="s">
        <v>13</v>
      </c>
      <c r="G28" s="18" t="s">
        <v>222</v>
      </c>
      <c r="H28" s="10"/>
      <c r="I28" s="19">
        <v>207652864</v>
      </c>
      <c r="J28" s="19">
        <v>8840</v>
      </c>
      <c r="K28" s="17" t="s">
        <v>9</v>
      </c>
      <c r="L28" s="10"/>
      <c r="M28" s="60">
        <v>38651</v>
      </c>
      <c r="N28" s="60">
        <v>41007</v>
      </c>
      <c r="O28" s="60">
        <v>46009</v>
      </c>
      <c r="P28" s="10"/>
      <c r="Q28" s="60">
        <f t="shared" si="6"/>
        <v>615105</v>
      </c>
      <c r="R28" s="10"/>
      <c r="S28" s="62">
        <f t="shared" si="0"/>
        <v>656112</v>
      </c>
      <c r="T28" s="10"/>
      <c r="U28" s="64">
        <v>19.7</v>
      </c>
      <c r="V28" s="64">
        <v>21.9</v>
      </c>
      <c r="W28" s="10"/>
      <c r="X28" s="43">
        <v>117950000000</v>
      </c>
      <c r="Y28" s="36">
        <v>6.6000000000000003E-2</v>
      </c>
      <c r="Z28" s="10"/>
      <c r="AA28" s="20">
        <v>32</v>
      </c>
      <c r="AB28" s="20">
        <v>38</v>
      </c>
      <c r="AC28" s="20">
        <v>2</v>
      </c>
      <c r="AD28" s="20">
        <v>27</v>
      </c>
      <c r="AE28" s="20">
        <v>1</v>
      </c>
      <c r="AF28" s="66">
        <f t="shared" si="1"/>
        <v>100</v>
      </c>
      <c r="AG28" s="10"/>
      <c r="AH28" s="36">
        <v>-7.1999999999999995E-2</v>
      </c>
      <c r="AI28" s="40">
        <v>45204</v>
      </c>
      <c r="AJ28" s="37">
        <v>0.82</v>
      </c>
      <c r="AK28" s="42" t="s">
        <v>210</v>
      </c>
      <c r="AL28" s="41">
        <v>1140</v>
      </c>
      <c r="AN28" s="86"/>
      <c r="AO28" s="87"/>
      <c r="AP28" s="88">
        <f t="shared" si="2"/>
        <v>0</v>
      </c>
      <c r="AR28" s="86">
        <f t="shared" si="3"/>
        <v>0</v>
      </c>
      <c r="AS28" s="87"/>
      <c r="AT28" s="88">
        <f t="shared" si="4"/>
        <v>0</v>
      </c>
      <c r="AV28" s="88">
        <v>0</v>
      </c>
    </row>
    <row r="29" spans="1:48" ht="24" customHeight="1">
      <c r="A29" s="16"/>
      <c r="B29" s="17">
        <f t="shared" si="5"/>
        <v>21</v>
      </c>
      <c r="C29" s="10"/>
      <c r="D29" s="18" t="s">
        <v>33</v>
      </c>
      <c r="E29" s="10"/>
      <c r="F29" s="18" t="s">
        <v>8</v>
      </c>
      <c r="G29" s="18" t="s">
        <v>212</v>
      </c>
      <c r="H29" s="10"/>
      <c r="I29" s="19">
        <v>7131494</v>
      </c>
      <c r="J29" s="19">
        <v>7470</v>
      </c>
      <c r="K29" s="17" t="s">
        <v>9</v>
      </c>
      <c r="L29" s="10"/>
      <c r="M29" s="60">
        <v>708</v>
      </c>
      <c r="N29" s="60">
        <v>730</v>
      </c>
      <c r="O29" s="60">
        <v>730</v>
      </c>
      <c r="P29" s="10"/>
      <c r="Q29" s="60">
        <f t="shared" si="6"/>
        <v>10950</v>
      </c>
      <c r="R29" s="10"/>
      <c r="S29" s="62">
        <f t="shared" si="0"/>
        <v>11680</v>
      </c>
      <c r="T29" s="10"/>
      <c r="U29" s="64">
        <v>10.199999999999999</v>
      </c>
      <c r="V29" s="64">
        <v>10.28</v>
      </c>
      <c r="W29" s="10"/>
      <c r="X29" s="43">
        <v>1810000000</v>
      </c>
      <c r="Y29" s="36">
        <v>3.4000000000000002E-2</v>
      </c>
      <c r="Z29" s="10"/>
      <c r="AA29" s="20">
        <v>58</v>
      </c>
      <c r="AB29" s="20">
        <v>5</v>
      </c>
      <c r="AC29" s="20">
        <v>3</v>
      </c>
      <c r="AD29" s="20">
        <v>33</v>
      </c>
      <c r="AE29" s="20">
        <v>1</v>
      </c>
      <c r="AF29" s="66">
        <f t="shared" si="1"/>
        <v>100</v>
      </c>
      <c r="AG29" s="10"/>
      <c r="AH29" s="36">
        <v>-3.6999999999999998E-2</v>
      </c>
      <c r="AI29" s="40">
        <v>56534</v>
      </c>
      <c r="AJ29" s="37">
        <v>0.7</v>
      </c>
      <c r="AK29" s="42" t="s">
        <v>213</v>
      </c>
      <c r="AL29" s="41">
        <v>707</v>
      </c>
      <c r="AN29" s="86"/>
      <c r="AO29" s="87"/>
      <c r="AP29" s="88">
        <f t="shared" si="2"/>
        <v>0</v>
      </c>
      <c r="AR29" s="86">
        <f t="shared" si="3"/>
        <v>0</v>
      </c>
      <c r="AS29" s="87"/>
      <c r="AT29" s="88">
        <f t="shared" si="4"/>
        <v>0</v>
      </c>
      <c r="AV29" s="88">
        <v>0</v>
      </c>
    </row>
    <row r="30" spans="1:48" ht="24" customHeight="1">
      <c r="A30" s="16"/>
      <c r="B30" s="17">
        <f t="shared" si="5"/>
        <v>22</v>
      </c>
      <c r="C30" s="10"/>
      <c r="D30" s="18" t="s">
        <v>34</v>
      </c>
      <c r="E30" s="10"/>
      <c r="F30" s="18" t="s">
        <v>11</v>
      </c>
      <c r="G30" s="18" t="s">
        <v>11</v>
      </c>
      <c r="H30" s="10"/>
      <c r="I30" s="19">
        <v>18646432</v>
      </c>
      <c r="J30" s="19">
        <v>640</v>
      </c>
      <c r="K30" s="17" t="s">
        <v>6</v>
      </c>
      <c r="L30" s="10"/>
      <c r="M30" s="60">
        <v>878</v>
      </c>
      <c r="N30" s="60">
        <v>5686</v>
      </c>
      <c r="O30" s="60">
        <v>3464</v>
      </c>
      <c r="P30" s="10"/>
      <c r="Q30" s="60">
        <f t="shared" si="6"/>
        <v>85290</v>
      </c>
      <c r="R30" s="10"/>
      <c r="S30" s="62">
        <f t="shared" si="0"/>
        <v>90976</v>
      </c>
      <c r="T30" s="10"/>
      <c r="U30" s="64">
        <v>30.5</v>
      </c>
      <c r="V30" s="64">
        <v>16.93</v>
      </c>
      <c r="W30" s="10"/>
      <c r="X30" s="43">
        <v>1100000000</v>
      </c>
      <c r="Y30" s="36">
        <v>0.10100000000000001</v>
      </c>
      <c r="Z30" s="10"/>
      <c r="AA30" s="20">
        <v>51</v>
      </c>
      <c r="AB30" s="20">
        <v>5</v>
      </c>
      <c r="AC30" s="20">
        <v>2</v>
      </c>
      <c r="AD30" s="20">
        <v>41</v>
      </c>
      <c r="AE30" s="20">
        <v>1</v>
      </c>
      <c r="AF30" s="66">
        <f t="shared" si="1"/>
        <v>100</v>
      </c>
      <c r="AG30" s="10"/>
      <c r="AH30" s="36">
        <v>-8.9999999999999993E-3</v>
      </c>
      <c r="AI30" s="40">
        <v>11296</v>
      </c>
      <c r="AJ30" s="37">
        <v>0.54</v>
      </c>
      <c r="AK30" s="42" t="s">
        <v>214</v>
      </c>
      <c r="AL30" s="41">
        <v>969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5"/>
        <v>23</v>
      </c>
      <c r="C31" s="10"/>
      <c r="D31" s="18" t="s">
        <v>35</v>
      </c>
      <c r="E31" s="10"/>
      <c r="F31" s="18" t="s">
        <v>11</v>
      </c>
      <c r="G31" s="18" t="s">
        <v>11</v>
      </c>
      <c r="H31" s="10"/>
      <c r="I31" s="19">
        <v>10524117</v>
      </c>
      <c r="J31" s="19">
        <v>280</v>
      </c>
      <c r="K31" s="17" t="s">
        <v>6</v>
      </c>
      <c r="L31" s="10"/>
      <c r="M31" s="60">
        <v>112</v>
      </c>
      <c r="N31" s="60">
        <v>3651</v>
      </c>
      <c r="O31" s="60">
        <v>2228</v>
      </c>
      <c r="P31" s="10"/>
      <c r="Q31" s="60">
        <f t="shared" si="6"/>
        <v>54765</v>
      </c>
      <c r="R31" s="10"/>
      <c r="S31" s="62">
        <f t="shared" si="0"/>
        <v>58416</v>
      </c>
      <c r="T31" s="10"/>
      <c r="U31" s="64">
        <v>34.700000000000003</v>
      </c>
      <c r="V31" s="64">
        <v>21.12</v>
      </c>
      <c r="W31" s="10"/>
      <c r="X31" s="43">
        <v>341340000</v>
      </c>
      <c r="Y31" s="36">
        <v>0.115</v>
      </c>
      <c r="Z31" s="10"/>
      <c r="AA31" s="20">
        <v>43</v>
      </c>
      <c r="AB31" s="20">
        <v>3</v>
      </c>
      <c r="AC31" s="20">
        <v>2</v>
      </c>
      <c r="AD31" s="20">
        <v>51</v>
      </c>
      <c r="AE31" s="20">
        <v>1</v>
      </c>
      <c r="AF31" s="66">
        <f t="shared" si="1"/>
        <v>100</v>
      </c>
      <c r="AG31" s="10"/>
      <c r="AH31" s="36">
        <v>-4.4999999999999998E-2</v>
      </c>
      <c r="AI31" s="40">
        <v>1057</v>
      </c>
      <c r="AJ31" s="37">
        <v>0.65</v>
      </c>
      <c r="AK31" s="42" t="s">
        <v>214</v>
      </c>
      <c r="AL31" s="41">
        <v>1176</v>
      </c>
      <c r="AN31" s="86"/>
      <c r="AO31" s="87"/>
      <c r="AP31" s="88">
        <f t="shared" si="2"/>
        <v>0</v>
      </c>
      <c r="AR31" s="86">
        <f t="shared" si="3"/>
        <v>0</v>
      </c>
      <c r="AS31" s="87"/>
      <c r="AT31" s="88">
        <f t="shared" si="4"/>
        <v>0</v>
      </c>
      <c r="AV31" s="88">
        <v>0</v>
      </c>
    </row>
    <row r="32" spans="1:48" ht="24" customHeight="1">
      <c r="A32" s="16"/>
      <c r="B32" s="17">
        <f t="shared" si="5"/>
        <v>24</v>
      </c>
      <c r="C32" s="10"/>
      <c r="D32" s="18" t="s">
        <v>36</v>
      </c>
      <c r="E32" s="10"/>
      <c r="F32" s="18" t="s">
        <v>11</v>
      </c>
      <c r="G32" s="18" t="s">
        <v>11</v>
      </c>
      <c r="H32" s="10"/>
      <c r="I32" s="19">
        <v>539560</v>
      </c>
      <c r="J32" s="19">
        <v>2970</v>
      </c>
      <c r="K32" s="17" t="s">
        <v>9</v>
      </c>
      <c r="L32" s="10"/>
      <c r="M32" s="60">
        <v>41</v>
      </c>
      <c r="N32" s="60">
        <v>135</v>
      </c>
      <c r="O32" s="60">
        <v>135</v>
      </c>
      <c r="P32" s="10"/>
      <c r="Q32" s="60">
        <f t="shared" si="6"/>
        <v>2025</v>
      </c>
      <c r="R32" s="10"/>
      <c r="S32" s="62">
        <f t="shared" si="0"/>
        <v>2160</v>
      </c>
      <c r="T32" s="10"/>
      <c r="U32" s="64">
        <v>25</v>
      </c>
      <c r="V32" s="64">
        <v>25</v>
      </c>
      <c r="W32" s="10"/>
      <c r="X32" s="43">
        <f>AP32+AT32</f>
        <v>140541954.52500001</v>
      </c>
      <c r="Y32" s="36">
        <f>X32/AV32</f>
        <v>8.4511097128683113E-2</v>
      </c>
      <c r="Z32" s="10"/>
      <c r="AA32" s="20">
        <v>46.5</v>
      </c>
      <c r="AB32" s="20">
        <v>21.9</v>
      </c>
      <c r="AC32" s="20">
        <v>3.7</v>
      </c>
      <c r="AD32" s="20">
        <v>21.5</v>
      </c>
      <c r="AE32" s="20">
        <v>6.4</v>
      </c>
      <c r="AF32" s="66">
        <f t="shared" si="1"/>
        <v>100.00000000000001</v>
      </c>
      <c r="AG32" s="10"/>
      <c r="AH32" s="72"/>
      <c r="AI32" s="73"/>
      <c r="AJ32" s="74"/>
      <c r="AK32" s="75"/>
      <c r="AL32" s="76"/>
      <c r="AN32" s="57">
        <v>3130.982</v>
      </c>
      <c r="AO32" s="35">
        <v>70</v>
      </c>
      <c r="AP32" s="43">
        <f t="shared" si="2"/>
        <v>29587779.900000002</v>
      </c>
      <c r="AR32" s="57">
        <f t="shared" si="3"/>
        <v>3130.982</v>
      </c>
      <c r="AS32" s="35">
        <v>17.5</v>
      </c>
      <c r="AT32" s="43">
        <f t="shared" si="4"/>
        <v>110954174.625</v>
      </c>
      <c r="AV32" s="43">
        <v>1663000000</v>
      </c>
    </row>
    <row r="33" spans="1:48" ht="24" customHeight="1">
      <c r="A33" s="16"/>
      <c r="B33" s="17">
        <f t="shared" si="5"/>
        <v>25</v>
      </c>
      <c r="C33" s="10"/>
      <c r="D33" s="18" t="s">
        <v>37</v>
      </c>
      <c r="E33" s="10"/>
      <c r="F33" s="18" t="s">
        <v>18</v>
      </c>
      <c r="G33" s="18" t="s">
        <v>224</v>
      </c>
      <c r="H33" s="10"/>
      <c r="I33" s="19">
        <v>15762370</v>
      </c>
      <c r="J33" s="19">
        <v>1140</v>
      </c>
      <c r="K33" s="17" t="s">
        <v>9</v>
      </c>
      <c r="L33" s="10"/>
      <c r="M33" s="60">
        <v>1852</v>
      </c>
      <c r="N33" s="60">
        <v>2803</v>
      </c>
      <c r="O33" s="60">
        <v>3995</v>
      </c>
      <c r="P33" s="10"/>
      <c r="Q33" s="60">
        <f t="shared" si="6"/>
        <v>42045</v>
      </c>
      <c r="R33" s="10"/>
      <c r="S33" s="62">
        <f t="shared" si="0"/>
        <v>44848</v>
      </c>
      <c r="T33" s="10"/>
      <c r="U33" s="64">
        <v>17.8</v>
      </c>
      <c r="V33" s="64">
        <v>25.13</v>
      </c>
      <c r="W33" s="10"/>
      <c r="X33" s="43">
        <v>1180000000</v>
      </c>
      <c r="Y33" s="36">
        <v>5.8999999999999997E-2</v>
      </c>
      <c r="Z33" s="10"/>
      <c r="AA33" s="20">
        <v>29</v>
      </c>
      <c r="AB33" s="20">
        <v>20</v>
      </c>
      <c r="AC33" s="20">
        <v>2</v>
      </c>
      <c r="AD33" s="20">
        <v>48</v>
      </c>
      <c r="AE33" s="20">
        <v>1</v>
      </c>
      <c r="AF33" s="66">
        <f t="shared" si="1"/>
        <v>100</v>
      </c>
      <c r="AG33" s="10"/>
      <c r="AH33" s="36">
        <v>-3.5999999999999997E-2</v>
      </c>
      <c r="AI33" s="40">
        <v>23802</v>
      </c>
      <c r="AJ33" s="37">
        <v>0.78</v>
      </c>
      <c r="AK33" s="42" t="s">
        <v>213</v>
      </c>
      <c r="AL33" s="41">
        <v>1332</v>
      </c>
      <c r="AN33" s="86"/>
      <c r="AO33" s="87"/>
      <c r="AP33" s="88">
        <f t="shared" si="2"/>
        <v>0</v>
      </c>
      <c r="AR33" s="86">
        <f t="shared" si="3"/>
        <v>0</v>
      </c>
      <c r="AS33" s="87"/>
      <c r="AT33" s="88">
        <f t="shared" si="4"/>
        <v>0</v>
      </c>
      <c r="AV33" s="88">
        <v>0</v>
      </c>
    </row>
    <row r="34" spans="1:48" ht="24" customHeight="1">
      <c r="A34" s="16"/>
      <c r="B34" s="17">
        <f t="shared" si="5"/>
        <v>26</v>
      </c>
      <c r="C34" s="10"/>
      <c r="D34" s="18" t="s">
        <v>38</v>
      </c>
      <c r="E34" s="10"/>
      <c r="F34" s="18" t="s">
        <v>11</v>
      </c>
      <c r="G34" s="18" t="s">
        <v>11</v>
      </c>
      <c r="H34" s="10"/>
      <c r="I34" s="19">
        <v>23439188</v>
      </c>
      <c r="J34" s="19">
        <v>1200</v>
      </c>
      <c r="K34" s="17" t="s">
        <v>9</v>
      </c>
      <c r="L34" s="10"/>
      <c r="M34" s="60">
        <v>1879</v>
      </c>
      <c r="N34" s="60">
        <v>7066</v>
      </c>
      <c r="O34" s="60">
        <v>4120</v>
      </c>
      <c r="P34" s="10"/>
      <c r="Q34" s="60">
        <f t="shared" si="6"/>
        <v>105990</v>
      </c>
      <c r="R34" s="10"/>
      <c r="S34" s="62">
        <f t="shared" si="0"/>
        <v>113056</v>
      </c>
      <c r="T34" s="10"/>
      <c r="U34" s="64">
        <v>30.1</v>
      </c>
      <c r="V34" s="64">
        <v>15.27</v>
      </c>
      <c r="W34" s="10"/>
      <c r="X34" s="43">
        <v>3270000000</v>
      </c>
      <c r="Y34" s="36">
        <v>0.1</v>
      </c>
      <c r="Z34" s="10"/>
      <c r="AA34" s="20">
        <v>64</v>
      </c>
      <c r="AB34" s="20">
        <v>20</v>
      </c>
      <c r="AC34" s="20">
        <v>1</v>
      </c>
      <c r="AD34" s="20">
        <v>14</v>
      </c>
      <c r="AE34" s="20">
        <v>1</v>
      </c>
      <c r="AF34" s="66">
        <f t="shared" si="1"/>
        <v>100</v>
      </c>
      <c r="AG34" s="10"/>
      <c r="AH34" s="36">
        <v>-8.3000000000000004E-2</v>
      </c>
      <c r="AI34" s="40">
        <v>3235</v>
      </c>
      <c r="AJ34" s="37">
        <v>0.64</v>
      </c>
      <c r="AK34" s="42" t="s">
        <v>214</v>
      </c>
      <c r="AL34" s="41">
        <v>878</v>
      </c>
      <c r="AN34" s="86"/>
      <c r="AO34" s="87"/>
      <c r="AP34" s="88">
        <f t="shared" si="2"/>
        <v>0</v>
      </c>
      <c r="AR34" s="86">
        <f t="shared" si="3"/>
        <v>0</v>
      </c>
      <c r="AS34" s="87"/>
      <c r="AT34" s="88">
        <f t="shared" si="4"/>
        <v>0</v>
      </c>
      <c r="AV34" s="88">
        <v>0</v>
      </c>
    </row>
    <row r="35" spans="1:48" ht="24" customHeight="1">
      <c r="A35" s="16"/>
      <c r="B35" s="17">
        <f t="shared" si="5"/>
        <v>27</v>
      </c>
      <c r="C35" s="10"/>
      <c r="D35" s="18" t="s">
        <v>39</v>
      </c>
      <c r="E35" s="10"/>
      <c r="F35" s="18" t="s">
        <v>13</v>
      </c>
      <c r="G35" s="18" t="s">
        <v>222</v>
      </c>
      <c r="H35" s="10"/>
      <c r="I35" s="19">
        <v>36289824</v>
      </c>
      <c r="J35" s="19">
        <v>43660</v>
      </c>
      <c r="K35" s="17" t="s">
        <v>14</v>
      </c>
      <c r="L35" s="10"/>
      <c r="M35" s="60">
        <v>1858</v>
      </c>
      <c r="N35" s="60">
        <v>2118</v>
      </c>
      <c r="O35" s="60">
        <v>2118</v>
      </c>
      <c r="P35" s="10"/>
      <c r="Q35" s="60">
        <f>N35*$Q$189</f>
        <v>63540</v>
      </c>
      <c r="R35" s="10"/>
      <c r="S35" s="62">
        <f t="shared" si="0"/>
        <v>65658</v>
      </c>
      <c r="T35" s="10"/>
      <c r="U35" s="64">
        <v>5.8</v>
      </c>
      <c r="V35" s="64">
        <v>5.8</v>
      </c>
      <c r="W35" s="10"/>
      <c r="X35" s="43">
        <f>AP35+AT35</f>
        <v>71639064254.399994</v>
      </c>
      <c r="Y35" s="36">
        <f>X35/AV35</f>
        <v>4.691490782868369E-2</v>
      </c>
      <c r="Z35" s="10"/>
      <c r="AA35" s="20">
        <v>64.3</v>
      </c>
      <c r="AB35" s="20">
        <v>10.8</v>
      </c>
      <c r="AC35" s="20">
        <v>2.5</v>
      </c>
      <c r="AD35" s="20">
        <v>15.2</v>
      </c>
      <c r="AE35" s="20">
        <v>7.2</v>
      </c>
      <c r="AF35" s="66">
        <f t="shared" si="1"/>
        <v>100</v>
      </c>
      <c r="AG35" s="10"/>
      <c r="AH35" s="72"/>
      <c r="AI35" s="73"/>
      <c r="AJ35" s="74"/>
      <c r="AK35" s="75"/>
      <c r="AL35" s="76"/>
      <c r="AN35" s="57">
        <v>42279.900999999998</v>
      </c>
      <c r="AO35" s="35">
        <v>80</v>
      </c>
      <c r="AP35" s="43">
        <f t="shared" si="2"/>
        <v>7163906425.4399986</v>
      </c>
      <c r="AR35" s="57">
        <f t="shared" si="3"/>
        <v>42279.900999999998</v>
      </c>
      <c r="AS35" s="35">
        <v>24</v>
      </c>
      <c r="AT35" s="43">
        <f t="shared" si="4"/>
        <v>64475157828.959999</v>
      </c>
      <c r="AV35" s="43">
        <v>1527000000000</v>
      </c>
    </row>
    <row r="36" spans="1:48" ht="24" customHeight="1">
      <c r="A36" s="16"/>
      <c r="B36" s="17">
        <f t="shared" si="5"/>
        <v>28</v>
      </c>
      <c r="C36" s="10"/>
      <c r="D36" s="18" t="s">
        <v>225</v>
      </c>
      <c r="E36" s="10"/>
      <c r="F36" s="18" t="s">
        <v>11</v>
      </c>
      <c r="G36" s="18" t="s">
        <v>11</v>
      </c>
      <c r="H36" s="10"/>
      <c r="I36" s="19">
        <v>539560</v>
      </c>
      <c r="J36" s="19"/>
      <c r="K36" s="17" t="s">
        <v>9</v>
      </c>
      <c r="L36" s="10"/>
      <c r="M36" s="60">
        <v>41</v>
      </c>
      <c r="N36" s="60">
        <v>135</v>
      </c>
      <c r="O36" s="60">
        <v>43</v>
      </c>
      <c r="P36" s="10"/>
      <c r="Q36" s="60">
        <f>N36*$Q$188</f>
        <v>2025</v>
      </c>
      <c r="R36" s="10"/>
      <c r="S36" s="62">
        <f t="shared" si="0"/>
        <v>2160</v>
      </c>
      <c r="T36" s="10"/>
      <c r="U36" s="64">
        <v>25</v>
      </c>
      <c r="V36" s="64">
        <v>7.86</v>
      </c>
      <c r="W36" s="10"/>
      <c r="X36" s="43">
        <v>138350000</v>
      </c>
      <c r="Y36" s="36">
        <v>8.3000000000000004E-2</v>
      </c>
      <c r="Z36" s="10"/>
      <c r="AA36" s="20">
        <v>38</v>
      </c>
      <c r="AB36" s="20">
        <v>6</v>
      </c>
      <c r="AC36" s="20">
        <v>2</v>
      </c>
      <c r="AD36" s="20">
        <v>53</v>
      </c>
      <c r="AE36" s="20">
        <v>1</v>
      </c>
      <c r="AF36" s="66">
        <f t="shared" si="1"/>
        <v>100</v>
      </c>
      <c r="AG36" s="10"/>
      <c r="AH36" s="36">
        <v>-1E-3</v>
      </c>
      <c r="AI36" s="40">
        <v>12039</v>
      </c>
      <c r="AJ36" s="37">
        <v>0.67</v>
      </c>
      <c r="AK36" s="42" t="s">
        <v>213</v>
      </c>
      <c r="AL36" s="41">
        <v>417</v>
      </c>
      <c r="AN36" s="86"/>
      <c r="AO36" s="87"/>
      <c r="AP36" s="88">
        <f t="shared" si="2"/>
        <v>0</v>
      </c>
      <c r="AR36" s="86">
        <f t="shared" si="3"/>
        <v>0</v>
      </c>
      <c r="AS36" s="87"/>
      <c r="AT36" s="88">
        <f t="shared" si="4"/>
        <v>0</v>
      </c>
      <c r="AV36" s="88">
        <v>0</v>
      </c>
    </row>
    <row r="37" spans="1:48" ht="24" customHeight="1">
      <c r="A37" s="16"/>
      <c r="B37" s="17">
        <f t="shared" si="5"/>
        <v>29</v>
      </c>
      <c r="C37" s="10"/>
      <c r="D37" s="18" t="s">
        <v>40</v>
      </c>
      <c r="E37" s="10"/>
      <c r="F37" s="18" t="s">
        <v>11</v>
      </c>
      <c r="G37" s="18" t="s">
        <v>11</v>
      </c>
      <c r="H37" s="10"/>
      <c r="I37" s="19">
        <v>4594621</v>
      </c>
      <c r="J37" s="19">
        <v>370</v>
      </c>
      <c r="K37" s="17" t="s">
        <v>6</v>
      </c>
      <c r="L37" s="10"/>
      <c r="M37" s="60">
        <v>193</v>
      </c>
      <c r="N37" s="60">
        <v>1546</v>
      </c>
      <c r="O37" s="60">
        <v>3470</v>
      </c>
      <c r="P37" s="10"/>
      <c r="Q37" s="60">
        <f>N37*$Q$188</f>
        <v>23190</v>
      </c>
      <c r="R37" s="10"/>
      <c r="S37" s="62">
        <f t="shared" si="0"/>
        <v>24736</v>
      </c>
      <c r="T37" s="10"/>
      <c r="U37" s="64">
        <v>33.6</v>
      </c>
      <c r="V37" s="64">
        <v>76.459999999999994</v>
      </c>
      <c r="W37" s="10"/>
      <c r="X37" s="43">
        <v>196400000</v>
      </c>
      <c r="Y37" s="36">
        <v>0.112</v>
      </c>
      <c r="Z37" s="10"/>
      <c r="AA37" s="20">
        <v>39</v>
      </c>
      <c r="AB37" s="20">
        <v>2</v>
      </c>
      <c r="AC37" s="20">
        <v>1</v>
      </c>
      <c r="AD37" s="20">
        <v>57</v>
      </c>
      <c r="AE37" s="20">
        <v>1</v>
      </c>
      <c r="AF37" s="66">
        <f t="shared" si="1"/>
        <v>100</v>
      </c>
      <c r="AG37" s="10"/>
      <c r="AH37" s="36">
        <v>-3.7999999999999999E-2</v>
      </c>
      <c r="AI37" s="40">
        <v>816</v>
      </c>
      <c r="AJ37" s="37">
        <v>0.68</v>
      </c>
      <c r="AK37" s="42" t="s">
        <v>213</v>
      </c>
      <c r="AL37" s="41">
        <v>4713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ht="24" customHeight="1">
      <c r="A38" s="16"/>
      <c r="B38" s="17">
        <f t="shared" si="5"/>
        <v>30</v>
      </c>
      <c r="C38" s="10"/>
      <c r="D38" s="18" t="s">
        <v>41</v>
      </c>
      <c r="E38" s="10"/>
      <c r="F38" s="18" t="s">
        <v>11</v>
      </c>
      <c r="G38" s="18" t="s">
        <v>11</v>
      </c>
      <c r="H38" s="10"/>
      <c r="I38" s="19">
        <v>14452543</v>
      </c>
      <c r="J38" s="19">
        <v>720</v>
      </c>
      <c r="K38" s="17" t="s">
        <v>6</v>
      </c>
      <c r="L38" s="10"/>
      <c r="M38" s="60">
        <v>1122</v>
      </c>
      <c r="N38" s="60">
        <v>3990</v>
      </c>
      <c r="O38" s="60">
        <v>2565</v>
      </c>
      <c r="P38" s="10"/>
      <c r="Q38" s="60">
        <f>N38*$Q$188</f>
        <v>59850</v>
      </c>
      <c r="R38" s="10"/>
      <c r="S38" s="62">
        <f t="shared" si="0"/>
        <v>63840</v>
      </c>
      <c r="T38" s="10"/>
      <c r="U38" s="64">
        <v>27.6</v>
      </c>
      <c r="V38" s="64">
        <v>17.47</v>
      </c>
      <c r="W38" s="10"/>
      <c r="X38" s="43">
        <v>926300000</v>
      </c>
      <c r="Y38" s="36">
        <v>9.1999999999999998E-2</v>
      </c>
      <c r="Z38" s="10"/>
      <c r="AA38" s="20">
        <v>45</v>
      </c>
      <c r="AB38" s="20">
        <v>5</v>
      </c>
      <c r="AC38" s="20">
        <v>1</v>
      </c>
      <c r="AD38" s="20">
        <v>48</v>
      </c>
      <c r="AE38" s="20">
        <v>1</v>
      </c>
      <c r="AF38" s="66">
        <f t="shared" si="1"/>
        <v>100</v>
      </c>
      <c r="AG38" s="10"/>
      <c r="AH38" s="36">
        <v>-5.5E-2</v>
      </c>
      <c r="AI38" s="40">
        <v>7777</v>
      </c>
      <c r="AJ38" s="37">
        <v>0.49</v>
      </c>
      <c r="AK38" s="42" t="s">
        <v>214</v>
      </c>
      <c r="AL38" s="41">
        <v>1076</v>
      </c>
      <c r="AN38" s="86"/>
      <c r="AO38" s="87"/>
      <c r="AP38" s="88">
        <f t="shared" si="2"/>
        <v>0</v>
      </c>
      <c r="AR38" s="86">
        <f t="shared" si="3"/>
        <v>0</v>
      </c>
      <c r="AS38" s="87"/>
      <c r="AT38" s="88">
        <f t="shared" si="4"/>
        <v>0</v>
      </c>
      <c r="AV38" s="88">
        <v>0</v>
      </c>
    </row>
    <row r="39" spans="1:48" ht="24" customHeight="1">
      <c r="A39" s="16"/>
      <c r="B39" s="17">
        <f t="shared" si="5"/>
        <v>31</v>
      </c>
      <c r="C39" s="10"/>
      <c r="D39" s="18" t="s">
        <v>42</v>
      </c>
      <c r="E39" s="10"/>
      <c r="F39" s="18" t="s">
        <v>13</v>
      </c>
      <c r="G39" s="18" t="s">
        <v>222</v>
      </c>
      <c r="H39" s="10"/>
      <c r="I39" s="19">
        <v>17909754</v>
      </c>
      <c r="J39" s="19">
        <v>13530</v>
      </c>
      <c r="K39" s="17" t="s">
        <v>14</v>
      </c>
      <c r="L39" s="10"/>
      <c r="M39" s="60">
        <v>1675</v>
      </c>
      <c r="N39" s="60">
        <v>2245</v>
      </c>
      <c r="O39" s="60">
        <v>2245</v>
      </c>
      <c r="P39" s="10"/>
      <c r="Q39" s="60">
        <f>N39*$Q$189</f>
        <v>67350</v>
      </c>
      <c r="R39" s="10"/>
      <c r="S39" s="62">
        <f t="shared" si="0"/>
        <v>69595</v>
      </c>
      <c r="T39" s="10"/>
      <c r="U39" s="64">
        <v>12.5</v>
      </c>
      <c r="V39" s="64">
        <v>12.5</v>
      </c>
      <c r="W39" s="10"/>
      <c r="X39" s="43">
        <f>AP39+AT39</f>
        <v>24691566047.999996</v>
      </c>
      <c r="Y39" s="36">
        <f>X39/AV39</f>
        <v>9.8632124502676347E-2</v>
      </c>
      <c r="Z39" s="10"/>
      <c r="AA39" s="20">
        <v>42</v>
      </c>
      <c r="AB39" s="20">
        <v>8.6999999999999993</v>
      </c>
      <c r="AC39" s="20">
        <v>5.7</v>
      </c>
      <c r="AD39" s="20">
        <v>36</v>
      </c>
      <c r="AE39" s="20">
        <v>7.6</v>
      </c>
      <c r="AF39" s="66">
        <f t="shared" si="1"/>
        <v>100</v>
      </c>
      <c r="AG39" s="10"/>
      <c r="AH39" s="72"/>
      <c r="AI39" s="73"/>
      <c r="AJ39" s="74"/>
      <c r="AK39" s="75"/>
      <c r="AL39" s="76"/>
      <c r="AN39" s="57">
        <v>13748.088</v>
      </c>
      <c r="AO39" s="35">
        <v>80</v>
      </c>
      <c r="AP39" s="43">
        <f t="shared" si="2"/>
        <v>2469156604.7999997</v>
      </c>
      <c r="AR39" s="57">
        <f t="shared" si="3"/>
        <v>13748.088</v>
      </c>
      <c r="AS39" s="35">
        <v>24</v>
      </c>
      <c r="AT39" s="43">
        <f t="shared" si="4"/>
        <v>22222409443.199997</v>
      </c>
      <c r="AV39" s="43">
        <v>250340000000</v>
      </c>
    </row>
    <row r="40" spans="1:48" ht="24" customHeight="1">
      <c r="A40" s="16"/>
      <c r="B40" s="17">
        <f t="shared" si="5"/>
        <v>32</v>
      </c>
      <c r="C40" s="10"/>
      <c r="D40" s="18" t="s">
        <v>43</v>
      </c>
      <c r="E40" s="10"/>
      <c r="F40" s="18" t="s">
        <v>18</v>
      </c>
      <c r="G40" s="18" t="s">
        <v>224</v>
      </c>
      <c r="H40" s="10"/>
      <c r="I40" s="19">
        <v>1411415375</v>
      </c>
      <c r="J40" s="19">
        <v>8260</v>
      </c>
      <c r="K40" s="17" t="s">
        <v>9</v>
      </c>
      <c r="L40" s="10"/>
      <c r="M40" s="60">
        <v>58022</v>
      </c>
      <c r="N40" s="60">
        <v>256180</v>
      </c>
      <c r="O40" s="60">
        <v>272069</v>
      </c>
      <c r="P40" s="10"/>
      <c r="Q40" s="60">
        <f>N40*$Q$188</f>
        <v>3842700</v>
      </c>
      <c r="R40" s="10"/>
      <c r="S40" s="62">
        <f t="shared" si="0"/>
        <v>4098880</v>
      </c>
      <c r="T40" s="10"/>
      <c r="U40" s="64">
        <v>18.2</v>
      </c>
      <c r="V40" s="64">
        <v>19.38</v>
      </c>
      <c r="W40" s="10"/>
      <c r="X40" s="43">
        <v>691430000000</v>
      </c>
      <c r="Y40" s="36">
        <v>6.2E-2</v>
      </c>
      <c r="Z40" s="10"/>
      <c r="AA40" s="20">
        <v>15</v>
      </c>
      <c r="AB40" s="20">
        <v>17</v>
      </c>
      <c r="AC40" s="20">
        <v>8</v>
      </c>
      <c r="AD40" s="20">
        <v>59</v>
      </c>
      <c r="AE40" s="20">
        <v>1</v>
      </c>
      <c r="AF40" s="66">
        <f t="shared" si="1"/>
        <v>100</v>
      </c>
      <c r="AG40" s="10"/>
      <c r="AH40" s="36">
        <v>-2.9000000000000001E-2</v>
      </c>
      <c r="AI40" s="40">
        <v>17723</v>
      </c>
      <c r="AJ40" s="37">
        <v>0.72</v>
      </c>
      <c r="AK40" s="42" t="s">
        <v>213</v>
      </c>
      <c r="AL40" s="41">
        <v>990</v>
      </c>
      <c r="AN40" s="86"/>
      <c r="AO40" s="87"/>
      <c r="AP40" s="88">
        <f t="shared" si="2"/>
        <v>0</v>
      </c>
      <c r="AR40" s="86">
        <f t="shared" si="3"/>
        <v>0</v>
      </c>
      <c r="AS40" s="87"/>
      <c r="AT40" s="88">
        <f t="shared" si="4"/>
        <v>0</v>
      </c>
      <c r="AV40" s="88">
        <v>0</v>
      </c>
    </row>
    <row r="41" spans="1:48" ht="24" customHeight="1">
      <c r="A41" s="16"/>
      <c r="B41" s="17">
        <f t="shared" si="5"/>
        <v>33</v>
      </c>
      <c r="C41" s="10"/>
      <c r="D41" s="18" t="s">
        <v>44</v>
      </c>
      <c r="E41" s="10"/>
      <c r="F41" s="18" t="s">
        <v>13</v>
      </c>
      <c r="G41" s="18" t="s">
        <v>222</v>
      </c>
      <c r="H41" s="10"/>
      <c r="I41" s="19">
        <v>48653420</v>
      </c>
      <c r="J41" s="19">
        <v>6320</v>
      </c>
      <c r="K41" s="17" t="s">
        <v>9</v>
      </c>
      <c r="L41" s="10"/>
      <c r="M41" s="60">
        <v>7158</v>
      </c>
      <c r="N41" s="60">
        <v>8987</v>
      </c>
      <c r="O41" s="60">
        <v>7447</v>
      </c>
      <c r="P41" s="10"/>
      <c r="Q41" s="60">
        <f>N41*$Q$188</f>
        <v>134805</v>
      </c>
      <c r="R41" s="10"/>
      <c r="S41" s="62">
        <f t="shared" ref="S41:S72" si="7">Q41+N41</f>
        <v>143792</v>
      </c>
      <c r="T41" s="10"/>
      <c r="U41" s="64">
        <v>18.5</v>
      </c>
      <c r="V41" s="64">
        <v>14.88</v>
      </c>
      <c r="W41" s="10"/>
      <c r="X41" s="43">
        <v>17370000000</v>
      </c>
      <c r="Y41" s="36">
        <v>6.0999999999999999E-2</v>
      </c>
      <c r="Z41" s="10"/>
      <c r="AA41" s="20">
        <v>15</v>
      </c>
      <c r="AB41" s="20">
        <v>40</v>
      </c>
      <c r="AC41" s="20">
        <v>3</v>
      </c>
      <c r="AD41" s="20">
        <v>41</v>
      </c>
      <c r="AE41" s="20">
        <v>1</v>
      </c>
      <c r="AF41" s="66">
        <f t="shared" ref="AF41:AF72" si="8">SUM(AA41:AE41)</f>
        <v>100</v>
      </c>
      <c r="AG41" s="10"/>
      <c r="AH41" s="36">
        <v>2.8000000000000001E-2</v>
      </c>
      <c r="AI41" s="40">
        <v>27702</v>
      </c>
      <c r="AJ41" s="37">
        <v>0.76</v>
      </c>
      <c r="AK41" s="42" t="s">
        <v>210</v>
      </c>
      <c r="AL41" s="41">
        <v>753</v>
      </c>
      <c r="AN41" s="86"/>
      <c r="AO41" s="87"/>
      <c r="AP41" s="88">
        <f t="shared" ref="AP41:AP72" si="9">N41*AN41*AO41</f>
        <v>0</v>
      </c>
      <c r="AR41" s="86">
        <f t="shared" ref="AR41:AR72" si="10">AN41</f>
        <v>0</v>
      </c>
      <c r="AS41" s="87"/>
      <c r="AT41" s="88">
        <f t="shared" ref="AT41:AT72" si="11">Q41*AR41*AS41</f>
        <v>0</v>
      </c>
      <c r="AV41" s="88">
        <v>0</v>
      </c>
    </row>
    <row r="42" spans="1:48" ht="24" customHeight="1">
      <c r="A42" s="16"/>
      <c r="B42" s="17">
        <f t="shared" si="5"/>
        <v>34</v>
      </c>
      <c r="C42" s="10"/>
      <c r="D42" s="18" t="s">
        <v>45</v>
      </c>
      <c r="E42" s="10"/>
      <c r="F42" s="18" t="s">
        <v>11</v>
      </c>
      <c r="G42" s="18" t="s">
        <v>11</v>
      </c>
      <c r="H42" s="10"/>
      <c r="I42" s="19">
        <v>795601</v>
      </c>
      <c r="J42" s="19">
        <v>760</v>
      </c>
      <c r="K42" s="17" t="s">
        <v>6</v>
      </c>
      <c r="L42" s="10"/>
      <c r="M42" s="60">
        <v>23</v>
      </c>
      <c r="N42" s="60">
        <v>211</v>
      </c>
      <c r="O42" s="60">
        <v>112</v>
      </c>
      <c r="P42" s="10"/>
      <c r="Q42" s="60">
        <f>N42*$Q$188</f>
        <v>3165</v>
      </c>
      <c r="R42" s="10"/>
      <c r="S42" s="62">
        <f t="shared" si="7"/>
        <v>3376</v>
      </c>
      <c r="T42" s="10"/>
      <c r="U42" s="64">
        <v>26.5</v>
      </c>
      <c r="V42" s="64">
        <v>15.79</v>
      </c>
      <c r="W42" s="10"/>
      <c r="X42" s="43">
        <v>90320000</v>
      </c>
      <c r="Y42" s="36">
        <v>8.7999999999999995E-2</v>
      </c>
      <c r="Z42" s="10"/>
      <c r="AA42" s="20">
        <v>70</v>
      </c>
      <c r="AB42" s="20">
        <v>8</v>
      </c>
      <c r="AC42" s="20">
        <v>3</v>
      </c>
      <c r="AD42" s="20">
        <v>18</v>
      </c>
      <c r="AE42" s="20">
        <v>1</v>
      </c>
      <c r="AF42" s="66">
        <f t="shared" si="8"/>
        <v>100</v>
      </c>
      <c r="AG42" s="10"/>
      <c r="AH42" s="36">
        <v>-2.5999999999999999E-2</v>
      </c>
      <c r="AI42" s="40">
        <v>4386</v>
      </c>
      <c r="AJ42" s="37">
        <v>0.62</v>
      </c>
      <c r="AK42" s="42" t="s">
        <v>213</v>
      </c>
      <c r="AL42" s="41">
        <v>812</v>
      </c>
      <c r="AN42" s="86"/>
      <c r="AO42" s="87"/>
      <c r="AP42" s="88">
        <f t="shared" si="9"/>
        <v>0</v>
      </c>
      <c r="AR42" s="86">
        <f t="shared" si="10"/>
        <v>0</v>
      </c>
      <c r="AS42" s="87"/>
      <c r="AT42" s="88">
        <f t="shared" si="11"/>
        <v>0</v>
      </c>
      <c r="AV42" s="88">
        <v>0</v>
      </c>
    </row>
    <row r="43" spans="1:48" ht="24" customHeight="1">
      <c r="A43" s="16"/>
      <c r="B43" s="17">
        <f t="shared" si="5"/>
        <v>35</v>
      </c>
      <c r="C43" s="10"/>
      <c r="D43" s="18" t="s">
        <v>46</v>
      </c>
      <c r="E43" s="10"/>
      <c r="F43" s="18" t="s">
        <v>11</v>
      </c>
      <c r="G43" s="18" t="s">
        <v>11</v>
      </c>
      <c r="H43" s="10"/>
      <c r="I43" s="19">
        <v>5125821</v>
      </c>
      <c r="J43" s="19">
        <v>1710</v>
      </c>
      <c r="K43" s="17" t="s">
        <v>9</v>
      </c>
      <c r="L43" s="10"/>
      <c r="M43" s="60">
        <v>308</v>
      </c>
      <c r="N43" s="60">
        <v>1405</v>
      </c>
      <c r="O43" s="60">
        <v>1210</v>
      </c>
      <c r="P43" s="10"/>
      <c r="Q43" s="60">
        <f>N43*$Q$188</f>
        <v>21075</v>
      </c>
      <c r="R43" s="10"/>
      <c r="S43" s="62">
        <f t="shared" si="7"/>
        <v>22480</v>
      </c>
      <c r="T43" s="10"/>
      <c r="U43" s="64">
        <v>27.4</v>
      </c>
      <c r="V43" s="64">
        <v>25.13</v>
      </c>
      <c r="W43" s="10"/>
      <c r="X43" s="43">
        <v>823520000</v>
      </c>
      <c r="Y43" s="36">
        <v>9.0999999999999998E-2</v>
      </c>
      <c r="Z43" s="10"/>
      <c r="AA43" s="20">
        <v>58</v>
      </c>
      <c r="AB43" s="20">
        <v>3</v>
      </c>
      <c r="AC43" s="20">
        <v>1</v>
      </c>
      <c r="AD43" s="20">
        <v>37</v>
      </c>
      <c r="AE43" s="20">
        <v>1</v>
      </c>
      <c r="AF43" s="66">
        <f t="shared" si="8"/>
        <v>100</v>
      </c>
      <c r="AG43" s="10"/>
      <c r="AH43" s="36">
        <v>-5.3999999999999999E-2</v>
      </c>
      <c r="AI43" s="40">
        <v>2483</v>
      </c>
      <c r="AJ43" s="37">
        <v>0.74</v>
      </c>
      <c r="AK43" s="42" t="s">
        <v>214</v>
      </c>
      <c r="AL43" s="41">
        <v>1557</v>
      </c>
      <c r="AN43" s="86"/>
      <c r="AO43" s="87"/>
      <c r="AP43" s="88">
        <f t="shared" si="9"/>
        <v>0</v>
      </c>
      <c r="AR43" s="86">
        <f t="shared" si="10"/>
        <v>0</v>
      </c>
      <c r="AS43" s="87"/>
      <c r="AT43" s="88">
        <f t="shared" si="11"/>
        <v>0</v>
      </c>
      <c r="AV43" s="88">
        <v>0</v>
      </c>
    </row>
    <row r="44" spans="1:48" ht="24" customHeight="1">
      <c r="A44" s="16"/>
      <c r="B44" s="17">
        <f t="shared" si="5"/>
        <v>36</v>
      </c>
      <c r="C44" s="10"/>
      <c r="D44" s="18" t="s">
        <v>47</v>
      </c>
      <c r="E44" s="10"/>
      <c r="F44" s="18" t="s">
        <v>18</v>
      </c>
      <c r="G44" s="18" t="s">
        <v>224</v>
      </c>
      <c r="H44" s="10"/>
      <c r="I44" s="19">
        <v>17379</v>
      </c>
      <c r="J44" s="19">
        <v>0</v>
      </c>
      <c r="K44" s="17" t="s">
        <v>14</v>
      </c>
      <c r="L44" s="10"/>
      <c r="M44" s="60">
        <v>5</v>
      </c>
      <c r="N44" s="60">
        <v>3</v>
      </c>
      <c r="O44" s="60">
        <v>3</v>
      </c>
      <c r="P44" s="10"/>
      <c r="Q44" s="60">
        <f>N44*$Q$189</f>
        <v>90</v>
      </c>
      <c r="R44" s="10"/>
      <c r="S44" s="62">
        <f t="shared" si="7"/>
        <v>93</v>
      </c>
      <c r="T44" s="10"/>
      <c r="U44" s="64">
        <v>17.3</v>
      </c>
      <c r="V44" s="64">
        <v>17.3</v>
      </c>
      <c r="W44" s="10"/>
      <c r="X44" s="43">
        <f>AP44+AT44</f>
        <v>189973300.80000001</v>
      </c>
      <c r="Y44" s="36">
        <f>X44/AV44</f>
        <v>2.8814394175640832E-2</v>
      </c>
      <c r="Z44" s="10"/>
      <c r="AA44" s="20">
        <v>20</v>
      </c>
      <c r="AB44" s="20">
        <v>80</v>
      </c>
      <c r="AC44" s="20">
        <v>0</v>
      </c>
      <c r="AD44" s="20">
        <v>0</v>
      </c>
      <c r="AE44" s="20">
        <v>0</v>
      </c>
      <c r="AF44" s="66">
        <f t="shared" si="8"/>
        <v>100</v>
      </c>
      <c r="AG44" s="10"/>
      <c r="AH44" s="72"/>
      <c r="AI44" s="73"/>
      <c r="AJ44" s="74"/>
      <c r="AK44" s="75"/>
      <c r="AL44" s="76"/>
      <c r="AN44" s="57">
        <v>79155.542000000001</v>
      </c>
      <c r="AO44" s="35">
        <v>80</v>
      </c>
      <c r="AP44" s="43">
        <f t="shared" si="9"/>
        <v>18997330.079999998</v>
      </c>
      <c r="AR44" s="57">
        <f t="shared" si="10"/>
        <v>79155.542000000001</v>
      </c>
      <c r="AS44" s="35">
        <v>24</v>
      </c>
      <c r="AT44" s="43">
        <f t="shared" si="11"/>
        <v>170975970.72</v>
      </c>
      <c r="AV44" s="43">
        <v>6593000000</v>
      </c>
    </row>
    <row r="45" spans="1:48" ht="24" customHeight="1">
      <c r="A45" s="16"/>
      <c r="B45" s="17">
        <f t="shared" si="5"/>
        <v>37</v>
      </c>
      <c r="C45" s="10"/>
      <c r="D45" s="18" t="s">
        <v>48</v>
      </c>
      <c r="E45" s="10"/>
      <c r="F45" s="18" t="s">
        <v>13</v>
      </c>
      <c r="G45" s="18" t="s">
        <v>222</v>
      </c>
      <c r="H45" s="10"/>
      <c r="I45" s="19">
        <v>4857274</v>
      </c>
      <c r="J45" s="19">
        <v>10840</v>
      </c>
      <c r="K45" s="17" t="s">
        <v>9</v>
      </c>
      <c r="L45" s="10"/>
      <c r="M45" s="60">
        <v>795</v>
      </c>
      <c r="N45" s="60">
        <v>812</v>
      </c>
      <c r="O45" s="60">
        <v>778</v>
      </c>
      <c r="P45" s="10"/>
      <c r="Q45" s="60">
        <f>N45*$Q$188</f>
        <v>12180</v>
      </c>
      <c r="R45" s="10"/>
      <c r="S45" s="62">
        <f t="shared" si="7"/>
        <v>12992</v>
      </c>
      <c r="T45" s="10"/>
      <c r="U45" s="64">
        <v>16.7</v>
      </c>
      <c r="V45" s="64">
        <v>16.84</v>
      </c>
      <c r="W45" s="10"/>
      <c r="X45" s="43">
        <v>3180000000</v>
      </c>
      <c r="Y45" s="36">
        <v>5.6000000000000001E-2</v>
      </c>
      <c r="Z45" s="10"/>
      <c r="AA45" s="20">
        <v>22</v>
      </c>
      <c r="AB45" s="20">
        <v>11</v>
      </c>
      <c r="AC45" s="20">
        <v>1</v>
      </c>
      <c r="AD45" s="20">
        <v>65</v>
      </c>
      <c r="AE45" s="20">
        <v>1</v>
      </c>
      <c r="AF45" s="66">
        <f t="shared" si="8"/>
        <v>100</v>
      </c>
      <c r="AG45" s="10"/>
      <c r="AH45" s="36">
        <v>0.104</v>
      </c>
      <c r="AI45" s="40">
        <v>40998</v>
      </c>
      <c r="AJ45" s="37">
        <v>0.75</v>
      </c>
      <c r="AK45" s="42" t="s">
        <v>213</v>
      </c>
      <c r="AL45" s="41">
        <v>794</v>
      </c>
      <c r="AN45" s="86"/>
      <c r="AO45" s="87"/>
      <c r="AP45" s="88">
        <f t="shared" si="9"/>
        <v>0</v>
      </c>
      <c r="AR45" s="86">
        <f t="shared" si="10"/>
        <v>0</v>
      </c>
      <c r="AS45" s="87"/>
      <c r="AT45" s="88">
        <f t="shared" si="11"/>
        <v>0</v>
      </c>
      <c r="AV45" s="88">
        <v>0</v>
      </c>
    </row>
    <row r="46" spans="1:48" ht="24" customHeight="1">
      <c r="A46" s="16"/>
      <c r="B46" s="17">
        <f t="shared" si="5"/>
        <v>38</v>
      </c>
      <c r="C46" s="10"/>
      <c r="D46" s="18" t="s">
        <v>49</v>
      </c>
      <c r="E46" s="10"/>
      <c r="F46" s="18" t="s">
        <v>11</v>
      </c>
      <c r="G46" s="18" t="s">
        <v>11</v>
      </c>
      <c r="H46" s="10"/>
      <c r="I46" s="19">
        <v>23695920</v>
      </c>
      <c r="J46" s="19">
        <v>1520</v>
      </c>
      <c r="K46" s="17" t="s">
        <v>9</v>
      </c>
      <c r="L46" s="10"/>
      <c r="M46" s="60">
        <v>991</v>
      </c>
      <c r="N46" s="60">
        <v>5582</v>
      </c>
      <c r="O46" s="60">
        <v>3670</v>
      </c>
      <c r="P46" s="10"/>
      <c r="Q46" s="60">
        <f>N46*$Q$188</f>
        <v>83730</v>
      </c>
      <c r="R46" s="10"/>
      <c r="S46" s="62">
        <f t="shared" si="7"/>
        <v>89312</v>
      </c>
      <c r="T46" s="10"/>
      <c r="U46" s="64">
        <v>23.6</v>
      </c>
      <c r="V46" s="64">
        <v>15</v>
      </c>
      <c r="W46" s="10"/>
      <c r="X46" s="43">
        <v>2770000000</v>
      </c>
      <c r="Y46" s="36">
        <v>7.8E-2</v>
      </c>
      <c r="Z46" s="10"/>
      <c r="AA46" s="20">
        <v>51</v>
      </c>
      <c r="AB46" s="20">
        <v>10</v>
      </c>
      <c r="AC46" s="20">
        <v>1</v>
      </c>
      <c r="AD46" s="20">
        <v>37</v>
      </c>
      <c r="AE46" s="20">
        <v>1</v>
      </c>
      <c r="AF46" s="66">
        <f t="shared" si="8"/>
        <v>100</v>
      </c>
      <c r="AG46" s="10"/>
      <c r="AH46" s="36">
        <v>-0.05</v>
      </c>
      <c r="AI46" s="40">
        <v>3821</v>
      </c>
      <c r="AJ46" s="37">
        <v>0.63</v>
      </c>
      <c r="AK46" s="42" t="s">
        <v>213</v>
      </c>
      <c r="AL46" s="41">
        <v>865</v>
      </c>
      <c r="AN46" s="86"/>
      <c r="AO46" s="87"/>
      <c r="AP46" s="88">
        <f t="shared" si="9"/>
        <v>0</v>
      </c>
      <c r="AR46" s="86">
        <f t="shared" si="10"/>
        <v>0</v>
      </c>
      <c r="AS46" s="87"/>
      <c r="AT46" s="88">
        <f t="shared" si="11"/>
        <v>0</v>
      </c>
      <c r="AV46" s="88">
        <v>0</v>
      </c>
    </row>
    <row r="47" spans="1:48" ht="24" customHeight="1">
      <c r="A47" s="16"/>
      <c r="B47" s="17">
        <f t="shared" si="5"/>
        <v>39</v>
      </c>
      <c r="C47" s="10"/>
      <c r="D47" s="18" t="s">
        <v>50</v>
      </c>
      <c r="E47" s="10"/>
      <c r="F47" s="18" t="s">
        <v>8</v>
      </c>
      <c r="G47" s="18" t="s">
        <v>212</v>
      </c>
      <c r="H47" s="10"/>
      <c r="I47" s="19">
        <v>4213265</v>
      </c>
      <c r="J47" s="19">
        <v>12110</v>
      </c>
      <c r="K47" s="17" t="s">
        <v>9</v>
      </c>
      <c r="L47" s="10"/>
      <c r="M47" s="60">
        <v>307</v>
      </c>
      <c r="N47" s="60">
        <v>340</v>
      </c>
      <c r="O47" s="60">
        <v>388</v>
      </c>
      <c r="P47" s="10"/>
      <c r="Q47" s="60">
        <f>N47*$Q$188</f>
        <v>5100</v>
      </c>
      <c r="R47" s="10"/>
      <c r="S47" s="62">
        <f t="shared" si="7"/>
        <v>5440</v>
      </c>
      <c r="T47" s="10"/>
      <c r="U47" s="64">
        <v>8.1</v>
      </c>
      <c r="V47" s="64">
        <v>9.0399999999999991</v>
      </c>
      <c r="W47" s="10"/>
      <c r="X47" s="43">
        <v>1400000000</v>
      </c>
      <c r="Y47" s="36">
        <v>2.7E-2</v>
      </c>
      <c r="Z47" s="10"/>
      <c r="AA47" s="20">
        <v>48</v>
      </c>
      <c r="AB47" s="20">
        <v>12</v>
      </c>
      <c r="AC47" s="20">
        <v>10</v>
      </c>
      <c r="AD47" s="20">
        <v>29</v>
      </c>
      <c r="AE47" s="20">
        <v>1</v>
      </c>
      <c r="AF47" s="66">
        <f t="shared" si="8"/>
        <v>100</v>
      </c>
      <c r="AG47" s="10"/>
      <c r="AH47" s="36">
        <v>-7.3999999999999996E-2</v>
      </c>
      <c r="AI47" s="40">
        <v>47376</v>
      </c>
      <c r="AJ47" s="37">
        <v>0.66</v>
      </c>
      <c r="AK47" s="42" t="s">
        <v>210</v>
      </c>
      <c r="AL47" s="41">
        <v>702</v>
      </c>
      <c r="AN47" s="86"/>
      <c r="AO47" s="87"/>
      <c r="AP47" s="88">
        <f t="shared" si="9"/>
        <v>0</v>
      </c>
      <c r="AR47" s="86">
        <f t="shared" si="10"/>
        <v>0</v>
      </c>
      <c r="AS47" s="87"/>
      <c r="AT47" s="88">
        <f t="shared" si="11"/>
        <v>0</v>
      </c>
      <c r="AV47" s="88">
        <v>0</v>
      </c>
    </row>
    <row r="48" spans="1:48" ht="24" customHeight="1">
      <c r="A48" s="16"/>
      <c r="B48" s="17">
        <f t="shared" si="5"/>
        <v>40</v>
      </c>
      <c r="C48" s="10"/>
      <c r="D48" s="18" t="s">
        <v>51</v>
      </c>
      <c r="E48" s="10"/>
      <c r="F48" s="18" t="s">
        <v>13</v>
      </c>
      <c r="G48" s="18" t="s">
        <v>222</v>
      </c>
      <c r="H48" s="10"/>
      <c r="I48" s="19">
        <v>11475982</v>
      </c>
      <c r="J48" s="19">
        <v>6570</v>
      </c>
      <c r="K48" s="17" t="s">
        <v>9</v>
      </c>
      <c r="L48" s="10"/>
      <c r="M48" s="60">
        <v>750</v>
      </c>
      <c r="N48" s="60">
        <v>975</v>
      </c>
      <c r="O48" s="60">
        <v>1124</v>
      </c>
      <c r="P48" s="10"/>
      <c r="Q48" s="60">
        <f>N48*$Q$188</f>
        <v>14625</v>
      </c>
      <c r="R48" s="10"/>
      <c r="S48" s="62">
        <f t="shared" si="7"/>
        <v>15600</v>
      </c>
      <c r="T48" s="10"/>
      <c r="U48" s="64">
        <v>8.5</v>
      </c>
      <c r="V48" s="64">
        <v>9.86</v>
      </c>
      <c r="W48" s="10"/>
      <c r="X48" s="43">
        <v>2580000000</v>
      </c>
      <c r="Y48" s="36">
        <v>2.8000000000000001E-2</v>
      </c>
      <c r="Z48" s="10"/>
      <c r="AA48" s="20">
        <v>30</v>
      </c>
      <c r="AB48" s="20">
        <v>12</v>
      </c>
      <c r="AC48" s="20">
        <v>16</v>
      </c>
      <c r="AD48" s="20">
        <v>38</v>
      </c>
      <c r="AE48" s="20">
        <v>4</v>
      </c>
      <c r="AF48" s="66">
        <f t="shared" si="8"/>
        <v>100</v>
      </c>
      <c r="AG48" s="10"/>
      <c r="AH48" s="36">
        <v>4.9000000000000002E-2</v>
      </c>
      <c r="AI48" s="40">
        <v>5519</v>
      </c>
      <c r="AJ48" s="37">
        <v>0.69</v>
      </c>
      <c r="AK48" s="42" t="s">
        <v>213</v>
      </c>
      <c r="AL48" s="41">
        <v>432</v>
      </c>
      <c r="AN48" s="86"/>
      <c r="AO48" s="87"/>
      <c r="AP48" s="88">
        <f t="shared" si="9"/>
        <v>0</v>
      </c>
      <c r="AR48" s="86">
        <f t="shared" si="10"/>
        <v>0</v>
      </c>
      <c r="AS48" s="87"/>
      <c r="AT48" s="88">
        <f t="shared" si="11"/>
        <v>0</v>
      </c>
      <c r="AV48" s="88">
        <v>0</v>
      </c>
    </row>
    <row r="49" spans="1:48" ht="24" customHeight="1">
      <c r="A49" s="16"/>
      <c r="B49" s="17">
        <f t="shared" si="5"/>
        <v>41</v>
      </c>
      <c r="C49" s="10"/>
      <c r="D49" s="18" t="s">
        <v>52</v>
      </c>
      <c r="E49" s="10"/>
      <c r="F49" s="18" t="s">
        <v>8</v>
      </c>
      <c r="G49" s="18" t="s">
        <v>212</v>
      </c>
      <c r="H49" s="10"/>
      <c r="I49" s="19">
        <v>1170125</v>
      </c>
      <c r="J49" s="19">
        <v>23680</v>
      </c>
      <c r="K49" s="17" t="s">
        <v>14</v>
      </c>
      <c r="L49" s="10"/>
      <c r="M49" s="60">
        <v>46</v>
      </c>
      <c r="N49" s="60">
        <v>60</v>
      </c>
      <c r="O49" s="60">
        <v>60</v>
      </c>
      <c r="P49" s="10"/>
      <c r="Q49" s="60">
        <f>N49*$Q$189</f>
        <v>1800</v>
      </c>
      <c r="R49" s="10"/>
      <c r="S49" s="62">
        <f t="shared" si="7"/>
        <v>1860</v>
      </c>
      <c r="T49" s="10"/>
      <c r="U49" s="64">
        <v>5.0999999999999996</v>
      </c>
      <c r="V49" s="64">
        <v>5.0999999999999996</v>
      </c>
      <c r="W49" s="10"/>
      <c r="X49" s="43">
        <f>AP49+AT49</f>
        <v>1152918624</v>
      </c>
      <c r="Y49" s="36">
        <f>X49/AV49</f>
        <v>5.5187335407591784E-2</v>
      </c>
      <c r="Z49" s="10"/>
      <c r="AA49" s="20">
        <v>34.799999999999997</v>
      </c>
      <c r="AB49" s="20">
        <v>21.7</v>
      </c>
      <c r="AC49" s="20">
        <v>4.3</v>
      </c>
      <c r="AD49" s="20">
        <v>30.4</v>
      </c>
      <c r="AE49" s="20">
        <v>8.8000000000000007</v>
      </c>
      <c r="AF49" s="66">
        <f t="shared" si="8"/>
        <v>99.999999999999986</v>
      </c>
      <c r="AG49" s="10"/>
      <c r="AH49" s="72"/>
      <c r="AI49" s="73"/>
      <c r="AJ49" s="74"/>
      <c r="AK49" s="75"/>
      <c r="AL49" s="76"/>
      <c r="AN49" s="57">
        <v>24019.137999999999</v>
      </c>
      <c r="AO49" s="35">
        <v>80</v>
      </c>
      <c r="AP49" s="43">
        <f t="shared" si="9"/>
        <v>115291862.40000001</v>
      </c>
      <c r="AR49" s="57">
        <f t="shared" si="10"/>
        <v>24019.137999999999</v>
      </c>
      <c r="AS49" s="35">
        <v>24</v>
      </c>
      <c r="AT49" s="43">
        <f t="shared" si="11"/>
        <v>1037626761.5999999</v>
      </c>
      <c r="AV49" s="43">
        <v>20891000000</v>
      </c>
    </row>
    <row r="50" spans="1:48" ht="24" customHeight="1">
      <c r="A50" s="16"/>
      <c r="B50" s="17">
        <f t="shared" si="5"/>
        <v>42</v>
      </c>
      <c r="C50" s="10"/>
      <c r="D50" s="18" t="s">
        <v>53</v>
      </c>
      <c r="E50" s="10"/>
      <c r="F50" s="18" t="s">
        <v>8</v>
      </c>
      <c r="G50" s="18" t="s">
        <v>212</v>
      </c>
      <c r="H50" s="10"/>
      <c r="I50" s="19">
        <v>10610947</v>
      </c>
      <c r="J50" s="19">
        <v>17570</v>
      </c>
      <c r="K50" s="17" t="s">
        <v>14</v>
      </c>
      <c r="L50" s="10"/>
      <c r="M50" s="60">
        <v>611</v>
      </c>
      <c r="N50" s="60">
        <v>630</v>
      </c>
      <c r="O50" s="60">
        <v>630</v>
      </c>
      <c r="P50" s="10"/>
      <c r="Q50" s="60">
        <f>N50*$Q$189</f>
        <v>18900</v>
      </c>
      <c r="R50" s="10"/>
      <c r="S50" s="62">
        <f t="shared" si="7"/>
        <v>19530</v>
      </c>
      <c r="T50" s="10"/>
      <c r="U50" s="64">
        <v>5.9</v>
      </c>
      <c r="V50" s="64">
        <v>5.9</v>
      </c>
      <c r="W50" s="10"/>
      <c r="X50" s="43">
        <f>AP50+AT50</f>
        <v>9305547047.9999981</v>
      </c>
      <c r="Y50" s="36">
        <f>X50/AV50</f>
        <v>4.7698739289558659E-2</v>
      </c>
      <c r="Z50" s="10"/>
      <c r="AA50" s="20">
        <v>53.7</v>
      </c>
      <c r="AB50" s="20">
        <v>10.3</v>
      </c>
      <c r="AC50" s="20">
        <v>8.6999999999999993</v>
      </c>
      <c r="AD50" s="20">
        <v>21.3</v>
      </c>
      <c r="AE50" s="20">
        <v>6</v>
      </c>
      <c r="AF50" s="66">
        <f t="shared" si="8"/>
        <v>100</v>
      </c>
      <c r="AG50" s="10"/>
      <c r="AH50" s="72"/>
      <c r="AI50" s="73"/>
      <c r="AJ50" s="74"/>
      <c r="AK50" s="75"/>
      <c r="AL50" s="76"/>
      <c r="AN50" s="57">
        <v>18463.386999999999</v>
      </c>
      <c r="AO50" s="35">
        <v>80</v>
      </c>
      <c r="AP50" s="43">
        <f t="shared" si="9"/>
        <v>930554704.79999995</v>
      </c>
      <c r="AR50" s="57">
        <f t="shared" si="10"/>
        <v>18463.386999999999</v>
      </c>
      <c r="AS50" s="35">
        <v>24</v>
      </c>
      <c r="AT50" s="43">
        <f t="shared" si="11"/>
        <v>8374992343.1999989</v>
      </c>
      <c r="AV50" s="43">
        <v>195090000000</v>
      </c>
    </row>
    <row r="51" spans="1:48" ht="24" customHeight="1">
      <c r="A51" s="16"/>
      <c r="B51" s="17">
        <f t="shared" si="5"/>
        <v>43</v>
      </c>
      <c r="C51" s="10"/>
      <c r="D51" s="18" t="s">
        <v>54</v>
      </c>
      <c r="E51" s="10"/>
      <c r="F51" s="18" t="s">
        <v>11</v>
      </c>
      <c r="G51" s="18" t="s">
        <v>11</v>
      </c>
      <c r="H51" s="10"/>
      <c r="I51" s="19">
        <v>78736152</v>
      </c>
      <c r="J51" s="19">
        <v>420</v>
      </c>
      <c r="K51" s="17" t="s">
        <v>6</v>
      </c>
      <c r="L51" s="10"/>
      <c r="M51" s="60">
        <v>385</v>
      </c>
      <c r="N51" s="60">
        <v>26529</v>
      </c>
      <c r="O51" s="60">
        <v>20521</v>
      </c>
      <c r="P51" s="10"/>
      <c r="Q51" s="60">
        <f>N51*$Q$188</f>
        <v>397935</v>
      </c>
      <c r="R51" s="10"/>
      <c r="S51" s="62">
        <f t="shared" si="7"/>
        <v>424464</v>
      </c>
      <c r="T51" s="10"/>
      <c r="U51" s="64">
        <v>33.700000000000003</v>
      </c>
      <c r="V51" s="64">
        <v>26.06</v>
      </c>
      <c r="W51" s="10"/>
      <c r="X51" s="43">
        <v>4160000000</v>
      </c>
      <c r="Y51" s="36">
        <v>0.112</v>
      </c>
      <c r="Z51" s="10"/>
      <c r="AA51" s="20">
        <v>53</v>
      </c>
      <c r="AB51" s="20">
        <v>3</v>
      </c>
      <c r="AC51" s="20">
        <v>1</v>
      </c>
      <c r="AD51" s="20">
        <v>42</v>
      </c>
      <c r="AE51" s="20">
        <v>1</v>
      </c>
      <c r="AF51" s="66">
        <f t="shared" si="8"/>
        <v>100</v>
      </c>
      <c r="AG51" s="10"/>
      <c r="AH51" s="36">
        <v>-7.6999999999999999E-2</v>
      </c>
      <c r="AI51" s="40">
        <v>518</v>
      </c>
      <c r="AJ51" s="37">
        <v>0.62</v>
      </c>
      <c r="AK51" s="42" t="s">
        <v>213</v>
      </c>
      <c r="AL51" s="41">
        <v>1728</v>
      </c>
      <c r="AN51" s="86"/>
      <c r="AO51" s="87"/>
      <c r="AP51" s="88">
        <f t="shared" si="9"/>
        <v>0</v>
      </c>
      <c r="AR51" s="86">
        <f t="shared" si="10"/>
        <v>0</v>
      </c>
      <c r="AS51" s="87"/>
      <c r="AT51" s="88">
        <f t="shared" si="11"/>
        <v>0</v>
      </c>
      <c r="AV51" s="88">
        <v>0</v>
      </c>
    </row>
    <row r="52" spans="1:48" ht="24" customHeight="1">
      <c r="A52" s="16"/>
      <c r="B52" s="17">
        <f t="shared" si="5"/>
        <v>44</v>
      </c>
      <c r="C52" s="10"/>
      <c r="D52" s="18" t="s">
        <v>55</v>
      </c>
      <c r="E52" s="10"/>
      <c r="F52" s="18" t="s">
        <v>8</v>
      </c>
      <c r="G52" s="18" t="s">
        <v>212</v>
      </c>
      <c r="H52" s="10"/>
      <c r="I52" s="19">
        <v>5711870</v>
      </c>
      <c r="J52" s="19">
        <v>56730</v>
      </c>
      <c r="K52" s="17" t="s">
        <v>14</v>
      </c>
      <c r="L52" s="10"/>
      <c r="M52" s="60">
        <v>211</v>
      </c>
      <c r="N52" s="60">
        <v>227</v>
      </c>
      <c r="O52" s="60">
        <v>227</v>
      </c>
      <c r="P52" s="10"/>
      <c r="Q52" s="60">
        <f>N52*$Q$189</f>
        <v>6810</v>
      </c>
      <c r="R52" s="10"/>
      <c r="S52" s="62">
        <f t="shared" si="7"/>
        <v>7037</v>
      </c>
      <c r="T52" s="10"/>
      <c r="U52" s="64">
        <v>4</v>
      </c>
      <c r="V52" s="64">
        <v>4</v>
      </c>
      <c r="W52" s="10"/>
      <c r="X52" s="43">
        <f>AP52+AT52</f>
        <v>9926982036.7999992</v>
      </c>
      <c r="Y52" s="36">
        <f>X52/AV52</f>
        <v>3.1703847892793721E-2</v>
      </c>
      <c r="Z52" s="10"/>
      <c r="AA52" s="20">
        <v>48.3</v>
      </c>
      <c r="AB52" s="20">
        <v>16.100000000000001</v>
      </c>
      <c r="AC52" s="20">
        <v>14.7</v>
      </c>
      <c r="AD52" s="20">
        <v>17.100000000000001</v>
      </c>
      <c r="AE52" s="20">
        <v>3.8</v>
      </c>
      <c r="AF52" s="66">
        <f t="shared" si="8"/>
        <v>100.00000000000001</v>
      </c>
      <c r="AG52" s="10"/>
      <c r="AH52" s="72"/>
      <c r="AI52" s="73"/>
      <c r="AJ52" s="74"/>
      <c r="AK52" s="75"/>
      <c r="AL52" s="76"/>
      <c r="AN52" s="57">
        <v>54663.998</v>
      </c>
      <c r="AO52" s="35">
        <v>80</v>
      </c>
      <c r="AP52" s="43">
        <f t="shared" si="9"/>
        <v>992698203.68000007</v>
      </c>
      <c r="AR52" s="57">
        <f t="shared" si="10"/>
        <v>54663.998</v>
      </c>
      <c r="AS52" s="35">
        <v>24</v>
      </c>
      <c r="AT52" s="43">
        <f t="shared" si="11"/>
        <v>8934283833.1199989</v>
      </c>
      <c r="AV52" s="43">
        <v>313116000000</v>
      </c>
    </row>
    <row r="53" spans="1:48" ht="24" customHeight="1">
      <c r="A53" s="16"/>
      <c r="B53" s="17">
        <f t="shared" si="5"/>
        <v>45</v>
      </c>
      <c r="C53" s="10"/>
      <c r="D53" s="18" t="s">
        <v>56</v>
      </c>
      <c r="E53" s="10"/>
      <c r="F53" s="18" t="s">
        <v>13</v>
      </c>
      <c r="G53" s="18" t="s">
        <v>222</v>
      </c>
      <c r="H53" s="10"/>
      <c r="I53" s="19">
        <v>73543</v>
      </c>
      <c r="J53" s="19">
        <v>6750</v>
      </c>
      <c r="K53" s="17" t="s">
        <v>9</v>
      </c>
      <c r="L53" s="10"/>
      <c r="M53" s="60">
        <v>10</v>
      </c>
      <c r="N53" s="60">
        <v>8</v>
      </c>
      <c r="O53" s="60">
        <v>12</v>
      </c>
      <c r="P53" s="10"/>
      <c r="Q53" s="60">
        <f t="shared" ref="Q53:Q58" si="12">N53*$Q$188</f>
        <v>120</v>
      </c>
      <c r="R53" s="10"/>
      <c r="S53" s="62">
        <f t="shared" si="7"/>
        <v>128</v>
      </c>
      <c r="T53" s="10"/>
      <c r="U53" s="64">
        <v>10.9</v>
      </c>
      <c r="V53" s="64">
        <v>16.809999999999999</v>
      </c>
      <c r="W53" s="10"/>
      <c r="X53" s="43">
        <v>20810000</v>
      </c>
      <c r="Y53" s="36">
        <v>3.5999999999999997E-2</v>
      </c>
      <c r="Z53" s="10"/>
      <c r="AA53" s="20">
        <v>48</v>
      </c>
      <c r="AB53" s="20">
        <v>22</v>
      </c>
      <c r="AC53" s="20">
        <v>3</v>
      </c>
      <c r="AD53" s="20">
        <v>26</v>
      </c>
      <c r="AE53" s="20">
        <v>1</v>
      </c>
      <c r="AF53" s="66">
        <f t="shared" si="8"/>
        <v>100</v>
      </c>
      <c r="AG53" s="10"/>
      <c r="AH53" s="36">
        <v>-7.0000000000000001E-3</v>
      </c>
      <c r="AI53" s="40">
        <v>48674</v>
      </c>
      <c r="AJ53" s="37">
        <v>0.75</v>
      </c>
      <c r="AK53" s="42" t="s">
        <v>213</v>
      </c>
      <c r="AL53" s="41">
        <v>857</v>
      </c>
      <c r="AN53" s="86"/>
      <c r="AO53" s="87"/>
      <c r="AP53" s="88">
        <f t="shared" si="9"/>
        <v>0</v>
      </c>
      <c r="AR53" s="86">
        <f t="shared" si="10"/>
        <v>0</v>
      </c>
      <c r="AS53" s="87"/>
      <c r="AT53" s="88">
        <f t="shared" si="11"/>
        <v>0</v>
      </c>
      <c r="AV53" s="88">
        <v>0</v>
      </c>
    </row>
    <row r="54" spans="1:48" ht="24" customHeight="1">
      <c r="A54" s="16"/>
      <c r="B54" s="17">
        <f t="shared" si="5"/>
        <v>46</v>
      </c>
      <c r="C54" s="10"/>
      <c r="D54" s="18" t="s">
        <v>57</v>
      </c>
      <c r="E54" s="10"/>
      <c r="F54" s="18" t="s">
        <v>13</v>
      </c>
      <c r="G54" s="18" t="s">
        <v>222</v>
      </c>
      <c r="H54" s="10"/>
      <c r="I54" s="19">
        <v>10648791</v>
      </c>
      <c r="J54" s="19">
        <v>6390</v>
      </c>
      <c r="K54" s="17" t="s">
        <v>9</v>
      </c>
      <c r="L54" s="10"/>
      <c r="M54" s="60">
        <v>3118</v>
      </c>
      <c r="N54" s="60">
        <v>3684</v>
      </c>
      <c r="O54" s="60">
        <v>3184</v>
      </c>
      <c r="P54" s="10"/>
      <c r="Q54" s="60">
        <f t="shared" si="12"/>
        <v>55260</v>
      </c>
      <c r="R54" s="10"/>
      <c r="S54" s="62">
        <f t="shared" si="7"/>
        <v>58944</v>
      </c>
      <c r="T54" s="10"/>
      <c r="U54" s="64">
        <v>34.6</v>
      </c>
      <c r="V54" s="64">
        <v>30.77</v>
      </c>
      <c r="W54" s="10"/>
      <c r="X54" s="43">
        <v>8320000000</v>
      </c>
      <c r="Y54" s="36">
        <v>0.115</v>
      </c>
      <c r="Z54" s="10"/>
      <c r="AA54" s="20">
        <v>73</v>
      </c>
      <c r="AB54" s="20">
        <v>16</v>
      </c>
      <c r="AC54" s="20">
        <v>1</v>
      </c>
      <c r="AD54" s="20">
        <v>9</v>
      </c>
      <c r="AE54" s="20">
        <v>1</v>
      </c>
      <c r="AF54" s="66">
        <f t="shared" si="8"/>
        <v>100</v>
      </c>
      <c r="AG54" s="10"/>
      <c r="AH54" s="36">
        <v>5.8999999999999997E-2</v>
      </c>
      <c r="AI54" s="40">
        <v>36192</v>
      </c>
      <c r="AJ54" s="37">
        <v>0.81</v>
      </c>
      <c r="AK54" s="42" t="s">
        <v>210</v>
      </c>
      <c r="AL54" s="41">
        <v>1563</v>
      </c>
      <c r="AN54" s="86"/>
      <c r="AO54" s="87"/>
      <c r="AP54" s="88">
        <f t="shared" si="9"/>
        <v>0</v>
      </c>
      <c r="AR54" s="86">
        <f t="shared" si="10"/>
        <v>0</v>
      </c>
      <c r="AS54" s="87"/>
      <c r="AT54" s="88">
        <f t="shared" si="11"/>
        <v>0</v>
      </c>
      <c r="AV54" s="88">
        <v>0</v>
      </c>
    </row>
    <row r="55" spans="1:48" ht="24" customHeight="1">
      <c r="A55" s="16"/>
      <c r="B55" s="17">
        <f t="shared" si="5"/>
        <v>47</v>
      </c>
      <c r="C55" s="10"/>
      <c r="D55" s="18" t="s">
        <v>58</v>
      </c>
      <c r="E55" s="10"/>
      <c r="F55" s="18" t="s">
        <v>13</v>
      </c>
      <c r="G55" s="18" t="s">
        <v>222</v>
      </c>
      <c r="H55" s="10"/>
      <c r="I55" s="19">
        <v>16385068</v>
      </c>
      <c r="J55" s="19">
        <v>5820</v>
      </c>
      <c r="K55" s="17" t="s">
        <v>9</v>
      </c>
      <c r="L55" s="10"/>
      <c r="M55" s="60">
        <v>2894</v>
      </c>
      <c r="N55" s="60">
        <v>3490</v>
      </c>
      <c r="O55" s="60">
        <v>4474</v>
      </c>
      <c r="P55" s="10"/>
      <c r="Q55" s="60">
        <f t="shared" si="12"/>
        <v>52350</v>
      </c>
      <c r="R55" s="10"/>
      <c r="S55" s="62">
        <f t="shared" si="7"/>
        <v>55840</v>
      </c>
      <c r="T55" s="10"/>
      <c r="U55" s="64">
        <v>21.3</v>
      </c>
      <c r="V55" s="64">
        <v>27.21</v>
      </c>
      <c r="W55" s="10"/>
      <c r="X55" s="43">
        <v>7080000000</v>
      </c>
      <c r="Y55" s="36">
        <v>7.0999999999999994E-2</v>
      </c>
      <c r="Z55" s="10"/>
      <c r="AA55" s="20">
        <v>32</v>
      </c>
      <c r="AB55" s="20">
        <v>18</v>
      </c>
      <c r="AC55" s="20">
        <v>2</v>
      </c>
      <c r="AD55" s="20">
        <v>47</v>
      </c>
      <c r="AE55" s="20">
        <v>1</v>
      </c>
      <c r="AF55" s="66">
        <f t="shared" si="8"/>
        <v>100</v>
      </c>
      <c r="AG55" s="10"/>
      <c r="AH55" s="36">
        <v>-9.0999999999999998E-2</v>
      </c>
      <c r="AI55" s="40">
        <v>11751</v>
      </c>
      <c r="AJ55" s="37">
        <v>0.75</v>
      </c>
      <c r="AK55" s="42" t="s">
        <v>213</v>
      </c>
      <c r="AL55" s="41">
        <v>1394</v>
      </c>
      <c r="AN55" s="86"/>
      <c r="AO55" s="87"/>
      <c r="AP55" s="88">
        <f t="shared" si="9"/>
        <v>0</v>
      </c>
      <c r="AR55" s="86">
        <f t="shared" si="10"/>
        <v>0</v>
      </c>
      <c r="AS55" s="87"/>
      <c r="AT55" s="88">
        <f t="shared" si="11"/>
        <v>0</v>
      </c>
      <c r="AV55" s="88">
        <v>0</v>
      </c>
    </row>
    <row r="56" spans="1:48" ht="24" customHeight="1">
      <c r="A56" s="16"/>
      <c r="B56" s="17">
        <f t="shared" si="5"/>
        <v>48</v>
      </c>
      <c r="C56" s="10"/>
      <c r="D56" s="18" t="s">
        <v>59</v>
      </c>
      <c r="E56" s="10"/>
      <c r="F56" s="18" t="s">
        <v>5</v>
      </c>
      <c r="G56" s="18" t="s">
        <v>226</v>
      </c>
      <c r="H56" s="10"/>
      <c r="I56" s="19">
        <v>95688680</v>
      </c>
      <c r="J56" s="19">
        <v>3460</v>
      </c>
      <c r="K56" s="17" t="s">
        <v>9</v>
      </c>
      <c r="L56" s="10"/>
      <c r="M56" s="60">
        <v>8211</v>
      </c>
      <c r="N56" s="60">
        <v>9287</v>
      </c>
      <c r="O56" s="60">
        <v>26925</v>
      </c>
      <c r="P56" s="10"/>
      <c r="Q56" s="60">
        <f t="shared" si="12"/>
        <v>139305</v>
      </c>
      <c r="R56" s="10"/>
      <c r="S56" s="62">
        <f t="shared" si="7"/>
        <v>148592</v>
      </c>
      <c r="T56" s="10"/>
      <c r="U56" s="64">
        <v>9.6999999999999993</v>
      </c>
      <c r="V56" s="64">
        <v>28.43</v>
      </c>
      <c r="W56" s="10"/>
      <c r="X56" s="43">
        <v>10740000000</v>
      </c>
      <c r="Y56" s="36">
        <v>3.2000000000000001E-2</v>
      </c>
      <c r="Z56" s="10"/>
      <c r="AA56" s="20">
        <v>61</v>
      </c>
      <c r="AB56" s="20">
        <v>10</v>
      </c>
      <c r="AC56" s="20">
        <v>1</v>
      </c>
      <c r="AD56" s="20">
        <v>27</v>
      </c>
      <c r="AE56" s="20">
        <v>1</v>
      </c>
      <c r="AF56" s="66">
        <f t="shared" si="8"/>
        <v>100</v>
      </c>
      <c r="AG56" s="10"/>
      <c r="AH56" s="36">
        <v>-4.7E-2</v>
      </c>
      <c r="AI56" s="40">
        <v>8792</v>
      </c>
      <c r="AJ56" s="37">
        <v>0.76</v>
      </c>
      <c r="AK56" s="42" t="s">
        <v>214</v>
      </c>
      <c r="AL56" s="41">
        <v>1580</v>
      </c>
      <c r="AN56" s="86"/>
      <c r="AO56" s="87"/>
      <c r="AP56" s="88">
        <f t="shared" si="9"/>
        <v>0</v>
      </c>
      <c r="AR56" s="86">
        <f t="shared" si="10"/>
        <v>0</v>
      </c>
      <c r="AS56" s="87"/>
      <c r="AT56" s="88">
        <f t="shared" si="11"/>
        <v>0</v>
      </c>
      <c r="AV56" s="88">
        <v>0</v>
      </c>
    </row>
    <row r="57" spans="1:48" ht="24" customHeight="1">
      <c r="A57" s="16"/>
      <c r="B57" s="17">
        <f t="shared" si="5"/>
        <v>49</v>
      </c>
      <c r="C57" s="10"/>
      <c r="D57" s="18" t="s">
        <v>60</v>
      </c>
      <c r="E57" s="10"/>
      <c r="F57" s="18" t="s">
        <v>13</v>
      </c>
      <c r="G57" s="18" t="s">
        <v>222</v>
      </c>
      <c r="H57" s="10"/>
      <c r="I57" s="19">
        <v>6344722</v>
      </c>
      <c r="J57" s="19">
        <v>3920</v>
      </c>
      <c r="K57" s="17" t="s">
        <v>9</v>
      </c>
      <c r="L57" s="10"/>
      <c r="M57" s="60">
        <v>1215</v>
      </c>
      <c r="N57" s="60">
        <v>1411</v>
      </c>
      <c r="O57" s="60">
        <v>1276</v>
      </c>
      <c r="P57" s="10"/>
      <c r="Q57" s="60">
        <f t="shared" si="12"/>
        <v>21165</v>
      </c>
      <c r="R57" s="10"/>
      <c r="S57" s="62">
        <f t="shared" si="7"/>
        <v>22576</v>
      </c>
      <c r="T57" s="10"/>
      <c r="U57" s="64">
        <v>22.2</v>
      </c>
      <c r="V57" s="64">
        <v>21.04</v>
      </c>
      <c r="W57" s="10"/>
      <c r="X57" s="43">
        <v>1770000000</v>
      </c>
      <c r="Y57" s="36">
        <v>7.3999999999999996E-2</v>
      </c>
      <c r="Z57" s="10"/>
      <c r="AA57" s="20">
        <v>30</v>
      </c>
      <c r="AB57" s="20">
        <v>3</v>
      </c>
      <c r="AC57" s="20">
        <v>1</v>
      </c>
      <c r="AD57" s="20">
        <v>65</v>
      </c>
      <c r="AE57" s="20">
        <v>1</v>
      </c>
      <c r="AF57" s="66">
        <f t="shared" si="8"/>
        <v>100</v>
      </c>
      <c r="AG57" s="10"/>
      <c r="AH57" s="36">
        <v>0.10299999999999999</v>
      </c>
      <c r="AI57" s="40">
        <v>15888</v>
      </c>
      <c r="AJ57" s="37">
        <v>0.71</v>
      </c>
      <c r="AK57" s="42" t="s">
        <v>213</v>
      </c>
      <c r="AL57" s="41">
        <v>929</v>
      </c>
      <c r="AN57" s="86"/>
      <c r="AO57" s="87"/>
      <c r="AP57" s="88">
        <f t="shared" si="9"/>
        <v>0</v>
      </c>
      <c r="AR57" s="86">
        <f t="shared" si="10"/>
        <v>0</v>
      </c>
      <c r="AS57" s="87"/>
      <c r="AT57" s="88">
        <f t="shared" si="11"/>
        <v>0</v>
      </c>
      <c r="AV57" s="88">
        <v>0</v>
      </c>
    </row>
    <row r="58" spans="1:48" ht="24" customHeight="1">
      <c r="A58" s="16"/>
      <c r="B58" s="17">
        <f t="shared" si="5"/>
        <v>50</v>
      </c>
      <c r="C58" s="10"/>
      <c r="D58" s="18" t="s">
        <v>61</v>
      </c>
      <c r="E58" s="10"/>
      <c r="F58" s="18" t="s">
        <v>11</v>
      </c>
      <c r="G58" s="18" t="s">
        <v>11</v>
      </c>
      <c r="H58" s="10"/>
      <c r="I58" s="19">
        <v>1221490</v>
      </c>
      <c r="J58" s="19">
        <v>6550</v>
      </c>
      <c r="K58" s="17" t="s">
        <v>9</v>
      </c>
      <c r="L58" s="10"/>
      <c r="M58" s="60">
        <v>41</v>
      </c>
      <c r="N58" s="60">
        <v>300</v>
      </c>
      <c r="O58" s="60">
        <v>217</v>
      </c>
      <c r="P58" s="10"/>
      <c r="Q58" s="60">
        <f t="shared" si="12"/>
        <v>4500</v>
      </c>
      <c r="R58" s="10"/>
      <c r="S58" s="62">
        <f t="shared" si="7"/>
        <v>4800</v>
      </c>
      <c r="T58" s="10"/>
      <c r="U58" s="64">
        <v>24.6</v>
      </c>
      <c r="V58" s="64">
        <v>16.690000000000001</v>
      </c>
      <c r="W58" s="10"/>
      <c r="X58" s="43">
        <v>919590000</v>
      </c>
      <c r="Y58" s="36">
        <v>8.2000000000000003E-2</v>
      </c>
      <c r="Z58" s="10"/>
      <c r="AA58" s="20">
        <v>48</v>
      </c>
      <c r="AB58" s="20">
        <v>3</v>
      </c>
      <c r="AC58" s="20">
        <v>1</v>
      </c>
      <c r="AD58" s="20">
        <v>47</v>
      </c>
      <c r="AE58" s="20">
        <v>1</v>
      </c>
      <c r="AF58" s="66">
        <f t="shared" si="8"/>
        <v>100</v>
      </c>
      <c r="AG58" s="10"/>
      <c r="AH58" s="36">
        <v>-3.0000000000000001E-3</v>
      </c>
      <c r="AI58" s="40">
        <v>11707</v>
      </c>
      <c r="AJ58" s="37">
        <v>0.73</v>
      </c>
      <c r="AK58" s="42" t="s">
        <v>213</v>
      </c>
      <c r="AL58" s="41">
        <v>1094</v>
      </c>
      <c r="AN58" s="86"/>
      <c r="AO58" s="87"/>
      <c r="AP58" s="88">
        <f t="shared" si="9"/>
        <v>0</v>
      </c>
      <c r="AR58" s="86">
        <f t="shared" si="10"/>
        <v>0</v>
      </c>
      <c r="AS58" s="87"/>
      <c r="AT58" s="88">
        <f t="shared" si="11"/>
        <v>0</v>
      </c>
      <c r="AV58" s="88">
        <v>0</v>
      </c>
    </row>
    <row r="59" spans="1:48" ht="24" customHeight="1">
      <c r="A59" s="16"/>
      <c r="B59" s="17">
        <f t="shared" si="5"/>
        <v>51</v>
      </c>
      <c r="C59" s="10"/>
      <c r="D59" s="18" t="s">
        <v>62</v>
      </c>
      <c r="E59" s="10"/>
      <c r="F59" s="18" t="s">
        <v>11</v>
      </c>
      <c r="G59" s="18" t="s">
        <v>11</v>
      </c>
      <c r="H59" s="10"/>
      <c r="I59" s="19">
        <v>4954645</v>
      </c>
      <c r="J59" s="19">
        <v>520</v>
      </c>
      <c r="K59" s="17" t="s">
        <v>6</v>
      </c>
      <c r="L59" s="10"/>
      <c r="M59" s="60">
        <v>130</v>
      </c>
      <c r="N59" s="60">
        <v>1255</v>
      </c>
      <c r="O59" s="60">
        <v>1255</v>
      </c>
      <c r="P59" s="10"/>
      <c r="Q59" s="60">
        <f>N59*$Q$187</f>
        <v>12550</v>
      </c>
      <c r="R59" s="10"/>
      <c r="S59" s="62">
        <f t="shared" si="7"/>
        <v>13805</v>
      </c>
      <c r="T59" s="10"/>
      <c r="U59" s="64">
        <v>25.3</v>
      </c>
      <c r="V59" s="64">
        <v>25.3</v>
      </c>
      <c r="W59" s="10"/>
      <c r="X59" s="43">
        <f>AP59+AT59</f>
        <v>183289838.39999998</v>
      </c>
      <c r="Y59" s="36">
        <f>X59/AV59</f>
        <v>7.0279846012269928E-2</v>
      </c>
      <c r="Z59" s="10"/>
      <c r="AA59" s="20">
        <v>36.200000000000003</v>
      </c>
      <c r="AB59" s="20">
        <v>1.5</v>
      </c>
      <c r="AC59" s="20">
        <v>9.1999999999999993</v>
      </c>
      <c r="AD59" s="20">
        <v>25.4</v>
      </c>
      <c r="AE59" s="20">
        <v>27.7</v>
      </c>
      <c r="AF59" s="66">
        <f t="shared" si="8"/>
        <v>100.00000000000001</v>
      </c>
      <c r="AG59" s="10"/>
      <c r="AH59" s="72"/>
      <c r="AI59" s="73"/>
      <c r="AJ59" s="74"/>
      <c r="AK59" s="75"/>
      <c r="AL59" s="76"/>
      <c r="AN59" s="57">
        <v>811.37599999999998</v>
      </c>
      <c r="AO59" s="35">
        <v>60</v>
      </c>
      <c r="AP59" s="43">
        <f t="shared" si="9"/>
        <v>61096612.799999997</v>
      </c>
      <c r="AR59" s="57">
        <f t="shared" si="10"/>
        <v>811.37599999999998</v>
      </c>
      <c r="AS59" s="35">
        <v>12</v>
      </c>
      <c r="AT59" s="43">
        <f t="shared" si="11"/>
        <v>122193225.59999999</v>
      </c>
      <c r="AV59" s="43">
        <v>2608000000</v>
      </c>
    </row>
    <row r="60" spans="1:48" ht="24" customHeight="1">
      <c r="A60" s="16"/>
      <c r="B60" s="17">
        <f t="shared" si="5"/>
        <v>52</v>
      </c>
      <c r="C60" s="10"/>
      <c r="D60" s="18" t="s">
        <v>63</v>
      </c>
      <c r="E60" s="10"/>
      <c r="F60" s="18" t="s">
        <v>8</v>
      </c>
      <c r="G60" s="18" t="s">
        <v>212</v>
      </c>
      <c r="H60" s="10"/>
      <c r="I60" s="19">
        <v>1312442</v>
      </c>
      <c r="J60" s="19">
        <v>17750</v>
      </c>
      <c r="K60" s="17" t="s">
        <v>14</v>
      </c>
      <c r="L60" s="10"/>
      <c r="M60" s="60">
        <v>71</v>
      </c>
      <c r="N60" s="60">
        <v>80</v>
      </c>
      <c r="O60" s="60">
        <v>80</v>
      </c>
      <c r="P60" s="10"/>
      <c r="Q60" s="60">
        <f>N60*$Q$189</f>
        <v>2400</v>
      </c>
      <c r="R60" s="10"/>
      <c r="S60" s="62">
        <f t="shared" si="7"/>
        <v>2480</v>
      </c>
      <c r="T60" s="10"/>
      <c r="U60" s="64">
        <v>6.1</v>
      </c>
      <c r="V60" s="64">
        <v>6.1</v>
      </c>
      <c r="W60" s="10"/>
      <c r="X60" s="43">
        <f>AP60+AT60</f>
        <v>1167186944</v>
      </c>
      <c r="Y60" s="36">
        <f>X60/AV60</f>
        <v>4.8640896149358223E-2</v>
      </c>
      <c r="Z60" s="10"/>
      <c r="AA60" s="20">
        <v>52.1</v>
      </c>
      <c r="AB60" s="20">
        <v>1.4</v>
      </c>
      <c r="AC60" s="20">
        <v>7</v>
      </c>
      <c r="AD60" s="20">
        <v>31</v>
      </c>
      <c r="AE60" s="20">
        <v>8.5</v>
      </c>
      <c r="AF60" s="66">
        <f t="shared" si="8"/>
        <v>100</v>
      </c>
      <c r="AG60" s="10"/>
      <c r="AH60" s="72"/>
      <c r="AI60" s="73"/>
      <c r="AJ60" s="74"/>
      <c r="AK60" s="75"/>
      <c r="AL60" s="76"/>
      <c r="AN60" s="57">
        <v>18237.295999999998</v>
      </c>
      <c r="AO60" s="35">
        <v>80</v>
      </c>
      <c r="AP60" s="43">
        <f t="shared" si="9"/>
        <v>116718694.39999999</v>
      </c>
      <c r="AR60" s="57">
        <f t="shared" si="10"/>
        <v>18237.295999999998</v>
      </c>
      <c r="AS60" s="35">
        <v>24</v>
      </c>
      <c r="AT60" s="43">
        <f t="shared" si="11"/>
        <v>1050468249.5999999</v>
      </c>
      <c r="AV60" s="43">
        <v>23996000000</v>
      </c>
    </row>
    <row r="61" spans="1:48" ht="24" customHeight="1">
      <c r="A61" s="16"/>
      <c r="B61" s="17">
        <f t="shared" si="5"/>
        <v>53</v>
      </c>
      <c r="C61" s="10"/>
      <c r="D61" s="18" t="s">
        <v>64</v>
      </c>
      <c r="E61" s="10"/>
      <c r="F61" s="18" t="s">
        <v>11</v>
      </c>
      <c r="G61" s="18" t="s">
        <v>11</v>
      </c>
      <c r="H61" s="10"/>
      <c r="I61" s="19">
        <v>1343098</v>
      </c>
      <c r="J61" s="19">
        <v>2830</v>
      </c>
      <c r="K61" s="17" t="s">
        <v>9</v>
      </c>
      <c r="L61" s="10"/>
      <c r="M61" s="60">
        <v>203</v>
      </c>
      <c r="N61" s="60">
        <v>361</v>
      </c>
      <c r="O61" s="60">
        <v>386</v>
      </c>
      <c r="P61" s="10"/>
      <c r="Q61" s="60">
        <f>N61*$Q$188</f>
        <v>5415</v>
      </c>
      <c r="R61" s="10"/>
      <c r="S61" s="62">
        <f t="shared" si="7"/>
        <v>5776</v>
      </c>
      <c r="T61" s="10"/>
      <c r="U61" s="64">
        <v>26.9</v>
      </c>
      <c r="V61" s="64">
        <v>34.68</v>
      </c>
      <c r="W61" s="10"/>
      <c r="X61" s="43">
        <v>341160000</v>
      </c>
      <c r="Y61" s="36">
        <v>8.8999999999999996E-2</v>
      </c>
      <c r="Z61" s="10"/>
      <c r="AA61" s="20">
        <v>61</v>
      </c>
      <c r="AB61" s="20">
        <v>4</v>
      </c>
      <c r="AC61" s="20">
        <v>1</v>
      </c>
      <c r="AD61" s="20">
        <v>33</v>
      </c>
      <c r="AE61" s="20">
        <v>1</v>
      </c>
      <c r="AF61" s="66">
        <f t="shared" si="8"/>
        <v>100</v>
      </c>
      <c r="AG61" s="10"/>
      <c r="AH61" s="36">
        <v>-0.13100000000000001</v>
      </c>
      <c r="AI61" s="40">
        <v>7433</v>
      </c>
      <c r="AJ61" s="37">
        <v>0.81</v>
      </c>
      <c r="AK61" s="42" t="s">
        <v>210</v>
      </c>
      <c r="AL61" s="41">
        <v>2042</v>
      </c>
      <c r="AN61" s="86"/>
      <c r="AO61" s="87"/>
      <c r="AP61" s="88">
        <f t="shared" si="9"/>
        <v>0</v>
      </c>
      <c r="AR61" s="86">
        <f t="shared" si="10"/>
        <v>0</v>
      </c>
      <c r="AS61" s="87"/>
      <c r="AT61" s="88">
        <f t="shared" si="11"/>
        <v>0</v>
      </c>
      <c r="AV61" s="88">
        <v>0</v>
      </c>
    </row>
    <row r="62" spans="1:48" ht="24" customHeight="1">
      <c r="A62" s="16"/>
      <c r="B62" s="17">
        <f t="shared" si="5"/>
        <v>54</v>
      </c>
      <c r="C62" s="10"/>
      <c r="D62" s="18" t="s">
        <v>65</v>
      </c>
      <c r="E62" s="10"/>
      <c r="F62" s="18" t="s">
        <v>11</v>
      </c>
      <c r="G62" s="18" t="s">
        <v>11</v>
      </c>
      <c r="H62" s="10"/>
      <c r="I62" s="19">
        <v>102403200</v>
      </c>
      <c r="J62" s="19">
        <v>660</v>
      </c>
      <c r="K62" s="17" t="s">
        <v>6</v>
      </c>
      <c r="L62" s="10"/>
      <c r="M62" s="60">
        <v>4352</v>
      </c>
      <c r="N62" s="60">
        <v>27326</v>
      </c>
      <c r="O62" s="60">
        <v>9639</v>
      </c>
      <c r="P62" s="10"/>
      <c r="Q62" s="60">
        <f>N62*$Q$188</f>
        <v>409890</v>
      </c>
      <c r="R62" s="10"/>
      <c r="S62" s="62">
        <f t="shared" si="7"/>
        <v>437216</v>
      </c>
      <c r="T62" s="10"/>
      <c r="U62" s="64">
        <v>26.7</v>
      </c>
      <c r="V62" s="64">
        <v>9.6</v>
      </c>
      <c r="W62" s="10"/>
      <c r="X62" s="43">
        <v>6480000000</v>
      </c>
      <c r="Y62" s="36">
        <v>8.8999999999999996E-2</v>
      </c>
      <c r="Z62" s="10"/>
      <c r="AA62" s="20">
        <v>48</v>
      </c>
      <c r="AB62" s="20">
        <v>5</v>
      </c>
      <c r="AC62" s="20">
        <v>3</v>
      </c>
      <c r="AD62" s="20">
        <v>43</v>
      </c>
      <c r="AE62" s="20">
        <v>1</v>
      </c>
      <c r="AF62" s="66">
        <f t="shared" si="8"/>
        <v>100</v>
      </c>
      <c r="AG62" s="10"/>
      <c r="AH62" s="36">
        <v>-0.1</v>
      </c>
      <c r="AI62" s="40">
        <v>692</v>
      </c>
      <c r="AJ62" s="37">
        <v>0.6</v>
      </c>
      <c r="AK62" s="42" t="s">
        <v>214</v>
      </c>
      <c r="AL62" s="41">
        <v>550</v>
      </c>
      <c r="AN62" s="86"/>
      <c r="AO62" s="87"/>
      <c r="AP62" s="88">
        <f t="shared" si="9"/>
        <v>0</v>
      </c>
      <c r="AR62" s="86">
        <f t="shared" si="10"/>
        <v>0</v>
      </c>
      <c r="AS62" s="87"/>
      <c r="AT62" s="88">
        <f t="shared" si="11"/>
        <v>0</v>
      </c>
      <c r="AV62" s="88">
        <v>0</v>
      </c>
    </row>
    <row r="63" spans="1:48" ht="24" customHeight="1">
      <c r="A63" s="16"/>
      <c r="B63" s="17">
        <f t="shared" si="5"/>
        <v>55</v>
      </c>
      <c r="C63" s="10"/>
      <c r="D63" s="18" t="s">
        <v>66</v>
      </c>
      <c r="E63" s="10"/>
      <c r="F63" s="18" t="s">
        <v>18</v>
      </c>
      <c r="G63" s="18" t="s">
        <v>224</v>
      </c>
      <c r="H63" s="10"/>
      <c r="I63" s="19">
        <v>898760</v>
      </c>
      <c r="J63" s="19">
        <v>4840</v>
      </c>
      <c r="K63" s="17" t="s">
        <v>9</v>
      </c>
      <c r="L63" s="10"/>
      <c r="M63" s="60">
        <v>60</v>
      </c>
      <c r="N63" s="60">
        <v>86</v>
      </c>
      <c r="O63" s="60">
        <v>85</v>
      </c>
      <c r="P63" s="10"/>
      <c r="Q63" s="60">
        <f>N63*$Q$188</f>
        <v>1290</v>
      </c>
      <c r="R63" s="10"/>
      <c r="S63" s="62">
        <f t="shared" si="7"/>
        <v>1376</v>
      </c>
      <c r="T63" s="10"/>
      <c r="U63" s="64">
        <v>9.6</v>
      </c>
      <c r="V63" s="64">
        <v>9.3699999999999992</v>
      </c>
      <c r="W63" s="10"/>
      <c r="X63" s="43">
        <v>148620000</v>
      </c>
      <c r="Y63" s="36">
        <v>3.2000000000000001E-2</v>
      </c>
      <c r="Z63" s="10"/>
      <c r="AA63" s="20">
        <v>62</v>
      </c>
      <c r="AB63" s="20">
        <v>12</v>
      </c>
      <c r="AC63" s="20">
        <v>2</v>
      </c>
      <c r="AD63" s="20">
        <v>23</v>
      </c>
      <c r="AE63" s="20">
        <v>1</v>
      </c>
      <c r="AF63" s="66">
        <f t="shared" si="8"/>
        <v>100</v>
      </c>
      <c r="AG63" s="10"/>
      <c r="AH63" s="36">
        <v>-2.1999999999999999E-2</v>
      </c>
      <c r="AI63" s="40">
        <v>12324</v>
      </c>
      <c r="AJ63" s="37">
        <v>0.73</v>
      </c>
      <c r="AK63" s="42" t="s">
        <v>214</v>
      </c>
      <c r="AL63" s="41">
        <v>587</v>
      </c>
      <c r="AN63" s="86"/>
      <c r="AO63" s="87"/>
      <c r="AP63" s="88">
        <f t="shared" si="9"/>
        <v>0</v>
      </c>
      <c r="AR63" s="86">
        <f t="shared" si="10"/>
        <v>0</v>
      </c>
      <c r="AS63" s="87"/>
      <c r="AT63" s="88">
        <f t="shared" si="11"/>
        <v>0</v>
      </c>
      <c r="AV63" s="88">
        <v>0</v>
      </c>
    </row>
    <row r="64" spans="1:48" ht="24" customHeight="1">
      <c r="A64" s="16"/>
      <c r="B64" s="17">
        <f t="shared" si="5"/>
        <v>56</v>
      </c>
      <c r="C64" s="10"/>
      <c r="D64" s="18" t="s">
        <v>67</v>
      </c>
      <c r="E64" s="10"/>
      <c r="F64" s="18" t="s">
        <v>8</v>
      </c>
      <c r="G64" s="18" t="s">
        <v>212</v>
      </c>
      <c r="H64" s="10"/>
      <c r="I64" s="19">
        <v>5503132</v>
      </c>
      <c r="J64" s="19">
        <v>44730</v>
      </c>
      <c r="K64" s="17" t="s">
        <v>14</v>
      </c>
      <c r="L64" s="10"/>
      <c r="M64" s="60">
        <v>252</v>
      </c>
      <c r="N64" s="60">
        <v>260</v>
      </c>
      <c r="O64" s="60">
        <v>260</v>
      </c>
      <c r="P64" s="10"/>
      <c r="Q64" s="60">
        <f>N64*$Q$189</f>
        <v>7800</v>
      </c>
      <c r="R64" s="10"/>
      <c r="S64" s="62">
        <f t="shared" si="7"/>
        <v>8060</v>
      </c>
      <c r="T64" s="10"/>
      <c r="U64" s="64">
        <v>4.7</v>
      </c>
      <c r="V64" s="64">
        <v>4.7</v>
      </c>
      <c r="W64" s="10"/>
      <c r="X64" s="43">
        <f>AP64+AT64</f>
        <v>9105707520</v>
      </c>
      <c r="Y64" s="36">
        <f>X64/AV64</f>
        <v>3.785055293677516E-2</v>
      </c>
      <c r="Z64" s="10"/>
      <c r="AA64" s="20">
        <v>64.7</v>
      </c>
      <c r="AB64" s="20">
        <v>8.6999999999999993</v>
      </c>
      <c r="AC64" s="20">
        <v>9.5</v>
      </c>
      <c r="AD64" s="20">
        <v>10.7</v>
      </c>
      <c r="AE64" s="20">
        <v>6.4</v>
      </c>
      <c r="AF64" s="66">
        <f t="shared" si="8"/>
        <v>100.00000000000001</v>
      </c>
      <c r="AG64" s="10"/>
      <c r="AH64" s="72"/>
      <c r="AI64" s="73"/>
      <c r="AJ64" s="74"/>
      <c r="AK64" s="75"/>
      <c r="AL64" s="76"/>
      <c r="AN64" s="57">
        <v>43777.440000000002</v>
      </c>
      <c r="AO64" s="35">
        <v>80</v>
      </c>
      <c r="AP64" s="43">
        <f t="shared" si="9"/>
        <v>910570752</v>
      </c>
      <c r="AR64" s="57">
        <f t="shared" si="10"/>
        <v>43777.440000000002</v>
      </c>
      <c r="AS64" s="35">
        <v>24</v>
      </c>
      <c r="AT64" s="43">
        <f t="shared" si="11"/>
        <v>8195136768</v>
      </c>
      <c r="AV64" s="43">
        <v>240570000000</v>
      </c>
    </row>
    <row r="65" spans="1:48" ht="24" customHeight="1">
      <c r="A65" s="16"/>
      <c r="B65" s="17">
        <f t="shared" si="5"/>
        <v>57</v>
      </c>
      <c r="C65" s="10"/>
      <c r="D65" s="18" t="s">
        <v>68</v>
      </c>
      <c r="E65" s="10"/>
      <c r="F65" s="18" t="s">
        <v>8</v>
      </c>
      <c r="G65" s="18" t="s">
        <v>212</v>
      </c>
      <c r="H65" s="10"/>
      <c r="I65" s="19">
        <v>64720688</v>
      </c>
      <c r="J65" s="19">
        <v>38950</v>
      </c>
      <c r="K65" s="17" t="s">
        <v>14</v>
      </c>
      <c r="L65" s="10"/>
      <c r="M65" s="60">
        <v>3477</v>
      </c>
      <c r="N65" s="60">
        <v>3585</v>
      </c>
      <c r="O65" s="60">
        <v>3585</v>
      </c>
      <c r="P65" s="10"/>
      <c r="Q65" s="60">
        <f>N65*$Q$189</f>
        <v>107550</v>
      </c>
      <c r="R65" s="10"/>
      <c r="S65" s="62">
        <f t="shared" si="7"/>
        <v>111135</v>
      </c>
      <c r="T65" s="10"/>
      <c r="U65" s="64">
        <v>5.5</v>
      </c>
      <c r="V65" s="64">
        <v>5.5</v>
      </c>
      <c r="W65" s="10"/>
      <c r="X65" s="43">
        <f>AP65+AT65</f>
        <v>106007652696.00002</v>
      </c>
      <c r="Y65" s="36">
        <f>X65/AV65</f>
        <v>4.2900709306353708E-2</v>
      </c>
      <c r="Z65" s="10"/>
      <c r="AA65" s="20">
        <v>54.4</v>
      </c>
      <c r="AB65" s="20">
        <v>21.1</v>
      </c>
      <c r="AC65" s="20">
        <v>4.7</v>
      </c>
      <c r="AD65" s="20">
        <v>16.100000000000001</v>
      </c>
      <c r="AE65" s="20">
        <v>3.7</v>
      </c>
      <c r="AF65" s="66">
        <f t="shared" si="8"/>
        <v>100.00000000000001</v>
      </c>
      <c r="AG65" s="10"/>
      <c r="AH65" s="72"/>
      <c r="AI65" s="73"/>
      <c r="AJ65" s="74"/>
      <c r="AK65" s="75"/>
      <c r="AL65" s="76"/>
      <c r="AN65" s="57">
        <v>36962.222000000002</v>
      </c>
      <c r="AO65" s="35">
        <v>80</v>
      </c>
      <c r="AP65" s="43">
        <f t="shared" si="9"/>
        <v>10600765269.6</v>
      </c>
      <c r="AR65" s="57">
        <f t="shared" si="10"/>
        <v>36962.222000000002</v>
      </c>
      <c r="AS65" s="35">
        <v>24</v>
      </c>
      <c r="AT65" s="43">
        <f t="shared" si="11"/>
        <v>95406887426.400009</v>
      </c>
      <c r="AV65" s="43">
        <v>2471000000000</v>
      </c>
    </row>
    <row r="66" spans="1:48" ht="24" customHeight="1">
      <c r="A66" s="16"/>
      <c r="B66" s="17">
        <f t="shared" si="5"/>
        <v>58</v>
      </c>
      <c r="C66" s="10"/>
      <c r="D66" s="18" t="s">
        <v>69</v>
      </c>
      <c r="E66" s="10"/>
      <c r="F66" s="18" t="s">
        <v>11</v>
      </c>
      <c r="G66" s="18" t="s">
        <v>11</v>
      </c>
      <c r="H66" s="10"/>
      <c r="I66" s="19">
        <v>1979786</v>
      </c>
      <c r="J66" s="19">
        <v>7210</v>
      </c>
      <c r="K66" s="17" t="s">
        <v>9</v>
      </c>
      <c r="L66" s="10"/>
      <c r="M66" s="60">
        <v>54</v>
      </c>
      <c r="N66" s="60">
        <v>460</v>
      </c>
      <c r="O66" s="60">
        <v>438</v>
      </c>
      <c r="P66" s="10"/>
      <c r="Q66" s="60">
        <f>N66*$Q$188</f>
        <v>6900</v>
      </c>
      <c r="R66" s="10"/>
      <c r="S66" s="62">
        <f t="shared" si="7"/>
        <v>7360</v>
      </c>
      <c r="T66" s="10"/>
      <c r="U66" s="64">
        <v>23.2</v>
      </c>
      <c r="V66" s="64">
        <v>26.15</v>
      </c>
      <c r="W66" s="10"/>
      <c r="X66" s="43">
        <v>1080000000</v>
      </c>
      <c r="Y66" s="36">
        <v>7.6999999999999999E-2</v>
      </c>
      <c r="Z66" s="10"/>
      <c r="AA66" s="20">
        <v>55</v>
      </c>
      <c r="AB66" s="20">
        <v>4</v>
      </c>
      <c r="AC66" s="20">
        <v>1</v>
      </c>
      <c r="AD66" s="20">
        <v>39</v>
      </c>
      <c r="AE66" s="20">
        <v>1</v>
      </c>
      <c r="AF66" s="66">
        <f t="shared" si="8"/>
        <v>100</v>
      </c>
      <c r="AG66" s="10"/>
      <c r="AH66" s="36">
        <v>-5.1999999999999998E-2</v>
      </c>
      <c r="AI66" s="40">
        <v>9850</v>
      </c>
      <c r="AJ66" s="37">
        <v>0.76</v>
      </c>
      <c r="AK66" s="42" t="s">
        <v>213</v>
      </c>
      <c r="AL66" s="41">
        <v>1568</v>
      </c>
      <c r="AN66" s="86"/>
      <c r="AO66" s="87"/>
      <c r="AP66" s="88">
        <f t="shared" si="9"/>
        <v>0</v>
      </c>
      <c r="AR66" s="86">
        <f t="shared" si="10"/>
        <v>0</v>
      </c>
      <c r="AS66" s="87"/>
      <c r="AT66" s="88">
        <f t="shared" si="11"/>
        <v>0</v>
      </c>
      <c r="AV66" s="88">
        <v>0</v>
      </c>
    </row>
    <row r="67" spans="1:48" ht="24" customHeight="1">
      <c r="A67" s="16"/>
      <c r="B67" s="17">
        <f t="shared" si="5"/>
        <v>59</v>
      </c>
      <c r="C67" s="10"/>
      <c r="D67" s="18" t="s">
        <v>70</v>
      </c>
      <c r="E67" s="10"/>
      <c r="F67" s="18" t="s">
        <v>11</v>
      </c>
      <c r="G67" s="18" t="s">
        <v>11</v>
      </c>
      <c r="H67" s="10"/>
      <c r="I67" s="19">
        <v>2038501</v>
      </c>
      <c r="J67" s="19">
        <v>440</v>
      </c>
      <c r="K67" s="17" t="s">
        <v>6</v>
      </c>
      <c r="L67" s="10"/>
      <c r="M67" s="60">
        <v>139</v>
      </c>
      <c r="N67" s="60">
        <v>605</v>
      </c>
      <c r="O67" s="60">
        <v>282</v>
      </c>
      <c r="P67" s="10"/>
      <c r="Q67" s="60">
        <f>N67*$Q$188</f>
        <v>9075</v>
      </c>
      <c r="R67" s="10"/>
      <c r="S67" s="62">
        <f t="shared" si="7"/>
        <v>9680</v>
      </c>
      <c r="T67" s="10"/>
      <c r="U67" s="64">
        <v>29.7</v>
      </c>
      <c r="V67" s="64">
        <v>13.55</v>
      </c>
      <c r="W67" s="10"/>
      <c r="X67" s="43">
        <v>142330000</v>
      </c>
      <c r="Y67" s="36">
        <v>9.9000000000000005E-2</v>
      </c>
      <c r="Z67" s="10"/>
      <c r="AA67" s="20">
        <v>50</v>
      </c>
      <c r="AB67" s="20">
        <v>8</v>
      </c>
      <c r="AC67" s="20">
        <v>2</v>
      </c>
      <c r="AD67" s="20">
        <v>39</v>
      </c>
      <c r="AE67" s="20">
        <v>1</v>
      </c>
      <c r="AF67" s="66">
        <f t="shared" si="8"/>
        <v>100</v>
      </c>
      <c r="AG67" s="10"/>
      <c r="AH67" s="36">
        <v>-0.04</v>
      </c>
      <c r="AI67" s="40">
        <v>4168</v>
      </c>
      <c r="AJ67" s="37">
        <v>0.6</v>
      </c>
      <c r="AK67" s="42" t="s">
        <v>214</v>
      </c>
      <c r="AL67" s="41">
        <v>713</v>
      </c>
      <c r="AN67" s="86"/>
      <c r="AO67" s="87"/>
      <c r="AP67" s="88">
        <f t="shared" si="9"/>
        <v>0</v>
      </c>
      <c r="AR67" s="86">
        <f t="shared" si="10"/>
        <v>0</v>
      </c>
      <c r="AS67" s="87"/>
      <c r="AT67" s="88">
        <f t="shared" si="11"/>
        <v>0</v>
      </c>
      <c r="AV67" s="88">
        <v>0</v>
      </c>
    </row>
    <row r="68" spans="1:48" ht="24" customHeight="1">
      <c r="A68" s="16"/>
      <c r="B68" s="17">
        <f t="shared" si="5"/>
        <v>60</v>
      </c>
      <c r="C68" s="10"/>
      <c r="D68" s="18" t="s">
        <v>71</v>
      </c>
      <c r="E68" s="10"/>
      <c r="F68" s="18" t="s">
        <v>8</v>
      </c>
      <c r="G68" s="18" t="s">
        <v>212</v>
      </c>
      <c r="H68" s="10"/>
      <c r="I68" s="19">
        <v>3925405</v>
      </c>
      <c r="J68" s="19">
        <v>3810</v>
      </c>
      <c r="K68" s="17" t="s">
        <v>9</v>
      </c>
      <c r="L68" s="10"/>
      <c r="M68" s="60">
        <v>581</v>
      </c>
      <c r="N68" s="60">
        <v>599</v>
      </c>
      <c r="O68" s="60">
        <v>748</v>
      </c>
      <c r="P68" s="10"/>
      <c r="Q68" s="60">
        <f>N68*$Q$188</f>
        <v>8985</v>
      </c>
      <c r="R68" s="10"/>
      <c r="S68" s="62">
        <f t="shared" si="7"/>
        <v>9584</v>
      </c>
      <c r="T68" s="10"/>
      <c r="U68" s="64">
        <v>15.3</v>
      </c>
      <c r="V68" s="64">
        <v>20.059999999999999</v>
      </c>
      <c r="W68" s="10"/>
      <c r="X68" s="43">
        <v>768240000</v>
      </c>
      <c r="Y68" s="36">
        <v>5.2999999999999999E-2</v>
      </c>
      <c r="Z68" s="10"/>
      <c r="AA68" s="20">
        <v>59</v>
      </c>
      <c r="AB68" s="20">
        <v>6</v>
      </c>
      <c r="AC68" s="20">
        <v>1</v>
      </c>
      <c r="AD68" s="20">
        <v>33</v>
      </c>
      <c r="AE68" s="20">
        <v>1</v>
      </c>
      <c r="AF68" s="66">
        <f t="shared" si="8"/>
        <v>100</v>
      </c>
      <c r="AG68" s="10"/>
      <c r="AH68" s="36">
        <v>8.2000000000000003E-2</v>
      </c>
      <c r="AI68" s="40">
        <v>28697</v>
      </c>
      <c r="AJ68" s="37">
        <v>0.79</v>
      </c>
      <c r="AK68" s="42" t="s">
        <v>210</v>
      </c>
      <c r="AL68" s="41">
        <v>1064</v>
      </c>
      <c r="AN68" s="86"/>
      <c r="AO68" s="87"/>
      <c r="AP68" s="88">
        <f t="shared" si="9"/>
        <v>0</v>
      </c>
      <c r="AR68" s="86">
        <f t="shared" si="10"/>
        <v>0</v>
      </c>
      <c r="AS68" s="87"/>
      <c r="AT68" s="88">
        <f t="shared" si="11"/>
        <v>0</v>
      </c>
      <c r="AV68" s="88">
        <v>0</v>
      </c>
    </row>
    <row r="69" spans="1:48" ht="24" customHeight="1">
      <c r="A69" s="16"/>
      <c r="B69" s="17">
        <f t="shared" si="5"/>
        <v>61</v>
      </c>
      <c r="C69" s="10"/>
      <c r="D69" s="18" t="s">
        <v>72</v>
      </c>
      <c r="E69" s="10"/>
      <c r="F69" s="18" t="s">
        <v>8</v>
      </c>
      <c r="G69" s="18" t="s">
        <v>212</v>
      </c>
      <c r="H69" s="10"/>
      <c r="I69" s="19">
        <v>81914672</v>
      </c>
      <c r="J69" s="19">
        <v>43660</v>
      </c>
      <c r="K69" s="17" t="s">
        <v>14</v>
      </c>
      <c r="L69" s="10"/>
      <c r="M69" s="60">
        <v>3206</v>
      </c>
      <c r="N69" s="60">
        <v>3327</v>
      </c>
      <c r="O69" s="60">
        <v>3327</v>
      </c>
      <c r="P69" s="10"/>
      <c r="Q69" s="60">
        <f>N69*$Q$189</f>
        <v>99810</v>
      </c>
      <c r="R69" s="10"/>
      <c r="S69" s="62">
        <f t="shared" si="7"/>
        <v>103137</v>
      </c>
      <c r="T69" s="10"/>
      <c r="U69" s="64">
        <v>4.0999999999999996</v>
      </c>
      <c r="V69" s="64">
        <v>4.0999999999999996</v>
      </c>
      <c r="W69" s="10"/>
      <c r="X69" s="43">
        <f>AP69+AT69</f>
        <v>112050485471.99998</v>
      </c>
      <c r="Y69" s="36">
        <f>X69/AV69</f>
        <v>3.2319147814248626E-2</v>
      </c>
      <c r="Z69" s="10"/>
      <c r="AA69" s="20">
        <v>47.8</v>
      </c>
      <c r="AB69" s="20">
        <v>18.8</v>
      </c>
      <c r="AC69" s="20">
        <v>12.3</v>
      </c>
      <c r="AD69" s="20">
        <v>15.3</v>
      </c>
      <c r="AE69" s="20">
        <v>5.8</v>
      </c>
      <c r="AF69" s="66">
        <f t="shared" si="8"/>
        <v>99.999999999999986</v>
      </c>
      <c r="AG69" s="10"/>
      <c r="AH69" s="72"/>
      <c r="AI69" s="73"/>
      <c r="AJ69" s="74"/>
      <c r="AK69" s="75"/>
      <c r="AL69" s="76"/>
      <c r="AN69" s="57">
        <v>42098.92</v>
      </c>
      <c r="AO69" s="35">
        <v>80</v>
      </c>
      <c r="AP69" s="43">
        <f t="shared" si="9"/>
        <v>11205048547.200001</v>
      </c>
      <c r="AR69" s="57">
        <f t="shared" si="10"/>
        <v>42098.92</v>
      </c>
      <c r="AS69" s="35">
        <v>24</v>
      </c>
      <c r="AT69" s="43">
        <f t="shared" si="11"/>
        <v>100845436924.79999</v>
      </c>
      <c r="AV69" s="43">
        <v>3467000000000</v>
      </c>
    </row>
    <row r="70" spans="1:48" ht="24" customHeight="1">
      <c r="A70" s="16"/>
      <c r="B70" s="17">
        <f t="shared" si="5"/>
        <v>62</v>
      </c>
      <c r="C70" s="10"/>
      <c r="D70" s="18" t="s">
        <v>73</v>
      </c>
      <c r="E70" s="10"/>
      <c r="F70" s="18" t="s">
        <v>11</v>
      </c>
      <c r="G70" s="18" t="s">
        <v>11</v>
      </c>
      <c r="H70" s="10"/>
      <c r="I70" s="19">
        <v>28206728</v>
      </c>
      <c r="J70" s="19">
        <v>1380</v>
      </c>
      <c r="K70" s="17" t="s">
        <v>9</v>
      </c>
      <c r="L70" s="10"/>
      <c r="M70" s="60">
        <v>1802</v>
      </c>
      <c r="N70" s="60">
        <v>7018</v>
      </c>
      <c r="O70" s="60">
        <v>5387</v>
      </c>
      <c r="P70" s="10"/>
      <c r="Q70" s="60">
        <f>N70*$Q$188</f>
        <v>105270</v>
      </c>
      <c r="R70" s="10"/>
      <c r="S70" s="62">
        <f t="shared" si="7"/>
        <v>112288</v>
      </c>
      <c r="T70" s="10"/>
      <c r="U70" s="64">
        <v>24.9</v>
      </c>
      <c r="V70" s="64">
        <v>18.29</v>
      </c>
      <c r="W70" s="10"/>
      <c r="X70" s="43">
        <v>4550000000</v>
      </c>
      <c r="Y70" s="36">
        <v>8.3000000000000004E-2</v>
      </c>
      <c r="Z70" s="10"/>
      <c r="AA70" s="20">
        <v>48</v>
      </c>
      <c r="AB70" s="20">
        <v>3</v>
      </c>
      <c r="AC70" s="20">
        <v>3</v>
      </c>
      <c r="AD70" s="20">
        <v>45</v>
      </c>
      <c r="AE70" s="20">
        <v>1</v>
      </c>
      <c r="AF70" s="66">
        <f t="shared" si="8"/>
        <v>100</v>
      </c>
      <c r="AG70" s="10"/>
      <c r="AH70" s="36">
        <v>1.0999999999999999E-2</v>
      </c>
      <c r="AI70" s="40">
        <v>7328</v>
      </c>
      <c r="AJ70" s="37">
        <v>0.7</v>
      </c>
      <c r="AK70" s="42" t="s">
        <v>213</v>
      </c>
      <c r="AL70" s="41">
        <v>976</v>
      </c>
      <c r="AN70" s="86"/>
      <c r="AO70" s="87"/>
      <c r="AP70" s="88">
        <f t="shared" si="9"/>
        <v>0</v>
      </c>
      <c r="AR70" s="86">
        <f t="shared" si="10"/>
        <v>0</v>
      </c>
      <c r="AS70" s="87"/>
      <c r="AT70" s="88">
        <f t="shared" si="11"/>
        <v>0</v>
      </c>
      <c r="AV70" s="88">
        <v>0</v>
      </c>
    </row>
    <row r="71" spans="1:48" ht="24" customHeight="1">
      <c r="A71" s="16"/>
      <c r="B71" s="17">
        <f t="shared" si="5"/>
        <v>63</v>
      </c>
      <c r="C71" s="10"/>
      <c r="D71" s="18" t="s">
        <v>74</v>
      </c>
      <c r="E71" s="10"/>
      <c r="F71" s="18" t="s">
        <v>8</v>
      </c>
      <c r="G71" s="18" t="s">
        <v>212</v>
      </c>
      <c r="H71" s="10"/>
      <c r="I71" s="19">
        <v>11183716</v>
      </c>
      <c r="J71" s="19">
        <v>18960</v>
      </c>
      <c r="K71" s="17" t="s">
        <v>14</v>
      </c>
      <c r="L71" s="10"/>
      <c r="M71" s="60">
        <v>824</v>
      </c>
      <c r="N71" s="60">
        <v>1026</v>
      </c>
      <c r="O71" s="60">
        <v>1026</v>
      </c>
      <c r="P71" s="10"/>
      <c r="Q71" s="60">
        <f>N71*$Q$189</f>
        <v>30780</v>
      </c>
      <c r="R71" s="10"/>
      <c r="S71" s="62">
        <f t="shared" si="7"/>
        <v>31806</v>
      </c>
      <c r="T71" s="10"/>
      <c r="U71" s="64">
        <v>9.1999999999999993</v>
      </c>
      <c r="V71" s="64">
        <v>9.1999999999999993</v>
      </c>
      <c r="W71" s="10"/>
      <c r="X71" s="43">
        <f>AP71+AT71</f>
        <v>14869990368</v>
      </c>
      <c r="Y71" s="36">
        <f>X71/AV71</f>
        <v>7.6169644650705345E-2</v>
      </c>
      <c r="Z71" s="10"/>
      <c r="AA71" s="20">
        <v>40.299999999999997</v>
      </c>
      <c r="AB71" s="20">
        <v>32.4</v>
      </c>
      <c r="AC71" s="20">
        <v>2.2000000000000002</v>
      </c>
      <c r="AD71" s="20">
        <v>18.100000000000001</v>
      </c>
      <c r="AE71" s="20">
        <v>7</v>
      </c>
      <c r="AF71" s="66">
        <f t="shared" si="8"/>
        <v>100</v>
      </c>
      <c r="AG71" s="10"/>
      <c r="AH71" s="72"/>
      <c r="AI71" s="73"/>
      <c r="AJ71" s="74"/>
      <c r="AK71" s="75"/>
      <c r="AL71" s="76"/>
      <c r="AN71" s="57">
        <v>18116.46</v>
      </c>
      <c r="AO71" s="35">
        <v>80</v>
      </c>
      <c r="AP71" s="43">
        <f t="shared" si="9"/>
        <v>1486999036.8000002</v>
      </c>
      <c r="AR71" s="57">
        <f t="shared" si="10"/>
        <v>18116.46</v>
      </c>
      <c r="AS71" s="35">
        <v>24</v>
      </c>
      <c r="AT71" s="43">
        <f t="shared" si="11"/>
        <v>13382991331.199999</v>
      </c>
      <c r="AV71" s="43">
        <v>195222000000</v>
      </c>
    </row>
    <row r="72" spans="1:48" ht="24" customHeight="1">
      <c r="A72" s="16"/>
      <c r="B72" s="17">
        <f t="shared" si="5"/>
        <v>64</v>
      </c>
      <c r="C72" s="10"/>
      <c r="D72" s="18" t="s">
        <v>75</v>
      </c>
      <c r="E72" s="10"/>
      <c r="F72" s="18" t="s">
        <v>13</v>
      </c>
      <c r="G72" s="18" t="s">
        <v>222</v>
      </c>
      <c r="H72" s="10"/>
      <c r="I72" s="19">
        <v>107317</v>
      </c>
      <c r="J72" s="19">
        <v>8830</v>
      </c>
      <c r="K72" s="17" t="s">
        <v>9</v>
      </c>
      <c r="L72" s="10"/>
      <c r="M72" s="60">
        <v>10</v>
      </c>
      <c r="N72" s="60">
        <v>10</v>
      </c>
      <c r="O72" s="60">
        <v>12</v>
      </c>
      <c r="P72" s="10"/>
      <c r="Q72" s="60">
        <f t="shared" ref="Q72:Q77" si="13">N72*$Q$188</f>
        <v>150</v>
      </c>
      <c r="R72" s="10"/>
      <c r="S72" s="62">
        <f t="shared" si="7"/>
        <v>160</v>
      </c>
      <c r="T72" s="10"/>
      <c r="U72" s="64">
        <v>9.3000000000000007</v>
      </c>
      <c r="V72" s="64">
        <v>10.65</v>
      </c>
      <c r="W72" s="10"/>
      <c r="X72" s="43">
        <v>32890000</v>
      </c>
      <c r="Y72" s="36">
        <v>3.1E-2</v>
      </c>
      <c r="Z72" s="10"/>
      <c r="AA72" s="20">
        <v>47</v>
      </c>
      <c r="AB72" s="20">
        <v>13</v>
      </c>
      <c r="AC72" s="20">
        <v>9</v>
      </c>
      <c r="AD72" s="20">
        <v>30</v>
      </c>
      <c r="AE72" s="20">
        <v>1</v>
      </c>
      <c r="AF72" s="66">
        <f t="shared" si="8"/>
        <v>100</v>
      </c>
      <c r="AG72" s="10"/>
      <c r="AH72" s="36">
        <v>4.4999999999999998E-2</v>
      </c>
      <c r="AI72" s="40">
        <v>25407</v>
      </c>
      <c r="AJ72" s="37">
        <v>0.75</v>
      </c>
      <c r="AK72" s="42" t="s">
        <v>210</v>
      </c>
      <c r="AL72" s="41">
        <v>507</v>
      </c>
      <c r="AN72" s="86"/>
      <c r="AO72" s="87"/>
      <c r="AP72" s="88">
        <f t="shared" si="9"/>
        <v>0</v>
      </c>
      <c r="AR72" s="86">
        <f t="shared" si="10"/>
        <v>0</v>
      </c>
      <c r="AS72" s="87"/>
      <c r="AT72" s="88">
        <f t="shared" si="11"/>
        <v>0</v>
      </c>
      <c r="AV72" s="88">
        <v>0</v>
      </c>
    </row>
    <row r="73" spans="1:48" ht="24" customHeight="1">
      <c r="A73" s="16"/>
      <c r="B73" s="17">
        <f t="shared" si="5"/>
        <v>65</v>
      </c>
      <c r="C73" s="10"/>
      <c r="D73" s="18" t="s">
        <v>76</v>
      </c>
      <c r="E73" s="10"/>
      <c r="F73" s="18" t="s">
        <v>13</v>
      </c>
      <c r="G73" s="18" t="s">
        <v>222</v>
      </c>
      <c r="H73" s="10"/>
      <c r="I73" s="19">
        <v>16582469</v>
      </c>
      <c r="J73" s="19">
        <v>3790</v>
      </c>
      <c r="K73" s="17" t="s">
        <v>9</v>
      </c>
      <c r="L73" s="10"/>
      <c r="M73" s="60">
        <v>2058</v>
      </c>
      <c r="N73" s="60">
        <v>2758</v>
      </c>
      <c r="O73" s="60">
        <v>2635</v>
      </c>
      <c r="P73" s="10"/>
      <c r="Q73" s="60">
        <f t="shared" si="13"/>
        <v>41370</v>
      </c>
      <c r="R73" s="10"/>
      <c r="S73" s="62">
        <f t="shared" ref="S73:S104" si="14">Q73+N73</f>
        <v>44128</v>
      </c>
      <c r="T73" s="10"/>
      <c r="U73" s="64">
        <v>16.600000000000001</v>
      </c>
      <c r="V73" s="64">
        <v>15.92</v>
      </c>
      <c r="W73" s="10"/>
      <c r="X73" s="43">
        <v>3800000000</v>
      </c>
      <c r="Y73" s="36">
        <v>5.5E-2</v>
      </c>
      <c r="Z73" s="10"/>
      <c r="AA73" s="20">
        <v>38</v>
      </c>
      <c r="AB73" s="20">
        <v>14</v>
      </c>
      <c r="AC73" s="20">
        <v>2</v>
      </c>
      <c r="AD73" s="20">
        <v>45</v>
      </c>
      <c r="AE73" s="20">
        <v>1</v>
      </c>
      <c r="AF73" s="66">
        <f t="shared" ref="AF73:AF104" si="15">SUM(AA73:AE73)</f>
        <v>100</v>
      </c>
      <c r="AG73" s="10"/>
      <c r="AH73" s="36">
        <v>2.5999999999999999E-2</v>
      </c>
      <c r="AI73" s="40">
        <v>19600</v>
      </c>
      <c r="AJ73" s="37">
        <v>0.82</v>
      </c>
      <c r="AK73" s="42" t="s">
        <v>210</v>
      </c>
      <c r="AL73" s="41">
        <v>863</v>
      </c>
      <c r="AN73" s="86"/>
      <c r="AO73" s="87"/>
      <c r="AP73" s="88">
        <f t="shared" ref="AP73:AP104" si="16">N73*AN73*AO73</f>
        <v>0</v>
      </c>
      <c r="AR73" s="86">
        <f t="shared" ref="AR73:AR104" si="17">AN73</f>
        <v>0</v>
      </c>
      <c r="AS73" s="87"/>
      <c r="AT73" s="88">
        <f t="shared" ref="AT73:AT104" si="18">Q73*AR73*AS73</f>
        <v>0</v>
      </c>
      <c r="AV73" s="88">
        <v>0</v>
      </c>
    </row>
    <row r="74" spans="1:48" ht="24" customHeight="1">
      <c r="A74" s="16"/>
      <c r="B74" s="17">
        <f t="shared" si="5"/>
        <v>66</v>
      </c>
      <c r="C74" s="10"/>
      <c r="D74" s="18" t="s">
        <v>77</v>
      </c>
      <c r="E74" s="10"/>
      <c r="F74" s="18" t="s">
        <v>11</v>
      </c>
      <c r="G74" s="18" t="s">
        <v>11</v>
      </c>
      <c r="H74" s="10"/>
      <c r="I74" s="19">
        <v>12395924</v>
      </c>
      <c r="J74" s="19">
        <v>490</v>
      </c>
      <c r="K74" s="17" t="s">
        <v>6</v>
      </c>
      <c r="L74" s="10"/>
      <c r="M74" s="60">
        <v>458</v>
      </c>
      <c r="N74" s="60">
        <v>3490</v>
      </c>
      <c r="O74" s="60">
        <v>1985</v>
      </c>
      <c r="P74" s="10"/>
      <c r="Q74" s="60">
        <f t="shared" si="13"/>
        <v>52350</v>
      </c>
      <c r="R74" s="10"/>
      <c r="S74" s="62">
        <f t="shared" si="14"/>
        <v>55840</v>
      </c>
      <c r="T74" s="10"/>
      <c r="U74" s="64">
        <v>28.2</v>
      </c>
      <c r="V74" s="64">
        <v>17.22</v>
      </c>
      <c r="W74" s="10"/>
      <c r="X74" s="43">
        <v>813910000</v>
      </c>
      <c r="Y74" s="36">
        <v>9.4E-2</v>
      </c>
      <c r="Z74" s="10"/>
      <c r="AA74" s="20">
        <v>50</v>
      </c>
      <c r="AB74" s="20">
        <v>9</v>
      </c>
      <c r="AC74" s="20">
        <v>1</v>
      </c>
      <c r="AD74" s="20">
        <v>39</v>
      </c>
      <c r="AE74" s="20">
        <v>1</v>
      </c>
      <c r="AF74" s="66">
        <f t="shared" si="15"/>
        <v>100</v>
      </c>
      <c r="AG74" s="10"/>
      <c r="AH74" s="36">
        <v>-5.5E-2</v>
      </c>
      <c r="AI74" s="40">
        <v>2095</v>
      </c>
      <c r="AJ74" s="37">
        <v>0.55000000000000004</v>
      </c>
      <c r="AK74" s="42" t="s">
        <v>214</v>
      </c>
      <c r="AL74" s="41">
        <v>956</v>
      </c>
      <c r="AN74" s="86"/>
      <c r="AO74" s="87"/>
      <c r="AP74" s="88">
        <f t="shared" si="16"/>
        <v>0</v>
      </c>
      <c r="AR74" s="86">
        <f t="shared" si="17"/>
        <v>0</v>
      </c>
      <c r="AS74" s="87"/>
      <c r="AT74" s="88">
        <f t="shared" si="18"/>
        <v>0</v>
      </c>
      <c r="AV74" s="88">
        <v>0</v>
      </c>
    </row>
    <row r="75" spans="1:48" ht="24" customHeight="1">
      <c r="A75" s="16"/>
      <c r="B75" s="17">
        <f t="shared" ref="B75:B138" si="19">B74+1</f>
        <v>67</v>
      </c>
      <c r="C75" s="10"/>
      <c r="D75" s="18" t="s">
        <v>78</v>
      </c>
      <c r="E75" s="10"/>
      <c r="F75" s="18" t="s">
        <v>11</v>
      </c>
      <c r="G75" s="18" t="s">
        <v>11</v>
      </c>
      <c r="H75" s="10"/>
      <c r="I75" s="19">
        <v>1815698</v>
      </c>
      <c r="J75" s="19">
        <v>620</v>
      </c>
      <c r="K75" s="17" t="s">
        <v>6</v>
      </c>
      <c r="L75" s="10"/>
      <c r="M75" s="60">
        <v>122</v>
      </c>
      <c r="N75" s="60">
        <v>565</v>
      </c>
      <c r="O75" s="60">
        <v>390</v>
      </c>
      <c r="P75" s="10"/>
      <c r="Q75" s="60">
        <f t="shared" si="13"/>
        <v>8475</v>
      </c>
      <c r="R75" s="10"/>
      <c r="S75" s="62">
        <f t="shared" si="14"/>
        <v>9040</v>
      </c>
      <c r="T75" s="10"/>
      <c r="U75" s="64">
        <v>31.1</v>
      </c>
      <c r="V75" s="64">
        <v>21.5</v>
      </c>
      <c r="W75" s="10"/>
      <c r="X75" s="43">
        <v>121900000</v>
      </c>
      <c r="Y75" s="36">
        <v>0.10299999999999999</v>
      </c>
      <c r="Z75" s="10"/>
      <c r="AA75" s="20">
        <v>50</v>
      </c>
      <c r="AB75" s="20">
        <v>10</v>
      </c>
      <c r="AC75" s="20">
        <v>1</v>
      </c>
      <c r="AD75" s="20">
        <v>38</v>
      </c>
      <c r="AE75" s="20">
        <v>1</v>
      </c>
      <c r="AF75" s="66">
        <f t="shared" si="15"/>
        <v>100</v>
      </c>
      <c r="AG75" s="10"/>
      <c r="AH75" s="36">
        <v>-5.7000000000000002E-2</v>
      </c>
      <c r="AI75" s="40">
        <v>3428</v>
      </c>
      <c r="AJ75" s="37">
        <v>0.72</v>
      </c>
      <c r="AK75" s="42" t="s">
        <v>214</v>
      </c>
      <c r="AL75" s="41">
        <v>1202</v>
      </c>
      <c r="AN75" s="86"/>
      <c r="AO75" s="87"/>
      <c r="AP75" s="88">
        <f t="shared" si="16"/>
        <v>0</v>
      </c>
      <c r="AR75" s="86">
        <f t="shared" si="17"/>
        <v>0</v>
      </c>
      <c r="AS75" s="87"/>
      <c r="AT75" s="88">
        <f t="shared" si="18"/>
        <v>0</v>
      </c>
      <c r="AV75" s="88">
        <v>0</v>
      </c>
    </row>
    <row r="76" spans="1:48" ht="24" customHeight="1">
      <c r="A76" s="16"/>
      <c r="B76" s="17">
        <f t="shared" si="19"/>
        <v>68</v>
      </c>
      <c r="C76" s="10"/>
      <c r="D76" s="18" t="s">
        <v>79</v>
      </c>
      <c r="E76" s="10"/>
      <c r="F76" s="18" t="s">
        <v>13</v>
      </c>
      <c r="G76" s="18" t="s">
        <v>222</v>
      </c>
      <c r="H76" s="10"/>
      <c r="I76" s="19">
        <v>773303</v>
      </c>
      <c r="J76" s="19">
        <v>4250</v>
      </c>
      <c r="K76" s="17" t="s">
        <v>9</v>
      </c>
      <c r="L76" s="10"/>
      <c r="M76" s="60">
        <v>128</v>
      </c>
      <c r="N76" s="60">
        <v>190</v>
      </c>
      <c r="O76" s="60">
        <v>121</v>
      </c>
      <c r="P76" s="10"/>
      <c r="Q76" s="60">
        <f t="shared" si="13"/>
        <v>2850</v>
      </c>
      <c r="R76" s="10"/>
      <c r="S76" s="62">
        <f t="shared" si="14"/>
        <v>3040</v>
      </c>
      <c r="T76" s="10"/>
      <c r="U76" s="64">
        <v>24.6</v>
      </c>
      <c r="V76" s="64">
        <v>16.27</v>
      </c>
      <c r="W76" s="10"/>
      <c r="X76" s="43">
        <v>286260000</v>
      </c>
      <c r="Y76" s="36">
        <v>8.2000000000000003E-2</v>
      </c>
      <c r="Z76" s="10"/>
      <c r="AA76" s="20">
        <v>51</v>
      </c>
      <c r="AB76" s="20">
        <v>19</v>
      </c>
      <c r="AC76" s="20">
        <v>6</v>
      </c>
      <c r="AD76" s="20">
        <v>23</v>
      </c>
      <c r="AE76" s="20">
        <v>1</v>
      </c>
      <c r="AF76" s="66">
        <f t="shared" si="15"/>
        <v>100</v>
      </c>
      <c r="AG76" s="10"/>
      <c r="AH76" s="36">
        <v>-9.2999999999999999E-2</v>
      </c>
      <c r="AI76" s="40">
        <v>2029</v>
      </c>
      <c r="AJ76" s="37">
        <v>0.85</v>
      </c>
      <c r="AK76" s="42" t="s">
        <v>210</v>
      </c>
      <c r="AL76" s="41">
        <v>856</v>
      </c>
      <c r="AN76" s="86"/>
      <c r="AO76" s="87"/>
      <c r="AP76" s="88">
        <f t="shared" si="16"/>
        <v>0</v>
      </c>
      <c r="AR76" s="86">
        <f t="shared" si="17"/>
        <v>0</v>
      </c>
      <c r="AS76" s="87"/>
      <c r="AT76" s="88">
        <f t="shared" si="18"/>
        <v>0</v>
      </c>
      <c r="AV76" s="88">
        <v>0</v>
      </c>
    </row>
    <row r="77" spans="1:48" ht="24" customHeight="1">
      <c r="A77" s="16"/>
      <c r="B77" s="17">
        <f t="shared" si="19"/>
        <v>69</v>
      </c>
      <c r="C77" s="10"/>
      <c r="D77" s="18" t="s">
        <v>80</v>
      </c>
      <c r="E77" s="10"/>
      <c r="F77" s="18" t="s">
        <v>13</v>
      </c>
      <c r="G77" s="18" t="s">
        <v>222</v>
      </c>
      <c r="H77" s="10"/>
      <c r="I77" s="19">
        <v>9112867</v>
      </c>
      <c r="J77" s="19">
        <v>2150</v>
      </c>
      <c r="K77" s="17" t="s">
        <v>9</v>
      </c>
      <c r="L77" s="10"/>
      <c r="M77" s="60">
        <v>1407</v>
      </c>
      <c r="N77" s="60">
        <v>1525</v>
      </c>
      <c r="O77" s="60">
        <v>1276</v>
      </c>
      <c r="P77" s="10"/>
      <c r="Q77" s="60">
        <f t="shared" si="13"/>
        <v>22875</v>
      </c>
      <c r="R77" s="10"/>
      <c r="S77" s="62">
        <f t="shared" si="14"/>
        <v>24400</v>
      </c>
      <c r="T77" s="10"/>
      <c r="U77" s="64">
        <v>16.7</v>
      </c>
      <c r="V77" s="64">
        <v>13.76</v>
      </c>
      <c r="W77" s="10"/>
      <c r="X77" s="43">
        <v>1200000000</v>
      </c>
      <c r="Y77" s="36">
        <v>5.6000000000000001E-2</v>
      </c>
      <c r="Z77" s="10"/>
      <c r="AA77" s="20">
        <v>31</v>
      </c>
      <c r="AB77" s="20">
        <v>9</v>
      </c>
      <c r="AC77" s="20">
        <v>2</v>
      </c>
      <c r="AD77" s="20">
        <v>56</v>
      </c>
      <c r="AE77" s="20">
        <v>2</v>
      </c>
      <c r="AF77" s="66">
        <f t="shared" si="15"/>
        <v>100</v>
      </c>
      <c r="AG77" s="10"/>
      <c r="AH77" s="36">
        <v>-1.2E-2</v>
      </c>
      <c r="AI77" s="40">
        <v>18595</v>
      </c>
      <c r="AJ77" s="37">
        <v>0.72</v>
      </c>
      <c r="AK77" s="42" t="s">
        <v>214</v>
      </c>
      <c r="AL77" s="41">
        <v>698</v>
      </c>
      <c r="AN77" s="86"/>
      <c r="AO77" s="87"/>
      <c r="AP77" s="88">
        <f t="shared" si="16"/>
        <v>0</v>
      </c>
      <c r="AR77" s="86">
        <f t="shared" si="17"/>
        <v>0</v>
      </c>
      <c r="AS77" s="87"/>
      <c r="AT77" s="88">
        <f t="shared" si="18"/>
        <v>0</v>
      </c>
      <c r="AV77" s="88">
        <v>0</v>
      </c>
    </row>
    <row r="78" spans="1:48" ht="24" customHeight="1">
      <c r="A78" s="16"/>
      <c r="B78" s="17">
        <f t="shared" si="19"/>
        <v>70</v>
      </c>
      <c r="C78" s="10"/>
      <c r="D78" s="18" t="s">
        <v>81</v>
      </c>
      <c r="E78" s="10"/>
      <c r="F78" s="18" t="s">
        <v>8</v>
      </c>
      <c r="G78" s="18" t="s">
        <v>212</v>
      </c>
      <c r="H78" s="10"/>
      <c r="I78" s="19">
        <v>9753281</v>
      </c>
      <c r="J78" s="19">
        <v>12570</v>
      </c>
      <c r="K78" s="17" t="s">
        <v>14</v>
      </c>
      <c r="L78" s="10"/>
      <c r="M78" s="60">
        <v>607</v>
      </c>
      <c r="N78" s="60">
        <v>756</v>
      </c>
      <c r="O78" s="60">
        <v>756</v>
      </c>
      <c r="P78" s="10"/>
      <c r="Q78" s="60">
        <f>N78*$Q$189</f>
        <v>22680</v>
      </c>
      <c r="R78" s="10"/>
      <c r="S78" s="62">
        <f t="shared" si="14"/>
        <v>23436</v>
      </c>
      <c r="T78" s="10"/>
      <c r="U78" s="64">
        <v>7.8</v>
      </c>
      <c r="V78" s="64">
        <v>7.8</v>
      </c>
      <c r="W78" s="10"/>
      <c r="X78" s="43">
        <f>AP78+AT78</f>
        <v>7857789004.7999992</v>
      </c>
      <c r="Y78" s="36">
        <f>X78/AV78</f>
        <v>6.1626334278118061E-2</v>
      </c>
      <c r="Z78" s="10"/>
      <c r="AA78" s="20">
        <v>44.3</v>
      </c>
      <c r="AB78" s="20">
        <v>10.5</v>
      </c>
      <c r="AC78" s="20">
        <v>12</v>
      </c>
      <c r="AD78" s="20">
        <v>25</v>
      </c>
      <c r="AE78" s="20">
        <v>8.1999999999999993</v>
      </c>
      <c r="AF78" s="66">
        <f t="shared" si="15"/>
        <v>100</v>
      </c>
      <c r="AG78" s="10"/>
      <c r="AH78" s="72"/>
      <c r="AI78" s="73"/>
      <c r="AJ78" s="74"/>
      <c r="AK78" s="75"/>
      <c r="AL78" s="76"/>
      <c r="AN78" s="57">
        <v>12992.376</v>
      </c>
      <c r="AO78" s="35">
        <v>80</v>
      </c>
      <c r="AP78" s="43">
        <f t="shared" si="16"/>
        <v>785778900.48000002</v>
      </c>
      <c r="AR78" s="57">
        <f t="shared" si="17"/>
        <v>12992.376</v>
      </c>
      <c r="AS78" s="35">
        <v>24</v>
      </c>
      <c r="AT78" s="43">
        <f t="shared" si="18"/>
        <v>7072010104.3199997</v>
      </c>
      <c r="AV78" s="43">
        <v>127507000000</v>
      </c>
    </row>
    <row r="79" spans="1:48" ht="24" customHeight="1">
      <c r="A79" s="16"/>
      <c r="B79" s="17">
        <f t="shared" si="19"/>
        <v>71</v>
      </c>
      <c r="C79" s="10"/>
      <c r="D79" s="18" t="s">
        <v>82</v>
      </c>
      <c r="E79" s="10"/>
      <c r="F79" s="18" t="s">
        <v>8</v>
      </c>
      <c r="G79" s="18" t="s">
        <v>212</v>
      </c>
      <c r="H79" s="10"/>
      <c r="I79" s="19">
        <v>332474</v>
      </c>
      <c r="J79" s="19">
        <v>56990</v>
      </c>
      <c r="K79" s="17" t="s">
        <v>14</v>
      </c>
      <c r="L79" s="10"/>
      <c r="M79" s="60">
        <v>18</v>
      </c>
      <c r="N79" s="60">
        <v>22</v>
      </c>
      <c r="O79" s="60">
        <v>22</v>
      </c>
      <c r="P79" s="10"/>
      <c r="Q79" s="60">
        <f>N79*$Q$189</f>
        <v>660</v>
      </c>
      <c r="R79" s="10"/>
      <c r="S79" s="62">
        <f t="shared" si="14"/>
        <v>682</v>
      </c>
      <c r="T79" s="10"/>
      <c r="U79" s="64">
        <v>6.6</v>
      </c>
      <c r="V79" s="64">
        <v>6.6</v>
      </c>
      <c r="W79" s="10"/>
      <c r="X79" s="43">
        <f>AP79+AT79</f>
        <v>1086939902.4000001</v>
      </c>
      <c r="Y79" s="36">
        <f>X79/AV79</f>
        <v>5.2468618575014489E-2</v>
      </c>
      <c r="Z79" s="10"/>
      <c r="AA79" s="20">
        <v>72.2</v>
      </c>
      <c r="AB79" s="20">
        <v>11.1</v>
      </c>
      <c r="AC79" s="20">
        <v>0</v>
      </c>
      <c r="AD79" s="20">
        <v>11.1</v>
      </c>
      <c r="AE79" s="20">
        <v>5.6</v>
      </c>
      <c r="AF79" s="66">
        <f t="shared" si="15"/>
        <v>99.999999999999986</v>
      </c>
      <c r="AG79" s="10"/>
      <c r="AH79" s="72"/>
      <c r="AI79" s="73"/>
      <c r="AJ79" s="74"/>
      <c r="AK79" s="75"/>
      <c r="AL79" s="76"/>
      <c r="AN79" s="57">
        <v>61757.949000000001</v>
      </c>
      <c r="AO79" s="35">
        <v>80</v>
      </c>
      <c r="AP79" s="43">
        <f t="shared" si="16"/>
        <v>108693990.24000001</v>
      </c>
      <c r="AR79" s="57">
        <f t="shared" si="17"/>
        <v>61757.949000000001</v>
      </c>
      <c r="AS79" s="35">
        <v>24</v>
      </c>
      <c r="AT79" s="43">
        <f t="shared" si="18"/>
        <v>978245912.16000009</v>
      </c>
      <c r="AV79" s="43">
        <v>20716000000</v>
      </c>
    </row>
    <row r="80" spans="1:48" ht="24" customHeight="1">
      <c r="A80" s="16"/>
      <c r="B80" s="17">
        <f t="shared" si="19"/>
        <v>72</v>
      </c>
      <c r="C80" s="10"/>
      <c r="D80" s="18" t="s">
        <v>83</v>
      </c>
      <c r="E80" s="10"/>
      <c r="F80" s="18" t="s">
        <v>22</v>
      </c>
      <c r="G80" s="18" t="s">
        <v>198</v>
      </c>
      <c r="H80" s="10"/>
      <c r="I80" s="19">
        <v>1324171392</v>
      </c>
      <c r="J80" s="19">
        <v>1680</v>
      </c>
      <c r="K80" s="17" t="s">
        <v>9</v>
      </c>
      <c r="L80" s="10"/>
      <c r="M80" s="60">
        <v>150785</v>
      </c>
      <c r="N80" s="60">
        <v>299091</v>
      </c>
      <c r="O80" s="60">
        <v>219670</v>
      </c>
      <c r="P80" s="10"/>
      <c r="Q80" s="60">
        <f>N80*$Q$188</f>
        <v>4486365</v>
      </c>
      <c r="R80" s="10"/>
      <c r="S80" s="62">
        <f t="shared" si="14"/>
        <v>4785456</v>
      </c>
      <c r="T80" s="10"/>
      <c r="U80" s="64">
        <v>22.6</v>
      </c>
      <c r="V80" s="64">
        <v>16.100000000000001</v>
      </c>
      <c r="W80" s="10"/>
      <c r="X80" s="43">
        <v>172020000000</v>
      </c>
      <c r="Y80" s="36">
        <v>7.4999999999999997E-2</v>
      </c>
      <c r="Z80" s="10"/>
      <c r="AA80" s="20">
        <v>25</v>
      </c>
      <c r="AB80" s="20">
        <v>30</v>
      </c>
      <c r="AC80" s="20">
        <v>5</v>
      </c>
      <c r="AD80" s="20">
        <v>39</v>
      </c>
      <c r="AE80" s="20">
        <v>1</v>
      </c>
      <c r="AF80" s="66">
        <f t="shared" si="15"/>
        <v>100</v>
      </c>
      <c r="AG80" s="10"/>
      <c r="AH80" s="36">
        <v>-8.5000000000000006E-2</v>
      </c>
      <c r="AI80" s="40">
        <v>15861</v>
      </c>
      <c r="AJ80" s="37">
        <v>0.78</v>
      </c>
      <c r="AK80" s="42" t="s">
        <v>213</v>
      </c>
      <c r="AL80" s="41">
        <v>820</v>
      </c>
      <c r="AN80" s="86"/>
      <c r="AO80" s="87"/>
      <c r="AP80" s="88">
        <f t="shared" si="16"/>
        <v>0</v>
      </c>
      <c r="AR80" s="86">
        <f t="shared" si="17"/>
        <v>0</v>
      </c>
      <c r="AS80" s="87"/>
      <c r="AT80" s="88">
        <f t="shared" si="18"/>
        <v>0</v>
      </c>
      <c r="AV80" s="88">
        <v>0</v>
      </c>
    </row>
    <row r="81" spans="1:48" ht="24" customHeight="1">
      <c r="A81" s="16"/>
      <c r="B81" s="17">
        <f t="shared" si="19"/>
        <v>73</v>
      </c>
      <c r="C81" s="10"/>
      <c r="D81" s="18" t="s">
        <v>84</v>
      </c>
      <c r="E81" s="10"/>
      <c r="F81" s="18" t="s">
        <v>22</v>
      </c>
      <c r="G81" s="18" t="s">
        <v>224</v>
      </c>
      <c r="H81" s="10"/>
      <c r="I81" s="19">
        <v>261115456</v>
      </c>
      <c r="J81" s="19">
        <v>3400</v>
      </c>
      <c r="K81" s="17" t="s">
        <v>9</v>
      </c>
      <c r="L81" s="10"/>
      <c r="M81" s="60">
        <v>31282</v>
      </c>
      <c r="N81" s="60">
        <v>31726</v>
      </c>
      <c r="O81" s="60">
        <v>35692</v>
      </c>
      <c r="P81" s="10"/>
      <c r="Q81" s="60">
        <f>N81*$Q$188</f>
        <v>475890</v>
      </c>
      <c r="R81" s="10"/>
      <c r="S81" s="62">
        <f t="shared" si="14"/>
        <v>507616</v>
      </c>
      <c r="T81" s="10"/>
      <c r="U81" s="64">
        <v>12.2</v>
      </c>
      <c r="V81" s="64">
        <v>13.94</v>
      </c>
      <c r="W81" s="10"/>
      <c r="X81" s="43">
        <v>37650000000</v>
      </c>
      <c r="Y81" s="36">
        <v>0.04</v>
      </c>
      <c r="Z81" s="10"/>
      <c r="AA81" s="20">
        <v>35</v>
      </c>
      <c r="AB81" s="20">
        <v>20</v>
      </c>
      <c r="AC81" s="20">
        <v>5</v>
      </c>
      <c r="AD81" s="20">
        <v>39</v>
      </c>
      <c r="AE81" s="20">
        <v>1</v>
      </c>
      <c r="AF81" s="66">
        <f t="shared" si="15"/>
        <v>100</v>
      </c>
      <c r="AG81" s="10"/>
      <c r="AH81" s="36">
        <v>-7.5999999999999998E-2</v>
      </c>
      <c r="AI81" s="40">
        <v>49173</v>
      </c>
      <c r="AJ81" s="37">
        <v>0.76</v>
      </c>
      <c r="AK81" s="42" t="s">
        <v>213</v>
      </c>
      <c r="AL81" s="41">
        <v>832</v>
      </c>
      <c r="AN81" s="86"/>
      <c r="AO81" s="87"/>
      <c r="AP81" s="88">
        <f t="shared" si="16"/>
        <v>0</v>
      </c>
      <c r="AR81" s="86">
        <f t="shared" si="17"/>
        <v>0</v>
      </c>
      <c r="AS81" s="87"/>
      <c r="AT81" s="88">
        <f t="shared" si="18"/>
        <v>0</v>
      </c>
      <c r="AV81" s="88">
        <v>0</v>
      </c>
    </row>
    <row r="82" spans="1:48" ht="24" customHeight="1">
      <c r="A82" s="16"/>
      <c r="B82" s="17">
        <f t="shared" si="19"/>
        <v>74</v>
      </c>
      <c r="C82" s="10"/>
      <c r="D82" s="18" t="s">
        <v>85</v>
      </c>
      <c r="E82" s="10"/>
      <c r="F82" s="18" t="s">
        <v>5</v>
      </c>
      <c r="G82" s="18" t="s">
        <v>226</v>
      </c>
      <c r="H82" s="10"/>
      <c r="I82" s="19">
        <v>80277424</v>
      </c>
      <c r="J82" s="19">
        <v>6530</v>
      </c>
      <c r="K82" s="17" t="s">
        <v>9</v>
      </c>
      <c r="L82" s="10"/>
      <c r="M82" s="60">
        <v>15932</v>
      </c>
      <c r="N82" s="60">
        <v>16426</v>
      </c>
      <c r="O82" s="60">
        <v>21397</v>
      </c>
      <c r="P82" s="10"/>
      <c r="Q82" s="60">
        <f>N82*$Q$188</f>
        <v>246390</v>
      </c>
      <c r="R82" s="10"/>
      <c r="S82" s="62">
        <f t="shared" si="14"/>
        <v>262816</v>
      </c>
      <c r="T82" s="10"/>
      <c r="U82" s="64">
        <v>20.5</v>
      </c>
      <c r="V82" s="64">
        <v>26.27</v>
      </c>
      <c r="W82" s="10"/>
      <c r="X82" s="43">
        <v>28500000000</v>
      </c>
      <c r="Y82" s="36">
        <v>6.8000000000000005E-2</v>
      </c>
      <c r="Z82" s="10"/>
      <c r="AA82" s="20">
        <v>51</v>
      </c>
      <c r="AB82" s="20">
        <v>12</v>
      </c>
      <c r="AC82" s="20">
        <v>1</v>
      </c>
      <c r="AD82" s="20">
        <v>35</v>
      </c>
      <c r="AE82" s="20">
        <v>1</v>
      </c>
      <c r="AF82" s="66">
        <f t="shared" si="15"/>
        <v>100</v>
      </c>
      <c r="AG82" s="10"/>
      <c r="AH82" s="36">
        <v>-0.16</v>
      </c>
      <c r="AI82" s="40">
        <v>37840</v>
      </c>
      <c r="AJ82" s="37">
        <v>0.75</v>
      </c>
      <c r="AK82" s="42" t="s">
        <v>213</v>
      </c>
      <c r="AL82" s="41">
        <v>1436</v>
      </c>
      <c r="AN82" s="86"/>
      <c r="AO82" s="87"/>
      <c r="AP82" s="88">
        <f t="shared" si="16"/>
        <v>0</v>
      </c>
      <c r="AR82" s="86">
        <f t="shared" si="17"/>
        <v>0</v>
      </c>
      <c r="AS82" s="87"/>
      <c r="AT82" s="88">
        <f t="shared" si="18"/>
        <v>0</v>
      </c>
      <c r="AV82" s="88">
        <v>0</v>
      </c>
    </row>
    <row r="83" spans="1:48" ht="24" customHeight="1">
      <c r="A83" s="16"/>
      <c r="B83" s="17">
        <f t="shared" si="19"/>
        <v>75</v>
      </c>
      <c r="C83" s="10"/>
      <c r="D83" s="18" t="s">
        <v>86</v>
      </c>
      <c r="E83" s="10"/>
      <c r="F83" s="18" t="s">
        <v>5</v>
      </c>
      <c r="G83" s="18" t="s">
        <v>226</v>
      </c>
      <c r="H83" s="10"/>
      <c r="I83" s="19">
        <v>37202572</v>
      </c>
      <c r="J83" s="19">
        <v>5430</v>
      </c>
      <c r="K83" s="17" t="s">
        <v>9</v>
      </c>
      <c r="L83" s="10"/>
      <c r="M83" s="60">
        <v>4134</v>
      </c>
      <c r="N83" s="60">
        <v>7686</v>
      </c>
      <c r="O83" s="60">
        <v>3733</v>
      </c>
      <c r="P83" s="10"/>
      <c r="Q83" s="60">
        <f>N83*$Q$188</f>
        <v>115290</v>
      </c>
      <c r="R83" s="10"/>
      <c r="S83" s="62">
        <f t="shared" si="14"/>
        <v>122976</v>
      </c>
      <c r="T83" s="10"/>
      <c r="U83" s="64">
        <v>20.7</v>
      </c>
      <c r="V83" s="64">
        <v>8.85</v>
      </c>
      <c r="W83" s="10"/>
      <c r="X83" s="43">
        <v>11720000000</v>
      </c>
      <c r="Y83" s="36">
        <v>6.9000000000000006E-2</v>
      </c>
      <c r="Z83" s="10"/>
      <c r="AA83" s="20">
        <v>61</v>
      </c>
      <c r="AB83" s="20">
        <v>8</v>
      </c>
      <c r="AC83" s="20">
        <v>1</v>
      </c>
      <c r="AD83" s="20">
        <v>29</v>
      </c>
      <c r="AE83" s="20">
        <v>1</v>
      </c>
      <c r="AF83" s="66">
        <f t="shared" si="15"/>
        <v>100</v>
      </c>
      <c r="AG83" s="10"/>
      <c r="AH83" s="36">
        <v>-0.185</v>
      </c>
      <c r="AI83" s="40">
        <v>15525</v>
      </c>
      <c r="AJ83" s="37">
        <v>0.66</v>
      </c>
      <c r="AK83" s="42" t="s">
        <v>214</v>
      </c>
      <c r="AL83" s="41">
        <v>573</v>
      </c>
      <c r="AN83" s="86"/>
      <c r="AO83" s="87"/>
      <c r="AP83" s="88">
        <f t="shared" si="16"/>
        <v>0</v>
      </c>
      <c r="AR83" s="86">
        <f t="shared" si="17"/>
        <v>0</v>
      </c>
      <c r="AS83" s="87"/>
      <c r="AT83" s="88">
        <f t="shared" si="18"/>
        <v>0</v>
      </c>
      <c r="AV83" s="88">
        <v>0</v>
      </c>
    </row>
    <row r="84" spans="1:48" ht="24" customHeight="1">
      <c r="A84" s="16"/>
      <c r="B84" s="17">
        <f t="shared" si="19"/>
        <v>76</v>
      </c>
      <c r="C84" s="10"/>
      <c r="D84" s="18" t="s">
        <v>87</v>
      </c>
      <c r="E84" s="10"/>
      <c r="F84" s="18" t="s">
        <v>8</v>
      </c>
      <c r="G84" s="18" t="s">
        <v>212</v>
      </c>
      <c r="H84" s="10"/>
      <c r="I84" s="19">
        <v>4726078</v>
      </c>
      <c r="J84" s="19">
        <v>52560</v>
      </c>
      <c r="K84" s="17" t="s">
        <v>14</v>
      </c>
      <c r="L84" s="10"/>
      <c r="M84" s="60">
        <v>188</v>
      </c>
      <c r="N84" s="60">
        <v>194</v>
      </c>
      <c r="O84" s="60">
        <v>194</v>
      </c>
      <c r="P84" s="10"/>
      <c r="Q84" s="60">
        <f>N84*$Q$189</f>
        <v>5820</v>
      </c>
      <c r="R84" s="10"/>
      <c r="S84" s="62">
        <f t="shared" si="14"/>
        <v>6014</v>
      </c>
      <c r="T84" s="10"/>
      <c r="U84" s="64">
        <v>4.0999999999999996</v>
      </c>
      <c r="V84" s="64">
        <v>4.0999999999999996</v>
      </c>
      <c r="W84" s="10"/>
      <c r="X84" s="43">
        <f>AP84+AT84</f>
        <v>9808187126.3999996</v>
      </c>
      <c r="Y84" s="36">
        <f>X84/AV84</f>
        <v>3.2637059813724736E-2</v>
      </c>
      <c r="Z84" s="10"/>
      <c r="AA84" s="20">
        <v>62.2</v>
      </c>
      <c r="AB84" s="20">
        <v>11.7</v>
      </c>
      <c r="AC84" s="20">
        <v>5.3</v>
      </c>
      <c r="AD84" s="20">
        <v>18.600000000000001</v>
      </c>
      <c r="AE84" s="20">
        <v>2.2000000000000002</v>
      </c>
      <c r="AF84" s="66">
        <f t="shared" si="15"/>
        <v>100.00000000000001</v>
      </c>
      <c r="AG84" s="10"/>
      <c r="AH84" s="72"/>
      <c r="AI84" s="73"/>
      <c r="AJ84" s="74"/>
      <c r="AK84" s="75"/>
      <c r="AL84" s="76"/>
      <c r="AN84" s="57">
        <v>63197.082000000002</v>
      </c>
      <c r="AO84" s="35">
        <v>80</v>
      </c>
      <c r="AP84" s="43">
        <f t="shared" si="16"/>
        <v>980818712.63999999</v>
      </c>
      <c r="AR84" s="57">
        <f t="shared" si="17"/>
        <v>63197.082000000002</v>
      </c>
      <c r="AS84" s="35">
        <v>24</v>
      </c>
      <c r="AT84" s="43">
        <f t="shared" si="18"/>
        <v>8827368413.7600002</v>
      </c>
      <c r="AV84" s="43">
        <v>300523000000</v>
      </c>
    </row>
    <row r="85" spans="1:48" ht="24" customHeight="1">
      <c r="A85" s="16"/>
      <c r="B85" s="17">
        <f t="shared" si="19"/>
        <v>77</v>
      </c>
      <c r="C85" s="10"/>
      <c r="D85" s="18" t="s">
        <v>88</v>
      </c>
      <c r="E85" s="10"/>
      <c r="F85" s="18" t="s">
        <v>8</v>
      </c>
      <c r="G85" s="18" t="s">
        <v>212</v>
      </c>
      <c r="H85" s="10"/>
      <c r="I85" s="19">
        <v>8191828</v>
      </c>
      <c r="J85" s="19">
        <v>36190</v>
      </c>
      <c r="K85" s="17" t="s">
        <v>14</v>
      </c>
      <c r="L85" s="10"/>
      <c r="M85" s="60">
        <v>335</v>
      </c>
      <c r="N85" s="60">
        <v>345</v>
      </c>
      <c r="O85" s="60">
        <v>345</v>
      </c>
      <c r="P85" s="10"/>
      <c r="Q85" s="60">
        <f>N85*$Q$189</f>
        <v>10350</v>
      </c>
      <c r="R85" s="10"/>
      <c r="S85" s="62">
        <f t="shared" si="14"/>
        <v>10695</v>
      </c>
      <c r="T85" s="10"/>
      <c r="U85" s="64">
        <v>4.2</v>
      </c>
      <c r="V85" s="64">
        <v>4.2</v>
      </c>
      <c r="W85" s="10"/>
      <c r="X85" s="43">
        <f>AP85+AT85</f>
        <v>10300768224</v>
      </c>
      <c r="Y85" s="36">
        <f>X85/AV85</f>
        <v>3.2295770271922646E-2</v>
      </c>
      <c r="Z85" s="10"/>
      <c r="AA85" s="20">
        <v>46.3</v>
      </c>
      <c r="AB85" s="20">
        <v>12.2</v>
      </c>
      <c r="AC85" s="20">
        <v>2.7</v>
      </c>
      <c r="AD85" s="20">
        <v>28.7</v>
      </c>
      <c r="AE85" s="20">
        <v>10.1</v>
      </c>
      <c r="AF85" s="66">
        <f t="shared" si="15"/>
        <v>100</v>
      </c>
      <c r="AG85" s="10"/>
      <c r="AH85" s="72"/>
      <c r="AI85" s="73"/>
      <c r="AJ85" s="74"/>
      <c r="AK85" s="75"/>
      <c r="AL85" s="76"/>
      <c r="AN85" s="57">
        <v>37321.624000000003</v>
      </c>
      <c r="AO85" s="35">
        <v>80</v>
      </c>
      <c r="AP85" s="43">
        <f t="shared" si="16"/>
        <v>1030076822.4000001</v>
      </c>
      <c r="AR85" s="57">
        <f t="shared" si="17"/>
        <v>37321.624000000003</v>
      </c>
      <c r="AS85" s="35">
        <v>24</v>
      </c>
      <c r="AT85" s="43">
        <f t="shared" si="18"/>
        <v>9270691401.6000004</v>
      </c>
      <c r="AV85" s="43">
        <v>318951000000</v>
      </c>
    </row>
    <row r="86" spans="1:48" ht="24" customHeight="1">
      <c r="A86" s="16"/>
      <c r="B86" s="17">
        <f t="shared" si="19"/>
        <v>78</v>
      </c>
      <c r="C86" s="10"/>
      <c r="D86" s="18" t="s">
        <v>89</v>
      </c>
      <c r="E86" s="10"/>
      <c r="F86" s="18" t="s">
        <v>8</v>
      </c>
      <c r="G86" s="18" t="s">
        <v>212</v>
      </c>
      <c r="H86" s="10"/>
      <c r="I86" s="19">
        <v>59429936</v>
      </c>
      <c r="J86" s="19">
        <v>31590</v>
      </c>
      <c r="K86" s="17" t="s">
        <v>14</v>
      </c>
      <c r="L86" s="10"/>
      <c r="M86" s="60">
        <v>3428</v>
      </c>
      <c r="N86" s="60">
        <v>3333</v>
      </c>
      <c r="O86" s="60">
        <v>3333</v>
      </c>
      <c r="P86" s="10"/>
      <c r="Q86" s="60">
        <f>N86*$Q$189</f>
        <v>99990</v>
      </c>
      <c r="R86" s="10"/>
      <c r="S86" s="62">
        <f t="shared" si="14"/>
        <v>103323</v>
      </c>
      <c r="T86" s="10"/>
      <c r="U86" s="64">
        <v>5.6</v>
      </c>
      <c r="V86" s="64">
        <v>5.6</v>
      </c>
      <c r="W86" s="10"/>
      <c r="X86" s="43">
        <f>AP86+AT86</f>
        <v>82488083700</v>
      </c>
      <c r="Y86" s="36">
        <f>X86/AV86</f>
        <v>4.3970193869936038E-2</v>
      </c>
      <c r="Z86" s="10"/>
      <c r="AA86" s="20">
        <v>42.8</v>
      </c>
      <c r="AB86" s="20">
        <v>25.6</v>
      </c>
      <c r="AC86" s="20">
        <v>7.3</v>
      </c>
      <c r="AD86" s="20">
        <v>17.600000000000001</v>
      </c>
      <c r="AE86" s="20">
        <v>6.7</v>
      </c>
      <c r="AF86" s="66">
        <f t="shared" si="15"/>
        <v>100.00000000000001</v>
      </c>
      <c r="AG86" s="10"/>
      <c r="AH86" s="72"/>
      <c r="AI86" s="73"/>
      <c r="AJ86" s="74"/>
      <c r="AK86" s="75"/>
      <c r="AL86" s="76"/>
      <c r="AN86" s="57">
        <v>30936.125</v>
      </c>
      <c r="AO86" s="35">
        <v>80</v>
      </c>
      <c r="AP86" s="43">
        <f t="shared" si="16"/>
        <v>8248808370</v>
      </c>
      <c r="AR86" s="57">
        <f t="shared" si="17"/>
        <v>30936.125</v>
      </c>
      <c r="AS86" s="35">
        <v>24</v>
      </c>
      <c r="AT86" s="43">
        <f t="shared" si="18"/>
        <v>74239275330</v>
      </c>
      <c r="AV86" s="43">
        <v>1876000000000</v>
      </c>
    </row>
    <row r="87" spans="1:48" ht="24" customHeight="1">
      <c r="A87" s="16"/>
      <c r="B87" s="17">
        <f t="shared" si="19"/>
        <v>79</v>
      </c>
      <c r="C87" s="10"/>
      <c r="D87" s="18" t="s">
        <v>90</v>
      </c>
      <c r="E87" s="10"/>
      <c r="F87" s="18" t="s">
        <v>13</v>
      </c>
      <c r="G87" s="18" t="s">
        <v>222</v>
      </c>
      <c r="H87" s="10"/>
      <c r="I87" s="19">
        <v>2881355</v>
      </c>
      <c r="J87" s="19">
        <v>4660</v>
      </c>
      <c r="K87" s="17" t="s">
        <v>9</v>
      </c>
      <c r="L87" s="10"/>
      <c r="M87" s="60">
        <v>379</v>
      </c>
      <c r="N87" s="60">
        <v>391</v>
      </c>
      <c r="O87" s="60">
        <v>282</v>
      </c>
      <c r="P87" s="10"/>
      <c r="Q87" s="60">
        <f>N87*$Q$188</f>
        <v>5865</v>
      </c>
      <c r="R87" s="10"/>
      <c r="S87" s="62">
        <f t="shared" si="14"/>
        <v>6256</v>
      </c>
      <c r="T87" s="10"/>
      <c r="U87" s="64">
        <v>13.6</v>
      </c>
      <c r="V87" s="64">
        <v>10.15</v>
      </c>
      <c r="W87" s="10"/>
      <c r="X87" s="43">
        <v>634940000</v>
      </c>
      <c r="Y87" s="36">
        <v>4.4999999999999998E-2</v>
      </c>
      <c r="Z87" s="10"/>
      <c r="AA87" s="20">
        <v>50</v>
      </c>
      <c r="AB87" s="20">
        <v>18</v>
      </c>
      <c r="AC87" s="20">
        <v>7</v>
      </c>
      <c r="AD87" s="20">
        <v>24</v>
      </c>
      <c r="AE87" s="20">
        <v>1</v>
      </c>
      <c r="AF87" s="66">
        <f t="shared" si="15"/>
        <v>100</v>
      </c>
      <c r="AG87" s="10"/>
      <c r="AH87" s="36">
        <v>-3.0000000000000001E-3</v>
      </c>
      <c r="AI87" s="40">
        <v>18787</v>
      </c>
      <c r="AJ87" s="37">
        <v>0.75</v>
      </c>
      <c r="AK87" s="42" t="s">
        <v>210</v>
      </c>
      <c r="AL87" s="41">
        <v>505</v>
      </c>
      <c r="AN87" s="86"/>
      <c r="AO87" s="87"/>
      <c r="AP87" s="88">
        <f t="shared" si="16"/>
        <v>0</v>
      </c>
      <c r="AR87" s="86">
        <f t="shared" si="17"/>
        <v>0</v>
      </c>
      <c r="AS87" s="87"/>
      <c r="AT87" s="88">
        <f t="shared" si="18"/>
        <v>0</v>
      </c>
      <c r="AV87" s="88">
        <v>0</v>
      </c>
    </row>
    <row r="88" spans="1:48" ht="24" customHeight="1">
      <c r="A88" s="16"/>
      <c r="B88" s="17">
        <f t="shared" si="19"/>
        <v>80</v>
      </c>
      <c r="C88" s="10"/>
      <c r="D88" s="18" t="s">
        <v>91</v>
      </c>
      <c r="E88" s="10"/>
      <c r="F88" s="18" t="s">
        <v>18</v>
      </c>
      <c r="G88" s="18" t="s">
        <v>224</v>
      </c>
      <c r="H88" s="10"/>
      <c r="I88" s="19">
        <v>127748512</v>
      </c>
      <c r="J88" s="19">
        <v>38000</v>
      </c>
      <c r="K88" s="17" t="s">
        <v>14</v>
      </c>
      <c r="L88" s="10"/>
      <c r="M88" s="60">
        <v>4682</v>
      </c>
      <c r="N88" s="60">
        <v>5224</v>
      </c>
      <c r="O88" s="60">
        <v>5224</v>
      </c>
      <c r="P88" s="10"/>
      <c r="Q88" s="60">
        <f>N88*$Q$189</f>
        <v>156720</v>
      </c>
      <c r="R88" s="10"/>
      <c r="S88" s="62">
        <f t="shared" si="14"/>
        <v>161944</v>
      </c>
      <c r="T88" s="10"/>
      <c r="U88" s="64">
        <v>4.0999999999999996</v>
      </c>
      <c r="V88" s="64">
        <v>4.0999999999999996</v>
      </c>
      <c r="W88" s="10"/>
      <c r="X88" s="43">
        <f>AP88+AT88</f>
        <v>162129268115.19998</v>
      </c>
      <c r="Y88" s="36">
        <f>X88/AV88</f>
        <v>3.2906285389730054E-2</v>
      </c>
      <c r="Z88" s="10"/>
      <c r="AA88" s="20">
        <v>32.4</v>
      </c>
      <c r="AB88" s="20">
        <v>17.2</v>
      </c>
      <c r="AC88" s="20">
        <v>15.1</v>
      </c>
      <c r="AD88" s="20">
        <v>35</v>
      </c>
      <c r="AE88" s="20">
        <v>0.3</v>
      </c>
      <c r="AF88" s="66">
        <f t="shared" si="15"/>
        <v>99.999999999999986</v>
      </c>
      <c r="AG88" s="10"/>
      <c r="AH88" s="72"/>
      <c r="AI88" s="73"/>
      <c r="AJ88" s="74"/>
      <c r="AK88" s="75"/>
      <c r="AL88" s="76"/>
      <c r="AN88" s="57">
        <v>38794.330999999998</v>
      </c>
      <c r="AO88" s="35">
        <v>80</v>
      </c>
      <c r="AP88" s="43">
        <f t="shared" si="16"/>
        <v>16212926811.52</v>
      </c>
      <c r="AR88" s="57">
        <f t="shared" si="17"/>
        <v>38794.330999999998</v>
      </c>
      <c r="AS88" s="35">
        <v>24</v>
      </c>
      <c r="AT88" s="43">
        <f t="shared" si="18"/>
        <v>145916341303.67999</v>
      </c>
      <c r="AV88" s="43">
        <v>4927000000000</v>
      </c>
    </row>
    <row r="89" spans="1:48" ht="24" customHeight="1">
      <c r="A89" s="16"/>
      <c r="B89" s="17">
        <f t="shared" si="19"/>
        <v>81</v>
      </c>
      <c r="C89" s="10"/>
      <c r="D89" s="18" t="s">
        <v>92</v>
      </c>
      <c r="E89" s="10"/>
      <c r="F89" s="18" t="s">
        <v>5</v>
      </c>
      <c r="G89" s="18" t="s">
        <v>226</v>
      </c>
      <c r="H89" s="10"/>
      <c r="I89" s="19">
        <v>9455802</v>
      </c>
      <c r="J89" s="19">
        <v>3920</v>
      </c>
      <c r="K89" s="17" t="s">
        <v>9</v>
      </c>
      <c r="L89" s="10"/>
      <c r="M89" s="60">
        <v>750</v>
      </c>
      <c r="N89" s="60">
        <v>2306</v>
      </c>
      <c r="O89" s="60">
        <v>1076</v>
      </c>
      <c r="P89" s="10"/>
      <c r="Q89" s="60">
        <f>N89*$Q$188</f>
        <v>34590</v>
      </c>
      <c r="R89" s="10"/>
      <c r="S89" s="62">
        <f t="shared" si="14"/>
        <v>36896</v>
      </c>
      <c r="T89" s="10"/>
      <c r="U89" s="64">
        <v>24.4</v>
      </c>
      <c r="V89" s="64">
        <v>10.53</v>
      </c>
      <c r="W89" s="10"/>
      <c r="X89" s="43">
        <v>3130000000</v>
      </c>
      <c r="Y89" s="36">
        <v>8.1000000000000003E-2</v>
      </c>
      <c r="Z89" s="10"/>
      <c r="AA89" s="20">
        <v>58</v>
      </c>
      <c r="AB89" s="20">
        <v>7</v>
      </c>
      <c r="AC89" s="20">
        <v>1</v>
      </c>
      <c r="AD89" s="20">
        <v>33</v>
      </c>
      <c r="AE89" s="20">
        <v>1</v>
      </c>
      <c r="AF89" s="66">
        <f t="shared" si="15"/>
        <v>100</v>
      </c>
      <c r="AG89" s="10"/>
      <c r="AH89" s="36">
        <v>-3.5000000000000003E-2</v>
      </c>
      <c r="AI89" s="40">
        <v>15889</v>
      </c>
      <c r="AJ89" s="37">
        <v>0.68</v>
      </c>
      <c r="AK89" s="42" t="s">
        <v>213</v>
      </c>
      <c r="AL89" s="41">
        <v>656</v>
      </c>
      <c r="AN89" s="86"/>
      <c r="AO89" s="87"/>
      <c r="AP89" s="88">
        <f t="shared" si="16"/>
        <v>0</v>
      </c>
      <c r="AR89" s="86">
        <f t="shared" si="17"/>
        <v>0</v>
      </c>
      <c r="AS89" s="87"/>
      <c r="AT89" s="88">
        <f t="shared" si="18"/>
        <v>0</v>
      </c>
      <c r="AV89" s="88">
        <v>0</v>
      </c>
    </row>
    <row r="90" spans="1:48" ht="24" customHeight="1">
      <c r="A90" s="16"/>
      <c r="B90" s="17">
        <f t="shared" si="19"/>
        <v>82</v>
      </c>
      <c r="C90" s="10"/>
      <c r="D90" s="18" t="s">
        <v>93</v>
      </c>
      <c r="E90" s="10"/>
      <c r="F90" s="18" t="s">
        <v>8</v>
      </c>
      <c r="G90" s="18" t="s">
        <v>212</v>
      </c>
      <c r="H90" s="10"/>
      <c r="I90" s="19">
        <v>17987736</v>
      </c>
      <c r="J90" s="19">
        <v>8710</v>
      </c>
      <c r="K90" s="17" t="s">
        <v>9</v>
      </c>
      <c r="L90" s="10"/>
      <c r="M90" s="60">
        <v>2625</v>
      </c>
      <c r="N90" s="60">
        <v>3158</v>
      </c>
      <c r="O90" s="60">
        <v>2780</v>
      </c>
      <c r="P90" s="10"/>
      <c r="Q90" s="60">
        <f>N90*$Q$188</f>
        <v>47370</v>
      </c>
      <c r="R90" s="10"/>
      <c r="S90" s="62">
        <f t="shared" si="14"/>
        <v>50528</v>
      </c>
      <c r="T90" s="10"/>
      <c r="U90" s="64">
        <v>17.600000000000001</v>
      </c>
      <c r="V90" s="64">
        <v>15.73</v>
      </c>
      <c r="W90" s="10"/>
      <c r="X90" s="43">
        <v>8100000000</v>
      </c>
      <c r="Y90" s="36">
        <v>5.8999999999999997E-2</v>
      </c>
      <c r="Z90" s="10"/>
      <c r="AA90" s="20">
        <v>61</v>
      </c>
      <c r="AB90" s="20">
        <v>5</v>
      </c>
      <c r="AC90" s="20">
        <v>1</v>
      </c>
      <c r="AD90" s="20">
        <v>32</v>
      </c>
      <c r="AE90" s="20">
        <v>1</v>
      </c>
      <c r="AF90" s="66">
        <f t="shared" si="15"/>
        <v>100</v>
      </c>
      <c r="AG90" s="10"/>
      <c r="AH90" s="36">
        <v>-0.17499999999999999</v>
      </c>
      <c r="AI90" s="40">
        <v>24367</v>
      </c>
      <c r="AJ90" s="37">
        <v>0.82</v>
      </c>
      <c r="AK90" s="42" t="s">
        <v>213</v>
      </c>
      <c r="AL90" s="41">
        <v>969</v>
      </c>
      <c r="AN90" s="86"/>
      <c r="AO90" s="87"/>
      <c r="AP90" s="88">
        <f t="shared" si="16"/>
        <v>0</v>
      </c>
      <c r="AR90" s="86">
        <f t="shared" si="17"/>
        <v>0</v>
      </c>
      <c r="AS90" s="87"/>
      <c r="AT90" s="88">
        <f t="shared" si="18"/>
        <v>0</v>
      </c>
      <c r="AV90" s="88">
        <v>0</v>
      </c>
    </row>
    <row r="91" spans="1:48" ht="24" customHeight="1">
      <c r="A91" s="16"/>
      <c r="B91" s="17">
        <f t="shared" si="19"/>
        <v>83</v>
      </c>
      <c r="C91" s="10"/>
      <c r="D91" s="18" t="s">
        <v>94</v>
      </c>
      <c r="E91" s="10"/>
      <c r="F91" s="18" t="s">
        <v>11</v>
      </c>
      <c r="G91" s="18" t="s">
        <v>11</v>
      </c>
      <c r="H91" s="10"/>
      <c r="I91" s="19">
        <v>48461568</v>
      </c>
      <c r="J91" s="19">
        <v>1380</v>
      </c>
      <c r="K91" s="17" t="s">
        <v>9</v>
      </c>
      <c r="L91" s="10"/>
      <c r="M91" s="60">
        <v>2965</v>
      </c>
      <c r="N91" s="60">
        <v>13463</v>
      </c>
      <c r="O91" s="60">
        <v>5416</v>
      </c>
      <c r="P91" s="10"/>
      <c r="Q91" s="60">
        <f>N91*$Q$188</f>
        <v>201945</v>
      </c>
      <c r="R91" s="10"/>
      <c r="S91" s="62">
        <f t="shared" si="14"/>
        <v>215408</v>
      </c>
      <c r="T91" s="10"/>
      <c r="U91" s="64">
        <v>27.8</v>
      </c>
      <c r="V91" s="64">
        <v>11.47</v>
      </c>
      <c r="W91" s="10"/>
      <c r="X91" s="43">
        <v>6550000000</v>
      </c>
      <c r="Y91" s="36">
        <v>9.1999999999999998E-2</v>
      </c>
      <c r="Z91" s="10"/>
      <c r="AA91" s="20">
        <v>49</v>
      </c>
      <c r="AB91" s="20">
        <v>6</v>
      </c>
      <c r="AC91" s="20">
        <v>6</v>
      </c>
      <c r="AD91" s="20">
        <v>38</v>
      </c>
      <c r="AE91" s="20">
        <v>1</v>
      </c>
      <c r="AF91" s="66">
        <f t="shared" si="15"/>
        <v>100</v>
      </c>
      <c r="AG91" s="10"/>
      <c r="AH91" s="36">
        <v>-6.7000000000000004E-2</v>
      </c>
      <c r="AI91" s="40">
        <v>4536</v>
      </c>
      <c r="AJ91" s="37">
        <v>0.67</v>
      </c>
      <c r="AK91" s="42" t="s">
        <v>213</v>
      </c>
      <c r="AL91" s="41">
        <v>636</v>
      </c>
      <c r="AN91" s="86"/>
      <c r="AO91" s="87"/>
      <c r="AP91" s="88">
        <f t="shared" si="16"/>
        <v>0</v>
      </c>
      <c r="AR91" s="86">
        <f t="shared" si="17"/>
        <v>0</v>
      </c>
      <c r="AS91" s="87"/>
      <c r="AT91" s="88">
        <f t="shared" si="18"/>
        <v>0</v>
      </c>
      <c r="AV91" s="88">
        <v>0</v>
      </c>
    </row>
    <row r="92" spans="1:48" ht="24" customHeight="1">
      <c r="A92" s="16"/>
      <c r="B92" s="17">
        <f t="shared" si="19"/>
        <v>84</v>
      </c>
      <c r="C92" s="10"/>
      <c r="D92" s="18" t="s">
        <v>95</v>
      </c>
      <c r="E92" s="10"/>
      <c r="F92" s="18" t="s">
        <v>18</v>
      </c>
      <c r="G92" s="18" t="s">
        <v>224</v>
      </c>
      <c r="H92" s="10"/>
      <c r="I92" s="19">
        <v>114395</v>
      </c>
      <c r="J92" s="19">
        <v>2380</v>
      </c>
      <c r="K92" s="17" t="s">
        <v>9</v>
      </c>
      <c r="L92" s="10"/>
      <c r="M92" s="60">
        <v>5</v>
      </c>
      <c r="N92" s="60">
        <v>5</v>
      </c>
      <c r="O92" s="60">
        <v>12</v>
      </c>
      <c r="P92" s="10"/>
      <c r="Q92" s="60">
        <f>N92*$Q$188</f>
        <v>75</v>
      </c>
      <c r="R92" s="10"/>
      <c r="S92" s="62">
        <f t="shared" si="14"/>
        <v>80</v>
      </c>
      <c r="T92" s="10"/>
      <c r="U92" s="64">
        <v>4.4000000000000004</v>
      </c>
      <c r="V92" s="64">
        <v>10.4</v>
      </c>
      <c r="W92" s="10"/>
      <c r="X92" s="43">
        <v>2590000</v>
      </c>
      <c r="Y92" s="36">
        <v>1.4999999999999999E-2</v>
      </c>
      <c r="Z92" s="10"/>
      <c r="AA92" s="20">
        <v>53</v>
      </c>
      <c r="AB92" s="20">
        <v>32</v>
      </c>
      <c r="AC92" s="20">
        <v>2</v>
      </c>
      <c r="AD92" s="20">
        <v>11</v>
      </c>
      <c r="AE92" s="20">
        <v>2</v>
      </c>
      <c r="AF92" s="66">
        <f t="shared" si="15"/>
        <v>100</v>
      </c>
      <c r="AG92" s="10"/>
      <c r="AH92" s="36">
        <v>-5.1999999999999998E-2</v>
      </c>
      <c r="AI92" s="40">
        <v>3240</v>
      </c>
      <c r="AJ92" s="37">
        <v>0.81</v>
      </c>
      <c r="AK92" s="42" t="s">
        <v>210</v>
      </c>
      <c r="AL92" s="41">
        <v>666</v>
      </c>
      <c r="AN92" s="86"/>
      <c r="AO92" s="87"/>
      <c r="AP92" s="88">
        <f t="shared" si="16"/>
        <v>0</v>
      </c>
      <c r="AR92" s="86">
        <f t="shared" si="17"/>
        <v>0</v>
      </c>
      <c r="AS92" s="87"/>
      <c r="AT92" s="88">
        <f t="shared" si="18"/>
        <v>0</v>
      </c>
      <c r="AV92" s="88">
        <v>0</v>
      </c>
    </row>
    <row r="93" spans="1:48" ht="24" customHeight="1">
      <c r="A93" s="16"/>
      <c r="B93" s="17">
        <f t="shared" si="19"/>
        <v>85</v>
      </c>
      <c r="C93" s="10"/>
      <c r="D93" s="18" t="s">
        <v>96</v>
      </c>
      <c r="E93" s="10"/>
      <c r="F93" s="18" t="s">
        <v>5</v>
      </c>
      <c r="G93" s="18" t="s">
        <v>226</v>
      </c>
      <c r="H93" s="10"/>
      <c r="I93" s="19">
        <v>4052584</v>
      </c>
      <c r="J93" s="19">
        <v>41680</v>
      </c>
      <c r="K93" s="17" t="s">
        <v>14</v>
      </c>
      <c r="L93" s="10"/>
      <c r="M93" s="60">
        <v>424</v>
      </c>
      <c r="N93" s="60">
        <v>715</v>
      </c>
      <c r="O93" s="60">
        <v>715</v>
      </c>
      <c r="P93" s="10"/>
      <c r="Q93" s="60">
        <f>N93*$Q$189</f>
        <v>21450</v>
      </c>
      <c r="R93" s="10"/>
      <c r="S93" s="62">
        <f t="shared" si="14"/>
        <v>22165</v>
      </c>
      <c r="T93" s="10"/>
      <c r="U93" s="64">
        <v>17.600000000000001</v>
      </c>
      <c r="V93" s="64">
        <v>17.600000000000001</v>
      </c>
      <c r="W93" s="10"/>
      <c r="X93" s="43">
        <f>AP93+AT93</f>
        <v>15817609808</v>
      </c>
      <c r="Y93" s="36">
        <f>X93/AV93</f>
        <v>0.14455867124840066</v>
      </c>
      <c r="Z93" s="10"/>
      <c r="AA93" s="20">
        <v>51</v>
      </c>
      <c r="AB93" s="20">
        <v>12</v>
      </c>
      <c r="AC93" s="20">
        <v>1</v>
      </c>
      <c r="AD93" s="20">
        <v>35</v>
      </c>
      <c r="AE93" s="20">
        <v>1</v>
      </c>
      <c r="AF93" s="66">
        <f t="shared" si="15"/>
        <v>100</v>
      </c>
      <c r="AG93" s="10"/>
      <c r="AH93" s="72"/>
      <c r="AI93" s="73"/>
      <c r="AJ93" s="74"/>
      <c r="AK93" s="75"/>
      <c r="AL93" s="76"/>
      <c r="AN93" s="57">
        <v>27653.164000000001</v>
      </c>
      <c r="AO93" s="35">
        <v>80</v>
      </c>
      <c r="AP93" s="43">
        <f t="shared" si="16"/>
        <v>1581760980.8000002</v>
      </c>
      <c r="AR93" s="57">
        <f t="shared" si="17"/>
        <v>27653.164000000001</v>
      </c>
      <c r="AS93" s="35">
        <v>24</v>
      </c>
      <c r="AT93" s="43">
        <f t="shared" si="18"/>
        <v>14235848827.200001</v>
      </c>
      <c r="AV93" s="43">
        <v>109420000000</v>
      </c>
    </row>
    <row r="94" spans="1:48" ht="24" customHeight="1">
      <c r="A94" s="16"/>
      <c r="B94" s="17">
        <f t="shared" si="19"/>
        <v>86</v>
      </c>
      <c r="C94" s="10"/>
      <c r="D94" s="18" t="s">
        <v>97</v>
      </c>
      <c r="E94" s="10"/>
      <c r="F94" s="18" t="s">
        <v>8</v>
      </c>
      <c r="G94" s="18" t="s">
        <v>212</v>
      </c>
      <c r="H94" s="10"/>
      <c r="I94" s="19">
        <v>5955734</v>
      </c>
      <c r="J94" s="19">
        <v>1100</v>
      </c>
      <c r="K94" s="17" t="s">
        <v>9</v>
      </c>
      <c r="L94" s="10"/>
      <c r="M94" s="60">
        <v>812</v>
      </c>
      <c r="N94" s="60">
        <v>916</v>
      </c>
      <c r="O94" s="60">
        <v>901</v>
      </c>
      <c r="P94" s="10"/>
      <c r="Q94" s="60">
        <f>N94*$Q$188</f>
        <v>13740</v>
      </c>
      <c r="R94" s="10"/>
      <c r="S94" s="62">
        <f t="shared" si="14"/>
        <v>14656</v>
      </c>
      <c r="T94" s="10"/>
      <c r="U94" s="64">
        <v>15.4</v>
      </c>
      <c r="V94" s="64">
        <v>14.38</v>
      </c>
      <c r="W94" s="10"/>
      <c r="X94" s="43">
        <v>341320000</v>
      </c>
      <c r="Y94" s="36">
        <v>0.05</v>
      </c>
      <c r="Z94" s="10"/>
      <c r="AA94" s="20">
        <v>52</v>
      </c>
      <c r="AB94" s="20">
        <v>11</v>
      </c>
      <c r="AC94" s="20">
        <v>1</v>
      </c>
      <c r="AD94" s="20">
        <v>34</v>
      </c>
      <c r="AE94" s="20">
        <v>2</v>
      </c>
      <c r="AF94" s="66">
        <f t="shared" si="15"/>
        <v>100</v>
      </c>
      <c r="AG94" s="10"/>
      <c r="AH94" s="36">
        <v>-0.17599999999999999</v>
      </c>
      <c r="AI94" s="40">
        <v>17272</v>
      </c>
      <c r="AJ94" s="37">
        <v>0.84</v>
      </c>
      <c r="AK94" s="42" t="s">
        <v>213</v>
      </c>
      <c r="AL94" s="41">
        <v>844</v>
      </c>
      <c r="AN94" s="86"/>
      <c r="AO94" s="87"/>
      <c r="AP94" s="88">
        <f t="shared" si="16"/>
        <v>0</v>
      </c>
      <c r="AR94" s="86">
        <f t="shared" si="17"/>
        <v>0</v>
      </c>
      <c r="AS94" s="87"/>
      <c r="AT94" s="88">
        <f t="shared" si="18"/>
        <v>0</v>
      </c>
      <c r="AV94" s="88">
        <v>0</v>
      </c>
    </row>
    <row r="95" spans="1:48" ht="24" customHeight="1">
      <c r="A95" s="16"/>
      <c r="B95" s="17">
        <f t="shared" si="19"/>
        <v>87</v>
      </c>
      <c r="C95" s="10"/>
      <c r="D95" s="18" t="s">
        <v>98</v>
      </c>
      <c r="E95" s="10"/>
      <c r="F95" s="18" t="s">
        <v>18</v>
      </c>
      <c r="G95" s="18" t="s">
        <v>224</v>
      </c>
      <c r="H95" s="10"/>
      <c r="I95" s="19">
        <v>6758353</v>
      </c>
      <c r="J95" s="19">
        <v>2150</v>
      </c>
      <c r="K95" s="17" t="s">
        <v>9</v>
      </c>
      <c r="L95" s="10"/>
      <c r="M95" s="60">
        <v>1086</v>
      </c>
      <c r="N95" s="60">
        <v>1120</v>
      </c>
      <c r="O95" s="60">
        <v>1717</v>
      </c>
      <c r="P95" s="10"/>
      <c r="Q95" s="60">
        <f>N95*$Q$188</f>
        <v>16800</v>
      </c>
      <c r="R95" s="10"/>
      <c r="S95" s="62">
        <f t="shared" si="14"/>
        <v>17920</v>
      </c>
      <c r="T95" s="10"/>
      <c r="U95" s="64">
        <v>16.600000000000001</v>
      </c>
      <c r="V95" s="64">
        <v>24.96</v>
      </c>
      <c r="W95" s="10"/>
      <c r="X95" s="43">
        <v>870930000</v>
      </c>
      <c r="Y95" s="36">
        <v>5.5E-2</v>
      </c>
      <c r="Z95" s="10"/>
      <c r="AA95" s="20">
        <v>30</v>
      </c>
      <c r="AB95" s="20">
        <v>20</v>
      </c>
      <c r="AC95" s="20">
        <v>2</v>
      </c>
      <c r="AD95" s="20">
        <v>46</v>
      </c>
      <c r="AE95" s="20">
        <v>2</v>
      </c>
      <c r="AF95" s="66">
        <f t="shared" si="15"/>
        <v>100</v>
      </c>
      <c r="AG95" s="10"/>
      <c r="AH95" s="36">
        <v>-7.1999999999999995E-2</v>
      </c>
      <c r="AI95" s="40">
        <v>27374</v>
      </c>
      <c r="AJ95" s="37">
        <v>0.75</v>
      </c>
      <c r="AK95" s="42" t="s">
        <v>213</v>
      </c>
      <c r="AL95" s="41">
        <v>1502</v>
      </c>
      <c r="AN95" s="86"/>
      <c r="AO95" s="87"/>
      <c r="AP95" s="88">
        <f t="shared" si="16"/>
        <v>0</v>
      </c>
      <c r="AR95" s="86">
        <f t="shared" si="17"/>
        <v>0</v>
      </c>
      <c r="AS95" s="87"/>
      <c r="AT95" s="88">
        <f t="shared" si="18"/>
        <v>0</v>
      </c>
      <c r="AV95" s="88">
        <v>0</v>
      </c>
    </row>
    <row r="96" spans="1:48" ht="24" customHeight="1">
      <c r="A96" s="16"/>
      <c r="B96" s="17">
        <f t="shared" si="19"/>
        <v>88</v>
      </c>
      <c r="C96" s="10"/>
      <c r="D96" s="18" t="s">
        <v>99</v>
      </c>
      <c r="E96" s="10"/>
      <c r="F96" s="18" t="s">
        <v>8</v>
      </c>
      <c r="G96" s="18" t="s">
        <v>212</v>
      </c>
      <c r="H96" s="10"/>
      <c r="I96" s="19">
        <v>1970530</v>
      </c>
      <c r="J96" s="19">
        <v>14630</v>
      </c>
      <c r="K96" s="17" t="s">
        <v>14</v>
      </c>
      <c r="L96" s="10"/>
      <c r="M96" s="60">
        <v>158</v>
      </c>
      <c r="N96" s="60">
        <v>184</v>
      </c>
      <c r="O96" s="60">
        <v>184</v>
      </c>
      <c r="P96" s="10"/>
      <c r="Q96" s="60">
        <f>N96*$Q$189</f>
        <v>5520</v>
      </c>
      <c r="R96" s="10"/>
      <c r="S96" s="62">
        <f t="shared" si="14"/>
        <v>5704</v>
      </c>
      <c r="T96" s="10"/>
      <c r="U96" s="64">
        <v>9.3000000000000007</v>
      </c>
      <c r="V96" s="64">
        <v>9.3000000000000007</v>
      </c>
      <c r="W96" s="10"/>
      <c r="X96" s="43">
        <f>AP96+AT96</f>
        <v>2083382688.0000002</v>
      </c>
      <c r="Y96" s="36">
        <f>X96/AV96</f>
        <v>7.5120166149852174E-2</v>
      </c>
      <c r="Z96" s="10"/>
      <c r="AA96" s="20">
        <v>44.9</v>
      </c>
      <c r="AB96" s="20">
        <v>12</v>
      </c>
      <c r="AC96" s="20">
        <v>4.4000000000000004</v>
      </c>
      <c r="AD96" s="20">
        <v>34.799999999999997</v>
      </c>
      <c r="AE96" s="20">
        <v>3.9</v>
      </c>
      <c r="AF96" s="66">
        <f t="shared" si="15"/>
        <v>100</v>
      </c>
      <c r="AG96" s="10"/>
      <c r="AH96" s="72"/>
      <c r="AI96" s="73"/>
      <c r="AJ96" s="74"/>
      <c r="AK96" s="75"/>
      <c r="AL96" s="76"/>
      <c r="AN96" s="57">
        <v>14153.415000000001</v>
      </c>
      <c r="AO96" s="35">
        <v>80</v>
      </c>
      <c r="AP96" s="43">
        <f t="shared" si="16"/>
        <v>208338268.80000001</v>
      </c>
      <c r="AR96" s="57">
        <f t="shared" si="17"/>
        <v>14153.415000000001</v>
      </c>
      <c r="AS96" s="35">
        <v>24</v>
      </c>
      <c r="AT96" s="43">
        <f t="shared" si="18"/>
        <v>1875044419.2000003</v>
      </c>
      <c r="AV96" s="43">
        <v>27734000000</v>
      </c>
    </row>
    <row r="97" spans="1:48" ht="24" customHeight="1">
      <c r="A97" s="16"/>
      <c r="B97" s="17">
        <f t="shared" si="19"/>
        <v>89</v>
      </c>
      <c r="C97" s="10"/>
      <c r="D97" s="18" t="s">
        <v>100</v>
      </c>
      <c r="E97" s="10"/>
      <c r="F97" s="18" t="s">
        <v>5</v>
      </c>
      <c r="G97" s="18" t="s">
        <v>226</v>
      </c>
      <c r="H97" s="10"/>
      <c r="I97" s="19">
        <v>6006668</v>
      </c>
      <c r="J97" s="19">
        <v>7680</v>
      </c>
      <c r="K97" s="17" t="s">
        <v>9</v>
      </c>
      <c r="L97" s="10"/>
      <c r="M97" s="60">
        <v>576</v>
      </c>
      <c r="N97" s="60">
        <v>1090</v>
      </c>
      <c r="O97" s="60">
        <v>559</v>
      </c>
      <c r="P97" s="10"/>
      <c r="Q97" s="60">
        <f>N97*$Q$188</f>
        <v>16350</v>
      </c>
      <c r="R97" s="10"/>
      <c r="S97" s="62">
        <f t="shared" si="14"/>
        <v>17440</v>
      </c>
      <c r="T97" s="10"/>
      <c r="U97" s="64">
        <v>18.100000000000001</v>
      </c>
      <c r="V97" s="64">
        <v>6.68</v>
      </c>
      <c r="W97" s="10"/>
      <c r="X97" s="43">
        <v>3110000000</v>
      </c>
      <c r="Y97" s="36">
        <v>0.06</v>
      </c>
      <c r="Z97" s="10"/>
      <c r="AA97" s="20">
        <v>70</v>
      </c>
      <c r="AB97" s="20">
        <v>13</v>
      </c>
      <c r="AC97" s="20">
        <v>1</v>
      </c>
      <c r="AD97" s="20">
        <v>15</v>
      </c>
      <c r="AE97" s="20">
        <v>1</v>
      </c>
      <c r="AF97" s="66">
        <f t="shared" si="15"/>
        <v>100</v>
      </c>
      <c r="AG97" s="10"/>
      <c r="AH97" s="36">
        <v>-3.4000000000000002E-2</v>
      </c>
      <c r="AI97" s="40">
        <v>31072</v>
      </c>
      <c r="AJ97" s="37">
        <v>0.81</v>
      </c>
      <c r="AK97" s="42" t="s">
        <v>223</v>
      </c>
      <c r="AL97" s="41">
        <v>419</v>
      </c>
      <c r="AN97" s="86"/>
      <c r="AO97" s="87"/>
      <c r="AP97" s="88">
        <f t="shared" si="16"/>
        <v>0</v>
      </c>
      <c r="AR97" s="86">
        <f t="shared" si="17"/>
        <v>0</v>
      </c>
      <c r="AS97" s="87"/>
      <c r="AT97" s="88">
        <f t="shared" si="18"/>
        <v>0</v>
      </c>
      <c r="AV97" s="88">
        <v>0</v>
      </c>
    </row>
    <row r="98" spans="1:48" ht="24" customHeight="1">
      <c r="A98" s="16"/>
      <c r="B98" s="17">
        <f t="shared" si="19"/>
        <v>90</v>
      </c>
      <c r="C98" s="10"/>
      <c r="D98" s="18" t="s">
        <v>101</v>
      </c>
      <c r="E98" s="10"/>
      <c r="F98" s="18" t="s">
        <v>11</v>
      </c>
      <c r="G98" s="18" t="s">
        <v>11</v>
      </c>
      <c r="H98" s="10"/>
      <c r="I98" s="19">
        <v>2203821</v>
      </c>
      <c r="J98" s="19">
        <v>1210</v>
      </c>
      <c r="K98" s="17" t="s">
        <v>9</v>
      </c>
      <c r="L98" s="10"/>
      <c r="M98" s="60">
        <v>318</v>
      </c>
      <c r="N98" s="60">
        <v>638</v>
      </c>
      <c r="O98" s="60">
        <v>831</v>
      </c>
      <c r="P98" s="10"/>
      <c r="Q98" s="60">
        <f>N98*$Q$188</f>
        <v>9570</v>
      </c>
      <c r="R98" s="10"/>
      <c r="S98" s="62">
        <f t="shared" si="14"/>
        <v>10208</v>
      </c>
      <c r="T98" s="10"/>
      <c r="U98" s="64">
        <v>28.9</v>
      </c>
      <c r="V98" s="64">
        <v>42.86</v>
      </c>
      <c r="W98" s="10"/>
      <c r="X98" s="43">
        <v>223650000</v>
      </c>
      <c r="Y98" s="36">
        <v>9.6000000000000002E-2</v>
      </c>
      <c r="Z98" s="10"/>
      <c r="AA98" s="20">
        <v>60</v>
      </c>
      <c r="AB98" s="20">
        <v>4</v>
      </c>
      <c r="AC98" s="20">
        <v>1</v>
      </c>
      <c r="AD98" s="20">
        <v>34</v>
      </c>
      <c r="AE98" s="20">
        <v>1</v>
      </c>
      <c r="AF98" s="66">
        <f t="shared" si="15"/>
        <v>100</v>
      </c>
      <c r="AG98" s="10"/>
      <c r="AH98" s="36">
        <v>-5.8000000000000003E-2</v>
      </c>
      <c r="AI98" s="40">
        <v>5581</v>
      </c>
      <c r="AJ98" s="37">
        <v>0.81</v>
      </c>
      <c r="AK98" s="42" t="s">
        <v>210</v>
      </c>
      <c r="AL98" s="41">
        <v>2424</v>
      </c>
      <c r="AN98" s="86"/>
      <c r="AO98" s="87"/>
      <c r="AP98" s="88">
        <f t="shared" si="16"/>
        <v>0</v>
      </c>
      <c r="AR98" s="86">
        <f t="shared" si="17"/>
        <v>0</v>
      </c>
      <c r="AS98" s="87"/>
      <c r="AT98" s="88">
        <f t="shared" si="18"/>
        <v>0</v>
      </c>
      <c r="AV98" s="88">
        <v>0</v>
      </c>
    </row>
    <row r="99" spans="1:48" ht="24" customHeight="1">
      <c r="A99" s="16"/>
      <c r="B99" s="17">
        <f t="shared" si="19"/>
        <v>91</v>
      </c>
      <c r="C99" s="10"/>
      <c r="D99" s="18" t="s">
        <v>102</v>
      </c>
      <c r="E99" s="10"/>
      <c r="F99" s="18" t="s">
        <v>11</v>
      </c>
      <c r="G99" s="18" t="s">
        <v>11</v>
      </c>
      <c r="H99" s="10"/>
      <c r="I99" s="19">
        <v>4613823</v>
      </c>
      <c r="J99" s="19">
        <v>370</v>
      </c>
      <c r="K99" s="17" t="s">
        <v>6</v>
      </c>
      <c r="L99" s="10"/>
      <c r="M99" s="60">
        <v>175</v>
      </c>
      <c r="N99" s="60">
        <v>1657</v>
      </c>
      <c r="O99" s="60">
        <v>502</v>
      </c>
      <c r="P99" s="10"/>
      <c r="Q99" s="60">
        <f>N99*$Q$188</f>
        <v>24855</v>
      </c>
      <c r="R99" s="10"/>
      <c r="S99" s="62">
        <f t="shared" si="14"/>
        <v>26512</v>
      </c>
      <c r="T99" s="10"/>
      <c r="U99" s="64">
        <v>35.9</v>
      </c>
      <c r="V99" s="64">
        <v>10.86</v>
      </c>
      <c r="W99" s="10"/>
      <c r="X99" s="43">
        <v>391420000</v>
      </c>
      <c r="Y99" s="36">
        <v>0.11899999999999999</v>
      </c>
      <c r="Z99" s="10"/>
      <c r="AA99" s="20">
        <v>55</v>
      </c>
      <c r="AB99" s="20">
        <v>10</v>
      </c>
      <c r="AC99" s="20">
        <v>1</v>
      </c>
      <c r="AD99" s="20">
        <v>33</v>
      </c>
      <c r="AE99" s="20">
        <v>1</v>
      </c>
      <c r="AF99" s="66">
        <f t="shared" si="15"/>
        <v>100</v>
      </c>
      <c r="AG99" s="10"/>
      <c r="AH99" s="36">
        <v>-8.7999999999999995E-2</v>
      </c>
      <c r="AI99" s="40">
        <v>23518</v>
      </c>
      <c r="AJ99" s="37">
        <v>0.61</v>
      </c>
      <c r="AK99" s="42" t="s">
        <v>213</v>
      </c>
      <c r="AL99" s="41">
        <v>626</v>
      </c>
      <c r="AN99" s="86"/>
      <c r="AO99" s="87"/>
      <c r="AP99" s="88">
        <f t="shared" si="16"/>
        <v>0</v>
      </c>
      <c r="AR99" s="86">
        <f t="shared" si="17"/>
        <v>0</v>
      </c>
      <c r="AS99" s="87"/>
      <c r="AT99" s="88">
        <f t="shared" si="18"/>
        <v>0</v>
      </c>
      <c r="AV99" s="88">
        <v>0</v>
      </c>
    </row>
    <row r="100" spans="1:48" ht="24" customHeight="1">
      <c r="A100" s="16"/>
      <c r="B100" s="17">
        <f t="shared" si="19"/>
        <v>92</v>
      </c>
      <c r="C100" s="10"/>
      <c r="D100" s="18" t="s">
        <v>103</v>
      </c>
      <c r="E100" s="10"/>
      <c r="F100" s="18" t="s">
        <v>5</v>
      </c>
      <c r="G100" s="18" t="s">
        <v>226</v>
      </c>
      <c r="H100" s="10"/>
      <c r="I100" s="19">
        <v>6293253</v>
      </c>
      <c r="J100" s="19">
        <v>4730</v>
      </c>
      <c r="K100" s="17" t="s">
        <v>9</v>
      </c>
      <c r="L100" s="10"/>
      <c r="M100" s="60">
        <v>2414</v>
      </c>
      <c r="N100" s="60">
        <v>1645</v>
      </c>
      <c r="O100" s="60">
        <v>1680</v>
      </c>
      <c r="P100" s="10"/>
      <c r="Q100" s="60">
        <f>N100*$Q$188</f>
        <v>24675</v>
      </c>
      <c r="R100" s="10"/>
      <c r="S100" s="62">
        <f t="shared" si="14"/>
        <v>26320</v>
      </c>
      <c r="T100" s="10"/>
      <c r="U100" s="64">
        <v>26.1</v>
      </c>
      <c r="V100" s="64">
        <v>24.63</v>
      </c>
      <c r="W100" s="10"/>
      <c r="X100" s="43">
        <v>2280000000</v>
      </c>
      <c r="Y100" s="36">
        <v>8.6999999999999994E-2</v>
      </c>
      <c r="Z100" s="10"/>
      <c r="AA100" s="20">
        <v>69</v>
      </c>
      <c r="AB100" s="20">
        <v>11</v>
      </c>
      <c r="AC100" s="20">
        <v>1</v>
      </c>
      <c r="AD100" s="20">
        <v>18</v>
      </c>
      <c r="AE100" s="20">
        <v>1</v>
      </c>
      <c r="AF100" s="66">
        <f t="shared" si="15"/>
        <v>100</v>
      </c>
      <c r="AG100" s="10"/>
      <c r="AH100" s="36">
        <v>-3.6999999999999998E-2</v>
      </c>
      <c r="AI100" s="40">
        <v>56465</v>
      </c>
      <c r="AJ100" s="37">
        <v>0.83</v>
      </c>
      <c r="AK100" s="42" t="s">
        <v>213</v>
      </c>
      <c r="AL100" s="41">
        <v>1373</v>
      </c>
      <c r="AN100" s="86"/>
      <c r="AO100" s="87"/>
      <c r="AP100" s="88">
        <f t="shared" si="16"/>
        <v>0</v>
      </c>
      <c r="AR100" s="86">
        <f t="shared" si="17"/>
        <v>0</v>
      </c>
      <c r="AS100" s="87"/>
      <c r="AT100" s="88">
        <f t="shared" si="18"/>
        <v>0</v>
      </c>
      <c r="AV100" s="88">
        <v>0</v>
      </c>
    </row>
    <row r="101" spans="1:48" ht="24" customHeight="1">
      <c r="A101" s="16"/>
      <c r="B101" s="17">
        <f t="shared" si="19"/>
        <v>93</v>
      </c>
      <c r="C101" s="10"/>
      <c r="D101" s="18" t="s">
        <v>104</v>
      </c>
      <c r="E101" s="10"/>
      <c r="F101" s="18" t="s">
        <v>8</v>
      </c>
      <c r="G101" s="18" t="s">
        <v>212</v>
      </c>
      <c r="H101" s="10"/>
      <c r="I101" s="19">
        <v>2908249</v>
      </c>
      <c r="J101" s="19">
        <v>14770</v>
      </c>
      <c r="K101" s="17" t="s">
        <v>14</v>
      </c>
      <c r="L101" s="10"/>
      <c r="M101" s="60">
        <v>192</v>
      </c>
      <c r="N101" s="60">
        <v>234</v>
      </c>
      <c r="O101" s="60">
        <v>234</v>
      </c>
      <c r="P101" s="10"/>
      <c r="Q101" s="60">
        <f>N101*$Q$189</f>
        <v>7020</v>
      </c>
      <c r="R101" s="10"/>
      <c r="S101" s="62">
        <f t="shared" si="14"/>
        <v>7254</v>
      </c>
      <c r="T101" s="10"/>
      <c r="U101" s="64">
        <v>8</v>
      </c>
      <c r="V101" s="64">
        <v>8</v>
      </c>
      <c r="W101" s="10"/>
      <c r="X101" s="43">
        <f>AP101+AT101</f>
        <v>2807902655.9999995</v>
      </c>
      <c r="Y101" s="36">
        <f>X101/AV101</f>
        <v>6.5266669517921053E-2</v>
      </c>
      <c r="Z101" s="10"/>
      <c r="AA101" s="20">
        <v>46.4</v>
      </c>
      <c r="AB101" s="20">
        <v>5.7</v>
      </c>
      <c r="AC101" s="20">
        <v>8.9</v>
      </c>
      <c r="AD101" s="20">
        <v>38</v>
      </c>
      <c r="AE101" s="20">
        <v>1</v>
      </c>
      <c r="AF101" s="66">
        <f t="shared" si="15"/>
        <v>100</v>
      </c>
      <c r="AG101" s="10"/>
      <c r="AH101" s="72"/>
      <c r="AI101" s="73"/>
      <c r="AJ101" s="74"/>
      <c r="AK101" s="75"/>
      <c r="AL101" s="76"/>
      <c r="AN101" s="57">
        <v>14999.48</v>
      </c>
      <c r="AO101" s="35">
        <v>80</v>
      </c>
      <c r="AP101" s="43">
        <f t="shared" si="16"/>
        <v>280790265.59999996</v>
      </c>
      <c r="AR101" s="57">
        <f t="shared" si="17"/>
        <v>14999.48</v>
      </c>
      <c r="AS101" s="35">
        <v>24</v>
      </c>
      <c r="AT101" s="43">
        <f t="shared" si="18"/>
        <v>2527112390.3999996</v>
      </c>
      <c r="AV101" s="43">
        <v>43022000000</v>
      </c>
    </row>
    <row r="102" spans="1:48" ht="24" customHeight="1">
      <c r="A102" s="16"/>
      <c r="B102" s="17">
        <f t="shared" si="19"/>
        <v>94</v>
      </c>
      <c r="C102" s="10"/>
      <c r="D102" s="18" t="s">
        <v>105</v>
      </c>
      <c r="E102" s="10"/>
      <c r="F102" s="18" t="s">
        <v>8</v>
      </c>
      <c r="G102" s="18" t="s">
        <v>212</v>
      </c>
      <c r="H102" s="10"/>
      <c r="I102" s="19">
        <v>575747</v>
      </c>
      <c r="J102" s="19">
        <v>76660</v>
      </c>
      <c r="K102" s="17" t="s">
        <v>14</v>
      </c>
      <c r="L102" s="10"/>
      <c r="M102" s="60">
        <v>32</v>
      </c>
      <c r="N102" s="60">
        <v>36</v>
      </c>
      <c r="O102" s="60">
        <v>36</v>
      </c>
      <c r="P102" s="10"/>
      <c r="Q102" s="60">
        <f>N102*$Q$189</f>
        <v>1080</v>
      </c>
      <c r="R102" s="10"/>
      <c r="S102" s="62">
        <f t="shared" si="14"/>
        <v>1116</v>
      </c>
      <c r="T102" s="10"/>
      <c r="U102" s="64">
        <v>6.9</v>
      </c>
      <c r="V102" s="64">
        <v>6.9</v>
      </c>
      <c r="W102" s="10"/>
      <c r="X102" s="43">
        <f>AP102+AT102</f>
        <v>3003217660.8000002</v>
      </c>
      <c r="Y102" s="36">
        <f>X102/AV102</f>
        <v>4.9483739941671753E-2</v>
      </c>
      <c r="Z102" s="10"/>
      <c r="AA102" s="20">
        <v>62.5</v>
      </c>
      <c r="AB102" s="20">
        <v>9.4</v>
      </c>
      <c r="AC102" s="20">
        <v>3.1</v>
      </c>
      <c r="AD102" s="20">
        <v>25</v>
      </c>
      <c r="AE102" s="20">
        <v>0</v>
      </c>
      <c r="AF102" s="66">
        <f t="shared" si="15"/>
        <v>100</v>
      </c>
      <c r="AG102" s="10"/>
      <c r="AH102" s="72"/>
      <c r="AI102" s="73"/>
      <c r="AJ102" s="74"/>
      <c r="AK102" s="75"/>
      <c r="AL102" s="76"/>
      <c r="AN102" s="57">
        <v>104278.391</v>
      </c>
      <c r="AO102" s="35">
        <v>80</v>
      </c>
      <c r="AP102" s="43">
        <f t="shared" si="16"/>
        <v>300321766.08000004</v>
      </c>
      <c r="AR102" s="57">
        <f t="shared" si="17"/>
        <v>104278.391</v>
      </c>
      <c r="AS102" s="35">
        <v>24</v>
      </c>
      <c r="AT102" s="43">
        <f t="shared" si="18"/>
        <v>2702895894.7200003</v>
      </c>
      <c r="AV102" s="43">
        <v>60691000000</v>
      </c>
    </row>
    <row r="103" spans="1:48" ht="24" customHeight="1">
      <c r="A103" s="16"/>
      <c r="B103" s="17">
        <f t="shared" si="19"/>
        <v>95</v>
      </c>
      <c r="C103" s="10"/>
      <c r="D103" s="18" t="s">
        <v>106</v>
      </c>
      <c r="E103" s="10"/>
      <c r="F103" s="18" t="s">
        <v>11</v>
      </c>
      <c r="G103" s="18" t="s">
        <v>11</v>
      </c>
      <c r="H103" s="10"/>
      <c r="I103" s="19">
        <v>24894552</v>
      </c>
      <c r="J103" s="19">
        <v>400</v>
      </c>
      <c r="K103" s="17" t="s">
        <v>6</v>
      </c>
      <c r="L103" s="10"/>
      <c r="M103" s="60">
        <v>340</v>
      </c>
      <c r="N103" s="60">
        <v>7108</v>
      </c>
      <c r="O103" s="60">
        <v>3416</v>
      </c>
      <c r="P103" s="10"/>
      <c r="Q103" s="60">
        <f>N103*$Q$188</f>
        <v>106620</v>
      </c>
      <c r="R103" s="10"/>
      <c r="S103" s="62">
        <f t="shared" si="14"/>
        <v>113728</v>
      </c>
      <c r="T103" s="10"/>
      <c r="U103" s="64">
        <v>28.6</v>
      </c>
      <c r="V103" s="64">
        <v>13.46</v>
      </c>
      <c r="W103" s="10"/>
      <c r="X103" s="43">
        <v>949480000</v>
      </c>
      <c r="Y103" s="36">
        <v>9.5000000000000001E-2</v>
      </c>
      <c r="Z103" s="10"/>
      <c r="AA103" s="20">
        <v>48</v>
      </c>
      <c r="AB103" s="20">
        <v>5</v>
      </c>
      <c r="AC103" s="20">
        <v>4</v>
      </c>
      <c r="AD103" s="20">
        <v>39</v>
      </c>
      <c r="AE103" s="20">
        <v>4</v>
      </c>
      <c r="AF103" s="66">
        <f t="shared" si="15"/>
        <v>100</v>
      </c>
      <c r="AG103" s="10"/>
      <c r="AH103" s="36">
        <v>-3.1E-2</v>
      </c>
      <c r="AI103" s="40">
        <v>952</v>
      </c>
      <c r="AJ103" s="37">
        <v>0.69</v>
      </c>
      <c r="AK103" s="42" t="s">
        <v>213</v>
      </c>
      <c r="AL103" s="41">
        <v>786</v>
      </c>
      <c r="AN103" s="86"/>
      <c r="AO103" s="87"/>
      <c r="AP103" s="88">
        <f t="shared" si="16"/>
        <v>0</v>
      </c>
      <c r="AR103" s="86">
        <f t="shared" si="17"/>
        <v>0</v>
      </c>
      <c r="AS103" s="87"/>
      <c r="AT103" s="88">
        <f t="shared" si="18"/>
        <v>0</v>
      </c>
      <c r="AV103" s="88">
        <v>0</v>
      </c>
    </row>
    <row r="104" spans="1:48" ht="24" customHeight="1">
      <c r="A104" s="16"/>
      <c r="B104" s="17">
        <f t="shared" si="19"/>
        <v>96</v>
      </c>
      <c r="C104" s="10"/>
      <c r="D104" s="18" t="s">
        <v>107</v>
      </c>
      <c r="E104" s="10"/>
      <c r="F104" s="18" t="s">
        <v>11</v>
      </c>
      <c r="G104" s="18" t="s">
        <v>11</v>
      </c>
      <c r="H104" s="10"/>
      <c r="I104" s="19">
        <v>18091576</v>
      </c>
      <c r="J104" s="19">
        <v>320</v>
      </c>
      <c r="K104" s="17" t="s">
        <v>6</v>
      </c>
      <c r="L104" s="10"/>
      <c r="M104" s="60">
        <v>1122</v>
      </c>
      <c r="N104" s="60">
        <v>5601</v>
      </c>
      <c r="O104" s="60">
        <v>2217</v>
      </c>
      <c r="P104" s="10"/>
      <c r="Q104" s="60">
        <f>N104*$Q$188</f>
        <v>84015</v>
      </c>
      <c r="R104" s="10"/>
      <c r="S104" s="62">
        <f t="shared" si="14"/>
        <v>89616</v>
      </c>
      <c r="T104" s="10"/>
      <c r="U104" s="64">
        <v>31</v>
      </c>
      <c r="V104" s="64">
        <v>13.23</v>
      </c>
      <c r="W104" s="10"/>
      <c r="X104" s="43">
        <v>559270000</v>
      </c>
      <c r="Y104" s="36">
        <v>0.10299999999999999</v>
      </c>
      <c r="Z104" s="10"/>
      <c r="AA104" s="20">
        <v>49</v>
      </c>
      <c r="AB104" s="20">
        <v>5</v>
      </c>
      <c r="AC104" s="20">
        <v>4</v>
      </c>
      <c r="AD104" s="20">
        <v>41</v>
      </c>
      <c r="AE104" s="20">
        <v>1</v>
      </c>
      <c r="AF104" s="66">
        <f t="shared" si="15"/>
        <v>100</v>
      </c>
      <c r="AG104" s="10"/>
      <c r="AH104" s="36">
        <v>-4.7E-2</v>
      </c>
      <c r="AI104" s="40">
        <v>2673</v>
      </c>
      <c r="AJ104" s="37">
        <v>0.62</v>
      </c>
      <c r="AK104" s="42" t="s">
        <v>213</v>
      </c>
      <c r="AL104" s="41">
        <v>726</v>
      </c>
      <c r="AN104" s="86"/>
      <c r="AO104" s="87"/>
      <c r="AP104" s="88">
        <f t="shared" si="16"/>
        <v>0</v>
      </c>
      <c r="AR104" s="86">
        <f t="shared" si="17"/>
        <v>0</v>
      </c>
      <c r="AS104" s="87"/>
      <c r="AT104" s="88">
        <f t="shared" si="18"/>
        <v>0</v>
      </c>
      <c r="AV104" s="88">
        <v>0</v>
      </c>
    </row>
    <row r="105" spans="1:48" ht="24" customHeight="1">
      <c r="A105" s="16"/>
      <c r="B105" s="17">
        <f t="shared" si="19"/>
        <v>97</v>
      </c>
      <c r="C105" s="10"/>
      <c r="D105" s="18" t="s">
        <v>108</v>
      </c>
      <c r="E105" s="10"/>
      <c r="F105" s="18" t="s">
        <v>18</v>
      </c>
      <c r="G105" s="18" t="s">
        <v>224</v>
      </c>
      <c r="H105" s="10"/>
      <c r="I105" s="19">
        <v>31187264</v>
      </c>
      <c r="J105" s="19">
        <v>9850</v>
      </c>
      <c r="K105" s="17" t="s">
        <v>9</v>
      </c>
      <c r="L105" s="10"/>
      <c r="M105" s="60">
        <v>7152</v>
      </c>
      <c r="N105" s="60">
        <v>7374</v>
      </c>
      <c r="O105" s="60">
        <v>6809</v>
      </c>
      <c r="P105" s="10"/>
      <c r="Q105" s="60">
        <f>N105*$Q$188</f>
        <v>110610</v>
      </c>
      <c r="R105" s="10"/>
      <c r="S105" s="62">
        <f t="shared" ref="S105:S136" si="20">Q105+N105</f>
        <v>117984</v>
      </c>
      <c r="T105" s="10"/>
      <c r="U105" s="64">
        <v>23.6</v>
      </c>
      <c r="V105" s="64">
        <v>22.48</v>
      </c>
      <c r="W105" s="10"/>
      <c r="X105" s="43">
        <v>23330000000</v>
      </c>
      <c r="Y105" s="36">
        <v>7.9000000000000001E-2</v>
      </c>
      <c r="Z105" s="10"/>
      <c r="AA105" s="20">
        <v>50</v>
      </c>
      <c r="AB105" s="20">
        <v>20</v>
      </c>
      <c r="AC105" s="20">
        <v>3</v>
      </c>
      <c r="AD105" s="20">
        <v>25</v>
      </c>
      <c r="AE105" s="20">
        <v>2</v>
      </c>
      <c r="AF105" s="66">
        <f t="shared" ref="AF105:AF136" si="21">SUM(AA105:AE105)</f>
        <v>100</v>
      </c>
      <c r="AG105" s="10"/>
      <c r="AH105" s="36">
        <v>5.5E-2</v>
      </c>
      <c r="AI105" s="40">
        <v>88540</v>
      </c>
      <c r="AJ105" s="37">
        <v>0.77</v>
      </c>
      <c r="AK105" s="42" t="s">
        <v>210</v>
      </c>
      <c r="AL105" s="41">
        <v>1209</v>
      </c>
      <c r="AN105" s="86"/>
      <c r="AO105" s="87"/>
      <c r="AP105" s="88">
        <f t="shared" ref="AP105:AP136" si="22">N105*AN105*AO105</f>
        <v>0</v>
      </c>
      <c r="AR105" s="86">
        <f t="shared" ref="AR105:AR136" si="23">AN105</f>
        <v>0</v>
      </c>
      <c r="AS105" s="87"/>
      <c r="AT105" s="88">
        <f t="shared" ref="AT105:AT136" si="24">Q105*AR105*AS105</f>
        <v>0</v>
      </c>
      <c r="AV105" s="88">
        <v>0</v>
      </c>
    </row>
    <row r="106" spans="1:48" ht="24" customHeight="1">
      <c r="A106" s="16"/>
      <c r="B106" s="17">
        <f t="shared" si="19"/>
        <v>98</v>
      </c>
      <c r="C106" s="10"/>
      <c r="D106" s="18" t="s">
        <v>109</v>
      </c>
      <c r="E106" s="10"/>
      <c r="F106" s="18" t="s">
        <v>22</v>
      </c>
      <c r="G106" s="18" t="s">
        <v>198</v>
      </c>
      <c r="H106" s="10"/>
      <c r="I106" s="19">
        <v>427756</v>
      </c>
      <c r="J106" s="19">
        <v>7430</v>
      </c>
      <c r="K106" s="17" t="s">
        <v>9</v>
      </c>
      <c r="L106" s="10"/>
      <c r="M106" s="60">
        <v>4</v>
      </c>
      <c r="N106" s="60">
        <v>4</v>
      </c>
      <c r="O106" s="60">
        <v>32</v>
      </c>
      <c r="P106" s="10"/>
      <c r="Q106" s="60">
        <f>N106*$Q$188</f>
        <v>60</v>
      </c>
      <c r="R106" s="10"/>
      <c r="S106" s="62">
        <f t="shared" si="20"/>
        <v>64</v>
      </c>
      <c r="T106" s="10"/>
      <c r="U106" s="64">
        <v>0.9</v>
      </c>
      <c r="V106" s="64">
        <v>7.25</v>
      </c>
      <c r="W106" s="10"/>
      <c r="X106" s="43">
        <v>13720000</v>
      </c>
      <c r="Y106" s="36">
        <v>3.0000000000000001E-3</v>
      </c>
      <c r="Z106" s="10"/>
      <c r="AA106" s="20">
        <v>30</v>
      </c>
      <c r="AB106" s="20">
        <v>31</v>
      </c>
      <c r="AC106" s="20">
        <v>12</v>
      </c>
      <c r="AD106" s="20">
        <v>26</v>
      </c>
      <c r="AE106" s="20">
        <v>1</v>
      </c>
      <c r="AF106" s="66">
        <f t="shared" si="21"/>
        <v>100</v>
      </c>
      <c r="AG106" s="10"/>
      <c r="AH106" s="36">
        <v>-0.04</v>
      </c>
      <c r="AI106" s="40">
        <v>21737</v>
      </c>
      <c r="AJ106" s="37">
        <v>0.74</v>
      </c>
      <c r="AK106" s="42" t="s">
        <v>213</v>
      </c>
      <c r="AL106" s="41">
        <v>429</v>
      </c>
      <c r="AN106" s="86"/>
      <c r="AO106" s="87"/>
      <c r="AP106" s="88">
        <f t="shared" si="22"/>
        <v>0</v>
      </c>
      <c r="AR106" s="86">
        <f t="shared" si="23"/>
        <v>0</v>
      </c>
      <c r="AS106" s="87"/>
      <c r="AT106" s="88">
        <f t="shared" si="24"/>
        <v>0</v>
      </c>
      <c r="AV106" s="88">
        <v>0</v>
      </c>
    </row>
    <row r="107" spans="1:48" ht="24" customHeight="1">
      <c r="A107" s="16"/>
      <c r="B107" s="17">
        <f t="shared" si="19"/>
        <v>99</v>
      </c>
      <c r="C107" s="10"/>
      <c r="D107" s="18" t="s">
        <v>110</v>
      </c>
      <c r="E107" s="10"/>
      <c r="F107" s="18" t="s">
        <v>11</v>
      </c>
      <c r="G107" s="18" t="s">
        <v>11</v>
      </c>
      <c r="H107" s="10"/>
      <c r="I107" s="19">
        <v>17994836</v>
      </c>
      <c r="J107" s="19">
        <v>750</v>
      </c>
      <c r="K107" s="17" t="s">
        <v>6</v>
      </c>
      <c r="L107" s="10"/>
      <c r="M107" s="60">
        <v>541</v>
      </c>
      <c r="N107" s="60">
        <v>4159</v>
      </c>
      <c r="O107" s="60">
        <v>3090</v>
      </c>
      <c r="P107" s="10"/>
      <c r="Q107" s="60">
        <f>N107*$Q$188</f>
        <v>62385</v>
      </c>
      <c r="R107" s="10"/>
      <c r="S107" s="62">
        <f t="shared" si="20"/>
        <v>66544</v>
      </c>
      <c r="T107" s="10"/>
      <c r="U107" s="64">
        <v>23.1</v>
      </c>
      <c r="V107" s="64">
        <v>15.82</v>
      </c>
      <c r="W107" s="10"/>
      <c r="X107" s="43">
        <v>1080000000</v>
      </c>
      <c r="Y107" s="36">
        <v>7.6999999999999999E-2</v>
      </c>
      <c r="Z107" s="10"/>
      <c r="AA107" s="20">
        <v>50</v>
      </c>
      <c r="AB107" s="20">
        <v>8</v>
      </c>
      <c r="AC107" s="20">
        <v>1</v>
      </c>
      <c r="AD107" s="20">
        <v>39</v>
      </c>
      <c r="AE107" s="20">
        <v>2</v>
      </c>
      <c r="AF107" s="66">
        <f t="shared" si="21"/>
        <v>100</v>
      </c>
      <c r="AG107" s="10"/>
      <c r="AH107" s="36">
        <v>3.6999999999999998E-2</v>
      </c>
      <c r="AI107" s="40">
        <v>1914</v>
      </c>
      <c r="AJ107" s="37">
        <v>0.42</v>
      </c>
      <c r="AK107" s="42" t="s">
        <v>214</v>
      </c>
      <c r="AL107" s="41">
        <v>1026</v>
      </c>
      <c r="AN107" s="86"/>
      <c r="AO107" s="87"/>
      <c r="AP107" s="88">
        <f t="shared" si="22"/>
        <v>0</v>
      </c>
      <c r="AR107" s="86">
        <f t="shared" si="23"/>
        <v>0</v>
      </c>
      <c r="AS107" s="87"/>
      <c r="AT107" s="88">
        <f t="shared" si="24"/>
        <v>0</v>
      </c>
      <c r="AV107" s="88">
        <v>0</v>
      </c>
    </row>
    <row r="108" spans="1:48" ht="24" customHeight="1">
      <c r="A108" s="16"/>
      <c r="B108" s="17">
        <f t="shared" si="19"/>
        <v>100</v>
      </c>
      <c r="C108" s="10"/>
      <c r="D108" s="18" t="s">
        <v>111</v>
      </c>
      <c r="E108" s="10"/>
      <c r="F108" s="18" t="s">
        <v>8</v>
      </c>
      <c r="G108" s="18" t="s">
        <v>212</v>
      </c>
      <c r="H108" s="10"/>
      <c r="I108" s="19">
        <v>429362</v>
      </c>
      <c r="J108" s="19">
        <v>24140</v>
      </c>
      <c r="K108" s="17" t="s">
        <v>14</v>
      </c>
      <c r="L108" s="10"/>
      <c r="M108" s="60">
        <v>22</v>
      </c>
      <c r="N108" s="60">
        <v>26</v>
      </c>
      <c r="O108" s="60">
        <v>26</v>
      </c>
      <c r="P108" s="10"/>
      <c r="Q108" s="60">
        <f>N108*$Q$189</f>
        <v>780</v>
      </c>
      <c r="R108" s="10"/>
      <c r="S108" s="62">
        <f t="shared" si="20"/>
        <v>806</v>
      </c>
      <c r="T108" s="10"/>
      <c r="U108" s="64">
        <v>6.1</v>
      </c>
      <c r="V108" s="64">
        <v>6.1</v>
      </c>
      <c r="W108" s="10"/>
      <c r="X108" s="43">
        <f>AP108+AT108</f>
        <v>523151616.00000006</v>
      </c>
      <c r="Y108" s="36">
        <f>X108/AV108</f>
        <v>4.5678129398410899E-2</v>
      </c>
      <c r="Z108" s="10"/>
      <c r="AA108" s="20">
        <v>18.2</v>
      </c>
      <c r="AB108" s="20">
        <v>40.9</v>
      </c>
      <c r="AC108" s="20">
        <v>4.5</v>
      </c>
      <c r="AD108" s="20">
        <v>27.3</v>
      </c>
      <c r="AE108" s="20">
        <v>9.1</v>
      </c>
      <c r="AF108" s="66">
        <f t="shared" si="21"/>
        <v>99.999999999999986</v>
      </c>
      <c r="AG108" s="10"/>
      <c r="AH108" s="72"/>
      <c r="AI108" s="73"/>
      <c r="AJ108" s="74"/>
      <c r="AK108" s="75"/>
      <c r="AL108" s="76"/>
      <c r="AN108" s="57">
        <v>25151.52</v>
      </c>
      <c r="AO108" s="35">
        <v>80</v>
      </c>
      <c r="AP108" s="43">
        <f t="shared" si="22"/>
        <v>52315161.600000001</v>
      </c>
      <c r="AR108" s="57">
        <f t="shared" si="23"/>
        <v>25151.52</v>
      </c>
      <c r="AS108" s="35">
        <v>24</v>
      </c>
      <c r="AT108" s="43">
        <f t="shared" si="24"/>
        <v>470836454.40000004</v>
      </c>
      <c r="AV108" s="43">
        <v>11453000000</v>
      </c>
    </row>
    <row r="109" spans="1:48" ht="24" customHeight="1">
      <c r="A109" s="16"/>
      <c r="B109" s="17">
        <f t="shared" si="19"/>
        <v>101</v>
      </c>
      <c r="C109" s="10"/>
      <c r="D109" s="18" t="s">
        <v>112</v>
      </c>
      <c r="E109" s="10"/>
      <c r="F109" s="18" t="s">
        <v>11</v>
      </c>
      <c r="G109" s="18" t="s">
        <v>11</v>
      </c>
      <c r="H109" s="10"/>
      <c r="I109" s="19">
        <v>4301018</v>
      </c>
      <c r="J109" s="19">
        <v>1120</v>
      </c>
      <c r="K109" s="17" t="s">
        <v>9</v>
      </c>
      <c r="L109" s="10"/>
      <c r="M109" s="60">
        <v>184</v>
      </c>
      <c r="N109" s="60">
        <v>1064</v>
      </c>
      <c r="O109" s="60">
        <v>672</v>
      </c>
      <c r="P109" s="10"/>
      <c r="Q109" s="60">
        <f t="shared" ref="Q109:Q119" si="25">N109*$Q$188</f>
        <v>15960</v>
      </c>
      <c r="R109" s="10"/>
      <c r="S109" s="62">
        <f t="shared" si="20"/>
        <v>17024</v>
      </c>
      <c r="T109" s="10"/>
      <c r="U109" s="64">
        <v>24.7</v>
      </c>
      <c r="V109" s="64">
        <v>17.55</v>
      </c>
      <c r="W109" s="10"/>
      <c r="X109" s="43">
        <v>389830000</v>
      </c>
      <c r="Y109" s="36">
        <v>8.2000000000000003E-2</v>
      </c>
      <c r="Z109" s="10"/>
      <c r="AA109" s="20">
        <v>60</v>
      </c>
      <c r="AB109" s="20">
        <v>10</v>
      </c>
      <c r="AC109" s="20">
        <v>2</v>
      </c>
      <c r="AD109" s="20">
        <v>27</v>
      </c>
      <c r="AE109" s="20">
        <v>1</v>
      </c>
      <c r="AF109" s="66">
        <f t="shared" si="21"/>
        <v>100</v>
      </c>
      <c r="AG109" s="10"/>
      <c r="AH109" s="36">
        <v>-5.7000000000000002E-2</v>
      </c>
      <c r="AI109" s="40">
        <v>9677</v>
      </c>
      <c r="AJ109" s="37">
        <v>0.63</v>
      </c>
      <c r="AK109" s="42" t="s">
        <v>214</v>
      </c>
      <c r="AL109" s="41">
        <v>948</v>
      </c>
      <c r="AN109" s="86"/>
      <c r="AO109" s="87"/>
      <c r="AP109" s="88">
        <f t="shared" si="22"/>
        <v>0</v>
      </c>
      <c r="AR109" s="86">
        <f t="shared" si="23"/>
        <v>0</v>
      </c>
      <c r="AS109" s="87"/>
      <c r="AT109" s="88">
        <f t="shared" si="24"/>
        <v>0</v>
      </c>
      <c r="AV109" s="88">
        <v>0</v>
      </c>
    </row>
    <row r="110" spans="1:48" ht="24" customHeight="1">
      <c r="A110" s="16"/>
      <c r="B110" s="17">
        <f t="shared" si="19"/>
        <v>102</v>
      </c>
      <c r="C110" s="10"/>
      <c r="D110" s="18" t="s">
        <v>113</v>
      </c>
      <c r="E110" s="10"/>
      <c r="F110" s="18" t="s">
        <v>11</v>
      </c>
      <c r="G110" s="18" t="s">
        <v>11</v>
      </c>
      <c r="H110" s="10"/>
      <c r="I110" s="19">
        <v>1262132</v>
      </c>
      <c r="J110" s="19">
        <v>9760</v>
      </c>
      <c r="K110" s="17" t="s">
        <v>9</v>
      </c>
      <c r="L110" s="10"/>
      <c r="M110" s="60">
        <v>144</v>
      </c>
      <c r="N110" s="60">
        <v>173</v>
      </c>
      <c r="O110" s="60">
        <v>168</v>
      </c>
      <c r="P110" s="10"/>
      <c r="Q110" s="60">
        <f t="shared" si="25"/>
        <v>2595</v>
      </c>
      <c r="R110" s="10"/>
      <c r="S110" s="62">
        <f t="shared" si="20"/>
        <v>2768</v>
      </c>
      <c r="T110" s="10"/>
      <c r="U110" s="64">
        <v>13.7</v>
      </c>
      <c r="V110" s="64">
        <v>13.22</v>
      </c>
      <c r="W110" s="10"/>
      <c r="X110" s="43">
        <v>556910000</v>
      </c>
      <c r="Y110" s="36">
        <v>4.5999999999999999E-2</v>
      </c>
      <c r="Z110" s="10"/>
      <c r="AA110" s="20">
        <v>40</v>
      </c>
      <c r="AB110" s="20">
        <v>28</v>
      </c>
      <c r="AC110" s="20">
        <v>3</v>
      </c>
      <c r="AD110" s="20">
        <v>28</v>
      </c>
      <c r="AE110" s="20">
        <v>1</v>
      </c>
      <c r="AF110" s="66">
        <f t="shared" si="21"/>
        <v>100</v>
      </c>
      <c r="AG110" s="10"/>
      <c r="AH110" s="36">
        <v>4.3999999999999997E-2</v>
      </c>
      <c r="AI110" s="40">
        <v>40224</v>
      </c>
      <c r="AJ110" s="37">
        <v>0.8</v>
      </c>
      <c r="AK110" s="42" t="s">
        <v>223</v>
      </c>
      <c r="AL110" s="41">
        <v>727</v>
      </c>
      <c r="AN110" s="86"/>
      <c r="AO110" s="87"/>
      <c r="AP110" s="88">
        <f t="shared" si="22"/>
        <v>0</v>
      </c>
      <c r="AR110" s="86">
        <f t="shared" si="23"/>
        <v>0</v>
      </c>
      <c r="AS110" s="87"/>
      <c r="AT110" s="88">
        <f t="shared" si="24"/>
        <v>0</v>
      </c>
      <c r="AV110" s="88">
        <v>0</v>
      </c>
    </row>
    <row r="111" spans="1:48" ht="24" customHeight="1">
      <c r="A111" s="16"/>
      <c r="B111" s="17">
        <f t="shared" si="19"/>
        <v>103</v>
      </c>
      <c r="C111" s="10"/>
      <c r="D111" s="18" t="s">
        <v>114</v>
      </c>
      <c r="E111" s="10"/>
      <c r="F111" s="18" t="s">
        <v>13</v>
      </c>
      <c r="G111" s="18" t="s">
        <v>222</v>
      </c>
      <c r="H111" s="10"/>
      <c r="I111" s="19">
        <v>127540424</v>
      </c>
      <c r="J111" s="19">
        <v>9040</v>
      </c>
      <c r="K111" s="17" t="s">
        <v>9</v>
      </c>
      <c r="L111" s="10"/>
      <c r="M111" s="60">
        <v>16039</v>
      </c>
      <c r="N111" s="60">
        <v>16725</v>
      </c>
      <c r="O111" s="60">
        <v>19676</v>
      </c>
      <c r="P111" s="10"/>
      <c r="Q111" s="60">
        <f t="shared" si="25"/>
        <v>250875</v>
      </c>
      <c r="R111" s="10"/>
      <c r="S111" s="62">
        <f t="shared" si="20"/>
        <v>267600</v>
      </c>
      <c r="T111" s="10"/>
      <c r="U111" s="64">
        <v>13.1</v>
      </c>
      <c r="V111" s="64">
        <v>15.73</v>
      </c>
      <c r="W111" s="10"/>
      <c r="X111" s="43">
        <v>46990000000</v>
      </c>
      <c r="Y111" s="36">
        <v>4.3999999999999997E-2</v>
      </c>
      <c r="Z111" s="10"/>
      <c r="AA111" s="20">
        <v>38</v>
      </c>
      <c r="AB111" s="20">
        <v>10</v>
      </c>
      <c r="AC111" s="20">
        <v>2</v>
      </c>
      <c r="AD111" s="20">
        <v>48</v>
      </c>
      <c r="AE111" s="20">
        <v>2</v>
      </c>
      <c r="AF111" s="66">
        <f t="shared" si="21"/>
        <v>100</v>
      </c>
      <c r="AG111" s="10"/>
      <c r="AH111" s="36">
        <v>-1.4E-2</v>
      </c>
      <c r="AI111" s="40">
        <v>31524</v>
      </c>
      <c r="AJ111" s="37">
        <v>0.78</v>
      </c>
      <c r="AK111" s="42" t="s">
        <v>213</v>
      </c>
      <c r="AL111" s="41">
        <v>847</v>
      </c>
      <c r="AN111" s="86"/>
      <c r="AO111" s="87"/>
      <c r="AP111" s="88">
        <f t="shared" si="22"/>
        <v>0</v>
      </c>
      <c r="AR111" s="86">
        <f t="shared" si="23"/>
        <v>0</v>
      </c>
      <c r="AS111" s="87"/>
      <c r="AT111" s="88">
        <f t="shared" si="24"/>
        <v>0</v>
      </c>
      <c r="AV111" s="88">
        <v>0</v>
      </c>
    </row>
    <row r="112" spans="1:48" ht="24" customHeight="1">
      <c r="A112" s="16"/>
      <c r="B112" s="17">
        <f t="shared" si="19"/>
        <v>104</v>
      </c>
      <c r="C112" s="10"/>
      <c r="D112" s="18" t="s">
        <v>115</v>
      </c>
      <c r="E112" s="10"/>
      <c r="F112" s="18" t="s">
        <v>18</v>
      </c>
      <c r="G112" s="18" t="s">
        <v>224</v>
      </c>
      <c r="H112" s="10"/>
      <c r="I112" s="19">
        <v>104937</v>
      </c>
      <c r="J112" s="19">
        <v>3680</v>
      </c>
      <c r="K112" s="17" t="s">
        <v>9</v>
      </c>
      <c r="L112" s="10"/>
      <c r="M112" s="60">
        <v>2</v>
      </c>
      <c r="N112" s="60">
        <v>2</v>
      </c>
      <c r="O112" s="60">
        <v>16</v>
      </c>
      <c r="P112" s="10"/>
      <c r="Q112" s="60">
        <f t="shared" si="25"/>
        <v>30</v>
      </c>
      <c r="R112" s="10"/>
      <c r="S112" s="62">
        <f t="shared" si="20"/>
        <v>32</v>
      </c>
      <c r="T112" s="10"/>
      <c r="U112" s="64">
        <v>1.9</v>
      </c>
      <c r="V112" s="64">
        <v>15.66</v>
      </c>
      <c r="W112" s="10"/>
      <c r="X112" s="43">
        <v>2090000</v>
      </c>
      <c r="Y112" s="36">
        <v>6.0000000000000001E-3</v>
      </c>
      <c r="Z112" s="10"/>
      <c r="AA112" s="20">
        <v>74</v>
      </c>
      <c r="AB112" s="20">
        <v>14</v>
      </c>
      <c r="AC112" s="20">
        <v>2</v>
      </c>
      <c r="AD112" s="20">
        <v>9</v>
      </c>
      <c r="AE112" s="20">
        <v>1</v>
      </c>
      <c r="AF112" s="66">
        <f t="shared" si="21"/>
        <v>100</v>
      </c>
      <c r="AG112" s="10"/>
      <c r="AH112" s="36">
        <v>-3.0000000000000001E-3</v>
      </c>
      <c r="AI112" s="40">
        <v>5406</v>
      </c>
      <c r="AJ112" s="37">
        <v>0.82</v>
      </c>
      <c r="AK112" s="42" t="s">
        <v>214</v>
      </c>
      <c r="AL112" s="41">
        <v>933</v>
      </c>
      <c r="AN112" s="86"/>
      <c r="AO112" s="87"/>
      <c r="AP112" s="88">
        <f t="shared" si="22"/>
        <v>0</v>
      </c>
      <c r="AR112" s="86">
        <f t="shared" si="23"/>
        <v>0</v>
      </c>
      <c r="AS112" s="87"/>
      <c r="AT112" s="88">
        <f t="shared" si="24"/>
        <v>0</v>
      </c>
      <c r="AV112" s="88">
        <v>0</v>
      </c>
    </row>
    <row r="113" spans="1:48" ht="24" customHeight="1">
      <c r="A113" s="16"/>
      <c r="B113" s="17">
        <f t="shared" si="19"/>
        <v>105</v>
      </c>
      <c r="C113" s="10"/>
      <c r="D113" s="18" t="s">
        <v>116</v>
      </c>
      <c r="E113" s="10"/>
      <c r="F113" s="18" t="s">
        <v>18</v>
      </c>
      <c r="G113" s="18" t="s">
        <v>224</v>
      </c>
      <c r="H113" s="10"/>
      <c r="I113" s="19">
        <v>3027398</v>
      </c>
      <c r="J113" s="19">
        <v>3550</v>
      </c>
      <c r="K113" s="17" t="s">
        <v>9</v>
      </c>
      <c r="L113" s="10"/>
      <c r="M113" s="60">
        <v>484</v>
      </c>
      <c r="N113" s="60">
        <v>499</v>
      </c>
      <c r="O113" s="60">
        <v>541</v>
      </c>
      <c r="P113" s="10"/>
      <c r="Q113" s="60">
        <f t="shared" si="25"/>
        <v>7485</v>
      </c>
      <c r="R113" s="10"/>
      <c r="S113" s="62">
        <f t="shared" si="20"/>
        <v>7984</v>
      </c>
      <c r="T113" s="10"/>
      <c r="U113" s="64">
        <v>16.5</v>
      </c>
      <c r="V113" s="64">
        <v>16.95</v>
      </c>
      <c r="W113" s="10"/>
      <c r="X113" s="43">
        <v>613090000</v>
      </c>
      <c r="Y113" s="36">
        <v>5.5E-2</v>
      </c>
      <c r="Z113" s="10"/>
      <c r="AA113" s="20">
        <v>50</v>
      </c>
      <c r="AB113" s="20">
        <v>20</v>
      </c>
      <c r="AC113" s="20">
        <v>1</v>
      </c>
      <c r="AD113" s="20">
        <v>27</v>
      </c>
      <c r="AE113" s="20">
        <v>2</v>
      </c>
      <c r="AF113" s="66">
        <f t="shared" si="21"/>
        <v>100</v>
      </c>
      <c r="AG113" s="10"/>
      <c r="AH113" s="36">
        <v>-0.05</v>
      </c>
      <c r="AI113" s="40">
        <v>27797</v>
      </c>
      <c r="AJ113" s="37">
        <v>0.84</v>
      </c>
      <c r="AK113" s="42" t="s">
        <v>213</v>
      </c>
      <c r="AL113" s="41">
        <v>1037</v>
      </c>
      <c r="AN113" s="86"/>
      <c r="AO113" s="87"/>
      <c r="AP113" s="88">
        <f t="shared" si="22"/>
        <v>0</v>
      </c>
      <c r="AR113" s="86">
        <f t="shared" si="23"/>
        <v>0</v>
      </c>
      <c r="AS113" s="87"/>
      <c r="AT113" s="88">
        <f t="shared" si="24"/>
        <v>0</v>
      </c>
      <c r="AV113" s="88">
        <v>0</v>
      </c>
    </row>
    <row r="114" spans="1:48" ht="24" customHeight="1">
      <c r="A114" s="16"/>
      <c r="B114" s="17">
        <f t="shared" si="19"/>
        <v>106</v>
      </c>
      <c r="C114" s="10"/>
      <c r="D114" s="18" t="s">
        <v>117</v>
      </c>
      <c r="E114" s="10"/>
      <c r="F114" s="18" t="s">
        <v>8</v>
      </c>
      <c r="G114" s="18" t="s">
        <v>212</v>
      </c>
      <c r="H114" s="10"/>
      <c r="I114" s="19">
        <v>628615</v>
      </c>
      <c r="J114" s="19">
        <v>6970</v>
      </c>
      <c r="K114" s="17" t="s">
        <v>9</v>
      </c>
      <c r="L114" s="10"/>
      <c r="M114" s="60">
        <v>65</v>
      </c>
      <c r="N114" s="60">
        <v>67</v>
      </c>
      <c r="O114" s="60">
        <v>57</v>
      </c>
      <c r="P114" s="10"/>
      <c r="Q114" s="60">
        <f t="shared" si="25"/>
        <v>1005</v>
      </c>
      <c r="R114" s="10"/>
      <c r="S114" s="62">
        <f t="shared" si="20"/>
        <v>1072</v>
      </c>
      <c r="T114" s="10"/>
      <c r="U114" s="64">
        <v>10.7</v>
      </c>
      <c r="V114" s="64">
        <v>9.15</v>
      </c>
      <c r="W114" s="10"/>
      <c r="X114" s="43">
        <v>156590000</v>
      </c>
      <c r="Y114" s="36">
        <v>3.5999999999999997E-2</v>
      </c>
      <c r="Z114" s="10"/>
      <c r="AA114" s="20">
        <v>40</v>
      </c>
      <c r="AB114" s="20">
        <v>10</v>
      </c>
      <c r="AC114" s="20">
        <v>4</v>
      </c>
      <c r="AD114" s="20">
        <v>45</v>
      </c>
      <c r="AE114" s="20">
        <v>1</v>
      </c>
      <c r="AF114" s="66">
        <f t="shared" si="21"/>
        <v>100</v>
      </c>
      <c r="AG114" s="10"/>
      <c r="AH114" s="36">
        <v>-0.03</v>
      </c>
      <c r="AI114" s="40">
        <v>33601</v>
      </c>
      <c r="AJ114" s="37">
        <v>0.68</v>
      </c>
      <c r="AK114" s="42" t="s">
        <v>213</v>
      </c>
      <c r="AL114" s="41">
        <v>636</v>
      </c>
      <c r="AN114" s="86"/>
      <c r="AO114" s="87"/>
      <c r="AP114" s="88">
        <f t="shared" si="22"/>
        <v>0</v>
      </c>
      <c r="AR114" s="86">
        <f t="shared" si="23"/>
        <v>0</v>
      </c>
      <c r="AS114" s="87"/>
      <c r="AT114" s="88">
        <f t="shared" si="24"/>
        <v>0</v>
      </c>
      <c r="AV114" s="88">
        <v>0</v>
      </c>
    </row>
    <row r="115" spans="1:48" ht="24" customHeight="1">
      <c r="A115" s="16"/>
      <c r="B115" s="17">
        <f t="shared" si="19"/>
        <v>107</v>
      </c>
      <c r="C115" s="10"/>
      <c r="D115" s="18" t="s">
        <v>118</v>
      </c>
      <c r="E115" s="10"/>
      <c r="F115" s="18" t="s">
        <v>5</v>
      </c>
      <c r="G115" s="18" t="s">
        <v>226</v>
      </c>
      <c r="H115" s="10"/>
      <c r="I115" s="19">
        <v>35276784</v>
      </c>
      <c r="J115" s="19">
        <v>2580</v>
      </c>
      <c r="K115" s="17" t="s">
        <v>9</v>
      </c>
      <c r="L115" s="10"/>
      <c r="M115" s="60">
        <v>3785</v>
      </c>
      <c r="N115" s="60">
        <v>6917</v>
      </c>
      <c r="O115" s="60">
        <v>7320</v>
      </c>
      <c r="P115" s="10"/>
      <c r="Q115" s="60">
        <f t="shared" si="25"/>
        <v>103755</v>
      </c>
      <c r="R115" s="10"/>
      <c r="S115" s="62">
        <f t="shared" si="20"/>
        <v>110672</v>
      </c>
      <c r="T115" s="10"/>
      <c r="U115" s="64">
        <v>19.600000000000001</v>
      </c>
      <c r="V115" s="64">
        <v>20.8</v>
      </c>
      <c r="W115" s="10"/>
      <c r="X115" s="43">
        <v>6640000000</v>
      </c>
      <c r="Y115" s="36">
        <v>6.4000000000000001E-2</v>
      </c>
      <c r="Z115" s="10"/>
      <c r="AA115" s="20">
        <v>63</v>
      </c>
      <c r="AB115" s="20">
        <v>10</v>
      </c>
      <c r="AC115" s="20">
        <v>1</v>
      </c>
      <c r="AD115" s="20">
        <v>25</v>
      </c>
      <c r="AE115" s="20">
        <v>1</v>
      </c>
      <c r="AF115" s="66">
        <f t="shared" si="21"/>
        <v>100</v>
      </c>
      <c r="AG115" s="10"/>
      <c r="AH115" s="36">
        <v>-0.04</v>
      </c>
      <c r="AI115" s="40">
        <v>10748</v>
      </c>
      <c r="AJ115" s="37">
        <v>0.75</v>
      </c>
      <c r="AK115" s="42" t="s">
        <v>223</v>
      </c>
      <c r="AL115" s="41">
        <v>1143</v>
      </c>
      <c r="AN115" s="86"/>
      <c r="AO115" s="87"/>
      <c r="AP115" s="88">
        <f t="shared" si="22"/>
        <v>0</v>
      </c>
      <c r="AR115" s="86">
        <f t="shared" si="23"/>
        <v>0</v>
      </c>
      <c r="AS115" s="87"/>
      <c r="AT115" s="88">
        <f t="shared" si="24"/>
        <v>0</v>
      </c>
      <c r="AV115" s="88">
        <v>0</v>
      </c>
    </row>
    <row r="116" spans="1:48" ht="24" customHeight="1">
      <c r="A116" s="16"/>
      <c r="B116" s="17">
        <f t="shared" si="19"/>
        <v>108</v>
      </c>
      <c r="C116" s="10"/>
      <c r="D116" s="18" t="s">
        <v>119</v>
      </c>
      <c r="E116" s="10"/>
      <c r="F116" s="18" t="s">
        <v>11</v>
      </c>
      <c r="G116" s="18" t="s">
        <v>11</v>
      </c>
      <c r="H116" s="10"/>
      <c r="I116" s="19">
        <v>28829476</v>
      </c>
      <c r="J116" s="19">
        <v>480</v>
      </c>
      <c r="K116" s="17" t="s">
        <v>6</v>
      </c>
      <c r="L116" s="10"/>
      <c r="M116" s="60">
        <v>1379</v>
      </c>
      <c r="N116" s="60">
        <v>8665</v>
      </c>
      <c r="O116" s="60">
        <v>5054</v>
      </c>
      <c r="P116" s="10"/>
      <c r="Q116" s="60">
        <f t="shared" si="25"/>
        <v>129975</v>
      </c>
      <c r="R116" s="10"/>
      <c r="S116" s="62">
        <f t="shared" si="20"/>
        <v>138640</v>
      </c>
      <c r="T116" s="10"/>
      <c r="U116" s="64">
        <v>30.1</v>
      </c>
      <c r="V116" s="64">
        <v>17.420000000000002</v>
      </c>
      <c r="W116" s="10"/>
      <c r="X116" s="43">
        <v>1100000000</v>
      </c>
      <c r="Y116" s="36">
        <v>0.1</v>
      </c>
      <c r="Z116" s="10"/>
      <c r="AA116" s="20">
        <v>30</v>
      </c>
      <c r="AB116" s="20">
        <v>9</v>
      </c>
      <c r="AC116" s="20">
        <v>6</v>
      </c>
      <c r="AD116" s="20">
        <v>54</v>
      </c>
      <c r="AE116" s="20">
        <v>1</v>
      </c>
      <c r="AF116" s="66">
        <f t="shared" si="21"/>
        <v>100</v>
      </c>
      <c r="AG116" s="10"/>
      <c r="AH116" s="36">
        <v>-5.6000000000000001E-2</v>
      </c>
      <c r="AI116" s="40">
        <v>2424</v>
      </c>
      <c r="AJ116" s="37">
        <v>0.73</v>
      </c>
      <c r="AK116" s="42" t="s">
        <v>213</v>
      </c>
      <c r="AL116" s="41">
        <v>970</v>
      </c>
      <c r="AN116" s="86"/>
      <c r="AO116" s="87"/>
      <c r="AP116" s="88">
        <f t="shared" si="22"/>
        <v>0</v>
      </c>
      <c r="AR116" s="86">
        <f t="shared" si="23"/>
        <v>0</v>
      </c>
      <c r="AS116" s="87"/>
      <c r="AT116" s="88">
        <f t="shared" si="24"/>
        <v>0</v>
      </c>
      <c r="AV116" s="88">
        <v>0</v>
      </c>
    </row>
    <row r="117" spans="1:48" ht="24" customHeight="1">
      <c r="A117" s="16"/>
      <c r="B117" s="17">
        <f t="shared" si="19"/>
        <v>109</v>
      </c>
      <c r="C117" s="10"/>
      <c r="D117" s="18" t="s">
        <v>120</v>
      </c>
      <c r="E117" s="10"/>
      <c r="F117" s="18" t="s">
        <v>22</v>
      </c>
      <c r="G117" s="18" t="s">
        <v>224</v>
      </c>
      <c r="H117" s="10"/>
      <c r="I117" s="19">
        <v>52885224</v>
      </c>
      <c r="J117" s="19">
        <v>1190</v>
      </c>
      <c r="K117" s="17" t="s">
        <v>9</v>
      </c>
      <c r="L117" s="10"/>
      <c r="M117" s="60">
        <v>4887</v>
      </c>
      <c r="N117" s="60">
        <v>10540</v>
      </c>
      <c r="O117" s="60">
        <v>11075</v>
      </c>
      <c r="P117" s="10"/>
      <c r="Q117" s="60">
        <f t="shared" si="25"/>
        <v>158100</v>
      </c>
      <c r="R117" s="10"/>
      <c r="S117" s="62">
        <f t="shared" si="20"/>
        <v>168640</v>
      </c>
      <c r="T117" s="10"/>
      <c r="U117" s="64">
        <v>19.899999999999999</v>
      </c>
      <c r="V117" s="64">
        <v>21.12</v>
      </c>
      <c r="W117" s="10"/>
      <c r="X117" s="43">
        <v>4190000000</v>
      </c>
      <c r="Y117" s="36">
        <v>6.6000000000000003E-2</v>
      </c>
      <c r="Z117" s="10"/>
      <c r="AA117" s="20">
        <v>30</v>
      </c>
      <c r="AB117" s="20">
        <v>21</v>
      </c>
      <c r="AC117" s="20">
        <v>2</v>
      </c>
      <c r="AD117" s="20">
        <v>45</v>
      </c>
      <c r="AE117" s="20">
        <v>2</v>
      </c>
      <c r="AF117" s="66">
        <f t="shared" si="21"/>
        <v>100</v>
      </c>
      <c r="AG117" s="10"/>
      <c r="AH117" s="36">
        <v>-7.0999999999999994E-2</v>
      </c>
      <c r="AI117" s="40">
        <v>12066</v>
      </c>
      <c r="AJ117" s="37">
        <v>0.83</v>
      </c>
      <c r="AK117" s="42" t="s">
        <v>214</v>
      </c>
      <c r="AL117" s="41">
        <v>1158</v>
      </c>
      <c r="AN117" s="86"/>
      <c r="AO117" s="87"/>
      <c r="AP117" s="88">
        <f t="shared" si="22"/>
        <v>0</v>
      </c>
      <c r="AR117" s="86">
        <f t="shared" si="23"/>
        <v>0</v>
      </c>
      <c r="AS117" s="87"/>
      <c r="AT117" s="88">
        <f t="shared" si="24"/>
        <v>0</v>
      </c>
      <c r="AV117" s="88">
        <v>0</v>
      </c>
    </row>
    <row r="118" spans="1:48" ht="24" customHeight="1">
      <c r="A118" s="16"/>
      <c r="B118" s="17">
        <f t="shared" si="19"/>
        <v>110</v>
      </c>
      <c r="C118" s="10"/>
      <c r="D118" s="18" t="s">
        <v>121</v>
      </c>
      <c r="E118" s="10"/>
      <c r="F118" s="18" t="s">
        <v>11</v>
      </c>
      <c r="G118" s="18" t="s">
        <v>11</v>
      </c>
      <c r="H118" s="10"/>
      <c r="I118" s="19">
        <v>2479713</v>
      </c>
      <c r="J118" s="19">
        <v>4620</v>
      </c>
      <c r="K118" s="17" t="s">
        <v>9</v>
      </c>
      <c r="L118" s="10"/>
      <c r="M118" s="60">
        <v>731</v>
      </c>
      <c r="N118" s="60">
        <v>754</v>
      </c>
      <c r="O118" s="60">
        <v>467</v>
      </c>
      <c r="P118" s="10"/>
      <c r="Q118" s="60">
        <f t="shared" si="25"/>
        <v>11310</v>
      </c>
      <c r="R118" s="10"/>
      <c r="S118" s="62">
        <f t="shared" si="20"/>
        <v>12064</v>
      </c>
      <c r="T118" s="10"/>
      <c r="U118" s="64">
        <v>30.4</v>
      </c>
      <c r="V118" s="64">
        <v>19.3</v>
      </c>
      <c r="W118" s="10"/>
      <c r="X118" s="43">
        <v>1140000000</v>
      </c>
      <c r="Y118" s="36">
        <v>0.10100000000000001</v>
      </c>
      <c r="Z118" s="10"/>
      <c r="AA118" s="20">
        <v>60</v>
      </c>
      <c r="AB118" s="20">
        <v>3</v>
      </c>
      <c r="AC118" s="20">
        <v>1</v>
      </c>
      <c r="AD118" s="20">
        <v>35</v>
      </c>
      <c r="AE118" s="20">
        <v>1</v>
      </c>
      <c r="AF118" s="66">
        <f t="shared" si="21"/>
        <v>100</v>
      </c>
      <c r="AG118" s="10"/>
      <c r="AH118" s="36">
        <v>-6.5000000000000002E-2</v>
      </c>
      <c r="AI118" s="40">
        <v>14973</v>
      </c>
      <c r="AJ118" s="37">
        <v>0.73</v>
      </c>
      <c r="AK118" s="42" t="s">
        <v>213</v>
      </c>
      <c r="AL118" s="41">
        <v>1127</v>
      </c>
      <c r="AN118" s="86"/>
      <c r="AO118" s="87"/>
      <c r="AP118" s="88">
        <f t="shared" si="22"/>
        <v>0</v>
      </c>
      <c r="AR118" s="86">
        <f t="shared" si="23"/>
        <v>0</v>
      </c>
      <c r="AS118" s="87"/>
      <c r="AT118" s="88">
        <f t="shared" si="24"/>
        <v>0</v>
      </c>
      <c r="AV118" s="88">
        <v>0</v>
      </c>
    </row>
    <row r="119" spans="1:48" ht="24" customHeight="1">
      <c r="A119" s="16"/>
      <c r="B119" s="17">
        <f t="shared" si="19"/>
        <v>111</v>
      </c>
      <c r="C119" s="10"/>
      <c r="D119" s="18" t="s">
        <v>122</v>
      </c>
      <c r="E119" s="10"/>
      <c r="F119" s="18" t="s">
        <v>22</v>
      </c>
      <c r="G119" s="18" t="s">
        <v>198</v>
      </c>
      <c r="H119" s="10"/>
      <c r="I119" s="19">
        <v>28982772</v>
      </c>
      <c r="J119" s="19">
        <v>730</v>
      </c>
      <c r="K119" s="17" t="s">
        <v>6</v>
      </c>
      <c r="L119" s="10"/>
      <c r="M119" s="60">
        <v>2006</v>
      </c>
      <c r="N119" s="60">
        <v>4622</v>
      </c>
      <c r="O119" s="60">
        <v>6765</v>
      </c>
      <c r="P119" s="10"/>
      <c r="Q119" s="60">
        <f t="shared" si="25"/>
        <v>69330</v>
      </c>
      <c r="R119" s="10"/>
      <c r="S119" s="62">
        <f t="shared" si="20"/>
        <v>73952</v>
      </c>
      <c r="T119" s="10"/>
      <c r="U119" s="64">
        <v>15.9</v>
      </c>
      <c r="V119" s="64">
        <v>22.88</v>
      </c>
      <c r="W119" s="10"/>
      <c r="X119" s="43">
        <v>1120000000</v>
      </c>
      <c r="Y119" s="36">
        <v>5.2999999999999999E-2</v>
      </c>
      <c r="Z119" s="10"/>
      <c r="AA119" s="20">
        <v>20</v>
      </c>
      <c r="AB119" s="20">
        <v>20</v>
      </c>
      <c r="AC119" s="20">
        <v>6</v>
      </c>
      <c r="AD119" s="20">
        <v>53</v>
      </c>
      <c r="AE119" s="20">
        <v>1</v>
      </c>
      <c r="AF119" s="66">
        <f t="shared" si="21"/>
        <v>100</v>
      </c>
      <c r="AG119" s="10"/>
      <c r="AH119" s="36">
        <v>-6.0000000000000001E-3</v>
      </c>
      <c r="AI119" s="40">
        <v>8071</v>
      </c>
      <c r="AJ119" s="37">
        <v>0.72</v>
      </c>
      <c r="AK119" s="42" t="s">
        <v>213</v>
      </c>
      <c r="AL119" s="41">
        <v>1084</v>
      </c>
      <c r="AN119" s="86"/>
      <c r="AO119" s="87"/>
      <c r="AP119" s="88">
        <f t="shared" si="22"/>
        <v>0</v>
      </c>
      <c r="AR119" s="86">
        <f t="shared" si="23"/>
        <v>0</v>
      </c>
      <c r="AS119" s="87"/>
      <c r="AT119" s="88">
        <f t="shared" si="24"/>
        <v>0</v>
      </c>
      <c r="AV119" s="88">
        <v>0</v>
      </c>
    </row>
    <row r="120" spans="1:48" ht="24" customHeight="1">
      <c r="A120" s="16"/>
      <c r="B120" s="17">
        <f t="shared" si="19"/>
        <v>112</v>
      </c>
      <c r="C120" s="10"/>
      <c r="D120" s="18" t="s">
        <v>123</v>
      </c>
      <c r="E120" s="10"/>
      <c r="F120" s="18" t="s">
        <v>8</v>
      </c>
      <c r="G120" s="18" t="s">
        <v>212</v>
      </c>
      <c r="H120" s="10"/>
      <c r="I120" s="19">
        <v>16987330</v>
      </c>
      <c r="J120" s="19">
        <v>46310</v>
      </c>
      <c r="K120" s="17" t="s">
        <v>14</v>
      </c>
      <c r="L120" s="10"/>
      <c r="M120" s="60">
        <v>621</v>
      </c>
      <c r="N120" s="60">
        <v>648</v>
      </c>
      <c r="O120" s="60">
        <v>648</v>
      </c>
      <c r="P120" s="10"/>
      <c r="Q120" s="60">
        <f>N120*$Q$189</f>
        <v>19440</v>
      </c>
      <c r="R120" s="10"/>
      <c r="S120" s="62">
        <f t="shared" si="20"/>
        <v>20088</v>
      </c>
      <c r="T120" s="10"/>
      <c r="U120" s="64">
        <v>3.8</v>
      </c>
      <c r="V120" s="64">
        <v>3.8</v>
      </c>
      <c r="W120" s="10"/>
      <c r="X120" s="43">
        <f>AP120+AT120</f>
        <v>23850470995.200001</v>
      </c>
      <c r="Y120" s="36">
        <f>X120/AV120</f>
        <v>3.0439845155757039E-2</v>
      </c>
      <c r="Z120" s="10"/>
      <c r="AA120" s="20">
        <v>38</v>
      </c>
      <c r="AB120" s="20">
        <v>21.4</v>
      </c>
      <c r="AC120" s="20">
        <v>29.8</v>
      </c>
      <c r="AD120" s="20">
        <v>9.1999999999999993</v>
      </c>
      <c r="AE120" s="20">
        <v>1.6</v>
      </c>
      <c r="AF120" s="66">
        <f t="shared" si="21"/>
        <v>100</v>
      </c>
      <c r="AG120" s="10"/>
      <c r="AH120" s="72"/>
      <c r="AI120" s="73"/>
      <c r="AJ120" s="74"/>
      <c r="AK120" s="75"/>
      <c r="AL120" s="76"/>
      <c r="AN120" s="57">
        <v>46007.853000000003</v>
      </c>
      <c r="AO120" s="35">
        <v>80</v>
      </c>
      <c r="AP120" s="43">
        <f t="shared" si="22"/>
        <v>2385047099.5200005</v>
      </c>
      <c r="AR120" s="57">
        <f t="shared" si="23"/>
        <v>46007.853000000003</v>
      </c>
      <c r="AS120" s="35">
        <v>24</v>
      </c>
      <c r="AT120" s="43">
        <f t="shared" si="24"/>
        <v>21465423895.68</v>
      </c>
      <c r="AV120" s="43">
        <v>783528000000</v>
      </c>
    </row>
    <row r="121" spans="1:48" ht="24" customHeight="1">
      <c r="A121" s="16"/>
      <c r="B121" s="17">
        <f t="shared" si="19"/>
        <v>113</v>
      </c>
      <c r="C121" s="10"/>
      <c r="D121" s="18" t="s">
        <v>124</v>
      </c>
      <c r="E121" s="10"/>
      <c r="F121" s="18" t="s">
        <v>18</v>
      </c>
      <c r="G121" s="18" t="s">
        <v>224</v>
      </c>
      <c r="H121" s="10"/>
      <c r="I121" s="19">
        <v>4660833</v>
      </c>
      <c r="J121" s="19">
        <v>39070</v>
      </c>
      <c r="K121" s="17" t="s">
        <v>14</v>
      </c>
      <c r="L121" s="10"/>
      <c r="M121" s="60">
        <v>327</v>
      </c>
      <c r="N121" s="60">
        <v>364</v>
      </c>
      <c r="O121" s="60">
        <v>364</v>
      </c>
      <c r="P121" s="10"/>
      <c r="Q121" s="60">
        <f>N121*$Q$189</f>
        <v>10920</v>
      </c>
      <c r="R121" s="10"/>
      <c r="S121" s="62">
        <f t="shared" si="20"/>
        <v>11284</v>
      </c>
      <c r="T121" s="10"/>
      <c r="U121" s="64">
        <v>7.8</v>
      </c>
      <c r="V121" s="64">
        <v>7.8</v>
      </c>
      <c r="W121" s="10"/>
      <c r="X121" s="43">
        <f>AP121+AT121</f>
        <v>11655819302.4</v>
      </c>
      <c r="Y121" s="36">
        <f>X121/AV121</f>
        <v>6.2047224453032672E-2</v>
      </c>
      <c r="Z121" s="10"/>
      <c r="AA121" s="20">
        <v>68.5</v>
      </c>
      <c r="AB121" s="20">
        <v>15.9</v>
      </c>
      <c r="AC121" s="20">
        <v>1.5</v>
      </c>
      <c r="AD121" s="20">
        <v>7.6</v>
      </c>
      <c r="AE121" s="20">
        <v>6.5</v>
      </c>
      <c r="AF121" s="66">
        <f t="shared" si="21"/>
        <v>100</v>
      </c>
      <c r="AG121" s="10"/>
      <c r="AH121" s="72"/>
      <c r="AI121" s="73"/>
      <c r="AJ121" s="74"/>
      <c r="AK121" s="75"/>
      <c r="AL121" s="76"/>
      <c r="AN121" s="57">
        <v>40026.851999999999</v>
      </c>
      <c r="AO121" s="35">
        <v>80</v>
      </c>
      <c r="AP121" s="43">
        <f t="shared" si="22"/>
        <v>1165581930.24</v>
      </c>
      <c r="AR121" s="57">
        <f t="shared" si="23"/>
        <v>40026.851999999999</v>
      </c>
      <c r="AS121" s="35">
        <v>24</v>
      </c>
      <c r="AT121" s="43">
        <f t="shared" si="24"/>
        <v>10490237372.16</v>
      </c>
      <c r="AV121" s="43">
        <v>187854000000</v>
      </c>
    </row>
    <row r="122" spans="1:48" ht="24" customHeight="1">
      <c r="A122" s="16"/>
      <c r="B122" s="17">
        <f t="shared" si="19"/>
        <v>114</v>
      </c>
      <c r="C122" s="10"/>
      <c r="D122" s="18" t="s">
        <v>125</v>
      </c>
      <c r="E122" s="10"/>
      <c r="F122" s="18" t="s">
        <v>11</v>
      </c>
      <c r="G122" s="18" t="s">
        <v>11</v>
      </c>
      <c r="H122" s="10"/>
      <c r="I122" s="19">
        <v>20672988</v>
      </c>
      <c r="J122" s="19">
        <v>370</v>
      </c>
      <c r="K122" s="17" t="s">
        <v>6</v>
      </c>
      <c r="L122" s="10"/>
      <c r="M122" s="60">
        <v>978</v>
      </c>
      <c r="N122" s="60">
        <v>5414</v>
      </c>
      <c r="O122" s="60">
        <v>2514</v>
      </c>
      <c r="P122" s="10"/>
      <c r="Q122" s="60">
        <f>N122*$Q$188</f>
        <v>81210</v>
      </c>
      <c r="R122" s="10"/>
      <c r="S122" s="62">
        <f t="shared" si="20"/>
        <v>86624</v>
      </c>
      <c r="T122" s="10"/>
      <c r="U122" s="64">
        <v>26.2</v>
      </c>
      <c r="V122" s="64">
        <v>12.21</v>
      </c>
      <c r="W122" s="10"/>
      <c r="X122" s="43">
        <v>655550000</v>
      </c>
      <c r="Y122" s="36">
        <v>8.6999999999999994E-2</v>
      </c>
      <c r="Z122" s="10"/>
      <c r="AA122" s="20">
        <v>58</v>
      </c>
      <c r="AB122" s="20">
        <v>11</v>
      </c>
      <c r="AC122" s="20">
        <v>1</v>
      </c>
      <c r="AD122" s="20">
        <v>28</v>
      </c>
      <c r="AE122" s="20">
        <v>2</v>
      </c>
      <c r="AF122" s="66">
        <f t="shared" si="21"/>
        <v>100</v>
      </c>
      <c r="AG122" s="10"/>
      <c r="AH122" s="36">
        <v>-5.0000000000000001E-3</v>
      </c>
      <c r="AI122" s="40">
        <v>2111</v>
      </c>
      <c r="AJ122" s="37">
        <v>0.5</v>
      </c>
      <c r="AK122" s="42" t="s">
        <v>214</v>
      </c>
      <c r="AL122" s="41">
        <v>776</v>
      </c>
      <c r="AN122" s="86"/>
      <c r="AO122" s="87"/>
      <c r="AP122" s="88">
        <f t="shared" si="22"/>
        <v>0</v>
      </c>
      <c r="AR122" s="86">
        <f t="shared" si="23"/>
        <v>0</v>
      </c>
      <c r="AS122" s="87"/>
      <c r="AT122" s="88">
        <f t="shared" si="24"/>
        <v>0</v>
      </c>
      <c r="AV122" s="88">
        <v>0</v>
      </c>
    </row>
    <row r="123" spans="1:48" ht="24" customHeight="1">
      <c r="A123" s="16"/>
      <c r="B123" s="17">
        <f t="shared" si="19"/>
        <v>115</v>
      </c>
      <c r="C123" s="10"/>
      <c r="D123" s="18" t="s">
        <v>126</v>
      </c>
      <c r="E123" s="10"/>
      <c r="F123" s="18" t="s">
        <v>11</v>
      </c>
      <c r="G123" s="18" t="s">
        <v>11</v>
      </c>
      <c r="H123" s="10"/>
      <c r="I123" s="19">
        <v>185989632</v>
      </c>
      <c r="J123" s="19">
        <v>2450</v>
      </c>
      <c r="K123" s="17" t="s">
        <v>9</v>
      </c>
      <c r="L123" s="10"/>
      <c r="M123" s="60">
        <v>5053</v>
      </c>
      <c r="N123" s="60">
        <v>39802</v>
      </c>
      <c r="O123" s="60">
        <v>19710</v>
      </c>
      <c r="P123" s="10"/>
      <c r="Q123" s="60">
        <f>N123*$Q$188</f>
        <v>597030</v>
      </c>
      <c r="R123" s="10"/>
      <c r="S123" s="62">
        <f t="shared" si="20"/>
        <v>636832</v>
      </c>
      <c r="T123" s="10"/>
      <c r="U123" s="64">
        <v>21.4</v>
      </c>
      <c r="V123" s="64">
        <v>9.86</v>
      </c>
      <c r="W123" s="10"/>
      <c r="X123" s="43">
        <v>28790000000</v>
      </c>
      <c r="Y123" s="36">
        <v>7.0999999999999994E-2</v>
      </c>
      <c r="Z123" s="10"/>
      <c r="AA123" s="20">
        <v>52</v>
      </c>
      <c r="AB123" s="20">
        <v>8</v>
      </c>
      <c r="AC123" s="20">
        <v>2</v>
      </c>
      <c r="AD123" s="20">
        <v>37</v>
      </c>
      <c r="AE123" s="20">
        <v>1</v>
      </c>
      <c r="AF123" s="66">
        <f t="shared" si="21"/>
        <v>100</v>
      </c>
      <c r="AG123" s="10"/>
      <c r="AH123" s="36">
        <v>8.0000000000000002E-3</v>
      </c>
      <c r="AI123" s="40">
        <v>6309</v>
      </c>
      <c r="AJ123" s="37">
        <v>0.45</v>
      </c>
      <c r="AK123" s="42" t="s">
        <v>214</v>
      </c>
      <c r="AL123" s="41">
        <v>631</v>
      </c>
      <c r="AN123" s="86"/>
      <c r="AO123" s="87"/>
      <c r="AP123" s="88">
        <f t="shared" si="22"/>
        <v>0</v>
      </c>
      <c r="AR123" s="86">
        <f t="shared" si="23"/>
        <v>0</v>
      </c>
      <c r="AS123" s="87"/>
      <c r="AT123" s="88">
        <f t="shared" si="24"/>
        <v>0</v>
      </c>
      <c r="AV123" s="88">
        <v>0</v>
      </c>
    </row>
    <row r="124" spans="1:48" ht="24" customHeight="1">
      <c r="A124" s="16"/>
      <c r="B124" s="17">
        <f t="shared" si="19"/>
        <v>116</v>
      </c>
      <c r="C124" s="10"/>
      <c r="D124" s="18" t="s">
        <v>127</v>
      </c>
      <c r="E124" s="10"/>
      <c r="F124" s="18" t="s">
        <v>8</v>
      </c>
      <c r="G124" s="18" t="s">
        <v>212</v>
      </c>
      <c r="H124" s="10"/>
      <c r="I124" s="19">
        <v>5254694</v>
      </c>
      <c r="J124" s="19">
        <v>82330</v>
      </c>
      <c r="K124" s="17" t="s">
        <v>14</v>
      </c>
      <c r="L124" s="10"/>
      <c r="M124" s="60">
        <v>135</v>
      </c>
      <c r="N124" s="60">
        <v>143</v>
      </c>
      <c r="O124" s="60">
        <v>143</v>
      </c>
      <c r="P124" s="10"/>
      <c r="Q124" s="60">
        <f>N124*$Q$189</f>
        <v>4290</v>
      </c>
      <c r="R124" s="10"/>
      <c r="S124" s="62">
        <f t="shared" si="20"/>
        <v>4433</v>
      </c>
      <c r="T124" s="10"/>
      <c r="U124" s="64">
        <v>2.7</v>
      </c>
      <c r="V124" s="64">
        <v>2.7</v>
      </c>
      <c r="W124" s="10"/>
      <c r="X124" s="43">
        <f>AP124+AT124</f>
        <v>8060688178.3999996</v>
      </c>
      <c r="Y124" s="36">
        <f>X124/AV124</f>
        <v>2.185492975948073E-2</v>
      </c>
      <c r="Z124" s="10"/>
      <c r="AA124" s="20">
        <v>49.6</v>
      </c>
      <c r="AB124" s="20">
        <v>17</v>
      </c>
      <c r="AC124" s="20">
        <v>8.9</v>
      </c>
      <c r="AD124" s="20">
        <v>11.9</v>
      </c>
      <c r="AE124" s="20">
        <v>12.6</v>
      </c>
      <c r="AF124" s="66">
        <f t="shared" si="21"/>
        <v>100</v>
      </c>
      <c r="AG124" s="10"/>
      <c r="AH124" s="72"/>
      <c r="AI124" s="73"/>
      <c r="AJ124" s="74"/>
      <c r="AK124" s="75"/>
      <c r="AL124" s="76"/>
      <c r="AN124" s="57">
        <v>70460.561000000002</v>
      </c>
      <c r="AO124" s="35">
        <v>80</v>
      </c>
      <c r="AP124" s="43">
        <f t="shared" si="22"/>
        <v>806068817.83999991</v>
      </c>
      <c r="AR124" s="57">
        <f t="shared" si="23"/>
        <v>70460.561000000002</v>
      </c>
      <c r="AS124" s="35">
        <v>24</v>
      </c>
      <c r="AT124" s="43">
        <f t="shared" si="24"/>
        <v>7254619360.5599995</v>
      </c>
      <c r="AV124" s="43">
        <v>368827000000</v>
      </c>
    </row>
    <row r="125" spans="1:48" ht="24" customHeight="1">
      <c r="A125" s="16"/>
      <c r="B125" s="17">
        <f t="shared" si="19"/>
        <v>117</v>
      </c>
      <c r="C125" s="10"/>
      <c r="D125" s="18" t="s">
        <v>128</v>
      </c>
      <c r="E125" s="10"/>
      <c r="F125" s="18" t="s">
        <v>5</v>
      </c>
      <c r="G125" s="18" t="s">
        <v>226</v>
      </c>
      <c r="H125" s="10"/>
      <c r="I125" s="19">
        <v>4424762</v>
      </c>
      <c r="J125" s="19">
        <v>18080</v>
      </c>
      <c r="K125" s="17" t="s">
        <v>14</v>
      </c>
      <c r="L125" s="10"/>
      <c r="M125" s="60">
        <v>692</v>
      </c>
      <c r="N125" s="60">
        <v>713</v>
      </c>
      <c r="O125" s="60">
        <v>713</v>
      </c>
      <c r="P125" s="10"/>
      <c r="Q125" s="60">
        <f>N125*$Q$189</f>
        <v>21390</v>
      </c>
      <c r="R125" s="10"/>
      <c r="S125" s="62">
        <f t="shared" si="20"/>
        <v>22103</v>
      </c>
      <c r="T125" s="10"/>
      <c r="U125" s="64">
        <v>16.100000000000001</v>
      </c>
      <c r="V125" s="64">
        <v>16.100000000000001</v>
      </c>
      <c r="W125" s="10"/>
      <c r="X125" s="43">
        <f>AP125+AT125</f>
        <v>8397227448.8000011</v>
      </c>
      <c r="Y125" s="36">
        <f>X125/AV125</f>
        <v>0.12734455723753055</v>
      </c>
      <c r="Z125" s="10"/>
      <c r="AA125" s="20">
        <v>64.7</v>
      </c>
      <c r="AB125" s="20">
        <v>3.9</v>
      </c>
      <c r="AC125" s="20">
        <v>0.7</v>
      </c>
      <c r="AD125" s="20">
        <v>22.5</v>
      </c>
      <c r="AE125" s="20">
        <v>8.1999999999999993</v>
      </c>
      <c r="AF125" s="66">
        <f t="shared" si="21"/>
        <v>100.00000000000001</v>
      </c>
      <c r="AG125" s="10"/>
      <c r="AH125" s="72"/>
      <c r="AI125" s="73"/>
      <c r="AJ125" s="74"/>
      <c r="AK125" s="75"/>
      <c r="AL125" s="76"/>
      <c r="AN125" s="57">
        <v>14721.647000000001</v>
      </c>
      <c r="AO125" s="35">
        <v>80</v>
      </c>
      <c r="AP125" s="43">
        <f t="shared" si="22"/>
        <v>839722744.88000011</v>
      </c>
      <c r="AR125" s="57">
        <f t="shared" si="23"/>
        <v>14721.647000000001</v>
      </c>
      <c r="AS125" s="35">
        <v>24</v>
      </c>
      <c r="AT125" s="43">
        <f t="shared" si="24"/>
        <v>7557504703.920001</v>
      </c>
      <c r="AV125" s="43">
        <v>65941000000</v>
      </c>
    </row>
    <row r="126" spans="1:48" ht="24" customHeight="1">
      <c r="A126" s="16"/>
      <c r="B126" s="17">
        <f t="shared" si="19"/>
        <v>118</v>
      </c>
      <c r="C126" s="10"/>
      <c r="D126" s="18" t="s">
        <v>129</v>
      </c>
      <c r="E126" s="10"/>
      <c r="F126" s="18" t="s">
        <v>5</v>
      </c>
      <c r="G126" s="18" t="s">
        <v>198</v>
      </c>
      <c r="H126" s="10"/>
      <c r="I126" s="19">
        <v>193203472</v>
      </c>
      <c r="J126" s="19">
        <v>1510</v>
      </c>
      <c r="K126" s="17" t="s">
        <v>9</v>
      </c>
      <c r="L126" s="10"/>
      <c r="M126" s="60">
        <v>4448</v>
      </c>
      <c r="N126" s="60">
        <v>27582</v>
      </c>
      <c r="O126" s="60">
        <v>52708</v>
      </c>
      <c r="P126" s="10"/>
      <c r="Q126" s="60">
        <f t="shared" ref="Q126:Q131" si="26">N126*$Q$188</f>
        <v>413730</v>
      </c>
      <c r="R126" s="10"/>
      <c r="S126" s="62">
        <f t="shared" si="20"/>
        <v>441312</v>
      </c>
      <c r="T126" s="10"/>
      <c r="U126" s="64">
        <v>14.3</v>
      </c>
      <c r="V126" s="64">
        <v>25.16</v>
      </c>
      <c r="W126" s="10"/>
      <c r="X126" s="43">
        <v>13230000000</v>
      </c>
      <c r="Y126" s="36">
        <v>4.7E-2</v>
      </c>
      <c r="Z126" s="10"/>
      <c r="AA126" s="20">
        <v>21</v>
      </c>
      <c r="AB126" s="20">
        <v>20</v>
      </c>
      <c r="AC126" s="20">
        <v>8</v>
      </c>
      <c r="AD126" s="20">
        <v>50</v>
      </c>
      <c r="AE126" s="20">
        <v>1</v>
      </c>
      <c r="AF126" s="66">
        <f t="shared" si="21"/>
        <v>100</v>
      </c>
      <c r="AG126" s="10"/>
      <c r="AH126" s="36">
        <v>-3.1E-2</v>
      </c>
      <c r="AI126" s="40">
        <v>9499</v>
      </c>
      <c r="AJ126" s="37">
        <v>0.75</v>
      </c>
      <c r="AK126" s="42" t="s">
        <v>213</v>
      </c>
      <c r="AL126" s="41">
        <v>1461</v>
      </c>
      <c r="AN126" s="86"/>
      <c r="AO126" s="87"/>
      <c r="AP126" s="88">
        <f t="shared" si="22"/>
        <v>0</v>
      </c>
      <c r="AR126" s="86">
        <f t="shared" si="23"/>
        <v>0</v>
      </c>
      <c r="AS126" s="87"/>
      <c r="AT126" s="88">
        <f t="shared" si="24"/>
        <v>0</v>
      </c>
      <c r="AV126" s="88">
        <v>0</v>
      </c>
    </row>
    <row r="127" spans="1:48" ht="24" customHeight="1">
      <c r="A127" s="16"/>
      <c r="B127" s="17">
        <f t="shared" si="19"/>
        <v>119</v>
      </c>
      <c r="C127" s="10"/>
      <c r="D127" s="18" t="s">
        <v>130</v>
      </c>
      <c r="E127" s="10"/>
      <c r="F127" s="18" t="s">
        <v>13</v>
      </c>
      <c r="G127" s="18" t="s">
        <v>222</v>
      </c>
      <c r="H127" s="10"/>
      <c r="I127" s="19">
        <v>4034119</v>
      </c>
      <c r="J127" s="19">
        <v>12140</v>
      </c>
      <c r="K127" s="17" t="s">
        <v>9</v>
      </c>
      <c r="L127" s="10"/>
      <c r="M127" s="60">
        <v>440</v>
      </c>
      <c r="N127" s="60">
        <v>575</v>
      </c>
      <c r="O127" s="60">
        <v>506</v>
      </c>
      <c r="P127" s="10"/>
      <c r="Q127" s="60">
        <f t="shared" si="26"/>
        <v>8625</v>
      </c>
      <c r="R127" s="10"/>
      <c r="S127" s="62">
        <f t="shared" si="20"/>
        <v>9200</v>
      </c>
      <c r="T127" s="10"/>
      <c r="U127" s="64">
        <v>14.3</v>
      </c>
      <c r="V127" s="64">
        <v>13.11</v>
      </c>
      <c r="W127" s="10"/>
      <c r="X127" s="43">
        <v>2750000000</v>
      </c>
      <c r="Y127" s="36">
        <v>4.7E-2</v>
      </c>
      <c r="Z127" s="10"/>
      <c r="AA127" s="20">
        <v>41</v>
      </c>
      <c r="AB127" s="20">
        <v>5</v>
      </c>
      <c r="AC127" s="20">
        <v>5</v>
      </c>
      <c r="AD127" s="20">
        <v>47</v>
      </c>
      <c r="AE127" s="20">
        <v>2</v>
      </c>
      <c r="AF127" s="66">
        <f t="shared" si="21"/>
        <v>100</v>
      </c>
      <c r="AG127" s="10"/>
      <c r="AH127" s="36">
        <v>-9.7000000000000003E-2</v>
      </c>
      <c r="AI127" s="40">
        <v>31942</v>
      </c>
      <c r="AJ127" s="37">
        <v>0.77</v>
      </c>
      <c r="AK127" s="42" t="s">
        <v>210</v>
      </c>
      <c r="AL127" s="41">
        <v>659</v>
      </c>
      <c r="AN127" s="86"/>
      <c r="AO127" s="87"/>
      <c r="AP127" s="88">
        <f t="shared" si="22"/>
        <v>0</v>
      </c>
      <c r="AR127" s="86">
        <f t="shared" si="23"/>
        <v>0</v>
      </c>
      <c r="AS127" s="87"/>
      <c r="AT127" s="88">
        <f t="shared" si="24"/>
        <v>0</v>
      </c>
      <c r="AV127" s="88">
        <v>0</v>
      </c>
    </row>
    <row r="128" spans="1:48" ht="24" customHeight="1">
      <c r="A128" s="16"/>
      <c r="B128" s="17">
        <f t="shared" si="19"/>
        <v>120</v>
      </c>
      <c r="C128" s="10"/>
      <c r="D128" s="18" t="s">
        <v>131</v>
      </c>
      <c r="E128" s="10"/>
      <c r="F128" s="18" t="s">
        <v>18</v>
      </c>
      <c r="G128" s="18" t="s">
        <v>224</v>
      </c>
      <c r="H128" s="10"/>
      <c r="I128" s="19">
        <v>8084991</v>
      </c>
      <c r="J128" s="19">
        <v>2160</v>
      </c>
      <c r="K128" s="17" t="s">
        <v>9</v>
      </c>
      <c r="L128" s="10"/>
      <c r="M128" s="60">
        <v>158</v>
      </c>
      <c r="N128" s="60">
        <v>1145</v>
      </c>
      <c r="O128" s="60">
        <v>2788</v>
      </c>
      <c r="P128" s="10"/>
      <c r="Q128" s="60">
        <f t="shared" si="26"/>
        <v>17175</v>
      </c>
      <c r="R128" s="10"/>
      <c r="S128" s="62">
        <f t="shared" si="20"/>
        <v>18320</v>
      </c>
      <c r="T128" s="10"/>
      <c r="U128" s="64">
        <v>14.2</v>
      </c>
      <c r="V128" s="64">
        <v>31.06</v>
      </c>
      <c r="W128" s="10"/>
      <c r="X128" s="43">
        <v>896010000</v>
      </c>
      <c r="Y128" s="36">
        <v>4.7E-2</v>
      </c>
      <c r="Z128" s="10"/>
      <c r="AA128" s="20">
        <v>49</v>
      </c>
      <c r="AB128" s="20">
        <v>19</v>
      </c>
      <c r="AC128" s="20">
        <v>1</v>
      </c>
      <c r="AD128" s="20">
        <v>29</v>
      </c>
      <c r="AE128" s="20">
        <v>2</v>
      </c>
      <c r="AF128" s="66">
        <f t="shared" si="21"/>
        <v>100</v>
      </c>
      <c r="AG128" s="10"/>
      <c r="AH128" s="36">
        <v>-4.1000000000000002E-2</v>
      </c>
      <c r="AI128" s="40">
        <v>1249</v>
      </c>
      <c r="AJ128" s="37">
        <v>0.9</v>
      </c>
      <c r="AK128" s="42" t="s">
        <v>213</v>
      </c>
      <c r="AL128" s="41">
        <v>1777</v>
      </c>
      <c r="AN128" s="86"/>
      <c r="AO128" s="87"/>
      <c r="AP128" s="88">
        <f t="shared" si="22"/>
        <v>0</v>
      </c>
      <c r="AR128" s="86">
        <f t="shared" si="23"/>
        <v>0</v>
      </c>
      <c r="AS128" s="87"/>
      <c r="AT128" s="88">
        <f t="shared" si="24"/>
        <v>0</v>
      </c>
      <c r="AV128" s="88">
        <v>0</v>
      </c>
    </row>
    <row r="129" spans="1:48" ht="24" customHeight="1">
      <c r="A129" s="16"/>
      <c r="B129" s="17">
        <f t="shared" si="19"/>
        <v>121</v>
      </c>
      <c r="C129" s="10"/>
      <c r="D129" s="18" t="s">
        <v>132</v>
      </c>
      <c r="E129" s="10"/>
      <c r="F129" s="18" t="s">
        <v>13</v>
      </c>
      <c r="G129" s="18" t="s">
        <v>222</v>
      </c>
      <c r="H129" s="10"/>
      <c r="I129" s="19">
        <v>6725308</v>
      </c>
      <c r="J129" s="19">
        <v>4070</v>
      </c>
      <c r="K129" s="17" t="s">
        <v>9</v>
      </c>
      <c r="L129" s="10"/>
      <c r="M129" s="60">
        <v>1202</v>
      </c>
      <c r="N129" s="60">
        <v>1529</v>
      </c>
      <c r="O129" s="60">
        <v>1494</v>
      </c>
      <c r="P129" s="10"/>
      <c r="Q129" s="60">
        <f t="shared" si="26"/>
        <v>22935</v>
      </c>
      <c r="R129" s="10"/>
      <c r="S129" s="62">
        <f t="shared" si="20"/>
        <v>24464</v>
      </c>
      <c r="T129" s="10"/>
      <c r="U129" s="64">
        <v>22.7</v>
      </c>
      <c r="V129" s="64">
        <v>21.9</v>
      </c>
      <c r="W129" s="10"/>
      <c r="X129" s="43">
        <v>2730000000</v>
      </c>
      <c r="Y129" s="36">
        <v>7.5999999999999998E-2</v>
      </c>
      <c r="Z129" s="10"/>
      <c r="AA129" s="20">
        <v>18</v>
      </c>
      <c r="AB129" s="20">
        <v>43</v>
      </c>
      <c r="AC129" s="20">
        <v>1</v>
      </c>
      <c r="AD129" s="20">
        <v>37</v>
      </c>
      <c r="AE129" s="20">
        <v>1</v>
      </c>
      <c r="AF129" s="66">
        <f t="shared" si="21"/>
        <v>100</v>
      </c>
      <c r="AG129" s="10"/>
      <c r="AH129" s="36">
        <v>-0.08</v>
      </c>
      <c r="AI129" s="40">
        <v>27834</v>
      </c>
      <c r="AJ129" s="37">
        <v>0.84</v>
      </c>
      <c r="AK129" s="42" t="s">
        <v>210</v>
      </c>
      <c r="AL129" s="41">
        <v>1167</v>
      </c>
      <c r="AN129" s="86"/>
      <c r="AO129" s="87"/>
      <c r="AP129" s="88">
        <f t="shared" si="22"/>
        <v>0</v>
      </c>
      <c r="AR129" s="86">
        <f t="shared" si="23"/>
        <v>0</v>
      </c>
      <c r="AS129" s="87"/>
      <c r="AT129" s="88">
        <f t="shared" si="24"/>
        <v>0</v>
      </c>
      <c r="AV129" s="88">
        <v>0</v>
      </c>
    </row>
    <row r="130" spans="1:48" ht="24" customHeight="1">
      <c r="A130" s="16"/>
      <c r="B130" s="17">
        <f t="shared" si="19"/>
        <v>122</v>
      </c>
      <c r="C130" s="10"/>
      <c r="D130" s="18" t="s">
        <v>133</v>
      </c>
      <c r="E130" s="10"/>
      <c r="F130" s="18" t="s">
        <v>13</v>
      </c>
      <c r="G130" s="18" t="s">
        <v>222</v>
      </c>
      <c r="H130" s="10"/>
      <c r="I130" s="19">
        <v>31773840</v>
      </c>
      <c r="J130" s="19">
        <v>5950</v>
      </c>
      <c r="K130" s="17" t="s">
        <v>9</v>
      </c>
      <c r="L130" s="10"/>
      <c r="M130" s="60">
        <v>2696</v>
      </c>
      <c r="N130" s="60">
        <v>4286</v>
      </c>
      <c r="O130" s="60">
        <v>4555</v>
      </c>
      <c r="P130" s="10"/>
      <c r="Q130" s="60">
        <f t="shared" si="26"/>
        <v>64290</v>
      </c>
      <c r="R130" s="10"/>
      <c r="S130" s="62">
        <f t="shared" si="20"/>
        <v>68576</v>
      </c>
      <c r="T130" s="10"/>
      <c r="U130" s="64">
        <v>13.5</v>
      </c>
      <c r="V130" s="64">
        <v>13.95</v>
      </c>
      <c r="W130" s="10"/>
      <c r="X130" s="43">
        <v>8600000000</v>
      </c>
      <c r="Y130" s="36">
        <v>4.4999999999999998E-2</v>
      </c>
      <c r="Z130" s="10"/>
      <c r="AA130" s="20">
        <v>40</v>
      </c>
      <c r="AB130" s="20">
        <v>7</v>
      </c>
      <c r="AC130" s="20">
        <v>3</v>
      </c>
      <c r="AD130" s="20">
        <v>49</v>
      </c>
      <c r="AE130" s="20">
        <v>1</v>
      </c>
      <c r="AF130" s="66">
        <f t="shared" si="21"/>
        <v>100</v>
      </c>
      <c r="AG130" s="10"/>
      <c r="AH130" s="36">
        <v>-0.127</v>
      </c>
      <c r="AI130" s="40">
        <v>17640</v>
      </c>
      <c r="AJ130" s="37">
        <v>0.71</v>
      </c>
      <c r="AK130" s="42" t="s">
        <v>213</v>
      </c>
      <c r="AL130" s="41">
        <v>697</v>
      </c>
      <c r="AN130" s="86"/>
      <c r="AO130" s="87"/>
      <c r="AP130" s="88">
        <f t="shared" si="22"/>
        <v>0</v>
      </c>
      <c r="AR130" s="86">
        <f t="shared" si="23"/>
        <v>0</v>
      </c>
      <c r="AS130" s="87"/>
      <c r="AT130" s="88">
        <f t="shared" si="24"/>
        <v>0</v>
      </c>
      <c r="AV130" s="88">
        <v>0</v>
      </c>
    </row>
    <row r="131" spans="1:48" s="25" customFormat="1" ht="24" customHeight="1">
      <c r="A131" s="27"/>
      <c r="B131" s="17">
        <f t="shared" si="19"/>
        <v>123</v>
      </c>
      <c r="C131" s="24"/>
      <c r="D131" s="22" t="s">
        <v>245</v>
      </c>
      <c r="E131" s="24"/>
      <c r="F131" s="22" t="s">
        <v>18</v>
      </c>
      <c r="G131" s="22" t="s">
        <v>224</v>
      </c>
      <c r="H131" s="24"/>
      <c r="I131" s="23">
        <v>103320224</v>
      </c>
      <c r="J131" s="23">
        <v>3580</v>
      </c>
      <c r="K131" s="14" t="s">
        <v>9</v>
      </c>
      <c r="L131" s="24"/>
      <c r="M131" s="61">
        <v>10012</v>
      </c>
      <c r="N131" s="61">
        <v>12690</v>
      </c>
      <c r="O131" s="61">
        <v>11089</v>
      </c>
      <c r="P131" s="24"/>
      <c r="Q131" s="61">
        <f t="shared" si="26"/>
        <v>190350</v>
      </c>
      <c r="R131" s="24"/>
      <c r="S131" s="63">
        <f t="shared" si="20"/>
        <v>203040</v>
      </c>
      <c r="T131" s="24"/>
      <c r="U131" s="89">
        <v>12.3</v>
      </c>
      <c r="V131" s="89">
        <v>10.83</v>
      </c>
      <c r="W131" s="24"/>
      <c r="X131" s="49">
        <v>12450000000</v>
      </c>
      <c r="Y131" s="50">
        <v>4.1000000000000002E-2</v>
      </c>
      <c r="Z131" s="24"/>
      <c r="AA131" s="13">
        <v>48</v>
      </c>
      <c r="AB131" s="13">
        <v>21</v>
      </c>
      <c r="AC131" s="13">
        <v>3</v>
      </c>
      <c r="AD131" s="13">
        <v>26</v>
      </c>
      <c r="AE131" s="13">
        <v>2</v>
      </c>
      <c r="AF131" s="67">
        <f t="shared" si="21"/>
        <v>100</v>
      </c>
      <c r="AG131" s="24"/>
      <c r="AH131" s="50">
        <v>1.4999999999999999E-2</v>
      </c>
      <c r="AI131" s="51">
        <v>8954</v>
      </c>
      <c r="AJ131" s="52">
        <v>0.77</v>
      </c>
      <c r="AK131" s="53" t="s">
        <v>213</v>
      </c>
      <c r="AL131" s="54">
        <v>635</v>
      </c>
      <c r="AN131" s="90"/>
      <c r="AO131" s="91"/>
      <c r="AP131" s="92">
        <f t="shared" si="22"/>
        <v>0</v>
      </c>
      <c r="AR131" s="90">
        <f t="shared" si="23"/>
        <v>0</v>
      </c>
      <c r="AS131" s="91"/>
      <c r="AT131" s="92">
        <f t="shared" si="24"/>
        <v>0</v>
      </c>
      <c r="AV131" s="92">
        <v>0</v>
      </c>
    </row>
    <row r="132" spans="1:48" ht="24" customHeight="1">
      <c r="A132" s="16"/>
      <c r="B132" s="17">
        <f t="shared" si="19"/>
        <v>124</v>
      </c>
      <c r="C132" s="10"/>
      <c r="D132" s="18" t="s">
        <v>134</v>
      </c>
      <c r="E132" s="10"/>
      <c r="F132" s="18" t="s">
        <v>8</v>
      </c>
      <c r="G132" s="18" t="s">
        <v>212</v>
      </c>
      <c r="H132" s="10"/>
      <c r="I132" s="19">
        <v>38224408</v>
      </c>
      <c r="J132" s="19">
        <v>12680</v>
      </c>
      <c r="K132" s="17" t="s">
        <v>14</v>
      </c>
      <c r="L132" s="10"/>
      <c r="M132" s="60">
        <v>3026</v>
      </c>
      <c r="N132" s="60">
        <v>3698</v>
      </c>
      <c r="O132" s="60">
        <v>3698</v>
      </c>
      <c r="P132" s="10"/>
      <c r="Q132" s="60">
        <f>N132*$Q$189</f>
        <v>110940</v>
      </c>
      <c r="R132" s="10"/>
      <c r="S132" s="62">
        <f t="shared" si="20"/>
        <v>114638</v>
      </c>
      <c r="T132" s="10"/>
      <c r="U132" s="64">
        <v>9.6999999999999993</v>
      </c>
      <c r="V132" s="64">
        <v>9.6999999999999993</v>
      </c>
      <c r="W132" s="10"/>
      <c r="X132" s="43">
        <f>AP132+AT132</f>
        <v>36777571480</v>
      </c>
      <c r="Y132" s="36">
        <f>X132/AV132</f>
        <v>7.7913961629394859E-2</v>
      </c>
      <c r="Z132" s="10"/>
      <c r="AA132" s="20">
        <v>46.8</v>
      </c>
      <c r="AB132" s="20">
        <v>11.2</v>
      </c>
      <c r="AC132" s="20">
        <v>9</v>
      </c>
      <c r="AD132" s="20">
        <v>28.7</v>
      </c>
      <c r="AE132" s="20">
        <v>4.3</v>
      </c>
      <c r="AF132" s="66">
        <f t="shared" si="21"/>
        <v>100</v>
      </c>
      <c r="AG132" s="10"/>
      <c r="AH132" s="72"/>
      <c r="AI132" s="73"/>
      <c r="AJ132" s="74"/>
      <c r="AK132" s="75"/>
      <c r="AL132" s="76"/>
      <c r="AN132" s="57">
        <v>12431.575000000001</v>
      </c>
      <c r="AO132" s="35">
        <v>80</v>
      </c>
      <c r="AP132" s="43">
        <f t="shared" si="22"/>
        <v>3677757148</v>
      </c>
      <c r="AR132" s="57">
        <f t="shared" si="23"/>
        <v>12431.575000000001</v>
      </c>
      <c r="AS132" s="35">
        <v>24</v>
      </c>
      <c r="AT132" s="43">
        <f t="shared" si="24"/>
        <v>33099814332</v>
      </c>
      <c r="AV132" s="43">
        <v>472028000000</v>
      </c>
    </row>
    <row r="133" spans="1:48" ht="24" customHeight="1">
      <c r="A133" s="16"/>
      <c r="B133" s="17">
        <f t="shared" si="19"/>
        <v>125</v>
      </c>
      <c r="C133" s="10"/>
      <c r="D133" s="18" t="s">
        <v>135</v>
      </c>
      <c r="E133" s="10"/>
      <c r="F133" s="18" t="s">
        <v>8</v>
      </c>
      <c r="G133" s="18" t="s">
        <v>212</v>
      </c>
      <c r="H133" s="10"/>
      <c r="I133" s="19">
        <v>10371627</v>
      </c>
      <c r="J133" s="19">
        <v>19850</v>
      </c>
      <c r="K133" s="17" t="s">
        <v>14</v>
      </c>
      <c r="L133" s="10"/>
      <c r="M133" s="60">
        <v>563</v>
      </c>
      <c r="N133" s="60">
        <v>768</v>
      </c>
      <c r="O133" s="60">
        <v>768</v>
      </c>
      <c r="P133" s="10"/>
      <c r="Q133" s="60">
        <f>N133*$Q$189</f>
        <v>23040</v>
      </c>
      <c r="R133" s="10"/>
      <c r="S133" s="62">
        <f t="shared" si="20"/>
        <v>23808</v>
      </c>
      <c r="T133" s="10"/>
      <c r="U133" s="64">
        <v>7.4</v>
      </c>
      <c r="V133" s="64">
        <v>7.4</v>
      </c>
      <c r="W133" s="10"/>
      <c r="X133" s="43">
        <f>AP133+AT133</f>
        <v>12274729574.400002</v>
      </c>
      <c r="Y133" s="36">
        <f>X133/AV133</f>
        <v>5.9503454303248896E-2</v>
      </c>
      <c r="Z133" s="10"/>
      <c r="AA133" s="20">
        <v>47.6</v>
      </c>
      <c r="AB133" s="20">
        <v>18.3</v>
      </c>
      <c r="AC133" s="20">
        <v>5.9</v>
      </c>
      <c r="AD133" s="20">
        <v>21.8</v>
      </c>
      <c r="AE133" s="20">
        <v>6.4</v>
      </c>
      <c r="AF133" s="66">
        <f t="shared" si="21"/>
        <v>100.00000000000001</v>
      </c>
      <c r="AG133" s="10"/>
      <c r="AH133" s="72"/>
      <c r="AI133" s="73"/>
      <c r="AJ133" s="74"/>
      <c r="AK133" s="75"/>
      <c r="AL133" s="76"/>
      <c r="AN133" s="57">
        <v>19978.401000000002</v>
      </c>
      <c r="AO133" s="35">
        <v>80</v>
      </c>
      <c r="AP133" s="43">
        <f t="shared" si="22"/>
        <v>1227472957.4400001</v>
      </c>
      <c r="AR133" s="57">
        <f t="shared" si="23"/>
        <v>19978.401000000002</v>
      </c>
      <c r="AS133" s="35">
        <v>24</v>
      </c>
      <c r="AT133" s="43">
        <f t="shared" si="24"/>
        <v>11047256616.960001</v>
      </c>
      <c r="AV133" s="43">
        <v>206286000000</v>
      </c>
    </row>
    <row r="134" spans="1:48" ht="24" customHeight="1">
      <c r="A134" s="16"/>
      <c r="B134" s="17">
        <f t="shared" si="19"/>
        <v>126</v>
      </c>
      <c r="C134" s="10"/>
      <c r="D134" s="18" t="s">
        <v>136</v>
      </c>
      <c r="E134" s="10"/>
      <c r="F134" s="18" t="s">
        <v>5</v>
      </c>
      <c r="G134" s="18" t="s">
        <v>226</v>
      </c>
      <c r="H134" s="10"/>
      <c r="I134" s="19">
        <v>2569804</v>
      </c>
      <c r="J134" s="19">
        <v>75660</v>
      </c>
      <c r="K134" s="17" t="s">
        <v>14</v>
      </c>
      <c r="L134" s="10"/>
      <c r="M134" s="60">
        <v>178</v>
      </c>
      <c r="N134" s="60">
        <v>239</v>
      </c>
      <c r="O134" s="60">
        <v>239</v>
      </c>
      <c r="P134" s="10"/>
      <c r="Q134" s="60">
        <f>N134*$Q$189</f>
        <v>7170</v>
      </c>
      <c r="R134" s="10"/>
      <c r="S134" s="62">
        <f t="shared" si="20"/>
        <v>7409</v>
      </c>
      <c r="T134" s="10"/>
      <c r="U134" s="64">
        <v>9.3000000000000007</v>
      </c>
      <c r="V134" s="64">
        <v>9.3000000000000007</v>
      </c>
      <c r="W134" s="10"/>
      <c r="X134" s="43">
        <f>AP134+AT134</f>
        <v>10929577263.200001</v>
      </c>
      <c r="Y134" s="36">
        <f>X134/AV134</f>
        <v>7.2032117570453177E-2</v>
      </c>
      <c r="Z134" s="10"/>
      <c r="AA134" s="20">
        <v>48.3</v>
      </c>
      <c r="AB134" s="20">
        <v>2.2000000000000002</v>
      </c>
      <c r="AC134" s="20">
        <v>2.8</v>
      </c>
      <c r="AD134" s="20">
        <v>32</v>
      </c>
      <c r="AE134" s="20">
        <v>14.7</v>
      </c>
      <c r="AF134" s="66">
        <f t="shared" si="21"/>
        <v>100</v>
      </c>
      <c r="AG134" s="10"/>
      <c r="AH134" s="72"/>
      <c r="AI134" s="73"/>
      <c r="AJ134" s="74"/>
      <c r="AK134" s="75"/>
      <c r="AL134" s="76"/>
      <c r="AN134" s="57">
        <v>57163.061000000002</v>
      </c>
      <c r="AO134" s="35">
        <v>80</v>
      </c>
      <c r="AP134" s="43">
        <f t="shared" si="22"/>
        <v>1092957726.3199999</v>
      </c>
      <c r="AR134" s="57">
        <f t="shared" si="23"/>
        <v>57163.061000000002</v>
      </c>
      <c r="AS134" s="35">
        <v>24</v>
      </c>
      <c r="AT134" s="43">
        <f t="shared" si="24"/>
        <v>9836619536.8800011</v>
      </c>
      <c r="AV134" s="43">
        <v>151732000000</v>
      </c>
    </row>
    <row r="135" spans="1:48" ht="24" customHeight="1">
      <c r="A135" s="16"/>
      <c r="B135" s="17">
        <f t="shared" si="19"/>
        <v>127</v>
      </c>
      <c r="C135" s="10"/>
      <c r="D135" s="18" t="s">
        <v>137</v>
      </c>
      <c r="E135" s="10"/>
      <c r="F135" s="18" t="s">
        <v>18</v>
      </c>
      <c r="G135" s="18" t="s">
        <v>224</v>
      </c>
      <c r="H135" s="10"/>
      <c r="I135" s="19">
        <v>50791920</v>
      </c>
      <c r="J135" s="19">
        <v>27600</v>
      </c>
      <c r="K135" s="17" t="s">
        <v>14</v>
      </c>
      <c r="L135" s="10"/>
      <c r="M135" s="60">
        <v>4292</v>
      </c>
      <c r="N135" s="60">
        <v>4990</v>
      </c>
      <c r="O135" s="60">
        <v>4990</v>
      </c>
      <c r="P135" s="10"/>
      <c r="Q135" s="60">
        <f>N135*$Q$189</f>
        <v>149700</v>
      </c>
      <c r="R135" s="10"/>
      <c r="S135" s="62">
        <f t="shared" si="20"/>
        <v>154690</v>
      </c>
      <c r="T135" s="10"/>
      <c r="U135" s="64">
        <v>9.8000000000000007</v>
      </c>
      <c r="V135" s="64">
        <v>9.8000000000000007</v>
      </c>
      <c r="W135" s="10"/>
      <c r="X135" s="43">
        <f>AP135+AT135</f>
        <v>110212122024</v>
      </c>
      <c r="Y135" s="36">
        <f>X135/AV135</f>
        <v>7.7888425458657248E-2</v>
      </c>
      <c r="Z135" s="10"/>
      <c r="AA135" s="20">
        <v>0</v>
      </c>
      <c r="AB135" s="20">
        <v>20.5</v>
      </c>
      <c r="AC135" s="20">
        <v>5.9</v>
      </c>
      <c r="AD135" s="20">
        <v>39.9</v>
      </c>
      <c r="AE135" s="20">
        <v>33.700000000000003</v>
      </c>
      <c r="AF135" s="66">
        <f t="shared" si="21"/>
        <v>100</v>
      </c>
      <c r="AG135" s="10"/>
      <c r="AH135" s="72"/>
      <c r="AI135" s="73"/>
      <c r="AJ135" s="74"/>
      <c r="AK135" s="75"/>
      <c r="AL135" s="76"/>
      <c r="AN135" s="57">
        <v>27608.246999999999</v>
      </c>
      <c r="AO135" s="35">
        <v>80</v>
      </c>
      <c r="AP135" s="43">
        <f t="shared" si="22"/>
        <v>11021212202.4</v>
      </c>
      <c r="AR135" s="57">
        <f t="shared" si="23"/>
        <v>27608.246999999999</v>
      </c>
      <c r="AS135" s="35">
        <v>24</v>
      </c>
      <c r="AT135" s="43">
        <f t="shared" si="24"/>
        <v>99190909821.600006</v>
      </c>
      <c r="AV135" s="43">
        <v>1415000000000</v>
      </c>
    </row>
    <row r="136" spans="1:48" ht="24" customHeight="1">
      <c r="A136" s="16"/>
      <c r="B136" s="17">
        <f t="shared" si="19"/>
        <v>128</v>
      </c>
      <c r="C136" s="10"/>
      <c r="D136" s="18" t="s">
        <v>138</v>
      </c>
      <c r="E136" s="10"/>
      <c r="F136" s="18" t="s">
        <v>8</v>
      </c>
      <c r="G136" s="18" t="s">
        <v>212</v>
      </c>
      <c r="H136" s="10"/>
      <c r="I136" s="19">
        <v>4059608</v>
      </c>
      <c r="J136" s="19">
        <v>2120</v>
      </c>
      <c r="K136" s="17" t="s">
        <v>9</v>
      </c>
      <c r="L136" s="10"/>
      <c r="M136" s="60">
        <v>346</v>
      </c>
      <c r="N136" s="60">
        <v>394</v>
      </c>
      <c r="O136" s="60">
        <v>465</v>
      </c>
      <c r="P136" s="10"/>
      <c r="Q136" s="60">
        <f t="shared" ref="Q136:Q141" si="27">N136*$Q$188</f>
        <v>5910</v>
      </c>
      <c r="R136" s="10"/>
      <c r="S136" s="62">
        <f t="shared" si="20"/>
        <v>6304</v>
      </c>
      <c r="T136" s="10"/>
      <c r="U136" s="64">
        <v>9.6999999999999993</v>
      </c>
      <c r="V136" s="64">
        <v>12.43</v>
      </c>
      <c r="W136" s="10"/>
      <c r="X136" s="43">
        <v>250640000</v>
      </c>
      <c r="Y136" s="36">
        <v>3.6999999999999998E-2</v>
      </c>
      <c r="Z136" s="10"/>
      <c r="AA136" s="20">
        <v>50</v>
      </c>
      <c r="AB136" s="20">
        <v>10</v>
      </c>
      <c r="AC136" s="20">
        <v>2</v>
      </c>
      <c r="AD136" s="20">
        <v>36</v>
      </c>
      <c r="AE136" s="20">
        <v>2</v>
      </c>
      <c r="AF136" s="66">
        <f t="shared" si="21"/>
        <v>100</v>
      </c>
      <c r="AG136" s="10"/>
      <c r="AH136" s="36">
        <v>-6.0999999999999999E-2</v>
      </c>
      <c r="AI136" s="40">
        <v>22028</v>
      </c>
      <c r="AJ136" s="37">
        <v>0.81</v>
      </c>
      <c r="AK136" s="42" t="s">
        <v>210</v>
      </c>
      <c r="AL136" s="41">
        <v>736</v>
      </c>
      <c r="AN136" s="86"/>
      <c r="AO136" s="87"/>
      <c r="AP136" s="88">
        <f t="shared" si="22"/>
        <v>0</v>
      </c>
      <c r="AR136" s="86">
        <f t="shared" si="23"/>
        <v>0</v>
      </c>
      <c r="AS136" s="87"/>
      <c r="AT136" s="88">
        <f t="shared" si="24"/>
        <v>0</v>
      </c>
      <c r="AV136" s="88">
        <v>0</v>
      </c>
    </row>
    <row r="137" spans="1:48" ht="24" customHeight="1">
      <c r="A137" s="16"/>
      <c r="B137" s="17">
        <f t="shared" si="19"/>
        <v>129</v>
      </c>
      <c r="C137" s="10"/>
      <c r="D137" s="18" t="s">
        <v>139</v>
      </c>
      <c r="E137" s="10"/>
      <c r="F137" s="18" t="s">
        <v>8</v>
      </c>
      <c r="G137" s="18" t="s">
        <v>212</v>
      </c>
      <c r="H137" s="10"/>
      <c r="I137" s="19">
        <v>19778084</v>
      </c>
      <c r="J137" s="19">
        <v>9470</v>
      </c>
      <c r="K137" s="17" t="s">
        <v>9</v>
      </c>
      <c r="L137" s="10"/>
      <c r="M137" s="60">
        <v>1913</v>
      </c>
      <c r="N137" s="60">
        <v>2044</v>
      </c>
      <c r="O137" s="60">
        <v>2208</v>
      </c>
      <c r="P137" s="10"/>
      <c r="Q137" s="60">
        <f t="shared" si="27"/>
        <v>30660</v>
      </c>
      <c r="R137" s="10"/>
      <c r="S137" s="62">
        <f t="shared" ref="S137:S168" si="28">Q137+N137</f>
        <v>32704</v>
      </c>
      <c r="T137" s="10"/>
      <c r="U137" s="64">
        <v>10.3</v>
      </c>
      <c r="V137" s="64">
        <v>11.28</v>
      </c>
      <c r="W137" s="10"/>
      <c r="X137" s="43">
        <v>6500000000</v>
      </c>
      <c r="Y137" s="36">
        <v>3.4000000000000002E-2</v>
      </c>
      <c r="Z137" s="10"/>
      <c r="AA137" s="20">
        <v>48</v>
      </c>
      <c r="AB137" s="20">
        <v>6</v>
      </c>
      <c r="AC137" s="20">
        <v>5</v>
      </c>
      <c r="AD137" s="20">
        <v>39</v>
      </c>
      <c r="AE137" s="20">
        <v>2</v>
      </c>
      <c r="AF137" s="66">
        <f t="shared" ref="AF137:AF168" si="29">SUM(AA137:AE137)</f>
        <v>100</v>
      </c>
      <c r="AG137" s="10"/>
      <c r="AH137" s="36">
        <v>-2.1000000000000001E-2</v>
      </c>
      <c r="AI137" s="40">
        <v>35467</v>
      </c>
      <c r="AJ137" s="37">
        <v>0.69</v>
      </c>
      <c r="AK137" s="42" t="s">
        <v>213</v>
      </c>
      <c r="AL137" s="41">
        <v>723</v>
      </c>
      <c r="AN137" s="86"/>
      <c r="AO137" s="87"/>
      <c r="AP137" s="88">
        <f t="shared" ref="AP137:AP168" si="30">N137*AN137*AO137</f>
        <v>0</v>
      </c>
      <c r="AR137" s="86">
        <f t="shared" ref="AR137:AR168" si="31">AN137</f>
        <v>0</v>
      </c>
      <c r="AS137" s="87"/>
      <c r="AT137" s="88">
        <f t="shared" ref="AT137:AT168" si="32">Q137*AR137*AS137</f>
        <v>0</v>
      </c>
      <c r="AV137" s="88">
        <v>0</v>
      </c>
    </row>
    <row r="138" spans="1:48" ht="24" customHeight="1">
      <c r="A138" s="16"/>
      <c r="B138" s="17">
        <f t="shared" si="19"/>
        <v>130</v>
      </c>
      <c r="C138" s="10"/>
      <c r="D138" s="18" t="s">
        <v>140</v>
      </c>
      <c r="E138" s="10"/>
      <c r="F138" s="18" t="s">
        <v>8</v>
      </c>
      <c r="G138" s="18" t="s">
        <v>212</v>
      </c>
      <c r="H138" s="10"/>
      <c r="I138" s="19">
        <v>143964512</v>
      </c>
      <c r="J138" s="19">
        <v>9720</v>
      </c>
      <c r="K138" s="17" t="s">
        <v>9</v>
      </c>
      <c r="L138" s="10"/>
      <c r="M138" s="60">
        <v>20308</v>
      </c>
      <c r="N138" s="60">
        <v>25969</v>
      </c>
      <c r="O138" s="60">
        <v>24864</v>
      </c>
      <c r="P138" s="10"/>
      <c r="Q138" s="60">
        <f t="shared" si="27"/>
        <v>389535</v>
      </c>
      <c r="R138" s="10"/>
      <c r="S138" s="62">
        <f t="shared" si="28"/>
        <v>415504</v>
      </c>
      <c r="T138" s="10"/>
      <c r="U138" s="64">
        <v>18</v>
      </c>
      <c r="V138" s="64">
        <v>17.010000000000002</v>
      </c>
      <c r="W138" s="10"/>
      <c r="X138" s="43">
        <v>75510000000</v>
      </c>
      <c r="Y138" s="36">
        <v>5.8999999999999997E-2</v>
      </c>
      <c r="Z138" s="10"/>
      <c r="AA138" s="20">
        <v>59</v>
      </c>
      <c r="AB138" s="20">
        <v>6</v>
      </c>
      <c r="AC138" s="20">
        <v>2</v>
      </c>
      <c r="AD138" s="20">
        <v>32</v>
      </c>
      <c r="AE138" s="20">
        <v>1</v>
      </c>
      <c r="AF138" s="66">
        <f t="shared" si="29"/>
        <v>100</v>
      </c>
      <c r="AG138" s="10"/>
      <c r="AH138" s="36">
        <v>-0.14399999999999999</v>
      </c>
      <c r="AI138" s="40">
        <v>37519</v>
      </c>
      <c r="AJ138" s="37">
        <v>0.83</v>
      </c>
      <c r="AK138" s="42" t="s">
        <v>213</v>
      </c>
      <c r="AL138" s="41">
        <v>1024</v>
      </c>
      <c r="AN138" s="86"/>
      <c r="AO138" s="87"/>
      <c r="AP138" s="88">
        <f t="shared" si="30"/>
        <v>0</v>
      </c>
      <c r="AR138" s="86">
        <f t="shared" si="31"/>
        <v>0</v>
      </c>
      <c r="AS138" s="87"/>
      <c r="AT138" s="88">
        <f t="shared" si="32"/>
        <v>0</v>
      </c>
      <c r="AV138" s="88">
        <v>0</v>
      </c>
    </row>
    <row r="139" spans="1:48" ht="24" customHeight="1">
      <c r="A139" s="16"/>
      <c r="B139" s="17">
        <f t="shared" ref="B139:B184" si="33">B138+1</f>
        <v>131</v>
      </c>
      <c r="C139" s="10"/>
      <c r="D139" s="18" t="s">
        <v>141</v>
      </c>
      <c r="E139" s="10"/>
      <c r="F139" s="18" t="s">
        <v>11</v>
      </c>
      <c r="G139" s="18" t="s">
        <v>11</v>
      </c>
      <c r="H139" s="10"/>
      <c r="I139" s="19">
        <v>11917508</v>
      </c>
      <c r="J139" s="19">
        <v>700</v>
      </c>
      <c r="K139" s="17" t="s">
        <v>6</v>
      </c>
      <c r="L139" s="10"/>
      <c r="M139" s="60">
        <v>593</v>
      </c>
      <c r="N139" s="60">
        <v>3535</v>
      </c>
      <c r="O139" s="60">
        <v>2623</v>
      </c>
      <c r="P139" s="10"/>
      <c r="Q139" s="60">
        <f t="shared" si="27"/>
        <v>53025</v>
      </c>
      <c r="R139" s="10"/>
      <c r="S139" s="62">
        <f t="shared" si="28"/>
        <v>56560</v>
      </c>
      <c r="T139" s="10"/>
      <c r="U139" s="64">
        <v>29.7</v>
      </c>
      <c r="V139" s="64">
        <v>21.48</v>
      </c>
      <c r="W139" s="10"/>
      <c r="X139" s="43">
        <v>835930000</v>
      </c>
      <c r="Y139" s="36">
        <v>9.9000000000000005E-2</v>
      </c>
      <c r="Z139" s="10"/>
      <c r="AA139" s="20">
        <v>21</v>
      </c>
      <c r="AB139" s="20">
        <v>20</v>
      </c>
      <c r="AC139" s="20">
        <v>10</v>
      </c>
      <c r="AD139" s="20">
        <v>48</v>
      </c>
      <c r="AE139" s="20">
        <v>1</v>
      </c>
      <c r="AF139" s="66">
        <f t="shared" si="29"/>
        <v>100</v>
      </c>
      <c r="AG139" s="10"/>
      <c r="AH139" s="36">
        <v>-5.6000000000000001E-2</v>
      </c>
      <c r="AI139" s="40">
        <v>1512</v>
      </c>
      <c r="AJ139" s="37">
        <v>0.62</v>
      </c>
      <c r="AK139" s="42" t="s">
        <v>213</v>
      </c>
      <c r="AL139" s="41">
        <v>1138</v>
      </c>
      <c r="AN139" s="86"/>
      <c r="AO139" s="87"/>
      <c r="AP139" s="88">
        <f t="shared" si="30"/>
        <v>0</v>
      </c>
      <c r="AR139" s="86">
        <f t="shared" si="31"/>
        <v>0</v>
      </c>
      <c r="AS139" s="87"/>
      <c r="AT139" s="88">
        <f t="shared" si="32"/>
        <v>0</v>
      </c>
      <c r="AV139" s="88">
        <v>0</v>
      </c>
    </row>
    <row r="140" spans="1:48" ht="24" customHeight="1">
      <c r="A140" s="16"/>
      <c r="B140" s="17">
        <f t="shared" si="33"/>
        <v>132</v>
      </c>
      <c r="C140" s="10"/>
      <c r="D140" s="18" t="s">
        <v>142</v>
      </c>
      <c r="E140" s="10"/>
      <c r="F140" s="18" t="s">
        <v>13</v>
      </c>
      <c r="G140" s="18" t="s">
        <v>222</v>
      </c>
      <c r="H140" s="10"/>
      <c r="I140" s="19">
        <v>178015</v>
      </c>
      <c r="J140" s="19">
        <v>7670</v>
      </c>
      <c r="K140" s="17" t="s">
        <v>9</v>
      </c>
      <c r="L140" s="10"/>
      <c r="M140" s="60">
        <v>15</v>
      </c>
      <c r="N140" s="60">
        <v>63</v>
      </c>
      <c r="O140" s="60">
        <v>25</v>
      </c>
      <c r="P140" s="10"/>
      <c r="Q140" s="60">
        <f t="shared" si="27"/>
        <v>945</v>
      </c>
      <c r="R140" s="10"/>
      <c r="S140" s="62">
        <f t="shared" si="28"/>
        <v>1008</v>
      </c>
      <c r="T140" s="10"/>
      <c r="U140" s="64">
        <v>35.4</v>
      </c>
      <c r="V140" s="64">
        <v>14.13</v>
      </c>
      <c r="W140" s="10"/>
      <c r="X140" s="43">
        <v>192470000</v>
      </c>
      <c r="Y140" s="36">
        <v>0.11799999999999999</v>
      </c>
      <c r="Z140" s="10"/>
      <c r="AA140" s="20">
        <v>58</v>
      </c>
      <c r="AB140" s="20">
        <v>15</v>
      </c>
      <c r="AC140" s="20">
        <v>4</v>
      </c>
      <c r="AD140" s="20">
        <v>22</v>
      </c>
      <c r="AE140" s="20">
        <v>1</v>
      </c>
      <c r="AF140" s="66">
        <f t="shared" si="29"/>
        <v>100</v>
      </c>
      <c r="AG140" s="10"/>
      <c r="AH140" s="36">
        <v>1.9E-2</v>
      </c>
      <c r="AI140" s="40">
        <v>20044</v>
      </c>
      <c r="AJ140" s="37">
        <v>0.8</v>
      </c>
      <c r="AK140" s="42" t="s">
        <v>213</v>
      </c>
      <c r="AL140" s="41">
        <v>700</v>
      </c>
      <c r="AN140" s="86"/>
      <c r="AO140" s="87"/>
      <c r="AP140" s="88">
        <f t="shared" si="30"/>
        <v>0</v>
      </c>
      <c r="AR140" s="86">
        <f t="shared" si="31"/>
        <v>0</v>
      </c>
      <c r="AS140" s="87"/>
      <c r="AT140" s="88">
        <f t="shared" si="32"/>
        <v>0</v>
      </c>
      <c r="AV140" s="88">
        <v>0</v>
      </c>
    </row>
    <row r="141" spans="1:48" ht="24" customHeight="1">
      <c r="A141" s="16"/>
      <c r="B141" s="17">
        <f t="shared" si="33"/>
        <v>133</v>
      </c>
      <c r="C141" s="10"/>
      <c r="D141" s="18" t="s">
        <v>143</v>
      </c>
      <c r="E141" s="10"/>
      <c r="F141" s="18" t="s">
        <v>18</v>
      </c>
      <c r="G141" s="18" t="s">
        <v>224</v>
      </c>
      <c r="H141" s="10"/>
      <c r="I141" s="19">
        <v>195125</v>
      </c>
      <c r="J141" s="19">
        <v>4100</v>
      </c>
      <c r="K141" s="17" t="s">
        <v>9</v>
      </c>
      <c r="L141" s="10"/>
      <c r="M141" s="60">
        <v>17</v>
      </c>
      <c r="N141" s="60">
        <v>22</v>
      </c>
      <c r="O141" s="60">
        <v>18</v>
      </c>
      <c r="P141" s="10"/>
      <c r="Q141" s="60">
        <f t="shared" si="27"/>
        <v>330</v>
      </c>
      <c r="R141" s="10"/>
      <c r="S141" s="62">
        <f t="shared" si="28"/>
        <v>352</v>
      </c>
      <c r="T141" s="10"/>
      <c r="U141" s="64">
        <v>11.3</v>
      </c>
      <c r="V141" s="64">
        <v>9.1</v>
      </c>
      <c r="W141" s="10"/>
      <c r="X141" s="43">
        <v>29490000</v>
      </c>
      <c r="Y141" s="36">
        <v>3.6999999999999998E-2</v>
      </c>
      <c r="Z141" s="10"/>
      <c r="AA141" s="20">
        <v>50</v>
      </c>
      <c r="AB141" s="20">
        <v>12</v>
      </c>
      <c r="AC141" s="20">
        <v>2</v>
      </c>
      <c r="AD141" s="20">
        <v>35</v>
      </c>
      <c r="AE141" s="20">
        <v>1</v>
      </c>
      <c r="AF141" s="66">
        <f t="shared" si="29"/>
        <v>100</v>
      </c>
      <c r="AG141" s="10"/>
      <c r="AH141" s="36">
        <v>-1.7999999999999999E-2</v>
      </c>
      <c r="AI141" s="40">
        <v>12933</v>
      </c>
      <c r="AJ141" s="37">
        <v>0.71</v>
      </c>
      <c r="AK141" s="42" t="s">
        <v>214</v>
      </c>
      <c r="AL141" s="41">
        <v>551</v>
      </c>
      <c r="AN141" s="86"/>
      <c r="AO141" s="87"/>
      <c r="AP141" s="88">
        <f t="shared" si="30"/>
        <v>0</v>
      </c>
      <c r="AR141" s="86">
        <f t="shared" si="31"/>
        <v>0</v>
      </c>
      <c r="AS141" s="87"/>
      <c r="AT141" s="88">
        <f t="shared" si="32"/>
        <v>0</v>
      </c>
      <c r="AV141" s="88">
        <v>0</v>
      </c>
    </row>
    <row r="142" spans="1:48" ht="24" customHeight="1">
      <c r="A142" s="16"/>
      <c r="B142" s="17">
        <f t="shared" si="33"/>
        <v>134</v>
      </c>
      <c r="C142" s="10"/>
      <c r="D142" s="18" t="s">
        <v>144</v>
      </c>
      <c r="E142" s="10"/>
      <c r="F142" s="18" t="s">
        <v>8</v>
      </c>
      <c r="G142" s="18" t="s">
        <v>212</v>
      </c>
      <c r="H142" s="10"/>
      <c r="I142" s="19">
        <v>33203</v>
      </c>
      <c r="J142" s="19">
        <v>51810</v>
      </c>
      <c r="K142" s="17" t="s">
        <v>14</v>
      </c>
      <c r="L142" s="10"/>
      <c r="M142" s="60">
        <v>0</v>
      </c>
      <c r="N142" s="60">
        <v>0</v>
      </c>
      <c r="O142" s="60">
        <v>0</v>
      </c>
      <c r="P142" s="10"/>
      <c r="Q142" s="60">
        <f>N142*$Q$189</f>
        <v>0</v>
      </c>
      <c r="R142" s="10"/>
      <c r="S142" s="62">
        <f t="shared" si="28"/>
        <v>0</v>
      </c>
      <c r="T142" s="10"/>
      <c r="U142" s="64">
        <v>0</v>
      </c>
      <c r="V142" s="64">
        <v>0</v>
      </c>
      <c r="W142" s="10"/>
      <c r="X142" s="43">
        <f>AP142+AT142</f>
        <v>0</v>
      </c>
      <c r="Y142" s="36">
        <f>X142/AV142</f>
        <v>0</v>
      </c>
      <c r="Z142" s="10"/>
      <c r="AA142" s="20">
        <v>46.5</v>
      </c>
      <c r="AB142" s="20">
        <v>21.9</v>
      </c>
      <c r="AC142" s="20">
        <v>3.7</v>
      </c>
      <c r="AD142" s="20">
        <v>21.5</v>
      </c>
      <c r="AE142" s="20">
        <v>6.4</v>
      </c>
      <c r="AF142" s="66">
        <f t="shared" si="29"/>
        <v>100.00000000000001</v>
      </c>
      <c r="AG142" s="10"/>
      <c r="AH142" s="72"/>
      <c r="AI142" s="73"/>
      <c r="AJ142" s="74"/>
      <c r="AK142" s="75"/>
      <c r="AL142" s="76"/>
      <c r="AN142" s="57">
        <v>46692.351000000002</v>
      </c>
      <c r="AO142" s="35">
        <v>80</v>
      </c>
      <c r="AP142" s="43">
        <f t="shared" si="30"/>
        <v>0</v>
      </c>
      <c r="AR142" s="57">
        <f t="shared" si="31"/>
        <v>46692.351000000002</v>
      </c>
      <c r="AS142" s="35">
        <v>24</v>
      </c>
      <c r="AT142" s="43">
        <f t="shared" si="32"/>
        <v>0</v>
      </c>
      <c r="AV142" s="43">
        <v>1564000000</v>
      </c>
    </row>
    <row r="143" spans="1:48" ht="24" customHeight="1">
      <c r="A143" s="16"/>
      <c r="B143" s="17">
        <f t="shared" si="33"/>
        <v>135</v>
      </c>
      <c r="C143" s="10"/>
      <c r="D143" s="18" t="s">
        <v>145</v>
      </c>
      <c r="E143" s="10"/>
      <c r="F143" s="18" t="s">
        <v>11</v>
      </c>
      <c r="G143" s="18" t="s">
        <v>11</v>
      </c>
      <c r="H143" s="10"/>
      <c r="I143" s="19">
        <v>199910</v>
      </c>
      <c r="J143" s="19">
        <v>1730</v>
      </c>
      <c r="K143" s="17" t="s">
        <v>9</v>
      </c>
      <c r="L143" s="10"/>
      <c r="M143" s="60">
        <v>23</v>
      </c>
      <c r="N143" s="60">
        <v>55</v>
      </c>
      <c r="O143" s="60">
        <v>24</v>
      </c>
      <c r="P143" s="10"/>
      <c r="Q143" s="60">
        <f>N143*$Q$188</f>
        <v>825</v>
      </c>
      <c r="R143" s="10"/>
      <c r="S143" s="62">
        <f t="shared" si="28"/>
        <v>880</v>
      </c>
      <c r="T143" s="10"/>
      <c r="U143" s="64">
        <v>27.5</v>
      </c>
      <c r="V143" s="64">
        <v>11.95</v>
      </c>
      <c r="W143" s="10"/>
      <c r="X143" s="43">
        <v>32410000</v>
      </c>
      <c r="Y143" s="36">
        <v>9.0999999999999998E-2</v>
      </c>
      <c r="Z143" s="10"/>
      <c r="AA143" s="20">
        <v>52</v>
      </c>
      <c r="AB143" s="20">
        <v>10</v>
      </c>
      <c r="AC143" s="20">
        <v>2</v>
      </c>
      <c r="AD143" s="20">
        <v>35</v>
      </c>
      <c r="AE143" s="20">
        <v>1</v>
      </c>
      <c r="AF143" s="66">
        <f t="shared" si="29"/>
        <v>100</v>
      </c>
      <c r="AG143" s="10"/>
      <c r="AH143" s="36">
        <v>-0.08</v>
      </c>
      <c r="AI143" s="40">
        <v>17033</v>
      </c>
      <c r="AJ143" s="37">
        <v>0.68</v>
      </c>
      <c r="AK143" s="42" t="s">
        <v>213</v>
      </c>
      <c r="AL143" s="41">
        <v>673</v>
      </c>
      <c r="AN143" s="86"/>
      <c r="AO143" s="87"/>
      <c r="AP143" s="88">
        <f t="shared" si="30"/>
        <v>0</v>
      </c>
      <c r="AR143" s="86">
        <f t="shared" si="31"/>
        <v>0</v>
      </c>
      <c r="AS143" s="87"/>
      <c r="AT143" s="88">
        <f t="shared" si="32"/>
        <v>0</v>
      </c>
      <c r="AV143" s="88">
        <v>0</v>
      </c>
    </row>
    <row r="144" spans="1:48" ht="24" customHeight="1">
      <c r="A144" s="16"/>
      <c r="B144" s="17">
        <f t="shared" si="33"/>
        <v>136</v>
      </c>
      <c r="C144" s="10"/>
      <c r="D144" s="18" t="s">
        <v>146</v>
      </c>
      <c r="E144" s="10"/>
      <c r="F144" s="18" t="s">
        <v>5</v>
      </c>
      <c r="G144" s="18" t="s">
        <v>212</v>
      </c>
      <c r="H144" s="10"/>
      <c r="I144" s="19">
        <v>32275688</v>
      </c>
      <c r="J144" s="19">
        <v>21750</v>
      </c>
      <c r="K144" s="17" t="s">
        <v>14</v>
      </c>
      <c r="L144" s="10"/>
      <c r="M144" s="60">
        <v>9031</v>
      </c>
      <c r="N144" s="60">
        <v>9311</v>
      </c>
      <c r="O144" s="60">
        <v>9311</v>
      </c>
      <c r="P144" s="10"/>
      <c r="Q144" s="60">
        <f>N144*$Q$189</f>
        <v>279330</v>
      </c>
      <c r="R144" s="10"/>
      <c r="S144" s="62">
        <f t="shared" si="28"/>
        <v>288641</v>
      </c>
      <c r="T144" s="10"/>
      <c r="U144" s="64">
        <v>28.8</v>
      </c>
      <c r="V144" s="64">
        <v>28.8</v>
      </c>
      <c r="W144" s="10"/>
      <c r="X144" s="43">
        <f>AP144+AT144</f>
        <v>148076914942.39999</v>
      </c>
      <c r="Y144" s="36">
        <f>X144/AV144</f>
        <v>0.22959939426919879</v>
      </c>
      <c r="Z144" s="10"/>
      <c r="AA144" s="20">
        <v>51</v>
      </c>
      <c r="AB144" s="20">
        <v>12</v>
      </c>
      <c r="AC144" s="20">
        <v>1</v>
      </c>
      <c r="AD144" s="20">
        <v>35</v>
      </c>
      <c r="AE144" s="20">
        <v>1</v>
      </c>
      <c r="AF144" s="66">
        <f t="shared" si="29"/>
        <v>100</v>
      </c>
      <c r="AG144" s="10"/>
      <c r="AH144" s="72"/>
      <c r="AI144" s="73"/>
      <c r="AJ144" s="74"/>
      <c r="AK144" s="75"/>
      <c r="AL144" s="76"/>
      <c r="AN144" s="57">
        <v>19879.297999999999</v>
      </c>
      <c r="AO144" s="35">
        <v>80</v>
      </c>
      <c r="AP144" s="43">
        <f t="shared" si="30"/>
        <v>14807691494.24</v>
      </c>
      <c r="AR144" s="57">
        <f t="shared" si="31"/>
        <v>19879.297999999999</v>
      </c>
      <c r="AS144" s="35">
        <v>24</v>
      </c>
      <c r="AT144" s="43">
        <f t="shared" si="32"/>
        <v>133269223448.16</v>
      </c>
      <c r="AV144" s="43">
        <v>644936000000</v>
      </c>
    </row>
    <row r="145" spans="1:48" ht="24" customHeight="1">
      <c r="A145" s="16"/>
      <c r="B145" s="17">
        <f t="shared" si="33"/>
        <v>137</v>
      </c>
      <c r="C145" s="10"/>
      <c r="D145" s="18" t="s">
        <v>147</v>
      </c>
      <c r="E145" s="10"/>
      <c r="F145" s="18" t="s">
        <v>11</v>
      </c>
      <c r="G145" s="18" t="s">
        <v>11</v>
      </c>
      <c r="H145" s="10"/>
      <c r="I145" s="19">
        <v>15411614</v>
      </c>
      <c r="J145" s="19">
        <v>950</v>
      </c>
      <c r="K145" s="17" t="s">
        <v>6</v>
      </c>
      <c r="L145" s="10"/>
      <c r="M145" s="60">
        <v>604</v>
      </c>
      <c r="N145" s="60">
        <v>3609</v>
      </c>
      <c r="O145" s="60">
        <v>1775</v>
      </c>
      <c r="P145" s="10"/>
      <c r="Q145" s="60">
        <f>N145*$Q$188</f>
        <v>54135</v>
      </c>
      <c r="R145" s="10"/>
      <c r="S145" s="62">
        <f t="shared" si="28"/>
        <v>57744</v>
      </c>
      <c r="T145" s="10"/>
      <c r="U145" s="64">
        <v>23.4</v>
      </c>
      <c r="V145" s="64">
        <v>12.36</v>
      </c>
      <c r="W145" s="10"/>
      <c r="X145" s="43">
        <v>1480000000</v>
      </c>
      <c r="Y145" s="36">
        <v>7.8E-2</v>
      </c>
      <c r="Z145" s="10"/>
      <c r="AA145" s="20">
        <v>58</v>
      </c>
      <c r="AB145" s="20">
        <v>10</v>
      </c>
      <c r="AC145" s="20">
        <v>1</v>
      </c>
      <c r="AD145" s="20">
        <v>30</v>
      </c>
      <c r="AE145" s="20">
        <v>1</v>
      </c>
      <c r="AF145" s="66">
        <f t="shared" si="29"/>
        <v>100</v>
      </c>
      <c r="AG145" s="10"/>
      <c r="AH145" s="36">
        <v>-8.9999999999999993E-3</v>
      </c>
      <c r="AI145" s="40">
        <v>3037</v>
      </c>
      <c r="AJ145" s="37">
        <v>0.6</v>
      </c>
      <c r="AK145" s="42" t="s">
        <v>213</v>
      </c>
      <c r="AL145" s="41">
        <v>669</v>
      </c>
      <c r="AN145" s="86"/>
      <c r="AO145" s="87"/>
      <c r="AP145" s="88">
        <f t="shared" si="30"/>
        <v>0</v>
      </c>
      <c r="AR145" s="86">
        <f t="shared" si="31"/>
        <v>0</v>
      </c>
      <c r="AS145" s="87"/>
      <c r="AT145" s="88">
        <f t="shared" si="32"/>
        <v>0</v>
      </c>
      <c r="AV145" s="88">
        <v>0</v>
      </c>
    </row>
    <row r="146" spans="1:48" ht="24" customHeight="1">
      <c r="A146" s="16"/>
      <c r="B146" s="17">
        <f t="shared" si="33"/>
        <v>138</v>
      </c>
      <c r="C146" s="10"/>
      <c r="D146" s="18" t="s">
        <v>148</v>
      </c>
      <c r="E146" s="10"/>
      <c r="F146" s="18" t="s">
        <v>8</v>
      </c>
      <c r="G146" s="18" t="s">
        <v>212</v>
      </c>
      <c r="H146" s="10"/>
      <c r="I146" s="19">
        <v>8820083</v>
      </c>
      <c r="J146" s="19">
        <v>5280</v>
      </c>
      <c r="K146" s="17" t="s">
        <v>9</v>
      </c>
      <c r="L146" s="10"/>
      <c r="M146" s="60">
        <v>607</v>
      </c>
      <c r="N146" s="60">
        <v>649</v>
      </c>
      <c r="O146" s="60">
        <v>797</v>
      </c>
      <c r="P146" s="10"/>
      <c r="Q146" s="60">
        <f>N146*$Q$188</f>
        <v>9735</v>
      </c>
      <c r="R146" s="10"/>
      <c r="S146" s="62">
        <f t="shared" si="28"/>
        <v>10384</v>
      </c>
      <c r="T146" s="10"/>
      <c r="U146" s="64">
        <v>7.4</v>
      </c>
      <c r="V146" s="64">
        <v>8.94</v>
      </c>
      <c r="W146" s="10"/>
      <c r="X146" s="43">
        <v>1170000000</v>
      </c>
      <c r="Y146" s="36">
        <v>3.1E-2</v>
      </c>
      <c r="Z146" s="10"/>
      <c r="AA146" s="20">
        <v>49</v>
      </c>
      <c r="AB146" s="20">
        <v>10</v>
      </c>
      <c r="AC146" s="20">
        <v>12</v>
      </c>
      <c r="AD146" s="20">
        <v>28</v>
      </c>
      <c r="AE146" s="20">
        <v>1</v>
      </c>
      <c r="AF146" s="66">
        <f t="shared" si="29"/>
        <v>100</v>
      </c>
      <c r="AG146" s="10"/>
      <c r="AH146" s="36">
        <v>-6.0999999999999999E-2</v>
      </c>
      <c r="AI146" s="40">
        <v>25877</v>
      </c>
      <c r="AJ146" s="37">
        <v>0.65</v>
      </c>
      <c r="AK146" s="42" t="s">
        <v>210</v>
      </c>
      <c r="AL146" s="41">
        <v>584</v>
      </c>
      <c r="AN146" s="86"/>
      <c r="AO146" s="87"/>
      <c r="AP146" s="88">
        <f t="shared" si="30"/>
        <v>0</v>
      </c>
      <c r="AR146" s="86">
        <f t="shared" si="31"/>
        <v>0</v>
      </c>
      <c r="AS146" s="87"/>
      <c r="AT146" s="88">
        <f t="shared" si="32"/>
        <v>0</v>
      </c>
      <c r="AV146" s="88">
        <v>0</v>
      </c>
    </row>
    <row r="147" spans="1:48" ht="24" customHeight="1">
      <c r="A147" s="16"/>
      <c r="B147" s="17">
        <f t="shared" si="33"/>
        <v>139</v>
      </c>
      <c r="C147" s="10"/>
      <c r="D147" s="18" t="s">
        <v>149</v>
      </c>
      <c r="E147" s="10"/>
      <c r="F147" s="18" t="s">
        <v>11</v>
      </c>
      <c r="G147" s="18" t="s">
        <v>11</v>
      </c>
      <c r="H147" s="10"/>
      <c r="I147" s="19">
        <v>94228</v>
      </c>
      <c r="J147" s="19">
        <v>15410</v>
      </c>
      <c r="K147" s="17" t="s">
        <v>14</v>
      </c>
      <c r="L147" s="10"/>
      <c r="M147" s="60">
        <v>15</v>
      </c>
      <c r="N147" s="60">
        <v>15</v>
      </c>
      <c r="O147" s="60">
        <v>15</v>
      </c>
      <c r="P147" s="10"/>
      <c r="Q147" s="60">
        <f>N147*$Q$189</f>
        <v>450</v>
      </c>
      <c r="R147" s="10"/>
      <c r="S147" s="62">
        <f t="shared" si="28"/>
        <v>465</v>
      </c>
      <c r="T147" s="10"/>
      <c r="U147" s="64">
        <v>15.9</v>
      </c>
      <c r="V147" s="64">
        <v>15.9</v>
      </c>
      <c r="W147" s="10"/>
      <c r="X147" s="43">
        <f>AP147+AT147</f>
        <v>180934068</v>
      </c>
      <c r="Y147" s="36">
        <f>X147/AV147</f>
        <v>0.12670452941176472</v>
      </c>
      <c r="Z147" s="10"/>
      <c r="AA147" s="20">
        <v>46.7</v>
      </c>
      <c r="AB147" s="20">
        <v>20</v>
      </c>
      <c r="AC147" s="20">
        <v>6.7</v>
      </c>
      <c r="AD147" s="20">
        <v>20</v>
      </c>
      <c r="AE147" s="20">
        <v>6.6</v>
      </c>
      <c r="AF147" s="66">
        <f t="shared" si="29"/>
        <v>100</v>
      </c>
      <c r="AG147" s="10"/>
      <c r="AH147" s="72"/>
      <c r="AI147" s="73"/>
      <c r="AJ147" s="74"/>
      <c r="AK147" s="75"/>
      <c r="AL147" s="76"/>
      <c r="AN147" s="57">
        <v>15077.839</v>
      </c>
      <c r="AO147" s="35">
        <v>80</v>
      </c>
      <c r="AP147" s="43">
        <f t="shared" si="30"/>
        <v>18093406.800000001</v>
      </c>
      <c r="AR147" s="57">
        <f t="shared" si="31"/>
        <v>15077.839</v>
      </c>
      <c r="AS147" s="35">
        <v>24</v>
      </c>
      <c r="AT147" s="43">
        <f t="shared" si="32"/>
        <v>162840661.19999999</v>
      </c>
      <c r="AV147" s="43">
        <v>1428000000</v>
      </c>
    </row>
    <row r="148" spans="1:48" ht="24" customHeight="1">
      <c r="A148" s="16"/>
      <c r="B148" s="17">
        <f t="shared" si="33"/>
        <v>140</v>
      </c>
      <c r="C148" s="10"/>
      <c r="D148" s="18" t="s">
        <v>150</v>
      </c>
      <c r="E148" s="10"/>
      <c r="F148" s="18" t="s">
        <v>18</v>
      </c>
      <c r="G148" s="18" t="s">
        <v>224</v>
      </c>
      <c r="H148" s="10"/>
      <c r="I148" s="19">
        <v>5622455</v>
      </c>
      <c r="J148" s="19">
        <v>51880</v>
      </c>
      <c r="K148" s="17" t="s">
        <v>14</v>
      </c>
      <c r="L148" s="10"/>
      <c r="M148" s="60">
        <v>141</v>
      </c>
      <c r="N148" s="60">
        <v>155</v>
      </c>
      <c r="O148" s="60">
        <v>155</v>
      </c>
      <c r="P148" s="10"/>
      <c r="Q148" s="60">
        <f>N148*$Q$189</f>
        <v>4650</v>
      </c>
      <c r="R148" s="10"/>
      <c r="S148" s="62">
        <f t="shared" si="28"/>
        <v>4805</v>
      </c>
      <c r="T148" s="10"/>
      <c r="U148" s="64">
        <v>2.8</v>
      </c>
      <c r="V148" s="64">
        <v>2.8</v>
      </c>
      <c r="W148" s="10"/>
      <c r="X148" s="43">
        <f>AP148+AT148</f>
        <v>7033797080</v>
      </c>
      <c r="Y148" s="36">
        <f>X148/AV148</f>
        <v>2.2114129934479421E-2</v>
      </c>
      <c r="Z148" s="10"/>
      <c r="AA148" s="20">
        <v>7.8</v>
      </c>
      <c r="AB148" s="20">
        <v>44</v>
      </c>
      <c r="AC148" s="20">
        <v>14.2</v>
      </c>
      <c r="AD148" s="20">
        <v>33.299999999999997</v>
      </c>
      <c r="AE148" s="20">
        <v>0.7</v>
      </c>
      <c r="AF148" s="66">
        <f t="shared" si="29"/>
        <v>100</v>
      </c>
      <c r="AG148" s="10"/>
      <c r="AH148" s="72"/>
      <c r="AI148" s="73"/>
      <c r="AJ148" s="74"/>
      <c r="AK148" s="75"/>
      <c r="AL148" s="76"/>
      <c r="AN148" s="57">
        <v>56724.17</v>
      </c>
      <c r="AO148" s="35">
        <v>80</v>
      </c>
      <c r="AP148" s="43">
        <f t="shared" si="30"/>
        <v>703379708</v>
      </c>
      <c r="AR148" s="57">
        <f t="shared" si="31"/>
        <v>56724.17</v>
      </c>
      <c r="AS148" s="35">
        <v>24</v>
      </c>
      <c r="AT148" s="43">
        <f t="shared" si="32"/>
        <v>6330417372</v>
      </c>
      <c r="AV148" s="43">
        <v>318068000000</v>
      </c>
    </row>
    <row r="149" spans="1:48" ht="24" customHeight="1">
      <c r="A149" s="16"/>
      <c r="B149" s="17">
        <f t="shared" si="33"/>
        <v>141</v>
      </c>
      <c r="C149" s="10"/>
      <c r="D149" s="18" t="s">
        <v>151</v>
      </c>
      <c r="E149" s="10"/>
      <c r="F149" s="18" t="s">
        <v>8</v>
      </c>
      <c r="G149" s="18" t="s">
        <v>212</v>
      </c>
      <c r="H149" s="10"/>
      <c r="I149" s="19">
        <v>5444218</v>
      </c>
      <c r="J149" s="19">
        <v>16810</v>
      </c>
      <c r="K149" s="17" t="s">
        <v>14</v>
      </c>
      <c r="L149" s="10"/>
      <c r="M149" s="60">
        <v>275</v>
      </c>
      <c r="N149" s="60">
        <v>330</v>
      </c>
      <c r="O149" s="60">
        <v>330</v>
      </c>
      <c r="P149" s="10"/>
      <c r="Q149" s="60">
        <f>N149*$Q$189</f>
        <v>9900</v>
      </c>
      <c r="R149" s="10"/>
      <c r="S149" s="62">
        <f t="shared" si="28"/>
        <v>10230</v>
      </c>
      <c r="T149" s="10"/>
      <c r="U149" s="64">
        <v>6.1</v>
      </c>
      <c r="V149" s="64">
        <v>6.1</v>
      </c>
      <c r="W149" s="10"/>
      <c r="X149" s="43">
        <f>AP149+AT149</f>
        <v>4357583472</v>
      </c>
      <c r="Y149" s="36">
        <f>X149/AV149</f>
        <v>4.8611500005577804E-2</v>
      </c>
      <c r="Z149" s="10"/>
      <c r="AA149" s="20">
        <v>50.2</v>
      </c>
      <c r="AB149" s="20">
        <v>8.6999999999999993</v>
      </c>
      <c r="AC149" s="20">
        <v>7.6</v>
      </c>
      <c r="AD149" s="20">
        <v>29.1</v>
      </c>
      <c r="AE149" s="20">
        <v>4.4000000000000004</v>
      </c>
      <c r="AF149" s="66">
        <f t="shared" si="29"/>
        <v>100</v>
      </c>
      <c r="AG149" s="10"/>
      <c r="AH149" s="72"/>
      <c r="AI149" s="73"/>
      <c r="AJ149" s="74"/>
      <c r="AK149" s="75"/>
      <c r="AL149" s="76"/>
      <c r="AN149" s="57">
        <v>16505.998</v>
      </c>
      <c r="AO149" s="35">
        <v>80</v>
      </c>
      <c r="AP149" s="43">
        <f t="shared" si="30"/>
        <v>435758347.19999999</v>
      </c>
      <c r="AR149" s="57">
        <f t="shared" si="31"/>
        <v>16505.998</v>
      </c>
      <c r="AS149" s="35">
        <v>24</v>
      </c>
      <c r="AT149" s="43">
        <f t="shared" si="32"/>
        <v>3921825124.7999997</v>
      </c>
      <c r="AV149" s="43">
        <v>89641000000</v>
      </c>
    </row>
    <row r="150" spans="1:48" ht="24" customHeight="1">
      <c r="A150" s="16"/>
      <c r="B150" s="17">
        <f t="shared" si="33"/>
        <v>142</v>
      </c>
      <c r="C150" s="10"/>
      <c r="D150" s="18" t="s">
        <v>152</v>
      </c>
      <c r="E150" s="10"/>
      <c r="F150" s="18" t="s">
        <v>8</v>
      </c>
      <c r="G150" s="18" t="s">
        <v>212</v>
      </c>
      <c r="H150" s="10"/>
      <c r="I150" s="19">
        <v>2077862</v>
      </c>
      <c r="J150" s="19">
        <v>21660</v>
      </c>
      <c r="K150" s="17" t="s">
        <v>14</v>
      </c>
      <c r="L150" s="10"/>
      <c r="M150" s="60">
        <v>130</v>
      </c>
      <c r="N150" s="60">
        <v>134</v>
      </c>
      <c r="O150" s="60">
        <v>134</v>
      </c>
      <c r="P150" s="10"/>
      <c r="Q150" s="60">
        <f>N150*$Q$189</f>
        <v>4020</v>
      </c>
      <c r="R150" s="10"/>
      <c r="S150" s="62">
        <f t="shared" si="28"/>
        <v>4154</v>
      </c>
      <c r="T150" s="10"/>
      <c r="U150" s="64">
        <v>6.4</v>
      </c>
      <c r="V150" s="64">
        <v>6.4</v>
      </c>
      <c r="W150" s="10"/>
      <c r="X150" s="43">
        <f>AP150+AT150</f>
        <v>2317940683.1999998</v>
      </c>
      <c r="Y150" s="36">
        <f>X150/AV150</f>
        <v>5.1911239881752211E-2</v>
      </c>
      <c r="Z150" s="10"/>
      <c r="AA150" s="20">
        <v>46.9</v>
      </c>
      <c r="AB150" s="20">
        <v>19.2</v>
      </c>
      <c r="AC150" s="20">
        <v>10</v>
      </c>
      <c r="AD150" s="20">
        <v>16.899999999999999</v>
      </c>
      <c r="AE150" s="20">
        <v>7</v>
      </c>
      <c r="AF150" s="66">
        <f t="shared" si="29"/>
        <v>100</v>
      </c>
      <c r="AG150" s="10"/>
      <c r="AH150" s="72"/>
      <c r="AI150" s="73"/>
      <c r="AJ150" s="74"/>
      <c r="AK150" s="75"/>
      <c r="AL150" s="76"/>
      <c r="AN150" s="57">
        <v>21622.580999999998</v>
      </c>
      <c r="AO150" s="35">
        <v>80</v>
      </c>
      <c r="AP150" s="43">
        <f t="shared" si="30"/>
        <v>231794068.31999999</v>
      </c>
      <c r="AR150" s="57">
        <f t="shared" si="31"/>
        <v>21622.580999999998</v>
      </c>
      <c r="AS150" s="35">
        <v>24</v>
      </c>
      <c r="AT150" s="43">
        <f t="shared" si="32"/>
        <v>2086146614.8799996</v>
      </c>
      <c r="AV150" s="43">
        <v>44652000000</v>
      </c>
    </row>
    <row r="151" spans="1:48" ht="24" customHeight="1">
      <c r="A151" s="16"/>
      <c r="B151" s="17">
        <f t="shared" si="33"/>
        <v>143</v>
      </c>
      <c r="C151" s="10"/>
      <c r="D151" s="18" t="s">
        <v>153</v>
      </c>
      <c r="E151" s="10"/>
      <c r="F151" s="18" t="s">
        <v>18</v>
      </c>
      <c r="G151" s="18" t="s">
        <v>224</v>
      </c>
      <c r="H151" s="10"/>
      <c r="I151" s="19">
        <v>599419</v>
      </c>
      <c r="J151" s="19">
        <v>1880</v>
      </c>
      <c r="K151" s="17" t="s">
        <v>9</v>
      </c>
      <c r="L151" s="10"/>
      <c r="M151" s="60">
        <v>11</v>
      </c>
      <c r="N151" s="60">
        <v>104</v>
      </c>
      <c r="O151" s="60">
        <v>116</v>
      </c>
      <c r="P151" s="10"/>
      <c r="Q151" s="60">
        <f>N151*$Q$188</f>
        <v>1560</v>
      </c>
      <c r="R151" s="10"/>
      <c r="S151" s="62">
        <f t="shared" si="28"/>
        <v>1664</v>
      </c>
      <c r="T151" s="10"/>
      <c r="U151" s="64">
        <v>17.399999999999999</v>
      </c>
      <c r="V151" s="64">
        <v>18.579999999999998</v>
      </c>
      <c r="W151" s="10"/>
      <c r="X151" s="43">
        <v>71110000</v>
      </c>
      <c r="Y151" s="36">
        <v>5.8000000000000003E-2</v>
      </c>
      <c r="Z151" s="10"/>
      <c r="AA151" s="20">
        <v>29</v>
      </c>
      <c r="AB151" s="20">
        <v>12</v>
      </c>
      <c r="AC151" s="20">
        <v>1</v>
      </c>
      <c r="AD151" s="20">
        <v>57</v>
      </c>
      <c r="AE151" s="20">
        <v>1</v>
      </c>
      <c r="AF151" s="66">
        <f t="shared" si="29"/>
        <v>100</v>
      </c>
      <c r="AG151" s="10"/>
      <c r="AH151" s="36">
        <v>-2.9000000000000001E-2</v>
      </c>
      <c r="AI151" s="40">
        <v>7507</v>
      </c>
      <c r="AJ151" s="37">
        <v>0.8</v>
      </c>
      <c r="AK151" s="42" t="s">
        <v>214</v>
      </c>
      <c r="AL151" s="41">
        <v>1130</v>
      </c>
      <c r="AN151" s="86"/>
      <c r="AO151" s="87"/>
      <c r="AP151" s="88">
        <f t="shared" si="30"/>
        <v>0</v>
      </c>
      <c r="AR151" s="86">
        <f t="shared" si="31"/>
        <v>0</v>
      </c>
      <c r="AS151" s="87"/>
      <c r="AT151" s="88">
        <f t="shared" si="32"/>
        <v>0</v>
      </c>
      <c r="AV151" s="88">
        <v>0</v>
      </c>
    </row>
    <row r="152" spans="1:48" ht="24" customHeight="1">
      <c r="A152" s="16"/>
      <c r="B152" s="17">
        <f t="shared" si="33"/>
        <v>144</v>
      </c>
      <c r="C152" s="10"/>
      <c r="D152" s="18" t="s">
        <v>154</v>
      </c>
      <c r="E152" s="10"/>
      <c r="F152" s="18" t="s">
        <v>5</v>
      </c>
      <c r="G152" s="18" t="s">
        <v>11</v>
      </c>
      <c r="H152" s="10"/>
      <c r="I152" s="19">
        <v>14317996</v>
      </c>
      <c r="J152" s="19">
        <v>0</v>
      </c>
      <c r="K152" s="17" t="s">
        <v>6</v>
      </c>
      <c r="L152" s="10"/>
      <c r="M152" s="60">
        <v>165</v>
      </c>
      <c r="N152" s="60">
        <v>3884</v>
      </c>
      <c r="O152" s="60">
        <v>5101</v>
      </c>
      <c r="P152" s="10"/>
      <c r="Q152" s="60">
        <f>N152*$Q$188</f>
        <v>58260</v>
      </c>
      <c r="R152" s="10"/>
      <c r="S152" s="62">
        <f t="shared" si="28"/>
        <v>62144</v>
      </c>
      <c r="T152" s="10"/>
      <c r="U152" s="64">
        <v>27.1</v>
      </c>
      <c r="V152" s="64">
        <v>31.2</v>
      </c>
      <c r="W152" s="10"/>
      <c r="X152" s="43">
        <v>609910000</v>
      </c>
      <c r="Y152" s="36">
        <v>0.09</v>
      </c>
      <c r="Z152" s="10"/>
      <c r="AA152" s="20">
        <v>49</v>
      </c>
      <c r="AB152" s="20">
        <v>5</v>
      </c>
      <c r="AC152" s="20">
        <v>5</v>
      </c>
      <c r="AD152" s="20">
        <v>40</v>
      </c>
      <c r="AE152" s="20">
        <v>1</v>
      </c>
      <c r="AF152" s="66">
        <f t="shared" si="29"/>
        <v>100</v>
      </c>
      <c r="AG152" s="10"/>
      <c r="AH152" s="36">
        <v>-7.6999999999999999E-2</v>
      </c>
      <c r="AI152" s="40">
        <v>415</v>
      </c>
      <c r="AJ152" s="37">
        <v>0.63</v>
      </c>
      <c r="AK152" s="42" t="s">
        <v>213</v>
      </c>
      <c r="AL152" s="41">
        <v>1732</v>
      </c>
      <c r="AN152" s="86"/>
      <c r="AO152" s="87"/>
      <c r="AP152" s="88">
        <f t="shared" si="30"/>
        <v>0</v>
      </c>
      <c r="AR152" s="86">
        <f t="shared" si="31"/>
        <v>0</v>
      </c>
      <c r="AS152" s="87"/>
      <c r="AT152" s="88">
        <f t="shared" si="32"/>
        <v>0</v>
      </c>
      <c r="AV152" s="88">
        <v>0</v>
      </c>
    </row>
    <row r="153" spans="1:48" ht="24" customHeight="1">
      <c r="A153" s="16"/>
      <c r="B153" s="17">
        <f t="shared" si="33"/>
        <v>145</v>
      </c>
      <c r="C153" s="10"/>
      <c r="D153" s="18" t="s">
        <v>155</v>
      </c>
      <c r="E153" s="10"/>
      <c r="F153" s="18" t="s">
        <v>11</v>
      </c>
      <c r="G153" s="18" t="s">
        <v>11</v>
      </c>
      <c r="H153" s="10"/>
      <c r="I153" s="19">
        <v>56015472</v>
      </c>
      <c r="J153" s="19">
        <v>5480</v>
      </c>
      <c r="K153" s="17" t="s">
        <v>9</v>
      </c>
      <c r="L153" s="10"/>
      <c r="M153" s="60">
        <v>14071</v>
      </c>
      <c r="N153" s="60">
        <v>14507</v>
      </c>
      <c r="O153" s="60">
        <v>15099</v>
      </c>
      <c r="P153" s="10"/>
      <c r="Q153" s="60">
        <f>N153*$Q$188</f>
        <v>217605</v>
      </c>
      <c r="R153" s="10"/>
      <c r="S153" s="62">
        <f t="shared" si="28"/>
        <v>232112</v>
      </c>
      <c r="T153" s="10"/>
      <c r="U153" s="64">
        <v>25.9</v>
      </c>
      <c r="V153" s="64">
        <v>27.79</v>
      </c>
      <c r="W153" s="10"/>
      <c r="X153" s="43">
        <v>25470000000</v>
      </c>
      <c r="Y153" s="36">
        <v>8.5999999999999993E-2</v>
      </c>
      <c r="Z153" s="10"/>
      <c r="AA153" s="20">
        <v>67</v>
      </c>
      <c r="AB153" s="20">
        <v>2</v>
      </c>
      <c r="AC153" s="20">
        <v>1</v>
      </c>
      <c r="AD153" s="20">
        <v>29</v>
      </c>
      <c r="AE153" s="20">
        <v>1</v>
      </c>
      <c r="AF153" s="66">
        <f t="shared" si="29"/>
        <v>100</v>
      </c>
      <c r="AG153" s="10"/>
      <c r="AH153" s="36">
        <v>-4.7E-2</v>
      </c>
      <c r="AI153" s="40">
        <v>17691</v>
      </c>
      <c r="AJ153" s="37">
        <v>0.83</v>
      </c>
      <c r="AK153" s="42" t="s">
        <v>213</v>
      </c>
      <c r="AL153" s="41">
        <v>1509</v>
      </c>
      <c r="AN153" s="86"/>
      <c r="AO153" s="87"/>
      <c r="AP153" s="88">
        <f t="shared" si="30"/>
        <v>0</v>
      </c>
      <c r="AR153" s="86">
        <f t="shared" si="31"/>
        <v>0</v>
      </c>
      <c r="AS153" s="87"/>
      <c r="AT153" s="88">
        <f t="shared" si="32"/>
        <v>0</v>
      </c>
      <c r="AV153" s="88">
        <v>0</v>
      </c>
    </row>
    <row r="154" spans="1:48" ht="24" customHeight="1">
      <c r="A154" s="16"/>
      <c r="B154" s="17">
        <f t="shared" si="33"/>
        <v>146</v>
      </c>
      <c r="C154" s="10"/>
      <c r="D154" s="18" t="s">
        <v>156</v>
      </c>
      <c r="E154" s="10"/>
      <c r="F154" s="18" t="s">
        <v>11</v>
      </c>
      <c r="G154" s="18" t="s">
        <v>11</v>
      </c>
      <c r="H154" s="10"/>
      <c r="I154" s="19">
        <v>12230730</v>
      </c>
      <c r="J154" s="19">
        <v>820</v>
      </c>
      <c r="K154" s="17" t="s">
        <v>6</v>
      </c>
      <c r="L154" s="10"/>
      <c r="M154" s="60">
        <v>130</v>
      </c>
      <c r="N154" s="60">
        <v>3661</v>
      </c>
      <c r="O154" s="60">
        <v>1745</v>
      </c>
      <c r="P154" s="10"/>
      <c r="Q154" s="60">
        <f>N154*$Q$188</f>
        <v>54915</v>
      </c>
      <c r="R154" s="10"/>
      <c r="S154" s="62">
        <f t="shared" si="28"/>
        <v>58576</v>
      </c>
      <c r="T154" s="10"/>
      <c r="U154" s="64">
        <v>29.9</v>
      </c>
      <c r="V154" s="64">
        <v>18.010000000000002</v>
      </c>
      <c r="W154" s="10"/>
      <c r="X154" s="43">
        <v>289040000</v>
      </c>
      <c r="Y154" s="36">
        <v>0.1</v>
      </c>
      <c r="Z154" s="10"/>
      <c r="AA154" s="20">
        <v>40</v>
      </c>
      <c r="AB154" s="20">
        <v>7</v>
      </c>
      <c r="AC154" s="20">
        <v>3</v>
      </c>
      <c r="AD154" s="20">
        <v>49</v>
      </c>
      <c r="AE154" s="20">
        <v>1</v>
      </c>
      <c r="AF154" s="66">
        <f t="shared" si="29"/>
        <v>100</v>
      </c>
      <c r="AG154" s="10"/>
      <c r="AH154" s="36">
        <v>0.01</v>
      </c>
      <c r="AI154" s="40">
        <v>569</v>
      </c>
      <c r="AJ154" s="37">
        <v>0.59</v>
      </c>
      <c r="AK154" s="42" t="s">
        <v>213</v>
      </c>
      <c r="AL154" s="41">
        <v>1072</v>
      </c>
      <c r="AN154" s="86"/>
      <c r="AO154" s="87"/>
      <c r="AP154" s="88">
        <f t="shared" si="30"/>
        <v>0</v>
      </c>
      <c r="AR154" s="86">
        <f t="shared" si="31"/>
        <v>0</v>
      </c>
      <c r="AS154" s="87"/>
      <c r="AT154" s="88">
        <f t="shared" si="32"/>
        <v>0</v>
      </c>
      <c r="AV154" s="88">
        <v>0</v>
      </c>
    </row>
    <row r="155" spans="1:48" ht="24" customHeight="1">
      <c r="A155" s="16"/>
      <c r="B155" s="17">
        <f t="shared" si="33"/>
        <v>147</v>
      </c>
      <c r="C155" s="10"/>
      <c r="D155" s="18" t="s">
        <v>157</v>
      </c>
      <c r="E155" s="10"/>
      <c r="F155" s="18" t="s">
        <v>8</v>
      </c>
      <c r="G155" s="18" t="s">
        <v>212</v>
      </c>
      <c r="H155" s="10"/>
      <c r="I155" s="19">
        <v>46347576</v>
      </c>
      <c r="J155" s="19">
        <v>27520</v>
      </c>
      <c r="K155" s="17" t="s">
        <v>14</v>
      </c>
      <c r="L155" s="10"/>
      <c r="M155" s="60">
        <v>1810</v>
      </c>
      <c r="N155" s="60">
        <v>1922</v>
      </c>
      <c r="O155" s="60">
        <v>1922</v>
      </c>
      <c r="P155" s="10"/>
      <c r="Q155" s="60">
        <f>N155*$Q$189</f>
        <v>57660</v>
      </c>
      <c r="R155" s="10"/>
      <c r="S155" s="62">
        <f t="shared" si="28"/>
        <v>59582</v>
      </c>
      <c r="T155" s="10"/>
      <c r="U155" s="64">
        <v>4.0999999999999996</v>
      </c>
      <c r="V155" s="64">
        <v>4.0999999999999996</v>
      </c>
      <c r="W155" s="10"/>
      <c r="X155" s="43">
        <f>AP155+AT155</f>
        <v>40755047462.399994</v>
      </c>
      <c r="Y155" s="36">
        <f>X155/AV155</f>
        <v>3.3080395667532465E-2</v>
      </c>
      <c r="Z155" s="10"/>
      <c r="AA155" s="20">
        <v>46.5</v>
      </c>
      <c r="AB155" s="20">
        <v>21.9</v>
      </c>
      <c r="AC155" s="20">
        <v>3.7</v>
      </c>
      <c r="AD155" s="20">
        <v>21.5</v>
      </c>
      <c r="AE155" s="20">
        <v>6.4</v>
      </c>
      <c r="AF155" s="66">
        <f t="shared" si="29"/>
        <v>100.00000000000001</v>
      </c>
      <c r="AG155" s="10"/>
      <c r="AH155" s="72"/>
      <c r="AI155" s="73"/>
      <c r="AJ155" s="74"/>
      <c r="AK155" s="75"/>
      <c r="AL155" s="76"/>
      <c r="AN155" s="57">
        <v>26505.624</v>
      </c>
      <c r="AO155" s="35">
        <v>80</v>
      </c>
      <c r="AP155" s="43">
        <f t="shared" si="30"/>
        <v>4075504746.2400002</v>
      </c>
      <c r="AR155" s="57">
        <f t="shared" si="31"/>
        <v>26505.624</v>
      </c>
      <c r="AS155" s="35">
        <v>24</v>
      </c>
      <c r="AT155" s="43">
        <f t="shared" si="32"/>
        <v>36679542716.159996</v>
      </c>
      <c r="AV155" s="43">
        <v>1232000000000</v>
      </c>
    </row>
    <row r="156" spans="1:48" ht="24" customHeight="1">
      <c r="A156" s="16"/>
      <c r="B156" s="17">
        <f t="shared" si="33"/>
        <v>148</v>
      </c>
      <c r="C156" s="10"/>
      <c r="D156" s="18" t="s">
        <v>158</v>
      </c>
      <c r="E156" s="10"/>
      <c r="F156" s="18" t="s">
        <v>22</v>
      </c>
      <c r="G156" s="18" t="s">
        <v>198</v>
      </c>
      <c r="H156" s="10"/>
      <c r="I156" s="19">
        <v>20798492</v>
      </c>
      <c r="J156" s="19">
        <v>3780</v>
      </c>
      <c r="K156" s="17" t="s">
        <v>9</v>
      </c>
      <c r="L156" s="10"/>
      <c r="M156" s="60">
        <v>3003</v>
      </c>
      <c r="N156" s="60">
        <v>3096</v>
      </c>
      <c r="O156" s="60">
        <v>2811</v>
      </c>
      <c r="P156" s="10"/>
      <c r="Q156" s="60">
        <f>N156*$Q$188</f>
        <v>46440</v>
      </c>
      <c r="R156" s="10"/>
      <c r="S156" s="62">
        <f t="shared" si="28"/>
        <v>49536</v>
      </c>
      <c r="T156" s="10"/>
      <c r="U156" s="64">
        <v>14.9</v>
      </c>
      <c r="V156" s="64">
        <v>13.09</v>
      </c>
      <c r="W156" s="10"/>
      <c r="X156" s="43">
        <v>3970000000</v>
      </c>
      <c r="Y156" s="36">
        <v>4.9000000000000002E-2</v>
      </c>
      <c r="Z156" s="10"/>
      <c r="AA156" s="20">
        <v>38</v>
      </c>
      <c r="AB156" s="20">
        <v>20</v>
      </c>
      <c r="AC156" s="20">
        <v>3</v>
      </c>
      <c r="AD156" s="20">
        <v>38</v>
      </c>
      <c r="AE156" s="20">
        <v>1</v>
      </c>
      <c r="AF156" s="66">
        <f t="shared" si="29"/>
        <v>100</v>
      </c>
      <c r="AG156" s="10"/>
      <c r="AH156" s="36">
        <v>-4.8000000000000001E-2</v>
      </c>
      <c r="AI156" s="40">
        <v>32673</v>
      </c>
      <c r="AJ156" s="37">
        <v>0.63</v>
      </c>
      <c r="AK156" s="42" t="s">
        <v>213</v>
      </c>
      <c r="AL156" s="41">
        <v>598</v>
      </c>
      <c r="AN156" s="86"/>
      <c r="AO156" s="87"/>
      <c r="AP156" s="88">
        <f t="shared" si="30"/>
        <v>0</v>
      </c>
      <c r="AR156" s="86">
        <f t="shared" si="31"/>
        <v>0</v>
      </c>
      <c r="AS156" s="87"/>
      <c r="AT156" s="88">
        <f t="shared" si="32"/>
        <v>0</v>
      </c>
      <c r="AV156" s="88">
        <v>0</v>
      </c>
    </row>
    <row r="157" spans="1:48" ht="24" customHeight="1">
      <c r="A157" s="16"/>
      <c r="B157" s="17">
        <f t="shared" si="33"/>
        <v>149</v>
      </c>
      <c r="C157" s="10"/>
      <c r="D157" s="18" t="s">
        <v>159</v>
      </c>
      <c r="E157" s="10"/>
      <c r="F157" s="18" t="s">
        <v>5</v>
      </c>
      <c r="G157" s="18" t="s">
        <v>11</v>
      </c>
      <c r="H157" s="10"/>
      <c r="I157" s="19">
        <v>39578828</v>
      </c>
      <c r="J157" s="19">
        <v>2140</v>
      </c>
      <c r="K157" s="17" t="s">
        <v>9</v>
      </c>
      <c r="L157" s="10"/>
      <c r="M157" s="60">
        <v>2311</v>
      </c>
      <c r="N157" s="60">
        <v>10178</v>
      </c>
      <c r="O157" s="60">
        <v>10798</v>
      </c>
      <c r="P157" s="10"/>
      <c r="Q157" s="60">
        <f>N157*$Q$188</f>
        <v>152670</v>
      </c>
      <c r="R157" s="10"/>
      <c r="S157" s="62">
        <f t="shared" si="28"/>
        <v>162848</v>
      </c>
      <c r="T157" s="10"/>
      <c r="U157" s="64">
        <v>25.7</v>
      </c>
      <c r="V157" s="64">
        <v>27.41</v>
      </c>
      <c r="W157" s="10"/>
      <c r="X157" s="43">
        <v>8170000000</v>
      </c>
      <c r="Y157" s="36">
        <v>8.5999999999999993E-2</v>
      </c>
      <c r="Z157" s="10"/>
      <c r="AA157" s="20">
        <v>58</v>
      </c>
      <c r="AB157" s="20">
        <v>20</v>
      </c>
      <c r="AC157" s="20">
        <v>1</v>
      </c>
      <c r="AD157" s="20">
        <v>20</v>
      </c>
      <c r="AE157" s="20">
        <v>1</v>
      </c>
      <c r="AF157" s="66">
        <f t="shared" si="29"/>
        <v>100</v>
      </c>
      <c r="AG157" s="10"/>
      <c r="AH157" s="36">
        <v>-0.09</v>
      </c>
      <c r="AI157" s="40">
        <v>3165</v>
      </c>
      <c r="AJ157" s="37">
        <v>0.61</v>
      </c>
      <c r="AK157" s="42" t="s">
        <v>214</v>
      </c>
      <c r="AL157" s="41">
        <v>1749</v>
      </c>
      <c r="AN157" s="86"/>
      <c r="AO157" s="87"/>
      <c r="AP157" s="88">
        <f t="shared" si="30"/>
        <v>0</v>
      </c>
      <c r="AR157" s="86">
        <f t="shared" si="31"/>
        <v>0</v>
      </c>
      <c r="AS157" s="87"/>
      <c r="AT157" s="88">
        <f t="shared" si="32"/>
        <v>0</v>
      </c>
      <c r="AV157" s="88">
        <v>0</v>
      </c>
    </row>
    <row r="158" spans="1:48" ht="24" customHeight="1">
      <c r="A158" s="16"/>
      <c r="B158" s="17">
        <f t="shared" si="33"/>
        <v>150</v>
      </c>
      <c r="C158" s="10"/>
      <c r="D158" s="18" t="s">
        <v>160</v>
      </c>
      <c r="E158" s="10"/>
      <c r="F158" s="18" t="s">
        <v>13</v>
      </c>
      <c r="G158" s="18" t="s">
        <v>222</v>
      </c>
      <c r="H158" s="10"/>
      <c r="I158" s="19">
        <v>558368</v>
      </c>
      <c r="J158" s="19">
        <v>7070</v>
      </c>
      <c r="K158" s="17" t="s">
        <v>9</v>
      </c>
      <c r="L158" s="10"/>
      <c r="M158" s="60">
        <v>74</v>
      </c>
      <c r="N158" s="60">
        <v>81</v>
      </c>
      <c r="O158" s="60">
        <v>98</v>
      </c>
      <c r="P158" s="10"/>
      <c r="Q158" s="60">
        <f>N158*$Q$188</f>
        <v>1215</v>
      </c>
      <c r="R158" s="10"/>
      <c r="S158" s="62">
        <f t="shared" si="28"/>
        <v>1296</v>
      </c>
      <c r="T158" s="10"/>
      <c r="U158" s="64">
        <v>14.5</v>
      </c>
      <c r="V158" s="64">
        <v>17.149999999999999</v>
      </c>
      <c r="W158" s="10"/>
      <c r="X158" s="43">
        <v>152040000</v>
      </c>
      <c r="Y158" s="36">
        <v>4.8000000000000001E-2</v>
      </c>
      <c r="Z158" s="10"/>
      <c r="AA158" s="20">
        <v>53</v>
      </c>
      <c r="AB158" s="20">
        <v>19</v>
      </c>
      <c r="AC158" s="20">
        <v>6</v>
      </c>
      <c r="AD158" s="20">
        <v>21</v>
      </c>
      <c r="AE158" s="20">
        <v>1</v>
      </c>
      <c r="AF158" s="66">
        <f t="shared" si="29"/>
        <v>100</v>
      </c>
      <c r="AG158" s="10"/>
      <c r="AH158" s="36">
        <v>-2.5000000000000001E-2</v>
      </c>
      <c r="AI158" s="40">
        <v>40903</v>
      </c>
      <c r="AJ158" s="37">
        <v>0.8</v>
      </c>
      <c r="AK158" s="42" t="s">
        <v>213</v>
      </c>
      <c r="AL158" s="41">
        <v>882</v>
      </c>
      <c r="AN158" s="86"/>
      <c r="AO158" s="87"/>
      <c r="AP158" s="88">
        <f t="shared" si="30"/>
        <v>0</v>
      </c>
      <c r="AR158" s="86">
        <f t="shared" si="31"/>
        <v>0</v>
      </c>
      <c r="AS158" s="87"/>
      <c r="AT158" s="88">
        <f t="shared" si="32"/>
        <v>0</v>
      </c>
      <c r="AV158" s="88">
        <v>0</v>
      </c>
    </row>
    <row r="159" spans="1:48" ht="24" customHeight="1">
      <c r="A159" s="16"/>
      <c r="B159" s="17">
        <f t="shared" si="33"/>
        <v>151</v>
      </c>
      <c r="C159" s="10"/>
      <c r="D159" s="18" t="s">
        <v>161</v>
      </c>
      <c r="E159" s="10"/>
      <c r="F159" s="18" t="s">
        <v>8</v>
      </c>
      <c r="G159" s="18" t="s">
        <v>212</v>
      </c>
      <c r="H159" s="10"/>
      <c r="I159" s="19">
        <v>9837533</v>
      </c>
      <c r="J159" s="19">
        <v>54630</v>
      </c>
      <c r="K159" s="17" t="s">
        <v>14</v>
      </c>
      <c r="L159" s="10"/>
      <c r="M159" s="60">
        <v>270</v>
      </c>
      <c r="N159" s="60">
        <v>278</v>
      </c>
      <c r="O159" s="60">
        <v>278</v>
      </c>
      <c r="P159" s="10"/>
      <c r="Q159" s="60">
        <f>N159*$Q$189</f>
        <v>8340</v>
      </c>
      <c r="R159" s="10"/>
      <c r="S159" s="62">
        <f t="shared" si="28"/>
        <v>8618</v>
      </c>
      <c r="T159" s="10"/>
      <c r="U159" s="64">
        <v>2.8</v>
      </c>
      <c r="V159" s="64">
        <v>2.8</v>
      </c>
      <c r="W159" s="10"/>
      <c r="X159" s="43">
        <f>AP159+AT159</f>
        <v>11559061412.800001</v>
      </c>
      <c r="Y159" s="36">
        <f>X159/AV159</f>
        <v>2.2412401138549361E-2</v>
      </c>
      <c r="Z159" s="10"/>
      <c r="AA159" s="20">
        <v>53.7</v>
      </c>
      <c r="AB159" s="20">
        <v>16.3</v>
      </c>
      <c r="AC159" s="20">
        <v>8.1</v>
      </c>
      <c r="AD159" s="20">
        <v>15.6</v>
      </c>
      <c r="AE159" s="20">
        <v>6.3</v>
      </c>
      <c r="AF159" s="66">
        <f t="shared" si="29"/>
        <v>99.999999999999986</v>
      </c>
      <c r="AG159" s="10"/>
      <c r="AH159" s="72"/>
      <c r="AI159" s="73"/>
      <c r="AJ159" s="74"/>
      <c r="AK159" s="75"/>
      <c r="AL159" s="76"/>
      <c r="AN159" s="57">
        <v>51974.197</v>
      </c>
      <c r="AO159" s="35">
        <v>80</v>
      </c>
      <c r="AP159" s="43">
        <f t="shared" si="30"/>
        <v>1155906141.28</v>
      </c>
      <c r="AR159" s="57">
        <f t="shared" si="31"/>
        <v>51974.197</v>
      </c>
      <c r="AS159" s="35">
        <v>24</v>
      </c>
      <c r="AT159" s="43">
        <f t="shared" si="32"/>
        <v>10403155271.52</v>
      </c>
      <c r="AV159" s="43">
        <v>515744000000</v>
      </c>
    </row>
    <row r="160" spans="1:48" ht="24" customHeight="1">
      <c r="A160" s="16"/>
      <c r="B160" s="17">
        <f t="shared" si="33"/>
        <v>152</v>
      </c>
      <c r="C160" s="10"/>
      <c r="D160" s="18" t="s">
        <v>162</v>
      </c>
      <c r="E160" s="10"/>
      <c r="F160" s="18" t="s">
        <v>8</v>
      </c>
      <c r="G160" s="18" t="s">
        <v>212</v>
      </c>
      <c r="H160" s="10"/>
      <c r="I160" s="19">
        <v>8401739</v>
      </c>
      <c r="J160" s="19">
        <v>81240</v>
      </c>
      <c r="K160" s="17" t="s">
        <v>14</v>
      </c>
      <c r="L160" s="10"/>
      <c r="M160" s="60">
        <v>216</v>
      </c>
      <c r="N160" s="60">
        <v>223</v>
      </c>
      <c r="O160" s="60">
        <v>223</v>
      </c>
      <c r="P160" s="10"/>
      <c r="Q160" s="60">
        <f>N160*$Q$189</f>
        <v>6690</v>
      </c>
      <c r="R160" s="10"/>
      <c r="S160" s="62">
        <f t="shared" si="28"/>
        <v>6913</v>
      </c>
      <c r="T160" s="10"/>
      <c r="U160" s="64">
        <v>2.7</v>
      </c>
      <c r="V160" s="64">
        <v>2.7</v>
      </c>
      <c r="W160" s="10"/>
      <c r="X160" s="43">
        <f>AP160+AT160</f>
        <v>14302719231.200001</v>
      </c>
      <c r="Y160" s="36">
        <f>X160/AV160</f>
        <v>2.1305716490021734E-2</v>
      </c>
      <c r="Z160" s="10"/>
      <c r="AA160" s="20">
        <v>34.700000000000003</v>
      </c>
      <c r="AB160" s="20">
        <v>22.7</v>
      </c>
      <c r="AC160" s="20">
        <v>15.3</v>
      </c>
      <c r="AD160" s="20">
        <v>23.1</v>
      </c>
      <c r="AE160" s="20">
        <v>4.2</v>
      </c>
      <c r="AF160" s="66">
        <f t="shared" si="29"/>
        <v>100.00000000000001</v>
      </c>
      <c r="AG160" s="10"/>
      <c r="AH160" s="72"/>
      <c r="AI160" s="73"/>
      <c r="AJ160" s="74"/>
      <c r="AK160" s="75"/>
      <c r="AL160" s="76"/>
      <c r="AN160" s="57">
        <v>80172.192999999999</v>
      </c>
      <c r="AO160" s="35">
        <v>80</v>
      </c>
      <c r="AP160" s="43">
        <f t="shared" si="30"/>
        <v>1430271923.1200001</v>
      </c>
      <c r="AR160" s="57">
        <f t="shared" si="31"/>
        <v>80172.192999999999</v>
      </c>
      <c r="AS160" s="35">
        <v>24</v>
      </c>
      <c r="AT160" s="43">
        <f t="shared" si="32"/>
        <v>12872447308.08</v>
      </c>
      <c r="AV160" s="43">
        <v>671309000000</v>
      </c>
    </row>
    <row r="161" spans="1:48" ht="24" customHeight="1">
      <c r="A161" s="16"/>
      <c r="B161" s="17">
        <f t="shared" si="33"/>
        <v>153</v>
      </c>
      <c r="C161" s="10"/>
      <c r="D161" s="18" t="s">
        <v>163</v>
      </c>
      <c r="E161" s="10"/>
      <c r="F161" s="18" t="s">
        <v>5</v>
      </c>
      <c r="G161" s="18" t="s">
        <v>226</v>
      </c>
      <c r="H161" s="10"/>
      <c r="I161" s="19">
        <v>18430452</v>
      </c>
      <c r="J161" s="19">
        <v>1840</v>
      </c>
      <c r="K161" s="17" t="s">
        <v>9</v>
      </c>
      <c r="L161" s="10"/>
      <c r="M161" s="60">
        <v>714</v>
      </c>
      <c r="N161" s="60">
        <v>4890</v>
      </c>
      <c r="O161" s="60">
        <v>1726</v>
      </c>
      <c r="P161" s="10"/>
      <c r="Q161" s="60">
        <f t="shared" ref="Q161:Q167" si="34">N161*$Q$188</f>
        <v>73350</v>
      </c>
      <c r="R161" s="10"/>
      <c r="S161" s="62">
        <f t="shared" si="28"/>
        <v>78240</v>
      </c>
      <c r="T161" s="10"/>
      <c r="U161" s="64">
        <v>26.5</v>
      </c>
      <c r="V161" s="64">
        <v>9.6</v>
      </c>
      <c r="W161" s="10"/>
      <c r="X161" s="43">
        <v>2280000000</v>
      </c>
      <c r="Y161" s="36">
        <v>4.4999999999999998E-2</v>
      </c>
      <c r="Z161" s="10"/>
      <c r="AA161" s="20">
        <v>57</v>
      </c>
      <c r="AB161" s="20">
        <v>4</v>
      </c>
      <c r="AC161" s="20">
        <v>1</v>
      </c>
      <c r="AD161" s="20">
        <v>37</v>
      </c>
      <c r="AE161" s="20">
        <v>1</v>
      </c>
      <c r="AF161" s="66">
        <f t="shared" si="29"/>
        <v>100</v>
      </c>
      <c r="AG161" s="10"/>
      <c r="AH161" s="36">
        <v>4.8000000000000001E-2</v>
      </c>
      <c r="AI161" s="40">
        <v>13003</v>
      </c>
      <c r="AJ161" s="37">
        <v>0.66</v>
      </c>
      <c r="AK161" s="42" t="s">
        <v>214</v>
      </c>
      <c r="AL161" s="41">
        <v>497</v>
      </c>
      <c r="AN161" s="86"/>
      <c r="AO161" s="87"/>
      <c r="AP161" s="88">
        <f t="shared" si="30"/>
        <v>0</v>
      </c>
      <c r="AR161" s="86">
        <f t="shared" si="31"/>
        <v>0</v>
      </c>
      <c r="AS161" s="87"/>
      <c r="AT161" s="88">
        <f t="shared" si="32"/>
        <v>0</v>
      </c>
      <c r="AV161" s="88">
        <v>0</v>
      </c>
    </row>
    <row r="162" spans="1:48" ht="24" customHeight="1">
      <c r="A162" s="16"/>
      <c r="B162" s="17">
        <f t="shared" si="33"/>
        <v>154</v>
      </c>
      <c r="C162" s="10"/>
      <c r="D162" s="18" t="s">
        <v>164</v>
      </c>
      <c r="E162" s="10"/>
      <c r="F162" s="18" t="s">
        <v>8</v>
      </c>
      <c r="G162" s="18" t="s">
        <v>212</v>
      </c>
      <c r="H162" s="10"/>
      <c r="I162" s="19">
        <v>8734951</v>
      </c>
      <c r="J162" s="19">
        <v>1110</v>
      </c>
      <c r="K162" s="17" t="s">
        <v>9</v>
      </c>
      <c r="L162" s="10"/>
      <c r="M162" s="60">
        <v>427</v>
      </c>
      <c r="N162" s="60">
        <v>1577</v>
      </c>
      <c r="O162" s="60">
        <v>648</v>
      </c>
      <c r="P162" s="10"/>
      <c r="Q162" s="60">
        <f t="shared" si="34"/>
        <v>23655</v>
      </c>
      <c r="R162" s="10"/>
      <c r="S162" s="62">
        <f t="shared" si="28"/>
        <v>25232</v>
      </c>
      <c r="T162" s="10"/>
      <c r="U162" s="64">
        <v>18.100000000000001</v>
      </c>
      <c r="V162" s="64">
        <v>7.18</v>
      </c>
      <c r="W162" s="10"/>
      <c r="X162" s="43">
        <v>417360000</v>
      </c>
      <c r="Y162" s="36">
        <v>0.06</v>
      </c>
      <c r="Z162" s="10"/>
      <c r="AA162" s="20">
        <v>69</v>
      </c>
      <c r="AB162" s="20">
        <v>9</v>
      </c>
      <c r="AC162" s="20">
        <v>1</v>
      </c>
      <c r="AD162" s="20">
        <v>20</v>
      </c>
      <c r="AE162" s="20">
        <v>1</v>
      </c>
      <c r="AF162" s="66">
        <f t="shared" si="29"/>
        <v>100</v>
      </c>
      <c r="AG162" s="10"/>
      <c r="AH162" s="36">
        <v>0.104</v>
      </c>
      <c r="AI162" s="40">
        <v>5037</v>
      </c>
      <c r="AJ162" s="37">
        <v>0.82</v>
      </c>
      <c r="AK162" s="42" t="s">
        <v>213</v>
      </c>
      <c r="AL162" s="41">
        <v>468</v>
      </c>
      <c r="AN162" s="86"/>
      <c r="AO162" s="87"/>
      <c r="AP162" s="88">
        <f t="shared" si="30"/>
        <v>0</v>
      </c>
      <c r="AR162" s="86">
        <f t="shared" si="31"/>
        <v>0</v>
      </c>
      <c r="AS162" s="87"/>
      <c r="AT162" s="88">
        <f t="shared" si="32"/>
        <v>0</v>
      </c>
      <c r="AV162" s="88">
        <v>0</v>
      </c>
    </row>
    <row r="163" spans="1:48" ht="24" customHeight="1">
      <c r="A163" s="16"/>
      <c r="B163" s="17">
        <f t="shared" si="33"/>
        <v>155</v>
      </c>
      <c r="C163" s="10"/>
      <c r="D163" s="18" t="s">
        <v>165</v>
      </c>
      <c r="E163" s="10"/>
      <c r="F163" s="18" t="s">
        <v>22</v>
      </c>
      <c r="G163" s="18" t="s">
        <v>224</v>
      </c>
      <c r="H163" s="10"/>
      <c r="I163" s="19">
        <v>68863512</v>
      </c>
      <c r="J163" s="19">
        <v>5640</v>
      </c>
      <c r="K163" s="17" t="s">
        <v>9</v>
      </c>
      <c r="L163" s="10"/>
      <c r="M163" s="60">
        <v>21745</v>
      </c>
      <c r="N163" s="60">
        <v>22491</v>
      </c>
      <c r="O163" s="60">
        <v>19110</v>
      </c>
      <c r="P163" s="10"/>
      <c r="Q163" s="60">
        <f t="shared" si="34"/>
        <v>337365</v>
      </c>
      <c r="R163" s="10"/>
      <c r="S163" s="62">
        <f t="shared" si="28"/>
        <v>359856</v>
      </c>
      <c r="T163" s="10"/>
      <c r="U163" s="64">
        <v>32.700000000000003</v>
      </c>
      <c r="V163" s="64">
        <v>27.14</v>
      </c>
      <c r="W163" s="10"/>
      <c r="X163" s="43">
        <v>44710000000</v>
      </c>
      <c r="Y163" s="36">
        <v>0.109</v>
      </c>
      <c r="Z163" s="10"/>
      <c r="AA163" s="20">
        <v>30</v>
      </c>
      <c r="AB163" s="20">
        <v>50</v>
      </c>
      <c r="AC163" s="20">
        <v>2</v>
      </c>
      <c r="AD163" s="20">
        <v>17</v>
      </c>
      <c r="AE163" s="20">
        <v>1</v>
      </c>
      <c r="AF163" s="66">
        <f t="shared" si="29"/>
        <v>100</v>
      </c>
      <c r="AG163" s="10"/>
      <c r="AH163" s="36">
        <v>1.4999999999999999E-2</v>
      </c>
      <c r="AI163" s="40">
        <v>54220</v>
      </c>
      <c r="AJ163" s="37">
        <v>0.82</v>
      </c>
      <c r="AK163" s="42" t="s">
        <v>213</v>
      </c>
      <c r="AL163" s="41">
        <v>1494</v>
      </c>
      <c r="AN163" s="86"/>
      <c r="AO163" s="87"/>
      <c r="AP163" s="88">
        <f t="shared" si="30"/>
        <v>0</v>
      </c>
      <c r="AR163" s="86">
        <f t="shared" si="31"/>
        <v>0</v>
      </c>
      <c r="AS163" s="87"/>
      <c r="AT163" s="88">
        <f t="shared" si="32"/>
        <v>0</v>
      </c>
      <c r="AV163" s="88">
        <v>0</v>
      </c>
    </row>
    <row r="164" spans="1:48" ht="24" customHeight="1">
      <c r="A164" s="16"/>
      <c r="B164" s="17">
        <f t="shared" si="33"/>
        <v>156</v>
      </c>
      <c r="C164" s="10"/>
      <c r="D164" s="26" t="s">
        <v>166</v>
      </c>
      <c r="E164" s="10"/>
      <c r="F164" s="18" t="s">
        <v>8</v>
      </c>
      <c r="G164" s="18" t="s">
        <v>212</v>
      </c>
      <c r="H164" s="10"/>
      <c r="I164" s="19">
        <v>2081206</v>
      </c>
      <c r="J164" s="19">
        <v>5100</v>
      </c>
      <c r="K164" s="17" t="s">
        <v>9</v>
      </c>
      <c r="L164" s="10"/>
      <c r="M164" s="60">
        <v>148</v>
      </c>
      <c r="N164" s="60">
        <v>134</v>
      </c>
      <c r="O164" s="60">
        <v>164</v>
      </c>
      <c r="P164" s="10"/>
      <c r="Q164" s="60">
        <f t="shared" si="34"/>
        <v>2010</v>
      </c>
      <c r="R164" s="10"/>
      <c r="S164" s="62">
        <f t="shared" si="28"/>
        <v>2144</v>
      </c>
      <c r="T164" s="10"/>
      <c r="U164" s="64">
        <v>6.4</v>
      </c>
      <c r="V164" s="64">
        <v>7.55</v>
      </c>
      <c r="W164" s="10"/>
      <c r="X164" s="43">
        <v>228480000</v>
      </c>
      <c r="Y164" s="36">
        <v>2.1000000000000001E-2</v>
      </c>
      <c r="Z164" s="10"/>
      <c r="AA164" s="20">
        <v>60</v>
      </c>
      <c r="AB164" s="20">
        <v>8</v>
      </c>
      <c r="AC164" s="20">
        <v>2</v>
      </c>
      <c r="AD164" s="20">
        <v>29</v>
      </c>
      <c r="AE164" s="20">
        <v>1</v>
      </c>
      <c r="AF164" s="66">
        <f t="shared" si="29"/>
        <v>100</v>
      </c>
      <c r="AG164" s="10"/>
      <c r="AH164" s="36">
        <v>5.8000000000000003E-2</v>
      </c>
      <c r="AI164" s="40">
        <v>21284</v>
      </c>
      <c r="AJ164" s="37">
        <v>0.73</v>
      </c>
      <c r="AK164" s="42" t="s">
        <v>213</v>
      </c>
      <c r="AL164" s="41">
        <v>568</v>
      </c>
      <c r="AN164" s="86"/>
      <c r="AO164" s="87"/>
      <c r="AP164" s="88">
        <f t="shared" si="30"/>
        <v>0</v>
      </c>
      <c r="AR164" s="86">
        <f t="shared" si="31"/>
        <v>0</v>
      </c>
      <c r="AS164" s="87"/>
      <c r="AT164" s="88">
        <f t="shared" si="32"/>
        <v>0</v>
      </c>
      <c r="AV164" s="88">
        <v>0</v>
      </c>
    </row>
    <row r="165" spans="1:48" ht="24" customHeight="1">
      <c r="A165" s="16"/>
      <c r="B165" s="17">
        <f t="shared" si="33"/>
        <v>157</v>
      </c>
      <c r="C165" s="10"/>
      <c r="D165" s="18" t="s">
        <v>167</v>
      </c>
      <c r="E165" s="10"/>
      <c r="F165" s="18" t="s">
        <v>22</v>
      </c>
      <c r="G165" s="18" t="s">
        <v>224</v>
      </c>
      <c r="H165" s="10"/>
      <c r="I165" s="19">
        <v>1268671</v>
      </c>
      <c r="J165" s="19">
        <v>2180</v>
      </c>
      <c r="K165" s="17" t="s">
        <v>9</v>
      </c>
      <c r="L165" s="10"/>
      <c r="M165" s="60">
        <v>71</v>
      </c>
      <c r="N165" s="60">
        <v>161</v>
      </c>
      <c r="O165" s="60">
        <v>115</v>
      </c>
      <c r="P165" s="10"/>
      <c r="Q165" s="60">
        <f t="shared" si="34"/>
        <v>2415</v>
      </c>
      <c r="R165" s="10"/>
      <c r="S165" s="62">
        <f t="shared" si="28"/>
        <v>2576</v>
      </c>
      <c r="T165" s="10"/>
      <c r="U165" s="64">
        <v>12.7</v>
      </c>
      <c r="V165" s="64">
        <v>9.09</v>
      </c>
      <c r="W165" s="10"/>
      <c r="X165" s="43">
        <v>106380000</v>
      </c>
      <c r="Y165" s="36">
        <v>4.2000000000000003E-2</v>
      </c>
      <c r="Z165" s="10"/>
      <c r="AA165" s="20">
        <v>41</v>
      </c>
      <c r="AB165" s="20">
        <v>28</v>
      </c>
      <c r="AC165" s="20">
        <v>1</v>
      </c>
      <c r="AD165" s="20">
        <v>29</v>
      </c>
      <c r="AE165" s="20">
        <v>1</v>
      </c>
      <c r="AF165" s="66">
        <f t="shared" si="29"/>
        <v>100</v>
      </c>
      <c r="AG165" s="10"/>
      <c r="AH165" s="36">
        <v>2.7E-2</v>
      </c>
      <c r="AI165" s="40">
        <v>11555</v>
      </c>
      <c r="AJ165" s="37">
        <v>0.68</v>
      </c>
      <c r="AK165" s="42" t="s">
        <v>213</v>
      </c>
      <c r="AL165" s="41">
        <v>571</v>
      </c>
      <c r="AN165" s="86"/>
      <c r="AO165" s="87"/>
      <c r="AP165" s="88">
        <f t="shared" si="30"/>
        <v>0</v>
      </c>
      <c r="AR165" s="86">
        <f t="shared" si="31"/>
        <v>0</v>
      </c>
      <c r="AS165" s="87"/>
      <c r="AT165" s="88">
        <f t="shared" si="32"/>
        <v>0</v>
      </c>
      <c r="AV165" s="88">
        <v>0</v>
      </c>
    </row>
    <row r="166" spans="1:48" ht="24" customHeight="1">
      <c r="A166" s="16"/>
      <c r="B166" s="17">
        <f t="shared" si="33"/>
        <v>158</v>
      </c>
      <c r="C166" s="10"/>
      <c r="D166" s="18" t="s">
        <v>168</v>
      </c>
      <c r="E166" s="10"/>
      <c r="F166" s="18" t="s">
        <v>11</v>
      </c>
      <c r="G166" s="18" t="s">
        <v>11</v>
      </c>
      <c r="H166" s="10"/>
      <c r="I166" s="19">
        <v>7606374</v>
      </c>
      <c r="J166" s="19">
        <v>540</v>
      </c>
      <c r="K166" s="17" t="s">
        <v>6</v>
      </c>
      <c r="L166" s="10"/>
      <c r="M166" s="60">
        <v>514</v>
      </c>
      <c r="N166" s="60">
        <v>2224</v>
      </c>
      <c r="O166" s="60">
        <v>1130</v>
      </c>
      <c r="P166" s="10"/>
      <c r="Q166" s="60">
        <f t="shared" si="34"/>
        <v>33360</v>
      </c>
      <c r="R166" s="10"/>
      <c r="S166" s="62">
        <f t="shared" si="28"/>
        <v>35584</v>
      </c>
      <c r="T166" s="10"/>
      <c r="U166" s="64">
        <v>29.2</v>
      </c>
      <c r="V166" s="64">
        <v>15.36</v>
      </c>
      <c r="W166" s="10"/>
      <c r="X166" s="43">
        <v>433370000</v>
      </c>
      <c r="Y166" s="36">
        <v>9.7000000000000003E-2</v>
      </c>
      <c r="Z166" s="10"/>
      <c r="AA166" s="20">
        <v>48</v>
      </c>
      <c r="AB166" s="20">
        <v>7</v>
      </c>
      <c r="AC166" s="20">
        <v>2</v>
      </c>
      <c r="AD166" s="20">
        <v>42</v>
      </c>
      <c r="AE166" s="20">
        <v>1</v>
      </c>
      <c r="AF166" s="66">
        <f t="shared" si="29"/>
        <v>100</v>
      </c>
      <c r="AG166" s="10"/>
      <c r="AH166" s="36">
        <v>-7.0000000000000007E-2</v>
      </c>
      <c r="AI166" s="40">
        <v>843</v>
      </c>
      <c r="AJ166" s="37">
        <v>0.71</v>
      </c>
      <c r="AK166" s="42" t="s">
        <v>214</v>
      </c>
      <c r="AL166" s="41">
        <v>829</v>
      </c>
      <c r="AN166" s="86"/>
      <c r="AO166" s="87"/>
      <c r="AP166" s="88">
        <f t="shared" si="30"/>
        <v>0</v>
      </c>
      <c r="AR166" s="86">
        <f t="shared" si="31"/>
        <v>0</v>
      </c>
      <c r="AS166" s="87"/>
      <c r="AT166" s="88">
        <f t="shared" si="32"/>
        <v>0</v>
      </c>
      <c r="AV166" s="88">
        <v>0</v>
      </c>
    </row>
    <row r="167" spans="1:48" ht="24" customHeight="1">
      <c r="A167" s="16"/>
      <c r="B167" s="17">
        <f t="shared" si="33"/>
        <v>159</v>
      </c>
      <c r="C167" s="10"/>
      <c r="D167" s="18" t="s">
        <v>169</v>
      </c>
      <c r="E167" s="10"/>
      <c r="F167" s="18" t="s">
        <v>18</v>
      </c>
      <c r="G167" s="18" t="s">
        <v>224</v>
      </c>
      <c r="H167" s="10"/>
      <c r="I167" s="19">
        <v>107122</v>
      </c>
      <c r="J167" s="19">
        <v>4020</v>
      </c>
      <c r="K167" s="17" t="s">
        <v>9</v>
      </c>
      <c r="L167" s="10"/>
      <c r="M167" s="60">
        <v>18</v>
      </c>
      <c r="N167" s="60">
        <v>18</v>
      </c>
      <c r="O167" s="60">
        <v>12</v>
      </c>
      <c r="P167" s="10"/>
      <c r="Q167" s="60">
        <f t="shared" si="34"/>
        <v>270</v>
      </c>
      <c r="R167" s="10"/>
      <c r="S167" s="62">
        <f t="shared" si="28"/>
        <v>288</v>
      </c>
      <c r="T167" s="10"/>
      <c r="U167" s="64">
        <v>16.8</v>
      </c>
      <c r="V167" s="64">
        <v>11.15</v>
      </c>
      <c r="W167" s="10"/>
      <c r="X167" s="43">
        <v>22410000</v>
      </c>
      <c r="Y167" s="36">
        <v>5.6000000000000001E-2</v>
      </c>
      <c r="Z167" s="10"/>
      <c r="AA167" s="20">
        <v>43</v>
      </c>
      <c r="AB167" s="20">
        <v>15</v>
      </c>
      <c r="AC167" s="20">
        <v>2</v>
      </c>
      <c r="AD167" s="20">
        <v>39</v>
      </c>
      <c r="AE167" s="20">
        <v>1</v>
      </c>
      <c r="AF167" s="66">
        <f t="shared" si="29"/>
        <v>100</v>
      </c>
      <c r="AG167" s="10"/>
      <c r="AH167" s="36">
        <v>-1.6E-2</v>
      </c>
      <c r="AI167" s="40">
        <v>7612</v>
      </c>
      <c r="AJ167" s="37">
        <v>0.69</v>
      </c>
      <c r="AK167" s="42" t="s">
        <v>213</v>
      </c>
      <c r="AL167" s="41">
        <v>658</v>
      </c>
      <c r="AN167" s="86"/>
      <c r="AO167" s="87"/>
      <c r="AP167" s="88">
        <f t="shared" si="30"/>
        <v>0</v>
      </c>
      <c r="AR167" s="86">
        <f t="shared" si="31"/>
        <v>0</v>
      </c>
      <c r="AS167" s="87"/>
      <c r="AT167" s="88">
        <f t="shared" si="32"/>
        <v>0</v>
      </c>
      <c r="AV167" s="88">
        <v>0</v>
      </c>
    </row>
    <row r="168" spans="1:48" ht="24" customHeight="1">
      <c r="A168" s="16"/>
      <c r="B168" s="17">
        <f t="shared" si="33"/>
        <v>160</v>
      </c>
      <c r="C168" s="10"/>
      <c r="D168" s="18" t="s">
        <v>170</v>
      </c>
      <c r="E168" s="10"/>
      <c r="F168" s="18" t="s">
        <v>13</v>
      </c>
      <c r="G168" s="18" t="s">
        <v>222</v>
      </c>
      <c r="H168" s="10"/>
      <c r="I168" s="19">
        <v>1364962</v>
      </c>
      <c r="J168" s="19">
        <v>15680</v>
      </c>
      <c r="K168" s="17" t="s">
        <v>14</v>
      </c>
      <c r="L168" s="10"/>
      <c r="M168" s="60">
        <v>135</v>
      </c>
      <c r="N168" s="60">
        <v>165</v>
      </c>
      <c r="O168" s="60">
        <v>165</v>
      </c>
      <c r="P168" s="10"/>
      <c r="Q168" s="60">
        <f>N168*$Q$189</f>
        <v>4950</v>
      </c>
      <c r="R168" s="10"/>
      <c r="S168" s="62">
        <f t="shared" si="28"/>
        <v>5115</v>
      </c>
      <c r="T168" s="10"/>
      <c r="U168" s="64">
        <v>12.1</v>
      </c>
      <c r="V168" s="64">
        <v>12.1</v>
      </c>
      <c r="W168" s="10"/>
      <c r="X168" s="43">
        <f>AP168+AT168</f>
        <v>2135357004</v>
      </c>
      <c r="Y168" s="36">
        <f>X168/AV168</f>
        <v>9.5820372627327802E-2</v>
      </c>
      <c r="Z168" s="10"/>
      <c r="AA168" s="20">
        <v>57.8</v>
      </c>
      <c r="AB168" s="20">
        <v>2.2000000000000002</v>
      </c>
      <c r="AC168" s="20">
        <v>0.7</v>
      </c>
      <c r="AD168" s="20">
        <v>31.1</v>
      </c>
      <c r="AE168" s="20">
        <v>8.1999999999999993</v>
      </c>
      <c r="AF168" s="66">
        <f t="shared" si="29"/>
        <v>100.00000000000001</v>
      </c>
      <c r="AG168" s="10"/>
      <c r="AH168" s="72"/>
      <c r="AI168" s="73"/>
      <c r="AJ168" s="74"/>
      <c r="AK168" s="75"/>
      <c r="AL168" s="76"/>
      <c r="AN168" s="57">
        <v>16176.947</v>
      </c>
      <c r="AO168" s="35">
        <v>80</v>
      </c>
      <c r="AP168" s="43">
        <f t="shared" si="30"/>
        <v>213535700.39999998</v>
      </c>
      <c r="AR168" s="57">
        <f t="shared" si="31"/>
        <v>16176.947</v>
      </c>
      <c r="AS168" s="35">
        <v>24</v>
      </c>
      <c r="AT168" s="43">
        <f t="shared" si="32"/>
        <v>1921821303.6000001</v>
      </c>
      <c r="AV168" s="43">
        <v>22285000000</v>
      </c>
    </row>
    <row r="169" spans="1:48" ht="24" customHeight="1">
      <c r="A169" s="16"/>
      <c r="B169" s="17">
        <f t="shared" si="33"/>
        <v>161</v>
      </c>
      <c r="C169" s="10"/>
      <c r="D169" s="18" t="s">
        <v>171</v>
      </c>
      <c r="E169" s="10"/>
      <c r="F169" s="18" t="s">
        <v>5</v>
      </c>
      <c r="G169" s="18" t="s">
        <v>226</v>
      </c>
      <c r="H169" s="10"/>
      <c r="I169" s="19">
        <v>11403248</v>
      </c>
      <c r="J169" s="19">
        <v>3690</v>
      </c>
      <c r="K169" s="17" t="s">
        <v>9</v>
      </c>
      <c r="L169" s="10"/>
      <c r="M169" s="60">
        <v>1443</v>
      </c>
      <c r="N169" s="60">
        <v>2595</v>
      </c>
      <c r="O169" s="60">
        <v>3681</v>
      </c>
      <c r="P169" s="10"/>
      <c r="Q169" s="60">
        <f>N169*$Q$188</f>
        <v>38925</v>
      </c>
      <c r="R169" s="10"/>
      <c r="S169" s="62">
        <f t="shared" ref="S169:S184" si="35">Q169+N169</f>
        <v>41520</v>
      </c>
      <c r="T169" s="10"/>
      <c r="U169" s="64">
        <v>22.8</v>
      </c>
      <c r="V169" s="64">
        <v>32.39</v>
      </c>
      <c r="W169" s="10"/>
      <c r="X169" s="43">
        <v>3160000000</v>
      </c>
      <c r="Y169" s="36">
        <v>7.5999999999999998E-2</v>
      </c>
      <c r="Z169" s="10"/>
      <c r="AA169" s="20">
        <v>51</v>
      </c>
      <c r="AB169" s="20">
        <v>18</v>
      </c>
      <c r="AC169" s="20">
        <v>1</v>
      </c>
      <c r="AD169" s="20">
        <v>29</v>
      </c>
      <c r="AE169" s="20">
        <v>1</v>
      </c>
      <c r="AF169" s="66">
        <f t="shared" ref="AF169:AF184" si="36">SUM(AA169:AE169)</f>
        <v>100</v>
      </c>
      <c r="AG169" s="10"/>
      <c r="AH169" s="36">
        <v>-3.7999999999999999E-2</v>
      </c>
      <c r="AI169" s="40">
        <v>17676</v>
      </c>
      <c r="AJ169" s="37">
        <v>0.72</v>
      </c>
      <c r="AK169" s="42" t="s">
        <v>214</v>
      </c>
      <c r="AL169" s="41">
        <v>1418</v>
      </c>
      <c r="AN169" s="86"/>
      <c r="AO169" s="87"/>
      <c r="AP169" s="88">
        <f t="shared" ref="AP169:AP184" si="37">N169*AN169*AO169</f>
        <v>0</v>
      </c>
      <c r="AR169" s="86">
        <f t="shared" ref="AR169:AR184" si="38">AN169</f>
        <v>0</v>
      </c>
      <c r="AS169" s="87"/>
      <c r="AT169" s="88">
        <f t="shared" ref="AT169:AT184" si="39">Q169*AR169*AS169</f>
        <v>0</v>
      </c>
      <c r="AV169" s="88">
        <v>0</v>
      </c>
    </row>
    <row r="170" spans="1:48" ht="24" customHeight="1">
      <c r="A170" s="16"/>
      <c r="B170" s="17">
        <f t="shared" si="33"/>
        <v>162</v>
      </c>
      <c r="C170" s="10"/>
      <c r="D170" s="18" t="s">
        <v>172</v>
      </c>
      <c r="E170" s="10"/>
      <c r="F170" s="18" t="s">
        <v>8</v>
      </c>
      <c r="G170" s="18" t="s">
        <v>212</v>
      </c>
      <c r="H170" s="10"/>
      <c r="I170" s="19">
        <v>79512424</v>
      </c>
      <c r="J170" s="19">
        <v>11180</v>
      </c>
      <c r="K170" s="17" t="s">
        <v>9</v>
      </c>
      <c r="L170" s="10"/>
      <c r="M170" s="60">
        <v>7300</v>
      </c>
      <c r="N170" s="60">
        <v>9782</v>
      </c>
      <c r="O170" s="60">
        <v>8727</v>
      </c>
      <c r="P170" s="10"/>
      <c r="Q170" s="60">
        <f>N170*$Q$188</f>
        <v>146730</v>
      </c>
      <c r="R170" s="10"/>
      <c r="S170" s="62">
        <f t="shared" si="35"/>
        <v>156512</v>
      </c>
      <c r="T170" s="10"/>
      <c r="U170" s="64">
        <v>12.3</v>
      </c>
      <c r="V170" s="64">
        <v>10.96</v>
      </c>
      <c r="W170" s="10"/>
      <c r="X170" s="43">
        <v>35330000000</v>
      </c>
      <c r="Y170" s="36">
        <v>4.1000000000000002E-2</v>
      </c>
      <c r="Z170" s="10"/>
      <c r="AA170" s="20">
        <v>60</v>
      </c>
      <c r="AB170" s="20">
        <v>8</v>
      </c>
      <c r="AC170" s="20">
        <v>2</v>
      </c>
      <c r="AD170" s="20">
        <v>29</v>
      </c>
      <c r="AE170" s="20">
        <v>1</v>
      </c>
      <c r="AF170" s="66">
        <f t="shared" si="36"/>
        <v>100</v>
      </c>
      <c r="AG170" s="10"/>
      <c r="AH170" s="36">
        <v>3.1E-2</v>
      </c>
      <c r="AI170" s="40">
        <v>26525</v>
      </c>
      <c r="AJ170" s="37">
        <v>0.73</v>
      </c>
      <c r="AK170" s="42" t="s">
        <v>213</v>
      </c>
      <c r="AL170" s="41">
        <v>600</v>
      </c>
      <c r="AN170" s="86"/>
      <c r="AO170" s="87"/>
      <c r="AP170" s="88">
        <f t="shared" si="37"/>
        <v>0</v>
      </c>
      <c r="AR170" s="86">
        <f t="shared" si="38"/>
        <v>0</v>
      </c>
      <c r="AS170" s="87"/>
      <c r="AT170" s="88">
        <f t="shared" si="39"/>
        <v>0</v>
      </c>
      <c r="AV170" s="88">
        <v>0</v>
      </c>
    </row>
    <row r="171" spans="1:48" ht="24" customHeight="1">
      <c r="A171" s="16"/>
      <c r="B171" s="17">
        <f t="shared" si="33"/>
        <v>163</v>
      </c>
      <c r="C171" s="10"/>
      <c r="D171" s="18" t="s">
        <v>173</v>
      </c>
      <c r="E171" s="10"/>
      <c r="F171" s="18" t="s">
        <v>8</v>
      </c>
      <c r="G171" s="18" t="s">
        <v>212</v>
      </c>
      <c r="H171" s="10"/>
      <c r="I171" s="19">
        <v>5662544</v>
      </c>
      <c r="J171" s="19">
        <v>6670</v>
      </c>
      <c r="K171" s="17" t="s">
        <v>9</v>
      </c>
      <c r="L171" s="10"/>
      <c r="M171" s="60">
        <v>543</v>
      </c>
      <c r="N171" s="60">
        <v>823</v>
      </c>
      <c r="O171" s="60">
        <v>326</v>
      </c>
      <c r="P171" s="10"/>
      <c r="Q171" s="60">
        <f>N171*$Q$188</f>
        <v>12345</v>
      </c>
      <c r="R171" s="10"/>
      <c r="S171" s="62">
        <f t="shared" si="35"/>
        <v>13168</v>
      </c>
      <c r="T171" s="10"/>
      <c r="U171" s="64">
        <v>14.5</v>
      </c>
      <c r="V171" s="64">
        <v>6.62</v>
      </c>
      <c r="W171" s="10"/>
      <c r="X171" s="43">
        <v>1750000000</v>
      </c>
      <c r="Y171" s="36">
        <v>4.8000000000000001E-2</v>
      </c>
      <c r="Z171" s="10"/>
      <c r="AA171" s="20">
        <v>51</v>
      </c>
      <c r="AB171" s="20">
        <v>10</v>
      </c>
      <c r="AC171" s="20">
        <v>1</v>
      </c>
      <c r="AD171" s="20">
        <v>37</v>
      </c>
      <c r="AE171" s="20">
        <v>1</v>
      </c>
      <c r="AF171" s="66">
        <f t="shared" si="36"/>
        <v>100</v>
      </c>
      <c r="AG171" s="10"/>
      <c r="AH171" s="36">
        <v>-1.9E-2</v>
      </c>
      <c r="AI171" s="40">
        <v>14973</v>
      </c>
      <c r="AJ171" s="37">
        <v>0.86</v>
      </c>
      <c r="AK171" s="42" t="s">
        <v>210</v>
      </c>
      <c r="AL171" s="41">
        <v>466</v>
      </c>
      <c r="AN171" s="86"/>
      <c r="AO171" s="87"/>
      <c r="AP171" s="88">
        <f t="shared" si="37"/>
        <v>0</v>
      </c>
      <c r="AR171" s="86">
        <f t="shared" si="38"/>
        <v>0</v>
      </c>
      <c r="AS171" s="87"/>
      <c r="AT171" s="88">
        <f t="shared" si="39"/>
        <v>0</v>
      </c>
      <c r="AV171" s="88">
        <v>0</v>
      </c>
    </row>
    <row r="172" spans="1:48" ht="24" customHeight="1">
      <c r="A172" s="16"/>
      <c r="B172" s="17">
        <f t="shared" si="33"/>
        <v>164</v>
      </c>
      <c r="C172" s="10"/>
      <c r="D172" s="18" t="s">
        <v>174</v>
      </c>
      <c r="E172" s="10"/>
      <c r="F172" s="18" t="s">
        <v>11</v>
      </c>
      <c r="G172" s="18" t="s">
        <v>11</v>
      </c>
      <c r="H172" s="10"/>
      <c r="I172" s="19">
        <v>41487964</v>
      </c>
      <c r="J172" s="19">
        <v>660</v>
      </c>
      <c r="K172" s="17" t="s">
        <v>6</v>
      </c>
      <c r="L172" s="10"/>
      <c r="M172" s="60">
        <v>3503</v>
      </c>
      <c r="N172" s="60">
        <v>12036</v>
      </c>
      <c r="O172" s="60">
        <v>5769</v>
      </c>
      <c r="P172" s="10"/>
      <c r="Q172" s="60">
        <f>N172*$Q$188</f>
        <v>180540</v>
      </c>
      <c r="R172" s="10"/>
      <c r="S172" s="62">
        <f t="shared" si="35"/>
        <v>192576</v>
      </c>
      <c r="T172" s="10"/>
      <c r="U172" s="64">
        <v>29</v>
      </c>
      <c r="V172" s="64">
        <v>15.15</v>
      </c>
      <c r="W172" s="10"/>
      <c r="X172" s="43">
        <v>2330000000</v>
      </c>
      <c r="Y172" s="36">
        <v>9.6000000000000002E-2</v>
      </c>
      <c r="Z172" s="10"/>
      <c r="AA172" s="20">
        <v>50</v>
      </c>
      <c r="AB172" s="20">
        <v>8</v>
      </c>
      <c r="AC172" s="20">
        <v>13</v>
      </c>
      <c r="AD172" s="20">
        <v>28</v>
      </c>
      <c r="AE172" s="20">
        <v>1</v>
      </c>
      <c r="AF172" s="66">
        <f t="shared" si="36"/>
        <v>100</v>
      </c>
      <c r="AG172" s="10"/>
      <c r="AH172" s="36">
        <v>-0.10199999999999999</v>
      </c>
      <c r="AI172" s="40">
        <v>3844</v>
      </c>
      <c r="AJ172" s="37">
        <v>0.61</v>
      </c>
      <c r="AK172" s="42" t="s">
        <v>213</v>
      </c>
      <c r="AL172" s="41">
        <v>869</v>
      </c>
      <c r="AN172" s="86"/>
      <c r="AO172" s="87"/>
      <c r="AP172" s="88">
        <f t="shared" si="37"/>
        <v>0</v>
      </c>
      <c r="AR172" s="86">
        <f t="shared" si="38"/>
        <v>0</v>
      </c>
      <c r="AS172" s="87"/>
      <c r="AT172" s="88">
        <f t="shared" si="39"/>
        <v>0</v>
      </c>
      <c r="AV172" s="88">
        <v>0</v>
      </c>
    </row>
    <row r="173" spans="1:48" ht="24" customHeight="1">
      <c r="A173" s="16"/>
      <c r="B173" s="17">
        <f t="shared" si="33"/>
        <v>165</v>
      </c>
      <c r="C173" s="10"/>
      <c r="D173" s="18" t="s">
        <v>175</v>
      </c>
      <c r="E173" s="10"/>
      <c r="F173" s="18" t="s">
        <v>8</v>
      </c>
      <c r="G173" s="18" t="s">
        <v>212</v>
      </c>
      <c r="H173" s="10"/>
      <c r="I173" s="19">
        <v>44438624</v>
      </c>
      <c r="J173" s="19">
        <v>2310</v>
      </c>
      <c r="K173" s="17" t="s">
        <v>9</v>
      </c>
      <c r="L173" s="10"/>
      <c r="M173" s="60">
        <v>4687</v>
      </c>
      <c r="N173" s="60">
        <v>6089</v>
      </c>
      <c r="O173" s="60">
        <v>7308</v>
      </c>
      <c r="P173" s="10"/>
      <c r="Q173" s="60">
        <f>N173*$Q$188</f>
        <v>91335</v>
      </c>
      <c r="R173" s="10"/>
      <c r="S173" s="62">
        <f t="shared" si="35"/>
        <v>97424</v>
      </c>
      <c r="T173" s="10"/>
      <c r="U173" s="64">
        <v>13.7</v>
      </c>
      <c r="V173" s="64">
        <v>16.25</v>
      </c>
      <c r="W173" s="10"/>
      <c r="X173" s="43">
        <v>4430000000</v>
      </c>
      <c r="Y173" s="36">
        <v>4.7E-2</v>
      </c>
      <c r="Z173" s="10"/>
      <c r="AA173" s="20">
        <v>50</v>
      </c>
      <c r="AB173" s="20">
        <v>8</v>
      </c>
      <c r="AC173" s="20">
        <v>2</v>
      </c>
      <c r="AD173" s="20">
        <v>39</v>
      </c>
      <c r="AE173" s="20">
        <v>1</v>
      </c>
      <c r="AF173" s="66">
        <f t="shared" si="36"/>
        <v>100</v>
      </c>
      <c r="AG173" s="10"/>
      <c r="AH173" s="36">
        <v>0.28899999999999998</v>
      </c>
      <c r="AI173" s="40">
        <v>32480</v>
      </c>
      <c r="AJ173" s="37">
        <v>0.86</v>
      </c>
      <c r="AK173" s="42" t="s">
        <v>210</v>
      </c>
      <c r="AL173" s="41">
        <v>1003</v>
      </c>
      <c r="AN173" s="86"/>
      <c r="AO173" s="87"/>
      <c r="AP173" s="88">
        <f t="shared" si="37"/>
        <v>0</v>
      </c>
      <c r="AR173" s="86">
        <f t="shared" si="38"/>
        <v>0</v>
      </c>
      <c r="AS173" s="87"/>
      <c r="AT173" s="88">
        <f t="shared" si="39"/>
        <v>0</v>
      </c>
      <c r="AV173" s="88">
        <v>0</v>
      </c>
    </row>
    <row r="174" spans="1:48" ht="24" customHeight="1">
      <c r="A174" s="16"/>
      <c r="B174" s="17">
        <f t="shared" si="33"/>
        <v>166</v>
      </c>
      <c r="C174" s="10"/>
      <c r="D174" s="18" t="s">
        <v>176</v>
      </c>
      <c r="E174" s="10"/>
      <c r="F174" s="18" t="s">
        <v>5</v>
      </c>
      <c r="G174" s="18" t="s">
        <v>226</v>
      </c>
      <c r="H174" s="10"/>
      <c r="I174" s="19">
        <v>9269612</v>
      </c>
      <c r="J174" s="19">
        <v>40480</v>
      </c>
      <c r="K174" s="17" t="s">
        <v>14</v>
      </c>
      <c r="L174" s="10"/>
      <c r="M174" s="60">
        <v>725</v>
      </c>
      <c r="N174" s="60">
        <v>1678</v>
      </c>
      <c r="O174" s="60">
        <v>1678</v>
      </c>
      <c r="P174" s="10"/>
      <c r="Q174" s="60">
        <f>N174*$Q$189</f>
        <v>50340</v>
      </c>
      <c r="R174" s="10"/>
      <c r="S174" s="62">
        <f t="shared" si="35"/>
        <v>52018</v>
      </c>
      <c r="T174" s="10"/>
      <c r="U174" s="64">
        <v>18.100000000000001</v>
      </c>
      <c r="V174" s="64">
        <v>18.100000000000001</v>
      </c>
      <c r="W174" s="10"/>
      <c r="X174" s="43">
        <f>AP174+AT174</f>
        <v>51201615412.800003</v>
      </c>
      <c r="Y174" s="36">
        <f>X174/AV174</f>
        <v>0.14340381580136957</v>
      </c>
      <c r="Z174" s="10"/>
      <c r="AA174" s="20">
        <v>54.5</v>
      </c>
      <c r="AB174" s="20">
        <v>5.5</v>
      </c>
      <c r="AC174" s="20">
        <v>1.5</v>
      </c>
      <c r="AD174" s="20">
        <v>24.3</v>
      </c>
      <c r="AE174" s="20">
        <v>14.2</v>
      </c>
      <c r="AF174" s="66">
        <f t="shared" si="36"/>
        <v>100</v>
      </c>
      <c r="AG174" s="10"/>
      <c r="AH174" s="72"/>
      <c r="AI174" s="73"/>
      <c r="AJ174" s="74"/>
      <c r="AK174" s="75"/>
      <c r="AL174" s="76"/>
      <c r="AN174" s="57">
        <v>38141.847000000002</v>
      </c>
      <c r="AO174" s="35">
        <v>80</v>
      </c>
      <c r="AP174" s="43">
        <f t="shared" si="37"/>
        <v>5120161541.2800007</v>
      </c>
      <c r="AR174" s="57">
        <f t="shared" si="38"/>
        <v>38141.847000000002</v>
      </c>
      <c r="AS174" s="35">
        <v>24</v>
      </c>
      <c r="AT174" s="43">
        <f t="shared" si="39"/>
        <v>46081453871.520004</v>
      </c>
      <c r="AV174" s="43">
        <v>357045000000</v>
      </c>
    </row>
    <row r="175" spans="1:48" ht="24" customHeight="1">
      <c r="A175" s="16"/>
      <c r="B175" s="17">
        <f t="shared" si="33"/>
        <v>167</v>
      </c>
      <c r="C175" s="10"/>
      <c r="D175" s="18" t="s">
        <v>177</v>
      </c>
      <c r="E175" s="10"/>
      <c r="F175" s="18" t="s">
        <v>8</v>
      </c>
      <c r="G175" s="18" t="s">
        <v>212</v>
      </c>
      <c r="H175" s="10"/>
      <c r="I175" s="19">
        <v>65788572</v>
      </c>
      <c r="J175" s="19">
        <v>42390</v>
      </c>
      <c r="K175" s="17" t="s">
        <v>14</v>
      </c>
      <c r="L175" s="10"/>
      <c r="M175" s="60">
        <v>1804</v>
      </c>
      <c r="N175" s="60">
        <v>2019</v>
      </c>
      <c r="O175" s="60">
        <v>2019</v>
      </c>
      <c r="P175" s="10"/>
      <c r="Q175" s="60">
        <f>N175*$Q$189</f>
        <v>60570</v>
      </c>
      <c r="R175" s="10"/>
      <c r="S175" s="62">
        <f t="shared" si="35"/>
        <v>62589</v>
      </c>
      <c r="T175" s="10"/>
      <c r="U175" s="64">
        <v>3.1</v>
      </c>
      <c r="V175" s="64">
        <v>3.1</v>
      </c>
      <c r="W175" s="10"/>
      <c r="X175" s="43">
        <f>AP175+AT175</f>
        <v>66342994538.399994</v>
      </c>
      <c r="Y175" s="36">
        <f>X175/AV175</f>
        <v>2.4626204357238304E-2</v>
      </c>
      <c r="Z175" s="10"/>
      <c r="AA175" s="20">
        <v>46.2</v>
      </c>
      <c r="AB175" s="20">
        <v>20.5</v>
      </c>
      <c r="AC175" s="20">
        <v>5.5</v>
      </c>
      <c r="AD175" s="20">
        <v>23.7</v>
      </c>
      <c r="AE175" s="20">
        <v>4.0999999999999996</v>
      </c>
      <c r="AF175" s="66">
        <f t="shared" si="36"/>
        <v>100</v>
      </c>
      <c r="AG175" s="10"/>
      <c r="AH175" s="72"/>
      <c r="AI175" s="73"/>
      <c r="AJ175" s="74"/>
      <c r="AK175" s="75"/>
      <c r="AL175" s="76"/>
      <c r="AN175" s="57">
        <v>41074.167000000001</v>
      </c>
      <c r="AO175" s="35">
        <v>80</v>
      </c>
      <c r="AP175" s="43">
        <f t="shared" si="37"/>
        <v>6634299453.8400002</v>
      </c>
      <c r="AR175" s="57">
        <f t="shared" si="38"/>
        <v>41074.167000000001</v>
      </c>
      <c r="AS175" s="35">
        <v>24</v>
      </c>
      <c r="AT175" s="43">
        <f t="shared" si="39"/>
        <v>59708695084.559998</v>
      </c>
      <c r="AV175" s="43">
        <v>2694000000000</v>
      </c>
    </row>
    <row r="176" spans="1:48" ht="24" customHeight="1">
      <c r="A176" s="16"/>
      <c r="B176" s="17">
        <f t="shared" si="33"/>
        <v>168</v>
      </c>
      <c r="C176" s="10"/>
      <c r="D176" s="18" t="s">
        <v>178</v>
      </c>
      <c r="E176" s="10"/>
      <c r="F176" s="18" t="s">
        <v>11</v>
      </c>
      <c r="G176" s="18" t="s">
        <v>11</v>
      </c>
      <c r="H176" s="10"/>
      <c r="I176" s="19">
        <v>55572200</v>
      </c>
      <c r="J176" s="19">
        <v>900</v>
      </c>
      <c r="K176" s="17" t="s">
        <v>6</v>
      </c>
      <c r="L176" s="10"/>
      <c r="M176" s="60">
        <v>3256</v>
      </c>
      <c r="N176" s="60">
        <v>16252</v>
      </c>
      <c r="O176" s="60">
        <v>5496</v>
      </c>
      <c r="P176" s="10"/>
      <c r="Q176" s="60">
        <f>N176*$Q$188</f>
        <v>243780</v>
      </c>
      <c r="R176" s="10"/>
      <c r="S176" s="62">
        <f t="shared" si="35"/>
        <v>260032</v>
      </c>
      <c r="T176" s="10"/>
      <c r="U176" s="64">
        <v>29.2</v>
      </c>
      <c r="V176" s="64">
        <v>10.46</v>
      </c>
      <c r="W176" s="10"/>
      <c r="X176" s="43">
        <v>4990000000</v>
      </c>
      <c r="Y176" s="36">
        <v>0.1</v>
      </c>
      <c r="Z176" s="10"/>
      <c r="AA176" s="20">
        <v>49</v>
      </c>
      <c r="AB176" s="20">
        <v>5</v>
      </c>
      <c r="AC176" s="20">
        <v>5</v>
      </c>
      <c r="AD176" s="20">
        <v>40</v>
      </c>
      <c r="AE176" s="20">
        <v>1</v>
      </c>
      <c r="AF176" s="66">
        <f t="shared" si="36"/>
        <v>100</v>
      </c>
      <c r="AG176" s="10"/>
      <c r="AH176" s="36">
        <v>-3.5999999999999997E-2</v>
      </c>
      <c r="AI176" s="40">
        <v>3893</v>
      </c>
      <c r="AJ176" s="37">
        <v>0.56999999999999995</v>
      </c>
      <c r="AK176" s="42" t="s">
        <v>214</v>
      </c>
      <c r="AL176" s="41">
        <v>605</v>
      </c>
      <c r="AN176" s="86"/>
      <c r="AO176" s="87"/>
      <c r="AP176" s="88">
        <f t="shared" si="37"/>
        <v>0</v>
      </c>
      <c r="AR176" s="86">
        <f t="shared" si="38"/>
        <v>0</v>
      </c>
      <c r="AS176" s="87"/>
      <c r="AT176" s="88">
        <f t="shared" si="39"/>
        <v>0</v>
      </c>
      <c r="AV176" s="88">
        <v>0</v>
      </c>
    </row>
    <row r="177" spans="1:48" ht="24" customHeight="1">
      <c r="A177" s="16"/>
      <c r="B177" s="17">
        <f t="shared" si="33"/>
        <v>169</v>
      </c>
      <c r="C177" s="10"/>
      <c r="D177" s="18" t="s">
        <v>179</v>
      </c>
      <c r="E177" s="10"/>
      <c r="F177" s="18" t="s">
        <v>13</v>
      </c>
      <c r="G177" s="18" t="s">
        <v>222</v>
      </c>
      <c r="H177" s="10"/>
      <c r="I177" s="19">
        <v>322179616</v>
      </c>
      <c r="J177" s="19">
        <v>56180</v>
      </c>
      <c r="K177" s="17" t="s">
        <v>14</v>
      </c>
      <c r="L177" s="10"/>
      <c r="M177" s="60">
        <v>35092</v>
      </c>
      <c r="N177" s="60">
        <v>39888</v>
      </c>
      <c r="O177" s="60">
        <v>39888</v>
      </c>
      <c r="P177" s="10"/>
      <c r="Q177" s="60">
        <f>N177*$Q$189</f>
        <v>1196640</v>
      </c>
      <c r="R177" s="10"/>
      <c r="S177" s="62">
        <f t="shared" si="35"/>
        <v>1236528</v>
      </c>
      <c r="T177" s="10"/>
      <c r="U177" s="64">
        <v>12.4</v>
      </c>
      <c r="V177" s="64">
        <v>12.4</v>
      </c>
      <c r="W177" s="10"/>
      <c r="X177" s="43">
        <f>AP177+AT177</f>
        <v>1847746247500.8</v>
      </c>
      <c r="Y177" s="36">
        <f>X177/AV177</f>
        <v>9.8772985914406378E-2</v>
      </c>
      <c r="Z177" s="10"/>
      <c r="AA177" s="20">
        <v>63.9</v>
      </c>
      <c r="AB177" s="20">
        <v>14.2</v>
      </c>
      <c r="AC177" s="20">
        <v>2.2999999999999998</v>
      </c>
      <c r="AD177" s="20">
        <v>15.3</v>
      </c>
      <c r="AE177" s="20">
        <v>4.3</v>
      </c>
      <c r="AF177" s="66">
        <f t="shared" si="36"/>
        <v>99.999999999999986</v>
      </c>
      <c r="AG177" s="10"/>
      <c r="AH177" s="72"/>
      <c r="AI177" s="73"/>
      <c r="AJ177" s="74"/>
      <c r="AK177" s="75"/>
      <c r="AL177" s="76"/>
      <c r="AN177" s="57">
        <v>57904.201999999997</v>
      </c>
      <c r="AO177" s="35">
        <v>80</v>
      </c>
      <c r="AP177" s="43">
        <f t="shared" si="37"/>
        <v>184774624750.07999</v>
      </c>
      <c r="AR177" s="57">
        <f t="shared" si="38"/>
        <v>57904.201999999997</v>
      </c>
      <c r="AS177" s="35">
        <v>24</v>
      </c>
      <c r="AT177" s="43">
        <f t="shared" si="39"/>
        <v>1662971622750.72</v>
      </c>
      <c r="AV177" s="43">
        <v>18707000000000</v>
      </c>
    </row>
    <row r="178" spans="1:48" ht="24" customHeight="1">
      <c r="A178" s="16"/>
      <c r="B178" s="17">
        <f t="shared" si="33"/>
        <v>170</v>
      </c>
      <c r="C178" s="10"/>
      <c r="D178" s="18" t="s">
        <v>180</v>
      </c>
      <c r="E178" s="10"/>
      <c r="F178" s="18" t="s">
        <v>13</v>
      </c>
      <c r="G178" s="18" t="s">
        <v>222</v>
      </c>
      <c r="H178" s="10"/>
      <c r="I178" s="19">
        <v>3444006</v>
      </c>
      <c r="J178" s="19">
        <v>15230</v>
      </c>
      <c r="K178" s="17" t="s">
        <v>14</v>
      </c>
      <c r="L178" s="10"/>
      <c r="M178" s="60">
        <v>446</v>
      </c>
      <c r="N178" s="60">
        <v>460</v>
      </c>
      <c r="O178" s="60">
        <v>460</v>
      </c>
      <c r="P178" s="10"/>
      <c r="Q178" s="60">
        <f>N178*$Q$189</f>
        <v>13800</v>
      </c>
      <c r="R178" s="10"/>
      <c r="S178" s="62">
        <f t="shared" si="35"/>
        <v>14260</v>
      </c>
      <c r="T178" s="10"/>
      <c r="U178" s="64">
        <v>13.4</v>
      </c>
      <c r="V178" s="64">
        <v>13.4</v>
      </c>
      <c r="W178" s="10"/>
      <c r="X178" s="43">
        <f>AP178+AT178</f>
        <v>5662468992</v>
      </c>
      <c r="Y178" s="36">
        <f>X178/AV178</f>
        <v>0.1074717011843304</v>
      </c>
      <c r="Z178" s="10"/>
      <c r="AA178" s="20">
        <v>30.7</v>
      </c>
      <c r="AB178" s="20">
        <v>45.7</v>
      </c>
      <c r="AC178" s="20">
        <v>7</v>
      </c>
      <c r="AD178" s="20">
        <v>16.600000000000001</v>
      </c>
      <c r="AE178" s="20">
        <v>0</v>
      </c>
      <c r="AF178" s="66">
        <f t="shared" si="36"/>
        <v>100</v>
      </c>
      <c r="AG178" s="10"/>
      <c r="AH178" s="72"/>
      <c r="AI178" s="73"/>
      <c r="AJ178" s="74"/>
      <c r="AK178" s="75"/>
      <c r="AL178" s="76"/>
      <c r="AN178" s="57">
        <v>15387.144</v>
      </c>
      <c r="AO178" s="35">
        <v>80</v>
      </c>
      <c r="AP178" s="43">
        <f t="shared" si="37"/>
        <v>566246899.20000005</v>
      </c>
      <c r="AR178" s="57">
        <f t="shared" si="38"/>
        <v>15387.144</v>
      </c>
      <c r="AS178" s="35">
        <v>24</v>
      </c>
      <c r="AT178" s="43">
        <f t="shared" si="39"/>
        <v>5096222092.8000002</v>
      </c>
      <c r="AV178" s="43">
        <v>52688000000</v>
      </c>
    </row>
    <row r="179" spans="1:48" ht="24" customHeight="1">
      <c r="A179" s="16"/>
      <c r="B179" s="17">
        <f t="shared" si="33"/>
        <v>171</v>
      </c>
      <c r="C179" s="10"/>
      <c r="D179" s="18" t="s">
        <v>181</v>
      </c>
      <c r="E179" s="10"/>
      <c r="F179" s="18" t="s">
        <v>8</v>
      </c>
      <c r="G179" s="18" t="s">
        <v>212</v>
      </c>
      <c r="H179" s="10"/>
      <c r="I179" s="19">
        <v>31446796</v>
      </c>
      <c r="J179" s="19">
        <v>2220</v>
      </c>
      <c r="K179" s="17" t="s">
        <v>9</v>
      </c>
      <c r="L179" s="10"/>
      <c r="M179" s="60">
        <v>2496</v>
      </c>
      <c r="N179" s="60">
        <v>3617</v>
      </c>
      <c r="O179" s="60">
        <v>4015</v>
      </c>
      <c r="P179" s="10"/>
      <c r="Q179" s="60">
        <f t="shared" ref="Q179:Q184" si="40">N179*$Q$188</f>
        <v>54255</v>
      </c>
      <c r="R179" s="10"/>
      <c r="S179" s="62">
        <f t="shared" si="35"/>
        <v>57872</v>
      </c>
      <c r="T179" s="10"/>
      <c r="U179" s="64">
        <v>11.5</v>
      </c>
      <c r="V179" s="64">
        <v>12.63</v>
      </c>
      <c r="W179" s="10"/>
      <c r="X179" s="43">
        <v>2550000000</v>
      </c>
      <c r="Y179" s="36">
        <v>3.7999999999999999E-2</v>
      </c>
      <c r="Z179" s="10"/>
      <c r="AA179" s="20">
        <v>55</v>
      </c>
      <c r="AB179" s="20">
        <v>4</v>
      </c>
      <c r="AC179" s="20">
        <v>1</v>
      </c>
      <c r="AD179" s="20">
        <v>39</v>
      </c>
      <c r="AE179" s="20">
        <v>1</v>
      </c>
      <c r="AF179" s="66">
        <f t="shared" si="36"/>
        <v>100</v>
      </c>
      <c r="AG179" s="10"/>
      <c r="AH179" s="36">
        <v>-6.0999999999999999E-2</v>
      </c>
      <c r="AI179" s="40">
        <v>0</v>
      </c>
      <c r="AJ179" s="37">
        <v>0.84</v>
      </c>
      <c r="AK179" s="42" t="s">
        <v>210</v>
      </c>
      <c r="AL179" s="41">
        <v>760</v>
      </c>
      <c r="AN179" s="86"/>
      <c r="AO179" s="87"/>
      <c r="AP179" s="88">
        <f t="shared" si="37"/>
        <v>0</v>
      </c>
      <c r="AR179" s="86">
        <f t="shared" si="38"/>
        <v>0</v>
      </c>
      <c r="AS179" s="87"/>
      <c r="AT179" s="88">
        <f t="shared" si="39"/>
        <v>0</v>
      </c>
      <c r="AV179" s="88">
        <v>0</v>
      </c>
    </row>
    <row r="180" spans="1:48" ht="24" customHeight="1">
      <c r="A180" s="16"/>
      <c r="B180" s="17">
        <f t="shared" si="33"/>
        <v>172</v>
      </c>
      <c r="C180" s="10"/>
      <c r="D180" s="18" t="s">
        <v>182</v>
      </c>
      <c r="E180" s="10"/>
      <c r="F180" s="18" t="s">
        <v>18</v>
      </c>
      <c r="G180" s="18" t="s">
        <v>224</v>
      </c>
      <c r="H180" s="10"/>
      <c r="I180" s="19">
        <v>270402</v>
      </c>
      <c r="J180" s="19">
        <v>3170</v>
      </c>
      <c r="K180" s="17" t="s">
        <v>9</v>
      </c>
      <c r="L180" s="10"/>
      <c r="M180" s="60">
        <v>9</v>
      </c>
      <c r="N180" s="60">
        <v>43</v>
      </c>
      <c r="O180" s="60">
        <v>51</v>
      </c>
      <c r="P180" s="10"/>
      <c r="Q180" s="60">
        <f t="shared" si="40"/>
        <v>645</v>
      </c>
      <c r="R180" s="10"/>
      <c r="S180" s="62">
        <f t="shared" si="35"/>
        <v>688</v>
      </c>
      <c r="T180" s="10"/>
      <c r="U180" s="64">
        <v>15.9</v>
      </c>
      <c r="V180" s="64">
        <v>18.16</v>
      </c>
      <c r="W180" s="10"/>
      <c r="X180" s="43">
        <v>41660000</v>
      </c>
      <c r="Y180" s="36">
        <v>5.2999999999999999E-2</v>
      </c>
      <c r="Z180" s="10"/>
      <c r="AA180" s="20">
        <v>40</v>
      </c>
      <c r="AB180" s="20">
        <v>13</v>
      </c>
      <c r="AC180" s="20">
        <v>1</v>
      </c>
      <c r="AD180" s="20">
        <v>45</v>
      </c>
      <c r="AE180" s="20">
        <v>1</v>
      </c>
      <c r="AF180" s="66">
        <f t="shared" si="36"/>
        <v>100</v>
      </c>
      <c r="AG180" s="10"/>
      <c r="AH180" s="36">
        <v>-4.0000000000000001E-3</v>
      </c>
      <c r="AI180" s="40">
        <v>5539</v>
      </c>
      <c r="AJ180" s="37">
        <v>0.77</v>
      </c>
      <c r="AK180" s="42" t="s">
        <v>214</v>
      </c>
      <c r="AL180" s="41">
        <v>1111</v>
      </c>
      <c r="AN180" s="86"/>
      <c r="AO180" s="87"/>
      <c r="AP180" s="88">
        <f t="shared" si="37"/>
        <v>0</v>
      </c>
      <c r="AR180" s="86">
        <f t="shared" si="38"/>
        <v>0</v>
      </c>
      <c r="AS180" s="87"/>
      <c r="AT180" s="88">
        <f t="shared" si="39"/>
        <v>0</v>
      </c>
      <c r="AV180" s="88">
        <v>0</v>
      </c>
    </row>
    <row r="181" spans="1:48" ht="24" customHeight="1">
      <c r="A181" s="16"/>
      <c r="B181" s="17">
        <f t="shared" si="33"/>
        <v>173</v>
      </c>
      <c r="C181" s="10"/>
      <c r="D181" s="18" t="s">
        <v>183</v>
      </c>
      <c r="E181" s="10"/>
      <c r="F181" s="18" t="s">
        <v>13</v>
      </c>
      <c r="G181" s="18" t="s">
        <v>222</v>
      </c>
      <c r="H181" s="10"/>
      <c r="I181" s="19">
        <v>31568180</v>
      </c>
      <c r="J181" s="19">
        <v>11760</v>
      </c>
      <c r="K181" s="17" t="s">
        <v>9</v>
      </c>
      <c r="L181" s="10"/>
      <c r="M181" s="60">
        <v>7028</v>
      </c>
      <c r="N181" s="60">
        <v>10640</v>
      </c>
      <c r="O181" s="60">
        <v>6881</v>
      </c>
      <c r="P181" s="10"/>
      <c r="Q181" s="60">
        <f t="shared" si="40"/>
        <v>159600</v>
      </c>
      <c r="R181" s="10"/>
      <c r="S181" s="62">
        <f t="shared" si="35"/>
        <v>170240</v>
      </c>
      <c r="T181" s="10"/>
      <c r="U181" s="64">
        <v>33.700000000000003</v>
      </c>
      <c r="V181" s="64">
        <v>22.62</v>
      </c>
      <c r="W181" s="10"/>
      <c r="X181" s="43">
        <v>55520000000</v>
      </c>
      <c r="Y181" s="36">
        <v>0.115</v>
      </c>
      <c r="Z181" s="10"/>
      <c r="AA181" s="20">
        <v>31</v>
      </c>
      <c r="AB181" s="20">
        <v>16</v>
      </c>
      <c r="AC181" s="20">
        <v>2</v>
      </c>
      <c r="AD181" s="20">
        <v>49</v>
      </c>
      <c r="AE181" s="20">
        <v>2</v>
      </c>
      <c r="AF181" s="66">
        <f t="shared" si="36"/>
        <v>100</v>
      </c>
      <c r="AG181" s="10"/>
      <c r="AH181" s="36">
        <v>-2.7E-2</v>
      </c>
      <c r="AI181" s="40">
        <v>25341</v>
      </c>
      <c r="AJ181" s="37">
        <v>0.84</v>
      </c>
      <c r="AK181" s="42" t="s">
        <v>213</v>
      </c>
      <c r="AL181" s="41">
        <v>1230</v>
      </c>
      <c r="AN181" s="86"/>
      <c r="AO181" s="87"/>
      <c r="AP181" s="88">
        <f t="shared" si="37"/>
        <v>0</v>
      </c>
      <c r="AR181" s="86">
        <f t="shared" si="38"/>
        <v>0</v>
      </c>
      <c r="AS181" s="87"/>
      <c r="AT181" s="88">
        <f t="shared" si="39"/>
        <v>0</v>
      </c>
      <c r="AV181" s="88">
        <v>0</v>
      </c>
    </row>
    <row r="182" spans="1:48" ht="24" customHeight="1">
      <c r="A182" s="16"/>
      <c r="B182" s="17">
        <f t="shared" si="33"/>
        <v>174</v>
      </c>
      <c r="C182" s="10"/>
      <c r="D182" s="18" t="s">
        <v>184</v>
      </c>
      <c r="E182" s="10"/>
      <c r="F182" s="18" t="s">
        <v>18</v>
      </c>
      <c r="G182" s="18" t="s">
        <v>224</v>
      </c>
      <c r="H182" s="10"/>
      <c r="I182" s="19">
        <v>94569072</v>
      </c>
      <c r="J182" s="19">
        <v>2050</v>
      </c>
      <c r="K182" s="17" t="s">
        <v>9</v>
      </c>
      <c r="L182" s="10"/>
      <c r="M182" s="60">
        <v>8417</v>
      </c>
      <c r="N182" s="60">
        <v>24970</v>
      </c>
      <c r="O182" s="60">
        <v>21599</v>
      </c>
      <c r="P182" s="10"/>
      <c r="Q182" s="60">
        <f t="shared" si="40"/>
        <v>374550</v>
      </c>
      <c r="R182" s="10"/>
      <c r="S182" s="62">
        <f t="shared" si="35"/>
        <v>399520</v>
      </c>
      <c r="T182" s="10"/>
      <c r="U182" s="64">
        <v>26.4</v>
      </c>
      <c r="V182" s="64">
        <v>22.65</v>
      </c>
      <c r="W182" s="10"/>
      <c r="X182" s="43">
        <v>18020000000</v>
      </c>
      <c r="Y182" s="36">
        <v>8.7999999999999995E-2</v>
      </c>
      <c r="Z182" s="10"/>
      <c r="AA182" s="20">
        <v>30</v>
      </c>
      <c r="AB182" s="20">
        <v>20</v>
      </c>
      <c r="AC182" s="20">
        <v>2</v>
      </c>
      <c r="AD182" s="20">
        <v>47</v>
      </c>
      <c r="AE182" s="20">
        <v>1</v>
      </c>
      <c r="AF182" s="66">
        <f t="shared" si="36"/>
        <v>100</v>
      </c>
      <c r="AG182" s="10"/>
      <c r="AH182" s="36">
        <v>-4.2000000000000003E-2</v>
      </c>
      <c r="AI182" s="40">
        <v>53577</v>
      </c>
      <c r="AJ182" s="37">
        <v>0.82</v>
      </c>
      <c r="AK182" s="42" t="s">
        <v>213</v>
      </c>
      <c r="AL182" s="41">
        <v>1157</v>
      </c>
      <c r="AN182" s="86"/>
      <c r="AO182" s="87"/>
      <c r="AP182" s="88">
        <f t="shared" si="37"/>
        <v>0</v>
      </c>
      <c r="AR182" s="86">
        <f t="shared" si="38"/>
        <v>0</v>
      </c>
      <c r="AS182" s="87"/>
      <c r="AT182" s="88">
        <f t="shared" si="39"/>
        <v>0</v>
      </c>
      <c r="AV182" s="88">
        <v>0</v>
      </c>
    </row>
    <row r="183" spans="1:48" ht="24" customHeight="1">
      <c r="A183" s="16"/>
      <c r="B183" s="17">
        <f t="shared" si="33"/>
        <v>175</v>
      </c>
      <c r="C183" s="10"/>
      <c r="D183" s="18" t="s">
        <v>185</v>
      </c>
      <c r="E183" s="10"/>
      <c r="F183" s="18" t="s">
        <v>5</v>
      </c>
      <c r="G183" s="18" t="s">
        <v>226</v>
      </c>
      <c r="H183" s="10"/>
      <c r="I183" s="19">
        <v>4790705</v>
      </c>
      <c r="J183" s="19">
        <v>3230</v>
      </c>
      <c r="K183" s="17" t="s">
        <v>9</v>
      </c>
      <c r="L183" s="10"/>
      <c r="M183" s="60">
        <v>159</v>
      </c>
      <c r="N183" s="60">
        <v>252</v>
      </c>
      <c r="O183" s="60">
        <v>0</v>
      </c>
      <c r="P183" s="10"/>
      <c r="Q183" s="60">
        <f t="shared" si="40"/>
        <v>3780</v>
      </c>
      <c r="R183" s="10"/>
      <c r="S183" s="62">
        <f t="shared" si="35"/>
        <v>4032</v>
      </c>
      <c r="T183" s="10"/>
      <c r="U183" s="64">
        <v>5.3</v>
      </c>
      <c r="V183" s="64">
        <v>0</v>
      </c>
      <c r="W183" s="10"/>
      <c r="X183" s="43">
        <v>247150000</v>
      </c>
      <c r="Y183" s="36">
        <v>1.7999999999999999E-2</v>
      </c>
      <c r="Z183" s="10"/>
      <c r="AA183" s="20">
        <v>55</v>
      </c>
      <c r="AB183" s="20">
        <v>2</v>
      </c>
      <c r="AC183" s="20">
        <v>1</v>
      </c>
      <c r="AD183" s="20">
        <v>33</v>
      </c>
      <c r="AE183" s="20">
        <v>9</v>
      </c>
      <c r="AF183" s="66">
        <f t="shared" si="36"/>
        <v>100</v>
      </c>
      <c r="AG183" s="10"/>
      <c r="AH183" s="36">
        <v>-5.3999999999999999E-2</v>
      </c>
      <c r="AI183" s="40">
        <v>5602</v>
      </c>
      <c r="AJ183" s="37">
        <v>0.65</v>
      </c>
      <c r="AK183" s="42" t="s">
        <v>214</v>
      </c>
      <c r="AL183" s="41">
        <v>0</v>
      </c>
      <c r="AN183" s="86"/>
      <c r="AO183" s="87"/>
      <c r="AP183" s="88">
        <f t="shared" si="37"/>
        <v>0</v>
      </c>
      <c r="AR183" s="86">
        <f t="shared" si="38"/>
        <v>0</v>
      </c>
      <c r="AS183" s="87"/>
      <c r="AT183" s="88">
        <f t="shared" si="39"/>
        <v>0</v>
      </c>
      <c r="AV183" s="88">
        <v>0</v>
      </c>
    </row>
    <row r="184" spans="1:48" ht="24" customHeight="1">
      <c r="A184" s="16"/>
      <c r="B184" s="17">
        <f t="shared" si="33"/>
        <v>176</v>
      </c>
      <c r="C184" s="10"/>
      <c r="D184" s="18" t="s">
        <v>186</v>
      </c>
      <c r="E184" s="10"/>
      <c r="F184" s="18" t="s">
        <v>11</v>
      </c>
      <c r="G184" s="18" t="s">
        <v>11</v>
      </c>
      <c r="H184" s="10"/>
      <c r="I184" s="19">
        <v>16150362</v>
      </c>
      <c r="J184" s="19">
        <v>940</v>
      </c>
      <c r="K184" s="17" t="s">
        <v>6</v>
      </c>
      <c r="L184" s="10"/>
      <c r="M184" s="60">
        <v>1721</v>
      </c>
      <c r="N184" s="60">
        <v>5601</v>
      </c>
      <c r="O184" s="60">
        <v>2731</v>
      </c>
      <c r="P184" s="10"/>
      <c r="Q184" s="60">
        <f t="shared" si="40"/>
        <v>84015</v>
      </c>
      <c r="R184" s="10"/>
      <c r="S184" s="62">
        <f t="shared" si="35"/>
        <v>89616</v>
      </c>
      <c r="T184" s="10"/>
      <c r="U184" s="64">
        <v>34.700000000000003</v>
      </c>
      <c r="V184" s="64">
        <v>18.91</v>
      </c>
      <c r="W184" s="10"/>
      <c r="X184" s="43">
        <v>2370000000</v>
      </c>
      <c r="Y184" s="36">
        <v>0.115</v>
      </c>
      <c r="Z184" s="10"/>
      <c r="AA184" s="20">
        <v>55</v>
      </c>
      <c r="AB184" s="20">
        <v>7</v>
      </c>
      <c r="AC184" s="20">
        <v>3</v>
      </c>
      <c r="AD184" s="20">
        <v>32</v>
      </c>
      <c r="AE184" s="20">
        <v>3</v>
      </c>
      <c r="AF184" s="66">
        <f t="shared" si="36"/>
        <v>100</v>
      </c>
      <c r="AG184" s="10"/>
      <c r="AH184" s="36">
        <v>-6.7000000000000004E-2</v>
      </c>
      <c r="AI184" s="40">
        <v>7421</v>
      </c>
      <c r="AJ184" s="37">
        <v>0.77</v>
      </c>
      <c r="AK184" s="42" t="s">
        <v>210</v>
      </c>
      <c r="AL184" s="41">
        <v>1044</v>
      </c>
      <c r="AN184" s="86"/>
      <c r="AO184" s="87"/>
      <c r="AP184" s="88">
        <f t="shared" si="37"/>
        <v>0</v>
      </c>
      <c r="AR184" s="86">
        <f t="shared" si="38"/>
        <v>0</v>
      </c>
      <c r="AS184" s="87"/>
      <c r="AT184" s="88">
        <f t="shared" si="39"/>
        <v>0</v>
      </c>
      <c r="AV184" s="88">
        <v>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16.841534090909093</v>
      </c>
      <c r="V186" s="97">
        <f>AVERAGE(V9:V184)</f>
        <v>14.566477272727269</v>
      </c>
      <c r="W186" s="24"/>
      <c r="X186" s="82">
        <f>SUM(X9:X184)</f>
        <v>4866896130596.9248</v>
      </c>
      <c r="Y186" s="108">
        <f>AVERAGE(Y9:Y184)</f>
        <v>6.5428506414607054E-2</v>
      </c>
      <c r="Z186" s="24"/>
      <c r="AA186" s="65">
        <f t="shared" ref="AA186:AF186" si="41">AVERAGE(AA9:AA184)</f>
        <v>47.019886363636367</v>
      </c>
      <c r="AB186" s="65">
        <f t="shared" si="41"/>
        <v>14.09034090909091</v>
      </c>
      <c r="AC186" s="65">
        <f t="shared" si="41"/>
        <v>4.0198863636363642</v>
      </c>
      <c r="AD186" s="65">
        <f t="shared" si="41"/>
        <v>32.034659090909102</v>
      </c>
      <c r="AE186" s="65">
        <f t="shared" si="41"/>
        <v>2.8352272727272725</v>
      </c>
      <c r="AF186" s="68">
        <f t="shared" si="41"/>
        <v>100</v>
      </c>
      <c r="AG186" s="24"/>
      <c r="AH186" s="45">
        <f>AVERAGE(AH9:AH184)</f>
        <v>-3.4976E-2</v>
      </c>
      <c r="AI186" s="39">
        <f>AVERAGE(AI9:AI184)</f>
        <v>17408.168000000001</v>
      </c>
      <c r="AJ186" s="38">
        <f>AVERAGE(AJ9:AJ184)</f>
        <v>0.72199999999999975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317551351273.10004</v>
      </c>
      <c r="AR186" s="197" t="s">
        <v>236</v>
      </c>
      <c r="AS186" s="198"/>
      <c r="AT186" s="44">
        <f>SUM(AT9:AT184)</f>
        <v>2857379149323.8252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2">$N$186*(AB186/100)</f>
        <v>186528.07385795456</v>
      </c>
      <c r="AC187" s="32">
        <f t="shared" si="42"/>
        <v>53215.295880681828</v>
      </c>
      <c r="AD187" s="32">
        <f t="shared" si="42"/>
        <v>424075.13739204558</v>
      </c>
      <c r="AE187" s="32">
        <f t="shared" si="42"/>
        <v>37532.766988636358</v>
      </c>
      <c r="AF187" s="32">
        <f t="shared" si="42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94"/>
      <c r="AB188" s="94"/>
      <c r="AC188" s="94"/>
      <c r="AD188" s="94"/>
      <c r="AE188" s="94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94"/>
      <c r="AD189" s="94"/>
      <c r="AE189" s="94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94"/>
      <c r="AD190" s="94"/>
      <c r="AE190" s="94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94"/>
      <c r="AD191" s="94"/>
      <c r="AE191" s="94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94"/>
      <c r="AD192" s="94"/>
      <c r="AE192" s="94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94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94"/>
      <c r="AB194" s="94"/>
      <c r="AC194" s="94"/>
      <c r="AD194" s="94"/>
      <c r="AE194" s="94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94"/>
      <c r="AB195" s="94"/>
      <c r="AC195" s="94"/>
      <c r="AD195" s="94"/>
      <c r="AE195" s="94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94"/>
      <c r="AD196" s="94"/>
      <c r="AE196" s="94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94"/>
      <c r="AB197" s="94"/>
      <c r="AC197" s="94"/>
      <c r="AD197" s="94"/>
      <c r="AE197" s="94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94"/>
      <c r="AB198" s="94"/>
      <c r="AC198" s="94"/>
      <c r="AD198" s="94"/>
      <c r="AE198" s="94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94"/>
      <c r="AB199" s="94"/>
      <c r="AC199" s="94"/>
      <c r="AD199" s="94"/>
      <c r="AE199" s="94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94"/>
      <c r="AB200" s="94"/>
      <c r="AC200" s="94"/>
      <c r="AD200" s="94"/>
      <c r="AE200" s="94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94"/>
      <c r="AB201" s="94"/>
      <c r="AC201" s="94"/>
      <c r="AD201" s="94"/>
      <c r="AE201" s="94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94"/>
      <c r="AB202" s="94"/>
      <c r="AC202" s="94"/>
      <c r="AD202" s="94"/>
      <c r="AE202" s="94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94"/>
      <c r="AB203" s="94"/>
      <c r="AC203" s="94"/>
      <c r="AD203" s="94"/>
      <c r="AE203" s="94"/>
      <c r="AF203" s="28"/>
      <c r="AG203" s="10"/>
      <c r="AH203" s="10"/>
      <c r="AI203" s="10"/>
    </row>
  </sheetData>
  <sheetProtection password="C98C" sheet="1" objects="1" scenarios="1"/>
  <sortState ref="D9:AW184">
    <sortCondition ref="D9:D184"/>
  </sortState>
  <mergeCells count="17">
    <mergeCell ref="AA190:AB190"/>
    <mergeCell ref="U6:V6"/>
    <mergeCell ref="X6:Y6"/>
    <mergeCell ref="AA6:AF6"/>
    <mergeCell ref="AH6:AL6"/>
    <mergeCell ref="AV6:AV7"/>
    <mergeCell ref="B186:G186"/>
    <mergeCell ref="AN186:AO186"/>
    <mergeCell ref="AR186:AS186"/>
    <mergeCell ref="AA189:AB189"/>
    <mergeCell ref="AN6:AP6"/>
    <mergeCell ref="AR6:AT6"/>
    <mergeCell ref="AA191:AB191"/>
    <mergeCell ref="AA192:AB192"/>
    <mergeCell ref="AA193:AB193"/>
    <mergeCell ref="AC193:AD193"/>
    <mergeCell ref="AA196:AB196"/>
  </mergeCells>
  <pageMargins left="0.7" right="0.7" top="0.75" bottom="0.75" header="0.3" footer="0.3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B1:M29"/>
  <sheetViews>
    <sheetView showGridLines="0" workbookViewId="0"/>
  </sheetViews>
  <sheetFormatPr defaultRowHeight="14.25"/>
  <cols>
    <col min="1" max="1" width="1.7109375" style="10" customWidth="1"/>
    <col min="2" max="2" width="26.7109375" style="28" customWidth="1"/>
    <col min="3" max="3" width="28.7109375" style="28" customWidth="1"/>
    <col min="4" max="5" width="10.7109375" style="28" customWidth="1"/>
    <col min="6" max="6" width="1.7109375" style="10" customWidth="1"/>
    <col min="7" max="7" width="31.7109375" style="28" bestFit="1" customWidth="1"/>
    <col min="8" max="9" width="10.7109375" style="28" customWidth="1"/>
    <col min="10" max="10" width="1.7109375" style="10" customWidth="1"/>
    <col min="11" max="11" width="31.7109375" style="10" bestFit="1" customWidth="1"/>
    <col min="12" max="13" width="10.7109375" style="28" customWidth="1"/>
    <col min="14" max="14" width="1.7109375" style="10" customWidth="1"/>
    <col min="15" max="16384" width="9.140625" style="10"/>
  </cols>
  <sheetData>
    <row r="1" spans="2:13" ht="3.95" customHeight="1"/>
    <row r="2" spans="2:13" ht="33.950000000000003" customHeight="1">
      <c r="B2" s="170" t="s">
        <v>290</v>
      </c>
      <c r="C2" s="165" t="s">
        <v>279</v>
      </c>
      <c r="D2" s="167" t="s">
        <v>247</v>
      </c>
      <c r="E2" s="167" t="s">
        <v>248</v>
      </c>
      <c r="G2" s="165" t="s">
        <v>279</v>
      </c>
      <c r="H2" s="167" t="s">
        <v>247</v>
      </c>
      <c r="I2" s="167" t="s">
        <v>248</v>
      </c>
      <c r="K2" s="165" t="s">
        <v>279</v>
      </c>
      <c r="L2" s="167" t="s">
        <v>247</v>
      </c>
      <c r="M2" s="167" t="s">
        <v>248</v>
      </c>
    </row>
    <row r="3" spans="2:13" ht="3.95" customHeight="1"/>
    <row r="4" spans="2:13" ht="24" customHeight="1">
      <c r="B4" s="213" t="s">
        <v>288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5"/>
    </row>
    <row r="5" spans="2:13" ht="3.95" customHeight="1"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</row>
    <row r="6" spans="2:13" ht="14.25" customHeight="1">
      <c r="B6" s="205" t="s">
        <v>273</v>
      </c>
      <c r="C6" s="168" t="s">
        <v>280</v>
      </c>
      <c r="D6" s="14">
        <f>'DEATHS (Country Reported)'!J5</f>
        <v>47</v>
      </c>
      <c r="E6" s="14">
        <f>'DEATHS (Country Reported)'!K5</f>
        <v>176</v>
      </c>
      <c r="G6" s="206" t="s">
        <v>205</v>
      </c>
      <c r="H6" s="209">
        <f>'SERIOUS INJURIES (All)'!J5</f>
        <v>51</v>
      </c>
      <c r="I6" s="209">
        <f>'SERIOUS INJURIES (All)'!K5</f>
        <v>176</v>
      </c>
      <c r="K6" s="207" t="s">
        <v>282</v>
      </c>
      <c r="L6" s="209">
        <f>'OVERALL DAMAGE (All)'!J5</f>
        <v>51</v>
      </c>
      <c r="M6" s="209">
        <f>'OVERALL DAMAGE (All)'!K5</f>
        <v>176</v>
      </c>
    </row>
    <row r="7" spans="2:13" ht="14.25" customHeight="1">
      <c r="B7" s="205"/>
      <c r="C7" s="168" t="s">
        <v>274</v>
      </c>
      <c r="D7" s="14">
        <f>'DEATHS (World Health Org)'!J5</f>
        <v>47</v>
      </c>
      <c r="E7" s="14">
        <f>'DEATHS (World Health Org)'!K5</f>
        <v>176</v>
      </c>
      <c r="G7" s="206"/>
      <c r="H7" s="209"/>
      <c r="I7" s="209"/>
      <c r="K7" s="207"/>
      <c r="L7" s="209"/>
      <c r="M7" s="209"/>
    </row>
    <row r="8" spans="2:13" ht="14.25" customHeight="1">
      <c r="B8" s="205"/>
      <c r="C8" s="168" t="s">
        <v>275</v>
      </c>
      <c r="D8" s="14">
        <f>'DEATHS (Global Burden Disease)'!J5</f>
        <v>30</v>
      </c>
      <c r="E8" s="14">
        <f>'DEATHS (Global Burden Disease)'!K5</f>
        <v>176</v>
      </c>
      <c r="G8" s="206"/>
      <c r="H8" s="209"/>
      <c r="I8" s="209"/>
      <c r="K8" s="207"/>
      <c r="L8" s="209"/>
      <c r="M8" s="209"/>
    </row>
    <row r="9" spans="2:13" ht="3.95" customHeight="1"/>
    <row r="10" spans="2:13" ht="24" customHeight="1">
      <c r="B10" s="216" t="s">
        <v>286</v>
      </c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</row>
    <row r="11" spans="2:13" ht="3.95" customHeight="1"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</row>
    <row r="12" spans="2:13" ht="14.25" customHeight="1">
      <c r="B12" s="205" t="s">
        <v>273</v>
      </c>
      <c r="C12" s="168" t="s">
        <v>280</v>
      </c>
      <c r="D12" s="14">
        <f>'DEATHS (Country + Income)'!J5</f>
        <v>4</v>
      </c>
      <c r="E12" s="14">
        <f>'DEATHS (Country + Income)'!K5</f>
        <v>28</v>
      </c>
      <c r="G12" s="206" t="s">
        <v>205</v>
      </c>
      <c r="H12" s="209">
        <f>'SERIOUS INJURIES (Income Level)'!J5</f>
        <v>12</v>
      </c>
      <c r="I12" s="209">
        <f>'SERIOUS INJURIES (Income Level)'!K5</f>
        <v>28</v>
      </c>
      <c r="K12" s="207" t="s">
        <v>282</v>
      </c>
      <c r="L12" s="209">
        <f>'OVERALL DAMAGE (Income Level)'!J5</f>
        <v>12</v>
      </c>
      <c r="M12" s="209">
        <f>'OVERALL DAMAGE (Income Level)'!K5</f>
        <v>28</v>
      </c>
    </row>
    <row r="13" spans="2:13" ht="14.25" customHeight="1">
      <c r="B13" s="205"/>
      <c r="C13" s="168" t="s">
        <v>274</v>
      </c>
      <c r="D13" s="14">
        <f>'DEATHS (WHO + Income)'!J5</f>
        <v>12</v>
      </c>
      <c r="E13" s="14">
        <f>'DEATHS (WHO + Income)'!K5</f>
        <v>28</v>
      </c>
      <c r="G13" s="206"/>
      <c r="H13" s="209"/>
      <c r="I13" s="209"/>
      <c r="K13" s="207"/>
      <c r="L13" s="209"/>
      <c r="M13" s="209"/>
    </row>
    <row r="14" spans="2:13" ht="14.25" customHeight="1">
      <c r="B14" s="205"/>
      <c r="C14" s="168" t="s">
        <v>275</v>
      </c>
      <c r="D14" s="14">
        <f>'DEATHS (GBD + Income)'!J5</f>
        <v>4</v>
      </c>
      <c r="E14" s="14">
        <f>'DEATHS (GBD + Income)'!K5</f>
        <v>28</v>
      </c>
      <c r="G14" s="206"/>
      <c r="H14" s="209"/>
      <c r="I14" s="209"/>
      <c r="K14" s="207"/>
      <c r="L14" s="209"/>
      <c r="M14" s="209"/>
    </row>
    <row r="15" spans="2:13" ht="3.95" customHeight="1"/>
    <row r="16" spans="2:13" ht="24" customHeight="1">
      <c r="B16" s="216" t="s">
        <v>287</v>
      </c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</row>
    <row r="17" spans="2:13" ht="3.95" customHeight="1"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</row>
    <row r="18" spans="2:13" ht="14.25" customHeight="1">
      <c r="B18" s="205" t="s">
        <v>273</v>
      </c>
      <c r="C18" s="168" t="s">
        <v>280</v>
      </c>
      <c r="D18" s="14">
        <f>'DEATHS (Country+Area+Income)'!J5</f>
        <v>1</v>
      </c>
      <c r="E18" s="14">
        <f>'DEATHS (Country+Area+Income)'!K5</f>
        <v>1</v>
      </c>
      <c r="G18" s="206" t="s">
        <v>205</v>
      </c>
      <c r="H18" s="209">
        <f>'SERIOUS INJURIES (Area+Income)'!J5</f>
        <v>1</v>
      </c>
      <c r="I18" s="209">
        <f>'SERIOUS INJURIES (Area+Income)'!K5</f>
        <v>1</v>
      </c>
      <c r="K18" s="207" t="s">
        <v>282</v>
      </c>
      <c r="L18" s="209">
        <f>'OVERALL DAMAGE (Area + Income)'!J5</f>
        <v>1</v>
      </c>
      <c r="M18" s="209">
        <f>'OVERALL DAMAGE (Area + Income)'!K5</f>
        <v>1</v>
      </c>
    </row>
    <row r="19" spans="2:13" ht="14.25" customHeight="1">
      <c r="B19" s="205"/>
      <c r="C19" s="168" t="s">
        <v>274</v>
      </c>
      <c r="D19" s="14">
        <f>'DEATHS (WHO + Area + Income)'!J5</f>
        <v>1</v>
      </c>
      <c r="E19" s="14">
        <f>'DEATHS (WHO + Area + Income)'!K5</f>
        <v>1</v>
      </c>
      <c r="G19" s="206"/>
      <c r="H19" s="209"/>
      <c r="I19" s="209"/>
      <c r="K19" s="207"/>
      <c r="L19" s="209"/>
      <c r="M19" s="209"/>
    </row>
    <row r="20" spans="2:13" ht="14.25" customHeight="1">
      <c r="B20" s="205"/>
      <c r="C20" s="168" t="s">
        <v>275</v>
      </c>
      <c r="D20" s="14">
        <f>'DEATHS (GBD + Area + Income)'!J5</f>
        <v>1</v>
      </c>
      <c r="E20" s="14">
        <f>'DEATHS (GBD + Area + Income)'!K5</f>
        <v>1</v>
      </c>
      <c r="G20" s="206"/>
      <c r="H20" s="209"/>
      <c r="I20" s="209"/>
      <c r="K20" s="207"/>
      <c r="L20" s="209"/>
      <c r="M20" s="209"/>
    </row>
    <row r="21" spans="2:13" ht="3.95" customHeight="1"/>
    <row r="22" spans="2:13" ht="24" customHeight="1">
      <c r="B22" s="216" t="s">
        <v>289</v>
      </c>
      <c r="C22" s="216"/>
      <c r="D22" s="216"/>
      <c r="E22" s="216"/>
      <c r="G22" s="208" t="s">
        <v>283</v>
      </c>
      <c r="H22" s="208"/>
      <c r="I22" s="208"/>
      <c r="K22" s="208" t="s">
        <v>278</v>
      </c>
      <c r="L22" s="208"/>
      <c r="M22" s="208"/>
    </row>
    <row r="23" spans="2:13" ht="3.95" customHeight="1"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</row>
    <row r="24" spans="2:13">
      <c r="B24" s="210" t="s">
        <v>276</v>
      </c>
      <c r="C24" s="168" t="s">
        <v>274</v>
      </c>
      <c r="D24" s="14">
        <f>'DEATH % (World Health Org)'!J5</f>
        <v>88</v>
      </c>
      <c r="E24" s="14">
        <f>'DEATH % (World Health Org)'!K5</f>
        <v>176</v>
      </c>
      <c r="G24" s="168" t="s">
        <v>274</v>
      </c>
      <c r="H24" s="14">
        <f>'DEATH % (WHO + Income Level)'!J5</f>
        <v>27</v>
      </c>
      <c r="I24" s="14">
        <f>'DEATH % (WHO + Income Level)'!K5</f>
        <v>28</v>
      </c>
      <c r="K24" s="168" t="s">
        <v>274</v>
      </c>
      <c r="L24" s="14">
        <f>'DEATH % (WHO + Area + Income) '!J5</f>
        <v>1</v>
      </c>
      <c r="M24" s="14">
        <f>'DEATH % (WHO + Area + Income) '!K5</f>
        <v>1</v>
      </c>
    </row>
    <row r="25" spans="2:13">
      <c r="B25" s="210"/>
      <c r="C25" s="168" t="s">
        <v>275</v>
      </c>
      <c r="D25" s="14">
        <f>'DEATH % (Global Burden Disease)'!J5</f>
        <v>27</v>
      </c>
      <c r="E25" s="14">
        <f>'DEATH % (Global Burden Disease)'!K5</f>
        <v>176</v>
      </c>
      <c r="G25" s="168" t="s">
        <v>275</v>
      </c>
      <c r="H25" s="14">
        <f>'DEATH % (GBD + Income Level)'!J5</f>
        <v>7</v>
      </c>
      <c r="I25" s="14">
        <f>'DEATH % (GBD + Income Level)'!K5</f>
        <v>28</v>
      </c>
      <c r="K25" s="168" t="s">
        <v>275</v>
      </c>
      <c r="L25" s="14">
        <f>'DEATH % (GBD + Area + Income)'!J5</f>
        <v>1</v>
      </c>
      <c r="M25" s="14">
        <f>'DEATH % (GBD + Area + Income)'!K5</f>
        <v>1</v>
      </c>
    </row>
    <row r="26" spans="2:13" ht="3.95" customHeight="1"/>
    <row r="27" spans="2:13" ht="24" customHeight="1">
      <c r="B27" s="211" t="s">
        <v>281</v>
      </c>
      <c r="C27" s="211"/>
      <c r="D27" s="166">
        <f>'ECONOMIC COST (All)'!J5</f>
        <v>107</v>
      </c>
      <c r="E27" s="166">
        <f>'ECONOMIC COST (All)'!K5</f>
        <v>176</v>
      </c>
      <c r="G27" s="164" t="s">
        <v>281</v>
      </c>
      <c r="H27" s="166">
        <f>'ECONOMIC COST (Income Level)'!J5</f>
        <v>7</v>
      </c>
      <c r="I27" s="166">
        <f>'ECONOMIC COST (Income Level)'!K5</f>
        <v>28</v>
      </c>
      <c r="K27" s="164" t="s">
        <v>281</v>
      </c>
      <c r="L27" s="166">
        <f>'ECONOMIC COST (Area + Income)'!J5</f>
        <v>1</v>
      </c>
      <c r="M27" s="166">
        <f>'ECONOMIC COST (Area + Income)'!K5</f>
        <v>1</v>
      </c>
    </row>
    <row r="28" spans="2:13" ht="24" customHeight="1">
      <c r="B28" s="212" t="s">
        <v>277</v>
      </c>
      <c r="C28" s="212"/>
      <c r="D28" s="166">
        <f>'GDP % LOSS (All)'!J5</f>
        <v>103</v>
      </c>
      <c r="E28" s="166">
        <f>'GDP % LOSS (All)'!K5</f>
        <v>176</v>
      </c>
      <c r="G28" s="163" t="s">
        <v>277</v>
      </c>
      <c r="H28" s="166">
        <f>'GDP % LOSS (Income Level)'!J5</f>
        <v>27</v>
      </c>
      <c r="I28" s="166">
        <f>'GDP % LOSS (Income Level)'!K5</f>
        <v>28</v>
      </c>
      <c r="K28" s="163" t="s">
        <v>277</v>
      </c>
      <c r="L28" s="166">
        <f>'GDP % LOSS (Area + Income)'!J5</f>
        <v>1</v>
      </c>
      <c r="M28" s="166">
        <f>'GDP % LOSS (Area + Income)'!K5</f>
        <v>1</v>
      </c>
    </row>
    <row r="29" spans="2:13" ht="3.95" customHeight="1"/>
  </sheetData>
  <sheetProtection password="C98C" sheet="1" objects="1" scenarios="1"/>
  <mergeCells count="30">
    <mergeCell ref="B24:B25"/>
    <mergeCell ref="B27:C27"/>
    <mergeCell ref="B28:C28"/>
    <mergeCell ref="B4:M4"/>
    <mergeCell ref="B10:M10"/>
    <mergeCell ref="B16:M16"/>
    <mergeCell ref="B22:E22"/>
    <mergeCell ref="G22:I22"/>
    <mergeCell ref="M6:M8"/>
    <mergeCell ref="H12:H14"/>
    <mergeCell ref="I12:I14"/>
    <mergeCell ref="L12:L14"/>
    <mergeCell ref="M12:M14"/>
    <mergeCell ref="H18:H20"/>
    <mergeCell ref="I18:I20"/>
    <mergeCell ref="M18:M20"/>
    <mergeCell ref="B18:B20"/>
    <mergeCell ref="G18:G20"/>
    <mergeCell ref="K18:K20"/>
    <mergeCell ref="K22:M22"/>
    <mergeCell ref="L6:L8"/>
    <mergeCell ref="B6:B8"/>
    <mergeCell ref="G6:G8"/>
    <mergeCell ref="K6:K8"/>
    <mergeCell ref="L18:L20"/>
    <mergeCell ref="B12:B14"/>
    <mergeCell ref="G12:G14"/>
    <mergeCell ref="K12:K14"/>
    <mergeCell ref="H6:H8"/>
    <mergeCell ref="I6:I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theme="1"/>
  </sheetPr>
  <dimension ref="A1"/>
  <sheetViews>
    <sheetView showGridLines="0" workbookViewId="0"/>
  </sheetViews>
  <sheetFormatPr defaultRowHeight="15"/>
  <sheetData/>
  <sheetProtection password="C98C" sheet="1" objects="1" scenarios="1" selectLockedCells="1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 ht="15" customHeight="1">
      <c r="H5" s="171"/>
      <c r="I5" s="130" t="str">
        <f>TOP!$B$2</f>
        <v>NEPAL</v>
      </c>
      <c r="J5" s="169">
        <f>B55</f>
        <v>47</v>
      </c>
      <c r="K5" s="169">
        <f>B184</f>
        <v>176</v>
      </c>
      <c r="M5" s="220"/>
      <c r="N5" s="221"/>
      <c r="O5" s="222"/>
    </row>
    <row r="6" spans="1:48" ht="30" customHeight="1">
      <c r="I6" s="4" t="s">
        <v>251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83</v>
      </c>
      <c r="E9" s="10"/>
      <c r="F9" s="18" t="s">
        <v>22</v>
      </c>
      <c r="G9" s="18" t="s">
        <v>198</v>
      </c>
      <c r="H9" s="10"/>
      <c r="I9" s="19">
        <v>1324171392</v>
      </c>
      <c r="J9" s="19">
        <v>1680</v>
      </c>
      <c r="K9" s="17" t="s">
        <v>9</v>
      </c>
      <c r="L9" s="10"/>
      <c r="M9" s="60">
        <v>150785</v>
      </c>
      <c r="N9" s="60">
        <v>299091</v>
      </c>
      <c r="O9" s="60">
        <v>219670</v>
      </c>
      <c r="P9" s="10"/>
      <c r="Q9" s="60">
        <f>N9*$Q$188</f>
        <v>4486365</v>
      </c>
      <c r="R9" s="10"/>
      <c r="S9" s="62">
        <f t="shared" ref="S9:S40" si="0">Q9+N9</f>
        <v>4785456</v>
      </c>
      <c r="T9" s="10"/>
      <c r="U9" s="64">
        <v>22.6</v>
      </c>
      <c r="V9" s="64">
        <v>16.100000000000001</v>
      </c>
      <c r="W9" s="10"/>
      <c r="X9" s="43">
        <v>172020000000</v>
      </c>
      <c r="Y9" s="36">
        <v>7.4999999999999997E-2</v>
      </c>
      <c r="Z9" s="10"/>
      <c r="AA9" s="20">
        <v>25</v>
      </c>
      <c r="AB9" s="20">
        <v>30</v>
      </c>
      <c r="AC9" s="20">
        <v>5</v>
      </c>
      <c r="AD9" s="20">
        <v>39</v>
      </c>
      <c r="AE9" s="20">
        <v>1</v>
      </c>
      <c r="AF9" s="66">
        <f t="shared" ref="AF9:AF40" si="1">SUM(AA9:AE9)</f>
        <v>100</v>
      </c>
      <c r="AG9" s="10"/>
      <c r="AH9" s="36">
        <v>-8.5000000000000006E-2</v>
      </c>
      <c r="AI9" s="40">
        <v>15861</v>
      </c>
      <c r="AJ9" s="37">
        <v>0.78</v>
      </c>
      <c r="AK9" s="42" t="s">
        <v>213</v>
      </c>
      <c r="AL9" s="41">
        <v>820</v>
      </c>
      <c r="AN9" s="86"/>
      <c r="AO9" s="87"/>
      <c r="AP9" s="88">
        <f t="shared" ref="AP9:AP40" si="2">N9*AN9*AO9</f>
        <v>0</v>
      </c>
      <c r="AR9" s="86">
        <f t="shared" ref="AR9:AR40" si="3">AN9</f>
        <v>0</v>
      </c>
      <c r="AS9" s="87"/>
      <c r="AT9" s="88">
        <f t="shared" ref="AT9:AT40" si="4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43</v>
      </c>
      <c r="E10" s="10"/>
      <c r="F10" s="18" t="s">
        <v>18</v>
      </c>
      <c r="G10" s="18" t="s">
        <v>224</v>
      </c>
      <c r="H10" s="10"/>
      <c r="I10" s="19">
        <v>1411415375</v>
      </c>
      <c r="J10" s="19">
        <v>8260</v>
      </c>
      <c r="K10" s="17" t="s">
        <v>9</v>
      </c>
      <c r="L10" s="10"/>
      <c r="M10" s="60">
        <v>58022</v>
      </c>
      <c r="N10" s="60">
        <v>256180</v>
      </c>
      <c r="O10" s="60">
        <v>272069</v>
      </c>
      <c r="P10" s="10"/>
      <c r="Q10" s="60">
        <f>N10*$Q$188</f>
        <v>3842700</v>
      </c>
      <c r="R10" s="10"/>
      <c r="S10" s="62">
        <f t="shared" si="0"/>
        <v>4098880</v>
      </c>
      <c r="T10" s="10"/>
      <c r="U10" s="64">
        <v>18.2</v>
      </c>
      <c r="V10" s="64">
        <v>19.38</v>
      </c>
      <c r="W10" s="10"/>
      <c r="X10" s="43">
        <v>691430000000</v>
      </c>
      <c r="Y10" s="36">
        <v>6.2E-2</v>
      </c>
      <c r="Z10" s="10"/>
      <c r="AA10" s="20">
        <v>15</v>
      </c>
      <c r="AB10" s="20">
        <v>17</v>
      </c>
      <c r="AC10" s="20">
        <v>8</v>
      </c>
      <c r="AD10" s="20">
        <v>59</v>
      </c>
      <c r="AE10" s="20">
        <v>1</v>
      </c>
      <c r="AF10" s="66">
        <f t="shared" si="1"/>
        <v>100</v>
      </c>
      <c r="AG10" s="10"/>
      <c r="AH10" s="36">
        <v>-2.9000000000000001E-2</v>
      </c>
      <c r="AI10" s="40">
        <v>17723</v>
      </c>
      <c r="AJ10" s="37">
        <v>0.72</v>
      </c>
      <c r="AK10" s="42" t="s">
        <v>213</v>
      </c>
      <c r="AL10" s="41">
        <v>990</v>
      </c>
      <c r="AN10" s="86"/>
      <c r="AO10" s="87"/>
      <c r="AP10" s="88">
        <f t="shared" si="2"/>
        <v>0</v>
      </c>
      <c r="AR10" s="86">
        <f t="shared" si="3"/>
        <v>0</v>
      </c>
      <c r="AS10" s="87"/>
      <c r="AT10" s="88">
        <f t="shared" si="4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32</v>
      </c>
      <c r="E11" s="10"/>
      <c r="F11" s="18" t="s">
        <v>13</v>
      </c>
      <c r="G11" s="18" t="s">
        <v>222</v>
      </c>
      <c r="H11" s="10"/>
      <c r="I11" s="19">
        <v>207652864</v>
      </c>
      <c r="J11" s="19">
        <v>8840</v>
      </c>
      <c r="K11" s="17" t="s">
        <v>9</v>
      </c>
      <c r="L11" s="10"/>
      <c r="M11" s="60">
        <v>38651</v>
      </c>
      <c r="N11" s="60">
        <v>41007</v>
      </c>
      <c r="O11" s="60">
        <v>46009</v>
      </c>
      <c r="P11" s="10"/>
      <c r="Q11" s="60">
        <f>N11*$Q$188</f>
        <v>615105</v>
      </c>
      <c r="R11" s="10"/>
      <c r="S11" s="62">
        <f t="shared" si="0"/>
        <v>656112</v>
      </c>
      <c r="T11" s="10"/>
      <c r="U11" s="64">
        <v>19.7</v>
      </c>
      <c r="V11" s="64">
        <v>21.9</v>
      </c>
      <c r="W11" s="10"/>
      <c r="X11" s="43">
        <v>117950000000</v>
      </c>
      <c r="Y11" s="36">
        <v>6.6000000000000003E-2</v>
      </c>
      <c r="Z11" s="10"/>
      <c r="AA11" s="20">
        <v>32</v>
      </c>
      <c r="AB11" s="20">
        <v>38</v>
      </c>
      <c r="AC11" s="20">
        <v>2</v>
      </c>
      <c r="AD11" s="20">
        <v>27</v>
      </c>
      <c r="AE11" s="20">
        <v>1</v>
      </c>
      <c r="AF11" s="66">
        <f t="shared" si="1"/>
        <v>100</v>
      </c>
      <c r="AG11" s="10"/>
      <c r="AH11" s="36">
        <v>-7.1999999999999995E-2</v>
      </c>
      <c r="AI11" s="40">
        <v>45204</v>
      </c>
      <c r="AJ11" s="37">
        <v>0.82</v>
      </c>
      <c r="AK11" s="42" t="s">
        <v>210</v>
      </c>
      <c r="AL11" s="41">
        <v>1140</v>
      </c>
      <c r="AN11" s="86"/>
      <c r="AO11" s="87"/>
      <c r="AP11" s="88">
        <f t="shared" si="2"/>
        <v>0</v>
      </c>
      <c r="AR11" s="86">
        <f t="shared" si="3"/>
        <v>0</v>
      </c>
      <c r="AS11" s="87"/>
      <c r="AT11" s="88">
        <f t="shared" si="4"/>
        <v>0</v>
      </c>
      <c r="AV11" s="88">
        <v>0</v>
      </c>
    </row>
    <row r="12" spans="1:48" ht="24" customHeight="1">
      <c r="A12" s="16"/>
      <c r="B12" s="17">
        <f>B11+1</f>
        <v>4</v>
      </c>
      <c r="C12" s="10"/>
      <c r="D12" s="18" t="s">
        <v>179</v>
      </c>
      <c r="E12" s="10"/>
      <c r="F12" s="18" t="s">
        <v>13</v>
      </c>
      <c r="G12" s="18" t="s">
        <v>222</v>
      </c>
      <c r="H12" s="10"/>
      <c r="I12" s="19">
        <v>322179616</v>
      </c>
      <c r="J12" s="19">
        <v>56180</v>
      </c>
      <c r="K12" s="17" t="s">
        <v>14</v>
      </c>
      <c r="L12" s="10"/>
      <c r="M12" s="60">
        <v>35092</v>
      </c>
      <c r="N12" s="60">
        <v>39888</v>
      </c>
      <c r="O12" s="60">
        <v>39888</v>
      </c>
      <c r="P12" s="10"/>
      <c r="Q12" s="60">
        <f>N12*$Q$189</f>
        <v>1196640</v>
      </c>
      <c r="R12" s="10"/>
      <c r="S12" s="62">
        <f t="shared" si="0"/>
        <v>1236528</v>
      </c>
      <c r="T12" s="10"/>
      <c r="U12" s="64">
        <v>12.4</v>
      </c>
      <c r="V12" s="64">
        <v>12.4</v>
      </c>
      <c r="W12" s="10"/>
      <c r="X12" s="43">
        <f>AP12+AT12</f>
        <v>1847746247500.8</v>
      </c>
      <c r="Y12" s="36">
        <f>X12/AV12</f>
        <v>9.8772985914406378E-2</v>
      </c>
      <c r="Z12" s="10"/>
      <c r="AA12" s="20">
        <v>63.9</v>
      </c>
      <c r="AB12" s="20">
        <v>14.2</v>
      </c>
      <c r="AC12" s="20">
        <v>2.2999999999999998</v>
      </c>
      <c r="AD12" s="20">
        <v>15.3</v>
      </c>
      <c r="AE12" s="20">
        <v>4.3</v>
      </c>
      <c r="AF12" s="66">
        <f t="shared" si="1"/>
        <v>99.999999999999986</v>
      </c>
      <c r="AG12" s="10"/>
      <c r="AH12" s="72"/>
      <c r="AI12" s="73"/>
      <c r="AJ12" s="74"/>
      <c r="AK12" s="75"/>
      <c r="AL12" s="76"/>
      <c r="AN12" s="57">
        <v>57904.201999999997</v>
      </c>
      <c r="AO12" s="35">
        <v>80</v>
      </c>
      <c r="AP12" s="43">
        <f t="shared" si="2"/>
        <v>184774624750.07999</v>
      </c>
      <c r="AR12" s="57">
        <f t="shared" si="3"/>
        <v>57904.201999999997</v>
      </c>
      <c r="AS12" s="35">
        <v>24</v>
      </c>
      <c r="AT12" s="43">
        <f t="shared" si="4"/>
        <v>1662971622750.72</v>
      </c>
      <c r="AV12" s="43">
        <v>18707000000000</v>
      </c>
    </row>
    <row r="13" spans="1:48" ht="24" customHeight="1">
      <c r="A13" s="16"/>
      <c r="B13" s="17">
        <f t="shared" ref="B13:B76" si="5">B12+1</f>
        <v>5</v>
      </c>
      <c r="C13" s="10"/>
      <c r="D13" s="18" t="s">
        <v>84</v>
      </c>
      <c r="E13" s="10"/>
      <c r="F13" s="18" t="s">
        <v>22</v>
      </c>
      <c r="G13" s="18" t="s">
        <v>224</v>
      </c>
      <c r="H13" s="10"/>
      <c r="I13" s="19">
        <v>261115456</v>
      </c>
      <c r="J13" s="19">
        <v>3400</v>
      </c>
      <c r="K13" s="17" t="s">
        <v>9</v>
      </c>
      <c r="L13" s="10"/>
      <c r="M13" s="60">
        <v>31282</v>
      </c>
      <c r="N13" s="60">
        <v>31726</v>
      </c>
      <c r="O13" s="60">
        <v>35692</v>
      </c>
      <c r="P13" s="10"/>
      <c r="Q13" s="60">
        <f t="shared" ref="Q13:Q19" si="6">N13*$Q$188</f>
        <v>475890</v>
      </c>
      <c r="R13" s="10"/>
      <c r="S13" s="62">
        <f t="shared" si="0"/>
        <v>507616</v>
      </c>
      <c r="T13" s="10"/>
      <c r="U13" s="64">
        <v>12.2</v>
      </c>
      <c r="V13" s="64">
        <v>13.94</v>
      </c>
      <c r="W13" s="10"/>
      <c r="X13" s="43">
        <v>37650000000</v>
      </c>
      <c r="Y13" s="36">
        <v>0.04</v>
      </c>
      <c r="Z13" s="10"/>
      <c r="AA13" s="20">
        <v>35</v>
      </c>
      <c r="AB13" s="20">
        <v>20</v>
      </c>
      <c r="AC13" s="20">
        <v>5</v>
      </c>
      <c r="AD13" s="20">
        <v>39</v>
      </c>
      <c r="AE13" s="20">
        <v>1</v>
      </c>
      <c r="AF13" s="66">
        <f t="shared" si="1"/>
        <v>100</v>
      </c>
      <c r="AG13" s="10"/>
      <c r="AH13" s="36">
        <v>-7.5999999999999998E-2</v>
      </c>
      <c r="AI13" s="40">
        <v>49173</v>
      </c>
      <c r="AJ13" s="37">
        <v>0.76</v>
      </c>
      <c r="AK13" s="42" t="s">
        <v>213</v>
      </c>
      <c r="AL13" s="41">
        <v>832</v>
      </c>
      <c r="AN13" s="86"/>
      <c r="AO13" s="87"/>
      <c r="AP13" s="88">
        <f t="shared" si="2"/>
        <v>0</v>
      </c>
      <c r="AR13" s="86">
        <f t="shared" si="3"/>
        <v>0</v>
      </c>
      <c r="AS13" s="87"/>
      <c r="AT13" s="88">
        <f t="shared" si="4"/>
        <v>0</v>
      </c>
      <c r="AV13" s="88">
        <v>0</v>
      </c>
    </row>
    <row r="14" spans="1:48" ht="24" customHeight="1">
      <c r="A14" s="16"/>
      <c r="B14" s="17">
        <f t="shared" si="5"/>
        <v>6</v>
      </c>
      <c r="C14" s="10"/>
      <c r="D14" s="18" t="s">
        <v>165</v>
      </c>
      <c r="E14" s="10"/>
      <c r="F14" s="18" t="s">
        <v>22</v>
      </c>
      <c r="G14" s="18" t="s">
        <v>224</v>
      </c>
      <c r="H14" s="10"/>
      <c r="I14" s="19">
        <v>68863512</v>
      </c>
      <c r="J14" s="19">
        <v>5640</v>
      </c>
      <c r="K14" s="17" t="s">
        <v>9</v>
      </c>
      <c r="L14" s="10"/>
      <c r="M14" s="60">
        <v>21745</v>
      </c>
      <c r="N14" s="60">
        <v>22491</v>
      </c>
      <c r="O14" s="60">
        <v>19110</v>
      </c>
      <c r="P14" s="10"/>
      <c r="Q14" s="60">
        <f t="shared" si="6"/>
        <v>337365</v>
      </c>
      <c r="R14" s="10"/>
      <c r="S14" s="62">
        <f t="shared" si="0"/>
        <v>359856</v>
      </c>
      <c r="T14" s="10"/>
      <c r="U14" s="64">
        <v>32.700000000000003</v>
      </c>
      <c r="V14" s="64">
        <v>27.14</v>
      </c>
      <c r="W14" s="10"/>
      <c r="X14" s="43">
        <v>44710000000</v>
      </c>
      <c r="Y14" s="36">
        <v>0.109</v>
      </c>
      <c r="Z14" s="10"/>
      <c r="AA14" s="20">
        <v>30</v>
      </c>
      <c r="AB14" s="20">
        <v>50</v>
      </c>
      <c r="AC14" s="20">
        <v>2</v>
      </c>
      <c r="AD14" s="20">
        <v>17</v>
      </c>
      <c r="AE14" s="20">
        <v>1</v>
      </c>
      <c r="AF14" s="66">
        <f t="shared" si="1"/>
        <v>100</v>
      </c>
      <c r="AG14" s="10"/>
      <c r="AH14" s="36">
        <v>1.4999999999999999E-2</v>
      </c>
      <c r="AI14" s="40">
        <v>54220</v>
      </c>
      <c r="AJ14" s="37">
        <v>0.82</v>
      </c>
      <c r="AK14" s="42" t="s">
        <v>213</v>
      </c>
      <c r="AL14" s="41">
        <v>1494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5"/>
        <v>7</v>
      </c>
      <c r="C15" s="10"/>
      <c r="D15" s="18" t="s">
        <v>140</v>
      </c>
      <c r="E15" s="10"/>
      <c r="F15" s="18" t="s">
        <v>8</v>
      </c>
      <c r="G15" s="18" t="s">
        <v>212</v>
      </c>
      <c r="H15" s="10"/>
      <c r="I15" s="19">
        <v>143964512</v>
      </c>
      <c r="J15" s="19">
        <v>9720</v>
      </c>
      <c r="K15" s="17" t="s">
        <v>9</v>
      </c>
      <c r="L15" s="10"/>
      <c r="M15" s="60">
        <v>20308</v>
      </c>
      <c r="N15" s="60">
        <v>25969</v>
      </c>
      <c r="O15" s="60">
        <v>24864</v>
      </c>
      <c r="P15" s="10"/>
      <c r="Q15" s="60">
        <f t="shared" si="6"/>
        <v>389535</v>
      </c>
      <c r="R15" s="10"/>
      <c r="S15" s="62">
        <f t="shared" si="0"/>
        <v>415504</v>
      </c>
      <c r="T15" s="10"/>
      <c r="U15" s="64">
        <v>18</v>
      </c>
      <c r="V15" s="64">
        <v>17.010000000000002</v>
      </c>
      <c r="W15" s="10"/>
      <c r="X15" s="43">
        <v>75510000000</v>
      </c>
      <c r="Y15" s="36">
        <v>5.8999999999999997E-2</v>
      </c>
      <c r="Z15" s="10"/>
      <c r="AA15" s="20">
        <v>59</v>
      </c>
      <c r="AB15" s="20">
        <v>6</v>
      </c>
      <c r="AC15" s="20">
        <v>2</v>
      </c>
      <c r="AD15" s="20">
        <v>32</v>
      </c>
      <c r="AE15" s="20">
        <v>1</v>
      </c>
      <c r="AF15" s="66">
        <f t="shared" si="1"/>
        <v>100</v>
      </c>
      <c r="AG15" s="10"/>
      <c r="AH15" s="36">
        <v>-0.14399999999999999</v>
      </c>
      <c r="AI15" s="40">
        <v>37519</v>
      </c>
      <c r="AJ15" s="37">
        <v>0.83</v>
      </c>
      <c r="AK15" s="42" t="s">
        <v>213</v>
      </c>
      <c r="AL15" s="41">
        <v>1024</v>
      </c>
      <c r="AN15" s="86"/>
      <c r="AO15" s="87"/>
      <c r="AP15" s="88">
        <f t="shared" si="2"/>
        <v>0</v>
      </c>
      <c r="AR15" s="86">
        <f t="shared" si="3"/>
        <v>0</v>
      </c>
      <c r="AS15" s="87"/>
      <c r="AT15" s="88">
        <f t="shared" si="4"/>
        <v>0</v>
      </c>
      <c r="AV15" s="88">
        <v>0</v>
      </c>
    </row>
    <row r="16" spans="1:48" ht="25.5" customHeight="1">
      <c r="A16" s="16"/>
      <c r="B16" s="17">
        <f t="shared" si="5"/>
        <v>8</v>
      </c>
      <c r="C16" s="10"/>
      <c r="D16" s="18" t="s">
        <v>114</v>
      </c>
      <c r="E16" s="10"/>
      <c r="F16" s="18" t="s">
        <v>13</v>
      </c>
      <c r="G16" s="18" t="s">
        <v>222</v>
      </c>
      <c r="H16" s="10"/>
      <c r="I16" s="19">
        <v>127540424</v>
      </c>
      <c r="J16" s="19">
        <v>9040</v>
      </c>
      <c r="K16" s="17" t="s">
        <v>9</v>
      </c>
      <c r="L16" s="10"/>
      <c r="M16" s="60">
        <v>16039</v>
      </c>
      <c r="N16" s="60">
        <v>16725</v>
      </c>
      <c r="O16" s="60">
        <v>19676</v>
      </c>
      <c r="P16" s="10"/>
      <c r="Q16" s="60">
        <f t="shared" si="6"/>
        <v>250875</v>
      </c>
      <c r="R16" s="10"/>
      <c r="S16" s="62">
        <f t="shared" si="0"/>
        <v>267600</v>
      </c>
      <c r="T16" s="10"/>
      <c r="U16" s="64">
        <v>13.1</v>
      </c>
      <c r="V16" s="64">
        <v>15.73</v>
      </c>
      <c r="W16" s="10"/>
      <c r="X16" s="43">
        <v>46990000000</v>
      </c>
      <c r="Y16" s="36">
        <v>4.3999999999999997E-2</v>
      </c>
      <c r="Z16" s="10"/>
      <c r="AA16" s="20">
        <v>38</v>
      </c>
      <c r="AB16" s="20">
        <v>10</v>
      </c>
      <c r="AC16" s="20">
        <v>2</v>
      </c>
      <c r="AD16" s="20">
        <v>48</v>
      </c>
      <c r="AE16" s="20">
        <v>2</v>
      </c>
      <c r="AF16" s="66">
        <f t="shared" si="1"/>
        <v>100</v>
      </c>
      <c r="AG16" s="10"/>
      <c r="AH16" s="36">
        <v>-1.4E-2</v>
      </c>
      <c r="AI16" s="40">
        <v>31524</v>
      </c>
      <c r="AJ16" s="37">
        <v>0.78</v>
      </c>
      <c r="AK16" s="42" t="s">
        <v>213</v>
      </c>
      <c r="AL16" s="41">
        <v>847</v>
      </c>
      <c r="AN16" s="86"/>
      <c r="AO16" s="87"/>
      <c r="AP16" s="88">
        <f t="shared" si="2"/>
        <v>0</v>
      </c>
      <c r="AR16" s="86">
        <f t="shared" si="3"/>
        <v>0</v>
      </c>
      <c r="AS16" s="87"/>
      <c r="AT16" s="88">
        <f t="shared" si="4"/>
        <v>0</v>
      </c>
      <c r="AV16" s="88">
        <v>0</v>
      </c>
    </row>
    <row r="17" spans="1:48" ht="24" customHeight="1">
      <c r="A17" s="16"/>
      <c r="B17" s="17">
        <f t="shared" si="5"/>
        <v>9</v>
      </c>
      <c r="C17" s="10"/>
      <c r="D17" s="18" t="s">
        <v>85</v>
      </c>
      <c r="E17" s="10"/>
      <c r="F17" s="18" t="s">
        <v>5</v>
      </c>
      <c r="G17" s="18" t="s">
        <v>226</v>
      </c>
      <c r="H17" s="10"/>
      <c r="I17" s="19">
        <v>80277424</v>
      </c>
      <c r="J17" s="19">
        <v>6530</v>
      </c>
      <c r="K17" s="17" t="s">
        <v>9</v>
      </c>
      <c r="L17" s="10"/>
      <c r="M17" s="60">
        <v>15932</v>
      </c>
      <c r="N17" s="60">
        <v>16426</v>
      </c>
      <c r="O17" s="60">
        <v>21397</v>
      </c>
      <c r="P17" s="10"/>
      <c r="Q17" s="60">
        <f t="shared" si="6"/>
        <v>246390</v>
      </c>
      <c r="R17" s="10"/>
      <c r="S17" s="62">
        <f t="shared" si="0"/>
        <v>262816</v>
      </c>
      <c r="T17" s="10"/>
      <c r="U17" s="64">
        <v>20.5</v>
      </c>
      <c r="V17" s="64">
        <v>26.27</v>
      </c>
      <c r="W17" s="10"/>
      <c r="X17" s="43">
        <v>28500000000</v>
      </c>
      <c r="Y17" s="36">
        <v>6.8000000000000005E-2</v>
      </c>
      <c r="Z17" s="10"/>
      <c r="AA17" s="20">
        <v>51</v>
      </c>
      <c r="AB17" s="20">
        <v>12</v>
      </c>
      <c r="AC17" s="20">
        <v>1</v>
      </c>
      <c r="AD17" s="20">
        <v>35</v>
      </c>
      <c r="AE17" s="20">
        <v>1</v>
      </c>
      <c r="AF17" s="66">
        <f t="shared" si="1"/>
        <v>100</v>
      </c>
      <c r="AG17" s="10"/>
      <c r="AH17" s="36">
        <v>-0.16</v>
      </c>
      <c r="AI17" s="40">
        <v>37840</v>
      </c>
      <c r="AJ17" s="37">
        <v>0.75</v>
      </c>
      <c r="AK17" s="42" t="s">
        <v>213</v>
      </c>
      <c r="AL17" s="41">
        <v>1436</v>
      </c>
      <c r="AN17" s="86"/>
      <c r="AO17" s="87"/>
      <c r="AP17" s="88">
        <f t="shared" si="2"/>
        <v>0</v>
      </c>
      <c r="AR17" s="86">
        <f t="shared" si="3"/>
        <v>0</v>
      </c>
      <c r="AS17" s="87"/>
      <c r="AT17" s="88">
        <f t="shared" si="4"/>
        <v>0</v>
      </c>
      <c r="AV17" s="88">
        <v>0</v>
      </c>
    </row>
    <row r="18" spans="1:48" ht="24" customHeight="1">
      <c r="A18" s="16"/>
      <c r="B18" s="17">
        <f t="shared" si="5"/>
        <v>10</v>
      </c>
      <c r="C18" s="10"/>
      <c r="D18" s="18" t="s">
        <v>155</v>
      </c>
      <c r="E18" s="10"/>
      <c r="F18" s="18" t="s">
        <v>11</v>
      </c>
      <c r="G18" s="18" t="s">
        <v>11</v>
      </c>
      <c r="H18" s="10"/>
      <c r="I18" s="19">
        <v>56015472</v>
      </c>
      <c r="J18" s="19">
        <v>5480</v>
      </c>
      <c r="K18" s="17" t="s">
        <v>9</v>
      </c>
      <c r="L18" s="10"/>
      <c r="M18" s="60">
        <v>14071</v>
      </c>
      <c r="N18" s="60">
        <v>14507</v>
      </c>
      <c r="O18" s="60">
        <v>15099</v>
      </c>
      <c r="P18" s="10"/>
      <c r="Q18" s="60">
        <f t="shared" si="6"/>
        <v>217605</v>
      </c>
      <c r="R18" s="10"/>
      <c r="S18" s="62">
        <f t="shared" si="0"/>
        <v>232112</v>
      </c>
      <c r="T18" s="10"/>
      <c r="U18" s="64">
        <v>25.9</v>
      </c>
      <c r="V18" s="64">
        <v>27.79</v>
      </c>
      <c r="W18" s="10"/>
      <c r="X18" s="43">
        <v>25470000000</v>
      </c>
      <c r="Y18" s="36">
        <v>8.5999999999999993E-2</v>
      </c>
      <c r="Z18" s="10"/>
      <c r="AA18" s="20">
        <v>67</v>
      </c>
      <c r="AB18" s="20">
        <v>2</v>
      </c>
      <c r="AC18" s="20">
        <v>1</v>
      </c>
      <c r="AD18" s="20">
        <v>29</v>
      </c>
      <c r="AE18" s="20">
        <v>1</v>
      </c>
      <c r="AF18" s="66">
        <f t="shared" si="1"/>
        <v>100</v>
      </c>
      <c r="AG18" s="10"/>
      <c r="AH18" s="36">
        <v>-4.7E-2</v>
      </c>
      <c r="AI18" s="40">
        <v>17691</v>
      </c>
      <c r="AJ18" s="37">
        <v>0.83</v>
      </c>
      <c r="AK18" s="42" t="s">
        <v>213</v>
      </c>
      <c r="AL18" s="41">
        <v>1509</v>
      </c>
      <c r="AN18" s="86"/>
      <c r="AO18" s="87"/>
      <c r="AP18" s="88">
        <f t="shared" si="2"/>
        <v>0</v>
      </c>
      <c r="AR18" s="86">
        <f t="shared" si="3"/>
        <v>0</v>
      </c>
      <c r="AS18" s="87"/>
      <c r="AT18" s="88">
        <f t="shared" si="4"/>
        <v>0</v>
      </c>
      <c r="AV18" s="88">
        <v>0</v>
      </c>
    </row>
    <row r="19" spans="1:48" ht="24" customHeight="1">
      <c r="A19" s="16"/>
      <c r="B19" s="17">
        <f t="shared" si="5"/>
        <v>11</v>
      </c>
      <c r="C19" s="10"/>
      <c r="D19" s="18" t="s">
        <v>284</v>
      </c>
      <c r="E19" s="10"/>
      <c r="F19" s="18" t="s">
        <v>18</v>
      </c>
      <c r="G19" s="18" t="s">
        <v>224</v>
      </c>
      <c r="H19" s="10"/>
      <c r="I19" s="19">
        <v>103320224</v>
      </c>
      <c r="J19" s="19">
        <v>3580</v>
      </c>
      <c r="K19" s="17" t="s">
        <v>9</v>
      </c>
      <c r="L19" s="10"/>
      <c r="M19" s="60">
        <v>10012</v>
      </c>
      <c r="N19" s="60">
        <v>12690</v>
      </c>
      <c r="O19" s="60">
        <v>11089</v>
      </c>
      <c r="P19" s="10"/>
      <c r="Q19" s="60">
        <f t="shared" si="6"/>
        <v>190350</v>
      </c>
      <c r="R19" s="10"/>
      <c r="S19" s="62">
        <f t="shared" si="0"/>
        <v>203040</v>
      </c>
      <c r="T19" s="10"/>
      <c r="U19" s="64">
        <v>12.3</v>
      </c>
      <c r="V19" s="64">
        <v>10.83</v>
      </c>
      <c r="W19" s="10"/>
      <c r="X19" s="43">
        <v>12450000000</v>
      </c>
      <c r="Y19" s="36">
        <v>4.1000000000000002E-2</v>
      </c>
      <c r="Z19" s="10"/>
      <c r="AA19" s="20">
        <v>48</v>
      </c>
      <c r="AB19" s="20">
        <v>21</v>
      </c>
      <c r="AC19" s="20">
        <v>3</v>
      </c>
      <c r="AD19" s="20">
        <v>26</v>
      </c>
      <c r="AE19" s="20">
        <v>2</v>
      </c>
      <c r="AF19" s="66">
        <f t="shared" si="1"/>
        <v>100</v>
      </c>
      <c r="AG19" s="10"/>
      <c r="AH19" s="36">
        <v>1.4999999999999999E-2</v>
      </c>
      <c r="AI19" s="40">
        <v>8954</v>
      </c>
      <c r="AJ19" s="37">
        <v>0.77</v>
      </c>
      <c r="AK19" s="42" t="s">
        <v>213</v>
      </c>
      <c r="AL19" s="41">
        <v>635</v>
      </c>
      <c r="AN19" s="86"/>
      <c r="AO19" s="87"/>
      <c r="AP19" s="88">
        <f t="shared" si="2"/>
        <v>0</v>
      </c>
      <c r="AR19" s="86">
        <f t="shared" si="3"/>
        <v>0</v>
      </c>
      <c r="AS19" s="87"/>
      <c r="AT19" s="88">
        <f t="shared" si="4"/>
        <v>0</v>
      </c>
      <c r="AV19" s="88">
        <v>0</v>
      </c>
    </row>
    <row r="20" spans="1:48" ht="24" customHeight="1">
      <c r="A20" s="16"/>
      <c r="B20" s="17">
        <f t="shared" si="5"/>
        <v>12</v>
      </c>
      <c r="C20" s="10"/>
      <c r="D20" s="18" t="s">
        <v>146</v>
      </c>
      <c r="E20" s="10"/>
      <c r="F20" s="18" t="s">
        <v>5</v>
      </c>
      <c r="G20" s="18" t="s">
        <v>212</v>
      </c>
      <c r="H20" s="10"/>
      <c r="I20" s="19">
        <v>32275688</v>
      </c>
      <c r="J20" s="19">
        <v>21750</v>
      </c>
      <c r="K20" s="17" t="s">
        <v>14</v>
      </c>
      <c r="L20" s="10"/>
      <c r="M20" s="60">
        <v>9031</v>
      </c>
      <c r="N20" s="60">
        <v>9311</v>
      </c>
      <c r="O20" s="60">
        <v>9311</v>
      </c>
      <c r="P20" s="10"/>
      <c r="Q20" s="60">
        <f>N20*$Q$189</f>
        <v>279330</v>
      </c>
      <c r="R20" s="10"/>
      <c r="S20" s="62">
        <f t="shared" si="0"/>
        <v>288641</v>
      </c>
      <c r="T20" s="10"/>
      <c r="U20" s="64">
        <v>28.8</v>
      </c>
      <c r="V20" s="64">
        <v>28.8</v>
      </c>
      <c r="W20" s="10"/>
      <c r="X20" s="43">
        <f>AP20+AT20</f>
        <v>148076914942.39999</v>
      </c>
      <c r="Y20" s="36">
        <f>X20/AV20</f>
        <v>0.22959939426919879</v>
      </c>
      <c r="Z20" s="10"/>
      <c r="AA20" s="20">
        <v>51</v>
      </c>
      <c r="AB20" s="20">
        <v>12</v>
      </c>
      <c r="AC20" s="20">
        <v>1</v>
      </c>
      <c r="AD20" s="20">
        <v>35</v>
      </c>
      <c r="AE20" s="20">
        <v>1</v>
      </c>
      <c r="AF20" s="66">
        <f t="shared" si="1"/>
        <v>100</v>
      </c>
      <c r="AG20" s="10"/>
      <c r="AH20" s="72"/>
      <c r="AI20" s="73"/>
      <c r="AJ20" s="74"/>
      <c r="AK20" s="75"/>
      <c r="AL20" s="76"/>
      <c r="AN20" s="57">
        <v>19879.297999999999</v>
      </c>
      <c r="AO20" s="35">
        <v>80</v>
      </c>
      <c r="AP20" s="43">
        <f t="shared" si="2"/>
        <v>14807691494.24</v>
      </c>
      <c r="AR20" s="57">
        <f t="shared" si="3"/>
        <v>19879.297999999999</v>
      </c>
      <c r="AS20" s="35">
        <v>24</v>
      </c>
      <c r="AT20" s="43">
        <f t="shared" si="4"/>
        <v>133269223448.16</v>
      </c>
      <c r="AV20" s="43">
        <v>644936000000</v>
      </c>
    </row>
    <row r="21" spans="1:48" ht="24" customHeight="1">
      <c r="A21" s="16"/>
      <c r="B21" s="17">
        <f t="shared" si="5"/>
        <v>13</v>
      </c>
      <c r="C21" s="10"/>
      <c r="D21" s="18" t="s">
        <v>184</v>
      </c>
      <c r="E21" s="10"/>
      <c r="F21" s="18" t="s">
        <v>18</v>
      </c>
      <c r="G21" s="18" t="s">
        <v>224</v>
      </c>
      <c r="H21" s="10"/>
      <c r="I21" s="19">
        <v>94569072</v>
      </c>
      <c r="J21" s="19">
        <v>2050</v>
      </c>
      <c r="K21" s="17" t="s">
        <v>9</v>
      </c>
      <c r="L21" s="10"/>
      <c r="M21" s="60">
        <v>8417</v>
      </c>
      <c r="N21" s="60">
        <v>24970</v>
      </c>
      <c r="O21" s="60">
        <v>21599</v>
      </c>
      <c r="P21" s="10"/>
      <c r="Q21" s="60">
        <f t="shared" ref="Q21:Q30" si="7">N21*$Q$188</f>
        <v>374550</v>
      </c>
      <c r="R21" s="10"/>
      <c r="S21" s="62">
        <f t="shared" si="0"/>
        <v>399520</v>
      </c>
      <c r="T21" s="10"/>
      <c r="U21" s="64">
        <v>26.4</v>
      </c>
      <c r="V21" s="64">
        <v>22.65</v>
      </c>
      <c r="W21" s="10"/>
      <c r="X21" s="43">
        <v>18020000000</v>
      </c>
      <c r="Y21" s="36">
        <v>8.7999999999999995E-2</v>
      </c>
      <c r="Z21" s="10"/>
      <c r="AA21" s="20">
        <v>30</v>
      </c>
      <c r="AB21" s="20">
        <v>20</v>
      </c>
      <c r="AC21" s="20">
        <v>2</v>
      </c>
      <c r="AD21" s="20">
        <v>47</v>
      </c>
      <c r="AE21" s="20">
        <v>1</v>
      </c>
      <c r="AF21" s="66">
        <f t="shared" si="1"/>
        <v>100</v>
      </c>
      <c r="AG21" s="10"/>
      <c r="AH21" s="36">
        <v>-4.2000000000000003E-2</v>
      </c>
      <c r="AI21" s="40">
        <v>53577</v>
      </c>
      <c r="AJ21" s="37">
        <v>0.82</v>
      </c>
      <c r="AK21" s="42" t="s">
        <v>213</v>
      </c>
      <c r="AL21" s="41">
        <v>1157</v>
      </c>
      <c r="AN21" s="86"/>
      <c r="AO21" s="87"/>
      <c r="AP21" s="88">
        <f t="shared" si="2"/>
        <v>0</v>
      </c>
      <c r="AR21" s="86">
        <f t="shared" si="3"/>
        <v>0</v>
      </c>
      <c r="AS21" s="87"/>
      <c r="AT21" s="88">
        <f t="shared" si="4"/>
        <v>0</v>
      </c>
      <c r="AV21" s="88">
        <v>0</v>
      </c>
    </row>
    <row r="22" spans="1:48" ht="24" customHeight="1">
      <c r="A22" s="16"/>
      <c r="B22" s="17">
        <f t="shared" si="5"/>
        <v>14</v>
      </c>
      <c r="C22" s="10"/>
      <c r="D22" s="18" t="s">
        <v>59</v>
      </c>
      <c r="E22" s="10"/>
      <c r="F22" s="18" t="s">
        <v>5</v>
      </c>
      <c r="G22" s="18" t="s">
        <v>226</v>
      </c>
      <c r="H22" s="10"/>
      <c r="I22" s="19">
        <v>95688680</v>
      </c>
      <c r="J22" s="19">
        <v>3460</v>
      </c>
      <c r="K22" s="17" t="s">
        <v>9</v>
      </c>
      <c r="L22" s="10"/>
      <c r="M22" s="60">
        <v>8211</v>
      </c>
      <c r="N22" s="60">
        <v>9287</v>
      </c>
      <c r="O22" s="60">
        <v>26925</v>
      </c>
      <c r="P22" s="10"/>
      <c r="Q22" s="60">
        <f t="shared" si="7"/>
        <v>139305</v>
      </c>
      <c r="R22" s="10"/>
      <c r="S22" s="62">
        <f t="shared" si="0"/>
        <v>148592</v>
      </c>
      <c r="T22" s="10"/>
      <c r="U22" s="64">
        <v>9.6999999999999993</v>
      </c>
      <c r="V22" s="64">
        <v>28.43</v>
      </c>
      <c r="W22" s="10"/>
      <c r="X22" s="43">
        <v>10740000000</v>
      </c>
      <c r="Y22" s="36">
        <v>3.2000000000000001E-2</v>
      </c>
      <c r="Z22" s="10"/>
      <c r="AA22" s="20">
        <v>61</v>
      </c>
      <c r="AB22" s="20">
        <v>10</v>
      </c>
      <c r="AC22" s="20">
        <v>1</v>
      </c>
      <c r="AD22" s="20">
        <v>27</v>
      </c>
      <c r="AE22" s="20">
        <v>1</v>
      </c>
      <c r="AF22" s="66">
        <f t="shared" si="1"/>
        <v>100</v>
      </c>
      <c r="AG22" s="10"/>
      <c r="AH22" s="36">
        <v>-4.7E-2</v>
      </c>
      <c r="AI22" s="40">
        <v>8792</v>
      </c>
      <c r="AJ22" s="37">
        <v>0.76</v>
      </c>
      <c r="AK22" s="42" t="s">
        <v>214</v>
      </c>
      <c r="AL22" s="41">
        <v>1580</v>
      </c>
      <c r="AN22" s="86"/>
      <c r="AO22" s="87"/>
      <c r="AP22" s="88">
        <f t="shared" si="2"/>
        <v>0</v>
      </c>
      <c r="AR22" s="86">
        <f t="shared" si="3"/>
        <v>0</v>
      </c>
      <c r="AS22" s="87"/>
      <c r="AT22" s="88">
        <f t="shared" si="4"/>
        <v>0</v>
      </c>
      <c r="AV22" s="88">
        <v>0</v>
      </c>
    </row>
    <row r="23" spans="1:48" ht="24" customHeight="1">
      <c r="A23" s="16"/>
      <c r="B23" s="17">
        <f t="shared" si="5"/>
        <v>15</v>
      </c>
      <c r="C23" s="10"/>
      <c r="D23" s="18" t="s">
        <v>172</v>
      </c>
      <c r="E23" s="10"/>
      <c r="F23" s="18" t="s">
        <v>8</v>
      </c>
      <c r="G23" s="18" t="s">
        <v>212</v>
      </c>
      <c r="H23" s="10"/>
      <c r="I23" s="19">
        <v>79512424</v>
      </c>
      <c r="J23" s="19">
        <v>11180</v>
      </c>
      <c r="K23" s="17" t="s">
        <v>9</v>
      </c>
      <c r="L23" s="10"/>
      <c r="M23" s="60">
        <v>7300</v>
      </c>
      <c r="N23" s="60">
        <v>9782</v>
      </c>
      <c r="O23" s="60">
        <v>8727</v>
      </c>
      <c r="P23" s="10"/>
      <c r="Q23" s="60">
        <f t="shared" si="7"/>
        <v>146730</v>
      </c>
      <c r="R23" s="10"/>
      <c r="S23" s="62">
        <f t="shared" si="0"/>
        <v>156512</v>
      </c>
      <c r="T23" s="10"/>
      <c r="U23" s="64">
        <v>12.3</v>
      </c>
      <c r="V23" s="64">
        <v>10.96</v>
      </c>
      <c r="W23" s="10"/>
      <c r="X23" s="43">
        <v>35330000000</v>
      </c>
      <c r="Y23" s="36">
        <v>4.1000000000000002E-2</v>
      </c>
      <c r="Z23" s="10"/>
      <c r="AA23" s="20">
        <v>60</v>
      </c>
      <c r="AB23" s="20">
        <v>8</v>
      </c>
      <c r="AC23" s="20">
        <v>2</v>
      </c>
      <c r="AD23" s="20">
        <v>29</v>
      </c>
      <c r="AE23" s="20">
        <v>1</v>
      </c>
      <c r="AF23" s="66">
        <f t="shared" si="1"/>
        <v>100</v>
      </c>
      <c r="AG23" s="10"/>
      <c r="AH23" s="36">
        <v>3.1E-2</v>
      </c>
      <c r="AI23" s="40">
        <v>26525</v>
      </c>
      <c r="AJ23" s="37">
        <v>0.73</v>
      </c>
      <c r="AK23" s="42" t="s">
        <v>213</v>
      </c>
      <c r="AL23" s="41">
        <v>600</v>
      </c>
      <c r="AN23" s="86"/>
      <c r="AO23" s="87"/>
      <c r="AP23" s="88">
        <f t="shared" si="2"/>
        <v>0</v>
      </c>
      <c r="AR23" s="86">
        <f t="shared" si="3"/>
        <v>0</v>
      </c>
      <c r="AS23" s="87"/>
      <c r="AT23" s="88">
        <f t="shared" si="4"/>
        <v>0</v>
      </c>
      <c r="AV23" s="88">
        <v>0</v>
      </c>
    </row>
    <row r="24" spans="1:48" ht="24" customHeight="1">
      <c r="A24" s="16"/>
      <c r="B24" s="17">
        <f t="shared" si="5"/>
        <v>16</v>
      </c>
      <c r="C24" s="10"/>
      <c r="D24" s="18" t="s">
        <v>44</v>
      </c>
      <c r="E24" s="10"/>
      <c r="F24" s="18" t="s">
        <v>13</v>
      </c>
      <c r="G24" s="18" t="s">
        <v>222</v>
      </c>
      <c r="H24" s="10"/>
      <c r="I24" s="19">
        <v>48653420</v>
      </c>
      <c r="J24" s="19">
        <v>6320</v>
      </c>
      <c r="K24" s="17" t="s">
        <v>9</v>
      </c>
      <c r="L24" s="10"/>
      <c r="M24" s="60">
        <v>7158</v>
      </c>
      <c r="N24" s="60">
        <v>8987</v>
      </c>
      <c r="O24" s="60">
        <v>7447</v>
      </c>
      <c r="P24" s="10"/>
      <c r="Q24" s="60">
        <f t="shared" si="7"/>
        <v>134805</v>
      </c>
      <c r="R24" s="10"/>
      <c r="S24" s="62">
        <f t="shared" si="0"/>
        <v>143792</v>
      </c>
      <c r="T24" s="10"/>
      <c r="U24" s="64">
        <v>18.5</v>
      </c>
      <c r="V24" s="64">
        <v>14.88</v>
      </c>
      <c r="W24" s="10"/>
      <c r="X24" s="43">
        <v>17370000000</v>
      </c>
      <c r="Y24" s="36">
        <v>6.0999999999999999E-2</v>
      </c>
      <c r="Z24" s="10"/>
      <c r="AA24" s="20">
        <v>15</v>
      </c>
      <c r="AB24" s="20">
        <v>40</v>
      </c>
      <c r="AC24" s="20">
        <v>3</v>
      </c>
      <c r="AD24" s="20">
        <v>41</v>
      </c>
      <c r="AE24" s="20">
        <v>1</v>
      </c>
      <c r="AF24" s="66">
        <f t="shared" si="1"/>
        <v>100</v>
      </c>
      <c r="AG24" s="10"/>
      <c r="AH24" s="36">
        <v>2.8000000000000001E-2</v>
      </c>
      <c r="AI24" s="40">
        <v>27702</v>
      </c>
      <c r="AJ24" s="37">
        <v>0.76</v>
      </c>
      <c r="AK24" s="42" t="s">
        <v>210</v>
      </c>
      <c r="AL24" s="41">
        <v>753</v>
      </c>
      <c r="AN24" s="86"/>
      <c r="AO24" s="87"/>
      <c r="AP24" s="88">
        <f t="shared" si="2"/>
        <v>0</v>
      </c>
      <c r="AR24" s="86">
        <f t="shared" si="3"/>
        <v>0</v>
      </c>
      <c r="AS24" s="87"/>
      <c r="AT24" s="88">
        <f t="shared" si="4"/>
        <v>0</v>
      </c>
      <c r="AV24" s="88">
        <v>0</v>
      </c>
    </row>
    <row r="25" spans="1:48" ht="24" customHeight="1">
      <c r="A25" s="16"/>
      <c r="B25" s="17">
        <f t="shared" si="5"/>
        <v>17</v>
      </c>
      <c r="C25" s="10"/>
      <c r="D25" s="18" t="s">
        <v>108</v>
      </c>
      <c r="E25" s="10"/>
      <c r="F25" s="18" t="s">
        <v>18</v>
      </c>
      <c r="G25" s="18" t="s">
        <v>224</v>
      </c>
      <c r="H25" s="10"/>
      <c r="I25" s="19">
        <v>31187264</v>
      </c>
      <c r="J25" s="19">
        <v>9850</v>
      </c>
      <c r="K25" s="17" t="s">
        <v>9</v>
      </c>
      <c r="L25" s="10"/>
      <c r="M25" s="60">
        <v>7152</v>
      </c>
      <c r="N25" s="60">
        <v>7374</v>
      </c>
      <c r="O25" s="60">
        <v>6809</v>
      </c>
      <c r="P25" s="10"/>
      <c r="Q25" s="60">
        <f t="shared" si="7"/>
        <v>110610</v>
      </c>
      <c r="R25" s="10"/>
      <c r="S25" s="62">
        <f t="shared" si="0"/>
        <v>117984</v>
      </c>
      <c r="T25" s="10"/>
      <c r="U25" s="64">
        <v>23.6</v>
      </c>
      <c r="V25" s="64">
        <v>22.48</v>
      </c>
      <c r="W25" s="10"/>
      <c r="X25" s="43">
        <v>23330000000</v>
      </c>
      <c r="Y25" s="36">
        <v>7.9000000000000001E-2</v>
      </c>
      <c r="Z25" s="10"/>
      <c r="AA25" s="20">
        <v>50</v>
      </c>
      <c r="AB25" s="20">
        <v>20</v>
      </c>
      <c r="AC25" s="20">
        <v>3</v>
      </c>
      <c r="AD25" s="20">
        <v>25</v>
      </c>
      <c r="AE25" s="20">
        <v>2</v>
      </c>
      <c r="AF25" s="66">
        <f t="shared" si="1"/>
        <v>100</v>
      </c>
      <c r="AG25" s="10"/>
      <c r="AH25" s="36">
        <v>5.5E-2</v>
      </c>
      <c r="AI25" s="40">
        <v>88540</v>
      </c>
      <c r="AJ25" s="37">
        <v>0.77</v>
      </c>
      <c r="AK25" s="42" t="s">
        <v>210</v>
      </c>
      <c r="AL25" s="41">
        <v>1209</v>
      </c>
      <c r="AN25" s="86"/>
      <c r="AO25" s="87"/>
      <c r="AP25" s="88">
        <f t="shared" si="2"/>
        <v>0</v>
      </c>
      <c r="AR25" s="86">
        <f t="shared" si="3"/>
        <v>0</v>
      </c>
      <c r="AS25" s="87"/>
      <c r="AT25" s="88">
        <f t="shared" si="4"/>
        <v>0</v>
      </c>
      <c r="AV25" s="88">
        <v>0</v>
      </c>
    </row>
    <row r="26" spans="1:48" ht="24" customHeight="1">
      <c r="A26" s="16"/>
      <c r="B26" s="17">
        <f t="shared" si="5"/>
        <v>18</v>
      </c>
      <c r="C26" s="10"/>
      <c r="D26" s="18" t="s">
        <v>183</v>
      </c>
      <c r="E26" s="10"/>
      <c r="F26" s="18" t="s">
        <v>13</v>
      </c>
      <c r="G26" s="18" t="s">
        <v>222</v>
      </c>
      <c r="H26" s="10"/>
      <c r="I26" s="19">
        <v>31568180</v>
      </c>
      <c r="J26" s="19">
        <v>11760</v>
      </c>
      <c r="K26" s="17" t="s">
        <v>9</v>
      </c>
      <c r="L26" s="10"/>
      <c r="M26" s="60">
        <v>7028</v>
      </c>
      <c r="N26" s="60">
        <v>10640</v>
      </c>
      <c r="O26" s="60">
        <v>6881</v>
      </c>
      <c r="P26" s="10"/>
      <c r="Q26" s="60">
        <f t="shared" si="7"/>
        <v>159600</v>
      </c>
      <c r="R26" s="10"/>
      <c r="S26" s="62">
        <f t="shared" si="0"/>
        <v>170240</v>
      </c>
      <c r="T26" s="10"/>
      <c r="U26" s="64">
        <v>33.700000000000003</v>
      </c>
      <c r="V26" s="64">
        <v>22.62</v>
      </c>
      <c r="W26" s="10"/>
      <c r="X26" s="43">
        <v>55520000000</v>
      </c>
      <c r="Y26" s="36">
        <v>0.115</v>
      </c>
      <c r="Z26" s="10"/>
      <c r="AA26" s="20">
        <v>31</v>
      </c>
      <c r="AB26" s="20">
        <v>16</v>
      </c>
      <c r="AC26" s="20">
        <v>2</v>
      </c>
      <c r="AD26" s="20">
        <v>49</v>
      </c>
      <c r="AE26" s="20">
        <v>2</v>
      </c>
      <c r="AF26" s="66">
        <f t="shared" si="1"/>
        <v>100</v>
      </c>
      <c r="AG26" s="10"/>
      <c r="AH26" s="36">
        <v>-2.7E-2</v>
      </c>
      <c r="AI26" s="40">
        <v>25341</v>
      </c>
      <c r="AJ26" s="37">
        <v>0.84</v>
      </c>
      <c r="AK26" s="42" t="s">
        <v>213</v>
      </c>
      <c r="AL26" s="41">
        <v>1230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ht="24" customHeight="1">
      <c r="A27" s="16"/>
      <c r="B27" s="17">
        <f t="shared" si="5"/>
        <v>19</v>
      </c>
      <c r="C27" s="10"/>
      <c r="D27" s="18" t="s">
        <v>15</v>
      </c>
      <c r="E27" s="10"/>
      <c r="F27" s="18" t="s">
        <v>13</v>
      </c>
      <c r="G27" s="18" t="s">
        <v>222</v>
      </c>
      <c r="H27" s="10"/>
      <c r="I27" s="19">
        <v>43847432</v>
      </c>
      <c r="J27" s="19">
        <v>11960</v>
      </c>
      <c r="K27" s="17" t="s">
        <v>9</v>
      </c>
      <c r="L27" s="10"/>
      <c r="M27" s="60">
        <v>5530</v>
      </c>
      <c r="N27" s="60">
        <v>6119</v>
      </c>
      <c r="O27" s="60">
        <v>6508</v>
      </c>
      <c r="P27" s="10"/>
      <c r="Q27" s="60">
        <f t="shared" si="7"/>
        <v>91785</v>
      </c>
      <c r="R27" s="10"/>
      <c r="S27" s="62">
        <f t="shared" si="0"/>
        <v>97904</v>
      </c>
      <c r="T27" s="10"/>
      <c r="U27" s="64">
        <v>14</v>
      </c>
      <c r="V27" s="64">
        <v>14.85</v>
      </c>
      <c r="W27" s="10"/>
      <c r="X27" s="43">
        <v>25750000000</v>
      </c>
      <c r="Y27" s="36">
        <v>4.5999999999999999E-2</v>
      </c>
      <c r="Z27" s="10"/>
      <c r="AA27" s="20">
        <v>52</v>
      </c>
      <c r="AB27" s="20">
        <v>18</v>
      </c>
      <c r="AC27" s="20">
        <v>2</v>
      </c>
      <c r="AD27" s="20">
        <v>27</v>
      </c>
      <c r="AE27" s="20">
        <v>1</v>
      </c>
      <c r="AF27" s="66">
        <f t="shared" si="1"/>
        <v>100</v>
      </c>
      <c r="AG27" s="10"/>
      <c r="AH27" s="36">
        <v>-7.6999999999999999E-2</v>
      </c>
      <c r="AI27" s="40">
        <v>49338</v>
      </c>
      <c r="AJ27" s="37">
        <v>0.73</v>
      </c>
      <c r="AK27" s="42" t="s">
        <v>213</v>
      </c>
      <c r="AL27" s="41">
        <v>795</v>
      </c>
      <c r="AN27" s="86"/>
      <c r="AO27" s="87"/>
      <c r="AP27" s="88">
        <f t="shared" si="2"/>
        <v>0</v>
      </c>
      <c r="AR27" s="86">
        <f t="shared" si="3"/>
        <v>0</v>
      </c>
      <c r="AS27" s="87"/>
      <c r="AT27" s="88">
        <f t="shared" si="4"/>
        <v>0</v>
      </c>
      <c r="AV27" s="88">
        <v>0</v>
      </c>
    </row>
    <row r="28" spans="1:48" ht="24" customHeight="1">
      <c r="A28" s="16"/>
      <c r="B28" s="17">
        <f t="shared" si="5"/>
        <v>20</v>
      </c>
      <c r="C28" s="10"/>
      <c r="D28" s="18" t="s">
        <v>126</v>
      </c>
      <c r="E28" s="10"/>
      <c r="F28" s="18" t="s">
        <v>11</v>
      </c>
      <c r="G28" s="18" t="s">
        <v>11</v>
      </c>
      <c r="H28" s="10"/>
      <c r="I28" s="19">
        <v>185989632</v>
      </c>
      <c r="J28" s="19">
        <v>2450</v>
      </c>
      <c r="K28" s="17" t="s">
        <v>9</v>
      </c>
      <c r="L28" s="10"/>
      <c r="M28" s="60">
        <v>5053</v>
      </c>
      <c r="N28" s="60">
        <v>39802</v>
      </c>
      <c r="O28" s="60">
        <v>19710</v>
      </c>
      <c r="P28" s="10"/>
      <c r="Q28" s="60">
        <f t="shared" si="7"/>
        <v>597030</v>
      </c>
      <c r="R28" s="10"/>
      <c r="S28" s="62">
        <f t="shared" si="0"/>
        <v>636832</v>
      </c>
      <c r="T28" s="10"/>
      <c r="U28" s="64">
        <v>21.4</v>
      </c>
      <c r="V28" s="64">
        <v>9.86</v>
      </c>
      <c r="W28" s="10"/>
      <c r="X28" s="43">
        <v>28790000000</v>
      </c>
      <c r="Y28" s="36">
        <v>7.0999999999999994E-2</v>
      </c>
      <c r="Z28" s="10"/>
      <c r="AA28" s="20">
        <v>52</v>
      </c>
      <c r="AB28" s="20">
        <v>8</v>
      </c>
      <c r="AC28" s="20">
        <v>2</v>
      </c>
      <c r="AD28" s="20">
        <v>37</v>
      </c>
      <c r="AE28" s="20">
        <v>1</v>
      </c>
      <c r="AF28" s="66">
        <f t="shared" si="1"/>
        <v>100</v>
      </c>
      <c r="AG28" s="10"/>
      <c r="AH28" s="36">
        <v>8.0000000000000002E-3</v>
      </c>
      <c r="AI28" s="40">
        <v>6309</v>
      </c>
      <c r="AJ28" s="37">
        <v>0.45</v>
      </c>
      <c r="AK28" s="42" t="s">
        <v>214</v>
      </c>
      <c r="AL28" s="41">
        <v>631</v>
      </c>
      <c r="AN28" s="86"/>
      <c r="AO28" s="87"/>
      <c r="AP28" s="88">
        <f t="shared" si="2"/>
        <v>0</v>
      </c>
      <c r="AR28" s="86">
        <f t="shared" si="3"/>
        <v>0</v>
      </c>
      <c r="AS28" s="87"/>
      <c r="AT28" s="88">
        <f t="shared" si="4"/>
        <v>0</v>
      </c>
      <c r="AV28" s="88">
        <v>0</v>
      </c>
    </row>
    <row r="29" spans="1:48" ht="24" customHeight="1">
      <c r="A29" s="16"/>
      <c r="B29" s="17">
        <f t="shared" si="5"/>
        <v>21</v>
      </c>
      <c r="C29" s="10"/>
      <c r="D29" s="18" t="s">
        <v>120</v>
      </c>
      <c r="E29" s="10"/>
      <c r="F29" s="18" t="s">
        <v>22</v>
      </c>
      <c r="G29" s="18" t="s">
        <v>224</v>
      </c>
      <c r="H29" s="10"/>
      <c r="I29" s="19">
        <v>52885224</v>
      </c>
      <c r="J29" s="19">
        <v>1190</v>
      </c>
      <c r="K29" s="17" t="s">
        <v>9</v>
      </c>
      <c r="L29" s="10"/>
      <c r="M29" s="60">
        <v>4887</v>
      </c>
      <c r="N29" s="60">
        <v>10540</v>
      </c>
      <c r="O29" s="60">
        <v>11075</v>
      </c>
      <c r="P29" s="10"/>
      <c r="Q29" s="60">
        <f t="shared" si="7"/>
        <v>158100</v>
      </c>
      <c r="R29" s="10"/>
      <c r="S29" s="62">
        <f t="shared" si="0"/>
        <v>168640</v>
      </c>
      <c r="T29" s="10"/>
      <c r="U29" s="64">
        <v>19.899999999999999</v>
      </c>
      <c r="V29" s="64">
        <v>21.12</v>
      </c>
      <c r="W29" s="10"/>
      <c r="X29" s="43">
        <v>4190000000</v>
      </c>
      <c r="Y29" s="36">
        <v>6.6000000000000003E-2</v>
      </c>
      <c r="Z29" s="10"/>
      <c r="AA29" s="20">
        <v>30</v>
      </c>
      <c r="AB29" s="20">
        <v>21</v>
      </c>
      <c r="AC29" s="20">
        <v>2</v>
      </c>
      <c r="AD29" s="20">
        <v>45</v>
      </c>
      <c r="AE29" s="20">
        <v>2</v>
      </c>
      <c r="AF29" s="66">
        <f t="shared" si="1"/>
        <v>100</v>
      </c>
      <c r="AG29" s="10"/>
      <c r="AH29" s="36">
        <v>-7.0999999999999994E-2</v>
      </c>
      <c r="AI29" s="40">
        <v>12066</v>
      </c>
      <c r="AJ29" s="37">
        <v>0.83</v>
      </c>
      <c r="AK29" s="42" t="s">
        <v>214</v>
      </c>
      <c r="AL29" s="41">
        <v>1158</v>
      </c>
      <c r="AN29" s="86"/>
      <c r="AO29" s="87"/>
      <c r="AP29" s="88">
        <f t="shared" si="2"/>
        <v>0</v>
      </c>
      <c r="AR29" s="86">
        <f t="shared" si="3"/>
        <v>0</v>
      </c>
      <c r="AS29" s="87"/>
      <c r="AT29" s="88">
        <f t="shared" si="4"/>
        <v>0</v>
      </c>
      <c r="AV29" s="88">
        <v>0</v>
      </c>
    </row>
    <row r="30" spans="1:48" ht="24" customHeight="1">
      <c r="A30" s="16"/>
      <c r="B30" s="17">
        <f t="shared" si="5"/>
        <v>22</v>
      </c>
      <c r="C30" s="10"/>
      <c r="D30" s="18" t="s">
        <v>175</v>
      </c>
      <c r="E30" s="10"/>
      <c r="F30" s="18" t="s">
        <v>8</v>
      </c>
      <c r="G30" s="18" t="s">
        <v>212</v>
      </c>
      <c r="H30" s="10"/>
      <c r="I30" s="19">
        <v>44438624</v>
      </c>
      <c r="J30" s="19">
        <v>2310</v>
      </c>
      <c r="K30" s="17" t="s">
        <v>9</v>
      </c>
      <c r="L30" s="10"/>
      <c r="M30" s="60">
        <v>4687</v>
      </c>
      <c r="N30" s="60">
        <v>6089</v>
      </c>
      <c r="O30" s="60">
        <v>7308</v>
      </c>
      <c r="P30" s="10"/>
      <c r="Q30" s="60">
        <f t="shared" si="7"/>
        <v>91335</v>
      </c>
      <c r="R30" s="10"/>
      <c r="S30" s="62">
        <f t="shared" si="0"/>
        <v>97424</v>
      </c>
      <c r="T30" s="10"/>
      <c r="U30" s="64">
        <v>13.7</v>
      </c>
      <c r="V30" s="64">
        <v>16.25</v>
      </c>
      <c r="W30" s="10"/>
      <c r="X30" s="43">
        <v>4430000000</v>
      </c>
      <c r="Y30" s="36">
        <v>4.7E-2</v>
      </c>
      <c r="Z30" s="10"/>
      <c r="AA30" s="20">
        <v>50</v>
      </c>
      <c r="AB30" s="20">
        <v>8</v>
      </c>
      <c r="AC30" s="20">
        <v>2</v>
      </c>
      <c r="AD30" s="20">
        <v>39</v>
      </c>
      <c r="AE30" s="20">
        <v>1</v>
      </c>
      <c r="AF30" s="66">
        <f t="shared" si="1"/>
        <v>100</v>
      </c>
      <c r="AG30" s="10"/>
      <c r="AH30" s="36">
        <v>0.28899999999999998</v>
      </c>
      <c r="AI30" s="40">
        <v>32480</v>
      </c>
      <c r="AJ30" s="37">
        <v>0.86</v>
      </c>
      <c r="AK30" s="42" t="s">
        <v>210</v>
      </c>
      <c r="AL30" s="41">
        <v>1003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5"/>
        <v>23</v>
      </c>
      <c r="C31" s="10"/>
      <c r="D31" s="18" t="s">
        <v>91</v>
      </c>
      <c r="E31" s="10"/>
      <c r="F31" s="18" t="s">
        <v>18</v>
      </c>
      <c r="G31" s="18" t="s">
        <v>224</v>
      </c>
      <c r="H31" s="10"/>
      <c r="I31" s="19">
        <v>127748512</v>
      </c>
      <c r="J31" s="19">
        <v>38000</v>
      </c>
      <c r="K31" s="17" t="s">
        <v>14</v>
      </c>
      <c r="L31" s="10"/>
      <c r="M31" s="60">
        <v>4682</v>
      </c>
      <c r="N31" s="60">
        <v>5224</v>
      </c>
      <c r="O31" s="60">
        <v>5224</v>
      </c>
      <c r="P31" s="10"/>
      <c r="Q31" s="60">
        <f>N31*$Q$189</f>
        <v>156720</v>
      </c>
      <c r="R31" s="10"/>
      <c r="S31" s="62">
        <f t="shared" si="0"/>
        <v>161944</v>
      </c>
      <c r="T31" s="10"/>
      <c r="U31" s="64">
        <v>4.0999999999999996</v>
      </c>
      <c r="V31" s="64">
        <v>4.0999999999999996</v>
      </c>
      <c r="W31" s="10"/>
      <c r="X31" s="43">
        <f>AP31+AT31</f>
        <v>162129268115.19998</v>
      </c>
      <c r="Y31" s="36">
        <f>X31/AV31</f>
        <v>3.2906285389730054E-2</v>
      </c>
      <c r="Z31" s="10"/>
      <c r="AA31" s="20">
        <v>32.4</v>
      </c>
      <c r="AB31" s="20">
        <v>17.2</v>
      </c>
      <c r="AC31" s="20">
        <v>15.1</v>
      </c>
      <c r="AD31" s="20">
        <v>35</v>
      </c>
      <c r="AE31" s="20">
        <v>0.3</v>
      </c>
      <c r="AF31" s="66">
        <f t="shared" si="1"/>
        <v>99.999999999999986</v>
      </c>
      <c r="AG31" s="10"/>
      <c r="AH31" s="72"/>
      <c r="AI31" s="73"/>
      <c r="AJ31" s="74"/>
      <c r="AK31" s="75"/>
      <c r="AL31" s="76"/>
      <c r="AN31" s="57">
        <v>38794.330999999998</v>
      </c>
      <c r="AO31" s="35">
        <v>80</v>
      </c>
      <c r="AP31" s="43">
        <f t="shared" si="2"/>
        <v>16212926811.52</v>
      </c>
      <c r="AR31" s="57">
        <f t="shared" si="3"/>
        <v>38794.330999999998</v>
      </c>
      <c r="AS31" s="35">
        <v>24</v>
      </c>
      <c r="AT31" s="43">
        <f t="shared" si="4"/>
        <v>145916341303.67999</v>
      </c>
      <c r="AV31" s="43">
        <v>4927000000000</v>
      </c>
    </row>
    <row r="32" spans="1:48" ht="24" customHeight="1">
      <c r="A32" s="16"/>
      <c r="B32" s="17">
        <f t="shared" si="5"/>
        <v>24</v>
      </c>
      <c r="C32" s="10"/>
      <c r="D32" s="18" t="s">
        <v>129</v>
      </c>
      <c r="E32" s="10"/>
      <c r="F32" s="18" t="s">
        <v>5</v>
      </c>
      <c r="G32" s="18" t="s">
        <v>198</v>
      </c>
      <c r="H32" s="10"/>
      <c r="I32" s="19">
        <v>193203472</v>
      </c>
      <c r="J32" s="19">
        <v>1510</v>
      </c>
      <c r="K32" s="17" t="s">
        <v>9</v>
      </c>
      <c r="L32" s="10"/>
      <c r="M32" s="60">
        <v>4448</v>
      </c>
      <c r="N32" s="60">
        <v>27582</v>
      </c>
      <c r="O32" s="60">
        <v>52708</v>
      </c>
      <c r="P32" s="10"/>
      <c r="Q32" s="60">
        <f>N32*$Q$188</f>
        <v>413730</v>
      </c>
      <c r="R32" s="10"/>
      <c r="S32" s="62">
        <f t="shared" si="0"/>
        <v>441312</v>
      </c>
      <c r="T32" s="10"/>
      <c r="U32" s="64">
        <v>14.3</v>
      </c>
      <c r="V32" s="64">
        <v>25.16</v>
      </c>
      <c r="W32" s="10"/>
      <c r="X32" s="43">
        <v>13230000000</v>
      </c>
      <c r="Y32" s="36">
        <v>4.7E-2</v>
      </c>
      <c r="Z32" s="10"/>
      <c r="AA32" s="20">
        <v>21</v>
      </c>
      <c r="AB32" s="20">
        <v>20</v>
      </c>
      <c r="AC32" s="20">
        <v>8</v>
      </c>
      <c r="AD32" s="20">
        <v>50</v>
      </c>
      <c r="AE32" s="20">
        <v>1</v>
      </c>
      <c r="AF32" s="66">
        <f t="shared" si="1"/>
        <v>100</v>
      </c>
      <c r="AG32" s="10"/>
      <c r="AH32" s="36">
        <v>-3.1E-2</v>
      </c>
      <c r="AI32" s="40">
        <v>9499</v>
      </c>
      <c r="AJ32" s="37">
        <v>0.75</v>
      </c>
      <c r="AK32" s="42" t="s">
        <v>213</v>
      </c>
      <c r="AL32" s="41">
        <v>1461</v>
      </c>
      <c r="AN32" s="86"/>
      <c r="AO32" s="87"/>
      <c r="AP32" s="88">
        <f t="shared" si="2"/>
        <v>0</v>
      </c>
      <c r="AR32" s="86">
        <f t="shared" si="3"/>
        <v>0</v>
      </c>
      <c r="AS32" s="87"/>
      <c r="AT32" s="88">
        <f t="shared" si="4"/>
        <v>0</v>
      </c>
      <c r="AV32" s="88">
        <v>0</v>
      </c>
    </row>
    <row r="33" spans="1:48" ht="24" customHeight="1">
      <c r="A33" s="16"/>
      <c r="B33" s="17">
        <f t="shared" si="5"/>
        <v>25</v>
      </c>
      <c r="C33" s="10"/>
      <c r="D33" s="18" t="s">
        <v>65</v>
      </c>
      <c r="E33" s="10"/>
      <c r="F33" s="18" t="s">
        <v>11</v>
      </c>
      <c r="G33" s="18" t="s">
        <v>11</v>
      </c>
      <c r="H33" s="10"/>
      <c r="I33" s="19">
        <v>102403200</v>
      </c>
      <c r="J33" s="19">
        <v>660</v>
      </c>
      <c r="K33" s="17" t="s">
        <v>6</v>
      </c>
      <c r="L33" s="10"/>
      <c r="M33" s="60">
        <v>4352</v>
      </c>
      <c r="N33" s="60">
        <v>27326</v>
      </c>
      <c r="O33" s="60">
        <v>9639</v>
      </c>
      <c r="P33" s="10"/>
      <c r="Q33" s="60">
        <f>N33*$Q$188</f>
        <v>409890</v>
      </c>
      <c r="R33" s="10"/>
      <c r="S33" s="62">
        <f t="shared" si="0"/>
        <v>437216</v>
      </c>
      <c r="T33" s="10"/>
      <c r="U33" s="64">
        <v>26.7</v>
      </c>
      <c r="V33" s="64">
        <v>9.6</v>
      </c>
      <c r="W33" s="10"/>
      <c r="X33" s="43">
        <v>6480000000</v>
      </c>
      <c r="Y33" s="36">
        <v>8.8999999999999996E-2</v>
      </c>
      <c r="Z33" s="10"/>
      <c r="AA33" s="20">
        <v>48</v>
      </c>
      <c r="AB33" s="20">
        <v>5</v>
      </c>
      <c r="AC33" s="20">
        <v>3</v>
      </c>
      <c r="AD33" s="20">
        <v>43</v>
      </c>
      <c r="AE33" s="20">
        <v>1</v>
      </c>
      <c r="AF33" s="66">
        <f t="shared" si="1"/>
        <v>100</v>
      </c>
      <c r="AG33" s="10"/>
      <c r="AH33" s="36">
        <v>-0.1</v>
      </c>
      <c r="AI33" s="40">
        <v>692</v>
      </c>
      <c r="AJ33" s="37">
        <v>0.6</v>
      </c>
      <c r="AK33" s="42" t="s">
        <v>214</v>
      </c>
      <c r="AL33" s="41">
        <v>550</v>
      </c>
      <c r="AN33" s="86"/>
      <c r="AO33" s="87"/>
      <c r="AP33" s="88">
        <f t="shared" si="2"/>
        <v>0</v>
      </c>
      <c r="AR33" s="86">
        <f t="shared" si="3"/>
        <v>0</v>
      </c>
      <c r="AS33" s="87"/>
      <c r="AT33" s="88">
        <f t="shared" si="4"/>
        <v>0</v>
      </c>
      <c r="AV33" s="88">
        <v>0</v>
      </c>
    </row>
    <row r="34" spans="1:48" ht="24" customHeight="1">
      <c r="A34" s="16"/>
      <c r="B34" s="17">
        <f t="shared" si="5"/>
        <v>26</v>
      </c>
      <c r="C34" s="10"/>
      <c r="D34" s="18" t="s">
        <v>137</v>
      </c>
      <c r="E34" s="10"/>
      <c r="F34" s="18" t="s">
        <v>18</v>
      </c>
      <c r="G34" s="18" t="s">
        <v>224</v>
      </c>
      <c r="H34" s="10"/>
      <c r="I34" s="19">
        <v>50791920</v>
      </c>
      <c r="J34" s="19">
        <v>27600</v>
      </c>
      <c r="K34" s="17" t="s">
        <v>14</v>
      </c>
      <c r="L34" s="10"/>
      <c r="M34" s="60">
        <v>4292</v>
      </c>
      <c r="N34" s="60">
        <v>4990</v>
      </c>
      <c r="O34" s="60">
        <v>4990</v>
      </c>
      <c r="P34" s="10"/>
      <c r="Q34" s="60">
        <f>N34*$Q$189</f>
        <v>149700</v>
      </c>
      <c r="R34" s="10"/>
      <c r="S34" s="62">
        <f t="shared" si="0"/>
        <v>154690</v>
      </c>
      <c r="T34" s="10"/>
      <c r="U34" s="64">
        <v>9.8000000000000007</v>
      </c>
      <c r="V34" s="64">
        <v>9.8000000000000007</v>
      </c>
      <c r="W34" s="10"/>
      <c r="X34" s="43">
        <f>AP34+AT34</f>
        <v>110212122024</v>
      </c>
      <c r="Y34" s="36">
        <f>X34/AV34</f>
        <v>7.7888425458657248E-2</v>
      </c>
      <c r="Z34" s="10"/>
      <c r="AA34" s="20">
        <v>0</v>
      </c>
      <c r="AB34" s="20">
        <v>20.5</v>
      </c>
      <c r="AC34" s="20">
        <v>5.9</v>
      </c>
      <c r="AD34" s="20">
        <v>39.9</v>
      </c>
      <c r="AE34" s="20">
        <v>33.700000000000003</v>
      </c>
      <c r="AF34" s="66">
        <f t="shared" si="1"/>
        <v>100</v>
      </c>
      <c r="AG34" s="10"/>
      <c r="AH34" s="72"/>
      <c r="AI34" s="73"/>
      <c r="AJ34" s="74"/>
      <c r="AK34" s="75"/>
      <c r="AL34" s="76"/>
      <c r="AN34" s="57">
        <v>27608.246999999999</v>
      </c>
      <c r="AO34" s="35">
        <v>80</v>
      </c>
      <c r="AP34" s="43">
        <f t="shared" si="2"/>
        <v>11021212202.4</v>
      </c>
      <c r="AR34" s="57">
        <f t="shared" si="3"/>
        <v>27608.246999999999</v>
      </c>
      <c r="AS34" s="35">
        <v>24</v>
      </c>
      <c r="AT34" s="43">
        <f t="shared" si="4"/>
        <v>99190909821.600006</v>
      </c>
      <c r="AV34" s="43">
        <v>1415000000000</v>
      </c>
    </row>
    <row r="35" spans="1:48" ht="24" customHeight="1">
      <c r="A35" s="16"/>
      <c r="B35" s="17">
        <f t="shared" si="5"/>
        <v>27</v>
      </c>
      <c r="C35" s="10"/>
      <c r="D35" s="18" t="s">
        <v>86</v>
      </c>
      <c r="E35" s="10"/>
      <c r="F35" s="18" t="s">
        <v>5</v>
      </c>
      <c r="G35" s="18" t="s">
        <v>226</v>
      </c>
      <c r="H35" s="10"/>
      <c r="I35" s="19">
        <v>37202572</v>
      </c>
      <c r="J35" s="19">
        <v>5430</v>
      </c>
      <c r="K35" s="17" t="s">
        <v>9</v>
      </c>
      <c r="L35" s="10"/>
      <c r="M35" s="60">
        <v>4134</v>
      </c>
      <c r="N35" s="60">
        <v>7686</v>
      </c>
      <c r="O35" s="60">
        <v>3733</v>
      </c>
      <c r="P35" s="10"/>
      <c r="Q35" s="60">
        <f>N35*$Q$188</f>
        <v>115290</v>
      </c>
      <c r="R35" s="10"/>
      <c r="S35" s="62">
        <f t="shared" si="0"/>
        <v>122976</v>
      </c>
      <c r="T35" s="10"/>
      <c r="U35" s="64">
        <v>20.7</v>
      </c>
      <c r="V35" s="64">
        <v>8.85</v>
      </c>
      <c r="W35" s="10"/>
      <c r="X35" s="43">
        <v>11720000000</v>
      </c>
      <c r="Y35" s="36">
        <v>6.9000000000000006E-2</v>
      </c>
      <c r="Z35" s="10"/>
      <c r="AA35" s="20">
        <v>61</v>
      </c>
      <c r="AB35" s="20">
        <v>8</v>
      </c>
      <c r="AC35" s="20">
        <v>1</v>
      </c>
      <c r="AD35" s="20">
        <v>29</v>
      </c>
      <c r="AE35" s="20">
        <v>1</v>
      </c>
      <c r="AF35" s="66">
        <f t="shared" si="1"/>
        <v>100</v>
      </c>
      <c r="AG35" s="10"/>
      <c r="AH35" s="36">
        <v>-0.185</v>
      </c>
      <c r="AI35" s="40">
        <v>15525</v>
      </c>
      <c r="AJ35" s="37">
        <v>0.66</v>
      </c>
      <c r="AK35" s="42" t="s">
        <v>214</v>
      </c>
      <c r="AL35" s="41">
        <v>573</v>
      </c>
      <c r="AN35" s="86"/>
      <c r="AO35" s="87"/>
      <c r="AP35" s="88">
        <f t="shared" si="2"/>
        <v>0</v>
      </c>
      <c r="AR35" s="86">
        <f t="shared" si="3"/>
        <v>0</v>
      </c>
      <c r="AS35" s="87"/>
      <c r="AT35" s="88">
        <f t="shared" si="4"/>
        <v>0</v>
      </c>
      <c r="AV35" s="88">
        <v>0</v>
      </c>
    </row>
    <row r="36" spans="1:48" ht="24" customHeight="1">
      <c r="A36" s="16"/>
      <c r="B36" s="17">
        <f t="shared" si="5"/>
        <v>28</v>
      </c>
      <c r="C36" s="10"/>
      <c r="D36" s="18" t="s">
        <v>118</v>
      </c>
      <c r="E36" s="10"/>
      <c r="F36" s="18" t="s">
        <v>5</v>
      </c>
      <c r="G36" s="18" t="s">
        <v>226</v>
      </c>
      <c r="H36" s="10"/>
      <c r="I36" s="19">
        <v>35276784</v>
      </c>
      <c r="J36" s="19">
        <v>2580</v>
      </c>
      <c r="K36" s="17" t="s">
        <v>9</v>
      </c>
      <c r="L36" s="10"/>
      <c r="M36" s="60">
        <v>3785</v>
      </c>
      <c r="N36" s="60">
        <v>6917</v>
      </c>
      <c r="O36" s="60">
        <v>7320</v>
      </c>
      <c r="P36" s="10"/>
      <c r="Q36" s="60">
        <f>N36*$Q$188</f>
        <v>103755</v>
      </c>
      <c r="R36" s="10"/>
      <c r="S36" s="62">
        <f t="shared" si="0"/>
        <v>110672</v>
      </c>
      <c r="T36" s="10"/>
      <c r="U36" s="64">
        <v>19.600000000000001</v>
      </c>
      <c r="V36" s="64">
        <v>20.8</v>
      </c>
      <c r="W36" s="10"/>
      <c r="X36" s="43">
        <v>6640000000</v>
      </c>
      <c r="Y36" s="36">
        <v>6.4000000000000001E-2</v>
      </c>
      <c r="Z36" s="10"/>
      <c r="AA36" s="20">
        <v>63</v>
      </c>
      <c r="AB36" s="20">
        <v>10</v>
      </c>
      <c r="AC36" s="20">
        <v>1</v>
      </c>
      <c r="AD36" s="20">
        <v>25</v>
      </c>
      <c r="AE36" s="20">
        <v>1</v>
      </c>
      <c r="AF36" s="66">
        <f t="shared" si="1"/>
        <v>100</v>
      </c>
      <c r="AG36" s="10"/>
      <c r="AH36" s="36">
        <v>-0.04</v>
      </c>
      <c r="AI36" s="40">
        <v>10748</v>
      </c>
      <c r="AJ36" s="37">
        <v>0.75</v>
      </c>
      <c r="AK36" s="42" t="s">
        <v>223</v>
      </c>
      <c r="AL36" s="41">
        <v>1143</v>
      </c>
      <c r="AN36" s="86"/>
      <c r="AO36" s="87"/>
      <c r="AP36" s="88">
        <f t="shared" si="2"/>
        <v>0</v>
      </c>
      <c r="AR36" s="86">
        <f t="shared" si="3"/>
        <v>0</v>
      </c>
      <c r="AS36" s="87"/>
      <c r="AT36" s="88">
        <f t="shared" si="4"/>
        <v>0</v>
      </c>
      <c r="AV36" s="88">
        <v>0</v>
      </c>
    </row>
    <row r="37" spans="1:48" ht="24" customHeight="1">
      <c r="A37" s="16"/>
      <c r="B37" s="17">
        <f t="shared" si="5"/>
        <v>29</v>
      </c>
      <c r="C37" s="10"/>
      <c r="D37" s="18" t="s">
        <v>174</v>
      </c>
      <c r="E37" s="10"/>
      <c r="F37" s="18" t="s">
        <v>11</v>
      </c>
      <c r="G37" s="18" t="s">
        <v>11</v>
      </c>
      <c r="H37" s="10"/>
      <c r="I37" s="19">
        <v>41487964</v>
      </c>
      <c r="J37" s="19">
        <v>660</v>
      </c>
      <c r="K37" s="17" t="s">
        <v>6</v>
      </c>
      <c r="L37" s="10"/>
      <c r="M37" s="60">
        <v>3503</v>
      </c>
      <c r="N37" s="60">
        <v>12036</v>
      </c>
      <c r="O37" s="60">
        <v>5769</v>
      </c>
      <c r="P37" s="10"/>
      <c r="Q37" s="60">
        <f>N37*$Q$188</f>
        <v>180540</v>
      </c>
      <c r="R37" s="10"/>
      <c r="S37" s="62">
        <f t="shared" si="0"/>
        <v>192576</v>
      </c>
      <c r="T37" s="10"/>
      <c r="U37" s="64">
        <v>29</v>
      </c>
      <c r="V37" s="64">
        <v>15.15</v>
      </c>
      <c r="W37" s="10"/>
      <c r="X37" s="43">
        <v>2330000000</v>
      </c>
      <c r="Y37" s="36">
        <v>9.6000000000000002E-2</v>
      </c>
      <c r="Z37" s="10"/>
      <c r="AA37" s="20">
        <v>50</v>
      </c>
      <c r="AB37" s="20">
        <v>8</v>
      </c>
      <c r="AC37" s="20">
        <v>13</v>
      </c>
      <c r="AD37" s="20">
        <v>28</v>
      </c>
      <c r="AE37" s="20">
        <v>1</v>
      </c>
      <c r="AF37" s="66">
        <f t="shared" si="1"/>
        <v>100</v>
      </c>
      <c r="AG37" s="10"/>
      <c r="AH37" s="36">
        <v>-0.10199999999999999</v>
      </c>
      <c r="AI37" s="40">
        <v>3844</v>
      </c>
      <c r="AJ37" s="37">
        <v>0.61</v>
      </c>
      <c r="AK37" s="42" t="s">
        <v>213</v>
      </c>
      <c r="AL37" s="41">
        <v>869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ht="24" customHeight="1">
      <c r="A38" s="16"/>
      <c r="B38" s="17">
        <f t="shared" si="5"/>
        <v>30</v>
      </c>
      <c r="C38" s="10"/>
      <c r="D38" s="18" t="s">
        <v>68</v>
      </c>
      <c r="E38" s="10"/>
      <c r="F38" s="18" t="s">
        <v>8</v>
      </c>
      <c r="G38" s="18" t="s">
        <v>212</v>
      </c>
      <c r="H38" s="10"/>
      <c r="I38" s="19">
        <v>64720688</v>
      </c>
      <c r="J38" s="19">
        <v>38950</v>
      </c>
      <c r="K38" s="17" t="s">
        <v>14</v>
      </c>
      <c r="L38" s="10"/>
      <c r="M38" s="60">
        <v>3477</v>
      </c>
      <c r="N38" s="60">
        <v>3585</v>
      </c>
      <c r="O38" s="60">
        <v>3585</v>
      </c>
      <c r="P38" s="10"/>
      <c r="Q38" s="60">
        <f>N38*$Q$189</f>
        <v>107550</v>
      </c>
      <c r="R38" s="10"/>
      <c r="S38" s="62">
        <f t="shared" si="0"/>
        <v>111135</v>
      </c>
      <c r="T38" s="10"/>
      <c r="U38" s="64">
        <v>5.5</v>
      </c>
      <c r="V38" s="64">
        <v>5.5</v>
      </c>
      <c r="W38" s="10"/>
      <c r="X38" s="43">
        <f>AP38+AT38</f>
        <v>106007652696.00002</v>
      </c>
      <c r="Y38" s="36">
        <f>X38/AV38</f>
        <v>4.2900709306353708E-2</v>
      </c>
      <c r="Z38" s="10"/>
      <c r="AA38" s="20">
        <v>54.4</v>
      </c>
      <c r="AB38" s="20">
        <v>21.1</v>
      </c>
      <c r="AC38" s="20">
        <v>4.7</v>
      </c>
      <c r="AD38" s="20">
        <v>16.100000000000001</v>
      </c>
      <c r="AE38" s="20">
        <v>3.7</v>
      </c>
      <c r="AF38" s="66">
        <f t="shared" si="1"/>
        <v>100.00000000000001</v>
      </c>
      <c r="AG38" s="10"/>
      <c r="AH38" s="72"/>
      <c r="AI38" s="73"/>
      <c r="AJ38" s="74"/>
      <c r="AK38" s="75"/>
      <c r="AL38" s="76"/>
      <c r="AN38" s="57">
        <v>36962.222000000002</v>
      </c>
      <c r="AO38" s="35">
        <v>80</v>
      </c>
      <c r="AP38" s="43">
        <f t="shared" si="2"/>
        <v>10600765269.6</v>
      </c>
      <c r="AR38" s="57">
        <f t="shared" si="3"/>
        <v>36962.222000000002</v>
      </c>
      <c r="AS38" s="35">
        <v>24</v>
      </c>
      <c r="AT38" s="43">
        <f t="shared" si="4"/>
        <v>95406887426.400009</v>
      </c>
      <c r="AV38" s="43">
        <v>2471000000000</v>
      </c>
    </row>
    <row r="39" spans="1:48" ht="24" customHeight="1">
      <c r="A39" s="16"/>
      <c r="B39" s="17">
        <f t="shared" si="5"/>
        <v>31</v>
      </c>
      <c r="C39" s="10"/>
      <c r="D39" s="18" t="s">
        <v>89</v>
      </c>
      <c r="E39" s="10"/>
      <c r="F39" s="18" t="s">
        <v>8</v>
      </c>
      <c r="G39" s="18" t="s">
        <v>212</v>
      </c>
      <c r="H39" s="10"/>
      <c r="I39" s="19">
        <v>59429936</v>
      </c>
      <c r="J39" s="19">
        <v>31590</v>
      </c>
      <c r="K39" s="17" t="s">
        <v>14</v>
      </c>
      <c r="L39" s="10"/>
      <c r="M39" s="60">
        <v>3428</v>
      </c>
      <c r="N39" s="60">
        <v>3333</v>
      </c>
      <c r="O39" s="60">
        <v>3333</v>
      </c>
      <c r="P39" s="10"/>
      <c r="Q39" s="60">
        <f>N39*$Q$189</f>
        <v>99990</v>
      </c>
      <c r="R39" s="10"/>
      <c r="S39" s="62">
        <f t="shared" si="0"/>
        <v>103323</v>
      </c>
      <c r="T39" s="10"/>
      <c r="U39" s="64">
        <v>5.6</v>
      </c>
      <c r="V39" s="64">
        <v>5.6</v>
      </c>
      <c r="W39" s="10"/>
      <c r="X39" s="43">
        <f>AP39+AT39</f>
        <v>82488083700</v>
      </c>
      <c r="Y39" s="36">
        <f>X39/AV39</f>
        <v>4.3970193869936038E-2</v>
      </c>
      <c r="Z39" s="10"/>
      <c r="AA39" s="20">
        <v>42.8</v>
      </c>
      <c r="AB39" s="20">
        <v>25.6</v>
      </c>
      <c r="AC39" s="20">
        <v>7.3</v>
      </c>
      <c r="AD39" s="20">
        <v>17.600000000000001</v>
      </c>
      <c r="AE39" s="20">
        <v>6.7</v>
      </c>
      <c r="AF39" s="66">
        <f t="shared" si="1"/>
        <v>100.00000000000001</v>
      </c>
      <c r="AG39" s="10"/>
      <c r="AH39" s="72"/>
      <c r="AI39" s="73"/>
      <c r="AJ39" s="74"/>
      <c r="AK39" s="75"/>
      <c r="AL39" s="76"/>
      <c r="AN39" s="57">
        <v>30936.125</v>
      </c>
      <c r="AO39" s="35">
        <v>80</v>
      </c>
      <c r="AP39" s="43">
        <f t="shared" si="2"/>
        <v>8248808370</v>
      </c>
      <c r="AR39" s="57">
        <f t="shared" si="3"/>
        <v>30936.125</v>
      </c>
      <c r="AS39" s="35">
        <v>24</v>
      </c>
      <c r="AT39" s="43">
        <f t="shared" si="4"/>
        <v>74239275330</v>
      </c>
      <c r="AV39" s="43">
        <v>1876000000000</v>
      </c>
    </row>
    <row r="40" spans="1:48" ht="24" customHeight="1">
      <c r="A40" s="16"/>
      <c r="B40" s="17">
        <f t="shared" si="5"/>
        <v>32</v>
      </c>
      <c r="C40" s="10"/>
      <c r="D40" s="18" t="s">
        <v>178</v>
      </c>
      <c r="E40" s="10"/>
      <c r="F40" s="18" t="s">
        <v>11</v>
      </c>
      <c r="G40" s="18" t="s">
        <v>11</v>
      </c>
      <c r="H40" s="10"/>
      <c r="I40" s="19">
        <v>55572200</v>
      </c>
      <c r="J40" s="19">
        <v>900</v>
      </c>
      <c r="K40" s="17" t="s">
        <v>6</v>
      </c>
      <c r="L40" s="10"/>
      <c r="M40" s="60">
        <v>3256</v>
      </c>
      <c r="N40" s="60">
        <v>16252</v>
      </c>
      <c r="O40" s="60">
        <v>5496</v>
      </c>
      <c r="P40" s="10"/>
      <c r="Q40" s="60">
        <f>N40*$Q$188</f>
        <v>243780</v>
      </c>
      <c r="R40" s="10"/>
      <c r="S40" s="62">
        <f t="shared" si="0"/>
        <v>260032</v>
      </c>
      <c r="T40" s="10"/>
      <c r="U40" s="64">
        <v>29.2</v>
      </c>
      <c r="V40" s="64">
        <v>10.46</v>
      </c>
      <c r="W40" s="10"/>
      <c r="X40" s="43">
        <v>4990000000</v>
      </c>
      <c r="Y40" s="36">
        <v>0.1</v>
      </c>
      <c r="Z40" s="10"/>
      <c r="AA40" s="20">
        <v>49</v>
      </c>
      <c r="AB40" s="20">
        <v>5</v>
      </c>
      <c r="AC40" s="20">
        <v>5</v>
      </c>
      <c r="AD40" s="20">
        <v>40</v>
      </c>
      <c r="AE40" s="20">
        <v>1</v>
      </c>
      <c r="AF40" s="66">
        <f t="shared" si="1"/>
        <v>100</v>
      </c>
      <c r="AG40" s="10"/>
      <c r="AH40" s="36">
        <v>-3.5999999999999997E-2</v>
      </c>
      <c r="AI40" s="40">
        <v>3893</v>
      </c>
      <c r="AJ40" s="37">
        <v>0.56999999999999995</v>
      </c>
      <c r="AK40" s="42" t="s">
        <v>214</v>
      </c>
      <c r="AL40" s="41">
        <v>605</v>
      </c>
      <c r="AN40" s="86"/>
      <c r="AO40" s="87"/>
      <c r="AP40" s="88">
        <f t="shared" si="2"/>
        <v>0</v>
      </c>
      <c r="AR40" s="86">
        <f t="shared" si="3"/>
        <v>0</v>
      </c>
      <c r="AS40" s="87"/>
      <c r="AT40" s="88">
        <f t="shared" si="4"/>
        <v>0</v>
      </c>
      <c r="AV40" s="88">
        <v>0</v>
      </c>
    </row>
    <row r="41" spans="1:48" ht="24" customHeight="1">
      <c r="A41" s="16"/>
      <c r="B41" s="17">
        <f t="shared" si="5"/>
        <v>33</v>
      </c>
      <c r="C41" s="10"/>
      <c r="D41" s="18" t="s">
        <v>72</v>
      </c>
      <c r="E41" s="10"/>
      <c r="F41" s="18" t="s">
        <v>8</v>
      </c>
      <c r="G41" s="18" t="s">
        <v>212</v>
      </c>
      <c r="H41" s="10"/>
      <c r="I41" s="19">
        <v>81914672</v>
      </c>
      <c r="J41" s="19">
        <v>43660</v>
      </c>
      <c r="K41" s="17" t="s">
        <v>14</v>
      </c>
      <c r="L41" s="10"/>
      <c r="M41" s="60">
        <v>3206</v>
      </c>
      <c r="N41" s="60">
        <v>3327</v>
      </c>
      <c r="O41" s="60">
        <v>3327</v>
      </c>
      <c r="P41" s="10"/>
      <c r="Q41" s="60">
        <f>N41*$Q$189</f>
        <v>99810</v>
      </c>
      <c r="R41" s="10"/>
      <c r="S41" s="62">
        <f t="shared" ref="S41:S72" si="8">Q41+N41</f>
        <v>103137</v>
      </c>
      <c r="T41" s="10"/>
      <c r="U41" s="64">
        <v>4.0999999999999996</v>
      </c>
      <c r="V41" s="64">
        <v>4.0999999999999996</v>
      </c>
      <c r="W41" s="10"/>
      <c r="X41" s="43">
        <f>AP41+AT41</f>
        <v>112050485471.99998</v>
      </c>
      <c r="Y41" s="36">
        <f>X41/AV41</f>
        <v>3.2319147814248626E-2</v>
      </c>
      <c r="Z41" s="10"/>
      <c r="AA41" s="20">
        <v>47.8</v>
      </c>
      <c r="AB41" s="20">
        <v>18.8</v>
      </c>
      <c r="AC41" s="20">
        <v>12.3</v>
      </c>
      <c r="AD41" s="20">
        <v>15.3</v>
      </c>
      <c r="AE41" s="20">
        <v>5.8</v>
      </c>
      <c r="AF41" s="66">
        <f t="shared" ref="AF41:AF72" si="9">SUM(AA41:AE41)</f>
        <v>99.999999999999986</v>
      </c>
      <c r="AG41" s="10"/>
      <c r="AH41" s="72"/>
      <c r="AI41" s="73"/>
      <c r="AJ41" s="74"/>
      <c r="AK41" s="75"/>
      <c r="AL41" s="76"/>
      <c r="AN41" s="57">
        <v>42098.92</v>
      </c>
      <c r="AO41" s="35">
        <v>80</v>
      </c>
      <c r="AP41" s="43">
        <f t="shared" ref="AP41:AP72" si="10">N41*AN41*AO41</f>
        <v>11205048547.200001</v>
      </c>
      <c r="AR41" s="57">
        <f t="shared" ref="AR41:AR72" si="11">AN41</f>
        <v>42098.92</v>
      </c>
      <c r="AS41" s="35">
        <v>24</v>
      </c>
      <c r="AT41" s="43">
        <f t="shared" ref="AT41:AT72" si="12">Q41*AR41*AS41</f>
        <v>100845436924.79999</v>
      </c>
      <c r="AV41" s="43">
        <v>3467000000000</v>
      </c>
    </row>
    <row r="42" spans="1:48" ht="24" customHeight="1">
      <c r="A42" s="16"/>
      <c r="B42" s="17">
        <f t="shared" si="5"/>
        <v>34</v>
      </c>
      <c r="C42" s="10"/>
      <c r="D42" s="18" t="s">
        <v>57</v>
      </c>
      <c r="E42" s="10"/>
      <c r="F42" s="18" t="s">
        <v>13</v>
      </c>
      <c r="G42" s="18" t="s">
        <v>222</v>
      </c>
      <c r="H42" s="10"/>
      <c r="I42" s="19">
        <v>10648791</v>
      </c>
      <c r="J42" s="19">
        <v>6390</v>
      </c>
      <c r="K42" s="17" t="s">
        <v>9</v>
      </c>
      <c r="L42" s="10"/>
      <c r="M42" s="60">
        <v>3118</v>
      </c>
      <c r="N42" s="60">
        <v>3684</v>
      </c>
      <c r="O42" s="60">
        <v>3184</v>
      </c>
      <c r="P42" s="10"/>
      <c r="Q42" s="60">
        <f>N42*$Q$188</f>
        <v>55260</v>
      </c>
      <c r="R42" s="10"/>
      <c r="S42" s="62">
        <f t="shared" si="8"/>
        <v>58944</v>
      </c>
      <c r="T42" s="10"/>
      <c r="U42" s="64">
        <v>34.6</v>
      </c>
      <c r="V42" s="64">
        <v>30.77</v>
      </c>
      <c r="W42" s="10"/>
      <c r="X42" s="43">
        <v>8320000000</v>
      </c>
      <c r="Y42" s="36">
        <v>0.115</v>
      </c>
      <c r="Z42" s="10"/>
      <c r="AA42" s="20">
        <v>73</v>
      </c>
      <c r="AB42" s="20">
        <v>16</v>
      </c>
      <c r="AC42" s="20">
        <v>1</v>
      </c>
      <c r="AD42" s="20">
        <v>9</v>
      </c>
      <c r="AE42" s="20">
        <v>1</v>
      </c>
      <c r="AF42" s="66">
        <f t="shared" si="9"/>
        <v>100</v>
      </c>
      <c r="AG42" s="10"/>
      <c r="AH42" s="36">
        <v>5.8999999999999997E-2</v>
      </c>
      <c r="AI42" s="40">
        <v>36192</v>
      </c>
      <c r="AJ42" s="37">
        <v>0.81</v>
      </c>
      <c r="AK42" s="42" t="s">
        <v>210</v>
      </c>
      <c r="AL42" s="41">
        <v>1563</v>
      </c>
      <c r="AN42" s="86"/>
      <c r="AO42" s="87"/>
      <c r="AP42" s="88">
        <f t="shared" si="10"/>
        <v>0</v>
      </c>
      <c r="AR42" s="86">
        <f t="shared" si="11"/>
        <v>0</v>
      </c>
      <c r="AS42" s="87"/>
      <c r="AT42" s="88">
        <f t="shared" si="12"/>
        <v>0</v>
      </c>
      <c r="AV42" s="88">
        <v>0</v>
      </c>
    </row>
    <row r="43" spans="1:48" ht="24" customHeight="1">
      <c r="A43" s="16"/>
      <c r="B43" s="17">
        <f t="shared" si="5"/>
        <v>35</v>
      </c>
      <c r="C43" s="10"/>
      <c r="D43" s="18" t="s">
        <v>134</v>
      </c>
      <c r="E43" s="10"/>
      <c r="F43" s="18" t="s">
        <v>8</v>
      </c>
      <c r="G43" s="18" t="s">
        <v>212</v>
      </c>
      <c r="H43" s="10"/>
      <c r="I43" s="19">
        <v>38224408</v>
      </c>
      <c r="J43" s="19">
        <v>12680</v>
      </c>
      <c r="K43" s="17" t="s">
        <v>14</v>
      </c>
      <c r="L43" s="10"/>
      <c r="M43" s="60">
        <v>3026</v>
      </c>
      <c r="N43" s="60">
        <v>3698</v>
      </c>
      <c r="O43" s="60">
        <v>3698</v>
      </c>
      <c r="P43" s="10"/>
      <c r="Q43" s="60">
        <f>N43*$Q$189</f>
        <v>110940</v>
      </c>
      <c r="R43" s="10"/>
      <c r="S43" s="62">
        <f t="shared" si="8"/>
        <v>114638</v>
      </c>
      <c r="T43" s="10"/>
      <c r="U43" s="64">
        <v>9.6999999999999993</v>
      </c>
      <c r="V43" s="64">
        <v>9.6999999999999993</v>
      </c>
      <c r="W43" s="10"/>
      <c r="X43" s="43">
        <f>AP43+AT43</f>
        <v>36777571480</v>
      </c>
      <c r="Y43" s="36">
        <f>X43/AV43</f>
        <v>7.7913961629394859E-2</v>
      </c>
      <c r="Z43" s="10"/>
      <c r="AA43" s="20">
        <v>46.8</v>
      </c>
      <c r="AB43" s="20">
        <v>11.2</v>
      </c>
      <c r="AC43" s="20">
        <v>9</v>
      </c>
      <c r="AD43" s="20">
        <v>28.7</v>
      </c>
      <c r="AE43" s="20">
        <v>4.3</v>
      </c>
      <c r="AF43" s="66">
        <f t="shared" si="9"/>
        <v>100</v>
      </c>
      <c r="AG43" s="10"/>
      <c r="AH43" s="72"/>
      <c r="AI43" s="73"/>
      <c r="AJ43" s="74"/>
      <c r="AK43" s="75"/>
      <c r="AL43" s="76"/>
      <c r="AN43" s="57">
        <v>12431.575000000001</v>
      </c>
      <c r="AO43" s="35">
        <v>80</v>
      </c>
      <c r="AP43" s="43">
        <f t="shared" si="10"/>
        <v>3677757148</v>
      </c>
      <c r="AR43" s="57">
        <f t="shared" si="11"/>
        <v>12431.575000000001</v>
      </c>
      <c r="AS43" s="35">
        <v>24</v>
      </c>
      <c r="AT43" s="43">
        <f t="shared" si="12"/>
        <v>33099814332</v>
      </c>
      <c r="AV43" s="43">
        <v>472028000000</v>
      </c>
    </row>
    <row r="44" spans="1:48" ht="24" customHeight="1">
      <c r="A44" s="16"/>
      <c r="B44" s="17">
        <f t="shared" si="5"/>
        <v>36</v>
      </c>
      <c r="C44" s="10"/>
      <c r="D44" s="18" t="s">
        <v>158</v>
      </c>
      <c r="E44" s="10"/>
      <c r="F44" s="18" t="s">
        <v>22</v>
      </c>
      <c r="G44" s="18" t="s">
        <v>198</v>
      </c>
      <c r="H44" s="10"/>
      <c r="I44" s="19">
        <v>20798492</v>
      </c>
      <c r="J44" s="19">
        <v>3780</v>
      </c>
      <c r="K44" s="17" t="s">
        <v>9</v>
      </c>
      <c r="L44" s="10"/>
      <c r="M44" s="60">
        <v>3003</v>
      </c>
      <c r="N44" s="60">
        <v>3096</v>
      </c>
      <c r="O44" s="60">
        <v>2811</v>
      </c>
      <c r="P44" s="10"/>
      <c r="Q44" s="60">
        <f t="shared" ref="Q44:Q57" si="13">N44*$Q$188</f>
        <v>46440</v>
      </c>
      <c r="R44" s="10"/>
      <c r="S44" s="62">
        <f t="shared" si="8"/>
        <v>49536</v>
      </c>
      <c r="T44" s="10"/>
      <c r="U44" s="64">
        <v>14.9</v>
      </c>
      <c r="V44" s="64">
        <v>13.09</v>
      </c>
      <c r="W44" s="10"/>
      <c r="X44" s="43">
        <v>3970000000</v>
      </c>
      <c r="Y44" s="36">
        <v>4.9000000000000002E-2</v>
      </c>
      <c r="Z44" s="10"/>
      <c r="AA44" s="20">
        <v>38</v>
      </c>
      <c r="AB44" s="20">
        <v>20</v>
      </c>
      <c r="AC44" s="20">
        <v>3</v>
      </c>
      <c r="AD44" s="20">
        <v>38</v>
      </c>
      <c r="AE44" s="20">
        <v>1</v>
      </c>
      <c r="AF44" s="66">
        <f t="shared" si="9"/>
        <v>100</v>
      </c>
      <c r="AG44" s="10"/>
      <c r="AH44" s="36">
        <v>-4.8000000000000001E-2</v>
      </c>
      <c r="AI44" s="40">
        <v>32673</v>
      </c>
      <c r="AJ44" s="37">
        <v>0.63</v>
      </c>
      <c r="AK44" s="42" t="s">
        <v>213</v>
      </c>
      <c r="AL44" s="41">
        <v>598</v>
      </c>
      <c r="AN44" s="86"/>
      <c r="AO44" s="87"/>
      <c r="AP44" s="88">
        <f t="shared" si="10"/>
        <v>0</v>
      </c>
      <c r="AR44" s="86">
        <f t="shared" si="11"/>
        <v>0</v>
      </c>
      <c r="AS44" s="87"/>
      <c r="AT44" s="88">
        <f t="shared" si="12"/>
        <v>0</v>
      </c>
      <c r="AV44" s="88">
        <v>0</v>
      </c>
    </row>
    <row r="45" spans="1:48" ht="24" customHeight="1">
      <c r="A45" s="16"/>
      <c r="B45" s="17">
        <f t="shared" si="5"/>
        <v>37</v>
      </c>
      <c r="C45" s="10"/>
      <c r="D45" s="18" t="s">
        <v>94</v>
      </c>
      <c r="E45" s="10"/>
      <c r="F45" s="18" t="s">
        <v>11</v>
      </c>
      <c r="G45" s="18" t="s">
        <v>11</v>
      </c>
      <c r="H45" s="10"/>
      <c r="I45" s="19">
        <v>48461568</v>
      </c>
      <c r="J45" s="19">
        <v>1380</v>
      </c>
      <c r="K45" s="17" t="s">
        <v>9</v>
      </c>
      <c r="L45" s="10"/>
      <c r="M45" s="60">
        <v>2965</v>
      </c>
      <c r="N45" s="60">
        <v>13463</v>
      </c>
      <c r="O45" s="60">
        <v>5416</v>
      </c>
      <c r="P45" s="10"/>
      <c r="Q45" s="60">
        <f t="shared" si="13"/>
        <v>201945</v>
      </c>
      <c r="R45" s="10"/>
      <c r="S45" s="62">
        <f t="shared" si="8"/>
        <v>215408</v>
      </c>
      <c r="T45" s="10"/>
      <c r="U45" s="64">
        <v>27.8</v>
      </c>
      <c r="V45" s="64">
        <v>11.47</v>
      </c>
      <c r="W45" s="10"/>
      <c r="X45" s="43">
        <v>6550000000</v>
      </c>
      <c r="Y45" s="36">
        <v>9.1999999999999998E-2</v>
      </c>
      <c r="Z45" s="10"/>
      <c r="AA45" s="20">
        <v>49</v>
      </c>
      <c r="AB45" s="20">
        <v>6</v>
      </c>
      <c r="AC45" s="20">
        <v>6</v>
      </c>
      <c r="AD45" s="20">
        <v>38</v>
      </c>
      <c r="AE45" s="20">
        <v>1</v>
      </c>
      <c r="AF45" s="66">
        <f t="shared" si="9"/>
        <v>100</v>
      </c>
      <c r="AG45" s="10"/>
      <c r="AH45" s="36">
        <v>-6.7000000000000004E-2</v>
      </c>
      <c r="AI45" s="40">
        <v>4536</v>
      </c>
      <c r="AJ45" s="37">
        <v>0.67</v>
      </c>
      <c r="AK45" s="42" t="s">
        <v>213</v>
      </c>
      <c r="AL45" s="41">
        <v>636</v>
      </c>
      <c r="AN45" s="86"/>
      <c r="AO45" s="87"/>
      <c r="AP45" s="88">
        <f t="shared" si="10"/>
        <v>0</v>
      </c>
      <c r="AR45" s="86">
        <f t="shared" si="11"/>
        <v>0</v>
      </c>
      <c r="AS45" s="87"/>
      <c r="AT45" s="88">
        <f t="shared" si="12"/>
        <v>0</v>
      </c>
      <c r="AV45" s="88">
        <v>0</v>
      </c>
    </row>
    <row r="46" spans="1:48" ht="24" customHeight="1">
      <c r="A46" s="16"/>
      <c r="B46" s="17">
        <f t="shared" si="5"/>
        <v>38</v>
      </c>
      <c r="C46" s="10"/>
      <c r="D46" s="18" t="s">
        <v>58</v>
      </c>
      <c r="E46" s="10"/>
      <c r="F46" s="18" t="s">
        <v>13</v>
      </c>
      <c r="G46" s="18" t="s">
        <v>222</v>
      </c>
      <c r="H46" s="10"/>
      <c r="I46" s="19">
        <v>16385068</v>
      </c>
      <c r="J46" s="19">
        <v>5820</v>
      </c>
      <c r="K46" s="17" t="s">
        <v>9</v>
      </c>
      <c r="L46" s="10"/>
      <c r="M46" s="60">
        <v>2894</v>
      </c>
      <c r="N46" s="60">
        <v>3490</v>
      </c>
      <c r="O46" s="60">
        <v>4474</v>
      </c>
      <c r="P46" s="10"/>
      <c r="Q46" s="60">
        <f t="shared" si="13"/>
        <v>52350</v>
      </c>
      <c r="R46" s="10"/>
      <c r="S46" s="62">
        <f t="shared" si="8"/>
        <v>55840</v>
      </c>
      <c r="T46" s="10"/>
      <c r="U46" s="64">
        <v>21.3</v>
      </c>
      <c r="V46" s="64">
        <v>27.21</v>
      </c>
      <c r="W46" s="10"/>
      <c r="X46" s="43">
        <v>7080000000</v>
      </c>
      <c r="Y46" s="36">
        <v>7.0999999999999994E-2</v>
      </c>
      <c r="Z46" s="10"/>
      <c r="AA46" s="20">
        <v>32</v>
      </c>
      <c r="AB46" s="20">
        <v>18</v>
      </c>
      <c r="AC46" s="20">
        <v>2</v>
      </c>
      <c r="AD46" s="20">
        <v>47</v>
      </c>
      <c r="AE46" s="20">
        <v>1</v>
      </c>
      <c r="AF46" s="66">
        <f t="shared" si="9"/>
        <v>100</v>
      </c>
      <c r="AG46" s="10"/>
      <c r="AH46" s="36">
        <v>-9.0999999999999998E-2</v>
      </c>
      <c r="AI46" s="40">
        <v>11751</v>
      </c>
      <c r="AJ46" s="37">
        <v>0.75</v>
      </c>
      <c r="AK46" s="42" t="s">
        <v>213</v>
      </c>
      <c r="AL46" s="41">
        <v>1394</v>
      </c>
      <c r="AN46" s="86"/>
      <c r="AO46" s="87"/>
      <c r="AP46" s="88">
        <f t="shared" si="10"/>
        <v>0</v>
      </c>
      <c r="AR46" s="86">
        <f t="shared" si="11"/>
        <v>0</v>
      </c>
      <c r="AS46" s="87"/>
      <c r="AT46" s="88">
        <f t="shared" si="12"/>
        <v>0</v>
      </c>
      <c r="AV46" s="88">
        <v>0</v>
      </c>
    </row>
    <row r="47" spans="1:48" ht="24" customHeight="1">
      <c r="A47" s="16"/>
      <c r="B47" s="17">
        <f t="shared" si="5"/>
        <v>39</v>
      </c>
      <c r="C47" s="10"/>
      <c r="D47" s="21" t="s">
        <v>10</v>
      </c>
      <c r="E47" s="10"/>
      <c r="F47" s="18" t="s">
        <v>11</v>
      </c>
      <c r="G47" s="18" t="s">
        <v>11</v>
      </c>
      <c r="H47" s="10"/>
      <c r="I47" s="19">
        <v>28813464</v>
      </c>
      <c r="J47" s="19">
        <v>3440</v>
      </c>
      <c r="K47" s="17" t="s">
        <v>9</v>
      </c>
      <c r="L47" s="10"/>
      <c r="M47" s="60">
        <v>2845</v>
      </c>
      <c r="N47" s="60">
        <v>6797</v>
      </c>
      <c r="O47" s="60">
        <v>6769</v>
      </c>
      <c r="P47" s="10"/>
      <c r="Q47" s="60">
        <f t="shared" si="13"/>
        <v>101955</v>
      </c>
      <c r="R47" s="10"/>
      <c r="S47" s="62">
        <f t="shared" si="8"/>
        <v>108752</v>
      </c>
      <c r="T47" s="10"/>
      <c r="U47" s="64">
        <v>23.61</v>
      </c>
      <c r="V47" s="64">
        <v>24.82</v>
      </c>
      <c r="W47" s="10"/>
      <c r="X47" s="43">
        <v>7930000000</v>
      </c>
      <c r="Y47" s="36">
        <v>7.8E-2</v>
      </c>
      <c r="Z47" s="10"/>
      <c r="AA47" s="20">
        <v>51</v>
      </c>
      <c r="AB47" s="20">
        <v>3</v>
      </c>
      <c r="AC47" s="20">
        <v>1</v>
      </c>
      <c r="AD47" s="20">
        <v>44</v>
      </c>
      <c r="AE47" s="20">
        <v>1</v>
      </c>
      <c r="AF47" s="66">
        <f t="shared" si="9"/>
        <v>100</v>
      </c>
      <c r="AG47" s="10"/>
      <c r="AH47" s="36">
        <v>-0.159</v>
      </c>
      <c r="AI47" s="40">
        <v>2708</v>
      </c>
      <c r="AJ47" s="37">
        <v>0.64</v>
      </c>
      <c r="AK47" s="42" t="s">
        <v>214</v>
      </c>
      <c r="AL47" s="41">
        <v>1670</v>
      </c>
      <c r="AN47" s="86"/>
      <c r="AO47" s="87"/>
      <c r="AP47" s="88">
        <f t="shared" si="10"/>
        <v>0</v>
      </c>
      <c r="AR47" s="86">
        <f t="shared" si="11"/>
        <v>0</v>
      </c>
      <c r="AS47" s="87"/>
      <c r="AT47" s="88">
        <f t="shared" si="12"/>
        <v>0</v>
      </c>
      <c r="AV47" s="88">
        <v>0</v>
      </c>
    </row>
    <row r="48" spans="1:48" ht="24" customHeight="1">
      <c r="A48" s="16"/>
      <c r="B48" s="17">
        <f t="shared" si="5"/>
        <v>40</v>
      </c>
      <c r="C48" s="10"/>
      <c r="D48" s="18" t="s">
        <v>133</v>
      </c>
      <c r="E48" s="10"/>
      <c r="F48" s="18" t="s">
        <v>13</v>
      </c>
      <c r="G48" s="18" t="s">
        <v>222</v>
      </c>
      <c r="H48" s="10"/>
      <c r="I48" s="19">
        <v>31773840</v>
      </c>
      <c r="J48" s="19">
        <v>5950</v>
      </c>
      <c r="K48" s="17" t="s">
        <v>9</v>
      </c>
      <c r="L48" s="10"/>
      <c r="M48" s="60">
        <v>2696</v>
      </c>
      <c r="N48" s="60">
        <v>4286</v>
      </c>
      <c r="O48" s="60">
        <v>4555</v>
      </c>
      <c r="P48" s="10"/>
      <c r="Q48" s="60">
        <f t="shared" si="13"/>
        <v>64290</v>
      </c>
      <c r="R48" s="10"/>
      <c r="S48" s="62">
        <f t="shared" si="8"/>
        <v>68576</v>
      </c>
      <c r="T48" s="10"/>
      <c r="U48" s="64">
        <v>13.5</v>
      </c>
      <c r="V48" s="64">
        <v>13.95</v>
      </c>
      <c r="W48" s="10"/>
      <c r="X48" s="43">
        <v>8600000000</v>
      </c>
      <c r="Y48" s="36">
        <v>4.4999999999999998E-2</v>
      </c>
      <c r="Z48" s="10"/>
      <c r="AA48" s="20">
        <v>40</v>
      </c>
      <c r="AB48" s="20">
        <v>7</v>
      </c>
      <c r="AC48" s="20">
        <v>3</v>
      </c>
      <c r="AD48" s="20">
        <v>49</v>
      </c>
      <c r="AE48" s="20">
        <v>1</v>
      </c>
      <c r="AF48" s="66">
        <f t="shared" si="9"/>
        <v>100</v>
      </c>
      <c r="AG48" s="10"/>
      <c r="AH48" s="36">
        <v>-0.127</v>
      </c>
      <c r="AI48" s="40">
        <v>17640</v>
      </c>
      <c r="AJ48" s="37">
        <v>0.71</v>
      </c>
      <c r="AK48" s="42" t="s">
        <v>213</v>
      </c>
      <c r="AL48" s="41">
        <v>697</v>
      </c>
      <c r="AN48" s="86"/>
      <c r="AO48" s="87"/>
      <c r="AP48" s="88">
        <f t="shared" si="10"/>
        <v>0</v>
      </c>
      <c r="AR48" s="86">
        <f t="shared" si="11"/>
        <v>0</v>
      </c>
      <c r="AS48" s="87"/>
      <c r="AT48" s="88">
        <f t="shared" si="12"/>
        <v>0</v>
      </c>
      <c r="AV48" s="88">
        <v>0</v>
      </c>
    </row>
    <row r="49" spans="1:48" ht="24" customHeight="1">
      <c r="A49" s="16"/>
      <c r="B49" s="17">
        <f t="shared" si="5"/>
        <v>41</v>
      </c>
      <c r="C49" s="10"/>
      <c r="D49" s="18" t="s">
        <v>93</v>
      </c>
      <c r="E49" s="10"/>
      <c r="F49" s="18" t="s">
        <v>8</v>
      </c>
      <c r="G49" s="18" t="s">
        <v>212</v>
      </c>
      <c r="H49" s="10"/>
      <c r="I49" s="19">
        <v>17987736</v>
      </c>
      <c r="J49" s="19">
        <v>8710</v>
      </c>
      <c r="K49" s="17" t="s">
        <v>9</v>
      </c>
      <c r="L49" s="10"/>
      <c r="M49" s="60">
        <v>2625</v>
      </c>
      <c r="N49" s="60">
        <v>3158</v>
      </c>
      <c r="O49" s="60">
        <v>2780</v>
      </c>
      <c r="P49" s="10"/>
      <c r="Q49" s="60">
        <f t="shared" si="13"/>
        <v>47370</v>
      </c>
      <c r="R49" s="10"/>
      <c r="S49" s="62">
        <f t="shared" si="8"/>
        <v>50528</v>
      </c>
      <c r="T49" s="10"/>
      <c r="U49" s="64">
        <v>17.600000000000001</v>
      </c>
      <c r="V49" s="64">
        <v>15.73</v>
      </c>
      <c r="W49" s="10"/>
      <c r="X49" s="43">
        <v>8100000000</v>
      </c>
      <c r="Y49" s="36">
        <v>5.8999999999999997E-2</v>
      </c>
      <c r="Z49" s="10"/>
      <c r="AA49" s="20">
        <v>61</v>
      </c>
      <c r="AB49" s="20">
        <v>5</v>
      </c>
      <c r="AC49" s="20">
        <v>1</v>
      </c>
      <c r="AD49" s="20">
        <v>32</v>
      </c>
      <c r="AE49" s="20">
        <v>1</v>
      </c>
      <c r="AF49" s="66">
        <f t="shared" si="9"/>
        <v>100</v>
      </c>
      <c r="AG49" s="10"/>
      <c r="AH49" s="36">
        <v>-0.17499999999999999</v>
      </c>
      <c r="AI49" s="40">
        <v>24367</v>
      </c>
      <c r="AJ49" s="37">
        <v>0.82</v>
      </c>
      <c r="AK49" s="42" t="s">
        <v>213</v>
      </c>
      <c r="AL49" s="41">
        <v>969</v>
      </c>
      <c r="AN49" s="86"/>
      <c r="AO49" s="87"/>
      <c r="AP49" s="88">
        <f t="shared" si="10"/>
        <v>0</v>
      </c>
      <c r="AR49" s="86">
        <f t="shared" si="11"/>
        <v>0</v>
      </c>
      <c r="AS49" s="87"/>
      <c r="AT49" s="88">
        <f t="shared" si="12"/>
        <v>0</v>
      </c>
      <c r="AV49" s="88">
        <v>0</v>
      </c>
    </row>
    <row r="50" spans="1:48" ht="24" customHeight="1">
      <c r="A50" s="16"/>
      <c r="B50" s="17">
        <f t="shared" si="5"/>
        <v>42</v>
      </c>
      <c r="C50" s="10"/>
      <c r="D50" s="18" t="s">
        <v>181</v>
      </c>
      <c r="E50" s="10"/>
      <c r="F50" s="18" t="s">
        <v>8</v>
      </c>
      <c r="G50" s="18" t="s">
        <v>212</v>
      </c>
      <c r="H50" s="10"/>
      <c r="I50" s="19">
        <v>31446796</v>
      </c>
      <c r="J50" s="19">
        <v>2220</v>
      </c>
      <c r="K50" s="17" t="s">
        <v>9</v>
      </c>
      <c r="L50" s="10"/>
      <c r="M50" s="60">
        <v>2496</v>
      </c>
      <c r="N50" s="60">
        <v>3617</v>
      </c>
      <c r="O50" s="60">
        <v>4015</v>
      </c>
      <c r="P50" s="10"/>
      <c r="Q50" s="60">
        <f t="shared" si="13"/>
        <v>54255</v>
      </c>
      <c r="R50" s="10"/>
      <c r="S50" s="62">
        <f t="shared" si="8"/>
        <v>57872</v>
      </c>
      <c r="T50" s="10"/>
      <c r="U50" s="64">
        <v>11.5</v>
      </c>
      <c r="V50" s="64">
        <v>12.63</v>
      </c>
      <c r="W50" s="10"/>
      <c r="X50" s="43">
        <v>2550000000</v>
      </c>
      <c r="Y50" s="36">
        <v>3.7999999999999999E-2</v>
      </c>
      <c r="Z50" s="10"/>
      <c r="AA50" s="20">
        <v>55</v>
      </c>
      <c r="AB50" s="20">
        <v>4</v>
      </c>
      <c r="AC50" s="20">
        <v>1</v>
      </c>
      <c r="AD50" s="20">
        <v>39</v>
      </c>
      <c r="AE50" s="20">
        <v>1</v>
      </c>
      <c r="AF50" s="66">
        <f t="shared" si="9"/>
        <v>100</v>
      </c>
      <c r="AG50" s="10"/>
      <c r="AH50" s="36">
        <v>-6.0999999999999999E-2</v>
      </c>
      <c r="AI50" s="40">
        <v>0</v>
      </c>
      <c r="AJ50" s="37">
        <v>0.84</v>
      </c>
      <c r="AK50" s="42" t="s">
        <v>210</v>
      </c>
      <c r="AL50" s="41">
        <v>760</v>
      </c>
      <c r="AN50" s="86"/>
      <c r="AO50" s="87"/>
      <c r="AP50" s="88">
        <f t="shared" si="10"/>
        <v>0</v>
      </c>
      <c r="AR50" s="86">
        <f t="shared" si="11"/>
        <v>0</v>
      </c>
      <c r="AS50" s="87"/>
      <c r="AT50" s="88">
        <f t="shared" si="12"/>
        <v>0</v>
      </c>
      <c r="AV50" s="88">
        <v>0</v>
      </c>
    </row>
    <row r="51" spans="1:48" ht="24" customHeight="1">
      <c r="A51" s="16"/>
      <c r="B51" s="17">
        <f t="shared" si="5"/>
        <v>43</v>
      </c>
      <c r="C51" s="10"/>
      <c r="D51" s="18" t="s">
        <v>103</v>
      </c>
      <c r="E51" s="10"/>
      <c r="F51" s="18" t="s">
        <v>5</v>
      </c>
      <c r="G51" s="18" t="s">
        <v>226</v>
      </c>
      <c r="H51" s="10"/>
      <c r="I51" s="19">
        <v>6293253</v>
      </c>
      <c r="J51" s="19">
        <v>4730</v>
      </c>
      <c r="K51" s="17" t="s">
        <v>9</v>
      </c>
      <c r="L51" s="10"/>
      <c r="M51" s="60">
        <v>2414</v>
      </c>
      <c r="N51" s="60">
        <v>1645</v>
      </c>
      <c r="O51" s="60">
        <v>1680</v>
      </c>
      <c r="P51" s="10"/>
      <c r="Q51" s="60">
        <f t="shared" si="13"/>
        <v>24675</v>
      </c>
      <c r="R51" s="10"/>
      <c r="S51" s="62">
        <f t="shared" si="8"/>
        <v>26320</v>
      </c>
      <c r="T51" s="10"/>
      <c r="U51" s="64">
        <v>26.1</v>
      </c>
      <c r="V51" s="64">
        <v>24.63</v>
      </c>
      <c r="W51" s="10"/>
      <c r="X51" s="43">
        <v>2280000000</v>
      </c>
      <c r="Y51" s="36">
        <v>8.6999999999999994E-2</v>
      </c>
      <c r="Z51" s="10"/>
      <c r="AA51" s="20">
        <v>69</v>
      </c>
      <c r="AB51" s="20">
        <v>11</v>
      </c>
      <c r="AC51" s="20">
        <v>1</v>
      </c>
      <c r="AD51" s="20">
        <v>18</v>
      </c>
      <c r="AE51" s="20">
        <v>1</v>
      </c>
      <c r="AF51" s="66">
        <f t="shared" si="9"/>
        <v>100</v>
      </c>
      <c r="AG51" s="10"/>
      <c r="AH51" s="36">
        <v>-3.6999999999999998E-2</v>
      </c>
      <c r="AI51" s="40">
        <v>56465</v>
      </c>
      <c r="AJ51" s="37">
        <v>0.83</v>
      </c>
      <c r="AK51" s="42" t="s">
        <v>213</v>
      </c>
      <c r="AL51" s="41">
        <v>1373</v>
      </c>
      <c r="AN51" s="86"/>
      <c r="AO51" s="87"/>
      <c r="AP51" s="88">
        <f t="shared" si="10"/>
        <v>0</v>
      </c>
      <c r="AR51" s="86">
        <f t="shared" si="11"/>
        <v>0</v>
      </c>
      <c r="AS51" s="87"/>
      <c r="AT51" s="88">
        <f t="shared" si="12"/>
        <v>0</v>
      </c>
      <c r="AV51" s="88">
        <v>0</v>
      </c>
    </row>
    <row r="52" spans="1:48" ht="24" customHeight="1">
      <c r="A52" s="16"/>
      <c r="B52" s="17">
        <f t="shared" si="5"/>
        <v>44</v>
      </c>
      <c r="C52" s="10"/>
      <c r="D52" s="18" t="s">
        <v>21</v>
      </c>
      <c r="E52" s="10"/>
      <c r="F52" s="18" t="s">
        <v>22</v>
      </c>
      <c r="G52" s="18" t="s">
        <v>198</v>
      </c>
      <c r="H52" s="10"/>
      <c r="I52" s="19">
        <v>162951552</v>
      </c>
      <c r="J52" s="19">
        <v>1330</v>
      </c>
      <c r="K52" s="17" t="s">
        <v>9</v>
      </c>
      <c r="L52" s="10"/>
      <c r="M52" s="60">
        <v>2376</v>
      </c>
      <c r="N52" s="60">
        <v>24954</v>
      </c>
      <c r="O52" s="60">
        <v>11825</v>
      </c>
      <c r="P52" s="10"/>
      <c r="Q52" s="60">
        <f t="shared" si="13"/>
        <v>374310</v>
      </c>
      <c r="R52" s="10"/>
      <c r="S52" s="62">
        <f t="shared" si="8"/>
        <v>399264</v>
      </c>
      <c r="T52" s="10"/>
      <c r="U52" s="64">
        <v>15.3</v>
      </c>
      <c r="V52" s="64">
        <v>7.61</v>
      </c>
      <c r="W52" s="10"/>
      <c r="X52" s="43">
        <v>11270000000</v>
      </c>
      <c r="Y52" s="36">
        <v>5.0999999999999997E-2</v>
      </c>
      <c r="Z52" s="10"/>
      <c r="AA52" s="20">
        <v>18</v>
      </c>
      <c r="AB52" s="20">
        <v>33</v>
      </c>
      <c r="AC52" s="20">
        <v>12</v>
      </c>
      <c r="AD52" s="20">
        <v>32</v>
      </c>
      <c r="AE52" s="20">
        <v>5</v>
      </c>
      <c r="AF52" s="66">
        <f t="shared" si="9"/>
        <v>100</v>
      </c>
      <c r="AG52" s="10"/>
      <c r="AH52" s="36">
        <v>-4.3999999999999997E-2</v>
      </c>
      <c r="AI52" s="40">
        <v>1767</v>
      </c>
      <c r="AJ52" s="37">
        <v>0.67</v>
      </c>
      <c r="AK52" s="42" t="s">
        <v>223</v>
      </c>
      <c r="AL52" s="41">
        <v>417</v>
      </c>
      <c r="AN52" s="86"/>
      <c r="AO52" s="87"/>
      <c r="AP52" s="88">
        <f t="shared" si="10"/>
        <v>0</v>
      </c>
      <c r="AR52" s="86">
        <f t="shared" si="11"/>
        <v>0</v>
      </c>
      <c r="AS52" s="87"/>
      <c r="AT52" s="88">
        <f t="shared" si="12"/>
        <v>0</v>
      </c>
      <c r="AV52" s="88">
        <v>0</v>
      </c>
    </row>
    <row r="53" spans="1:48" ht="24" customHeight="1">
      <c r="A53" s="16"/>
      <c r="B53" s="17">
        <f t="shared" si="5"/>
        <v>45</v>
      </c>
      <c r="C53" s="10"/>
      <c r="D53" s="18" t="s">
        <v>159</v>
      </c>
      <c r="E53" s="10"/>
      <c r="F53" s="18" t="s">
        <v>5</v>
      </c>
      <c r="G53" s="18" t="s">
        <v>11</v>
      </c>
      <c r="H53" s="10"/>
      <c r="I53" s="19">
        <v>39578828</v>
      </c>
      <c r="J53" s="19">
        <v>2140</v>
      </c>
      <c r="K53" s="17" t="s">
        <v>9</v>
      </c>
      <c r="L53" s="10"/>
      <c r="M53" s="60">
        <v>2311</v>
      </c>
      <c r="N53" s="60">
        <v>10178</v>
      </c>
      <c r="O53" s="60">
        <v>10798</v>
      </c>
      <c r="P53" s="10"/>
      <c r="Q53" s="60">
        <f t="shared" si="13"/>
        <v>152670</v>
      </c>
      <c r="R53" s="10"/>
      <c r="S53" s="62">
        <f t="shared" si="8"/>
        <v>162848</v>
      </c>
      <c r="T53" s="10"/>
      <c r="U53" s="64">
        <v>25.7</v>
      </c>
      <c r="V53" s="64">
        <v>27.41</v>
      </c>
      <c r="W53" s="10"/>
      <c r="X53" s="43">
        <v>8170000000</v>
      </c>
      <c r="Y53" s="36">
        <v>8.5999999999999993E-2</v>
      </c>
      <c r="Z53" s="10"/>
      <c r="AA53" s="20">
        <v>58</v>
      </c>
      <c r="AB53" s="20">
        <v>20</v>
      </c>
      <c r="AC53" s="20">
        <v>1</v>
      </c>
      <c r="AD53" s="20">
        <v>20</v>
      </c>
      <c r="AE53" s="20">
        <v>1</v>
      </c>
      <c r="AF53" s="66">
        <f t="shared" si="9"/>
        <v>100</v>
      </c>
      <c r="AG53" s="10"/>
      <c r="AH53" s="36">
        <v>-0.09</v>
      </c>
      <c r="AI53" s="40">
        <v>3165</v>
      </c>
      <c r="AJ53" s="37">
        <v>0.61</v>
      </c>
      <c r="AK53" s="42" t="s">
        <v>214</v>
      </c>
      <c r="AL53" s="41">
        <v>1749</v>
      </c>
      <c r="AN53" s="86"/>
      <c r="AO53" s="87"/>
      <c r="AP53" s="88">
        <f t="shared" si="10"/>
        <v>0</v>
      </c>
      <c r="AR53" s="86">
        <f t="shared" si="11"/>
        <v>0</v>
      </c>
      <c r="AS53" s="87"/>
      <c r="AT53" s="88">
        <f t="shared" si="12"/>
        <v>0</v>
      </c>
      <c r="AV53" s="88">
        <v>0</v>
      </c>
    </row>
    <row r="54" spans="1:48" ht="24" customHeight="1">
      <c r="A54" s="16"/>
      <c r="B54" s="17">
        <f t="shared" si="5"/>
        <v>46</v>
      </c>
      <c r="C54" s="10"/>
      <c r="D54" s="18" t="s">
        <v>76</v>
      </c>
      <c r="E54" s="10"/>
      <c r="F54" s="18" t="s">
        <v>13</v>
      </c>
      <c r="G54" s="18" t="s">
        <v>222</v>
      </c>
      <c r="H54" s="10"/>
      <c r="I54" s="19">
        <v>16582469</v>
      </c>
      <c r="J54" s="19">
        <v>3790</v>
      </c>
      <c r="K54" s="17" t="s">
        <v>9</v>
      </c>
      <c r="L54" s="10"/>
      <c r="M54" s="60">
        <v>2058</v>
      </c>
      <c r="N54" s="60">
        <v>2758</v>
      </c>
      <c r="O54" s="60">
        <v>2635</v>
      </c>
      <c r="P54" s="10"/>
      <c r="Q54" s="60">
        <f t="shared" si="13"/>
        <v>41370</v>
      </c>
      <c r="R54" s="10"/>
      <c r="S54" s="62">
        <f t="shared" si="8"/>
        <v>44128</v>
      </c>
      <c r="T54" s="10"/>
      <c r="U54" s="64">
        <v>16.600000000000001</v>
      </c>
      <c r="V54" s="64">
        <v>15.92</v>
      </c>
      <c r="W54" s="10"/>
      <c r="X54" s="43">
        <v>3800000000</v>
      </c>
      <c r="Y54" s="36">
        <v>5.5E-2</v>
      </c>
      <c r="Z54" s="10"/>
      <c r="AA54" s="20">
        <v>38</v>
      </c>
      <c r="AB54" s="20">
        <v>14</v>
      </c>
      <c r="AC54" s="20">
        <v>2</v>
      </c>
      <c r="AD54" s="20">
        <v>45</v>
      </c>
      <c r="AE54" s="20">
        <v>1</v>
      </c>
      <c r="AF54" s="66">
        <f t="shared" si="9"/>
        <v>100</v>
      </c>
      <c r="AG54" s="10"/>
      <c r="AH54" s="36">
        <v>2.5999999999999999E-2</v>
      </c>
      <c r="AI54" s="40">
        <v>19600</v>
      </c>
      <c r="AJ54" s="37">
        <v>0.82</v>
      </c>
      <c r="AK54" s="42" t="s">
        <v>210</v>
      </c>
      <c r="AL54" s="41">
        <v>863</v>
      </c>
      <c r="AN54" s="86"/>
      <c r="AO54" s="87"/>
      <c r="AP54" s="88">
        <f t="shared" si="10"/>
        <v>0</v>
      </c>
      <c r="AR54" s="86">
        <f t="shared" si="11"/>
        <v>0</v>
      </c>
      <c r="AS54" s="87"/>
      <c r="AT54" s="88">
        <f t="shared" si="12"/>
        <v>0</v>
      </c>
      <c r="AV54" s="88">
        <v>0</v>
      </c>
    </row>
    <row r="55" spans="1:48" s="25" customFormat="1" ht="24" customHeight="1">
      <c r="A55" s="224"/>
      <c r="B55" s="14">
        <f t="shared" si="5"/>
        <v>47</v>
      </c>
      <c r="C55" s="24"/>
      <c r="D55" s="22" t="s">
        <v>122</v>
      </c>
      <c r="E55" s="24"/>
      <c r="F55" s="22" t="s">
        <v>22</v>
      </c>
      <c r="G55" s="22" t="s">
        <v>198</v>
      </c>
      <c r="H55" s="24"/>
      <c r="I55" s="23">
        <v>28982772</v>
      </c>
      <c r="J55" s="23">
        <v>730</v>
      </c>
      <c r="K55" s="14" t="s">
        <v>6</v>
      </c>
      <c r="L55" s="24"/>
      <c r="M55" s="61">
        <v>2006</v>
      </c>
      <c r="N55" s="61">
        <v>4622</v>
      </c>
      <c r="O55" s="61">
        <v>6765</v>
      </c>
      <c r="P55" s="24"/>
      <c r="Q55" s="61">
        <f t="shared" si="13"/>
        <v>69330</v>
      </c>
      <c r="R55" s="24"/>
      <c r="S55" s="63">
        <f t="shared" si="8"/>
        <v>73952</v>
      </c>
      <c r="T55" s="24"/>
      <c r="U55" s="223">
        <v>15.9</v>
      </c>
      <c r="V55" s="223">
        <v>22.88</v>
      </c>
      <c r="W55" s="24"/>
      <c r="X55" s="49">
        <v>1120000000</v>
      </c>
      <c r="Y55" s="50">
        <v>5.2999999999999999E-2</v>
      </c>
      <c r="Z55" s="24"/>
      <c r="AA55" s="13">
        <v>20</v>
      </c>
      <c r="AB55" s="13">
        <v>20</v>
      </c>
      <c r="AC55" s="13">
        <v>6</v>
      </c>
      <c r="AD55" s="13">
        <v>53</v>
      </c>
      <c r="AE55" s="13">
        <v>1</v>
      </c>
      <c r="AF55" s="67">
        <f t="shared" si="9"/>
        <v>100</v>
      </c>
      <c r="AG55" s="24"/>
      <c r="AH55" s="50">
        <v>-6.0000000000000001E-3</v>
      </c>
      <c r="AI55" s="51">
        <v>8071</v>
      </c>
      <c r="AJ55" s="52">
        <v>0.72</v>
      </c>
      <c r="AK55" s="53" t="s">
        <v>213</v>
      </c>
      <c r="AL55" s="54">
        <v>1084</v>
      </c>
      <c r="AN55" s="90"/>
      <c r="AO55" s="91"/>
      <c r="AP55" s="92">
        <f t="shared" si="10"/>
        <v>0</v>
      </c>
      <c r="AR55" s="90">
        <f t="shared" si="11"/>
        <v>0</v>
      </c>
      <c r="AS55" s="91"/>
      <c r="AT55" s="92">
        <f t="shared" si="12"/>
        <v>0</v>
      </c>
      <c r="AV55" s="92">
        <v>0</v>
      </c>
    </row>
    <row r="56" spans="1:48" ht="24" customHeight="1">
      <c r="A56" s="16"/>
      <c r="B56" s="17">
        <f t="shared" si="5"/>
        <v>48</v>
      </c>
      <c r="C56" s="10"/>
      <c r="D56" s="18" t="s">
        <v>139</v>
      </c>
      <c r="E56" s="10"/>
      <c r="F56" s="18" t="s">
        <v>8</v>
      </c>
      <c r="G56" s="18" t="s">
        <v>212</v>
      </c>
      <c r="H56" s="10"/>
      <c r="I56" s="19">
        <v>19778084</v>
      </c>
      <c r="J56" s="19">
        <v>9470</v>
      </c>
      <c r="K56" s="17" t="s">
        <v>9</v>
      </c>
      <c r="L56" s="10"/>
      <c r="M56" s="60">
        <v>1913</v>
      </c>
      <c r="N56" s="60">
        <v>2044</v>
      </c>
      <c r="O56" s="60">
        <v>2208</v>
      </c>
      <c r="P56" s="10"/>
      <c r="Q56" s="60">
        <f t="shared" si="13"/>
        <v>30660</v>
      </c>
      <c r="R56" s="10"/>
      <c r="S56" s="62">
        <f t="shared" si="8"/>
        <v>32704</v>
      </c>
      <c r="T56" s="10"/>
      <c r="U56" s="64">
        <v>10.3</v>
      </c>
      <c r="V56" s="64">
        <v>11.28</v>
      </c>
      <c r="W56" s="10"/>
      <c r="X56" s="43">
        <v>6500000000</v>
      </c>
      <c r="Y56" s="36">
        <v>3.4000000000000002E-2</v>
      </c>
      <c r="Z56" s="10"/>
      <c r="AA56" s="20">
        <v>48</v>
      </c>
      <c r="AB56" s="20">
        <v>6</v>
      </c>
      <c r="AC56" s="20">
        <v>5</v>
      </c>
      <c r="AD56" s="20">
        <v>39</v>
      </c>
      <c r="AE56" s="20">
        <v>2</v>
      </c>
      <c r="AF56" s="66">
        <f t="shared" si="9"/>
        <v>100</v>
      </c>
      <c r="AG56" s="10"/>
      <c r="AH56" s="36">
        <v>-2.1000000000000001E-2</v>
      </c>
      <c r="AI56" s="40">
        <v>35467</v>
      </c>
      <c r="AJ56" s="37">
        <v>0.69</v>
      </c>
      <c r="AK56" s="42" t="s">
        <v>213</v>
      </c>
      <c r="AL56" s="41">
        <v>723</v>
      </c>
      <c r="AN56" s="86"/>
      <c r="AO56" s="87"/>
      <c r="AP56" s="88">
        <f t="shared" si="10"/>
        <v>0</v>
      </c>
      <c r="AR56" s="86">
        <f t="shared" si="11"/>
        <v>0</v>
      </c>
      <c r="AS56" s="87"/>
      <c r="AT56" s="88">
        <f t="shared" si="12"/>
        <v>0</v>
      </c>
      <c r="AV56" s="88">
        <v>0</v>
      </c>
    </row>
    <row r="57" spans="1:48" ht="24" customHeight="1">
      <c r="A57" s="16"/>
      <c r="B57" s="17">
        <f t="shared" si="5"/>
        <v>49</v>
      </c>
      <c r="C57" s="10"/>
      <c r="D57" s="18" t="s">
        <v>38</v>
      </c>
      <c r="E57" s="10"/>
      <c r="F57" s="18" t="s">
        <v>11</v>
      </c>
      <c r="G57" s="18" t="s">
        <v>11</v>
      </c>
      <c r="H57" s="10"/>
      <c r="I57" s="19">
        <v>23439188</v>
      </c>
      <c r="J57" s="19">
        <v>1200</v>
      </c>
      <c r="K57" s="17" t="s">
        <v>9</v>
      </c>
      <c r="L57" s="10"/>
      <c r="M57" s="60">
        <v>1879</v>
      </c>
      <c r="N57" s="60">
        <v>7066</v>
      </c>
      <c r="O57" s="60">
        <v>4120</v>
      </c>
      <c r="P57" s="10"/>
      <c r="Q57" s="60">
        <f t="shared" si="13"/>
        <v>105990</v>
      </c>
      <c r="R57" s="10"/>
      <c r="S57" s="62">
        <f t="shared" si="8"/>
        <v>113056</v>
      </c>
      <c r="T57" s="10"/>
      <c r="U57" s="64">
        <v>30.1</v>
      </c>
      <c r="V57" s="64">
        <v>15.27</v>
      </c>
      <c r="W57" s="10"/>
      <c r="X57" s="43">
        <v>3270000000</v>
      </c>
      <c r="Y57" s="36">
        <v>0.1</v>
      </c>
      <c r="Z57" s="10"/>
      <c r="AA57" s="20">
        <v>64</v>
      </c>
      <c r="AB57" s="20">
        <v>20</v>
      </c>
      <c r="AC57" s="20">
        <v>1</v>
      </c>
      <c r="AD57" s="20">
        <v>14</v>
      </c>
      <c r="AE57" s="20">
        <v>1</v>
      </c>
      <c r="AF57" s="66">
        <f t="shared" si="9"/>
        <v>100</v>
      </c>
      <c r="AG57" s="10"/>
      <c r="AH57" s="36">
        <v>-8.3000000000000004E-2</v>
      </c>
      <c r="AI57" s="40">
        <v>3235</v>
      </c>
      <c r="AJ57" s="37">
        <v>0.64</v>
      </c>
      <c r="AK57" s="42" t="s">
        <v>214</v>
      </c>
      <c r="AL57" s="41">
        <v>878</v>
      </c>
      <c r="AN57" s="86"/>
      <c r="AO57" s="87"/>
      <c r="AP57" s="88">
        <f t="shared" si="10"/>
        <v>0</v>
      </c>
      <c r="AR57" s="86">
        <f t="shared" si="11"/>
        <v>0</v>
      </c>
      <c r="AS57" s="87"/>
      <c r="AT57" s="88">
        <f t="shared" si="12"/>
        <v>0</v>
      </c>
      <c r="AV57" s="88">
        <v>0</v>
      </c>
    </row>
    <row r="58" spans="1:48" ht="24" customHeight="1">
      <c r="A58" s="16"/>
      <c r="B58" s="17">
        <f t="shared" si="5"/>
        <v>50</v>
      </c>
      <c r="C58" s="10"/>
      <c r="D58" s="18" t="s">
        <v>39</v>
      </c>
      <c r="E58" s="10"/>
      <c r="F58" s="18" t="s">
        <v>13</v>
      </c>
      <c r="G58" s="18" t="s">
        <v>222</v>
      </c>
      <c r="H58" s="10"/>
      <c r="I58" s="19">
        <v>36289824</v>
      </c>
      <c r="J58" s="19">
        <v>43660</v>
      </c>
      <c r="K58" s="17" t="s">
        <v>14</v>
      </c>
      <c r="L58" s="10"/>
      <c r="M58" s="60">
        <v>1858</v>
      </c>
      <c r="N58" s="60">
        <v>2118</v>
      </c>
      <c r="O58" s="60">
        <v>2118</v>
      </c>
      <c r="P58" s="10"/>
      <c r="Q58" s="60">
        <f>N58*$Q$189</f>
        <v>63540</v>
      </c>
      <c r="R58" s="10"/>
      <c r="S58" s="62">
        <f t="shared" si="8"/>
        <v>65658</v>
      </c>
      <c r="T58" s="10"/>
      <c r="U58" s="64">
        <v>5.8</v>
      </c>
      <c r="V58" s="64">
        <v>5.8</v>
      </c>
      <c r="W58" s="10"/>
      <c r="X58" s="43">
        <f>AP58+AT58</f>
        <v>71639064254.399994</v>
      </c>
      <c r="Y58" s="36">
        <f>X58/AV58</f>
        <v>4.691490782868369E-2</v>
      </c>
      <c r="Z58" s="10"/>
      <c r="AA58" s="20">
        <v>64.3</v>
      </c>
      <c r="AB58" s="20">
        <v>10.8</v>
      </c>
      <c r="AC58" s="20">
        <v>2.5</v>
      </c>
      <c r="AD58" s="20">
        <v>15.2</v>
      </c>
      <c r="AE58" s="20">
        <v>7.2</v>
      </c>
      <c r="AF58" s="66">
        <f t="shared" si="9"/>
        <v>100</v>
      </c>
      <c r="AG58" s="10"/>
      <c r="AH58" s="72"/>
      <c r="AI58" s="73"/>
      <c r="AJ58" s="74"/>
      <c r="AK58" s="75"/>
      <c r="AL58" s="76"/>
      <c r="AN58" s="57">
        <v>42279.900999999998</v>
      </c>
      <c r="AO58" s="35">
        <v>80</v>
      </c>
      <c r="AP58" s="43">
        <f t="shared" si="10"/>
        <v>7163906425.4399986</v>
      </c>
      <c r="AR58" s="57">
        <f t="shared" si="11"/>
        <v>42279.900999999998</v>
      </c>
      <c r="AS58" s="35">
        <v>24</v>
      </c>
      <c r="AT58" s="43">
        <f t="shared" si="12"/>
        <v>64475157828.959999</v>
      </c>
      <c r="AV58" s="43">
        <v>1527000000000</v>
      </c>
    </row>
    <row r="59" spans="1:48" ht="24" customHeight="1">
      <c r="A59" s="16"/>
      <c r="B59" s="17">
        <f t="shared" si="5"/>
        <v>51</v>
      </c>
      <c r="C59" s="10"/>
      <c r="D59" s="18" t="s">
        <v>37</v>
      </c>
      <c r="E59" s="10"/>
      <c r="F59" s="18" t="s">
        <v>18</v>
      </c>
      <c r="G59" s="18" t="s">
        <v>224</v>
      </c>
      <c r="H59" s="10"/>
      <c r="I59" s="19">
        <v>15762370</v>
      </c>
      <c r="J59" s="19">
        <v>1140</v>
      </c>
      <c r="K59" s="17" t="s">
        <v>9</v>
      </c>
      <c r="L59" s="10"/>
      <c r="M59" s="60">
        <v>1852</v>
      </c>
      <c r="N59" s="60">
        <v>2803</v>
      </c>
      <c r="O59" s="60">
        <v>3995</v>
      </c>
      <c r="P59" s="10"/>
      <c r="Q59" s="60">
        <f>N59*$Q$188</f>
        <v>42045</v>
      </c>
      <c r="R59" s="10"/>
      <c r="S59" s="62">
        <f t="shared" si="8"/>
        <v>44848</v>
      </c>
      <c r="T59" s="10"/>
      <c r="U59" s="64">
        <v>17.8</v>
      </c>
      <c r="V59" s="64">
        <v>25.13</v>
      </c>
      <c r="W59" s="10"/>
      <c r="X59" s="43">
        <v>1180000000</v>
      </c>
      <c r="Y59" s="36">
        <v>5.8999999999999997E-2</v>
      </c>
      <c r="Z59" s="10"/>
      <c r="AA59" s="20">
        <v>29</v>
      </c>
      <c r="AB59" s="20">
        <v>20</v>
      </c>
      <c r="AC59" s="20">
        <v>2</v>
      </c>
      <c r="AD59" s="20">
        <v>48</v>
      </c>
      <c r="AE59" s="20">
        <v>1</v>
      </c>
      <c r="AF59" s="66">
        <f t="shared" si="9"/>
        <v>100</v>
      </c>
      <c r="AG59" s="10"/>
      <c r="AH59" s="36">
        <v>-3.5999999999999997E-2</v>
      </c>
      <c r="AI59" s="40">
        <v>23802</v>
      </c>
      <c r="AJ59" s="37">
        <v>0.78</v>
      </c>
      <c r="AK59" s="42" t="s">
        <v>213</v>
      </c>
      <c r="AL59" s="41">
        <v>1332</v>
      </c>
      <c r="AN59" s="86"/>
      <c r="AO59" s="87"/>
      <c r="AP59" s="88">
        <f t="shared" si="10"/>
        <v>0</v>
      </c>
      <c r="AR59" s="86">
        <f t="shared" si="11"/>
        <v>0</v>
      </c>
      <c r="AS59" s="87"/>
      <c r="AT59" s="88">
        <f t="shared" si="12"/>
        <v>0</v>
      </c>
      <c r="AV59" s="88">
        <v>0</v>
      </c>
    </row>
    <row r="60" spans="1:48" ht="24" customHeight="1">
      <c r="A60" s="16"/>
      <c r="B60" s="17">
        <f t="shared" si="5"/>
        <v>52</v>
      </c>
      <c r="C60" s="10"/>
      <c r="D60" s="18" t="s">
        <v>157</v>
      </c>
      <c r="E60" s="10"/>
      <c r="F60" s="18" t="s">
        <v>8</v>
      </c>
      <c r="G60" s="18" t="s">
        <v>212</v>
      </c>
      <c r="H60" s="10"/>
      <c r="I60" s="19">
        <v>46347576</v>
      </c>
      <c r="J60" s="19">
        <v>27520</v>
      </c>
      <c r="K60" s="17" t="s">
        <v>14</v>
      </c>
      <c r="L60" s="10"/>
      <c r="M60" s="60">
        <v>1810</v>
      </c>
      <c r="N60" s="60">
        <v>1922</v>
      </c>
      <c r="O60" s="60">
        <v>1922</v>
      </c>
      <c r="P60" s="10"/>
      <c r="Q60" s="60">
        <f>N60*$Q$189</f>
        <v>57660</v>
      </c>
      <c r="R60" s="10"/>
      <c r="S60" s="62">
        <f t="shared" si="8"/>
        <v>59582</v>
      </c>
      <c r="T60" s="10"/>
      <c r="U60" s="64">
        <v>4.0999999999999996</v>
      </c>
      <c r="V60" s="64">
        <v>4.0999999999999996</v>
      </c>
      <c r="W60" s="10"/>
      <c r="X60" s="43">
        <f>AP60+AT60</f>
        <v>40755047462.399994</v>
      </c>
      <c r="Y60" s="36">
        <f>X60/AV60</f>
        <v>3.3080395667532465E-2</v>
      </c>
      <c r="Z60" s="10"/>
      <c r="AA60" s="20">
        <v>46.5</v>
      </c>
      <c r="AB60" s="20">
        <v>21.9</v>
      </c>
      <c r="AC60" s="20">
        <v>3.7</v>
      </c>
      <c r="AD60" s="20">
        <v>21.5</v>
      </c>
      <c r="AE60" s="20">
        <v>6.4</v>
      </c>
      <c r="AF60" s="66">
        <f t="shared" si="9"/>
        <v>100.00000000000001</v>
      </c>
      <c r="AG60" s="10"/>
      <c r="AH60" s="72"/>
      <c r="AI60" s="73"/>
      <c r="AJ60" s="74"/>
      <c r="AK60" s="75"/>
      <c r="AL60" s="76"/>
      <c r="AN60" s="57">
        <v>26505.624</v>
      </c>
      <c r="AO60" s="35">
        <v>80</v>
      </c>
      <c r="AP60" s="43">
        <f t="shared" si="10"/>
        <v>4075504746.2400002</v>
      </c>
      <c r="AR60" s="57">
        <f t="shared" si="11"/>
        <v>26505.624</v>
      </c>
      <c r="AS60" s="35">
        <v>24</v>
      </c>
      <c r="AT60" s="43">
        <f t="shared" si="12"/>
        <v>36679542716.159996</v>
      </c>
      <c r="AV60" s="43">
        <v>1232000000000</v>
      </c>
    </row>
    <row r="61" spans="1:48" ht="24" customHeight="1">
      <c r="A61" s="16"/>
      <c r="B61" s="17">
        <f t="shared" si="5"/>
        <v>53</v>
      </c>
      <c r="C61" s="10"/>
      <c r="D61" s="18" t="s">
        <v>177</v>
      </c>
      <c r="E61" s="10"/>
      <c r="F61" s="18" t="s">
        <v>8</v>
      </c>
      <c r="G61" s="18" t="s">
        <v>212</v>
      </c>
      <c r="H61" s="10"/>
      <c r="I61" s="19">
        <v>65788572</v>
      </c>
      <c r="J61" s="19">
        <v>42390</v>
      </c>
      <c r="K61" s="17" t="s">
        <v>14</v>
      </c>
      <c r="L61" s="10"/>
      <c r="M61" s="60">
        <v>1804</v>
      </c>
      <c r="N61" s="60">
        <v>2019</v>
      </c>
      <c r="O61" s="60">
        <v>2019</v>
      </c>
      <c r="P61" s="10"/>
      <c r="Q61" s="60">
        <f>N61*$Q$189</f>
        <v>60570</v>
      </c>
      <c r="R61" s="10"/>
      <c r="S61" s="62">
        <f t="shared" si="8"/>
        <v>62589</v>
      </c>
      <c r="T61" s="10"/>
      <c r="U61" s="64">
        <v>3.1</v>
      </c>
      <c r="V61" s="64">
        <v>3.1</v>
      </c>
      <c r="W61" s="10"/>
      <c r="X61" s="43">
        <f>AP61+AT61</f>
        <v>66342994538.399994</v>
      </c>
      <c r="Y61" s="36">
        <f>X61/AV61</f>
        <v>2.4626204357238304E-2</v>
      </c>
      <c r="Z61" s="10"/>
      <c r="AA61" s="20">
        <v>46.2</v>
      </c>
      <c r="AB61" s="20">
        <v>20.5</v>
      </c>
      <c r="AC61" s="20">
        <v>5.5</v>
      </c>
      <c r="AD61" s="20">
        <v>23.7</v>
      </c>
      <c r="AE61" s="20">
        <v>4.0999999999999996</v>
      </c>
      <c r="AF61" s="66">
        <f t="shared" si="9"/>
        <v>100</v>
      </c>
      <c r="AG61" s="10"/>
      <c r="AH61" s="72"/>
      <c r="AI61" s="73"/>
      <c r="AJ61" s="74"/>
      <c r="AK61" s="75"/>
      <c r="AL61" s="76"/>
      <c r="AN61" s="57">
        <v>41074.167000000001</v>
      </c>
      <c r="AO61" s="35">
        <v>80</v>
      </c>
      <c r="AP61" s="43">
        <f t="shared" si="10"/>
        <v>6634299453.8400002</v>
      </c>
      <c r="AR61" s="57">
        <f t="shared" si="11"/>
        <v>41074.167000000001</v>
      </c>
      <c r="AS61" s="35">
        <v>24</v>
      </c>
      <c r="AT61" s="43">
        <f t="shared" si="12"/>
        <v>59708695084.559998</v>
      </c>
      <c r="AV61" s="43">
        <v>2694000000000</v>
      </c>
    </row>
    <row r="62" spans="1:48" ht="24" customHeight="1">
      <c r="A62" s="16"/>
      <c r="B62" s="17">
        <f t="shared" si="5"/>
        <v>54</v>
      </c>
      <c r="C62" s="10"/>
      <c r="D62" s="18" t="s">
        <v>73</v>
      </c>
      <c r="E62" s="10"/>
      <c r="F62" s="18" t="s">
        <v>11</v>
      </c>
      <c r="G62" s="18" t="s">
        <v>11</v>
      </c>
      <c r="H62" s="10"/>
      <c r="I62" s="19">
        <v>28206728</v>
      </c>
      <c r="J62" s="19">
        <v>1380</v>
      </c>
      <c r="K62" s="17" t="s">
        <v>9</v>
      </c>
      <c r="L62" s="10"/>
      <c r="M62" s="60">
        <v>1802</v>
      </c>
      <c r="N62" s="60">
        <v>7018</v>
      </c>
      <c r="O62" s="60">
        <v>5387</v>
      </c>
      <c r="P62" s="10"/>
      <c r="Q62" s="60">
        <f>N62*$Q$188</f>
        <v>105270</v>
      </c>
      <c r="R62" s="10"/>
      <c r="S62" s="62">
        <f t="shared" si="8"/>
        <v>112288</v>
      </c>
      <c r="T62" s="10"/>
      <c r="U62" s="64">
        <v>24.9</v>
      </c>
      <c r="V62" s="64">
        <v>18.29</v>
      </c>
      <c r="W62" s="10"/>
      <c r="X62" s="43">
        <v>4550000000</v>
      </c>
      <c r="Y62" s="36">
        <v>8.3000000000000004E-2</v>
      </c>
      <c r="Z62" s="10"/>
      <c r="AA62" s="20">
        <v>48</v>
      </c>
      <c r="AB62" s="20">
        <v>3</v>
      </c>
      <c r="AC62" s="20">
        <v>3</v>
      </c>
      <c r="AD62" s="20">
        <v>45</v>
      </c>
      <c r="AE62" s="20">
        <v>1</v>
      </c>
      <c r="AF62" s="66">
        <f t="shared" si="9"/>
        <v>100</v>
      </c>
      <c r="AG62" s="10"/>
      <c r="AH62" s="36">
        <v>1.0999999999999999E-2</v>
      </c>
      <c r="AI62" s="40">
        <v>7328</v>
      </c>
      <c r="AJ62" s="37">
        <v>0.7</v>
      </c>
      <c r="AK62" s="42" t="s">
        <v>213</v>
      </c>
      <c r="AL62" s="41">
        <v>976</v>
      </c>
      <c r="AN62" s="86"/>
      <c r="AO62" s="87"/>
      <c r="AP62" s="88">
        <f t="shared" si="10"/>
        <v>0</v>
      </c>
      <c r="AR62" s="86">
        <f t="shared" si="11"/>
        <v>0</v>
      </c>
      <c r="AS62" s="87"/>
      <c r="AT62" s="88">
        <f t="shared" si="12"/>
        <v>0</v>
      </c>
      <c r="AV62" s="88">
        <v>0</v>
      </c>
    </row>
    <row r="63" spans="1:48" ht="24" customHeight="1">
      <c r="A63" s="16"/>
      <c r="B63" s="17">
        <f t="shared" si="5"/>
        <v>55</v>
      </c>
      <c r="C63" s="10"/>
      <c r="D63" s="18" t="s">
        <v>186</v>
      </c>
      <c r="E63" s="10"/>
      <c r="F63" s="18" t="s">
        <v>11</v>
      </c>
      <c r="G63" s="18" t="s">
        <v>11</v>
      </c>
      <c r="H63" s="10"/>
      <c r="I63" s="19">
        <v>16150362</v>
      </c>
      <c r="J63" s="19">
        <v>940</v>
      </c>
      <c r="K63" s="17" t="s">
        <v>6</v>
      </c>
      <c r="L63" s="10"/>
      <c r="M63" s="60">
        <v>1721</v>
      </c>
      <c r="N63" s="60">
        <v>5601</v>
      </c>
      <c r="O63" s="60">
        <v>2731</v>
      </c>
      <c r="P63" s="10"/>
      <c r="Q63" s="60">
        <f>N63*$Q$188</f>
        <v>84015</v>
      </c>
      <c r="R63" s="10"/>
      <c r="S63" s="62">
        <f t="shared" si="8"/>
        <v>89616</v>
      </c>
      <c r="T63" s="10"/>
      <c r="U63" s="64">
        <v>34.700000000000003</v>
      </c>
      <c r="V63" s="64">
        <v>18.91</v>
      </c>
      <c r="W63" s="10"/>
      <c r="X63" s="43">
        <v>2370000000</v>
      </c>
      <c r="Y63" s="36">
        <v>0.115</v>
      </c>
      <c r="Z63" s="10"/>
      <c r="AA63" s="20">
        <v>55</v>
      </c>
      <c r="AB63" s="20">
        <v>7</v>
      </c>
      <c r="AC63" s="20">
        <v>3</v>
      </c>
      <c r="AD63" s="20">
        <v>32</v>
      </c>
      <c r="AE63" s="20">
        <v>3</v>
      </c>
      <c r="AF63" s="66">
        <f t="shared" si="9"/>
        <v>100</v>
      </c>
      <c r="AG63" s="10"/>
      <c r="AH63" s="36">
        <v>-6.7000000000000004E-2</v>
      </c>
      <c r="AI63" s="40">
        <v>7421</v>
      </c>
      <c r="AJ63" s="37">
        <v>0.77</v>
      </c>
      <c r="AK63" s="42" t="s">
        <v>210</v>
      </c>
      <c r="AL63" s="41">
        <v>1044</v>
      </c>
      <c r="AN63" s="86"/>
      <c r="AO63" s="87"/>
      <c r="AP63" s="88">
        <f t="shared" si="10"/>
        <v>0</v>
      </c>
      <c r="AR63" s="86">
        <f t="shared" si="11"/>
        <v>0</v>
      </c>
      <c r="AS63" s="87"/>
      <c r="AT63" s="88">
        <f t="shared" si="12"/>
        <v>0</v>
      </c>
      <c r="AV63" s="88">
        <v>0</v>
      </c>
    </row>
    <row r="64" spans="1:48" ht="24" customHeight="1">
      <c r="A64" s="16"/>
      <c r="B64" s="17">
        <f t="shared" si="5"/>
        <v>56</v>
      </c>
      <c r="C64" s="10"/>
      <c r="D64" s="18" t="s">
        <v>42</v>
      </c>
      <c r="E64" s="10"/>
      <c r="F64" s="18" t="s">
        <v>13</v>
      </c>
      <c r="G64" s="18" t="s">
        <v>222</v>
      </c>
      <c r="H64" s="10"/>
      <c r="I64" s="19">
        <v>17909754</v>
      </c>
      <c r="J64" s="19">
        <v>13530</v>
      </c>
      <c r="K64" s="17" t="s">
        <v>14</v>
      </c>
      <c r="L64" s="10"/>
      <c r="M64" s="60">
        <v>1675</v>
      </c>
      <c r="N64" s="60">
        <v>2245</v>
      </c>
      <c r="O64" s="60">
        <v>2245</v>
      </c>
      <c r="P64" s="10"/>
      <c r="Q64" s="60">
        <f>N64*$Q$189</f>
        <v>67350</v>
      </c>
      <c r="R64" s="10"/>
      <c r="S64" s="62">
        <f t="shared" si="8"/>
        <v>69595</v>
      </c>
      <c r="T64" s="10"/>
      <c r="U64" s="64">
        <v>12.5</v>
      </c>
      <c r="V64" s="64">
        <v>12.5</v>
      </c>
      <c r="W64" s="10"/>
      <c r="X64" s="43">
        <f>AP64+AT64</f>
        <v>24691566047.999996</v>
      </c>
      <c r="Y64" s="36">
        <f>X64/AV64</f>
        <v>9.8632124502676347E-2</v>
      </c>
      <c r="Z64" s="10"/>
      <c r="AA64" s="20">
        <v>42</v>
      </c>
      <c r="AB64" s="20">
        <v>8.6999999999999993</v>
      </c>
      <c r="AC64" s="20">
        <v>5.7</v>
      </c>
      <c r="AD64" s="20">
        <v>36</v>
      </c>
      <c r="AE64" s="20">
        <v>7.6</v>
      </c>
      <c r="AF64" s="66">
        <f t="shared" si="9"/>
        <v>100</v>
      </c>
      <c r="AG64" s="10"/>
      <c r="AH64" s="72"/>
      <c r="AI64" s="73"/>
      <c r="AJ64" s="74"/>
      <c r="AK64" s="75"/>
      <c r="AL64" s="76"/>
      <c r="AN64" s="57">
        <v>13748.088</v>
      </c>
      <c r="AO64" s="35">
        <v>80</v>
      </c>
      <c r="AP64" s="43">
        <f t="shared" si="10"/>
        <v>2469156604.7999997</v>
      </c>
      <c r="AR64" s="57">
        <f t="shared" si="11"/>
        <v>13748.088</v>
      </c>
      <c r="AS64" s="35">
        <v>24</v>
      </c>
      <c r="AT64" s="43">
        <f t="shared" si="12"/>
        <v>22222409443.199997</v>
      </c>
      <c r="AV64" s="43">
        <v>250340000000</v>
      </c>
    </row>
    <row r="65" spans="1:48" ht="24" customHeight="1">
      <c r="A65" s="16"/>
      <c r="B65" s="17">
        <f t="shared" si="5"/>
        <v>57</v>
      </c>
      <c r="C65" s="10"/>
      <c r="D65" s="18" t="s">
        <v>4</v>
      </c>
      <c r="E65" s="10"/>
      <c r="F65" s="18" t="s">
        <v>5</v>
      </c>
      <c r="G65" s="18" t="s">
        <v>198</v>
      </c>
      <c r="H65" s="10"/>
      <c r="I65" s="19">
        <v>34656032</v>
      </c>
      <c r="J65" s="19">
        <v>580</v>
      </c>
      <c r="K65" s="17" t="s">
        <v>6</v>
      </c>
      <c r="L65" s="10"/>
      <c r="M65" s="60">
        <v>1565</v>
      </c>
      <c r="N65" s="60">
        <v>5230</v>
      </c>
      <c r="O65" s="60">
        <v>8507</v>
      </c>
      <c r="P65" s="10"/>
      <c r="Q65" s="60">
        <f>N65*$Q$188</f>
        <v>78450</v>
      </c>
      <c r="R65" s="10"/>
      <c r="S65" s="62">
        <f t="shared" si="8"/>
        <v>83680</v>
      </c>
      <c r="T65" s="10"/>
      <c r="U65" s="64">
        <v>15.1</v>
      </c>
      <c r="V65" s="64">
        <v>26.77</v>
      </c>
      <c r="W65" s="10"/>
      <c r="X65" s="43">
        <v>955710000</v>
      </c>
      <c r="Y65" s="36">
        <v>0.05</v>
      </c>
      <c r="Z65" s="10"/>
      <c r="AA65" s="20">
        <v>52</v>
      </c>
      <c r="AB65" s="20">
        <v>10</v>
      </c>
      <c r="AC65" s="20">
        <v>1</v>
      </c>
      <c r="AD65" s="20">
        <v>36</v>
      </c>
      <c r="AE65" s="20">
        <v>1</v>
      </c>
      <c r="AF65" s="66">
        <f t="shared" si="9"/>
        <v>100</v>
      </c>
      <c r="AG65" s="10"/>
      <c r="AH65" s="36">
        <v>-4.8000000000000001E-2</v>
      </c>
      <c r="AI65" s="40">
        <v>1891</v>
      </c>
      <c r="AJ65" s="37">
        <v>0.8</v>
      </c>
      <c r="AK65" s="42" t="s">
        <v>210</v>
      </c>
      <c r="AL65" s="41">
        <v>1636</v>
      </c>
      <c r="AN65" s="86"/>
      <c r="AO65" s="87"/>
      <c r="AP65" s="88">
        <f t="shared" si="10"/>
        <v>0</v>
      </c>
      <c r="AR65" s="86">
        <f t="shared" si="11"/>
        <v>0</v>
      </c>
      <c r="AS65" s="87"/>
      <c r="AT65" s="88">
        <f t="shared" si="12"/>
        <v>0</v>
      </c>
      <c r="AV65" s="88">
        <v>0</v>
      </c>
    </row>
    <row r="66" spans="1:48" ht="24" customHeight="1">
      <c r="A66" s="16"/>
      <c r="B66" s="17">
        <f t="shared" si="5"/>
        <v>58</v>
      </c>
      <c r="C66" s="10"/>
      <c r="D66" s="18" t="s">
        <v>171</v>
      </c>
      <c r="E66" s="10"/>
      <c r="F66" s="18" t="s">
        <v>5</v>
      </c>
      <c r="G66" s="18" t="s">
        <v>226</v>
      </c>
      <c r="H66" s="10"/>
      <c r="I66" s="19">
        <v>11403248</v>
      </c>
      <c r="J66" s="19">
        <v>3690</v>
      </c>
      <c r="K66" s="17" t="s">
        <v>9</v>
      </c>
      <c r="L66" s="10"/>
      <c r="M66" s="60">
        <v>1443</v>
      </c>
      <c r="N66" s="60">
        <v>2595</v>
      </c>
      <c r="O66" s="60">
        <v>3681</v>
      </c>
      <c r="P66" s="10"/>
      <c r="Q66" s="60">
        <f>N66*$Q$188</f>
        <v>38925</v>
      </c>
      <c r="R66" s="10"/>
      <c r="S66" s="62">
        <f t="shared" si="8"/>
        <v>41520</v>
      </c>
      <c r="T66" s="10"/>
      <c r="U66" s="64">
        <v>22.8</v>
      </c>
      <c r="V66" s="64">
        <v>32.39</v>
      </c>
      <c r="W66" s="10"/>
      <c r="X66" s="43">
        <v>3160000000</v>
      </c>
      <c r="Y66" s="36">
        <v>7.5999999999999998E-2</v>
      </c>
      <c r="Z66" s="10"/>
      <c r="AA66" s="20">
        <v>51</v>
      </c>
      <c r="AB66" s="20">
        <v>18</v>
      </c>
      <c r="AC66" s="20">
        <v>1</v>
      </c>
      <c r="AD66" s="20">
        <v>29</v>
      </c>
      <c r="AE66" s="20">
        <v>1</v>
      </c>
      <c r="AF66" s="66">
        <f t="shared" si="9"/>
        <v>100</v>
      </c>
      <c r="AG66" s="10"/>
      <c r="AH66" s="36">
        <v>-3.7999999999999999E-2</v>
      </c>
      <c r="AI66" s="40">
        <v>17676</v>
      </c>
      <c r="AJ66" s="37">
        <v>0.72</v>
      </c>
      <c r="AK66" s="42" t="s">
        <v>214</v>
      </c>
      <c r="AL66" s="41">
        <v>1418</v>
      </c>
      <c r="AN66" s="86"/>
      <c r="AO66" s="87"/>
      <c r="AP66" s="88">
        <f t="shared" si="10"/>
        <v>0</v>
      </c>
      <c r="AR66" s="86">
        <f t="shared" si="11"/>
        <v>0</v>
      </c>
      <c r="AS66" s="87"/>
      <c r="AT66" s="88">
        <f t="shared" si="12"/>
        <v>0</v>
      </c>
      <c r="AV66" s="88">
        <v>0</v>
      </c>
    </row>
    <row r="67" spans="1:48" ht="24" customHeight="1">
      <c r="A67" s="16"/>
      <c r="B67" s="17">
        <f t="shared" si="5"/>
        <v>59</v>
      </c>
      <c r="C67" s="10"/>
      <c r="D67" s="18" t="s">
        <v>80</v>
      </c>
      <c r="E67" s="10"/>
      <c r="F67" s="18" t="s">
        <v>13</v>
      </c>
      <c r="G67" s="18" t="s">
        <v>222</v>
      </c>
      <c r="H67" s="10"/>
      <c r="I67" s="19">
        <v>9112867</v>
      </c>
      <c r="J67" s="19">
        <v>2150</v>
      </c>
      <c r="K67" s="17" t="s">
        <v>9</v>
      </c>
      <c r="L67" s="10"/>
      <c r="M67" s="60">
        <v>1407</v>
      </c>
      <c r="N67" s="60">
        <v>1525</v>
      </c>
      <c r="O67" s="60">
        <v>1276</v>
      </c>
      <c r="P67" s="10"/>
      <c r="Q67" s="60">
        <f>N67*$Q$188</f>
        <v>22875</v>
      </c>
      <c r="R67" s="10"/>
      <c r="S67" s="62">
        <f t="shared" si="8"/>
        <v>24400</v>
      </c>
      <c r="T67" s="10"/>
      <c r="U67" s="64">
        <v>16.7</v>
      </c>
      <c r="V67" s="64">
        <v>13.76</v>
      </c>
      <c r="W67" s="10"/>
      <c r="X67" s="43">
        <v>1200000000</v>
      </c>
      <c r="Y67" s="36">
        <v>5.6000000000000001E-2</v>
      </c>
      <c r="Z67" s="10"/>
      <c r="AA67" s="20">
        <v>31</v>
      </c>
      <c r="AB67" s="20">
        <v>9</v>
      </c>
      <c r="AC67" s="20">
        <v>2</v>
      </c>
      <c r="AD67" s="20">
        <v>56</v>
      </c>
      <c r="AE67" s="20">
        <v>2</v>
      </c>
      <c r="AF67" s="66">
        <f t="shared" si="9"/>
        <v>100</v>
      </c>
      <c r="AG67" s="10"/>
      <c r="AH67" s="36">
        <v>-1.2E-2</v>
      </c>
      <c r="AI67" s="40">
        <v>18595</v>
      </c>
      <c r="AJ67" s="37">
        <v>0.72</v>
      </c>
      <c r="AK67" s="42" t="s">
        <v>214</v>
      </c>
      <c r="AL67" s="41">
        <v>698</v>
      </c>
      <c r="AN67" s="86"/>
      <c r="AO67" s="87"/>
      <c r="AP67" s="88">
        <f t="shared" si="10"/>
        <v>0</v>
      </c>
      <c r="AR67" s="86">
        <f t="shared" si="11"/>
        <v>0</v>
      </c>
      <c r="AS67" s="87"/>
      <c r="AT67" s="88">
        <f t="shared" si="12"/>
        <v>0</v>
      </c>
      <c r="AV67" s="88">
        <v>0</v>
      </c>
    </row>
    <row r="68" spans="1:48" ht="24" customHeight="1">
      <c r="A68" s="16"/>
      <c r="B68" s="17">
        <f t="shared" si="5"/>
        <v>60</v>
      </c>
      <c r="C68" s="10"/>
      <c r="D68" s="18" t="s">
        <v>119</v>
      </c>
      <c r="E68" s="10"/>
      <c r="F68" s="18" t="s">
        <v>11</v>
      </c>
      <c r="G68" s="18" t="s">
        <v>11</v>
      </c>
      <c r="H68" s="10"/>
      <c r="I68" s="19">
        <v>28829476</v>
      </c>
      <c r="J68" s="19">
        <v>480</v>
      </c>
      <c r="K68" s="17" t="s">
        <v>6</v>
      </c>
      <c r="L68" s="10"/>
      <c r="M68" s="60">
        <v>1379</v>
      </c>
      <c r="N68" s="60">
        <v>8665</v>
      </c>
      <c r="O68" s="60">
        <v>5054</v>
      </c>
      <c r="P68" s="10"/>
      <c r="Q68" s="60">
        <f>N68*$Q$188</f>
        <v>129975</v>
      </c>
      <c r="R68" s="10"/>
      <c r="S68" s="62">
        <f t="shared" si="8"/>
        <v>138640</v>
      </c>
      <c r="T68" s="10"/>
      <c r="U68" s="64">
        <v>30.1</v>
      </c>
      <c r="V68" s="64">
        <v>17.420000000000002</v>
      </c>
      <c r="W68" s="10"/>
      <c r="X68" s="43">
        <v>1100000000</v>
      </c>
      <c r="Y68" s="36">
        <v>0.1</v>
      </c>
      <c r="Z68" s="10"/>
      <c r="AA68" s="20">
        <v>30</v>
      </c>
      <c r="AB68" s="20">
        <v>9</v>
      </c>
      <c r="AC68" s="20">
        <v>6</v>
      </c>
      <c r="AD68" s="20">
        <v>54</v>
      </c>
      <c r="AE68" s="20">
        <v>1</v>
      </c>
      <c r="AF68" s="66">
        <f t="shared" si="9"/>
        <v>100</v>
      </c>
      <c r="AG68" s="10"/>
      <c r="AH68" s="36">
        <v>-5.6000000000000001E-2</v>
      </c>
      <c r="AI68" s="40">
        <v>2424</v>
      </c>
      <c r="AJ68" s="37">
        <v>0.73</v>
      </c>
      <c r="AK68" s="42" t="s">
        <v>213</v>
      </c>
      <c r="AL68" s="41">
        <v>970</v>
      </c>
      <c r="AN68" s="86"/>
      <c r="AO68" s="87"/>
      <c r="AP68" s="88">
        <f t="shared" si="10"/>
        <v>0</v>
      </c>
      <c r="AR68" s="86">
        <f t="shared" si="11"/>
        <v>0</v>
      </c>
      <c r="AS68" s="87"/>
      <c r="AT68" s="88">
        <f t="shared" si="12"/>
        <v>0</v>
      </c>
      <c r="AV68" s="88">
        <v>0</v>
      </c>
    </row>
    <row r="69" spans="1:48" ht="24" customHeight="1">
      <c r="A69" s="16"/>
      <c r="B69" s="17">
        <f t="shared" si="5"/>
        <v>61</v>
      </c>
      <c r="C69" s="10"/>
      <c r="D69" s="18" t="s">
        <v>17</v>
      </c>
      <c r="E69" s="10"/>
      <c r="F69" s="18" t="s">
        <v>18</v>
      </c>
      <c r="G69" s="18" t="s">
        <v>224</v>
      </c>
      <c r="H69" s="10"/>
      <c r="I69" s="19">
        <v>24125848</v>
      </c>
      <c r="J69" s="19">
        <v>54420</v>
      </c>
      <c r="K69" s="17" t="s">
        <v>14</v>
      </c>
      <c r="L69" s="10"/>
      <c r="M69" s="60">
        <v>1296</v>
      </c>
      <c r="N69" s="60">
        <v>1351</v>
      </c>
      <c r="O69" s="60">
        <v>1351</v>
      </c>
      <c r="P69" s="10"/>
      <c r="Q69" s="60">
        <f>N69*$Q$189</f>
        <v>40530</v>
      </c>
      <c r="R69" s="10"/>
      <c r="S69" s="62">
        <f t="shared" si="8"/>
        <v>41881</v>
      </c>
      <c r="T69" s="10"/>
      <c r="U69" s="64">
        <v>5.6</v>
      </c>
      <c r="V69" s="64">
        <v>5.6</v>
      </c>
      <c r="W69" s="10"/>
      <c r="X69" s="43">
        <f>AP69+AT69</f>
        <v>54008798384.800003</v>
      </c>
      <c r="Y69" s="36">
        <f>X69/AV69</f>
        <v>4.4672289813730358E-2</v>
      </c>
      <c r="Z69" s="10"/>
      <c r="AA69" s="20">
        <v>60.9</v>
      </c>
      <c r="AB69" s="20">
        <v>19.3</v>
      </c>
      <c r="AC69" s="20">
        <v>2.2000000000000002</v>
      </c>
      <c r="AD69" s="20">
        <v>14</v>
      </c>
      <c r="AE69" s="20">
        <v>3.6</v>
      </c>
      <c r="AF69" s="66">
        <f t="shared" si="9"/>
        <v>100</v>
      </c>
      <c r="AG69" s="10"/>
      <c r="AH69" s="72"/>
      <c r="AI69" s="73"/>
      <c r="AJ69" s="74"/>
      <c r="AK69" s="75"/>
      <c r="AL69" s="76"/>
      <c r="AN69" s="57">
        <v>49971.131000000001</v>
      </c>
      <c r="AO69" s="35">
        <v>80</v>
      </c>
      <c r="AP69" s="43">
        <f t="shared" si="10"/>
        <v>5400879838.4800005</v>
      </c>
      <c r="AR69" s="57">
        <f t="shared" si="11"/>
        <v>49971.131000000001</v>
      </c>
      <c r="AS69" s="35">
        <v>24</v>
      </c>
      <c r="AT69" s="43">
        <f t="shared" si="12"/>
        <v>48607918546.32</v>
      </c>
      <c r="AV69" s="43">
        <v>1209000000000</v>
      </c>
    </row>
    <row r="70" spans="1:48" ht="24" customHeight="1">
      <c r="A70" s="16"/>
      <c r="B70" s="17">
        <f t="shared" si="5"/>
        <v>62</v>
      </c>
      <c r="C70" s="10"/>
      <c r="D70" s="18" t="s">
        <v>29</v>
      </c>
      <c r="E70" s="10"/>
      <c r="F70" s="18" t="s">
        <v>13</v>
      </c>
      <c r="G70" s="18" t="s">
        <v>222</v>
      </c>
      <c r="H70" s="10"/>
      <c r="I70" s="19">
        <v>10887882</v>
      </c>
      <c r="J70" s="19">
        <v>3070</v>
      </c>
      <c r="K70" s="17" t="s">
        <v>9</v>
      </c>
      <c r="L70" s="10"/>
      <c r="M70" s="60">
        <v>1259</v>
      </c>
      <c r="N70" s="60">
        <v>1687</v>
      </c>
      <c r="O70" s="60">
        <v>2120</v>
      </c>
      <c r="P70" s="10"/>
      <c r="Q70" s="60">
        <f t="shared" ref="Q70:Q78" si="14">N70*$Q$188</f>
        <v>25305</v>
      </c>
      <c r="R70" s="10"/>
      <c r="S70" s="62">
        <f t="shared" si="8"/>
        <v>26992</v>
      </c>
      <c r="T70" s="10"/>
      <c r="U70" s="64">
        <v>15.5</v>
      </c>
      <c r="V70" s="64">
        <v>18.7</v>
      </c>
      <c r="W70" s="10"/>
      <c r="X70" s="43">
        <v>1750000000</v>
      </c>
      <c r="Y70" s="36">
        <v>5.1999999999999998E-2</v>
      </c>
      <c r="Z70" s="10"/>
      <c r="AA70" s="20">
        <v>58</v>
      </c>
      <c r="AB70" s="20">
        <v>5</v>
      </c>
      <c r="AC70" s="20">
        <v>1</v>
      </c>
      <c r="AD70" s="20">
        <v>35</v>
      </c>
      <c r="AE70" s="20">
        <v>1</v>
      </c>
      <c r="AF70" s="66">
        <f t="shared" si="9"/>
        <v>100</v>
      </c>
      <c r="AG70" s="10"/>
      <c r="AH70" s="36">
        <v>-4.8000000000000001E-2</v>
      </c>
      <c r="AI70" s="40">
        <v>15715</v>
      </c>
      <c r="AJ70" s="37">
        <v>0.66</v>
      </c>
      <c r="AK70" s="42" t="s">
        <v>213</v>
      </c>
      <c r="AL70" s="41">
        <v>912</v>
      </c>
      <c r="AN70" s="86"/>
      <c r="AO70" s="87"/>
      <c r="AP70" s="88">
        <f t="shared" si="10"/>
        <v>0</v>
      </c>
      <c r="AR70" s="86">
        <f t="shared" si="11"/>
        <v>0</v>
      </c>
      <c r="AS70" s="87"/>
      <c r="AT70" s="88">
        <f t="shared" si="12"/>
        <v>0</v>
      </c>
      <c r="AV70" s="88">
        <v>0</v>
      </c>
    </row>
    <row r="71" spans="1:48" ht="24" customHeight="1">
      <c r="A71" s="16"/>
      <c r="B71" s="17">
        <f t="shared" si="5"/>
        <v>63</v>
      </c>
      <c r="C71" s="10"/>
      <c r="D71" s="18" t="s">
        <v>60</v>
      </c>
      <c r="E71" s="10"/>
      <c r="F71" s="18" t="s">
        <v>13</v>
      </c>
      <c r="G71" s="18" t="s">
        <v>222</v>
      </c>
      <c r="H71" s="10"/>
      <c r="I71" s="19">
        <v>6344722</v>
      </c>
      <c r="J71" s="19">
        <v>3920</v>
      </c>
      <c r="K71" s="17" t="s">
        <v>9</v>
      </c>
      <c r="L71" s="10"/>
      <c r="M71" s="60">
        <v>1215</v>
      </c>
      <c r="N71" s="60">
        <v>1411</v>
      </c>
      <c r="O71" s="60">
        <v>1276</v>
      </c>
      <c r="P71" s="10"/>
      <c r="Q71" s="60">
        <f t="shared" si="14"/>
        <v>21165</v>
      </c>
      <c r="R71" s="10"/>
      <c r="S71" s="62">
        <f t="shared" si="8"/>
        <v>22576</v>
      </c>
      <c r="T71" s="10"/>
      <c r="U71" s="64">
        <v>22.2</v>
      </c>
      <c r="V71" s="64">
        <v>21.04</v>
      </c>
      <c r="W71" s="10"/>
      <c r="X71" s="43">
        <v>1770000000</v>
      </c>
      <c r="Y71" s="36">
        <v>7.3999999999999996E-2</v>
      </c>
      <c r="Z71" s="10"/>
      <c r="AA71" s="20">
        <v>30</v>
      </c>
      <c r="AB71" s="20">
        <v>3</v>
      </c>
      <c r="AC71" s="20">
        <v>1</v>
      </c>
      <c r="AD71" s="20">
        <v>65</v>
      </c>
      <c r="AE71" s="20">
        <v>1</v>
      </c>
      <c r="AF71" s="66">
        <f t="shared" si="9"/>
        <v>100</v>
      </c>
      <c r="AG71" s="10"/>
      <c r="AH71" s="36">
        <v>0.10299999999999999</v>
      </c>
      <c r="AI71" s="40">
        <v>15888</v>
      </c>
      <c r="AJ71" s="37">
        <v>0.71</v>
      </c>
      <c r="AK71" s="42" t="s">
        <v>213</v>
      </c>
      <c r="AL71" s="41">
        <v>929</v>
      </c>
      <c r="AN71" s="86"/>
      <c r="AO71" s="87"/>
      <c r="AP71" s="88">
        <f t="shared" si="10"/>
        <v>0</v>
      </c>
      <c r="AR71" s="86">
        <f t="shared" si="11"/>
        <v>0</v>
      </c>
      <c r="AS71" s="87"/>
      <c r="AT71" s="88">
        <f t="shared" si="12"/>
        <v>0</v>
      </c>
      <c r="AV71" s="88">
        <v>0</v>
      </c>
    </row>
    <row r="72" spans="1:48" ht="24" customHeight="1">
      <c r="A72" s="16"/>
      <c r="B72" s="17">
        <f t="shared" si="5"/>
        <v>64</v>
      </c>
      <c r="C72" s="10"/>
      <c r="D72" s="18" t="s">
        <v>132</v>
      </c>
      <c r="E72" s="10"/>
      <c r="F72" s="18" t="s">
        <v>13</v>
      </c>
      <c r="G72" s="18" t="s">
        <v>222</v>
      </c>
      <c r="H72" s="10"/>
      <c r="I72" s="19">
        <v>6725308</v>
      </c>
      <c r="J72" s="19">
        <v>4070</v>
      </c>
      <c r="K72" s="17" t="s">
        <v>9</v>
      </c>
      <c r="L72" s="10"/>
      <c r="M72" s="60">
        <v>1202</v>
      </c>
      <c r="N72" s="60">
        <v>1529</v>
      </c>
      <c r="O72" s="60">
        <v>1494</v>
      </c>
      <c r="P72" s="10"/>
      <c r="Q72" s="60">
        <f t="shared" si="14"/>
        <v>22935</v>
      </c>
      <c r="R72" s="10"/>
      <c r="S72" s="62">
        <f t="shared" si="8"/>
        <v>24464</v>
      </c>
      <c r="T72" s="10"/>
      <c r="U72" s="64">
        <v>22.7</v>
      </c>
      <c r="V72" s="64">
        <v>21.9</v>
      </c>
      <c r="W72" s="10"/>
      <c r="X72" s="43">
        <v>2730000000</v>
      </c>
      <c r="Y72" s="36">
        <v>7.5999999999999998E-2</v>
      </c>
      <c r="Z72" s="10"/>
      <c r="AA72" s="20">
        <v>18</v>
      </c>
      <c r="AB72" s="20">
        <v>43</v>
      </c>
      <c r="AC72" s="20">
        <v>1</v>
      </c>
      <c r="AD72" s="20">
        <v>37</v>
      </c>
      <c r="AE72" s="20">
        <v>1</v>
      </c>
      <c r="AF72" s="66">
        <f t="shared" si="9"/>
        <v>100</v>
      </c>
      <c r="AG72" s="10"/>
      <c r="AH72" s="36">
        <v>-0.08</v>
      </c>
      <c r="AI72" s="40">
        <v>27834</v>
      </c>
      <c r="AJ72" s="37">
        <v>0.84</v>
      </c>
      <c r="AK72" s="42" t="s">
        <v>210</v>
      </c>
      <c r="AL72" s="41">
        <v>1167</v>
      </c>
      <c r="AN72" s="86"/>
      <c r="AO72" s="87"/>
      <c r="AP72" s="88">
        <f t="shared" si="10"/>
        <v>0</v>
      </c>
      <c r="AR72" s="86">
        <f t="shared" si="11"/>
        <v>0</v>
      </c>
      <c r="AS72" s="87"/>
      <c r="AT72" s="88">
        <f t="shared" si="12"/>
        <v>0</v>
      </c>
      <c r="AV72" s="88">
        <v>0</v>
      </c>
    </row>
    <row r="73" spans="1:48" ht="24" customHeight="1">
      <c r="A73" s="16"/>
      <c r="B73" s="17">
        <f t="shared" si="5"/>
        <v>65</v>
      </c>
      <c r="C73" s="10"/>
      <c r="D73" s="18" t="s">
        <v>41</v>
      </c>
      <c r="E73" s="10"/>
      <c r="F73" s="18" t="s">
        <v>11</v>
      </c>
      <c r="G73" s="18" t="s">
        <v>11</v>
      </c>
      <c r="H73" s="10"/>
      <c r="I73" s="19">
        <v>14452543</v>
      </c>
      <c r="J73" s="19">
        <v>720</v>
      </c>
      <c r="K73" s="17" t="s">
        <v>6</v>
      </c>
      <c r="L73" s="10"/>
      <c r="M73" s="60">
        <v>1122</v>
      </c>
      <c r="N73" s="60">
        <v>3990</v>
      </c>
      <c r="O73" s="60">
        <v>2565</v>
      </c>
      <c r="P73" s="10"/>
      <c r="Q73" s="60">
        <f t="shared" si="14"/>
        <v>59850</v>
      </c>
      <c r="R73" s="10"/>
      <c r="S73" s="62">
        <f t="shared" ref="S73:S104" si="15">Q73+N73</f>
        <v>63840</v>
      </c>
      <c r="T73" s="10"/>
      <c r="U73" s="64">
        <v>27.6</v>
      </c>
      <c r="V73" s="64">
        <v>17.47</v>
      </c>
      <c r="W73" s="10"/>
      <c r="X73" s="43">
        <v>926300000</v>
      </c>
      <c r="Y73" s="36">
        <v>9.1999999999999998E-2</v>
      </c>
      <c r="Z73" s="10"/>
      <c r="AA73" s="20">
        <v>45</v>
      </c>
      <c r="AB73" s="20">
        <v>5</v>
      </c>
      <c r="AC73" s="20">
        <v>1</v>
      </c>
      <c r="AD73" s="20">
        <v>48</v>
      </c>
      <c r="AE73" s="20">
        <v>1</v>
      </c>
      <c r="AF73" s="66">
        <f t="shared" ref="AF73:AF104" si="16">SUM(AA73:AE73)</f>
        <v>100</v>
      </c>
      <c r="AG73" s="10"/>
      <c r="AH73" s="36">
        <v>-5.5E-2</v>
      </c>
      <c r="AI73" s="40">
        <v>7777</v>
      </c>
      <c r="AJ73" s="37">
        <v>0.49</v>
      </c>
      <c r="AK73" s="42" t="s">
        <v>214</v>
      </c>
      <c r="AL73" s="41">
        <v>1076</v>
      </c>
      <c r="AN73" s="86"/>
      <c r="AO73" s="87"/>
      <c r="AP73" s="88">
        <f t="shared" ref="AP73:AP104" si="17">N73*AN73*AO73</f>
        <v>0</v>
      </c>
      <c r="AR73" s="86">
        <f t="shared" ref="AR73:AR104" si="18">AN73</f>
        <v>0</v>
      </c>
      <c r="AS73" s="87"/>
      <c r="AT73" s="88">
        <f t="shared" ref="AT73:AT104" si="19">Q73*AR73*AS73</f>
        <v>0</v>
      </c>
      <c r="AV73" s="88">
        <v>0</v>
      </c>
    </row>
    <row r="74" spans="1:48" ht="24" customHeight="1">
      <c r="A74" s="16"/>
      <c r="B74" s="17">
        <f t="shared" si="5"/>
        <v>66</v>
      </c>
      <c r="C74" s="10"/>
      <c r="D74" s="18" t="s">
        <v>107</v>
      </c>
      <c r="E74" s="10"/>
      <c r="F74" s="18" t="s">
        <v>11</v>
      </c>
      <c r="G74" s="18" t="s">
        <v>11</v>
      </c>
      <c r="H74" s="10"/>
      <c r="I74" s="19">
        <v>18091576</v>
      </c>
      <c r="J74" s="19">
        <v>320</v>
      </c>
      <c r="K74" s="17" t="s">
        <v>6</v>
      </c>
      <c r="L74" s="10"/>
      <c r="M74" s="60">
        <v>1122</v>
      </c>
      <c r="N74" s="60">
        <v>5601</v>
      </c>
      <c r="O74" s="60">
        <v>2217</v>
      </c>
      <c r="P74" s="10"/>
      <c r="Q74" s="60">
        <f t="shared" si="14"/>
        <v>84015</v>
      </c>
      <c r="R74" s="10"/>
      <c r="S74" s="62">
        <f t="shared" si="15"/>
        <v>89616</v>
      </c>
      <c r="T74" s="10"/>
      <c r="U74" s="64">
        <v>31</v>
      </c>
      <c r="V74" s="64">
        <v>13.23</v>
      </c>
      <c r="W74" s="10"/>
      <c r="X74" s="43">
        <v>559270000</v>
      </c>
      <c r="Y74" s="36">
        <v>0.10299999999999999</v>
      </c>
      <c r="Z74" s="10"/>
      <c r="AA74" s="20">
        <v>49</v>
      </c>
      <c r="AB74" s="20">
        <v>5</v>
      </c>
      <c r="AC74" s="20">
        <v>4</v>
      </c>
      <c r="AD74" s="20">
        <v>41</v>
      </c>
      <c r="AE74" s="20">
        <v>1</v>
      </c>
      <c r="AF74" s="66">
        <f t="shared" si="16"/>
        <v>100</v>
      </c>
      <c r="AG74" s="10"/>
      <c r="AH74" s="36">
        <v>-4.7E-2</v>
      </c>
      <c r="AI74" s="40">
        <v>2673</v>
      </c>
      <c r="AJ74" s="37">
        <v>0.62</v>
      </c>
      <c r="AK74" s="42" t="s">
        <v>213</v>
      </c>
      <c r="AL74" s="41">
        <v>726</v>
      </c>
      <c r="AN74" s="86"/>
      <c r="AO74" s="87"/>
      <c r="AP74" s="88">
        <f t="shared" si="17"/>
        <v>0</v>
      </c>
      <c r="AR74" s="86">
        <f t="shared" si="18"/>
        <v>0</v>
      </c>
      <c r="AS74" s="87"/>
      <c r="AT74" s="88">
        <f t="shared" si="19"/>
        <v>0</v>
      </c>
      <c r="AV74" s="88">
        <v>0</v>
      </c>
    </row>
    <row r="75" spans="1:48" ht="24" customHeight="1">
      <c r="A75" s="16"/>
      <c r="B75" s="17">
        <f t="shared" si="5"/>
        <v>67</v>
      </c>
      <c r="C75" s="10"/>
      <c r="D75" s="18" t="s">
        <v>98</v>
      </c>
      <c r="E75" s="10"/>
      <c r="F75" s="18" t="s">
        <v>18</v>
      </c>
      <c r="G75" s="18" t="s">
        <v>224</v>
      </c>
      <c r="H75" s="10"/>
      <c r="I75" s="19">
        <v>6758353</v>
      </c>
      <c r="J75" s="19">
        <v>2150</v>
      </c>
      <c r="K75" s="17" t="s">
        <v>9</v>
      </c>
      <c r="L75" s="10"/>
      <c r="M75" s="60">
        <v>1086</v>
      </c>
      <c r="N75" s="60">
        <v>1120</v>
      </c>
      <c r="O75" s="60">
        <v>1717</v>
      </c>
      <c r="P75" s="10"/>
      <c r="Q75" s="60">
        <f t="shared" si="14"/>
        <v>16800</v>
      </c>
      <c r="R75" s="10"/>
      <c r="S75" s="62">
        <f t="shared" si="15"/>
        <v>17920</v>
      </c>
      <c r="T75" s="10"/>
      <c r="U75" s="64">
        <v>16.600000000000001</v>
      </c>
      <c r="V75" s="64">
        <v>24.96</v>
      </c>
      <c r="W75" s="10"/>
      <c r="X75" s="43">
        <v>870930000</v>
      </c>
      <c r="Y75" s="36">
        <v>5.5E-2</v>
      </c>
      <c r="Z75" s="10"/>
      <c r="AA75" s="20">
        <v>30</v>
      </c>
      <c r="AB75" s="20">
        <v>20</v>
      </c>
      <c r="AC75" s="20">
        <v>2</v>
      </c>
      <c r="AD75" s="20">
        <v>46</v>
      </c>
      <c r="AE75" s="20">
        <v>2</v>
      </c>
      <c r="AF75" s="66">
        <f t="shared" si="16"/>
        <v>100</v>
      </c>
      <c r="AG75" s="10"/>
      <c r="AH75" s="36">
        <v>-7.1999999999999995E-2</v>
      </c>
      <c r="AI75" s="40">
        <v>27374</v>
      </c>
      <c r="AJ75" s="37">
        <v>0.75</v>
      </c>
      <c r="AK75" s="42" t="s">
        <v>213</v>
      </c>
      <c r="AL75" s="41">
        <v>1502</v>
      </c>
      <c r="AN75" s="86"/>
      <c r="AO75" s="87"/>
      <c r="AP75" s="88">
        <f t="shared" si="17"/>
        <v>0</v>
      </c>
      <c r="AR75" s="86">
        <f t="shared" si="18"/>
        <v>0</v>
      </c>
      <c r="AS75" s="87"/>
      <c r="AT75" s="88">
        <f t="shared" si="19"/>
        <v>0</v>
      </c>
      <c r="AV75" s="88">
        <v>0</v>
      </c>
    </row>
    <row r="76" spans="1:48" ht="24" customHeight="1">
      <c r="A76" s="16"/>
      <c r="B76" s="17">
        <f t="shared" si="5"/>
        <v>68</v>
      </c>
      <c r="C76" s="10"/>
      <c r="D76" s="18" t="s">
        <v>49</v>
      </c>
      <c r="E76" s="10"/>
      <c r="F76" s="18" t="s">
        <v>11</v>
      </c>
      <c r="G76" s="18" t="s">
        <v>11</v>
      </c>
      <c r="H76" s="10"/>
      <c r="I76" s="19">
        <v>23695920</v>
      </c>
      <c r="J76" s="19">
        <v>1520</v>
      </c>
      <c r="K76" s="17" t="s">
        <v>9</v>
      </c>
      <c r="L76" s="10"/>
      <c r="M76" s="60">
        <v>991</v>
      </c>
      <c r="N76" s="60">
        <v>5582</v>
      </c>
      <c r="O76" s="60">
        <v>3670</v>
      </c>
      <c r="P76" s="10"/>
      <c r="Q76" s="60">
        <f t="shared" si="14"/>
        <v>83730</v>
      </c>
      <c r="R76" s="10"/>
      <c r="S76" s="62">
        <f t="shared" si="15"/>
        <v>89312</v>
      </c>
      <c r="T76" s="10"/>
      <c r="U76" s="64">
        <v>23.6</v>
      </c>
      <c r="V76" s="64">
        <v>15</v>
      </c>
      <c r="W76" s="10"/>
      <c r="X76" s="43">
        <v>2770000000</v>
      </c>
      <c r="Y76" s="36">
        <v>7.8E-2</v>
      </c>
      <c r="Z76" s="10"/>
      <c r="AA76" s="20">
        <v>51</v>
      </c>
      <c r="AB76" s="20">
        <v>10</v>
      </c>
      <c r="AC76" s="20">
        <v>1</v>
      </c>
      <c r="AD76" s="20">
        <v>37</v>
      </c>
      <c r="AE76" s="20">
        <v>1</v>
      </c>
      <c r="AF76" s="66">
        <f t="shared" si="16"/>
        <v>100</v>
      </c>
      <c r="AG76" s="10"/>
      <c r="AH76" s="36">
        <v>-0.05</v>
      </c>
      <c r="AI76" s="40">
        <v>3821</v>
      </c>
      <c r="AJ76" s="37">
        <v>0.63</v>
      </c>
      <c r="AK76" s="42" t="s">
        <v>213</v>
      </c>
      <c r="AL76" s="41">
        <v>865</v>
      </c>
      <c r="AN76" s="86"/>
      <c r="AO76" s="87"/>
      <c r="AP76" s="88">
        <f t="shared" si="17"/>
        <v>0</v>
      </c>
      <c r="AR76" s="86">
        <f t="shared" si="18"/>
        <v>0</v>
      </c>
      <c r="AS76" s="87"/>
      <c r="AT76" s="88">
        <f t="shared" si="19"/>
        <v>0</v>
      </c>
      <c r="AV76" s="88">
        <v>0</v>
      </c>
    </row>
    <row r="77" spans="1:48" ht="24" customHeight="1">
      <c r="A77" s="16"/>
      <c r="B77" s="17">
        <f t="shared" ref="B77:B140" si="20">B76+1</f>
        <v>69</v>
      </c>
      <c r="C77" s="10"/>
      <c r="D77" s="18" t="s">
        <v>125</v>
      </c>
      <c r="E77" s="10"/>
      <c r="F77" s="18" t="s">
        <v>11</v>
      </c>
      <c r="G77" s="18" t="s">
        <v>11</v>
      </c>
      <c r="H77" s="10"/>
      <c r="I77" s="19">
        <v>20672988</v>
      </c>
      <c r="J77" s="19">
        <v>370</v>
      </c>
      <c r="K77" s="17" t="s">
        <v>6</v>
      </c>
      <c r="L77" s="10"/>
      <c r="M77" s="60">
        <v>978</v>
      </c>
      <c r="N77" s="60">
        <v>5414</v>
      </c>
      <c r="O77" s="60">
        <v>2514</v>
      </c>
      <c r="P77" s="10"/>
      <c r="Q77" s="60">
        <f t="shared" si="14"/>
        <v>81210</v>
      </c>
      <c r="R77" s="10"/>
      <c r="S77" s="62">
        <f t="shared" si="15"/>
        <v>86624</v>
      </c>
      <c r="T77" s="10"/>
      <c r="U77" s="64">
        <v>26.2</v>
      </c>
      <c r="V77" s="64">
        <v>12.21</v>
      </c>
      <c r="W77" s="10"/>
      <c r="X77" s="43">
        <v>655550000</v>
      </c>
      <c r="Y77" s="36">
        <v>8.6999999999999994E-2</v>
      </c>
      <c r="Z77" s="10"/>
      <c r="AA77" s="20">
        <v>58</v>
      </c>
      <c r="AB77" s="20">
        <v>11</v>
      </c>
      <c r="AC77" s="20">
        <v>1</v>
      </c>
      <c r="AD77" s="20">
        <v>28</v>
      </c>
      <c r="AE77" s="20">
        <v>2</v>
      </c>
      <c r="AF77" s="66">
        <f t="shared" si="16"/>
        <v>100</v>
      </c>
      <c r="AG77" s="10"/>
      <c r="AH77" s="36">
        <v>-5.0000000000000001E-3</v>
      </c>
      <c r="AI77" s="40">
        <v>2111</v>
      </c>
      <c r="AJ77" s="37">
        <v>0.5</v>
      </c>
      <c r="AK77" s="42" t="s">
        <v>214</v>
      </c>
      <c r="AL77" s="41">
        <v>776</v>
      </c>
      <c r="AN77" s="86"/>
      <c r="AO77" s="87"/>
      <c r="AP77" s="88">
        <f t="shared" si="17"/>
        <v>0</v>
      </c>
      <c r="AR77" s="86">
        <f t="shared" si="18"/>
        <v>0</v>
      </c>
      <c r="AS77" s="87"/>
      <c r="AT77" s="88">
        <f t="shared" si="19"/>
        <v>0</v>
      </c>
      <c r="AV77" s="88">
        <v>0</v>
      </c>
    </row>
    <row r="78" spans="1:48" ht="24" customHeight="1">
      <c r="A78" s="16"/>
      <c r="B78" s="17">
        <f t="shared" si="20"/>
        <v>70</v>
      </c>
      <c r="C78" s="10"/>
      <c r="D78" s="18" t="s">
        <v>34</v>
      </c>
      <c r="E78" s="10"/>
      <c r="F78" s="18" t="s">
        <v>11</v>
      </c>
      <c r="G78" s="18" t="s">
        <v>11</v>
      </c>
      <c r="H78" s="10"/>
      <c r="I78" s="19">
        <v>18646432</v>
      </c>
      <c r="J78" s="19">
        <v>640</v>
      </c>
      <c r="K78" s="17" t="s">
        <v>6</v>
      </c>
      <c r="L78" s="10"/>
      <c r="M78" s="60">
        <v>878</v>
      </c>
      <c r="N78" s="60">
        <v>5686</v>
      </c>
      <c r="O78" s="60">
        <v>3464</v>
      </c>
      <c r="P78" s="10"/>
      <c r="Q78" s="60">
        <f t="shared" si="14"/>
        <v>85290</v>
      </c>
      <c r="R78" s="10"/>
      <c r="S78" s="62">
        <f t="shared" si="15"/>
        <v>90976</v>
      </c>
      <c r="T78" s="10"/>
      <c r="U78" s="64">
        <v>30.5</v>
      </c>
      <c r="V78" s="64">
        <v>16.93</v>
      </c>
      <c r="W78" s="10"/>
      <c r="X78" s="43">
        <v>1100000000</v>
      </c>
      <c r="Y78" s="36">
        <v>0.10100000000000001</v>
      </c>
      <c r="Z78" s="10"/>
      <c r="AA78" s="20">
        <v>51</v>
      </c>
      <c r="AB78" s="20">
        <v>5</v>
      </c>
      <c r="AC78" s="20">
        <v>2</v>
      </c>
      <c r="AD78" s="20">
        <v>41</v>
      </c>
      <c r="AE78" s="20">
        <v>1</v>
      </c>
      <c r="AF78" s="66">
        <f t="shared" si="16"/>
        <v>100</v>
      </c>
      <c r="AG78" s="10"/>
      <c r="AH78" s="36">
        <v>-8.9999999999999993E-3</v>
      </c>
      <c r="AI78" s="40">
        <v>11296</v>
      </c>
      <c r="AJ78" s="37">
        <v>0.54</v>
      </c>
      <c r="AK78" s="42" t="s">
        <v>214</v>
      </c>
      <c r="AL78" s="41">
        <v>969</v>
      </c>
      <c r="AN78" s="86"/>
      <c r="AO78" s="87"/>
      <c r="AP78" s="88">
        <f t="shared" si="17"/>
        <v>0</v>
      </c>
      <c r="AR78" s="86">
        <f t="shared" si="18"/>
        <v>0</v>
      </c>
      <c r="AS78" s="87"/>
      <c r="AT78" s="88">
        <f t="shared" si="19"/>
        <v>0</v>
      </c>
      <c r="AV78" s="88">
        <v>0</v>
      </c>
    </row>
    <row r="79" spans="1:48" ht="24" customHeight="1">
      <c r="A79" s="16"/>
      <c r="B79" s="17">
        <f t="shared" si="20"/>
        <v>71</v>
      </c>
      <c r="C79" s="10"/>
      <c r="D79" s="18" t="s">
        <v>74</v>
      </c>
      <c r="E79" s="10"/>
      <c r="F79" s="18" t="s">
        <v>8</v>
      </c>
      <c r="G79" s="18" t="s">
        <v>212</v>
      </c>
      <c r="H79" s="10"/>
      <c r="I79" s="19">
        <v>11183716</v>
      </c>
      <c r="J79" s="19">
        <v>18960</v>
      </c>
      <c r="K79" s="17" t="s">
        <v>14</v>
      </c>
      <c r="L79" s="10"/>
      <c r="M79" s="60">
        <v>824</v>
      </c>
      <c r="N79" s="60">
        <v>1026</v>
      </c>
      <c r="O79" s="60">
        <v>1026</v>
      </c>
      <c r="P79" s="10"/>
      <c r="Q79" s="60">
        <f>N79*$Q$189</f>
        <v>30780</v>
      </c>
      <c r="R79" s="10"/>
      <c r="S79" s="62">
        <f t="shared" si="15"/>
        <v>31806</v>
      </c>
      <c r="T79" s="10"/>
      <c r="U79" s="64">
        <v>9.1999999999999993</v>
      </c>
      <c r="V79" s="64">
        <v>9.1999999999999993</v>
      </c>
      <c r="W79" s="10"/>
      <c r="X79" s="43">
        <f>AP79+AT79</f>
        <v>14869990368</v>
      </c>
      <c r="Y79" s="36">
        <f>X79/AV79</f>
        <v>7.6169644650705345E-2</v>
      </c>
      <c r="Z79" s="10"/>
      <c r="AA79" s="20">
        <v>40.299999999999997</v>
      </c>
      <c r="AB79" s="20">
        <v>32.4</v>
      </c>
      <c r="AC79" s="20">
        <v>2.2000000000000002</v>
      </c>
      <c r="AD79" s="20">
        <v>18.100000000000001</v>
      </c>
      <c r="AE79" s="20">
        <v>7</v>
      </c>
      <c r="AF79" s="66">
        <f t="shared" si="16"/>
        <v>100</v>
      </c>
      <c r="AG79" s="10"/>
      <c r="AH79" s="72"/>
      <c r="AI79" s="73"/>
      <c r="AJ79" s="74"/>
      <c r="AK79" s="75"/>
      <c r="AL79" s="76"/>
      <c r="AN79" s="57">
        <v>18116.46</v>
      </c>
      <c r="AO79" s="35">
        <v>80</v>
      </c>
      <c r="AP79" s="43">
        <f t="shared" si="17"/>
        <v>1486999036.8000002</v>
      </c>
      <c r="AR79" s="57">
        <f t="shared" si="18"/>
        <v>18116.46</v>
      </c>
      <c r="AS79" s="35">
        <v>24</v>
      </c>
      <c r="AT79" s="43">
        <f t="shared" si="19"/>
        <v>13382991331.199999</v>
      </c>
      <c r="AV79" s="43">
        <v>195222000000</v>
      </c>
    </row>
    <row r="80" spans="1:48" ht="24" customHeight="1">
      <c r="A80" s="16"/>
      <c r="B80" s="17">
        <f t="shared" si="20"/>
        <v>72</v>
      </c>
      <c r="C80" s="10"/>
      <c r="D80" s="18" t="s">
        <v>97</v>
      </c>
      <c r="E80" s="10"/>
      <c r="F80" s="18" t="s">
        <v>8</v>
      </c>
      <c r="G80" s="18" t="s">
        <v>212</v>
      </c>
      <c r="H80" s="10"/>
      <c r="I80" s="19">
        <v>5955734</v>
      </c>
      <c r="J80" s="19">
        <v>1100</v>
      </c>
      <c r="K80" s="17" t="s">
        <v>9</v>
      </c>
      <c r="L80" s="10"/>
      <c r="M80" s="60">
        <v>812</v>
      </c>
      <c r="N80" s="60">
        <v>916</v>
      </c>
      <c r="O80" s="60">
        <v>901</v>
      </c>
      <c r="P80" s="10"/>
      <c r="Q80" s="60">
        <f t="shared" ref="Q80:Q85" si="21">N80*$Q$188</f>
        <v>13740</v>
      </c>
      <c r="R80" s="10"/>
      <c r="S80" s="62">
        <f t="shared" si="15"/>
        <v>14656</v>
      </c>
      <c r="T80" s="10"/>
      <c r="U80" s="64">
        <v>15.4</v>
      </c>
      <c r="V80" s="64">
        <v>14.38</v>
      </c>
      <c r="W80" s="10"/>
      <c r="X80" s="43">
        <v>341320000</v>
      </c>
      <c r="Y80" s="36">
        <v>0.05</v>
      </c>
      <c r="Z80" s="10"/>
      <c r="AA80" s="20">
        <v>52</v>
      </c>
      <c r="AB80" s="20">
        <v>11</v>
      </c>
      <c r="AC80" s="20">
        <v>1</v>
      </c>
      <c r="AD80" s="20">
        <v>34</v>
      </c>
      <c r="AE80" s="20">
        <v>2</v>
      </c>
      <c r="AF80" s="66">
        <f t="shared" si="16"/>
        <v>100</v>
      </c>
      <c r="AG80" s="10"/>
      <c r="AH80" s="36">
        <v>-0.17599999999999999</v>
      </c>
      <c r="AI80" s="40">
        <v>17272</v>
      </c>
      <c r="AJ80" s="37">
        <v>0.84</v>
      </c>
      <c r="AK80" s="42" t="s">
        <v>213</v>
      </c>
      <c r="AL80" s="41">
        <v>844</v>
      </c>
      <c r="AN80" s="86"/>
      <c r="AO80" s="87"/>
      <c r="AP80" s="88">
        <f t="shared" si="17"/>
        <v>0</v>
      </c>
      <c r="AR80" s="86">
        <f t="shared" si="18"/>
        <v>0</v>
      </c>
      <c r="AS80" s="87"/>
      <c r="AT80" s="88">
        <f t="shared" si="19"/>
        <v>0</v>
      </c>
      <c r="AV80" s="88">
        <v>0</v>
      </c>
    </row>
    <row r="81" spans="1:48" ht="24" customHeight="1">
      <c r="A81" s="16"/>
      <c r="B81" s="17">
        <f t="shared" si="20"/>
        <v>73</v>
      </c>
      <c r="C81" s="10"/>
      <c r="D81" s="18" t="s">
        <v>48</v>
      </c>
      <c r="E81" s="10"/>
      <c r="F81" s="18" t="s">
        <v>13</v>
      </c>
      <c r="G81" s="18" t="s">
        <v>222</v>
      </c>
      <c r="H81" s="10"/>
      <c r="I81" s="19">
        <v>4857274</v>
      </c>
      <c r="J81" s="19">
        <v>10840</v>
      </c>
      <c r="K81" s="17" t="s">
        <v>9</v>
      </c>
      <c r="L81" s="10"/>
      <c r="M81" s="60">
        <v>795</v>
      </c>
      <c r="N81" s="60">
        <v>812</v>
      </c>
      <c r="O81" s="60">
        <v>778</v>
      </c>
      <c r="P81" s="10"/>
      <c r="Q81" s="60">
        <f t="shared" si="21"/>
        <v>12180</v>
      </c>
      <c r="R81" s="10"/>
      <c r="S81" s="62">
        <f t="shared" si="15"/>
        <v>12992</v>
      </c>
      <c r="T81" s="10"/>
      <c r="U81" s="64">
        <v>16.7</v>
      </c>
      <c r="V81" s="64">
        <v>16.84</v>
      </c>
      <c r="W81" s="10"/>
      <c r="X81" s="43">
        <v>3180000000</v>
      </c>
      <c r="Y81" s="36">
        <v>5.6000000000000001E-2</v>
      </c>
      <c r="Z81" s="10"/>
      <c r="AA81" s="20">
        <v>22</v>
      </c>
      <c r="AB81" s="20">
        <v>11</v>
      </c>
      <c r="AC81" s="20">
        <v>1</v>
      </c>
      <c r="AD81" s="20">
        <v>65</v>
      </c>
      <c r="AE81" s="20">
        <v>1</v>
      </c>
      <c r="AF81" s="66">
        <f t="shared" si="16"/>
        <v>100</v>
      </c>
      <c r="AG81" s="10"/>
      <c r="AH81" s="36">
        <v>0.104</v>
      </c>
      <c r="AI81" s="40">
        <v>40998</v>
      </c>
      <c r="AJ81" s="37">
        <v>0.75</v>
      </c>
      <c r="AK81" s="42" t="s">
        <v>213</v>
      </c>
      <c r="AL81" s="41">
        <v>794</v>
      </c>
      <c r="AN81" s="86"/>
      <c r="AO81" s="87"/>
      <c r="AP81" s="88">
        <f t="shared" si="17"/>
        <v>0</v>
      </c>
      <c r="AR81" s="86">
        <f t="shared" si="18"/>
        <v>0</v>
      </c>
      <c r="AS81" s="87"/>
      <c r="AT81" s="88">
        <f t="shared" si="19"/>
        <v>0</v>
      </c>
      <c r="AV81" s="88">
        <v>0</v>
      </c>
    </row>
    <row r="82" spans="1:48" ht="24" customHeight="1">
      <c r="A82" s="16"/>
      <c r="B82" s="17">
        <f t="shared" si="20"/>
        <v>74</v>
      </c>
      <c r="C82" s="10"/>
      <c r="D82" s="18" t="s">
        <v>20</v>
      </c>
      <c r="E82" s="10"/>
      <c r="F82" s="18" t="s">
        <v>8</v>
      </c>
      <c r="G82" s="18" t="s">
        <v>212</v>
      </c>
      <c r="H82" s="10"/>
      <c r="I82" s="19">
        <v>9725376</v>
      </c>
      <c r="J82" s="19">
        <v>4760</v>
      </c>
      <c r="K82" s="17" t="s">
        <v>9</v>
      </c>
      <c r="L82" s="10"/>
      <c r="M82" s="60">
        <v>759</v>
      </c>
      <c r="N82" s="60">
        <v>845</v>
      </c>
      <c r="O82" s="60">
        <v>639</v>
      </c>
      <c r="P82" s="10"/>
      <c r="Q82" s="60">
        <f t="shared" si="21"/>
        <v>12675</v>
      </c>
      <c r="R82" s="10"/>
      <c r="S82" s="62">
        <f t="shared" si="15"/>
        <v>13520</v>
      </c>
      <c r="T82" s="10"/>
      <c r="U82" s="64">
        <v>8.6999999999999993</v>
      </c>
      <c r="V82" s="64">
        <v>6.32</v>
      </c>
      <c r="W82" s="10"/>
      <c r="X82" s="43">
        <v>1090000000</v>
      </c>
      <c r="Y82" s="36">
        <v>2.9000000000000001E-2</v>
      </c>
      <c r="Z82" s="10"/>
      <c r="AA82" s="20">
        <v>40</v>
      </c>
      <c r="AB82" s="20">
        <v>23</v>
      </c>
      <c r="AC82" s="20">
        <v>7</v>
      </c>
      <c r="AD82" s="20">
        <v>28</v>
      </c>
      <c r="AE82" s="20">
        <v>2</v>
      </c>
      <c r="AF82" s="66">
        <f t="shared" si="16"/>
        <v>100</v>
      </c>
      <c r="AG82" s="10"/>
      <c r="AH82" s="36">
        <v>-5.1999999999999998E-2</v>
      </c>
      <c r="AI82" s="40">
        <v>13681</v>
      </c>
      <c r="AJ82" s="37">
        <v>0.8</v>
      </c>
      <c r="AK82" s="42" t="s">
        <v>213</v>
      </c>
      <c r="AL82" s="41">
        <v>416</v>
      </c>
      <c r="AN82" s="86"/>
      <c r="AO82" s="87"/>
      <c r="AP82" s="88">
        <f t="shared" si="17"/>
        <v>0</v>
      </c>
      <c r="AR82" s="86">
        <f t="shared" si="18"/>
        <v>0</v>
      </c>
      <c r="AS82" s="87"/>
      <c r="AT82" s="88">
        <f t="shared" si="19"/>
        <v>0</v>
      </c>
      <c r="AV82" s="88">
        <v>0</v>
      </c>
    </row>
    <row r="83" spans="1:48" ht="24" customHeight="1">
      <c r="A83" s="16"/>
      <c r="B83" s="17">
        <f t="shared" si="20"/>
        <v>75</v>
      </c>
      <c r="C83" s="10"/>
      <c r="D83" s="18" t="s">
        <v>51</v>
      </c>
      <c r="E83" s="10"/>
      <c r="F83" s="18" t="s">
        <v>13</v>
      </c>
      <c r="G83" s="18" t="s">
        <v>222</v>
      </c>
      <c r="H83" s="10"/>
      <c r="I83" s="19">
        <v>11475982</v>
      </c>
      <c r="J83" s="19">
        <v>6570</v>
      </c>
      <c r="K83" s="17" t="s">
        <v>9</v>
      </c>
      <c r="L83" s="10"/>
      <c r="M83" s="60">
        <v>750</v>
      </c>
      <c r="N83" s="60">
        <v>975</v>
      </c>
      <c r="O83" s="60">
        <v>1124</v>
      </c>
      <c r="P83" s="10"/>
      <c r="Q83" s="60">
        <f t="shared" si="21"/>
        <v>14625</v>
      </c>
      <c r="R83" s="10"/>
      <c r="S83" s="62">
        <f t="shared" si="15"/>
        <v>15600</v>
      </c>
      <c r="T83" s="10"/>
      <c r="U83" s="64">
        <v>8.5</v>
      </c>
      <c r="V83" s="64">
        <v>9.86</v>
      </c>
      <c r="W83" s="10"/>
      <c r="X83" s="43">
        <v>2580000000</v>
      </c>
      <c r="Y83" s="36">
        <v>2.8000000000000001E-2</v>
      </c>
      <c r="Z83" s="10"/>
      <c r="AA83" s="20">
        <v>30</v>
      </c>
      <c r="AB83" s="20">
        <v>12</v>
      </c>
      <c r="AC83" s="20">
        <v>16</v>
      </c>
      <c r="AD83" s="20">
        <v>38</v>
      </c>
      <c r="AE83" s="20">
        <v>4</v>
      </c>
      <c r="AF83" s="66">
        <f t="shared" si="16"/>
        <v>100</v>
      </c>
      <c r="AG83" s="10"/>
      <c r="AH83" s="36">
        <v>4.9000000000000002E-2</v>
      </c>
      <c r="AI83" s="40">
        <v>5519</v>
      </c>
      <c r="AJ83" s="37">
        <v>0.69</v>
      </c>
      <c r="AK83" s="42" t="s">
        <v>213</v>
      </c>
      <c r="AL83" s="41">
        <v>432</v>
      </c>
      <c r="AN83" s="86"/>
      <c r="AO83" s="87"/>
      <c r="AP83" s="88">
        <f t="shared" si="17"/>
        <v>0</v>
      </c>
      <c r="AR83" s="86">
        <f t="shared" si="18"/>
        <v>0</v>
      </c>
      <c r="AS83" s="87"/>
      <c r="AT83" s="88">
        <f t="shared" si="19"/>
        <v>0</v>
      </c>
      <c r="AV83" s="88">
        <v>0</v>
      </c>
    </row>
    <row r="84" spans="1:48" ht="24" customHeight="1">
      <c r="A84" s="16"/>
      <c r="B84" s="17">
        <f t="shared" si="20"/>
        <v>76</v>
      </c>
      <c r="C84" s="10"/>
      <c r="D84" s="18" t="s">
        <v>92</v>
      </c>
      <c r="E84" s="10"/>
      <c r="F84" s="18" t="s">
        <v>5</v>
      </c>
      <c r="G84" s="18" t="s">
        <v>226</v>
      </c>
      <c r="H84" s="10"/>
      <c r="I84" s="19">
        <v>9455802</v>
      </c>
      <c r="J84" s="19">
        <v>3920</v>
      </c>
      <c r="K84" s="17" t="s">
        <v>9</v>
      </c>
      <c r="L84" s="10"/>
      <c r="M84" s="60">
        <v>750</v>
      </c>
      <c r="N84" s="60">
        <v>2306</v>
      </c>
      <c r="O84" s="60">
        <v>1076</v>
      </c>
      <c r="P84" s="10"/>
      <c r="Q84" s="60">
        <f t="shared" si="21"/>
        <v>34590</v>
      </c>
      <c r="R84" s="10"/>
      <c r="S84" s="62">
        <f t="shared" si="15"/>
        <v>36896</v>
      </c>
      <c r="T84" s="10"/>
      <c r="U84" s="64">
        <v>24.4</v>
      </c>
      <c r="V84" s="64">
        <v>10.53</v>
      </c>
      <c r="W84" s="10"/>
      <c r="X84" s="43">
        <v>3130000000</v>
      </c>
      <c r="Y84" s="36">
        <v>8.1000000000000003E-2</v>
      </c>
      <c r="Z84" s="10"/>
      <c r="AA84" s="20">
        <v>58</v>
      </c>
      <c r="AB84" s="20">
        <v>7</v>
      </c>
      <c r="AC84" s="20">
        <v>1</v>
      </c>
      <c r="AD84" s="20">
        <v>33</v>
      </c>
      <c r="AE84" s="20">
        <v>1</v>
      </c>
      <c r="AF84" s="66">
        <f t="shared" si="16"/>
        <v>100</v>
      </c>
      <c r="AG84" s="10"/>
      <c r="AH84" s="36">
        <v>-3.5000000000000003E-2</v>
      </c>
      <c r="AI84" s="40">
        <v>15889</v>
      </c>
      <c r="AJ84" s="37">
        <v>0.68</v>
      </c>
      <c r="AK84" s="42" t="s">
        <v>213</v>
      </c>
      <c r="AL84" s="41">
        <v>656</v>
      </c>
      <c r="AN84" s="86"/>
      <c r="AO84" s="87"/>
      <c r="AP84" s="88">
        <f t="shared" si="17"/>
        <v>0</v>
      </c>
      <c r="AR84" s="86">
        <f t="shared" si="18"/>
        <v>0</v>
      </c>
      <c r="AS84" s="87"/>
      <c r="AT84" s="88">
        <f t="shared" si="19"/>
        <v>0</v>
      </c>
      <c r="AV84" s="88">
        <v>0</v>
      </c>
    </row>
    <row r="85" spans="1:48" ht="24" customHeight="1">
      <c r="A85" s="16"/>
      <c r="B85" s="17">
        <f t="shared" si="20"/>
        <v>77</v>
      </c>
      <c r="C85" s="10"/>
      <c r="D85" s="18" t="s">
        <v>121</v>
      </c>
      <c r="E85" s="10"/>
      <c r="F85" s="18" t="s">
        <v>11</v>
      </c>
      <c r="G85" s="18" t="s">
        <v>11</v>
      </c>
      <c r="H85" s="10"/>
      <c r="I85" s="19">
        <v>2479713</v>
      </c>
      <c r="J85" s="19">
        <v>4620</v>
      </c>
      <c r="K85" s="17" t="s">
        <v>9</v>
      </c>
      <c r="L85" s="10"/>
      <c r="M85" s="60">
        <v>731</v>
      </c>
      <c r="N85" s="60">
        <v>754</v>
      </c>
      <c r="O85" s="60">
        <v>467</v>
      </c>
      <c r="P85" s="10"/>
      <c r="Q85" s="60">
        <f t="shared" si="21"/>
        <v>11310</v>
      </c>
      <c r="R85" s="10"/>
      <c r="S85" s="62">
        <f t="shared" si="15"/>
        <v>12064</v>
      </c>
      <c r="T85" s="10"/>
      <c r="U85" s="64">
        <v>30.4</v>
      </c>
      <c r="V85" s="64">
        <v>19.3</v>
      </c>
      <c r="W85" s="10"/>
      <c r="X85" s="43">
        <v>1140000000</v>
      </c>
      <c r="Y85" s="36">
        <v>0.10100000000000001</v>
      </c>
      <c r="Z85" s="10"/>
      <c r="AA85" s="20">
        <v>60</v>
      </c>
      <c r="AB85" s="20">
        <v>3</v>
      </c>
      <c r="AC85" s="20">
        <v>1</v>
      </c>
      <c r="AD85" s="20">
        <v>35</v>
      </c>
      <c r="AE85" s="20">
        <v>1</v>
      </c>
      <c r="AF85" s="66">
        <f t="shared" si="16"/>
        <v>100</v>
      </c>
      <c r="AG85" s="10"/>
      <c r="AH85" s="36">
        <v>-6.5000000000000002E-2</v>
      </c>
      <c r="AI85" s="40">
        <v>14973</v>
      </c>
      <c r="AJ85" s="37">
        <v>0.73</v>
      </c>
      <c r="AK85" s="42" t="s">
        <v>213</v>
      </c>
      <c r="AL85" s="41">
        <v>1127</v>
      </c>
      <c r="AN85" s="86"/>
      <c r="AO85" s="87"/>
      <c r="AP85" s="88">
        <f t="shared" si="17"/>
        <v>0</v>
      </c>
      <c r="AR85" s="86">
        <f t="shared" si="18"/>
        <v>0</v>
      </c>
      <c r="AS85" s="87"/>
      <c r="AT85" s="88">
        <f t="shared" si="19"/>
        <v>0</v>
      </c>
      <c r="AV85" s="88">
        <v>0</v>
      </c>
    </row>
    <row r="86" spans="1:48" ht="24" customHeight="1">
      <c r="A86" s="16"/>
      <c r="B86" s="17">
        <f t="shared" si="20"/>
        <v>78</v>
      </c>
      <c r="C86" s="10"/>
      <c r="D86" s="18" t="s">
        <v>176</v>
      </c>
      <c r="E86" s="10"/>
      <c r="F86" s="18" t="s">
        <v>5</v>
      </c>
      <c r="G86" s="18" t="s">
        <v>226</v>
      </c>
      <c r="H86" s="10"/>
      <c r="I86" s="19">
        <v>9269612</v>
      </c>
      <c r="J86" s="19">
        <v>40480</v>
      </c>
      <c r="K86" s="17" t="s">
        <v>14</v>
      </c>
      <c r="L86" s="10"/>
      <c r="M86" s="60">
        <v>725</v>
      </c>
      <c r="N86" s="60">
        <v>1678</v>
      </c>
      <c r="O86" s="60">
        <v>1678</v>
      </c>
      <c r="P86" s="10"/>
      <c r="Q86" s="60">
        <f>N86*$Q$189</f>
        <v>50340</v>
      </c>
      <c r="R86" s="10"/>
      <c r="S86" s="62">
        <f t="shared" si="15"/>
        <v>52018</v>
      </c>
      <c r="T86" s="10"/>
      <c r="U86" s="64">
        <v>18.100000000000001</v>
      </c>
      <c r="V86" s="64">
        <v>18.100000000000001</v>
      </c>
      <c r="W86" s="10"/>
      <c r="X86" s="43">
        <f>AP86+AT86</f>
        <v>51201615412.800003</v>
      </c>
      <c r="Y86" s="36">
        <f>X86/AV86</f>
        <v>0.14340381580136957</v>
      </c>
      <c r="Z86" s="10"/>
      <c r="AA86" s="20">
        <v>54.5</v>
      </c>
      <c r="AB86" s="20">
        <v>5.5</v>
      </c>
      <c r="AC86" s="20">
        <v>1.5</v>
      </c>
      <c r="AD86" s="20">
        <v>24.3</v>
      </c>
      <c r="AE86" s="20">
        <v>14.2</v>
      </c>
      <c r="AF86" s="66">
        <f t="shared" si="16"/>
        <v>100</v>
      </c>
      <c r="AG86" s="10"/>
      <c r="AH86" s="72"/>
      <c r="AI86" s="73"/>
      <c r="AJ86" s="74"/>
      <c r="AK86" s="75"/>
      <c r="AL86" s="76"/>
      <c r="AN86" s="57">
        <v>38141.847000000002</v>
      </c>
      <c r="AO86" s="35">
        <v>80</v>
      </c>
      <c r="AP86" s="43">
        <f t="shared" si="17"/>
        <v>5120161541.2800007</v>
      </c>
      <c r="AR86" s="57">
        <f t="shared" si="18"/>
        <v>38141.847000000002</v>
      </c>
      <c r="AS86" s="35">
        <v>24</v>
      </c>
      <c r="AT86" s="43">
        <f t="shared" si="19"/>
        <v>46081453871.520004</v>
      </c>
      <c r="AV86" s="43">
        <v>357045000000</v>
      </c>
    </row>
    <row r="87" spans="1:48" ht="24" customHeight="1">
      <c r="A87" s="16"/>
      <c r="B87" s="17">
        <f t="shared" si="20"/>
        <v>79</v>
      </c>
      <c r="C87" s="10"/>
      <c r="D87" s="18" t="s">
        <v>163</v>
      </c>
      <c r="E87" s="10"/>
      <c r="F87" s="18" t="s">
        <v>5</v>
      </c>
      <c r="G87" s="18" t="s">
        <v>226</v>
      </c>
      <c r="H87" s="10"/>
      <c r="I87" s="19">
        <v>18430452</v>
      </c>
      <c r="J87" s="19">
        <v>1840</v>
      </c>
      <c r="K87" s="17" t="s">
        <v>9</v>
      </c>
      <c r="L87" s="10"/>
      <c r="M87" s="60">
        <v>714</v>
      </c>
      <c r="N87" s="60">
        <v>4890</v>
      </c>
      <c r="O87" s="60">
        <v>1726</v>
      </c>
      <c r="P87" s="10"/>
      <c r="Q87" s="60">
        <f>N87*$Q$188</f>
        <v>73350</v>
      </c>
      <c r="R87" s="10"/>
      <c r="S87" s="62">
        <f t="shared" si="15"/>
        <v>78240</v>
      </c>
      <c r="T87" s="10"/>
      <c r="U87" s="64">
        <v>26.5</v>
      </c>
      <c r="V87" s="64">
        <v>9.6</v>
      </c>
      <c r="W87" s="10"/>
      <c r="X87" s="43">
        <v>2280000000</v>
      </c>
      <c r="Y87" s="36">
        <v>4.4999999999999998E-2</v>
      </c>
      <c r="Z87" s="10"/>
      <c r="AA87" s="20">
        <v>57</v>
      </c>
      <c r="AB87" s="20">
        <v>4</v>
      </c>
      <c r="AC87" s="20">
        <v>1</v>
      </c>
      <c r="AD87" s="20">
        <v>37</v>
      </c>
      <c r="AE87" s="20">
        <v>1</v>
      </c>
      <c r="AF87" s="66">
        <f t="shared" si="16"/>
        <v>100</v>
      </c>
      <c r="AG87" s="10"/>
      <c r="AH87" s="36">
        <v>4.8000000000000001E-2</v>
      </c>
      <c r="AI87" s="40">
        <v>13003</v>
      </c>
      <c r="AJ87" s="37">
        <v>0.66</v>
      </c>
      <c r="AK87" s="42" t="s">
        <v>214</v>
      </c>
      <c r="AL87" s="41">
        <v>497</v>
      </c>
      <c r="AN87" s="86"/>
      <c r="AO87" s="87"/>
      <c r="AP87" s="88">
        <f t="shared" si="17"/>
        <v>0</v>
      </c>
      <c r="AR87" s="86">
        <f t="shared" si="18"/>
        <v>0</v>
      </c>
      <c r="AS87" s="87"/>
      <c r="AT87" s="88">
        <f t="shared" si="19"/>
        <v>0</v>
      </c>
      <c r="AV87" s="88">
        <v>0</v>
      </c>
    </row>
    <row r="88" spans="1:48" ht="24" customHeight="1">
      <c r="A88" s="16"/>
      <c r="B88" s="17">
        <f t="shared" si="20"/>
        <v>80</v>
      </c>
      <c r="C88" s="10"/>
      <c r="D88" s="18" t="s">
        <v>33</v>
      </c>
      <c r="E88" s="10"/>
      <c r="F88" s="18" t="s">
        <v>8</v>
      </c>
      <c r="G88" s="18" t="s">
        <v>212</v>
      </c>
      <c r="H88" s="10"/>
      <c r="I88" s="19">
        <v>7131494</v>
      </c>
      <c r="J88" s="19">
        <v>7470</v>
      </c>
      <c r="K88" s="17" t="s">
        <v>9</v>
      </c>
      <c r="L88" s="10"/>
      <c r="M88" s="60">
        <v>708</v>
      </c>
      <c r="N88" s="60">
        <v>730</v>
      </c>
      <c r="O88" s="60">
        <v>730</v>
      </c>
      <c r="P88" s="10"/>
      <c r="Q88" s="60">
        <f>N88*$Q$188</f>
        <v>10950</v>
      </c>
      <c r="R88" s="10"/>
      <c r="S88" s="62">
        <f t="shared" si="15"/>
        <v>11680</v>
      </c>
      <c r="T88" s="10"/>
      <c r="U88" s="64">
        <v>10.199999999999999</v>
      </c>
      <c r="V88" s="64">
        <v>10.28</v>
      </c>
      <c r="W88" s="10"/>
      <c r="X88" s="43">
        <v>1810000000</v>
      </c>
      <c r="Y88" s="36">
        <v>3.4000000000000002E-2</v>
      </c>
      <c r="Z88" s="10"/>
      <c r="AA88" s="20">
        <v>58</v>
      </c>
      <c r="AB88" s="20">
        <v>5</v>
      </c>
      <c r="AC88" s="20">
        <v>3</v>
      </c>
      <c r="AD88" s="20">
        <v>33</v>
      </c>
      <c r="AE88" s="20">
        <v>1</v>
      </c>
      <c r="AF88" s="66">
        <f t="shared" si="16"/>
        <v>100</v>
      </c>
      <c r="AG88" s="10"/>
      <c r="AH88" s="36">
        <v>-3.6999999999999998E-2</v>
      </c>
      <c r="AI88" s="40">
        <v>56534</v>
      </c>
      <c r="AJ88" s="37">
        <v>0.7</v>
      </c>
      <c r="AK88" s="42" t="s">
        <v>213</v>
      </c>
      <c r="AL88" s="41">
        <v>707</v>
      </c>
      <c r="AN88" s="86"/>
      <c r="AO88" s="87"/>
      <c r="AP88" s="88">
        <f t="shared" si="17"/>
        <v>0</v>
      </c>
      <c r="AR88" s="86">
        <f t="shared" si="18"/>
        <v>0</v>
      </c>
      <c r="AS88" s="87"/>
      <c r="AT88" s="88">
        <f t="shared" si="19"/>
        <v>0</v>
      </c>
      <c r="AV88" s="88">
        <v>0</v>
      </c>
    </row>
    <row r="89" spans="1:48" ht="24" customHeight="1">
      <c r="A89" s="16"/>
      <c r="B89" s="17">
        <f t="shared" si="20"/>
        <v>81</v>
      </c>
      <c r="C89" s="10"/>
      <c r="D89" s="18" t="s">
        <v>128</v>
      </c>
      <c r="E89" s="10"/>
      <c r="F89" s="18" t="s">
        <v>5</v>
      </c>
      <c r="G89" s="18" t="s">
        <v>226</v>
      </c>
      <c r="H89" s="10"/>
      <c r="I89" s="19">
        <v>4424762</v>
      </c>
      <c r="J89" s="19">
        <v>18080</v>
      </c>
      <c r="K89" s="17" t="s">
        <v>14</v>
      </c>
      <c r="L89" s="10"/>
      <c r="M89" s="60">
        <v>692</v>
      </c>
      <c r="N89" s="60">
        <v>713</v>
      </c>
      <c r="O89" s="60">
        <v>713</v>
      </c>
      <c r="P89" s="10"/>
      <c r="Q89" s="60">
        <f>N89*$Q$189</f>
        <v>21390</v>
      </c>
      <c r="R89" s="10"/>
      <c r="S89" s="62">
        <f t="shared" si="15"/>
        <v>22103</v>
      </c>
      <c r="T89" s="10"/>
      <c r="U89" s="64">
        <v>16.100000000000001</v>
      </c>
      <c r="V89" s="64">
        <v>16.100000000000001</v>
      </c>
      <c r="W89" s="10"/>
      <c r="X89" s="43">
        <f>AP89+AT89</f>
        <v>8397227448.8000011</v>
      </c>
      <c r="Y89" s="36">
        <f>X89/AV89</f>
        <v>0.12734455723753055</v>
      </c>
      <c r="Z89" s="10"/>
      <c r="AA89" s="20">
        <v>64.7</v>
      </c>
      <c r="AB89" s="20">
        <v>3.9</v>
      </c>
      <c r="AC89" s="20">
        <v>0.7</v>
      </c>
      <c r="AD89" s="20">
        <v>22.5</v>
      </c>
      <c r="AE89" s="20">
        <v>8.1999999999999993</v>
      </c>
      <c r="AF89" s="66">
        <f t="shared" si="16"/>
        <v>100.00000000000001</v>
      </c>
      <c r="AG89" s="10"/>
      <c r="AH89" s="72"/>
      <c r="AI89" s="73"/>
      <c r="AJ89" s="74"/>
      <c r="AK89" s="75"/>
      <c r="AL89" s="76"/>
      <c r="AN89" s="57">
        <v>14721.647000000001</v>
      </c>
      <c r="AO89" s="35">
        <v>80</v>
      </c>
      <c r="AP89" s="43">
        <f t="shared" si="17"/>
        <v>839722744.88000011</v>
      </c>
      <c r="AR89" s="57">
        <f t="shared" si="18"/>
        <v>14721.647000000001</v>
      </c>
      <c r="AS89" s="35">
        <v>24</v>
      </c>
      <c r="AT89" s="43">
        <f t="shared" si="19"/>
        <v>7557504703.920001</v>
      </c>
      <c r="AV89" s="43">
        <v>65941000000</v>
      </c>
    </row>
    <row r="90" spans="1:48" ht="24" customHeight="1">
      <c r="A90" s="16"/>
      <c r="B90" s="17">
        <f t="shared" si="20"/>
        <v>82</v>
      </c>
      <c r="C90" s="10"/>
      <c r="D90" s="18" t="s">
        <v>25</v>
      </c>
      <c r="E90" s="10"/>
      <c r="F90" s="18" t="s">
        <v>8</v>
      </c>
      <c r="G90" s="18" t="s">
        <v>212</v>
      </c>
      <c r="H90" s="10"/>
      <c r="I90" s="19">
        <v>11358379</v>
      </c>
      <c r="J90" s="19">
        <v>41860</v>
      </c>
      <c r="K90" s="17" t="s">
        <v>14</v>
      </c>
      <c r="L90" s="10"/>
      <c r="M90" s="60">
        <v>637</v>
      </c>
      <c r="N90" s="60">
        <v>657</v>
      </c>
      <c r="O90" s="60">
        <v>657</v>
      </c>
      <c r="P90" s="10"/>
      <c r="Q90" s="60">
        <f>N90*$Q$189</f>
        <v>19710</v>
      </c>
      <c r="R90" s="10"/>
      <c r="S90" s="62">
        <f t="shared" si="15"/>
        <v>20367</v>
      </c>
      <c r="T90" s="10"/>
      <c r="U90" s="64">
        <v>5.8</v>
      </c>
      <c r="V90" s="64">
        <v>5.8</v>
      </c>
      <c r="W90" s="10"/>
      <c r="X90" s="43">
        <f>AP90+AT90</f>
        <v>22081559760</v>
      </c>
      <c r="Y90" s="36">
        <f>X90/AV90</f>
        <v>4.6384277008845579E-2</v>
      </c>
      <c r="Z90" s="10"/>
      <c r="AA90" s="20">
        <v>57.1</v>
      </c>
      <c r="AB90" s="20">
        <v>14.4</v>
      </c>
      <c r="AC90" s="20">
        <v>11.1</v>
      </c>
      <c r="AD90" s="20">
        <v>12.2</v>
      </c>
      <c r="AE90" s="20">
        <v>5.2</v>
      </c>
      <c r="AF90" s="66">
        <f t="shared" si="16"/>
        <v>100</v>
      </c>
      <c r="AG90" s="10"/>
      <c r="AH90" s="72"/>
      <c r="AI90" s="73"/>
      <c r="AJ90" s="74"/>
      <c r="AK90" s="75"/>
      <c r="AL90" s="76"/>
      <c r="AN90" s="57">
        <v>42012.1</v>
      </c>
      <c r="AO90" s="35">
        <v>80</v>
      </c>
      <c r="AP90" s="43">
        <f t="shared" si="17"/>
        <v>2208155976</v>
      </c>
      <c r="AR90" s="57">
        <f t="shared" si="18"/>
        <v>42012.1</v>
      </c>
      <c r="AS90" s="35">
        <v>24</v>
      </c>
      <c r="AT90" s="43">
        <f t="shared" si="19"/>
        <v>19873403784</v>
      </c>
      <c r="AV90" s="43">
        <v>476057000000</v>
      </c>
    </row>
    <row r="91" spans="1:48" ht="24" customHeight="1">
      <c r="A91" s="16"/>
      <c r="B91" s="17">
        <f t="shared" si="20"/>
        <v>83</v>
      </c>
      <c r="C91" s="10"/>
      <c r="D91" s="18" t="s">
        <v>27</v>
      </c>
      <c r="E91" s="10"/>
      <c r="F91" s="18" t="s">
        <v>11</v>
      </c>
      <c r="G91" s="18" t="s">
        <v>11</v>
      </c>
      <c r="H91" s="10"/>
      <c r="I91" s="19">
        <v>10872298</v>
      </c>
      <c r="J91" s="19">
        <v>820</v>
      </c>
      <c r="K91" s="17" t="s">
        <v>6</v>
      </c>
      <c r="L91" s="10"/>
      <c r="M91" s="60">
        <v>637</v>
      </c>
      <c r="N91" s="60">
        <v>2986</v>
      </c>
      <c r="O91" s="60">
        <v>3098</v>
      </c>
      <c r="P91" s="10"/>
      <c r="Q91" s="60">
        <f>N91*$Q$188</f>
        <v>44790</v>
      </c>
      <c r="R91" s="10"/>
      <c r="S91" s="62">
        <f t="shared" si="15"/>
        <v>47776</v>
      </c>
      <c r="T91" s="10"/>
      <c r="U91" s="64">
        <v>27.5</v>
      </c>
      <c r="V91" s="64">
        <v>27.55</v>
      </c>
      <c r="W91" s="10"/>
      <c r="X91" s="43">
        <v>782890000</v>
      </c>
      <c r="Y91" s="36">
        <v>9.0999999999999998E-2</v>
      </c>
      <c r="Z91" s="10"/>
      <c r="AA91" s="20">
        <v>39</v>
      </c>
      <c r="AB91" s="20">
        <v>3</v>
      </c>
      <c r="AC91" s="20">
        <v>2</v>
      </c>
      <c r="AD91" s="20">
        <v>54</v>
      </c>
      <c r="AE91" s="20">
        <v>2</v>
      </c>
      <c r="AF91" s="66">
        <f t="shared" si="16"/>
        <v>100</v>
      </c>
      <c r="AG91" s="10"/>
      <c r="AH91" s="36">
        <v>-8.3000000000000004E-2</v>
      </c>
      <c r="AI91" s="40">
        <v>4321</v>
      </c>
      <c r="AJ91" s="37">
        <v>0.57999999999999996</v>
      </c>
      <c r="AK91" s="42" t="s">
        <v>214</v>
      </c>
      <c r="AL91" s="41">
        <v>1546</v>
      </c>
      <c r="AN91" s="86"/>
      <c r="AO91" s="87"/>
      <c r="AP91" s="88">
        <f t="shared" si="17"/>
        <v>0</v>
      </c>
      <c r="AR91" s="86">
        <f t="shared" si="18"/>
        <v>0</v>
      </c>
      <c r="AS91" s="87"/>
      <c r="AT91" s="88">
        <f t="shared" si="19"/>
        <v>0</v>
      </c>
      <c r="AV91" s="88">
        <v>0</v>
      </c>
    </row>
    <row r="92" spans="1:48" ht="24" customHeight="1">
      <c r="A92" s="16"/>
      <c r="B92" s="17">
        <f t="shared" si="20"/>
        <v>84</v>
      </c>
      <c r="C92" s="10"/>
      <c r="D92" s="18" t="s">
        <v>123</v>
      </c>
      <c r="E92" s="10"/>
      <c r="F92" s="18" t="s">
        <v>8</v>
      </c>
      <c r="G92" s="18" t="s">
        <v>212</v>
      </c>
      <c r="H92" s="10"/>
      <c r="I92" s="19">
        <v>16987330</v>
      </c>
      <c r="J92" s="19">
        <v>46310</v>
      </c>
      <c r="K92" s="17" t="s">
        <v>14</v>
      </c>
      <c r="L92" s="10"/>
      <c r="M92" s="60">
        <v>621</v>
      </c>
      <c r="N92" s="60">
        <v>648</v>
      </c>
      <c r="O92" s="60">
        <v>648</v>
      </c>
      <c r="P92" s="10"/>
      <c r="Q92" s="60">
        <f>N92*$Q$189</f>
        <v>19440</v>
      </c>
      <c r="R92" s="10"/>
      <c r="S92" s="62">
        <f t="shared" si="15"/>
        <v>20088</v>
      </c>
      <c r="T92" s="10"/>
      <c r="U92" s="64">
        <v>3.8</v>
      </c>
      <c r="V92" s="64">
        <v>3.8</v>
      </c>
      <c r="W92" s="10"/>
      <c r="X92" s="43">
        <f>AP92+AT92</f>
        <v>23850470995.200001</v>
      </c>
      <c r="Y92" s="36">
        <f>X92/AV92</f>
        <v>3.0439845155757039E-2</v>
      </c>
      <c r="Z92" s="10"/>
      <c r="AA92" s="20">
        <v>38</v>
      </c>
      <c r="AB92" s="20">
        <v>21.4</v>
      </c>
      <c r="AC92" s="20">
        <v>29.8</v>
      </c>
      <c r="AD92" s="20">
        <v>9.1999999999999993</v>
      </c>
      <c r="AE92" s="20">
        <v>1.6</v>
      </c>
      <c r="AF92" s="66">
        <f t="shared" si="16"/>
        <v>100</v>
      </c>
      <c r="AG92" s="10"/>
      <c r="AH92" s="72"/>
      <c r="AI92" s="73"/>
      <c r="AJ92" s="74"/>
      <c r="AK92" s="75"/>
      <c r="AL92" s="76"/>
      <c r="AN92" s="57">
        <v>46007.853000000003</v>
      </c>
      <c r="AO92" s="35">
        <v>80</v>
      </c>
      <c r="AP92" s="43">
        <f t="shared" si="17"/>
        <v>2385047099.5200005</v>
      </c>
      <c r="AR92" s="57">
        <f t="shared" si="18"/>
        <v>46007.853000000003</v>
      </c>
      <c r="AS92" s="35">
        <v>24</v>
      </c>
      <c r="AT92" s="43">
        <f t="shared" si="19"/>
        <v>21465423895.68</v>
      </c>
      <c r="AV92" s="43">
        <v>783528000000</v>
      </c>
    </row>
    <row r="93" spans="1:48" ht="24" customHeight="1">
      <c r="A93" s="16"/>
      <c r="B93" s="17">
        <f t="shared" si="20"/>
        <v>85</v>
      </c>
      <c r="C93" s="10"/>
      <c r="D93" s="18" t="s">
        <v>53</v>
      </c>
      <c r="E93" s="10"/>
      <c r="F93" s="18" t="s">
        <v>8</v>
      </c>
      <c r="G93" s="18" t="s">
        <v>212</v>
      </c>
      <c r="H93" s="10"/>
      <c r="I93" s="19">
        <v>10610947</v>
      </c>
      <c r="J93" s="19">
        <v>17570</v>
      </c>
      <c r="K93" s="17" t="s">
        <v>14</v>
      </c>
      <c r="L93" s="10"/>
      <c r="M93" s="60">
        <v>611</v>
      </c>
      <c r="N93" s="60">
        <v>630</v>
      </c>
      <c r="O93" s="60">
        <v>630</v>
      </c>
      <c r="P93" s="10"/>
      <c r="Q93" s="60">
        <f>N93*$Q$189</f>
        <v>18900</v>
      </c>
      <c r="R93" s="10"/>
      <c r="S93" s="62">
        <f t="shared" si="15"/>
        <v>19530</v>
      </c>
      <c r="T93" s="10"/>
      <c r="U93" s="64">
        <v>5.9</v>
      </c>
      <c r="V93" s="64">
        <v>5.9</v>
      </c>
      <c r="W93" s="10"/>
      <c r="X93" s="43">
        <f>AP93+AT93</f>
        <v>9305547047.9999981</v>
      </c>
      <c r="Y93" s="36">
        <f>X93/AV93</f>
        <v>4.7698739289558659E-2</v>
      </c>
      <c r="Z93" s="10"/>
      <c r="AA93" s="20">
        <v>53.7</v>
      </c>
      <c r="AB93" s="20">
        <v>10.3</v>
      </c>
      <c r="AC93" s="20">
        <v>8.6999999999999993</v>
      </c>
      <c r="AD93" s="20">
        <v>21.3</v>
      </c>
      <c r="AE93" s="20">
        <v>6</v>
      </c>
      <c r="AF93" s="66">
        <f t="shared" si="16"/>
        <v>100</v>
      </c>
      <c r="AG93" s="10"/>
      <c r="AH93" s="72"/>
      <c r="AI93" s="73"/>
      <c r="AJ93" s="74"/>
      <c r="AK93" s="75"/>
      <c r="AL93" s="76"/>
      <c r="AN93" s="57">
        <v>18463.386999999999</v>
      </c>
      <c r="AO93" s="35">
        <v>80</v>
      </c>
      <c r="AP93" s="43">
        <f t="shared" si="17"/>
        <v>930554704.79999995</v>
      </c>
      <c r="AR93" s="57">
        <f t="shared" si="18"/>
        <v>18463.386999999999</v>
      </c>
      <c r="AS93" s="35">
        <v>24</v>
      </c>
      <c r="AT93" s="43">
        <f t="shared" si="19"/>
        <v>8374992343.1999989</v>
      </c>
      <c r="AV93" s="43">
        <v>195090000000</v>
      </c>
    </row>
    <row r="94" spans="1:48" ht="24" customHeight="1">
      <c r="A94" s="16"/>
      <c r="B94" s="17">
        <f t="shared" si="20"/>
        <v>86</v>
      </c>
      <c r="C94" s="10"/>
      <c r="D94" s="18" t="s">
        <v>81</v>
      </c>
      <c r="E94" s="10"/>
      <c r="F94" s="18" t="s">
        <v>8</v>
      </c>
      <c r="G94" s="18" t="s">
        <v>212</v>
      </c>
      <c r="H94" s="10"/>
      <c r="I94" s="19">
        <v>9753281</v>
      </c>
      <c r="J94" s="19">
        <v>12570</v>
      </c>
      <c r="K94" s="17" t="s">
        <v>14</v>
      </c>
      <c r="L94" s="10"/>
      <c r="M94" s="60">
        <v>607</v>
      </c>
      <c r="N94" s="60">
        <v>756</v>
      </c>
      <c r="O94" s="60">
        <v>756</v>
      </c>
      <c r="P94" s="10"/>
      <c r="Q94" s="60">
        <f>N94*$Q$189</f>
        <v>22680</v>
      </c>
      <c r="R94" s="10"/>
      <c r="S94" s="62">
        <f t="shared" si="15"/>
        <v>23436</v>
      </c>
      <c r="T94" s="10"/>
      <c r="U94" s="64">
        <v>7.8</v>
      </c>
      <c r="V94" s="64">
        <v>7.8</v>
      </c>
      <c r="W94" s="10"/>
      <c r="X94" s="43">
        <f>AP94+AT94</f>
        <v>7857789004.7999992</v>
      </c>
      <c r="Y94" s="36">
        <f>X94/AV94</f>
        <v>6.1626334278118061E-2</v>
      </c>
      <c r="Z94" s="10"/>
      <c r="AA94" s="20">
        <v>44.3</v>
      </c>
      <c r="AB94" s="20">
        <v>10.5</v>
      </c>
      <c r="AC94" s="20">
        <v>12</v>
      </c>
      <c r="AD94" s="20">
        <v>25</v>
      </c>
      <c r="AE94" s="20">
        <v>8.1999999999999993</v>
      </c>
      <c r="AF94" s="66">
        <f t="shared" si="16"/>
        <v>100</v>
      </c>
      <c r="AG94" s="10"/>
      <c r="AH94" s="72"/>
      <c r="AI94" s="73"/>
      <c r="AJ94" s="74"/>
      <c r="AK94" s="75"/>
      <c r="AL94" s="76"/>
      <c r="AN94" s="57">
        <v>12992.376</v>
      </c>
      <c r="AO94" s="35">
        <v>80</v>
      </c>
      <c r="AP94" s="43">
        <f t="shared" si="17"/>
        <v>785778900.48000002</v>
      </c>
      <c r="AR94" s="57">
        <f t="shared" si="18"/>
        <v>12992.376</v>
      </c>
      <c r="AS94" s="35">
        <v>24</v>
      </c>
      <c r="AT94" s="43">
        <f t="shared" si="19"/>
        <v>7072010104.3199997</v>
      </c>
      <c r="AV94" s="43">
        <v>127507000000</v>
      </c>
    </row>
    <row r="95" spans="1:48" ht="24" customHeight="1">
      <c r="A95" s="16"/>
      <c r="B95" s="17">
        <f t="shared" si="20"/>
        <v>87</v>
      </c>
      <c r="C95" s="10"/>
      <c r="D95" s="18" t="s">
        <v>148</v>
      </c>
      <c r="E95" s="10"/>
      <c r="F95" s="18" t="s">
        <v>8</v>
      </c>
      <c r="G95" s="18" t="s">
        <v>212</v>
      </c>
      <c r="H95" s="10"/>
      <c r="I95" s="19">
        <v>8820083</v>
      </c>
      <c r="J95" s="19">
        <v>5280</v>
      </c>
      <c r="K95" s="17" t="s">
        <v>9</v>
      </c>
      <c r="L95" s="10"/>
      <c r="M95" s="60">
        <v>607</v>
      </c>
      <c r="N95" s="60">
        <v>649</v>
      </c>
      <c r="O95" s="60">
        <v>797</v>
      </c>
      <c r="P95" s="10"/>
      <c r="Q95" s="60">
        <f t="shared" ref="Q95:Q100" si="22">N95*$Q$188</f>
        <v>9735</v>
      </c>
      <c r="R95" s="10"/>
      <c r="S95" s="62">
        <f t="shared" si="15"/>
        <v>10384</v>
      </c>
      <c r="T95" s="10"/>
      <c r="U95" s="64">
        <v>7.4</v>
      </c>
      <c r="V95" s="64">
        <v>8.94</v>
      </c>
      <c r="W95" s="10"/>
      <c r="X95" s="43">
        <v>1170000000</v>
      </c>
      <c r="Y95" s="36">
        <v>3.1E-2</v>
      </c>
      <c r="Z95" s="10"/>
      <c r="AA95" s="20">
        <v>49</v>
      </c>
      <c r="AB95" s="20">
        <v>10</v>
      </c>
      <c r="AC95" s="20">
        <v>12</v>
      </c>
      <c r="AD95" s="20">
        <v>28</v>
      </c>
      <c r="AE95" s="20">
        <v>1</v>
      </c>
      <c r="AF95" s="66">
        <f t="shared" si="16"/>
        <v>100</v>
      </c>
      <c r="AG95" s="10"/>
      <c r="AH95" s="36">
        <v>-6.0999999999999999E-2</v>
      </c>
      <c r="AI95" s="40">
        <v>25877</v>
      </c>
      <c r="AJ95" s="37">
        <v>0.65</v>
      </c>
      <c r="AK95" s="42" t="s">
        <v>210</v>
      </c>
      <c r="AL95" s="41">
        <v>584</v>
      </c>
      <c r="AN95" s="86"/>
      <c r="AO95" s="87"/>
      <c r="AP95" s="88">
        <f t="shared" si="17"/>
        <v>0</v>
      </c>
      <c r="AR95" s="86">
        <f t="shared" si="18"/>
        <v>0</v>
      </c>
      <c r="AS95" s="87"/>
      <c r="AT95" s="88">
        <f t="shared" si="19"/>
        <v>0</v>
      </c>
      <c r="AV95" s="88">
        <v>0</v>
      </c>
    </row>
    <row r="96" spans="1:48" ht="24" customHeight="1">
      <c r="A96" s="16"/>
      <c r="B96" s="17">
        <f t="shared" si="20"/>
        <v>88</v>
      </c>
      <c r="C96" s="10"/>
      <c r="D96" s="18" t="s">
        <v>147</v>
      </c>
      <c r="E96" s="10"/>
      <c r="F96" s="18" t="s">
        <v>11</v>
      </c>
      <c r="G96" s="18" t="s">
        <v>11</v>
      </c>
      <c r="H96" s="10"/>
      <c r="I96" s="19">
        <v>15411614</v>
      </c>
      <c r="J96" s="19">
        <v>950</v>
      </c>
      <c r="K96" s="17" t="s">
        <v>6</v>
      </c>
      <c r="L96" s="10"/>
      <c r="M96" s="60">
        <v>604</v>
      </c>
      <c r="N96" s="60">
        <v>3609</v>
      </c>
      <c r="O96" s="60">
        <v>1775</v>
      </c>
      <c r="P96" s="10"/>
      <c r="Q96" s="60">
        <f t="shared" si="22"/>
        <v>54135</v>
      </c>
      <c r="R96" s="10"/>
      <c r="S96" s="62">
        <f t="shared" si="15"/>
        <v>57744</v>
      </c>
      <c r="T96" s="10"/>
      <c r="U96" s="64">
        <v>23.4</v>
      </c>
      <c r="V96" s="64">
        <v>12.36</v>
      </c>
      <c r="W96" s="10"/>
      <c r="X96" s="43">
        <v>1480000000</v>
      </c>
      <c r="Y96" s="36">
        <v>7.8E-2</v>
      </c>
      <c r="Z96" s="10"/>
      <c r="AA96" s="20">
        <v>58</v>
      </c>
      <c r="AB96" s="20">
        <v>10</v>
      </c>
      <c r="AC96" s="20">
        <v>1</v>
      </c>
      <c r="AD96" s="20">
        <v>30</v>
      </c>
      <c r="AE96" s="20">
        <v>1</v>
      </c>
      <c r="AF96" s="66">
        <f t="shared" si="16"/>
        <v>100</v>
      </c>
      <c r="AG96" s="10"/>
      <c r="AH96" s="36">
        <v>-8.9999999999999993E-3</v>
      </c>
      <c r="AI96" s="40">
        <v>3037</v>
      </c>
      <c r="AJ96" s="37">
        <v>0.6</v>
      </c>
      <c r="AK96" s="42" t="s">
        <v>213</v>
      </c>
      <c r="AL96" s="41">
        <v>669</v>
      </c>
      <c r="AN96" s="86"/>
      <c r="AO96" s="87"/>
      <c r="AP96" s="88">
        <f t="shared" si="17"/>
        <v>0</v>
      </c>
      <c r="AR96" s="86">
        <f t="shared" si="18"/>
        <v>0</v>
      </c>
      <c r="AS96" s="87"/>
      <c r="AT96" s="88">
        <f t="shared" si="19"/>
        <v>0</v>
      </c>
      <c r="AV96" s="88">
        <v>0</v>
      </c>
    </row>
    <row r="97" spans="1:48" ht="24" customHeight="1">
      <c r="A97" s="16"/>
      <c r="B97" s="17">
        <f t="shared" si="20"/>
        <v>89</v>
      </c>
      <c r="C97" s="10"/>
      <c r="D97" s="18" t="s">
        <v>141</v>
      </c>
      <c r="E97" s="10"/>
      <c r="F97" s="18" t="s">
        <v>11</v>
      </c>
      <c r="G97" s="18" t="s">
        <v>11</v>
      </c>
      <c r="H97" s="10"/>
      <c r="I97" s="19">
        <v>11917508</v>
      </c>
      <c r="J97" s="19">
        <v>700</v>
      </c>
      <c r="K97" s="17" t="s">
        <v>6</v>
      </c>
      <c r="L97" s="10"/>
      <c r="M97" s="60">
        <v>593</v>
      </c>
      <c r="N97" s="60">
        <v>3535</v>
      </c>
      <c r="O97" s="60">
        <v>2623</v>
      </c>
      <c r="P97" s="10"/>
      <c r="Q97" s="60">
        <f t="shared" si="22"/>
        <v>53025</v>
      </c>
      <c r="R97" s="10"/>
      <c r="S97" s="62">
        <f t="shared" si="15"/>
        <v>56560</v>
      </c>
      <c r="T97" s="10"/>
      <c r="U97" s="64">
        <v>29.7</v>
      </c>
      <c r="V97" s="64">
        <v>21.48</v>
      </c>
      <c r="W97" s="10"/>
      <c r="X97" s="43">
        <v>835930000</v>
      </c>
      <c r="Y97" s="36">
        <v>9.9000000000000005E-2</v>
      </c>
      <c r="Z97" s="10"/>
      <c r="AA97" s="20">
        <v>21</v>
      </c>
      <c r="AB97" s="20">
        <v>20</v>
      </c>
      <c r="AC97" s="20">
        <v>10</v>
      </c>
      <c r="AD97" s="20">
        <v>48</v>
      </c>
      <c r="AE97" s="20">
        <v>1</v>
      </c>
      <c r="AF97" s="66">
        <f t="shared" si="16"/>
        <v>100</v>
      </c>
      <c r="AG97" s="10"/>
      <c r="AH97" s="36">
        <v>-5.6000000000000001E-2</v>
      </c>
      <c r="AI97" s="40">
        <v>1512</v>
      </c>
      <c r="AJ97" s="37">
        <v>0.62</v>
      </c>
      <c r="AK97" s="42" t="s">
        <v>213</v>
      </c>
      <c r="AL97" s="41">
        <v>1138</v>
      </c>
      <c r="AN97" s="86"/>
      <c r="AO97" s="87"/>
      <c r="AP97" s="88">
        <f t="shared" si="17"/>
        <v>0</v>
      </c>
      <c r="AR97" s="86">
        <f t="shared" si="18"/>
        <v>0</v>
      </c>
      <c r="AS97" s="87"/>
      <c r="AT97" s="88">
        <f t="shared" si="19"/>
        <v>0</v>
      </c>
      <c r="AV97" s="88">
        <v>0</v>
      </c>
    </row>
    <row r="98" spans="1:48" ht="24" customHeight="1">
      <c r="A98" s="16"/>
      <c r="B98" s="17">
        <f t="shared" si="20"/>
        <v>90</v>
      </c>
      <c r="C98" s="10"/>
      <c r="D98" s="18" t="s">
        <v>24</v>
      </c>
      <c r="E98" s="10"/>
      <c r="F98" s="18" t="s">
        <v>8</v>
      </c>
      <c r="G98" s="18" t="s">
        <v>212</v>
      </c>
      <c r="H98" s="10"/>
      <c r="I98" s="19">
        <v>9480042</v>
      </c>
      <c r="J98" s="19">
        <v>5600</v>
      </c>
      <c r="K98" s="17" t="s">
        <v>9</v>
      </c>
      <c r="L98" s="10"/>
      <c r="M98" s="60">
        <v>588</v>
      </c>
      <c r="N98" s="60">
        <v>841</v>
      </c>
      <c r="O98" s="60">
        <v>995</v>
      </c>
      <c r="P98" s="10"/>
      <c r="Q98" s="60">
        <f t="shared" si="22"/>
        <v>12615</v>
      </c>
      <c r="R98" s="10"/>
      <c r="S98" s="62">
        <f t="shared" si="15"/>
        <v>13456</v>
      </c>
      <c r="T98" s="10"/>
      <c r="U98" s="64">
        <v>8.9</v>
      </c>
      <c r="V98" s="64">
        <v>10.46</v>
      </c>
      <c r="W98" s="10"/>
      <c r="X98" s="43">
        <v>1410000000</v>
      </c>
      <c r="Y98" s="36">
        <v>2.9000000000000001E-2</v>
      </c>
      <c r="Z98" s="10"/>
      <c r="AA98" s="20">
        <v>52</v>
      </c>
      <c r="AB98" s="20">
        <v>4</v>
      </c>
      <c r="AC98" s="20">
        <v>2</v>
      </c>
      <c r="AD98" s="20">
        <v>41</v>
      </c>
      <c r="AE98" s="20">
        <v>1</v>
      </c>
      <c r="AF98" s="66">
        <f t="shared" si="16"/>
        <v>100</v>
      </c>
      <c r="AG98" s="10"/>
      <c r="AH98" s="36">
        <v>-0.191</v>
      </c>
      <c r="AI98" s="40">
        <v>44222</v>
      </c>
      <c r="AJ98" s="37">
        <v>0.78</v>
      </c>
      <c r="AK98" s="42" t="s">
        <v>213</v>
      </c>
      <c r="AL98" s="41">
        <v>653</v>
      </c>
      <c r="AN98" s="86"/>
      <c r="AO98" s="87"/>
      <c r="AP98" s="88">
        <f t="shared" si="17"/>
        <v>0</v>
      </c>
      <c r="AR98" s="86">
        <f t="shared" si="18"/>
        <v>0</v>
      </c>
      <c r="AS98" s="87"/>
      <c r="AT98" s="88">
        <f t="shared" si="19"/>
        <v>0</v>
      </c>
      <c r="AV98" s="88">
        <v>0</v>
      </c>
    </row>
    <row r="99" spans="1:48" ht="24" customHeight="1">
      <c r="A99" s="16"/>
      <c r="B99" s="17">
        <f t="shared" si="20"/>
        <v>91</v>
      </c>
      <c r="C99" s="10"/>
      <c r="D99" s="18" t="s">
        <v>71</v>
      </c>
      <c r="E99" s="10"/>
      <c r="F99" s="18" t="s">
        <v>8</v>
      </c>
      <c r="G99" s="18" t="s">
        <v>212</v>
      </c>
      <c r="H99" s="10"/>
      <c r="I99" s="19">
        <v>3925405</v>
      </c>
      <c r="J99" s="19">
        <v>3810</v>
      </c>
      <c r="K99" s="17" t="s">
        <v>9</v>
      </c>
      <c r="L99" s="10"/>
      <c r="M99" s="60">
        <v>581</v>
      </c>
      <c r="N99" s="60">
        <v>599</v>
      </c>
      <c r="O99" s="60">
        <v>748</v>
      </c>
      <c r="P99" s="10"/>
      <c r="Q99" s="60">
        <f t="shared" si="22"/>
        <v>8985</v>
      </c>
      <c r="R99" s="10"/>
      <c r="S99" s="62">
        <f t="shared" si="15"/>
        <v>9584</v>
      </c>
      <c r="T99" s="10"/>
      <c r="U99" s="64">
        <v>15.3</v>
      </c>
      <c r="V99" s="64">
        <v>20.059999999999999</v>
      </c>
      <c r="W99" s="10"/>
      <c r="X99" s="43">
        <v>768240000</v>
      </c>
      <c r="Y99" s="36">
        <v>5.2999999999999999E-2</v>
      </c>
      <c r="Z99" s="10"/>
      <c r="AA99" s="20">
        <v>59</v>
      </c>
      <c r="AB99" s="20">
        <v>6</v>
      </c>
      <c r="AC99" s="20">
        <v>1</v>
      </c>
      <c r="AD99" s="20">
        <v>33</v>
      </c>
      <c r="AE99" s="20">
        <v>1</v>
      </c>
      <c r="AF99" s="66">
        <f t="shared" si="16"/>
        <v>100</v>
      </c>
      <c r="AG99" s="10"/>
      <c r="AH99" s="36">
        <v>8.2000000000000003E-2</v>
      </c>
      <c r="AI99" s="40">
        <v>28697</v>
      </c>
      <c r="AJ99" s="37">
        <v>0.79</v>
      </c>
      <c r="AK99" s="42" t="s">
        <v>210</v>
      </c>
      <c r="AL99" s="41">
        <v>1064</v>
      </c>
      <c r="AN99" s="86"/>
      <c r="AO99" s="87"/>
      <c r="AP99" s="88">
        <f t="shared" si="17"/>
        <v>0</v>
      </c>
      <c r="AR99" s="86">
        <f t="shared" si="18"/>
        <v>0</v>
      </c>
      <c r="AS99" s="87"/>
      <c r="AT99" s="88">
        <f t="shared" si="19"/>
        <v>0</v>
      </c>
      <c r="AV99" s="88">
        <v>0</v>
      </c>
    </row>
    <row r="100" spans="1:48" ht="24" customHeight="1">
      <c r="A100" s="16"/>
      <c r="B100" s="17">
        <f t="shared" si="20"/>
        <v>92</v>
      </c>
      <c r="C100" s="10"/>
      <c r="D100" s="18" t="s">
        <v>100</v>
      </c>
      <c r="E100" s="10"/>
      <c r="F100" s="18" t="s">
        <v>5</v>
      </c>
      <c r="G100" s="18" t="s">
        <v>226</v>
      </c>
      <c r="H100" s="10"/>
      <c r="I100" s="19">
        <v>6006668</v>
      </c>
      <c r="J100" s="19">
        <v>7680</v>
      </c>
      <c r="K100" s="17" t="s">
        <v>9</v>
      </c>
      <c r="L100" s="10"/>
      <c r="M100" s="60">
        <v>576</v>
      </c>
      <c r="N100" s="60">
        <v>1090</v>
      </c>
      <c r="O100" s="60">
        <v>559</v>
      </c>
      <c r="P100" s="10"/>
      <c r="Q100" s="60">
        <f t="shared" si="22"/>
        <v>16350</v>
      </c>
      <c r="R100" s="10"/>
      <c r="S100" s="62">
        <f t="shared" si="15"/>
        <v>17440</v>
      </c>
      <c r="T100" s="10"/>
      <c r="U100" s="64">
        <v>18.100000000000001</v>
      </c>
      <c r="V100" s="64">
        <v>6.68</v>
      </c>
      <c r="W100" s="10"/>
      <c r="X100" s="43">
        <v>3110000000</v>
      </c>
      <c r="Y100" s="36">
        <v>0.06</v>
      </c>
      <c r="Z100" s="10"/>
      <c r="AA100" s="20">
        <v>70</v>
      </c>
      <c r="AB100" s="20">
        <v>13</v>
      </c>
      <c r="AC100" s="20">
        <v>1</v>
      </c>
      <c r="AD100" s="20">
        <v>15</v>
      </c>
      <c r="AE100" s="20">
        <v>1</v>
      </c>
      <c r="AF100" s="66">
        <f t="shared" si="16"/>
        <v>100</v>
      </c>
      <c r="AG100" s="10"/>
      <c r="AH100" s="36">
        <v>-3.4000000000000002E-2</v>
      </c>
      <c r="AI100" s="40">
        <v>31072</v>
      </c>
      <c r="AJ100" s="37">
        <v>0.81</v>
      </c>
      <c r="AK100" s="42" t="s">
        <v>223</v>
      </c>
      <c r="AL100" s="41">
        <v>419</v>
      </c>
      <c r="AN100" s="86"/>
      <c r="AO100" s="87"/>
      <c r="AP100" s="88">
        <f t="shared" si="17"/>
        <v>0</v>
      </c>
      <c r="AR100" s="86">
        <f t="shared" si="18"/>
        <v>0</v>
      </c>
      <c r="AS100" s="87"/>
      <c r="AT100" s="88">
        <f t="shared" si="19"/>
        <v>0</v>
      </c>
      <c r="AV100" s="88">
        <v>0</v>
      </c>
    </row>
    <row r="101" spans="1:48" ht="24" customHeight="1">
      <c r="A101" s="16"/>
      <c r="B101" s="17">
        <f t="shared" si="20"/>
        <v>93</v>
      </c>
      <c r="C101" s="10"/>
      <c r="D101" s="18" t="s">
        <v>135</v>
      </c>
      <c r="E101" s="10"/>
      <c r="F101" s="18" t="s">
        <v>8</v>
      </c>
      <c r="G101" s="18" t="s">
        <v>212</v>
      </c>
      <c r="H101" s="10"/>
      <c r="I101" s="19">
        <v>10371627</v>
      </c>
      <c r="J101" s="19">
        <v>19850</v>
      </c>
      <c r="K101" s="17" t="s">
        <v>14</v>
      </c>
      <c r="L101" s="10"/>
      <c r="M101" s="60">
        <v>563</v>
      </c>
      <c r="N101" s="60">
        <v>768</v>
      </c>
      <c r="O101" s="60">
        <v>768</v>
      </c>
      <c r="P101" s="10"/>
      <c r="Q101" s="60">
        <f>N101*$Q$189</f>
        <v>23040</v>
      </c>
      <c r="R101" s="10"/>
      <c r="S101" s="62">
        <f t="shared" si="15"/>
        <v>23808</v>
      </c>
      <c r="T101" s="10"/>
      <c r="U101" s="64">
        <v>7.4</v>
      </c>
      <c r="V101" s="64">
        <v>7.4</v>
      </c>
      <c r="W101" s="10"/>
      <c r="X101" s="43">
        <f>AP101+AT101</f>
        <v>12274729574.400002</v>
      </c>
      <c r="Y101" s="36">
        <f>X101/AV101</f>
        <v>5.9503454303248896E-2</v>
      </c>
      <c r="Z101" s="10"/>
      <c r="AA101" s="20">
        <v>47.6</v>
      </c>
      <c r="AB101" s="20">
        <v>18.3</v>
      </c>
      <c r="AC101" s="20">
        <v>5.9</v>
      </c>
      <c r="AD101" s="20">
        <v>21.8</v>
      </c>
      <c r="AE101" s="20">
        <v>6.4</v>
      </c>
      <c r="AF101" s="66">
        <f t="shared" si="16"/>
        <v>100.00000000000001</v>
      </c>
      <c r="AG101" s="10"/>
      <c r="AH101" s="72"/>
      <c r="AI101" s="73"/>
      <c r="AJ101" s="74"/>
      <c r="AK101" s="75"/>
      <c r="AL101" s="76"/>
      <c r="AN101" s="57">
        <v>19978.401000000002</v>
      </c>
      <c r="AO101" s="35">
        <v>80</v>
      </c>
      <c r="AP101" s="43">
        <f t="shared" si="17"/>
        <v>1227472957.4400001</v>
      </c>
      <c r="AR101" s="57">
        <f t="shared" si="18"/>
        <v>19978.401000000002</v>
      </c>
      <c r="AS101" s="35">
        <v>24</v>
      </c>
      <c r="AT101" s="43">
        <f t="shared" si="19"/>
        <v>11047256616.960001</v>
      </c>
      <c r="AV101" s="43">
        <v>206286000000</v>
      </c>
    </row>
    <row r="102" spans="1:48" ht="24" customHeight="1">
      <c r="A102" s="16"/>
      <c r="B102" s="17">
        <f t="shared" si="20"/>
        <v>94</v>
      </c>
      <c r="C102" s="10"/>
      <c r="D102" s="18" t="s">
        <v>173</v>
      </c>
      <c r="E102" s="10"/>
      <c r="F102" s="18" t="s">
        <v>8</v>
      </c>
      <c r="G102" s="18" t="s">
        <v>212</v>
      </c>
      <c r="H102" s="10"/>
      <c r="I102" s="19">
        <v>5662544</v>
      </c>
      <c r="J102" s="19">
        <v>6670</v>
      </c>
      <c r="K102" s="17" t="s">
        <v>9</v>
      </c>
      <c r="L102" s="10"/>
      <c r="M102" s="60">
        <v>543</v>
      </c>
      <c r="N102" s="60">
        <v>823</v>
      </c>
      <c r="O102" s="60">
        <v>326</v>
      </c>
      <c r="P102" s="10"/>
      <c r="Q102" s="60">
        <f t="shared" ref="Q102:Q107" si="23">N102*$Q$188</f>
        <v>12345</v>
      </c>
      <c r="R102" s="10"/>
      <c r="S102" s="62">
        <f t="shared" si="15"/>
        <v>13168</v>
      </c>
      <c r="T102" s="10"/>
      <c r="U102" s="64">
        <v>14.5</v>
      </c>
      <c r="V102" s="64">
        <v>6.62</v>
      </c>
      <c r="W102" s="10"/>
      <c r="X102" s="43">
        <v>1750000000</v>
      </c>
      <c r="Y102" s="36">
        <v>4.8000000000000001E-2</v>
      </c>
      <c r="Z102" s="10"/>
      <c r="AA102" s="20">
        <v>51</v>
      </c>
      <c r="AB102" s="20">
        <v>10</v>
      </c>
      <c r="AC102" s="20">
        <v>1</v>
      </c>
      <c r="AD102" s="20">
        <v>37</v>
      </c>
      <c r="AE102" s="20">
        <v>1</v>
      </c>
      <c r="AF102" s="66">
        <f t="shared" si="16"/>
        <v>100</v>
      </c>
      <c r="AG102" s="10"/>
      <c r="AH102" s="36">
        <v>-1.9E-2</v>
      </c>
      <c r="AI102" s="40">
        <v>14973</v>
      </c>
      <c r="AJ102" s="37">
        <v>0.86</v>
      </c>
      <c r="AK102" s="42" t="s">
        <v>210</v>
      </c>
      <c r="AL102" s="41">
        <v>466</v>
      </c>
      <c r="AN102" s="86"/>
      <c r="AO102" s="87"/>
      <c r="AP102" s="88">
        <f t="shared" si="17"/>
        <v>0</v>
      </c>
      <c r="AR102" s="86">
        <f t="shared" si="18"/>
        <v>0</v>
      </c>
      <c r="AS102" s="87"/>
      <c r="AT102" s="88">
        <f t="shared" si="19"/>
        <v>0</v>
      </c>
      <c r="AV102" s="88">
        <v>0</v>
      </c>
    </row>
    <row r="103" spans="1:48" ht="24" customHeight="1">
      <c r="A103" s="16"/>
      <c r="B103" s="17">
        <f t="shared" si="20"/>
        <v>95</v>
      </c>
      <c r="C103" s="10"/>
      <c r="D103" s="18" t="s">
        <v>110</v>
      </c>
      <c r="E103" s="10"/>
      <c r="F103" s="18" t="s">
        <v>11</v>
      </c>
      <c r="G103" s="18" t="s">
        <v>11</v>
      </c>
      <c r="H103" s="10"/>
      <c r="I103" s="19">
        <v>17994836</v>
      </c>
      <c r="J103" s="19">
        <v>750</v>
      </c>
      <c r="K103" s="17" t="s">
        <v>6</v>
      </c>
      <c r="L103" s="10"/>
      <c r="M103" s="60">
        <v>541</v>
      </c>
      <c r="N103" s="60">
        <v>4159</v>
      </c>
      <c r="O103" s="60">
        <v>3090</v>
      </c>
      <c r="P103" s="10"/>
      <c r="Q103" s="60">
        <f t="shared" si="23"/>
        <v>62385</v>
      </c>
      <c r="R103" s="10"/>
      <c r="S103" s="62">
        <f t="shared" si="15"/>
        <v>66544</v>
      </c>
      <c r="T103" s="10"/>
      <c r="U103" s="64">
        <v>23.1</v>
      </c>
      <c r="V103" s="64">
        <v>15.82</v>
      </c>
      <c r="W103" s="10"/>
      <c r="X103" s="43">
        <v>1080000000</v>
      </c>
      <c r="Y103" s="36">
        <v>7.6999999999999999E-2</v>
      </c>
      <c r="Z103" s="10"/>
      <c r="AA103" s="20">
        <v>50</v>
      </c>
      <c r="AB103" s="20">
        <v>8</v>
      </c>
      <c r="AC103" s="20">
        <v>1</v>
      </c>
      <c r="AD103" s="20">
        <v>39</v>
      </c>
      <c r="AE103" s="20">
        <v>2</v>
      </c>
      <c r="AF103" s="66">
        <f t="shared" si="16"/>
        <v>100</v>
      </c>
      <c r="AG103" s="10"/>
      <c r="AH103" s="36">
        <v>3.6999999999999998E-2</v>
      </c>
      <c r="AI103" s="40">
        <v>1914</v>
      </c>
      <c r="AJ103" s="37">
        <v>0.42</v>
      </c>
      <c r="AK103" s="42" t="s">
        <v>214</v>
      </c>
      <c r="AL103" s="41">
        <v>1026</v>
      </c>
      <c r="AN103" s="86"/>
      <c r="AO103" s="87"/>
      <c r="AP103" s="88">
        <f t="shared" si="17"/>
        <v>0</v>
      </c>
      <c r="AR103" s="86">
        <f t="shared" si="18"/>
        <v>0</v>
      </c>
      <c r="AS103" s="87"/>
      <c r="AT103" s="88">
        <f t="shared" si="19"/>
        <v>0</v>
      </c>
      <c r="AV103" s="88">
        <v>0</v>
      </c>
    </row>
    <row r="104" spans="1:48" ht="24" customHeight="1">
      <c r="A104" s="16"/>
      <c r="B104" s="17">
        <f t="shared" si="20"/>
        <v>96</v>
      </c>
      <c r="C104" s="10"/>
      <c r="D104" s="18" t="s">
        <v>168</v>
      </c>
      <c r="E104" s="10"/>
      <c r="F104" s="18" t="s">
        <v>11</v>
      </c>
      <c r="G104" s="18" t="s">
        <v>11</v>
      </c>
      <c r="H104" s="10"/>
      <c r="I104" s="19">
        <v>7606374</v>
      </c>
      <c r="J104" s="19">
        <v>540</v>
      </c>
      <c r="K104" s="17" t="s">
        <v>6</v>
      </c>
      <c r="L104" s="10"/>
      <c r="M104" s="60">
        <v>514</v>
      </c>
      <c r="N104" s="60">
        <v>2224</v>
      </c>
      <c r="O104" s="60">
        <v>1130</v>
      </c>
      <c r="P104" s="10"/>
      <c r="Q104" s="60">
        <f t="shared" si="23"/>
        <v>33360</v>
      </c>
      <c r="R104" s="10"/>
      <c r="S104" s="62">
        <f t="shared" si="15"/>
        <v>35584</v>
      </c>
      <c r="T104" s="10"/>
      <c r="U104" s="64">
        <v>29.2</v>
      </c>
      <c r="V104" s="64">
        <v>15.36</v>
      </c>
      <c r="W104" s="10"/>
      <c r="X104" s="43">
        <v>433370000</v>
      </c>
      <c r="Y104" s="36">
        <v>9.7000000000000003E-2</v>
      </c>
      <c r="Z104" s="10"/>
      <c r="AA104" s="20">
        <v>48</v>
      </c>
      <c r="AB104" s="20">
        <v>7</v>
      </c>
      <c r="AC104" s="20">
        <v>2</v>
      </c>
      <c r="AD104" s="20">
        <v>42</v>
      </c>
      <c r="AE104" s="20">
        <v>1</v>
      </c>
      <c r="AF104" s="66">
        <f t="shared" si="16"/>
        <v>100</v>
      </c>
      <c r="AG104" s="10"/>
      <c r="AH104" s="36">
        <v>-7.0000000000000007E-2</v>
      </c>
      <c r="AI104" s="40">
        <v>843</v>
      </c>
      <c r="AJ104" s="37">
        <v>0.71</v>
      </c>
      <c r="AK104" s="42" t="s">
        <v>214</v>
      </c>
      <c r="AL104" s="41">
        <v>829</v>
      </c>
      <c r="AN104" s="86"/>
      <c r="AO104" s="87"/>
      <c r="AP104" s="88">
        <f t="shared" si="17"/>
        <v>0</v>
      </c>
      <c r="AR104" s="86">
        <f t="shared" si="18"/>
        <v>0</v>
      </c>
      <c r="AS104" s="87"/>
      <c r="AT104" s="88">
        <f t="shared" si="19"/>
        <v>0</v>
      </c>
      <c r="AV104" s="88">
        <v>0</v>
      </c>
    </row>
    <row r="105" spans="1:48" ht="24" customHeight="1">
      <c r="A105" s="16"/>
      <c r="B105" s="17">
        <f t="shared" si="20"/>
        <v>97</v>
      </c>
      <c r="C105" s="10"/>
      <c r="D105" s="18" t="s">
        <v>116</v>
      </c>
      <c r="E105" s="10"/>
      <c r="F105" s="18" t="s">
        <v>18</v>
      </c>
      <c r="G105" s="18" t="s">
        <v>224</v>
      </c>
      <c r="H105" s="10"/>
      <c r="I105" s="19">
        <v>3027398</v>
      </c>
      <c r="J105" s="19">
        <v>3550</v>
      </c>
      <c r="K105" s="17" t="s">
        <v>9</v>
      </c>
      <c r="L105" s="10"/>
      <c r="M105" s="60">
        <v>484</v>
      </c>
      <c r="N105" s="60">
        <v>499</v>
      </c>
      <c r="O105" s="60">
        <v>541</v>
      </c>
      <c r="P105" s="10"/>
      <c r="Q105" s="60">
        <f t="shared" si="23"/>
        <v>7485</v>
      </c>
      <c r="R105" s="10"/>
      <c r="S105" s="62">
        <f t="shared" ref="S105:S136" si="24">Q105+N105</f>
        <v>7984</v>
      </c>
      <c r="T105" s="10"/>
      <c r="U105" s="64">
        <v>16.5</v>
      </c>
      <c r="V105" s="64">
        <v>16.95</v>
      </c>
      <c r="W105" s="10"/>
      <c r="X105" s="43">
        <v>613090000</v>
      </c>
      <c r="Y105" s="36">
        <v>5.5E-2</v>
      </c>
      <c r="Z105" s="10"/>
      <c r="AA105" s="20">
        <v>50</v>
      </c>
      <c r="AB105" s="20">
        <v>20</v>
      </c>
      <c r="AC105" s="20">
        <v>1</v>
      </c>
      <c r="AD105" s="20">
        <v>27</v>
      </c>
      <c r="AE105" s="20">
        <v>2</v>
      </c>
      <c r="AF105" s="66">
        <f t="shared" ref="AF105:AF136" si="25">SUM(AA105:AE105)</f>
        <v>100</v>
      </c>
      <c r="AG105" s="10"/>
      <c r="AH105" s="36">
        <v>-0.05</v>
      </c>
      <c r="AI105" s="40">
        <v>27797</v>
      </c>
      <c r="AJ105" s="37">
        <v>0.84</v>
      </c>
      <c r="AK105" s="42" t="s">
        <v>213</v>
      </c>
      <c r="AL105" s="41">
        <v>1037</v>
      </c>
      <c r="AN105" s="86"/>
      <c r="AO105" s="87"/>
      <c r="AP105" s="88">
        <f t="shared" ref="AP105:AP136" si="26">N105*AN105*AO105</f>
        <v>0</v>
      </c>
      <c r="AR105" s="86">
        <f t="shared" ref="AR105:AR136" si="27">AN105</f>
        <v>0</v>
      </c>
      <c r="AS105" s="87"/>
      <c r="AT105" s="88">
        <f t="shared" ref="AT105:AT136" si="28">Q105*AR105*AS105</f>
        <v>0</v>
      </c>
      <c r="AV105" s="88">
        <v>0</v>
      </c>
    </row>
    <row r="106" spans="1:48" ht="24" customHeight="1">
      <c r="A106" s="16"/>
      <c r="B106" s="17">
        <f t="shared" si="20"/>
        <v>98</v>
      </c>
      <c r="C106" s="10"/>
      <c r="D106" s="18" t="s">
        <v>77</v>
      </c>
      <c r="E106" s="10"/>
      <c r="F106" s="18" t="s">
        <v>11</v>
      </c>
      <c r="G106" s="18" t="s">
        <v>11</v>
      </c>
      <c r="H106" s="10"/>
      <c r="I106" s="19">
        <v>12395924</v>
      </c>
      <c r="J106" s="19">
        <v>490</v>
      </c>
      <c r="K106" s="17" t="s">
        <v>6</v>
      </c>
      <c r="L106" s="10"/>
      <c r="M106" s="60">
        <v>458</v>
      </c>
      <c r="N106" s="60">
        <v>3490</v>
      </c>
      <c r="O106" s="60">
        <v>1985</v>
      </c>
      <c r="P106" s="10"/>
      <c r="Q106" s="60">
        <f t="shared" si="23"/>
        <v>52350</v>
      </c>
      <c r="R106" s="10"/>
      <c r="S106" s="62">
        <f t="shared" si="24"/>
        <v>55840</v>
      </c>
      <c r="T106" s="10"/>
      <c r="U106" s="64">
        <v>28.2</v>
      </c>
      <c r="V106" s="64">
        <v>17.22</v>
      </c>
      <c r="W106" s="10"/>
      <c r="X106" s="43">
        <v>813910000</v>
      </c>
      <c r="Y106" s="36">
        <v>9.4E-2</v>
      </c>
      <c r="Z106" s="10"/>
      <c r="AA106" s="20">
        <v>50</v>
      </c>
      <c r="AB106" s="20">
        <v>9</v>
      </c>
      <c r="AC106" s="20">
        <v>1</v>
      </c>
      <c r="AD106" s="20">
        <v>39</v>
      </c>
      <c r="AE106" s="20">
        <v>1</v>
      </c>
      <c r="AF106" s="66">
        <f t="shared" si="25"/>
        <v>100</v>
      </c>
      <c r="AG106" s="10"/>
      <c r="AH106" s="36">
        <v>-5.5E-2</v>
      </c>
      <c r="AI106" s="40">
        <v>2095</v>
      </c>
      <c r="AJ106" s="37">
        <v>0.55000000000000004</v>
      </c>
      <c r="AK106" s="42" t="s">
        <v>214</v>
      </c>
      <c r="AL106" s="41">
        <v>956</v>
      </c>
      <c r="AN106" s="86"/>
      <c r="AO106" s="87"/>
      <c r="AP106" s="88">
        <f t="shared" si="26"/>
        <v>0</v>
      </c>
      <c r="AR106" s="86">
        <f t="shared" si="27"/>
        <v>0</v>
      </c>
      <c r="AS106" s="87"/>
      <c r="AT106" s="88">
        <f t="shared" si="28"/>
        <v>0</v>
      </c>
      <c r="AV106" s="88">
        <v>0</v>
      </c>
    </row>
    <row r="107" spans="1:48" ht="24" customHeight="1">
      <c r="A107" s="16"/>
      <c r="B107" s="17">
        <f t="shared" si="20"/>
        <v>99</v>
      </c>
      <c r="C107" s="10"/>
      <c r="D107" s="18" t="s">
        <v>31</v>
      </c>
      <c r="E107" s="10"/>
      <c r="F107" s="18" t="s">
        <v>11</v>
      </c>
      <c r="G107" s="18" t="s">
        <v>11</v>
      </c>
      <c r="H107" s="10"/>
      <c r="I107" s="19">
        <v>2250260</v>
      </c>
      <c r="J107" s="19">
        <v>6610</v>
      </c>
      <c r="K107" s="17" t="s">
        <v>9</v>
      </c>
      <c r="L107" s="10"/>
      <c r="M107" s="60">
        <v>450</v>
      </c>
      <c r="N107" s="60">
        <v>535</v>
      </c>
      <c r="O107" s="60">
        <v>299</v>
      </c>
      <c r="P107" s="10"/>
      <c r="Q107" s="60">
        <f t="shared" si="23"/>
        <v>8025</v>
      </c>
      <c r="R107" s="10"/>
      <c r="S107" s="62">
        <f t="shared" si="24"/>
        <v>8560</v>
      </c>
      <c r="T107" s="10"/>
      <c r="U107" s="64">
        <v>23.8</v>
      </c>
      <c r="V107" s="64">
        <v>13.33</v>
      </c>
      <c r="W107" s="10"/>
      <c r="X107" s="43">
        <v>1240000000</v>
      </c>
      <c r="Y107" s="36">
        <v>7.9000000000000001E-2</v>
      </c>
      <c r="Z107" s="10"/>
      <c r="AA107" s="20">
        <v>62</v>
      </c>
      <c r="AB107" s="20">
        <v>3</v>
      </c>
      <c r="AC107" s="20">
        <v>1</v>
      </c>
      <c r="AD107" s="20">
        <v>33</v>
      </c>
      <c r="AE107" s="20">
        <v>1</v>
      </c>
      <c r="AF107" s="66">
        <f t="shared" si="25"/>
        <v>100</v>
      </c>
      <c r="AG107" s="10"/>
      <c r="AH107" s="36">
        <v>-5.0999999999999997E-2</v>
      </c>
      <c r="AI107" s="40">
        <v>29031</v>
      </c>
      <c r="AJ107" s="37">
        <v>0.72</v>
      </c>
      <c r="AK107" s="42" t="s">
        <v>214</v>
      </c>
      <c r="AL107" s="41">
        <v>787</v>
      </c>
      <c r="AN107" s="86"/>
      <c r="AO107" s="87"/>
      <c r="AP107" s="88">
        <f t="shared" si="26"/>
        <v>0</v>
      </c>
      <c r="AR107" s="86">
        <f t="shared" si="27"/>
        <v>0</v>
      </c>
      <c r="AS107" s="87"/>
      <c r="AT107" s="88">
        <f t="shared" si="28"/>
        <v>0</v>
      </c>
      <c r="AV107" s="88">
        <v>0</v>
      </c>
    </row>
    <row r="108" spans="1:48" ht="24" customHeight="1">
      <c r="A108" s="16"/>
      <c r="B108" s="17">
        <f t="shared" si="20"/>
        <v>100</v>
      </c>
      <c r="C108" s="10"/>
      <c r="D108" s="18" t="s">
        <v>180</v>
      </c>
      <c r="E108" s="10"/>
      <c r="F108" s="18" t="s">
        <v>13</v>
      </c>
      <c r="G108" s="18" t="s">
        <v>222</v>
      </c>
      <c r="H108" s="10"/>
      <c r="I108" s="19">
        <v>3444006</v>
      </c>
      <c r="J108" s="19">
        <v>15230</v>
      </c>
      <c r="K108" s="17" t="s">
        <v>14</v>
      </c>
      <c r="L108" s="10"/>
      <c r="M108" s="60">
        <v>446</v>
      </c>
      <c r="N108" s="60">
        <v>460</v>
      </c>
      <c r="O108" s="60">
        <v>460</v>
      </c>
      <c r="P108" s="10"/>
      <c r="Q108" s="60">
        <f>N108*$Q$189</f>
        <v>13800</v>
      </c>
      <c r="R108" s="10"/>
      <c r="S108" s="62">
        <f t="shared" si="24"/>
        <v>14260</v>
      </c>
      <c r="T108" s="10"/>
      <c r="U108" s="64">
        <v>13.4</v>
      </c>
      <c r="V108" s="64">
        <v>13.4</v>
      </c>
      <c r="W108" s="10"/>
      <c r="X108" s="43">
        <f>AP108+AT108</f>
        <v>5662468992</v>
      </c>
      <c r="Y108" s="36">
        <f>X108/AV108</f>
        <v>0.1074717011843304</v>
      </c>
      <c r="Z108" s="10"/>
      <c r="AA108" s="20">
        <v>30.7</v>
      </c>
      <c r="AB108" s="20">
        <v>45.7</v>
      </c>
      <c r="AC108" s="20">
        <v>7</v>
      </c>
      <c r="AD108" s="20">
        <v>16.600000000000001</v>
      </c>
      <c r="AE108" s="20">
        <v>0</v>
      </c>
      <c r="AF108" s="66">
        <f t="shared" si="25"/>
        <v>100</v>
      </c>
      <c r="AG108" s="10"/>
      <c r="AH108" s="72"/>
      <c r="AI108" s="73"/>
      <c r="AJ108" s="74"/>
      <c r="AK108" s="75"/>
      <c r="AL108" s="76"/>
      <c r="AN108" s="57">
        <v>15387.144</v>
      </c>
      <c r="AO108" s="35">
        <v>80</v>
      </c>
      <c r="AP108" s="43">
        <f t="shared" si="26"/>
        <v>566246899.20000005</v>
      </c>
      <c r="AR108" s="57">
        <f t="shared" si="27"/>
        <v>15387.144</v>
      </c>
      <c r="AS108" s="35">
        <v>24</v>
      </c>
      <c r="AT108" s="43">
        <f t="shared" si="28"/>
        <v>5096222092.8000002</v>
      </c>
      <c r="AV108" s="43">
        <v>52688000000</v>
      </c>
    </row>
    <row r="109" spans="1:48" ht="24" customHeight="1">
      <c r="A109" s="16"/>
      <c r="B109" s="17">
        <f t="shared" si="20"/>
        <v>101</v>
      </c>
      <c r="C109" s="10"/>
      <c r="D109" s="18" t="s">
        <v>130</v>
      </c>
      <c r="E109" s="10"/>
      <c r="F109" s="18" t="s">
        <v>13</v>
      </c>
      <c r="G109" s="18" t="s">
        <v>222</v>
      </c>
      <c r="H109" s="10"/>
      <c r="I109" s="19">
        <v>4034119</v>
      </c>
      <c r="J109" s="19">
        <v>12140</v>
      </c>
      <c r="K109" s="17" t="s">
        <v>9</v>
      </c>
      <c r="L109" s="10"/>
      <c r="M109" s="60">
        <v>440</v>
      </c>
      <c r="N109" s="60">
        <v>575</v>
      </c>
      <c r="O109" s="60">
        <v>506</v>
      </c>
      <c r="P109" s="10"/>
      <c r="Q109" s="60">
        <f>N109*$Q$188</f>
        <v>8625</v>
      </c>
      <c r="R109" s="10"/>
      <c r="S109" s="62">
        <f t="shared" si="24"/>
        <v>9200</v>
      </c>
      <c r="T109" s="10"/>
      <c r="U109" s="64">
        <v>14.3</v>
      </c>
      <c r="V109" s="64">
        <v>13.11</v>
      </c>
      <c r="W109" s="10"/>
      <c r="X109" s="43">
        <v>2750000000</v>
      </c>
      <c r="Y109" s="36">
        <v>4.7E-2</v>
      </c>
      <c r="Z109" s="10"/>
      <c r="AA109" s="20">
        <v>41</v>
      </c>
      <c r="AB109" s="20">
        <v>5</v>
      </c>
      <c r="AC109" s="20">
        <v>5</v>
      </c>
      <c r="AD109" s="20">
        <v>47</v>
      </c>
      <c r="AE109" s="20">
        <v>2</v>
      </c>
      <c r="AF109" s="66">
        <f t="shared" si="25"/>
        <v>100</v>
      </c>
      <c r="AG109" s="10"/>
      <c r="AH109" s="36">
        <v>-9.7000000000000003E-2</v>
      </c>
      <c r="AI109" s="40">
        <v>31942</v>
      </c>
      <c r="AJ109" s="37">
        <v>0.77</v>
      </c>
      <c r="AK109" s="42" t="s">
        <v>210</v>
      </c>
      <c r="AL109" s="41">
        <v>659</v>
      </c>
      <c r="AN109" s="86"/>
      <c r="AO109" s="87"/>
      <c r="AP109" s="88">
        <f t="shared" si="26"/>
        <v>0</v>
      </c>
      <c r="AR109" s="86">
        <f t="shared" si="27"/>
        <v>0</v>
      </c>
      <c r="AS109" s="87"/>
      <c r="AT109" s="88">
        <f t="shared" si="28"/>
        <v>0</v>
      </c>
      <c r="AV109" s="88">
        <v>0</v>
      </c>
    </row>
    <row r="110" spans="1:48" ht="24" customHeight="1">
      <c r="A110" s="16"/>
      <c r="B110" s="17">
        <f t="shared" si="20"/>
        <v>102</v>
      </c>
      <c r="C110" s="10"/>
      <c r="D110" s="18" t="s">
        <v>19</v>
      </c>
      <c r="E110" s="10"/>
      <c r="F110" s="18" t="s">
        <v>8</v>
      </c>
      <c r="G110" s="18" t="s">
        <v>212</v>
      </c>
      <c r="H110" s="10"/>
      <c r="I110" s="19">
        <v>8712137</v>
      </c>
      <c r="J110" s="19">
        <v>45230</v>
      </c>
      <c r="K110" s="17" t="s">
        <v>14</v>
      </c>
      <c r="L110" s="10"/>
      <c r="M110" s="60">
        <v>432</v>
      </c>
      <c r="N110" s="60">
        <v>452</v>
      </c>
      <c r="O110" s="60">
        <v>452</v>
      </c>
      <c r="P110" s="10"/>
      <c r="Q110" s="60">
        <f>N110*$Q$189</f>
        <v>13560</v>
      </c>
      <c r="R110" s="10"/>
      <c r="S110" s="62">
        <f t="shared" si="24"/>
        <v>14012</v>
      </c>
      <c r="T110" s="10"/>
      <c r="U110" s="64">
        <v>5.2</v>
      </c>
      <c r="V110" s="64">
        <v>5.2</v>
      </c>
      <c r="W110" s="10"/>
      <c r="X110" s="43">
        <f>AP110+AT110</f>
        <v>16357990287.999998</v>
      </c>
      <c r="Y110" s="36">
        <f>X110/AV110</f>
        <v>4.1388743429109268E-2</v>
      </c>
      <c r="Z110" s="10"/>
      <c r="AA110" s="20">
        <v>43.8</v>
      </c>
      <c r="AB110" s="20">
        <v>22</v>
      </c>
      <c r="AC110" s="20">
        <v>11.1</v>
      </c>
      <c r="AD110" s="20">
        <v>16.899999999999999</v>
      </c>
      <c r="AE110" s="20">
        <v>6.2</v>
      </c>
      <c r="AF110" s="66">
        <f t="shared" si="25"/>
        <v>99.999999999999986</v>
      </c>
      <c r="AG110" s="10"/>
      <c r="AH110" s="72"/>
      <c r="AI110" s="73"/>
      <c r="AJ110" s="74"/>
      <c r="AK110" s="75"/>
      <c r="AL110" s="76"/>
      <c r="AN110" s="57">
        <v>45237.805</v>
      </c>
      <c r="AO110" s="35">
        <v>80</v>
      </c>
      <c r="AP110" s="43">
        <f t="shared" si="26"/>
        <v>1635799028.8</v>
      </c>
      <c r="AR110" s="57">
        <f t="shared" si="27"/>
        <v>45237.805</v>
      </c>
      <c r="AS110" s="35">
        <v>24</v>
      </c>
      <c r="AT110" s="43">
        <f t="shared" si="28"/>
        <v>14722191259.199999</v>
      </c>
      <c r="AV110" s="43">
        <v>395228000000</v>
      </c>
    </row>
    <row r="111" spans="1:48" ht="24" customHeight="1">
      <c r="A111" s="16"/>
      <c r="B111" s="17">
        <f t="shared" si="20"/>
        <v>103</v>
      </c>
      <c r="C111" s="10"/>
      <c r="D111" s="18" t="s">
        <v>164</v>
      </c>
      <c r="E111" s="10"/>
      <c r="F111" s="18" t="s">
        <v>8</v>
      </c>
      <c r="G111" s="18" t="s">
        <v>212</v>
      </c>
      <c r="H111" s="10"/>
      <c r="I111" s="19">
        <v>8734951</v>
      </c>
      <c r="J111" s="19">
        <v>1110</v>
      </c>
      <c r="K111" s="17" t="s">
        <v>9</v>
      </c>
      <c r="L111" s="10"/>
      <c r="M111" s="60">
        <v>427</v>
      </c>
      <c r="N111" s="60">
        <v>1577</v>
      </c>
      <c r="O111" s="60">
        <v>648</v>
      </c>
      <c r="P111" s="10"/>
      <c r="Q111" s="60">
        <f>N111*$Q$188</f>
        <v>23655</v>
      </c>
      <c r="R111" s="10"/>
      <c r="S111" s="62">
        <f t="shared" si="24"/>
        <v>25232</v>
      </c>
      <c r="T111" s="10"/>
      <c r="U111" s="64">
        <v>18.100000000000001</v>
      </c>
      <c r="V111" s="64">
        <v>7.18</v>
      </c>
      <c r="W111" s="10"/>
      <c r="X111" s="43">
        <v>417360000</v>
      </c>
      <c r="Y111" s="36">
        <v>0.06</v>
      </c>
      <c r="Z111" s="10"/>
      <c r="AA111" s="20">
        <v>69</v>
      </c>
      <c r="AB111" s="20">
        <v>9</v>
      </c>
      <c r="AC111" s="20">
        <v>1</v>
      </c>
      <c r="AD111" s="20">
        <v>20</v>
      </c>
      <c r="AE111" s="20">
        <v>1</v>
      </c>
      <c r="AF111" s="66">
        <f t="shared" si="25"/>
        <v>100</v>
      </c>
      <c r="AG111" s="10"/>
      <c r="AH111" s="36">
        <v>0.104</v>
      </c>
      <c r="AI111" s="40">
        <v>5037</v>
      </c>
      <c r="AJ111" s="37">
        <v>0.82</v>
      </c>
      <c r="AK111" s="42" t="s">
        <v>213</v>
      </c>
      <c r="AL111" s="41">
        <v>468</v>
      </c>
      <c r="AN111" s="86"/>
      <c r="AO111" s="87"/>
      <c r="AP111" s="88">
        <f t="shared" si="26"/>
        <v>0</v>
      </c>
      <c r="AR111" s="86">
        <f t="shared" si="27"/>
        <v>0</v>
      </c>
      <c r="AS111" s="87"/>
      <c r="AT111" s="88">
        <f t="shared" si="28"/>
        <v>0</v>
      </c>
      <c r="AV111" s="88">
        <v>0</v>
      </c>
    </row>
    <row r="112" spans="1:48" ht="24" customHeight="1">
      <c r="A112" s="16"/>
      <c r="B112" s="17">
        <f t="shared" si="20"/>
        <v>104</v>
      </c>
      <c r="C112" s="10"/>
      <c r="D112" s="18" t="s">
        <v>96</v>
      </c>
      <c r="E112" s="10"/>
      <c r="F112" s="18" t="s">
        <v>5</v>
      </c>
      <c r="G112" s="18" t="s">
        <v>226</v>
      </c>
      <c r="H112" s="10"/>
      <c r="I112" s="19">
        <v>4052584</v>
      </c>
      <c r="J112" s="19">
        <v>41680</v>
      </c>
      <c r="K112" s="17" t="s">
        <v>14</v>
      </c>
      <c r="L112" s="10"/>
      <c r="M112" s="60">
        <v>424</v>
      </c>
      <c r="N112" s="60">
        <v>715</v>
      </c>
      <c r="O112" s="60">
        <v>715</v>
      </c>
      <c r="P112" s="10"/>
      <c r="Q112" s="60">
        <f>N112*$Q$189</f>
        <v>21450</v>
      </c>
      <c r="R112" s="10"/>
      <c r="S112" s="62">
        <f t="shared" si="24"/>
        <v>22165</v>
      </c>
      <c r="T112" s="10"/>
      <c r="U112" s="64">
        <v>17.600000000000001</v>
      </c>
      <c r="V112" s="64">
        <v>17.600000000000001</v>
      </c>
      <c r="W112" s="10"/>
      <c r="X112" s="43">
        <f>AP112+AT112</f>
        <v>15817609808</v>
      </c>
      <c r="Y112" s="36">
        <f>X112/AV112</f>
        <v>0.14455867124840066</v>
      </c>
      <c r="Z112" s="10"/>
      <c r="AA112" s="20">
        <v>51</v>
      </c>
      <c r="AB112" s="20">
        <v>12</v>
      </c>
      <c r="AC112" s="20">
        <v>1</v>
      </c>
      <c r="AD112" s="20">
        <v>35</v>
      </c>
      <c r="AE112" s="20">
        <v>1</v>
      </c>
      <c r="AF112" s="66">
        <f t="shared" si="25"/>
        <v>100</v>
      </c>
      <c r="AG112" s="10"/>
      <c r="AH112" s="72"/>
      <c r="AI112" s="73"/>
      <c r="AJ112" s="74"/>
      <c r="AK112" s="75"/>
      <c r="AL112" s="76"/>
      <c r="AN112" s="57">
        <v>27653.164000000001</v>
      </c>
      <c r="AO112" s="35">
        <v>80</v>
      </c>
      <c r="AP112" s="43">
        <f t="shared" si="26"/>
        <v>1581760980.8000002</v>
      </c>
      <c r="AR112" s="57">
        <f t="shared" si="27"/>
        <v>27653.164000000001</v>
      </c>
      <c r="AS112" s="35">
        <v>24</v>
      </c>
      <c r="AT112" s="43">
        <f t="shared" si="28"/>
        <v>14235848827.200001</v>
      </c>
      <c r="AV112" s="43">
        <v>109420000000</v>
      </c>
    </row>
    <row r="113" spans="1:48" ht="24" customHeight="1">
      <c r="A113" s="16"/>
      <c r="B113" s="17">
        <f t="shared" si="20"/>
        <v>105</v>
      </c>
      <c r="C113" s="10"/>
      <c r="D113" s="18" t="s">
        <v>54</v>
      </c>
      <c r="E113" s="10"/>
      <c r="F113" s="18" t="s">
        <v>11</v>
      </c>
      <c r="G113" s="18" t="s">
        <v>11</v>
      </c>
      <c r="H113" s="10"/>
      <c r="I113" s="19">
        <v>78736152</v>
      </c>
      <c r="J113" s="19">
        <v>420</v>
      </c>
      <c r="K113" s="17" t="s">
        <v>6</v>
      </c>
      <c r="L113" s="10"/>
      <c r="M113" s="60">
        <v>385</v>
      </c>
      <c r="N113" s="60">
        <v>26529</v>
      </c>
      <c r="O113" s="60">
        <v>20521</v>
      </c>
      <c r="P113" s="10"/>
      <c r="Q113" s="60">
        <f>N113*$Q$188</f>
        <v>397935</v>
      </c>
      <c r="R113" s="10"/>
      <c r="S113" s="62">
        <f t="shared" si="24"/>
        <v>424464</v>
      </c>
      <c r="T113" s="10"/>
      <c r="U113" s="64">
        <v>33.700000000000003</v>
      </c>
      <c r="V113" s="64">
        <v>26.06</v>
      </c>
      <c r="W113" s="10"/>
      <c r="X113" s="43">
        <v>4160000000</v>
      </c>
      <c r="Y113" s="36">
        <v>0.112</v>
      </c>
      <c r="Z113" s="10"/>
      <c r="AA113" s="20">
        <v>53</v>
      </c>
      <c r="AB113" s="20">
        <v>3</v>
      </c>
      <c r="AC113" s="20">
        <v>1</v>
      </c>
      <c r="AD113" s="20">
        <v>42</v>
      </c>
      <c r="AE113" s="20">
        <v>1</v>
      </c>
      <c r="AF113" s="66">
        <f t="shared" si="25"/>
        <v>100</v>
      </c>
      <c r="AG113" s="10"/>
      <c r="AH113" s="36">
        <v>-7.6999999999999999E-2</v>
      </c>
      <c r="AI113" s="40">
        <v>518</v>
      </c>
      <c r="AJ113" s="37">
        <v>0.62</v>
      </c>
      <c r="AK113" s="42" t="s">
        <v>213</v>
      </c>
      <c r="AL113" s="41">
        <v>1728</v>
      </c>
      <c r="AN113" s="86"/>
      <c r="AO113" s="87"/>
      <c r="AP113" s="88">
        <f t="shared" si="26"/>
        <v>0</v>
      </c>
      <c r="AR113" s="86">
        <f t="shared" si="27"/>
        <v>0</v>
      </c>
      <c r="AS113" s="87"/>
      <c r="AT113" s="88">
        <f t="shared" si="28"/>
        <v>0</v>
      </c>
      <c r="AV113" s="88">
        <v>0</v>
      </c>
    </row>
    <row r="114" spans="1:48" ht="24" customHeight="1">
      <c r="A114" s="16"/>
      <c r="B114" s="17">
        <f t="shared" si="20"/>
        <v>106</v>
      </c>
      <c r="C114" s="10"/>
      <c r="D114" s="18" t="s">
        <v>90</v>
      </c>
      <c r="E114" s="10"/>
      <c r="F114" s="18" t="s">
        <v>13</v>
      </c>
      <c r="G114" s="18" t="s">
        <v>222</v>
      </c>
      <c r="H114" s="10"/>
      <c r="I114" s="19">
        <v>2881355</v>
      </c>
      <c r="J114" s="19">
        <v>4660</v>
      </c>
      <c r="K114" s="17" t="s">
        <v>9</v>
      </c>
      <c r="L114" s="10"/>
      <c r="M114" s="60">
        <v>379</v>
      </c>
      <c r="N114" s="60">
        <v>391</v>
      </c>
      <c r="O114" s="60">
        <v>282</v>
      </c>
      <c r="P114" s="10"/>
      <c r="Q114" s="60">
        <f>N114*$Q$188</f>
        <v>5865</v>
      </c>
      <c r="R114" s="10"/>
      <c r="S114" s="62">
        <f t="shared" si="24"/>
        <v>6256</v>
      </c>
      <c r="T114" s="10"/>
      <c r="U114" s="64">
        <v>13.6</v>
      </c>
      <c r="V114" s="64">
        <v>10.15</v>
      </c>
      <c r="W114" s="10"/>
      <c r="X114" s="43">
        <v>634940000</v>
      </c>
      <c r="Y114" s="36">
        <v>4.4999999999999998E-2</v>
      </c>
      <c r="Z114" s="10"/>
      <c r="AA114" s="20">
        <v>50</v>
      </c>
      <c r="AB114" s="20">
        <v>18</v>
      </c>
      <c r="AC114" s="20">
        <v>7</v>
      </c>
      <c r="AD114" s="20">
        <v>24</v>
      </c>
      <c r="AE114" s="20">
        <v>1</v>
      </c>
      <c r="AF114" s="66">
        <f t="shared" si="25"/>
        <v>100</v>
      </c>
      <c r="AG114" s="10"/>
      <c r="AH114" s="36">
        <v>-3.0000000000000001E-3</v>
      </c>
      <c r="AI114" s="40">
        <v>18787</v>
      </c>
      <c r="AJ114" s="37">
        <v>0.75</v>
      </c>
      <c r="AK114" s="42" t="s">
        <v>210</v>
      </c>
      <c r="AL114" s="41">
        <v>505</v>
      </c>
      <c r="AN114" s="86"/>
      <c r="AO114" s="87"/>
      <c r="AP114" s="88">
        <f t="shared" si="26"/>
        <v>0</v>
      </c>
      <c r="AR114" s="86">
        <f t="shared" si="27"/>
        <v>0</v>
      </c>
      <c r="AS114" s="87"/>
      <c r="AT114" s="88">
        <f t="shared" si="28"/>
        <v>0</v>
      </c>
      <c r="AV114" s="88">
        <v>0</v>
      </c>
    </row>
    <row r="115" spans="1:48" ht="24" customHeight="1">
      <c r="A115" s="16"/>
      <c r="B115" s="17">
        <f t="shared" si="20"/>
        <v>107</v>
      </c>
      <c r="C115" s="10"/>
      <c r="D115" s="18" t="s">
        <v>138</v>
      </c>
      <c r="E115" s="10"/>
      <c r="F115" s="18" t="s">
        <v>8</v>
      </c>
      <c r="G115" s="18" t="s">
        <v>212</v>
      </c>
      <c r="H115" s="10"/>
      <c r="I115" s="19">
        <v>4059608</v>
      </c>
      <c r="J115" s="19">
        <v>2120</v>
      </c>
      <c r="K115" s="17" t="s">
        <v>9</v>
      </c>
      <c r="L115" s="10"/>
      <c r="M115" s="60">
        <v>346</v>
      </c>
      <c r="N115" s="60">
        <v>394</v>
      </c>
      <c r="O115" s="60">
        <v>465</v>
      </c>
      <c r="P115" s="10"/>
      <c r="Q115" s="60">
        <f>N115*$Q$188</f>
        <v>5910</v>
      </c>
      <c r="R115" s="10"/>
      <c r="S115" s="62">
        <f t="shared" si="24"/>
        <v>6304</v>
      </c>
      <c r="T115" s="10"/>
      <c r="U115" s="64">
        <v>9.6999999999999993</v>
      </c>
      <c r="V115" s="64">
        <v>12.43</v>
      </c>
      <c r="W115" s="10"/>
      <c r="X115" s="43">
        <v>250640000</v>
      </c>
      <c r="Y115" s="36">
        <v>3.6999999999999998E-2</v>
      </c>
      <c r="Z115" s="10"/>
      <c r="AA115" s="20">
        <v>50</v>
      </c>
      <c r="AB115" s="20">
        <v>10</v>
      </c>
      <c r="AC115" s="20">
        <v>2</v>
      </c>
      <c r="AD115" s="20">
        <v>36</v>
      </c>
      <c r="AE115" s="20">
        <v>2</v>
      </c>
      <c r="AF115" s="66">
        <f t="shared" si="25"/>
        <v>100</v>
      </c>
      <c r="AG115" s="10"/>
      <c r="AH115" s="36">
        <v>-6.0999999999999999E-2</v>
      </c>
      <c r="AI115" s="40">
        <v>22028</v>
      </c>
      <c r="AJ115" s="37">
        <v>0.81</v>
      </c>
      <c r="AK115" s="42" t="s">
        <v>210</v>
      </c>
      <c r="AL115" s="41">
        <v>736</v>
      </c>
      <c r="AN115" s="86"/>
      <c r="AO115" s="87"/>
      <c r="AP115" s="88">
        <f t="shared" si="26"/>
        <v>0</v>
      </c>
      <c r="AR115" s="86">
        <f t="shared" si="27"/>
        <v>0</v>
      </c>
      <c r="AS115" s="87"/>
      <c r="AT115" s="88">
        <f t="shared" si="28"/>
        <v>0</v>
      </c>
      <c r="AV115" s="88">
        <v>0</v>
      </c>
    </row>
    <row r="116" spans="1:48" ht="24" customHeight="1">
      <c r="A116" s="16"/>
      <c r="B116" s="17">
        <f t="shared" si="20"/>
        <v>108</v>
      </c>
      <c r="C116" s="10"/>
      <c r="D116" s="18" t="s">
        <v>106</v>
      </c>
      <c r="E116" s="10"/>
      <c r="F116" s="18" t="s">
        <v>11</v>
      </c>
      <c r="G116" s="18" t="s">
        <v>11</v>
      </c>
      <c r="H116" s="10"/>
      <c r="I116" s="19">
        <v>24894552</v>
      </c>
      <c r="J116" s="19">
        <v>400</v>
      </c>
      <c r="K116" s="17" t="s">
        <v>6</v>
      </c>
      <c r="L116" s="10"/>
      <c r="M116" s="60">
        <v>340</v>
      </c>
      <c r="N116" s="60">
        <v>7108</v>
      </c>
      <c r="O116" s="60">
        <v>3416</v>
      </c>
      <c r="P116" s="10"/>
      <c r="Q116" s="60">
        <f>N116*$Q$188</f>
        <v>106620</v>
      </c>
      <c r="R116" s="10"/>
      <c r="S116" s="62">
        <f t="shared" si="24"/>
        <v>113728</v>
      </c>
      <c r="T116" s="10"/>
      <c r="U116" s="64">
        <v>28.6</v>
      </c>
      <c r="V116" s="64">
        <v>13.46</v>
      </c>
      <c r="W116" s="10"/>
      <c r="X116" s="43">
        <v>949480000</v>
      </c>
      <c r="Y116" s="36">
        <v>9.5000000000000001E-2</v>
      </c>
      <c r="Z116" s="10"/>
      <c r="AA116" s="20">
        <v>48</v>
      </c>
      <c r="AB116" s="20">
        <v>5</v>
      </c>
      <c r="AC116" s="20">
        <v>4</v>
      </c>
      <c r="AD116" s="20">
        <v>39</v>
      </c>
      <c r="AE116" s="20">
        <v>4</v>
      </c>
      <c r="AF116" s="66">
        <f t="shared" si="25"/>
        <v>100</v>
      </c>
      <c r="AG116" s="10"/>
      <c r="AH116" s="36">
        <v>-3.1E-2</v>
      </c>
      <c r="AI116" s="40">
        <v>952</v>
      </c>
      <c r="AJ116" s="37">
        <v>0.69</v>
      </c>
      <c r="AK116" s="42" t="s">
        <v>213</v>
      </c>
      <c r="AL116" s="41">
        <v>786</v>
      </c>
      <c r="AN116" s="86"/>
      <c r="AO116" s="87"/>
      <c r="AP116" s="88">
        <f t="shared" si="26"/>
        <v>0</v>
      </c>
      <c r="AR116" s="86">
        <f t="shared" si="27"/>
        <v>0</v>
      </c>
      <c r="AS116" s="87"/>
      <c r="AT116" s="88">
        <f t="shared" si="28"/>
        <v>0</v>
      </c>
      <c r="AV116" s="88">
        <v>0</v>
      </c>
    </row>
    <row r="117" spans="1:48" ht="24" customHeight="1">
      <c r="A117" s="16"/>
      <c r="B117" s="17">
        <f t="shared" si="20"/>
        <v>109</v>
      </c>
      <c r="C117" s="10"/>
      <c r="D117" s="18" t="s">
        <v>88</v>
      </c>
      <c r="E117" s="10"/>
      <c r="F117" s="18" t="s">
        <v>8</v>
      </c>
      <c r="G117" s="18" t="s">
        <v>212</v>
      </c>
      <c r="H117" s="10"/>
      <c r="I117" s="19">
        <v>8191828</v>
      </c>
      <c r="J117" s="19">
        <v>36190</v>
      </c>
      <c r="K117" s="17" t="s">
        <v>14</v>
      </c>
      <c r="L117" s="10"/>
      <c r="M117" s="60">
        <v>335</v>
      </c>
      <c r="N117" s="60">
        <v>345</v>
      </c>
      <c r="O117" s="60">
        <v>345</v>
      </c>
      <c r="P117" s="10"/>
      <c r="Q117" s="60">
        <f>N117*$Q$189</f>
        <v>10350</v>
      </c>
      <c r="R117" s="10"/>
      <c r="S117" s="62">
        <f t="shared" si="24"/>
        <v>10695</v>
      </c>
      <c r="T117" s="10"/>
      <c r="U117" s="64">
        <v>4.2</v>
      </c>
      <c r="V117" s="64">
        <v>4.2</v>
      </c>
      <c r="W117" s="10"/>
      <c r="X117" s="43">
        <f>AP117+AT117</f>
        <v>10300768224</v>
      </c>
      <c r="Y117" s="36">
        <f>X117/AV117</f>
        <v>3.2295770271922646E-2</v>
      </c>
      <c r="Z117" s="10"/>
      <c r="AA117" s="20">
        <v>46.3</v>
      </c>
      <c r="AB117" s="20">
        <v>12.2</v>
      </c>
      <c r="AC117" s="20">
        <v>2.7</v>
      </c>
      <c r="AD117" s="20">
        <v>28.7</v>
      </c>
      <c r="AE117" s="20">
        <v>10.1</v>
      </c>
      <c r="AF117" s="66">
        <f t="shared" si="25"/>
        <v>100</v>
      </c>
      <c r="AG117" s="10"/>
      <c r="AH117" s="72"/>
      <c r="AI117" s="73"/>
      <c r="AJ117" s="74"/>
      <c r="AK117" s="75"/>
      <c r="AL117" s="76"/>
      <c r="AN117" s="57">
        <v>37321.624000000003</v>
      </c>
      <c r="AO117" s="35">
        <v>80</v>
      </c>
      <c r="AP117" s="43">
        <f t="shared" si="26"/>
        <v>1030076822.4000001</v>
      </c>
      <c r="AR117" s="57">
        <f t="shared" si="27"/>
        <v>37321.624000000003</v>
      </c>
      <c r="AS117" s="35">
        <v>24</v>
      </c>
      <c r="AT117" s="43">
        <f t="shared" si="28"/>
        <v>9270691401.6000004</v>
      </c>
      <c r="AV117" s="43">
        <v>318951000000</v>
      </c>
    </row>
    <row r="118" spans="1:48" ht="24" customHeight="1">
      <c r="A118" s="16"/>
      <c r="B118" s="17">
        <f t="shared" si="20"/>
        <v>110</v>
      </c>
      <c r="C118" s="10"/>
      <c r="D118" s="18" t="s">
        <v>124</v>
      </c>
      <c r="E118" s="10"/>
      <c r="F118" s="18" t="s">
        <v>18</v>
      </c>
      <c r="G118" s="18" t="s">
        <v>224</v>
      </c>
      <c r="H118" s="10"/>
      <c r="I118" s="19">
        <v>4660833</v>
      </c>
      <c r="J118" s="19">
        <v>39070</v>
      </c>
      <c r="K118" s="17" t="s">
        <v>14</v>
      </c>
      <c r="L118" s="10"/>
      <c r="M118" s="60">
        <v>327</v>
      </c>
      <c r="N118" s="60">
        <v>364</v>
      </c>
      <c r="O118" s="60">
        <v>364</v>
      </c>
      <c r="P118" s="10"/>
      <c r="Q118" s="60">
        <f>N118*$Q$189</f>
        <v>10920</v>
      </c>
      <c r="R118" s="10"/>
      <c r="S118" s="62">
        <f t="shared" si="24"/>
        <v>11284</v>
      </c>
      <c r="T118" s="10"/>
      <c r="U118" s="64">
        <v>7.8</v>
      </c>
      <c r="V118" s="64">
        <v>7.8</v>
      </c>
      <c r="W118" s="10"/>
      <c r="X118" s="43">
        <f>AP118+AT118</f>
        <v>11655819302.4</v>
      </c>
      <c r="Y118" s="36">
        <f>X118/AV118</f>
        <v>6.2047224453032672E-2</v>
      </c>
      <c r="Z118" s="10"/>
      <c r="AA118" s="20">
        <v>68.5</v>
      </c>
      <c r="AB118" s="20">
        <v>15.9</v>
      </c>
      <c r="AC118" s="20">
        <v>1.5</v>
      </c>
      <c r="AD118" s="20">
        <v>7.6</v>
      </c>
      <c r="AE118" s="20">
        <v>6.5</v>
      </c>
      <c r="AF118" s="66">
        <f t="shared" si="25"/>
        <v>100</v>
      </c>
      <c r="AG118" s="10"/>
      <c r="AH118" s="72"/>
      <c r="AI118" s="73"/>
      <c r="AJ118" s="74"/>
      <c r="AK118" s="75"/>
      <c r="AL118" s="76"/>
      <c r="AN118" s="57">
        <v>40026.851999999999</v>
      </c>
      <c r="AO118" s="35">
        <v>80</v>
      </c>
      <c r="AP118" s="43">
        <f t="shared" si="26"/>
        <v>1165581930.24</v>
      </c>
      <c r="AR118" s="57">
        <f t="shared" si="27"/>
        <v>40026.851999999999</v>
      </c>
      <c r="AS118" s="35">
        <v>24</v>
      </c>
      <c r="AT118" s="43">
        <f t="shared" si="28"/>
        <v>10490237372.16</v>
      </c>
      <c r="AV118" s="43">
        <v>187854000000</v>
      </c>
    </row>
    <row r="119" spans="1:48" ht="24" customHeight="1">
      <c r="A119" s="16"/>
      <c r="B119" s="17">
        <f t="shared" si="20"/>
        <v>111</v>
      </c>
      <c r="C119" s="10"/>
      <c r="D119" s="18" t="s">
        <v>30</v>
      </c>
      <c r="E119" s="10"/>
      <c r="F119" s="18" t="s">
        <v>8</v>
      </c>
      <c r="G119" s="18" t="s">
        <v>212</v>
      </c>
      <c r="H119" s="10"/>
      <c r="I119" s="19">
        <v>3516816</v>
      </c>
      <c r="J119" s="19">
        <v>4880</v>
      </c>
      <c r="K119" s="17" t="s">
        <v>9</v>
      </c>
      <c r="L119" s="10"/>
      <c r="M119" s="60">
        <v>318</v>
      </c>
      <c r="N119" s="60">
        <v>552</v>
      </c>
      <c r="O119" s="60">
        <v>276</v>
      </c>
      <c r="P119" s="10"/>
      <c r="Q119" s="60">
        <f>N119*$Q$188</f>
        <v>8280</v>
      </c>
      <c r="R119" s="10"/>
      <c r="S119" s="62">
        <f t="shared" si="24"/>
        <v>8832</v>
      </c>
      <c r="T119" s="10"/>
      <c r="U119" s="64">
        <v>15.7</v>
      </c>
      <c r="V119" s="64">
        <v>7.99</v>
      </c>
      <c r="W119" s="10"/>
      <c r="X119" s="43">
        <v>882580000</v>
      </c>
      <c r="Y119" s="36">
        <v>5.1999999999999998E-2</v>
      </c>
      <c r="Z119" s="10"/>
      <c r="AA119" s="20">
        <v>51</v>
      </c>
      <c r="AB119" s="20">
        <v>14</v>
      </c>
      <c r="AC119" s="20">
        <v>3</v>
      </c>
      <c r="AD119" s="20">
        <v>31</v>
      </c>
      <c r="AE119" s="20">
        <v>1</v>
      </c>
      <c r="AF119" s="66">
        <f t="shared" si="25"/>
        <v>100</v>
      </c>
      <c r="AG119" s="10"/>
      <c r="AH119" s="36">
        <v>4.1000000000000002E-2</v>
      </c>
      <c r="AI119" s="40">
        <v>27816</v>
      </c>
      <c r="AJ119" s="37">
        <v>0.65</v>
      </c>
      <c r="AK119" s="42" t="s">
        <v>210</v>
      </c>
      <c r="AL119" s="41">
        <v>555</v>
      </c>
      <c r="AN119" s="86"/>
      <c r="AO119" s="87"/>
      <c r="AP119" s="88">
        <f t="shared" si="26"/>
        <v>0</v>
      </c>
      <c r="AR119" s="86">
        <f t="shared" si="27"/>
        <v>0</v>
      </c>
      <c r="AS119" s="87"/>
      <c r="AT119" s="88">
        <f t="shared" si="28"/>
        <v>0</v>
      </c>
      <c r="AV119" s="88">
        <v>0</v>
      </c>
    </row>
    <row r="120" spans="1:48" ht="24" customHeight="1">
      <c r="A120" s="16"/>
      <c r="B120" s="17">
        <f t="shared" si="20"/>
        <v>112</v>
      </c>
      <c r="C120" s="10"/>
      <c r="D120" s="18" t="s">
        <v>101</v>
      </c>
      <c r="E120" s="10"/>
      <c r="F120" s="18" t="s">
        <v>11</v>
      </c>
      <c r="G120" s="18" t="s">
        <v>11</v>
      </c>
      <c r="H120" s="10"/>
      <c r="I120" s="19">
        <v>2203821</v>
      </c>
      <c r="J120" s="19">
        <v>1210</v>
      </c>
      <c r="K120" s="17" t="s">
        <v>9</v>
      </c>
      <c r="L120" s="10"/>
      <c r="M120" s="60">
        <v>318</v>
      </c>
      <c r="N120" s="60">
        <v>638</v>
      </c>
      <c r="O120" s="60">
        <v>831</v>
      </c>
      <c r="P120" s="10"/>
      <c r="Q120" s="60">
        <f>N120*$Q$188</f>
        <v>9570</v>
      </c>
      <c r="R120" s="10"/>
      <c r="S120" s="62">
        <f t="shared" si="24"/>
        <v>10208</v>
      </c>
      <c r="T120" s="10"/>
      <c r="U120" s="64">
        <v>28.9</v>
      </c>
      <c r="V120" s="64">
        <v>42.86</v>
      </c>
      <c r="W120" s="10"/>
      <c r="X120" s="43">
        <v>223650000</v>
      </c>
      <c r="Y120" s="36">
        <v>9.6000000000000002E-2</v>
      </c>
      <c r="Z120" s="10"/>
      <c r="AA120" s="20">
        <v>60</v>
      </c>
      <c r="AB120" s="20">
        <v>4</v>
      </c>
      <c r="AC120" s="20">
        <v>1</v>
      </c>
      <c r="AD120" s="20">
        <v>34</v>
      </c>
      <c r="AE120" s="20">
        <v>1</v>
      </c>
      <c r="AF120" s="66">
        <f t="shared" si="25"/>
        <v>100</v>
      </c>
      <c r="AG120" s="10"/>
      <c r="AH120" s="36">
        <v>-5.8000000000000003E-2</v>
      </c>
      <c r="AI120" s="40">
        <v>5581</v>
      </c>
      <c r="AJ120" s="37">
        <v>0.81</v>
      </c>
      <c r="AK120" s="42" t="s">
        <v>210</v>
      </c>
      <c r="AL120" s="41">
        <v>2424</v>
      </c>
      <c r="AN120" s="86"/>
      <c r="AO120" s="87"/>
      <c r="AP120" s="88">
        <f t="shared" si="26"/>
        <v>0</v>
      </c>
      <c r="AR120" s="86">
        <f t="shared" si="27"/>
        <v>0</v>
      </c>
      <c r="AS120" s="87"/>
      <c r="AT120" s="88">
        <f t="shared" si="28"/>
        <v>0</v>
      </c>
      <c r="AV120" s="88">
        <v>0</v>
      </c>
    </row>
    <row r="121" spans="1:48" ht="24" customHeight="1">
      <c r="A121" s="16"/>
      <c r="B121" s="17">
        <f t="shared" si="20"/>
        <v>113</v>
      </c>
      <c r="C121" s="10"/>
      <c r="D121" s="18" t="s">
        <v>46</v>
      </c>
      <c r="E121" s="10"/>
      <c r="F121" s="18" t="s">
        <v>11</v>
      </c>
      <c r="G121" s="18" t="s">
        <v>11</v>
      </c>
      <c r="H121" s="10"/>
      <c r="I121" s="19">
        <v>5125821</v>
      </c>
      <c r="J121" s="19">
        <v>1710</v>
      </c>
      <c r="K121" s="17" t="s">
        <v>9</v>
      </c>
      <c r="L121" s="10"/>
      <c r="M121" s="60">
        <v>308</v>
      </c>
      <c r="N121" s="60">
        <v>1405</v>
      </c>
      <c r="O121" s="60">
        <v>1210</v>
      </c>
      <c r="P121" s="10"/>
      <c r="Q121" s="60">
        <f>N121*$Q$188</f>
        <v>21075</v>
      </c>
      <c r="R121" s="10"/>
      <c r="S121" s="62">
        <f t="shared" si="24"/>
        <v>22480</v>
      </c>
      <c r="T121" s="10"/>
      <c r="U121" s="64">
        <v>27.4</v>
      </c>
      <c r="V121" s="64">
        <v>25.13</v>
      </c>
      <c r="W121" s="10"/>
      <c r="X121" s="43">
        <v>823520000</v>
      </c>
      <c r="Y121" s="36">
        <v>9.0999999999999998E-2</v>
      </c>
      <c r="Z121" s="10"/>
      <c r="AA121" s="20">
        <v>58</v>
      </c>
      <c r="AB121" s="20">
        <v>3</v>
      </c>
      <c r="AC121" s="20">
        <v>1</v>
      </c>
      <c r="AD121" s="20">
        <v>37</v>
      </c>
      <c r="AE121" s="20">
        <v>1</v>
      </c>
      <c r="AF121" s="66">
        <f t="shared" si="25"/>
        <v>100</v>
      </c>
      <c r="AG121" s="10"/>
      <c r="AH121" s="36">
        <v>-5.3999999999999999E-2</v>
      </c>
      <c r="AI121" s="40">
        <v>2483</v>
      </c>
      <c r="AJ121" s="37">
        <v>0.74</v>
      </c>
      <c r="AK121" s="42" t="s">
        <v>214</v>
      </c>
      <c r="AL121" s="41">
        <v>1557</v>
      </c>
      <c r="AN121" s="86"/>
      <c r="AO121" s="87"/>
      <c r="AP121" s="88">
        <f t="shared" si="26"/>
        <v>0</v>
      </c>
      <c r="AR121" s="86">
        <f t="shared" si="27"/>
        <v>0</v>
      </c>
      <c r="AS121" s="87"/>
      <c r="AT121" s="88">
        <f t="shared" si="28"/>
        <v>0</v>
      </c>
      <c r="AV121" s="88">
        <v>0</v>
      </c>
    </row>
    <row r="122" spans="1:48" ht="24" customHeight="1">
      <c r="A122" s="16"/>
      <c r="B122" s="17">
        <f t="shared" si="20"/>
        <v>114</v>
      </c>
      <c r="C122" s="10"/>
      <c r="D122" s="18" t="s">
        <v>50</v>
      </c>
      <c r="E122" s="10"/>
      <c r="F122" s="18" t="s">
        <v>8</v>
      </c>
      <c r="G122" s="18" t="s">
        <v>212</v>
      </c>
      <c r="H122" s="10"/>
      <c r="I122" s="19">
        <v>4213265</v>
      </c>
      <c r="J122" s="19">
        <v>12110</v>
      </c>
      <c r="K122" s="17" t="s">
        <v>9</v>
      </c>
      <c r="L122" s="10"/>
      <c r="M122" s="60">
        <v>307</v>
      </c>
      <c r="N122" s="60">
        <v>340</v>
      </c>
      <c r="O122" s="60">
        <v>388</v>
      </c>
      <c r="P122" s="10"/>
      <c r="Q122" s="60">
        <f>N122*$Q$188</f>
        <v>5100</v>
      </c>
      <c r="R122" s="10"/>
      <c r="S122" s="62">
        <f t="shared" si="24"/>
        <v>5440</v>
      </c>
      <c r="T122" s="10"/>
      <c r="U122" s="64">
        <v>8.1</v>
      </c>
      <c r="V122" s="64">
        <v>9.0399999999999991</v>
      </c>
      <c r="W122" s="10"/>
      <c r="X122" s="43">
        <v>1400000000</v>
      </c>
      <c r="Y122" s="36">
        <v>2.7E-2</v>
      </c>
      <c r="Z122" s="10"/>
      <c r="AA122" s="20">
        <v>48</v>
      </c>
      <c r="AB122" s="20">
        <v>12</v>
      </c>
      <c r="AC122" s="20">
        <v>10</v>
      </c>
      <c r="AD122" s="20">
        <v>29</v>
      </c>
      <c r="AE122" s="20">
        <v>1</v>
      </c>
      <c r="AF122" s="66">
        <f t="shared" si="25"/>
        <v>100</v>
      </c>
      <c r="AG122" s="10"/>
      <c r="AH122" s="36">
        <v>-7.3999999999999996E-2</v>
      </c>
      <c r="AI122" s="40">
        <v>47376</v>
      </c>
      <c r="AJ122" s="37">
        <v>0.66</v>
      </c>
      <c r="AK122" s="42" t="s">
        <v>210</v>
      </c>
      <c r="AL122" s="41">
        <v>702</v>
      </c>
      <c r="AN122" s="86"/>
      <c r="AO122" s="87"/>
      <c r="AP122" s="88">
        <f t="shared" si="26"/>
        <v>0</v>
      </c>
      <c r="AR122" s="86">
        <f t="shared" si="27"/>
        <v>0</v>
      </c>
      <c r="AS122" s="87"/>
      <c r="AT122" s="88">
        <f t="shared" si="28"/>
        <v>0</v>
      </c>
      <c r="AV122" s="88">
        <v>0</v>
      </c>
    </row>
    <row r="123" spans="1:48" ht="24" customHeight="1">
      <c r="A123" s="16"/>
      <c r="B123" s="17">
        <f t="shared" si="20"/>
        <v>115</v>
      </c>
      <c r="C123" s="10"/>
      <c r="D123" s="18" t="s">
        <v>151</v>
      </c>
      <c r="E123" s="10"/>
      <c r="F123" s="18" t="s">
        <v>8</v>
      </c>
      <c r="G123" s="18" t="s">
        <v>212</v>
      </c>
      <c r="H123" s="10"/>
      <c r="I123" s="19">
        <v>5444218</v>
      </c>
      <c r="J123" s="19">
        <v>16810</v>
      </c>
      <c r="K123" s="17" t="s">
        <v>14</v>
      </c>
      <c r="L123" s="10"/>
      <c r="M123" s="60">
        <v>275</v>
      </c>
      <c r="N123" s="60">
        <v>330</v>
      </c>
      <c r="O123" s="60">
        <v>330</v>
      </c>
      <c r="P123" s="10"/>
      <c r="Q123" s="60">
        <f>N123*$Q$189</f>
        <v>9900</v>
      </c>
      <c r="R123" s="10"/>
      <c r="S123" s="62">
        <f t="shared" si="24"/>
        <v>10230</v>
      </c>
      <c r="T123" s="10"/>
      <c r="U123" s="64">
        <v>6.1</v>
      </c>
      <c r="V123" s="64">
        <v>6.1</v>
      </c>
      <c r="W123" s="10"/>
      <c r="X123" s="43">
        <f>AP123+AT123</f>
        <v>4357583472</v>
      </c>
      <c r="Y123" s="36">
        <f>X123/AV123</f>
        <v>4.8611500005577804E-2</v>
      </c>
      <c r="Z123" s="10"/>
      <c r="AA123" s="20">
        <v>50.2</v>
      </c>
      <c r="AB123" s="20">
        <v>8.6999999999999993</v>
      </c>
      <c r="AC123" s="20">
        <v>7.6</v>
      </c>
      <c r="AD123" s="20">
        <v>29.1</v>
      </c>
      <c r="AE123" s="20">
        <v>4.4000000000000004</v>
      </c>
      <c r="AF123" s="66">
        <f t="shared" si="25"/>
        <v>100</v>
      </c>
      <c r="AG123" s="10"/>
      <c r="AH123" s="72"/>
      <c r="AI123" s="73"/>
      <c r="AJ123" s="74"/>
      <c r="AK123" s="75"/>
      <c r="AL123" s="76"/>
      <c r="AN123" s="57">
        <v>16505.998</v>
      </c>
      <c r="AO123" s="35">
        <v>80</v>
      </c>
      <c r="AP123" s="43">
        <f t="shared" si="26"/>
        <v>435758347.19999999</v>
      </c>
      <c r="AR123" s="57">
        <f t="shared" si="27"/>
        <v>16505.998</v>
      </c>
      <c r="AS123" s="35">
        <v>24</v>
      </c>
      <c r="AT123" s="43">
        <f t="shared" si="28"/>
        <v>3921825124.7999997</v>
      </c>
      <c r="AV123" s="43">
        <v>89641000000</v>
      </c>
    </row>
    <row r="124" spans="1:48" ht="24" customHeight="1">
      <c r="A124" s="16"/>
      <c r="B124" s="17">
        <f t="shared" si="20"/>
        <v>116</v>
      </c>
      <c r="C124" s="10"/>
      <c r="D124" s="18" t="s">
        <v>161</v>
      </c>
      <c r="E124" s="10"/>
      <c r="F124" s="18" t="s">
        <v>8</v>
      </c>
      <c r="G124" s="18" t="s">
        <v>212</v>
      </c>
      <c r="H124" s="10"/>
      <c r="I124" s="19">
        <v>9837533</v>
      </c>
      <c r="J124" s="19">
        <v>54630</v>
      </c>
      <c r="K124" s="17" t="s">
        <v>14</v>
      </c>
      <c r="L124" s="10"/>
      <c r="M124" s="60">
        <v>270</v>
      </c>
      <c r="N124" s="60">
        <v>278</v>
      </c>
      <c r="O124" s="60">
        <v>278</v>
      </c>
      <c r="P124" s="10"/>
      <c r="Q124" s="60">
        <f>N124*$Q$189</f>
        <v>8340</v>
      </c>
      <c r="R124" s="10"/>
      <c r="S124" s="62">
        <f t="shared" si="24"/>
        <v>8618</v>
      </c>
      <c r="T124" s="10"/>
      <c r="U124" s="64">
        <v>2.8</v>
      </c>
      <c r="V124" s="64">
        <v>2.8</v>
      </c>
      <c r="W124" s="10"/>
      <c r="X124" s="43">
        <f>AP124+AT124</f>
        <v>11559061412.800001</v>
      </c>
      <c r="Y124" s="36">
        <f>X124/AV124</f>
        <v>2.2412401138549361E-2</v>
      </c>
      <c r="Z124" s="10"/>
      <c r="AA124" s="20">
        <v>53.7</v>
      </c>
      <c r="AB124" s="20">
        <v>16.3</v>
      </c>
      <c r="AC124" s="20">
        <v>8.1</v>
      </c>
      <c r="AD124" s="20">
        <v>15.6</v>
      </c>
      <c r="AE124" s="20">
        <v>6.3</v>
      </c>
      <c r="AF124" s="66">
        <f t="shared" si="25"/>
        <v>99.999999999999986</v>
      </c>
      <c r="AG124" s="10"/>
      <c r="AH124" s="72"/>
      <c r="AI124" s="73"/>
      <c r="AJ124" s="74"/>
      <c r="AK124" s="75"/>
      <c r="AL124" s="76"/>
      <c r="AN124" s="57">
        <v>51974.197</v>
      </c>
      <c r="AO124" s="35">
        <v>80</v>
      </c>
      <c r="AP124" s="43">
        <f t="shared" si="26"/>
        <v>1155906141.28</v>
      </c>
      <c r="AR124" s="57">
        <f t="shared" si="27"/>
        <v>51974.197</v>
      </c>
      <c r="AS124" s="35">
        <v>24</v>
      </c>
      <c r="AT124" s="43">
        <f t="shared" si="28"/>
        <v>10403155271.52</v>
      </c>
      <c r="AV124" s="43">
        <v>515744000000</v>
      </c>
    </row>
    <row r="125" spans="1:48" ht="24" customHeight="1">
      <c r="A125" s="16"/>
      <c r="B125" s="17">
        <f t="shared" si="20"/>
        <v>117</v>
      </c>
      <c r="C125" s="10"/>
      <c r="D125" s="18" t="s">
        <v>7</v>
      </c>
      <c r="E125" s="10"/>
      <c r="F125" s="18" t="s">
        <v>8</v>
      </c>
      <c r="G125" s="18" t="s">
        <v>212</v>
      </c>
      <c r="H125" s="10"/>
      <c r="I125" s="19">
        <v>2926348</v>
      </c>
      <c r="J125" s="19">
        <v>4250</v>
      </c>
      <c r="K125" s="17" t="s">
        <v>9</v>
      </c>
      <c r="L125" s="10"/>
      <c r="M125" s="60">
        <v>269</v>
      </c>
      <c r="N125" s="60">
        <v>399</v>
      </c>
      <c r="O125" s="60">
        <v>251</v>
      </c>
      <c r="P125" s="10"/>
      <c r="Q125" s="60">
        <f>N125*$Q$188</f>
        <v>5985</v>
      </c>
      <c r="R125" s="10"/>
      <c r="S125" s="62">
        <f t="shared" si="24"/>
        <v>6384</v>
      </c>
      <c r="T125" s="10"/>
      <c r="U125" s="64">
        <v>13.6</v>
      </c>
      <c r="V125" s="64">
        <v>9.0399999999999991</v>
      </c>
      <c r="W125" s="10"/>
      <c r="X125" s="43">
        <v>548170000</v>
      </c>
      <c r="Y125" s="36">
        <v>4.5999999999999999E-2</v>
      </c>
      <c r="Z125" s="10"/>
      <c r="AA125" s="20">
        <v>38</v>
      </c>
      <c r="AB125" s="20">
        <v>10</v>
      </c>
      <c r="AC125" s="20">
        <v>4</v>
      </c>
      <c r="AD125" s="20">
        <v>46</v>
      </c>
      <c r="AE125" s="20">
        <v>2</v>
      </c>
      <c r="AF125" s="66">
        <f t="shared" si="25"/>
        <v>100</v>
      </c>
      <c r="AG125" s="10"/>
      <c r="AH125" s="36">
        <v>-1.6E-2</v>
      </c>
      <c r="AI125" s="40">
        <v>19243</v>
      </c>
      <c r="AJ125" s="37">
        <v>0.73</v>
      </c>
      <c r="AK125" s="42" t="s">
        <v>213</v>
      </c>
      <c r="AL125" s="41">
        <v>645</v>
      </c>
      <c r="AN125" s="86"/>
      <c r="AO125" s="87"/>
      <c r="AP125" s="88">
        <f t="shared" si="26"/>
        <v>0</v>
      </c>
      <c r="AR125" s="86">
        <f t="shared" si="27"/>
        <v>0</v>
      </c>
      <c r="AS125" s="87"/>
      <c r="AT125" s="88">
        <f t="shared" si="28"/>
        <v>0</v>
      </c>
      <c r="AV125" s="88">
        <v>0</v>
      </c>
    </row>
    <row r="126" spans="1:48" ht="24" customHeight="1">
      <c r="A126" s="16"/>
      <c r="B126" s="17">
        <f t="shared" si="20"/>
        <v>118</v>
      </c>
      <c r="C126" s="10"/>
      <c r="D126" s="18" t="s">
        <v>16</v>
      </c>
      <c r="E126" s="10"/>
      <c r="F126" s="18" t="s">
        <v>8</v>
      </c>
      <c r="G126" s="18" t="s">
        <v>212</v>
      </c>
      <c r="H126" s="10"/>
      <c r="I126" s="19">
        <v>2924816</v>
      </c>
      <c r="J126" s="19">
        <v>3760</v>
      </c>
      <c r="K126" s="17" t="s">
        <v>9</v>
      </c>
      <c r="L126" s="10"/>
      <c r="M126" s="60">
        <v>267</v>
      </c>
      <c r="N126" s="60">
        <v>499</v>
      </c>
      <c r="O126" s="60">
        <v>248</v>
      </c>
      <c r="P126" s="10"/>
      <c r="Q126" s="60">
        <f>N126*$Q$188</f>
        <v>7485</v>
      </c>
      <c r="R126" s="10"/>
      <c r="S126" s="62">
        <f t="shared" si="24"/>
        <v>7984</v>
      </c>
      <c r="T126" s="10"/>
      <c r="U126" s="64">
        <v>17.100000000000001</v>
      </c>
      <c r="V126" s="64">
        <v>8.18</v>
      </c>
      <c r="W126" s="10"/>
      <c r="X126" s="43">
        <v>598260000</v>
      </c>
      <c r="Y126" s="36">
        <v>5.7000000000000002E-2</v>
      </c>
      <c r="Z126" s="10"/>
      <c r="AA126" s="20">
        <v>48</v>
      </c>
      <c r="AB126" s="20">
        <v>11</v>
      </c>
      <c r="AC126" s="20">
        <v>1</v>
      </c>
      <c r="AD126" s="20">
        <v>39</v>
      </c>
      <c r="AE126" s="20">
        <v>1</v>
      </c>
      <c r="AF126" s="66">
        <f t="shared" si="25"/>
        <v>100</v>
      </c>
      <c r="AG126" s="10"/>
      <c r="AH126" s="36">
        <v>1.4E-2</v>
      </c>
      <c r="AI126" s="40">
        <v>0</v>
      </c>
      <c r="AJ126" s="37">
        <v>0.77</v>
      </c>
      <c r="AK126" s="42" t="s">
        <v>210</v>
      </c>
      <c r="AL126" s="41">
        <v>479</v>
      </c>
      <c r="AN126" s="86"/>
      <c r="AO126" s="87"/>
      <c r="AP126" s="88">
        <f t="shared" si="26"/>
        <v>0</v>
      </c>
      <c r="AR126" s="86">
        <f t="shared" si="27"/>
        <v>0</v>
      </c>
      <c r="AS126" s="87"/>
      <c r="AT126" s="88">
        <f t="shared" si="28"/>
        <v>0</v>
      </c>
      <c r="AV126" s="88">
        <v>0</v>
      </c>
    </row>
    <row r="127" spans="1:48" ht="24" customHeight="1">
      <c r="A127" s="16"/>
      <c r="B127" s="17">
        <f t="shared" si="20"/>
        <v>119</v>
      </c>
      <c r="C127" s="10"/>
      <c r="D127" s="18" t="s">
        <v>67</v>
      </c>
      <c r="E127" s="10"/>
      <c r="F127" s="18" t="s">
        <v>8</v>
      </c>
      <c r="G127" s="18" t="s">
        <v>212</v>
      </c>
      <c r="H127" s="10"/>
      <c r="I127" s="19">
        <v>5503132</v>
      </c>
      <c r="J127" s="19">
        <v>44730</v>
      </c>
      <c r="K127" s="17" t="s">
        <v>14</v>
      </c>
      <c r="L127" s="10"/>
      <c r="M127" s="60">
        <v>252</v>
      </c>
      <c r="N127" s="60">
        <v>260</v>
      </c>
      <c r="O127" s="60">
        <v>260</v>
      </c>
      <c r="P127" s="10"/>
      <c r="Q127" s="60">
        <f>N127*$Q$189</f>
        <v>7800</v>
      </c>
      <c r="R127" s="10"/>
      <c r="S127" s="62">
        <f t="shared" si="24"/>
        <v>8060</v>
      </c>
      <c r="T127" s="10"/>
      <c r="U127" s="64">
        <v>4.7</v>
      </c>
      <c r="V127" s="64">
        <v>4.7</v>
      </c>
      <c r="W127" s="10"/>
      <c r="X127" s="43">
        <f>AP127+AT127</f>
        <v>9105707520</v>
      </c>
      <c r="Y127" s="36">
        <f>X127/AV127</f>
        <v>3.785055293677516E-2</v>
      </c>
      <c r="Z127" s="10"/>
      <c r="AA127" s="20">
        <v>64.7</v>
      </c>
      <c r="AB127" s="20">
        <v>8.6999999999999993</v>
      </c>
      <c r="AC127" s="20">
        <v>9.5</v>
      </c>
      <c r="AD127" s="20">
        <v>10.7</v>
      </c>
      <c r="AE127" s="20">
        <v>6.4</v>
      </c>
      <c r="AF127" s="66">
        <f t="shared" si="25"/>
        <v>100.00000000000001</v>
      </c>
      <c r="AG127" s="10"/>
      <c r="AH127" s="72"/>
      <c r="AI127" s="73"/>
      <c r="AJ127" s="74"/>
      <c r="AK127" s="75"/>
      <c r="AL127" s="76"/>
      <c r="AN127" s="57">
        <v>43777.440000000002</v>
      </c>
      <c r="AO127" s="35">
        <v>80</v>
      </c>
      <c r="AP127" s="43">
        <f t="shared" si="26"/>
        <v>910570752</v>
      </c>
      <c r="AR127" s="57">
        <f t="shared" si="27"/>
        <v>43777.440000000002</v>
      </c>
      <c r="AS127" s="35">
        <v>24</v>
      </c>
      <c r="AT127" s="43">
        <f t="shared" si="28"/>
        <v>8195136768</v>
      </c>
      <c r="AV127" s="43">
        <v>240570000000</v>
      </c>
    </row>
    <row r="128" spans="1:48" ht="24" customHeight="1">
      <c r="A128" s="16"/>
      <c r="B128" s="17">
        <f t="shared" si="20"/>
        <v>120</v>
      </c>
      <c r="C128" s="10"/>
      <c r="D128" s="18" t="s">
        <v>162</v>
      </c>
      <c r="E128" s="10"/>
      <c r="F128" s="18" t="s">
        <v>8</v>
      </c>
      <c r="G128" s="18" t="s">
        <v>212</v>
      </c>
      <c r="H128" s="10"/>
      <c r="I128" s="19">
        <v>8401739</v>
      </c>
      <c r="J128" s="19">
        <v>81240</v>
      </c>
      <c r="K128" s="17" t="s">
        <v>14</v>
      </c>
      <c r="L128" s="10"/>
      <c r="M128" s="60">
        <v>216</v>
      </c>
      <c r="N128" s="60">
        <v>223</v>
      </c>
      <c r="O128" s="60">
        <v>223</v>
      </c>
      <c r="P128" s="10"/>
      <c r="Q128" s="60">
        <f>N128*$Q$189</f>
        <v>6690</v>
      </c>
      <c r="R128" s="10"/>
      <c r="S128" s="62">
        <f t="shared" si="24"/>
        <v>6913</v>
      </c>
      <c r="T128" s="10"/>
      <c r="U128" s="64">
        <v>2.7</v>
      </c>
      <c r="V128" s="64">
        <v>2.7</v>
      </c>
      <c r="W128" s="10"/>
      <c r="X128" s="43">
        <f>AP128+AT128</f>
        <v>14302719231.200001</v>
      </c>
      <c r="Y128" s="36">
        <f>X128/AV128</f>
        <v>2.1305716490021734E-2</v>
      </c>
      <c r="Z128" s="10"/>
      <c r="AA128" s="20">
        <v>34.700000000000003</v>
      </c>
      <c r="AB128" s="20">
        <v>22.7</v>
      </c>
      <c r="AC128" s="20">
        <v>15.3</v>
      </c>
      <c r="AD128" s="20">
        <v>23.1</v>
      </c>
      <c r="AE128" s="20">
        <v>4.2</v>
      </c>
      <c r="AF128" s="66">
        <f t="shared" si="25"/>
        <v>100.00000000000001</v>
      </c>
      <c r="AG128" s="10"/>
      <c r="AH128" s="72"/>
      <c r="AI128" s="73"/>
      <c r="AJ128" s="74"/>
      <c r="AK128" s="75"/>
      <c r="AL128" s="76"/>
      <c r="AN128" s="57">
        <v>80172.192999999999</v>
      </c>
      <c r="AO128" s="35">
        <v>80</v>
      </c>
      <c r="AP128" s="43">
        <f t="shared" si="26"/>
        <v>1430271923.1200001</v>
      </c>
      <c r="AR128" s="57">
        <f t="shared" si="27"/>
        <v>80172.192999999999</v>
      </c>
      <c r="AS128" s="35">
        <v>24</v>
      </c>
      <c r="AT128" s="43">
        <f t="shared" si="28"/>
        <v>12872447308.08</v>
      </c>
      <c r="AV128" s="43">
        <v>671309000000</v>
      </c>
    </row>
    <row r="129" spans="1:49" ht="24" customHeight="1">
      <c r="A129" s="16"/>
      <c r="B129" s="17">
        <f t="shared" si="20"/>
        <v>121</v>
      </c>
      <c r="C129" s="10"/>
      <c r="D129" s="18" t="s">
        <v>55</v>
      </c>
      <c r="E129" s="10"/>
      <c r="F129" s="18" t="s">
        <v>8</v>
      </c>
      <c r="G129" s="18" t="s">
        <v>212</v>
      </c>
      <c r="H129" s="10"/>
      <c r="I129" s="19">
        <v>5711870</v>
      </c>
      <c r="J129" s="19">
        <v>56730</v>
      </c>
      <c r="K129" s="17" t="s">
        <v>14</v>
      </c>
      <c r="L129" s="10"/>
      <c r="M129" s="60">
        <v>211</v>
      </c>
      <c r="N129" s="60">
        <v>227</v>
      </c>
      <c r="O129" s="60">
        <v>227</v>
      </c>
      <c r="P129" s="10"/>
      <c r="Q129" s="60">
        <f>N129*$Q$189</f>
        <v>6810</v>
      </c>
      <c r="R129" s="10"/>
      <c r="S129" s="62">
        <f t="shared" si="24"/>
        <v>7037</v>
      </c>
      <c r="T129" s="10"/>
      <c r="U129" s="64">
        <v>4</v>
      </c>
      <c r="V129" s="64">
        <v>4</v>
      </c>
      <c r="W129" s="10"/>
      <c r="X129" s="43">
        <f>AP129+AT129</f>
        <v>9926982036.7999992</v>
      </c>
      <c r="Y129" s="36">
        <f>X129/AV129</f>
        <v>3.1703847892793721E-2</v>
      </c>
      <c r="Z129" s="10"/>
      <c r="AA129" s="20">
        <v>48.3</v>
      </c>
      <c r="AB129" s="20">
        <v>16.100000000000001</v>
      </c>
      <c r="AC129" s="20">
        <v>14.7</v>
      </c>
      <c r="AD129" s="20">
        <v>17.100000000000001</v>
      </c>
      <c r="AE129" s="20">
        <v>3.8</v>
      </c>
      <c r="AF129" s="66">
        <f t="shared" si="25"/>
        <v>100.00000000000001</v>
      </c>
      <c r="AG129" s="10"/>
      <c r="AH129" s="72"/>
      <c r="AI129" s="73"/>
      <c r="AJ129" s="74"/>
      <c r="AK129" s="75"/>
      <c r="AL129" s="76"/>
      <c r="AN129" s="57">
        <v>54663.998</v>
      </c>
      <c r="AO129" s="35">
        <v>80</v>
      </c>
      <c r="AP129" s="43">
        <f t="shared" si="26"/>
        <v>992698203.68000007</v>
      </c>
      <c r="AR129" s="57">
        <f t="shared" si="27"/>
        <v>54663.998</v>
      </c>
      <c r="AS129" s="35">
        <v>24</v>
      </c>
      <c r="AT129" s="43">
        <f t="shared" si="28"/>
        <v>8934283833.1199989</v>
      </c>
      <c r="AV129" s="43">
        <v>313116000000</v>
      </c>
    </row>
    <row r="130" spans="1:49" ht="24" customHeight="1">
      <c r="A130" s="16"/>
      <c r="B130" s="17">
        <f t="shared" si="20"/>
        <v>122</v>
      </c>
      <c r="C130" s="10"/>
      <c r="D130" s="18" t="s">
        <v>64</v>
      </c>
      <c r="E130" s="10"/>
      <c r="F130" s="18" t="s">
        <v>11</v>
      </c>
      <c r="G130" s="18" t="s">
        <v>11</v>
      </c>
      <c r="H130" s="10"/>
      <c r="I130" s="19">
        <v>1343098</v>
      </c>
      <c r="J130" s="19">
        <v>2830</v>
      </c>
      <c r="K130" s="17" t="s">
        <v>9</v>
      </c>
      <c r="L130" s="10"/>
      <c r="M130" s="60">
        <v>203</v>
      </c>
      <c r="N130" s="60">
        <v>361</v>
      </c>
      <c r="O130" s="60">
        <v>386</v>
      </c>
      <c r="P130" s="10"/>
      <c r="Q130" s="60">
        <f>N130*$Q$188</f>
        <v>5415</v>
      </c>
      <c r="R130" s="10"/>
      <c r="S130" s="62">
        <f t="shared" si="24"/>
        <v>5776</v>
      </c>
      <c r="T130" s="10"/>
      <c r="U130" s="64">
        <v>26.9</v>
      </c>
      <c r="V130" s="64">
        <v>34.68</v>
      </c>
      <c r="W130" s="10"/>
      <c r="X130" s="43">
        <v>341160000</v>
      </c>
      <c r="Y130" s="36">
        <v>8.8999999999999996E-2</v>
      </c>
      <c r="Z130" s="10"/>
      <c r="AA130" s="20">
        <v>61</v>
      </c>
      <c r="AB130" s="20">
        <v>4</v>
      </c>
      <c r="AC130" s="20">
        <v>1</v>
      </c>
      <c r="AD130" s="20">
        <v>33</v>
      </c>
      <c r="AE130" s="20">
        <v>1</v>
      </c>
      <c r="AF130" s="66">
        <f t="shared" si="25"/>
        <v>100</v>
      </c>
      <c r="AG130" s="10"/>
      <c r="AH130" s="36">
        <v>-0.13100000000000001</v>
      </c>
      <c r="AI130" s="40">
        <v>7433</v>
      </c>
      <c r="AJ130" s="37">
        <v>0.81</v>
      </c>
      <c r="AK130" s="42" t="s">
        <v>210</v>
      </c>
      <c r="AL130" s="41">
        <v>2042</v>
      </c>
      <c r="AN130" s="86"/>
      <c r="AO130" s="87"/>
      <c r="AP130" s="88">
        <f t="shared" si="26"/>
        <v>0</v>
      </c>
      <c r="AR130" s="86">
        <f t="shared" si="27"/>
        <v>0</v>
      </c>
      <c r="AS130" s="87"/>
      <c r="AT130" s="88">
        <f t="shared" si="28"/>
        <v>0</v>
      </c>
      <c r="AV130" s="88">
        <v>0</v>
      </c>
    </row>
    <row r="131" spans="1:49" s="25" customFormat="1" ht="24" customHeight="1">
      <c r="A131" s="27"/>
      <c r="B131" s="17">
        <f t="shared" si="20"/>
        <v>123</v>
      </c>
      <c r="C131" s="24"/>
      <c r="D131" s="18" t="s">
        <v>40</v>
      </c>
      <c r="E131" s="10"/>
      <c r="F131" s="18" t="s">
        <v>11</v>
      </c>
      <c r="G131" s="18" t="s">
        <v>11</v>
      </c>
      <c r="H131" s="10"/>
      <c r="I131" s="19">
        <v>4594621</v>
      </c>
      <c r="J131" s="19">
        <v>370</v>
      </c>
      <c r="K131" s="17" t="s">
        <v>6</v>
      </c>
      <c r="L131" s="10"/>
      <c r="M131" s="60">
        <v>193</v>
      </c>
      <c r="N131" s="60">
        <v>1546</v>
      </c>
      <c r="O131" s="60">
        <v>3470</v>
      </c>
      <c r="P131" s="10"/>
      <c r="Q131" s="60">
        <f>N131*$Q$188</f>
        <v>23190</v>
      </c>
      <c r="R131" s="10"/>
      <c r="S131" s="62">
        <f t="shared" si="24"/>
        <v>24736</v>
      </c>
      <c r="T131" s="10"/>
      <c r="U131" s="64">
        <v>33.6</v>
      </c>
      <c r="V131" s="64">
        <v>76.459999999999994</v>
      </c>
      <c r="W131" s="10"/>
      <c r="X131" s="43">
        <v>196400000</v>
      </c>
      <c r="Y131" s="36">
        <v>0.112</v>
      </c>
      <c r="Z131" s="10"/>
      <c r="AA131" s="20">
        <v>39</v>
      </c>
      <c r="AB131" s="20">
        <v>2</v>
      </c>
      <c r="AC131" s="20">
        <v>1</v>
      </c>
      <c r="AD131" s="20">
        <v>57</v>
      </c>
      <c r="AE131" s="20">
        <v>1</v>
      </c>
      <c r="AF131" s="66">
        <f t="shared" si="25"/>
        <v>100</v>
      </c>
      <c r="AG131" s="10"/>
      <c r="AH131" s="36">
        <v>-3.7999999999999999E-2</v>
      </c>
      <c r="AI131" s="40">
        <v>816</v>
      </c>
      <c r="AJ131" s="37">
        <v>0.68</v>
      </c>
      <c r="AK131" s="42" t="s">
        <v>213</v>
      </c>
      <c r="AL131" s="41">
        <v>4713</v>
      </c>
      <c r="AM131" s="4"/>
      <c r="AN131" s="86"/>
      <c r="AO131" s="87"/>
      <c r="AP131" s="88">
        <f t="shared" si="26"/>
        <v>0</v>
      </c>
      <c r="AQ131" s="4"/>
      <c r="AR131" s="86">
        <f t="shared" si="27"/>
        <v>0</v>
      </c>
      <c r="AS131" s="87"/>
      <c r="AT131" s="88">
        <f t="shared" si="28"/>
        <v>0</v>
      </c>
      <c r="AU131" s="4"/>
      <c r="AV131" s="88">
        <v>0</v>
      </c>
      <c r="AW131" s="4"/>
    </row>
    <row r="132" spans="1:49" ht="24" customHeight="1">
      <c r="A132" s="16"/>
      <c r="B132" s="17">
        <f t="shared" si="20"/>
        <v>124</v>
      </c>
      <c r="C132" s="10"/>
      <c r="D132" s="18" t="s">
        <v>104</v>
      </c>
      <c r="E132" s="10"/>
      <c r="F132" s="18" t="s">
        <v>8</v>
      </c>
      <c r="G132" s="18" t="s">
        <v>212</v>
      </c>
      <c r="H132" s="10"/>
      <c r="I132" s="19">
        <v>2908249</v>
      </c>
      <c r="J132" s="19">
        <v>14770</v>
      </c>
      <c r="K132" s="17" t="s">
        <v>14</v>
      </c>
      <c r="L132" s="10"/>
      <c r="M132" s="60">
        <v>192</v>
      </c>
      <c r="N132" s="60">
        <v>234</v>
      </c>
      <c r="O132" s="60">
        <v>234</v>
      </c>
      <c r="P132" s="10"/>
      <c r="Q132" s="60">
        <f>N132*$Q$189</f>
        <v>7020</v>
      </c>
      <c r="R132" s="10"/>
      <c r="S132" s="62">
        <f t="shared" si="24"/>
        <v>7254</v>
      </c>
      <c r="T132" s="10"/>
      <c r="U132" s="64">
        <v>8</v>
      </c>
      <c r="V132" s="64">
        <v>8</v>
      </c>
      <c r="W132" s="10"/>
      <c r="X132" s="43">
        <f>AP132+AT132</f>
        <v>2807902655.9999995</v>
      </c>
      <c r="Y132" s="36">
        <f>X132/AV132</f>
        <v>6.5266669517921053E-2</v>
      </c>
      <c r="Z132" s="10"/>
      <c r="AA132" s="20">
        <v>46.4</v>
      </c>
      <c r="AB132" s="20">
        <v>5.7</v>
      </c>
      <c r="AC132" s="20">
        <v>8.9</v>
      </c>
      <c r="AD132" s="20">
        <v>38</v>
      </c>
      <c r="AE132" s="20">
        <v>1</v>
      </c>
      <c r="AF132" s="66">
        <f t="shared" si="25"/>
        <v>100</v>
      </c>
      <c r="AG132" s="10"/>
      <c r="AH132" s="72"/>
      <c r="AI132" s="73"/>
      <c r="AJ132" s="74"/>
      <c r="AK132" s="75"/>
      <c r="AL132" s="76"/>
      <c r="AN132" s="57">
        <v>14999.48</v>
      </c>
      <c r="AO132" s="35">
        <v>80</v>
      </c>
      <c r="AP132" s="43">
        <f t="shared" si="26"/>
        <v>280790265.59999996</v>
      </c>
      <c r="AR132" s="57">
        <f t="shared" si="27"/>
        <v>14999.48</v>
      </c>
      <c r="AS132" s="35">
        <v>24</v>
      </c>
      <c r="AT132" s="43">
        <f t="shared" si="28"/>
        <v>2527112390.3999996</v>
      </c>
      <c r="AV132" s="43">
        <v>43022000000</v>
      </c>
    </row>
    <row r="133" spans="1:49" ht="24" customHeight="1">
      <c r="A133" s="16"/>
      <c r="B133" s="17">
        <f t="shared" si="20"/>
        <v>125</v>
      </c>
      <c r="C133" s="10"/>
      <c r="D133" s="18" t="s">
        <v>87</v>
      </c>
      <c r="E133" s="10"/>
      <c r="F133" s="18" t="s">
        <v>8</v>
      </c>
      <c r="G133" s="18" t="s">
        <v>212</v>
      </c>
      <c r="H133" s="10"/>
      <c r="I133" s="19">
        <v>4726078</v>
      </c>
      <c r="J133" s="19">
        <v>52560</v>
      </c>
      <c r="K133" s="17" t="s">
        <v>14</v>
      </c>
      <c r="L133" s="10"/>
      <c r="M133" s="60">
        <v>188</v>
      </c>
      <c r="N133" s="60">
        <v>194</v>
      </c>
      <c r="O133" s="60">
        <v>194</v>
      </c>
      <c r="P133" s="10"/>
      <c r="Q133" s="60">
        <f>N133*$Q$189</f>
        <v>5820</v>
      </c>
      <c r="R133" s="10"/>
      <c r="S133" s="62">
        <f t="shared" si="24"/>
        <v>6014</v>
      </c>
      <c r="T133" s="10"/>
      <c r="U133" s="64">
        <v>4.0999999999999996</v>
      </c>
      <c r="V133" s="64">
        <v>4.0999999999999996</v>
      </c>
      <c r="W133" s="10"/>
      <c r="X133" s="43">
        <f>AP133+AT133</f>
        <v>9808187126.3999996</v>
      </c>
      <c r="Y133" s="36">
        <f>X133/AV133</f>
        <v>3.2637059813724736E-2</v>
      </c>
      <c r="Z133" s="10"/>
      <c r="AA133" s="20">
        <v>62.2</v>
      </c>
      <c r="AB133" s="20">
        <v>11.7</v>
      </c>
      <c r="AC133" s="20">
        <v>5.3</v>
      </c>
      <c r="AD133" s="20">
        <v>18.600000000000001</v>
      </c>
      <c r="AE133" s="20">
        <v>2.2000000000000002</v>
      </c>
      <c r="AF133" s="66">
        <f t="shared" si="25"/>
        <v>100.00000000000001</v>
      </c>
      <c r="AG133" s="10"/>
      <c r="AH133" s="72"/>
      <c r="AI133" s="73"/>
      <c r="AJ133" s="74"/>
      <c r="AK133" s="75"/>
      <c r="AL133" s="76"/>
      <c r="AN133" s="57">
        <v>63197.082000000002</v>
      </c>
      <c r="AO133" s="35">
        <v>80</v>
      </c>
      <c r="AP133" s="43">
        <f t="shared" si="26"/>
        <v>980818712.63999999</v>
      </c>
      <c r="AR133" s="57">
        <f t="shared" si="27"/>
        <v>63197.082000000002</v>
      </c>
      <c r="AS133" s="35">
        <v>24</v>
      </c>
      <c r="AT133" s="43">
        <f t="shared" si="28"/>
        <v>8827368413.7600002</v>
      </c>
      <c r="AV133" s="43">
        <v>300523000000</v>
      </c>
    </row>
    <row r="134" spans="1:49" ht="24" customHeight="1">
      <c r="A134" s="16"/>
      <c r="B134" s="17">
        <f t="shared" si="20"/>
        <v>126</v>
      </c>
      <c r="C134" s="10"/>
      <c r="D134" s="18" t="s">
        <v>112</v>
      </c>
      <c r="E134" s="10"/>
      <c r="F134" s="18" t="s">
        <v>11</v>
      </c>
      <c r="G134" s="18" t="s">
        <v>11</v>
      </c>
      <c r="H134" s="10"/>
      <c r="I134" s="19">
        <v>4301018</v>
      </c>
      <c r="J134" s="19">
        <v>1120</v>
      </c>
      <c r="K134" s="17" t="s">
        <v>9</v>
      </c>
      <c r="L134" s="10"/>
      <c r="M134" s="60">
        <v>184</v>
      </c>
      <c r="N134" s="60">
        <v>1064</v>
      </c>
      <c r="O134" s="60">
        <v>672</v>
      </c>
      <c r="P134" s="10"/>
      <c r="Q134" s="60">
        <f>N134*$Q$188</f>
        <v>15960</v>
      </c>
      <c r="R134" s="10"/>
      <c r="S134" s="62">
        <f t="shared" si="24"/>
        <v>17024</v>
      </c>
      <c r="T134" s="10"/>
      <c r="U134" s="64">
        <v>24.7</v>
      </c>
      <c r="V134" s="64">
        <v>17.55</v>
      </c>
      <c r="W134" s="10"/>
      <c r="X134" s="43">
        <v>389830000</v>
      </c>
      <c r="Y134" s="36">
        <v>8.2000000000000003E-2</v>
      </c>
      <c r="Z134" s="10"/>
      <c r="AA134" s="20">
        <v>60</v>
      </c>
      <c r="AB134" s="20">
        <v>10</v>
      </c>
      <c r="AC134" s="20">
        <v>2</v>
      </c>
      <c r="AD134" s="20">
        <v>27</v>
      </c>
      <c r="AE134" s="20">
        <v>1</v>
      </c>
      <c r="AF134" s="66">
        <f t="shared" si="25"/>
        <v>100</v>
      </c>
      <c r="AG134" s="10"/>
      <c r="AH134" s="36">
        <v>-5.7000000000000002E-2</v>
      </c>
      <c r="AI134" s="40">
        <v>9677</v>
      </c>
      <c r="AJ134" s="37">
        <v>0.63</v>
      </c>
      <c r="AK134" s="42" t="s">
        <v>214</v>
      </c>
      <c r="AL134" s="41">
        <v>948</v>
      </c>
      <c r="AN134" s="86"/>
      <c r="AO134" s="87"/>
      <c r="AP134" s="88">
        <f t="shared" si="26"/>
        <v>0</v>
      </c>
      <c r="AR134" s="86">
        <f t="shared" si="27"/>
        <v>0</v>
      </c>
      <c r="AS134" s="87"/>
      <c r="AT134" s="88">
        <f t="shared" si="28"/>
        <v>0</v>
      </c>
      <c r="AV134" s="88">
        <v>0</v>
      </c>
    </row>
    <row r="135" spans="1:49" ht="24" customHeight="1">
      <c r="A135" s="16"/>
      <c r="B135" s="17">
        <f t="shared" si="20"/>
        <v>127</v>
      </c>
      <c r="C135" s="10"/>
      <c r="D135" s="18" t="s">
        <v>136</v>
      </c>
      <c r="E135" s="10"/>
      <c r="F135" s="18" t="s">
        <v>5</v>
      </c>
      <c r="G135" s="18" t="s">
        <v>226</v>
      </c>
      <c r="H135" s="10"/>
      <c r="I135" s="19">
        <v>2569804</v>
      </c>
      <c r="J135" s="19">
        <v>75660</v>
      </c>
      <c r="K135" s="17" t="s">
        <v>14</v>
      </c>
      <c r="L135" s="10"/>
      <c r="M135" s="60">
        <v>178</v>
      </c>
      <c r="N135" s="60">
        <v>239</v>
      </c>
      <c r="O135" s="60">
        <v>239</v>
      </c>
      <c r="P135" s="10"/>
      <c r="Q135" s="60">
        <f>N135*$Q$189</f>
        <v>7170</v>
      </c>
      <c r="R135" s="10"/>
      <c r="S135" s="62">
        <f t="shared" si="24"/>
        <v>7409</v>
      </c>
      <c r="T135" s="10"/>
      <c r="U135" s="64">
        <v>9.3000000000000007</v>
      </c>
      <c r="V135" s="64">
        <v>9.3000000000000007</v>
      </c>
      <c r="W135" s="10"/>
      <c r="X135" s="43">
        <f>AP135+AT135</f>
        <v>10929577263.200001</v>
      </c>
      <c r="Y135" s="36">
        <f>X135/AV135</f>
        <v>7.2032117570453177E-2</v>
      </c>
      <c r="Z135" s="10"/>
      <c r="AA135" s="20">
        <v>48.3</v>
      </c>
      <c r="AB135" s="20">
        <v>2.2000000000000002</v>
      </c>
      <c r="AC135" s="20">
        <v>2.8</v>
      </c>
      <c r="AD135" s="20">
        <v>32</v>
      </c>
      <c r="AE135" s="20">
        <v>14.7</v>
      </c>
      <c r="AF135" s="66">
        <f t="shared" si="25"/>
        <v>100</v>
      </c>
      <c r="AG135" s="10"/>
      <c r="AH135" s="72"/>
      <c r="AI135" s="73"/>
      <c r="AJ135" s="74"/>
      <c r="AK135" s="75"/>
      <c r="AL135" s="76"/>
      <c r="AN135" s="57">
        <v>57163.061000000002</v>
      </c>
      <c r="AO135" s="35">
        <v>80</v>
      </c>
      <c r="AP135" s="43">
        <f t="shared" si="26"/>
        <v>1092957726.3199999</v>
      </c>
      <c r="AR135" s="57">
        <f t="shared" si="27"/>
        <v>57163.061000000002</v>
      </c>
      <c r="AS135" s="35">
        <v>24</v>
      </c>
      <c r="AT135" s="43">
        <f t="shared" si="28"/>
        <v>9836619536.8800011</v>
      </c>
      <c r="AV135" s="43">
        <v>151732000000</v>
      </c>
    </row>
    <row r="136" spans="1:49" ht="24" customHeight="1">
      <c r="A136" s="16"/>
      <c r="B136" s="17">
        <f t="shared" si="20"/>
        <v>128</v>
      </c>
      <c r="C136" s="10"/>
      <c r="D136" s="18" t="s">
        <v>102</v>
      </c>
      <c r="E136" s="10"/>
      <c r="F136" s="18" t="s">
        <v>11</v>
      </c>
      <c r="G136" s="18" t="s">
        <v>11</v>
      </c>
      <c r="H136" s="10"/>
      <c r="I136" s="19">
        <v>4613823</v>
      </c>
      <c r="J136" s="19">
        <v>370</v>
      </c>
      <c r="K136" s="17" t="s">
        <v>6</v>
      </c>
      <c r="L136" s="10"/>
      <c r="M136" s="60">
        <v>175</v>
      </c>
      <c r="N136" s="60">
        <v>1657</v>
      </c>
      <c r="O136" s="60">
        <v>502</v>
      </c>
      <c r="P136" s="10"/>
      <c r="Q136" s="60">
        <f>N136*$Q$188</f>
        <v>24855</v>
      </c>
      <c r="R136" s="10"/>
      <c r="S136" s="62">
        <f t="shared" si="24"/>
        <v>26512</v>
      </c>
      <c r="T136" s="10"/>
      <c r="U136" s="64">
        <v>35.9</v>
      </c>
      <c r="V136" s="64">
        <v>10.86</v>
      </c>
      <c r="W136" s="10"/>
      <c r="X136" s="43">
        <v>391420000</v>
      </c>
      <c r="Y136" s="36">
        <v>0.11899999999999999</v>
      </c>
      <c r="Z136" s="10"/>
      <c r="AA136" s="20">
        <v>55</v>
      </c>
      <c r="AB136" s="20">
        <v>10</v>
      </c>
      <c r="AC136" s="20">
        <v>1</v>
      </c>
      <c r="AD136" s="20">
        <v>33</v>
      </c>
      <c r="AE136" s="20">
        <v>1</v>
      </c>
      <c r="AF136" s="66">
        <f t="shared" si="25"/>
        <v>100</v>
      </c>
      <c r="AG136" s="10"/>
      <c r="AH136" s="36">
        <v>-8.7999999999999995E-2</v>
      </c>
      <c r="AI136" s="40">
        <v>23518</v>
      </c>
      <c r="AJ136" s="37">
        <v>0.61</v>
      </c>
      <c r="AK136" s="42" t="s">
        <v>213</v>
      </c>
      <c r="AL136" s="41">
        <v>626</v>
      </c>
      <c r="AN136" s="86"/>
      <c r="AO136" s="87"/>
      <c r="AP136" s="88">
        <f t="shared" si="26"/>
        <v>0</v>
      </c>
      <c r="AR136" s="86">
        <f t="shared" si="27"/>
        <v>0</v>
      </c>
      <c r="AS136" s="87"/>
      <c r="AT136" s="88">
        <f t="shared" si="28"/>
        <v>0</v>
      </c>
      <c r="AV136" s="88">
        <v>0</v>
      </c>
    </row>
    <row r="137" spans="1:49" ht="24" customHeight="1">
      <c r="A137" s="16"/>
      <c r="B137" s="17">
        <f t="shared" si="20"/>
        <v>129</v>
      </c>
      <c r="C137" s="10"/>
      <c r="D137" s="18" t="s">
        <v>154</v>
      </c>
      <c r="E137" s="10"/>
      <c r="F137" s="18" t="s">
        <v>5</v>
      </c>
      <c r="G137" s="18" t="s">
        <v>11</v>
      </c>
      <c r="H137" s="10"/>
      <c r="I137" s="19">
        <v>14317996</v>
      </c>
      <c r="J137" s="19">
        <v>0</v>
      </c>
      <c r="K137" s="17" t="s">
        <v>6</v>
      </c>
      <c r="L137" s="10"/>
      <c r="M137" s="60">
        <v>165</v>
      </c>
      <c r="N137" s="60">
        <v>3884</v>
      </c>
      <c r="O137" s="60">
        <v>5101</v>
      </c>
      <c r="P137" s="10"/>
      <c r="Q137" s="60">
        <f>N137*$Q$188</f>
        <v>58260</v>
      </c>
      <c r="R137" s="10"/>
      <c r="S137" s="62">
        <f t="shared" ref="S137:S168" si="29">Q137+N137</f>
        <v>62144</v>
      </c>
      <c r="T137" s="10"/>
      <c r="U137" s="64">
        <v>27.1</v>
      </c>
      <c r="V137" s="64">
        <v>31.2</v>
      </c>
      <c r="W137" s="10"/>
      <c r="X137" s="43">
        <v>609910000</v>
      </c>
      <c r="Y137" s="36">
        <v>0.09</v>
      </c>
      <c r="Z137" s="10"/>
      <c r="AA137" s="20">
        <v>49</v>
      </c>
      <c r="AB137" s="20">
        <v>5</v>
      </c>
      <c r="AC137" s="20">
        <v>5</v>
      </c>
      <c r="AD137" s="20">
        <v>40</v>
      </c>
      <c r="AE137" s="20">
        <v>1</v>
      </c>
      <c r="AF137" s="66">
        <f t="shared" ref="AF137:AF168" si="30">SUM(AA137:AE137)</f>
        <v>100</v>
      </c>
      <c r="AG137" s="10"/>
      <c r="AH137" s="36">
        <v>-7.6999999999999999E-2</v>
      </c>
      <c r="AI137" s="40">
        <v>415</v>
      </c>
      <c r="AJ137" s="37">
        <v>0.63</v>
      </c>
      <c r="AK137" s="42" t="s">
        <v>213</v>
      </c>
      <c r="AL137" s="41">
        <v>1732</v>
      </c>
      <c r="AN137" s="86"/>
      <c r="AO137" s="87"/>
      <c r="AP137" s="88">
        <f t="shared" ref="AP137:AP168" si="31">N137*AN137*AO137</f>
        <v>0</v>
      </c>
      <c r="AR137" s="86">
        <f t="shared" ref="AR137:AR168" si="32">AN137</f>
        <v>0</v>
      </c>
      <c r="AS137" s="87"/>
      <c r="AT137" s="88">
        <f t="shared" ref="AT137:AT168" si="33">Q137*AR137*AS137</f>
        <v>0</v>
      </c>
      <c r="AV137" s="88">
        <v>0</v>
      </c>
    </row>
    <row r="138" spans="1:49" ht="24" customHeight="1">
      <c r="A138" s="16"/>
      <c r="B138" s="17">
        <f t="shared" si="20"/>
        <v>130</v>
      </c>
      <c r="C138" s="10"/>
      <c r="D138" s="18" t="s">
        <v>185</v>
      </c>
      <c r="E138" s="10"/>
      <c r="F138" s="18" t="s">
        <v>5</v>
      </c>
      <c r="G138" s="18" t="s">
        <v>226</v>
      </c>
      <c r="H138" s="10"/>
      <c r="I138" s="19">
        <v>4790705</v>
      </c>
      <c r="J138" s="19">
        <v>3230</v>
      </c>
      <c r="K138" s="17" t="s">
        <v>9</v>
      </c>
      <c r="L138" s="10"/>
      <c r="M138" s="60">
        <v>159</v>
      </c>
      <c r="N138" s="60">
        <v>252</v>
      </c>
      <c r="O138" s="60">
        <v>0</v>
      </c>
      <c r="P138" s="10"/>
      <c r="Q138" s="60">
        <f>N138*$Q$188</f>
        <v>3780</v>
      </c>
      <c r="R138" s="10"/>
      <c r="S138" s="62">
        <f t="shared" si="29"/>
        <v>4032</v>
      </c>
      <c r="T138" s="10"/>
      <c r="U138" s="64">
        <v>5.3</v>
      </c>
      <c r="V138" s="64">
        <v>0</v>
      </c>
      <c r="W138" s="10"/>
      <c r="X138" s="43">
        <v>247150000</v>
      </c>
      <c r="Y138" s="36">
        <v>1.7999999999999999E-2</v>
      </c>
      <c r="Z138" s="10"/>
      <c r="AA138" s="20">
        <v>55</v>
      </c>
      <c r="AB138" s="20">
        <v>2</v>
      </c>
      <c r="AC138" s="20">
        <v>1</v>
      </c>
      <c r="AD138" s="20">
        <v>33</v>
      </c>
      <c r="AE138" s="20">
        <v>9</v>
      </c>
      <c r="AF138" s="66">
        <f t="shared" si="30"/>
        <v>100</v>
      </c>
      <c r="AG138" s="10"/>
      <c r="AH138" s="36">
        <v>-5.3999999999999999E-2</v>
      </c>
      <c r="AI138" s="40">
        <v>5602</v>
      </c>
      <c r="AJ138" s="37">
        <v>0.65</v>
      </c>
      <c r="AK138" s="42" t="s">
        <v>214</v>
      </c>
      <c r="AL138" s="41">
        <v>0</v>
      </c>
      <c r="AN138" s="86"/>
      <c r="AO138" s="87"/>
      <c r="AP138" s="88">
        <f t="shared" si="31"/>
        <v>0</v>
      </c>
      <c r="AR138" s="86">
        <f t="shared" si="32"/>
        <v>0</v>
      </c>
      <c r="AS138" s="87"/>
      <c r="AT138" s="88">
        <f t="shared" si="33"/>
        <v>0</v>
      </c>
      <c r="AV138" s="88">
        <v>0</v>
      </c>
    </row>
    <row r="139" spans="1:49" ht="24" customHeight="1">
      <c r="A139" s="16"/>
      <c r="B139" s="17">
        <f t="shared" si="20"/>
        <v>131</v>
      </c>
      <c r="C139" s="10"/>
      <c r="D139" s="18" t="s">
        <v>99</v>
      </c>
      <c r="E139" s="10"/>
      <c r="F139" s="18" t="s">
        <v>8</v>
      </c>
      <c r="G139" s="18" t="s">
        <v>212</v>
      </c>
      <c r="H139" s="10"/>
      <c r="I139" s="19">
        <v>1970530</v>
      </c>
      <c r="J139" s="19">
        <v>14630</v>
      </c>
      <c r="K139" s="17" t="s">
        <v>14</v>
      </c>
      <c r="L139" s="10"/>
      <c r="M139" s="60">
        <v>158</v>
      </c>
      <c r="N139" s="60">
        <v>184</v>
      </c>
      <c r="O139" s="60">
        <v>184</v>
      </c>
      <c r="P139" s="10"/>
      <c r="Q139" s="60">
        <f>N139*$Q$189</f>
        <v>5520</v>
      </c>
      <c r="R139" s="10"/>
      <c r="S139" s="62">
        <f t="shared" si="29"/>
        <v>5704</v>
      </c>
      <c r="T139" s="10"/>
      <c r="U139" s="64">
        <v>9.3000000000000007</v>
      </c>
      <c r="V139" s="64">
        <v>9.3000000000000007</v>
      </c>
      <c r="W139" s="10"/>
      <c r="X139" s="43">
        <f>AP139+AT139</f>
        <v>2083382688.0000002</v>
      </c>
      <c r="Y139" s="36">
        <f>X139/AV139</f>
        <v>7.5120166149852174E-2</v>
      </c>
      <c r="Z139" s="10"/>
      <c r="AA139" s="20">
        <v>44.9</v>
      </c>
      <c r="AB139" s="20">
        <v>12</v>
      </c>
      <c r="AC139" s="20">
        <v>4.4000000000000004</v>
      </c>
      <c r="AD139" s="20">
        <v>34.799999999999997</v>
      </c>
      <c r="AE139" s="20">
        <v>3.9</v>
      </c>
      <c r="AF139" s="66">
        <f t="shared" si="30"/>
        <v>100</v>
      </c>
      <c r="AG139" s="10"/>
      <c r="AH139" s="72"/>
      <c r="AI139" s="73"/>
      <c r="AJ139" s="74"/>
      <c r="AK139" s="75"/>
      <c r="AL139" s="76"/>
      <c r="AN139" s="57">
        <v>14153.415000000001</v>
      </c>
      <c r="AO139" s="35">
        <v>80</v>
      </c>
      <c r="AP139" s="43">
        <f t="shared" si="31"/>
        <v>208338268.80000001</v>
      </c>
      <c r="AR139" s="57">
        <f t="shared" si="32"/>
        <v>14153.415000000001</v>
      </c>
      <c r="AS139" s="35">
        <v>24</v>
      </c>
      <c r="AT139" s="43">
        <f t="shared" si="33"/>
        <v>1875044419.2000003</v>
      </c>
      <c r="AV139" s="43">
        <v>27734000000</v>
      </c>
    </row>
    <row r="140" spans="1:49" ht="24" customHeight="1">
      <c r="A140" s="16"/>
      <c r="B140" s="17">
        <f t="shared" si="20"/>
        <v>132</v>
      </c>
      <c r="C140" s="10"/>
      <c r="D140" s="18" t="s">
        <v>131</v>
      </c>
      <c r="E140" s="10"/>
      <c r="F140" s="18" t="s">
        <v>18</v>
      </c>
      <c r="G140" s="18" t="s">
        <v>224</v>
      </c>
      <c r="H140" s="10"/>
      <c r="I140" s="19">
        <v>8084991</v>
      </c>
      <c r="J140" s="19">
        <v>2160</v>
      </c>
      <c r="K140" s="17" t="s">
        <v>9</v>
      </c>
      <c r="L140" s="10"/>
      <c r="M140" s="60">
        <v>158</v>
      </c>
      <c r="N140" s="60">
        <v>1145</v>
      </c>
      <c r="O140" s="60">
        <v>2788</v>
      </c>
      <c r="P140" s="10"/>
      <c r="Q140" s="60">
        <f>N140*$Q$188</f>
        <v>17175</v>
      </c>
      <c r="R140" s="10"/>
      <c r="S140" s="62">
        <f t="shared" si="29"/>
        <v>18320</v>
      </c>
      <c r="T140" s="10"/>
      <c r="U140" s="64">
        <v>14.2</v>
      </c>
      <c r="V140" s="64">
        <v>31.06</v>
      </c>
      <c r="W140" s="10"/>
      <c r="X140" s="43">
        <v>896010000</v>
      </c>
      <c r="Y140" s="36">
        <v>4.7E-2</v>
      </c>
      <c r="Z140" s="10"/>
      <c r="AA140" s="20">
        <v>49</v>
      </c>
      <c r="AB140" s="20">
        <v>19</v>
      </c>
      <c r="AC140" s="20">
        <v>1</v>
      </c>
      <c r="AD140" s="20">
        <v>29</v>
      </c>
      <c r="AE140" s="20">
        <v>2</v>
      </c>
      <c r="AF140" s="66">
        <f t="shared" si="30"/>
        <v>100</v>
      </c>
      <c r="AG140" s="10"/>
      <c r="AH140" s="36">
        <v>-4.1000000000000002E-2</v>
      </c>
      <c r="AI140" s="40">
        <v>1249</v>
      </c>
      <c r="AJ140" s="37">
        <v>0.9</v>
      </c>
      <c r="AK140" s="42" t="s">
        <v>213</v>
      </c>
      <c r="AL140" s="41">
        <v>1777</v>
      </c>
      <c r="AN140" s="86"/>
      <c r="AO140" s="87"/>
      <c r="AP140" s="88">
        <f t="shared" si="31"/>
        <v>0</v>
      </c>
      <c r="AR140" s="86">
        <f t="shared" si="32"/>
        <v>0</v>
      </c>
      <c r="AS140" s="87"/>
      <c r="AT140" s="88">
        <f t="shared" si="33"/>
        <v>0</v>
      </c>
      <c r="AV140" s="88">
        <v>0</v>
      </c>
    </row>
    <row r="141" spans="1:49" ht="24" customHeight="1">
      <c r="A141" s="16"/>
      <c r="B141" s="17">
        <f t="shared" ref="B141:B183" si="34">B140+1</f>
        <v>133</v>
      </c>
      <c r="C141" s="10"/>
      <c r="D141" s="26" t="s">
        <v>166</v>
      </c>
      <c r="E141" s="10"/>
      <c r="F141" s="18" t="s">
        <v>8</v>
      </c>
      <c r="G141" s="18" t="s">
        <v>212</v>
      </c>
      <c r="H141" s="10"/>
      <c r="I141" s="19">
        <v>2081206</v>
      </c>
      <c r="J141" s="19">
        <v>5100</v>
      </c>
      <c r="K141" s="17" t="s">
        <v>9</v>
      </c>
      <c r="L141" s="10"/>
      <c r="M141" s="60">
        <v>148</v>
      </c>
      <c r="N141" s="60">
        <v>134</v>
      </c>
      <c r="O141" s="60">
        <v>164</v>
      </c>
      <c r="P141" s="10"/>
      <c r="Q141" s="60">
        <f>N141*$Q$188</f>
        <v>2010</v>
      </c>
      <c r="R141" s="10"/>
      <c r="S141" s="62">
        <f t="shared" si="29"/>
        <v>2144</v>
      </c>
      <c r="T141" s="10"/>
      <c r="U141" s="64">
        <v>6.4</v>
      </c>
      <c r="V141" s="64">
        <v>7.55</v>
      </c>
      <c r="W141" s="10"/>
      <c r="X141" s="43">
        <v>228480000</v>
      </c>
      <c r="Y141" s="36">
        <v>2.1000000000000001E-2</v>
      </c>
      <c r="Z141" s="10"/>
      <c r="AA141" s="20">
        <v>60</v>
      </c>
      <c r="AB141" s="20">
        <v>8</v>
      </c>
      <c r="AC141" s="20">
        <v>2</v>
      </c>
      <c r="AD141" s="20">
        <v>29</v>
      </c>
      <c r="AE141" s="20">
        <v>1</v>
      </c>
      <c r="AF141" s="66">
        <f t="shared" si="30"/>
        <v>100</v>
      </c>
      <c r="AG141" s="10"/>
      <c r="AH141" s="36">
        <v>5.8000000000000003E-2</v>
      </c>
      <c r="AI141" s="40">
        <v>21284</v>
      </c>
      <c r="AJ141" s="37">
        <v>0.73</v>
      </c>
      <c r="AK141" s="42" t="s">
        <v>213</v>
      </c>
      <c r="AL141" s="41">
        <v>568</v>
      </c>
      <c r="AN141" s="86"/>
      <c r="AO141" s="87"/>
      <c r="AP141" s="88">
        <f t="shared" si="31"/>
        <v>0</v>
      </c>
      <c r="AR141" s="86">
        <f t="shared" si="32"/>
        <v>0</v>
      </c>
      <c r="AS141" s="87"/>
      <c r="AT141" s="88">
        <f t="shared" si="33"/>
        <v>0</v>
      </c>
      <c r="AV141" s="88">
        <v>0</v>
      </c>
    </row>
    <row r="142" spans="1:49" ht="24" customHeight="1">
      <c r="A142" s="16"/>
      <c r="B142" s="17">
        <f t="shared" si="34"/>
        <v>134</v>
      </c>
      <c r="C142" s="10"/>
      <c r="D142" s="18" t="s">
        <v>113</v>
      </c>
      <c r="E142" s="10"/>
      <c r="F142" s="18" t="s">
        <v>11</v>
      </c>
      <c r="G142" s="18" t="s">
        <v>11</v>
      </c>
      <c r="H142" s="10"/>
      <c r="I142" s="19">
        <v>1262132</v>
      </c>
      <c r="J142" s="19">
        <v>9760</v>
      </c>
      <c r="K142" s="17" t="s">
        <v>9</v>
      </c>
      <c r="L142" s="10"/>
      <c r="M142" s="60">
        <v>144</v>
      </c>
      <c r="N142" s="60">
        <v>173</v>
      </c>
      <c r="O142" s="60">
        <v>168</v>
      </c>
      <c r="P142" s="10"/>
      <c r="Q142" s="60">
        <f>N142*$Q$188</f>
        <v>2595</v>
      </c>
      <c r="R142" s="10"/>
      <c r="S142" s="62">
        <f t="shared" si="29"/>
        <v>2768</v>
      </c>
      <c r="T142" s="10"/>
      <c r="U142" s="64">
        <v>13.7</v>
      </c>
      <c r="V142" s="64">
        <v>13.22</v>
      </c>
      <c r="W142" s="10"/>
      <c r="X142" s="43">
        <v>556910000</v>
      </c>
      <c r="Y142" s="36">
        <v>4.5999999999999999E-2</v>
      </c>
      <c r="Z142" s="10"/>
      <c r="AA142" s="20">
        <v>40</v>
      </c>
      <c r="AB142" s="20">
        <v>28</v>
      </c>
      <c r="AC142" s="20">
        <v>3</v>
      </c>
      <c r="AD142" s="20">
        <v>28</v>
      </c>
      <c r="AE142" s="20">
        <v>1</v>
      </c>
      <c r="AF142" s="66">
        <f t="shared" si="30"/>
        <v>100</v>
      </c>
      <c r="AG142" s="10"/>
      <c r="AH142" s="36">
        <v>4.3999999999999997E-2</v>
      </c>
      <c r="AI142" s="40">
        <v>40224</v>
      </c>
      <c r="AJ142" s="37">
        <v>0.8</v>
      </c>
      <c r="AK142" s="42" t="s">
        <v>223</v>
      </c>
      <c r="AL142" s="41">
        <v>727</v>
      </c>
      <c r="AN142" s="86"/>
      <c r="AO142" s="87"/>
      <c r="AP142" s="88">
        <f t="shared" si="31"/>
        <v>0</v>
      </c>
      <c r="AR142" s="86">
        <f t="shared" si="32"/>
        <v>0</v>
      </c>
      <c r="AS142" s="87"/>
      <c r="AT142" s="88">
        <f t="shared" si="33"/>
        <v>0</v>
      </c>
      <c r="AV142" s="88">
        <v>0</v>
      </c>
    </row>
    <row r="143" spans="1:49" ht="24" customHeight="1">
      <c r="A143" s="16"/>
      <c r="B143" s="17">
        <f t="shared" si="34"/>
        <v>135</v>
      </c>
      <c r="C143" s="10"/>
      <c r="D143" s="18" t="s">
        <v>150</v>
      </c>
      <c r="E143" s="10"/>
      <c r="F143" s="18" t="s">
        <v>18</v>
      </c>
      <c r="G143" s="18" t="s">
        <v>224</v>
      </c>
      <c r="H143" s="10"/>
      <c r="I143" s="19">
        <v>5622455</v>
      </c>
      <c r="J143" s="19">
        <v>51880</v>
      </c>
      <c r="K143" s="17" t="s">
        <v>14</v>
      </c>
      <c r="L143" s="10"/>
      <c r="M143" s="60">
        <v>141</v>
      </c>
      <c r="N143" s="60">
        <v>155</v>
      </c>
      <c r="O143" s="60">
        <v>155</v>
      </c>
      <c r="P143" s="10"/>
      <c r="Q143" s="60">
        <f>N143*$Q$189</f>
        <v>4650</v>
      </c>
      <c r="R143" s="10"/>
      <c r="S143" s="62">
        <f t="shared" si="29"/>
        <v>4805</v>
      </c>
      <c r="T143" s="10"/>
      <c r="U143" s="64">
        <v>2.8</v>
      </c>
      <c r="V143" s="64">
        <v>2.8</v>
      </c>
      <c r="W143" s="10"/>
      <c r="X143" s="43">
        <f>AP143+AT143</f>
        <v>7033797080</v>
      </c>
      <c r="Y143" s="36">
        <f>X143/AV143</f>
        <v>2.2114129934479421E-2</v>
      </c>
      <c r="Z143" s="10"/>
      <c r="AA143" s="20">
        <v>7.8</v>
      </c>
      <c r="AB143" s="20">
        <v>44</v>
      </c>
      <c r="AC143" s="20">
        <v>14.2</v>
      </c>
      <c r="AD143" s="20">
        <v>33.299999999999997</v>
      </c>
      <c r="AE143" s="20">
        <v>0.7</v>
      </c>
      <c r="AF143" s="66">
        <f t="shared" si="30"/>
        <v>100</v>
      </c>
      <c r="AG143" s="10"/>
      <c r="AH143" s="72"/>
      <c r="AI143" s="73"/>
      <c r="AJ143" s="74"/>
      <c r="AK143" s="75"/>
      <c r="AL143" s="76"/>
      <c r="AN143" s="57">
        <v>56724.17</v>
      </c>
      <c r="AO143" s="35">
        <v>80</v>
      </c>
      <c r="AP143" s="43">
        <f t="shared" si="31"/>
        <v>703379708</v>
      </c>
      <c r="AR143" s="57">
        <f t="shared" si="32"/>
        <v>56724.17</v>
      </c>
      <c r="AS143" s="35">
        <v>24</v>
      </c>
      <c r="AT143" s="43">
        <f t="shared" si="33"/>
        <v>6330417372</v>
      </c>
      <c r="AV143" s="43">
        <v>318068000000</v>
      </c>
    </row>
    <row r="144" spans="1:49" ht="24" customHeight="1">
      <c r="A144" s="16"/>
      <c r="B144" s="17">
        <f t="shared" si="34"/>
        <v>136</v>
      </c>
      <c r="C144" s="10"/>
      <c r="D144" s="18" t="s">
        <v>70</v>
      </c>
      <c r="E144" s="10"/>
      <c r="F144" s="18" t="s">
        <v>11</v>
      </c>
      <c r="G144" s="18" t="s">
        <v>11</v>
      </c>
      <c r="H144" s="10"/>
      <c r="I144" s="19">
        <v>2038501</v>
      </c>
      <c r="J144" s="19">
        <v>440</v>
      </c>
      <c r="K144" s="17" t="s">
        <v>6</v>
      </c>
      <c r="L144" s="10"/>
      <c r="M144" s="60">
        <v>139</v>
      </c>
      <c r="N144" s="60">
        <v>605</v>
      </c>
      <c r="O144" s="60">
        <v>282</v>
      </c>
      <c r="P144" s="10"/>
      <c r="Q144" s="60">
        <f>N144*$Q$188</f>
        <v>9075</v>
      </c>
      <c r="R144" s="10"/>
      <c r="S144" s="62">
        <f t="shared" si="29"/>
        <v>9680</v>
      </c>
      <c r="T144" s="10"/>
      <c r="U144" s="64">
        <v>29.7</v>
      </c>
      <c r="V144" s="64">
        <v>13.55</v>
      </c>
      <c r="W144" s="10"/>
      <c r="X144" s="43">
        <v>142330000</v>
      </c>
      <c r="Y144" s="36">
        <v>9.9000000000000005E-2</v>
      </c>
      <c r="Z144" s="10"/>
      <c r="AA144" s="20">
        <v>50</v>
      </c>
      <c r="AB144" s="20">
        <v>8</v>
      </c>
      <c r="AC144" s="20">
        <v>2</v>
      </c>
      <c r="AD144" s="20">
        <v>39</v>
      </c>
      <c r="AE144" s="20">
        <v>1</v>
      </c>
      <c r="AF144" s="66">
        <f t="shared" si="30"/>
        <v>100</v>
      </c>
      <c r="AG144" s="10"/>
      <c r="AH144" s="36">
        <v>-0.04</v>
      </c>
      <c r="AI144" s="40">
        <v>4168</v>
      </c>
      <c r="AJ144" s="37">
        <v>0.6</v>
      </c>
      <c r="AK144" s="42" t="s">
        <v>214</v>
      </c>
      <c r="AL144" s="41">
        <v>713</v>
      </c>
      <c r="AN144" s="86"/>
      <c r="AO144" s="87"/>
      <c r="AP144" s="88">
        <f t="shared" si="31"/>
        <v>0</v>
      </c>
      <c r="AR144" s="86">
        <f t="shared" si="32"/>
        <v>0</v>
      </c>
      <c r="AS144" s="87"/>
      <c r="AT144" s="88">
        <f t="shared" si="33"/>
        <v>0</v>
      </c>
      <c r="AV144" s="88">
        <v>0</v>
      </c>
    </row>
    <row r="145" spans="1:48" ht="24" customHeight="1">
      <c r="A145" s="16"/>
      <c r="B145" s="17">
        <f t="shared" si="34"/>
        <v>137</v>
      </c>
      <c r="C145" s="10"/>
      <c r="D145" s="18" t="s">
        <v>127</v>
      </c>
      <c r="E145" s="10"/>
      <c r="F145" s="18" t="s">
        <v>8</v>
      </c>
      <c r="G145" s="18" t="s">
        <v>212</v>
      </c>
      <c r="H145" s="10"/>
      <c r="I145" s="19">
        <v>5254694</v>
      </c>
      <c r="J145" s="19">
        <v>82330</v>
      </c>
      <c r="K145" s="17" t="s">
        <v>14</v>
      </c>
      <c r="L145" s="10"/>
      <c r="M145" s="60">
        <v>135</v>
      </c>
      <c r="N145" s="60">
        <v>143</v>
      </c>
      <c r="O145" s="60">
        <v>143</v>
      </c>
      <c r="P145" s="10"/>
      <c r="Q145" s="60">
        <f>N145*$Q$189</f>
        <v>4290</v>
      </c>
      <c r="R145" s="10"/>
      <c r="S145" s="62">
        <f t="shared" si="29"/>
        <v>4433</v>
      </c>
      <c r="T145" s="10"/>
      <c r="U145" s="64">
        <v>2.7</v>
      </c>
      <c r="V145" s="64">
        <v>2.7</v>
      </c>
      <c r="W145" s="10"/>
      <c r="X145" s="43">
        <f>AP145+AT145</f>
        <v>8060688178.3999996</v>
      </c>
      <c r="Y145" s="36">
        <f>X145/AV145</f>
        <v>2.185492975948073E-2</v>
      </c>
      <c r="Z145" s="10"/>
      <c r="AA145" s="20">
        <v>49.6</v>
      </c>
      <c r="AB145" s="20">
        <v>17</v>
      </c>
      <c r="AC145" s="20">
        <v>8.9</v>
      </c>
      <c r="AD145" s="20">
        <v>11.9</v>
      </c>
      <c r="AE145" s="20">
        <v>12.6</v>
      </c>
      <c r="AF145" s="66">
        <f t="shared" si="30"/>
        <v>100</v>
      </c>
      <c r="AG145" s="10"/>
      <c r="AH145" s="72"/>
      <c r="AI145" s="73"/>
      <c r="AJ145" s="74"/>
      <c r="AK145" s="75"/>
      <c r="AL145" s="76"/>
      <c r="AN145" s="57">
        <v>70460.561000000002</v>
      </c>
      <c r="AO145" s="35">
        <v>80</v>
      </c>
      <c r="AP145" s="43">
        <f t="shared" si="31"/>
        <v>806068817.83999991</v>
      </c>
      <c r="AR145" s="57">
        <f t="shared" si="32"/>
        <v>70460.561000000002</v>
      </c>
      <c r="AS145" s="35">
        <v>24</v>
      </c>
      <c r="AT145" s="43">
        <f t="shared" si="33"/>
        <v>7254619360.5599995</v>
      </c>
      <c r="AV145" s="43">
        <v>368827000000</v>
      </c>
    </row>
    <row r="146" spans="1:48" ht="24" customHeight="1">
      <c r="A146" s="16"/>
      <c r="B146" s="17">
        <f t="shared" si="34"/>
        <v>138</v>
      </c>
      <c r="C146" s="10"/>
      <c r="D146" s="18" t="s">
        <v>170</v>
      </c>
      <c r="E146" s="10"/>
      <c r="F146" s="18" t="s">
        <v>13</v>
      </c>
      <c r="G146" s="18" t="s">
        <v>222</v>
      </c>
      <c r="H146" s="10"/>
      <c r="I146" s="19">
        <v>1364962</v>
      </c>
      <c r="J146" s="19">
        <v>15680</v>
      </c>
      <c r="K146" s="17" t="s">
        <v>14</v>
      </c>
      <c r="L146" s="10"/>
      <c r="M146" s="60">
        <v>135</v>
      </c>
      <c r="N146" s="60">
        <v>165</v>
      </c>
      <c r="O146" s="60">
        <v>165</v>
      </c>
      <c r="P146" s="10"/>
      <c r="Q146" s="60">
        <f>N146*$Q$189</f>
        <v>4950</v>
      </c>
      <c r="R146" s="10"/>
      <c r="S146" s="62">
        <f t="shared" si="29"/>
        <v>5115</v>
      </c>
      <c r="T146" s="10"/>
      <c r="U146" s="64">
        <v>12.1</v>
      </c>
      <c r="V146" s="64">
        <v>12.1</v>
      </c>
      <c r="W146" s="10"/>
      <c r="X146" s="43">
        <f>AP146+AT146</f>
        <v>2135357004</v>
      </c>
      <c r="Y146" s="36">
        <f>X146/AV146</f>
        <v>9.5820372627327802E-2</v>
      </c>
      <c r="Z146" s="10"/>
      <c r="AA146" s="20">
        <v>57.8</v>
      </c>
      <c r="AB146" s="20">
        <v>2.2000000000000002</v>
      </c>
      <c r="AC146" s="20">
        <v>0.7</v>
      </c>
      <c r="AD146" s="20">
        <v>31.1</v>
      </c>
      <c r="AE146" s="20">
        <v>8.1999999999999993</v>
      </c>
      <c r="AF146" s="66">
        <f t="shared" si="30"/>
        <v>100.00000000000001</v>
      </c>
      <c r="AG146" s="10"/>
      <c r="AH146" s="72"/>
      <c r="AI146" s="73"/>
      <c r="AJ146" s="74"/>
      <c r="AK146" s="75"/>
      <c r="AL146" s="76"/>
      <c r="AN146" s="57">
        <v>16176.947</v>
      </c>
      <c r="AO146" s="35">
        <v>80</v>
      </c>
      <c r="AP146" s="43">
        <f t="shared" si="31"/>
        <v>213535700.39999998</v>
      </c>
      <c r="AR146" s="57">
        <f t="shared" si="32"/>
        <v>16176.947</v>
      </c>
      <c r="AS146" s="35">
        <v>24</v>
      </c>
      <c r="AT146" s="43">
        <f t="shared" si="33"/>
        <v>1921821303.6000001</v>
      </c>
      <c r="AV146" s="43">
        <v>22285000000</v>
      </c>
    </row>
    <row r="147" spans="1:48" ht="24" customHeight="1">
      <c r="A147" s="16"/>
      <c r="B147" s="17">
        <f t="shared" si="34"/>
        <v>139</v>
      </c>
      <c r="C147" s="10"/>
      <c r="D147" s="18" t="s">
        <v>62</v>
      </c>
      <c r="E147" s="10"/>
      <c r="F147" s="18" t="s">
        <v>11</v>
      </c>
      <c r="G147" s="18" t="s">
        <v>11</v>
      </c>
      <c r="H147" s="10"/>
      <c r="I147" s="19">
        <v>4954645</v>
      </c>
      <c r="J147" s="19">
        <v>520</v>
      </c>
      <c r="K147" s="17" t="s">
        <v>6</v>
      </c>
      <c r="L147" s="10"/>
      <c r="M147" s="60">
        <v>130</v>
      </c>
      <c r="N147" s="60">
        <v>1255</v>
      </c>
      <c r="O147" s="60">
        <v>1255</v>
      </c>
      <c r="P147" s="10"/>
      <c r="Q147" s="60">
        <f>N147*$Q$187</f>
        <v>12550</v>
      </c>
      <c r="R147" s="10"/>
      <c r="S147" s="62">
        <f t="shared" si="29"/>
        <v>13805</v>
      </c>
      <c r="T147" s="10"/>
      <c r="U147" s="64">
        <v>25.3</v>
      </c>
      <c r="V147" s="64">
        <v>25.3</v>
      </c>
      <c r="W147" s="10"/>
      <c r="X147" s="43">
        <f>AP147+AT147</f>
        <v>183289838.39999998</v>
      </c>
      <c r="Y147" s="36">
        <f>X147/AV147</f>
        <v>7.0279846012269928E-2</v>
      </c>
      <c r="Z147" s="10"/>
      <c r="AA147" s="20">
        <v>36.200000000000003</v>
      </c>
      <c r="AB147" s="20">
        <v>1.5</v>
      </c>
      <c r="AC147" s="20">
        <v>9.1999999999999993</v>
      </c>
      <c r="AD147" s="20">
        <v>25.4</v>
      </c>
      <c r="AE147" s="20">
        <v>27.7</v>
      </c>
      <c r="AF147" s="66">
        <f t="shared" si="30"/>
        <v>100.00000000000001</v>
      </c>
      <c r="AG147" s="10"/>
      <c r="AH147" s="72"/>
      <c r="AI147" s="73"/>
      <c r="AJ147" s="74"/>
      <c r="AK147" s="75"/>
      <c r="AL147" s="76"/>
      <c r="AN147" s="57">
        <v>811.37599999999998</v>
      </c>
      <c r="AO147" s="35">
        <v>60</v>
      </c>
      <c r="AP147" s="43">
        <f t="shared" si="31"/>
        <v>61096612.799999997</v>
      </c>
      <c r="AR147" s="57">
        <f t="shared" si="32"/>
        <v>811.37599999999998</v>
      </c>
      <c r="AS147" s="35">
        <v>12</v>
      </c>
      <c r="AT147" s="43">
        <f t="shared" si="33"/>
        <v>122193225.59999999</v>
      </c>
      <c r="AV147" s="43">
        <v>2608000000</v>
      </c>
    </row>
    <row r="148" spans="1:48" ht="24" customHeight="1">
      <c r="A148" s="16"/>
      <c r="B148" s="17">
        <f t="shared" si="34"/>
        <v>140</v>
      </c>
      <c r="C148" s="10"/>
      <c r="D148" s="18" t="s">
        <v>152</v>
      </c>
      <c r="E148" s="10"/>
      <c r="F148" s="18" t="s">
        <v>8</v>
      </c>
      <c r="G148" s="18" t="s">
        <v>212</v>
      </c>
      <c r="H148" s="10"/>
      <c r="I148" s="19">
        <v>2077862</v>
      </c>
      <c r="J148" s="19">
        <v>21660</v>
      </c>
      <c r="K148" s="17" t="s">
        <v>14</v>
      </c>
      <c r="L148" s="10"/>
      <c r="M148" s="60">
        <v>130</v>
      </c>
      <c r="N148" s="60">
        <v>134</v>
      </c>
      <c r="O148" s="60">
        <v>134</v>
      </c>
      <c r="P148" s="10"/>
      <c r="Q148" s="60">
        <f>N148*$Q$189</f>
        <v>4020</v>
      </c>
      <c r="R148" s="10"/>
      <c r="S148" s="62">
        <f t="shared" si="29"/>
        <v>4154</v>
      </c>
      <c r="T148" s="10"/>
      <c r="U148" s="64">
        <v>6.4</v>
      </c>
      <c r="V148" s="64">
        <v>6.4</v>
      </c>
      <c r="W148" s="10"/>
      <c r="X148" s="43">
        <f>AP148+AT148</f>
        <v>2317940683.1999998</v>
      </c>
      <c r="Y148" s="36">
        <f>X148/AV148</f>
        <v>5.1911239881752211E-2</v>
      </c>
      <c r="Z148" s="10"/>
      <c r="AA148" s="20">
        <v>46.9</v>
      </c>
      <c r="AB148" s="20">
        <v>19.2</v>
      </c>
      <c r="AC148" s="20">
        <v>10</v>
      </c>
      <c r="AD148" s="20">
        <v>16.899999999999999</v>
      </c>
      <c r="AE148" s="20">
        <v>7</v>
      </c>
      <c r="AF148" s="66">
        <f t="shared" si="30"/>
        <v>100</v>
      </c>
      <c r="AG148" s="10"/>
      <c r="AH148" s="72"/>
      <c r="AI148" s="73"/>
      <c r="AJ148" s="74"/>
      <c r="AK148" s="75"/>
      <c r="AL148" s="76"/>
      <c r="AN148" s="57">
        <v>21622.580999999998</v>
      </c>
      <c r="AO148" s="35">
        <v>80</v>
      </c>
      <c r="AP148" s="43">
        <f t="shared" si="31"/>
        <v>231794068.31999999</v>
      </c>
      <c r="AR148" s="57">
        <f t="shared" si="32"/>
        <v>21622.580999999998</v>
      </c>
      <c r="AS148" s="35">
        <v>24</v>
      </c>
      <c r="AT148" s="43">
        <f t="shared" si="33"/>
        <v>2086146614.8799996</v>
      </c>
      <c r="AV148" s="43">
        <v>44652000000</v>
      </c>
    </row>
    <row r="149" spans="1:48" ht="24" customHeight="1">
      <c r="A149" s="16"/>
      <c r="B149" s="17">
        <f t="shared" si="34"/>
        <v>141</v>
      </c>
      <c r="C149" s="10"/>
      <c r="D149" s="18" t="s">
        <v>156</v>
      </c>
      <c r="E149" s="10"/>
      <c r="F149" s="18" t="s">
        <v>11</v>
      </c>
      <c r="G149" s="18" t="s">
        <v>11</v>
      </c>
      <c r="H149" s="10"/>
      <c r="I149" s="19">
        <v>12230730</v>
      </c>
      <c r="J149" s="19">
        <v>820</v>
      </c>
      <c r="K149" s="17" t="s">
        <v>6</v>
      </c>
      <c r="L149" s="10"/>
      <c r="M149" s="60">
        <v>130</v>
      </c>
      <c r="N149" s="60">
        <v>3661</v>
      </c>
      <c r="O149" s="60">
        <v>1745</v>
      </c>
      <c r="P149" s="10"/>
      <c r="Q149" s="60">
        <f t="shared" ref="Q149:Q155" si="35">N149*$Q$188</f>
        <v>54915</v>
      </c>
      <c r="R149" s="10"/>
      <c r="S149" s="62">
        <f t="shared" si="29"/>
        <v>58576</v>
      </c>
      <c r="T149" s="10"/>
      <c r="U149" s="64">
        <v>29.9</v>
      </c>
      <c r="V149" s="64">
        <v>18.010000000000002</v>
      </c>
      <c r="W149" s="10"/>
      <c r="X149" s="43">
        <v>289040000</v>
      </c>
      <c r="Y149" s="36">
        <v>0.1</v>
      </c>
      <c r="Z149" s="10"/>
      <c r="AA149" s="20">
        <v>40</v>
      </c>
      <c r="AB149" s="20">
        <v>7</v>
      </c>
      <c r="AC149" s="20">
        <v>3</v>
      </c>
      <c r="AD149" s="20">
        <v>49</v>
      </c>
      <c r="AE149" s="20">
        <v>1</v>
      </c>
      <c r="AF149" s="66">
        <f t="shared" si="30"/>
        <v>100</v>
      </c>
      <c r="AG149" s="10"/>
      <c r="AH149" s="36">
        <v>0.01</v>
      </c>
      <c r="AI149" s="40">
        <v>569</v>
      </c>
      <c r="AJ149" s="37">
        <v>0.59</v>
      </c>
      <c r="AK149" s="42" t="s">
        <v>213</v>
      </c>
      <c r="AL149" s="41">
        <v>1072</v>
      </c>
      <c r="AN149" s="86"/>
      <c r="AO149" s="87"/>
      <c r="AP149" s="88">
        <f t="shared" si="31"/>
        <v>0</v>
      </c>
      <c r="AR149" s="86">
        <f t="shared" si="32"/>
        <v>0</v>
      </c>
      <c r="AS149" s="87"/>
      <c r="AT149" s="88">
        <f t="shared" si="33"/>
        <v>0</v>
      </c>
      <c r="AV149" s="88">
        <v>0</v>
      </c>
    </row>
    <row r="150" spans="1:48" ht="24" customHeight="1">
      <c r="A150" s="16"/>
      <c r="B150" s="17">
        <f t="shared" si="34"/>
        <v>142</v>
      </c>
      <c r="C150" s="10"/>
      <c r="D150" s="18" t="s">
        <v>79</v>
      </c>
      <c r="E150" s="10"/>
      <c r="F150" s="18" t="s">
        <v>13</v>
      </c>
      <c r="G150" s="18" t="s">
        <v>222</v>
      </c>
      <c r="H150" s="10"/>
      <c r="I150" s="19">
        <v>773303</v>
      </c>
      <c r="J150" s="19">
        <v>4250</v>
      </c>
      <c r="K150" s="17" t="s">
        <v>9</v>
      </c>
      <c r="L150" s="10"/>
      <c r="M150" s="60">
        <v>128</v>
      </c>
      <c r="N150" s="60">
        <v>190</v>
      </c>
      <c r="O150" s="60">
        <v>121</v>
      </c>
      <c r="P150" s="10"/>
      <c r="Q150" s="60">
        <f t="shared" si="35"/>
        <v>2850</v>
      </c>
      <c r="R150" s="10"/>
      <c r="S150" s="62">
        <f t="shared" si="29"/>
        <v>3040</v>
      </c>
      <c r="T150" s="10"/>
      <c r="U150" s="64">
        <v>24.6</v>
      </c>
      <c r="V150" s="64">
        <v>16.27</v>
      </c>
      <c r="W150" s="10"/>
      <c r="X150" s="43">
        <v>286260000</v>
      </c>
      <c r="Y150" s="36">
        <v>8.2000000000000003E-2</v>
      </c>
      <c r="Z150" s="10"/>
      <c r="AA150" s="20">
        <v>51</v>
      </c>
      <c r="AB150" s="20">
        <v>19</v>
      </c>
      <c r="AC150" s="20">
        <v>6</v>
      </c>
      <c r="AD150" s="20">
        <v>23</v>
      </c>
      <c r="AE150" s="20">
        <v>1</v>
      </c>
      <c r="AF150" s="66">
        <f t="shared" si="30"/>
        <v>100</v>
      </c>
      <c r="AG150" s="10"/>
      <c r="AH150" s="36">
        <v>-9.2999999999999999E-2</v>
      </c>
      <c r="AI150" s="40">
        <v>2029</v>
      </c>
      <c r="AJ150" s="37">
        <v>0.85</v>
      </c>
      <c r="AK150" s="42" t="s">
        <v>210</v>
      </c>
      <c r="AL150" s="41">
        <v>856</v>
      </c>
      <c r="AN150" s="86"/>
      <c r="AO150" s="87"/>
      <c r="AP150" s="88">
        <f t="shared" si="31"/>
        <v>0</v>
      </c>
      <c r="AR150" s="86">
        <f t="shared" si="32"/>
        <v>0</v>
      </c>
      <c r="AS150" s="87"/>
      <c r="AT150" s="88">
        <f t="shared" si="33"/>
        <v>0</v>
      </c>
      <c r="AV150" s="88">
        <v>0</v>
      </c>
    </row>
    <row r="151" spans="1:48" ht="24" customHeight="1">
      <c r="A151" s="16"/>
      <c r="B151" s="17">
        <f t="shared" si="34"/>
        <v>143</v>
      </c>
      <c r="C151" s="10"/>
      <c r="D151" s="18" t="s">
        <v>28</v>
      </c>
      <c r="E151" s="10"/>
      <c r="F151" s="18" t="s">
        <v>22</v>
      </c>
      <c r="G151" s="18" t="s">
        <v>198</v>
      </c>
      <c r="H151" s="10"/>
      <c r="I151" s="19">
        <v>797765</v>
      </c>
      <c r="J151" s="19">
        <v>2510</v>
      </c>
      <c r="K151" s="17" t="s">
        <v>9</v>
      </c>
      <c r="L151" s="10"/>
      <c r="M151" s="60">
        <v>125</v>
      </c>
      <c r="N151" s="60">
        <v>139</v>
      </c>
      <c r="O151" s="60">
        <v>71</v>
      </c>
      <c r="P151" s="10"/>
      <c r="Q151" s="60">
        <f t="shared" si="35"/>
        <v>2085</v>
      </c>
      <c r="R151" s="10"/>
      <c r="S151" s="62">
        <f t="shared" si="29"/>
        <v>2224</v>
      </c>
      <c r="T151" s="10"/>
      <c r="U151" s="64">
        <v>17.399999999999999</v>
      </c>
      <c r="V151" s="64">
        <v>7.51</v>
      </c>
      <c r="W151" s="10"/>
      <c r="X151" s="43">
        <v>128590000</v>
      </c>
      <c r="Y151" s="36">
        <v>5.8000000000000003E-2</v>
      </c>
      <c r="Z151" s="10"/>
      <c r="AA151" s="20">
        <v>30</v>
      </c>
      <c r="AB151" s="20">
        <v>30</v>
      </c>
      <c r="AC151" s="20">
        <v>4</v>
      </c>
      <c r="AD151" s="20">
        <v>35</v>
      </c>
      <c r="AE151" s="20">
        <v>1</v>
      </c>
      <c r="AF151" s="66">
        <f t="shared" si="30"/>
        <v>100</v>
      </c>
      <c r="AG151" s="10"/>
      <c r="AH151" s="36">
        <v>-5.8999999999999997E-2</v>
      </c>
      <c r="AI151" s="40">
        <v>10903</v>
      </c>
      <c r="AJ151" s="37">
        <v>0.79</v>
      </c>
      <c r="AK151" s="42" t="s">
        <v>213</v>
      </c>
      <c r="AL151" s="41">
        <v>456</v>
      </c>
      <c r="AN151" s="86"/>
      <c r="AO151" s="87"/>
      <c r="AP151" s="88">
        <f t="shared" si="31"/>
        <v>0</v>
      </c>
      <c r="AR151" s="86">
        <f t="shared" si="32"/>
        <v>0</v>
      </c>
      <c r="AS151" s="87"/>
      <c r="AT151" s="88">
        <f t="shared" si="33"/>
        <v>0</v>
      </c>
      <c r="AV151" s="88">
        <v>0</v>
      </c>
    </row>
    <row r="152" spans="1:48" ht="24" customHeight="1">
      <c r="A152" s="16"/>
      <c r="B152" s="17">
        <f t="shared" si="34"/>
        <v>144</v>
      </c>
      <c r="C152" s="10"/>
      <c r="D152" s="18" t="s">
        <v>78</v>
      </c>
      <c r="E152" s="10"/>
      <c r="F152" s="18" t="s">
        <v>11</v>
      </c>
      <c r="G152" s="18" t="s">
        <v>11</v>
      </c>
      <c r="H152" s="10"/>
      <c r="I152" s="19">
        <v>1815698</v>
      </c>
      <c r="J152" s="19">
        <v>620</v>
      </c>
      <c r="K152" s="17" t="s">
        <v>6</v>
      </c>
      <c r="L152" s="10"/>
      <c r="M152" s="60">
        <v>122</v>
      </c>
      <c r="N152" s="60">
        <v>565</v>
      </c>
      <c r="O152" s="60">
        <v>390</v>
      </c>
      <c r="P152" s="10"/>
      <c r="Q152" s="60">
        <f t="shared" si="35"/>
        <v>8475</v>
      </c>
      <c r="R152" s="10"/>
      <c r="S152" s="62">
        <f t="shared" si="29"/>
        <v>9040</v>
      </c>
      <c r="T152" s="10"/>
      <c r="U152" s="64">
        <v>31.1</v>
      </c>
      <c r="V152" s="64">
        <v>21.5</v>
      </c>
      <c r="W152" s="10"/>
      <c r="X152" s="43">
        <v>121900000</v>
      </c>
      <c r="Y152" s="36">
        <v>0.10299999999999999</v>
      </c>
      <c r="Z152" s="10"/>
      <c r="AA152" s="20">
        <v>50</v>
      </c>
      <c r="AB152" s="20">
        <v>10</v>
      </c>
      <c r="AC152" s="20">
        <v>1</v>
      </c>
      <c r="AD152" s="20">
        <v>38</v>
      </c>
      <c r="AE152" s="20">
        <v>1</v>
      </c>
      <c r="AF152" s="66">
        <f t="shared" si="30"/>
        <v>100</v>
      </c>
      <c r="AG152" s="10"/>
      <c r="AH152" s="36">
        <v>-5.7000000000000002E-2</v>
      </c>
      <c r="AI152" s="40">
        <v>3428</v>
      </c>
      <c r="AJ152" s="37">
        <v>0.72</v>
      </c>
      <c r="AK152" s="42" t="s">
        <v>214</v>
      </c>
      <c r="AL152" s="41">
        <v>1202</v>
      </c>
      <c r="AN152" s="86"/>
      <c r="AO152" s="87"/>
      <c r="AP152" s="88">
        <f t="shared" si="31"/>
        <v>0</v>
      </c>
      <c r="AR152" s="86">
        <f t="shared" si="32"/>
        <v>0</v>
      </c>
      <c r="AS152" s="87"/>
      <c r="AT152" s="88">
        <f t="shared" si="33"/>
        <v>0</v>
      </c>
      <c r="AV152" s="88">
        <v>0</v>
      </c>
    </row>
    <row r="153" spans="1:48" ht="24" customHeight="1">
      <c r="A153" s="16"/>
      <c r="B153" s="17">
        <f t="shared" si="34"/>
        <v>145</v>
      </c>
      <c r="C153" s="10"/>
      <c r="D153" s="18" t="s">
        <v>35</v>
      </c>
      <c r="E153" s="10"/>
      <c r="F153" s="18" t="s">
        <v>11</v>
      </c>
      <c r="G153" s="18" t="s">
        <v>11</v>
      </c>
      <c r="H153" s="10"/>
      <c r="I153" s="19">
        <v>10524117</v>
      </c>
      <c r="J153" s="19">
        <v>280</v>
      </c>
      <c r="K153" s="17" t="s">
        <v>6</v>
      </c>
      <c r="L153" s="10"/>
      <c r="M153" s="60">
        <v>112</v>
      </c>
      <c r="N153" s="60">
        <v>3651</v>
      </c>
      <c r="O153" s="60">
        <v>2228</v>
      </c>
      <c r="P153" s="10"/>
      <c r="Q153" s="60">
        <f t="shared" si="35"/>
        <v>54765</v>
      </c>
      <c r="R153" s="10"/>
      <c r="S153" s="62">
        <f t="shared" si="29"/>
        <v>58416</v>
      </c>
      <c r="T153" s="10"/>
      <c r="U153" s="64">
        <v>34.700000000000003</v>
      </c>
      <c r="V153" s="64">
        <v>21.12</v>
      </c>
      <c r="W153" s="10"/>
      <c r="X153" s="43">
        <v>341340000</v>
      </c>
      <c r="Y153" s="36">
        <v>0.115</v>
      </c>
      <c r="Z153" s="10"/>
      <c r="AA153" s="20">
        <v>43</v>
      </c>
      <c r="AB153" s="20">
        <v>3</v>
      </c>
      <c r="AC153" s="20">
        <v>2</v>
      </c>
      <c r="AD153" s="20">
        <v>51</v>
      </c>
      <c r="AE153" s="20">
        <v>1</v>
      </c>
      <c r="AF153" s="66">
        <f t="shared" si="30"/>
        <v>100</v>
      </c>
      <c r="AG153" s="10"/>
      <c r="AH153" s="36">
        <v>-4.4999999999999998E-2</v>
      </c>
      <c r="AI153" s="40">
        <v>1057</v>
      </c>
      <c r="AJ153" s="37">
        <v>0.65</v>
      </c>
      <c r="AK153" s="42" t="s">
        <v>214</v>
      </c>
      <c r="AL153" s="41">
        <v>1176</v>
      </c>
      <c r="AN153" s="86"/>
      <c r="AO153" s="87"/>
      <c r="AP153" s="88">
        <f t="shared" si="31"/>
        <v>0</v>
      </c>
      <c r="AR153" s="86">
        <f t="shared" si="32"/>
        <v>0</v>
      </c>
      <c r="AS153" s="87"/>
      <c r="AT153" s="88">
        <f t="shared" si="33"/>
        <v>0</v>
      </c>
      <c r="AV153" s="88">
        <v>0</v>
      </c>
    </row>
    <row r="154" spans="1:48" ht="24" customHeight="1">
      <c r="A154" s="16"/>
      <c r="B154" s="17">
        <f t="shared" si="34"/>
        <v>146</v>
      </c>
      <c r="C154" s="10"/>
      <c r="D154" s="18" t="s">
        <v>26</v>
      </c>
      <c r="E154" s="10"/>
      <c r="F154" s="18" t="s">
        <v>13</v>
      </c>
      <c r="G154" s="18" t="s">
        <v>222</v>
      </c>
      <c r="H154" s="10"/>
      <c r="I154" s="19">
        <v>366954</v>
      </c>
      <c r="J154" s="19">
        <v>4410</v>
      </c>
      <c r="K154" s="17" t="s">
        <v>9</v>
      </c>
      <c r="L154" s="10"/>
      <c r="M154" s="60">
        <v>101</v>
      </c>
      <c r="N154" s="60">
        <v>104</v>
      </c>
      <c r="O154" s="60">
        <v>71</v>
      </c>
      <c r="P154" s="10"/>
      <c r="Q154" s="60">
        <f t="shared" si="35"/>
        <v>1560</v>
      </c>
      <c r="R154" s="10"/>
      <c r="S154" s="62">
        <f t="shared" si="29"/>
        <v>1664</v>
      </c>
      <c r="T154" s="10"/>
      <c r="U154" s="64">
        <v>28.3</v>
      </c>
      <c r="V154" s="64">
        <v>18.309999999999999</v>
      </c>
      <c r="W154" s="10"/>
      <c r="X154" s="43">
        <v>170250000</v>
      </c>
      <c r="Y154" s="36">
        <v>9.4E-2</v>
      </c>
      <c r="Z154" s="10"/>
      <c r="AA154" s="20">
        <v>53</v>
      </c>
      <c r="AB154" s="20">
        <v>20</v>
      </c>
      <c r="AC154" s="20">
        <v>7</v>
      </c>
      <c r="AD154" s="20">
        <v>19</v>
      </c>
      <c r="AE154" s="20">
        <v>1</v>
      </c>
      <c r="AF154" s="66">
        <f t="shared" si="30"/>
        <v>100</v>
      </c>
      <c r="AG154" s="10"/>
      <c r="AH154" s="36">
        <v>2.5999999999999999E-2</v>
      </c>
      <c r="AI154" s="40">
        <v>15286</v>
      </c>
      <c r="AJ154" s="37">
        <v>0.86</v>
      </c>
      <c r="AK154" s="42" t="s">
        <v>210</v>
      </c>
      <c r="AL154" s="41">
        <v>1007</v>
      </c>
      <c r="AN154" s="86"/>
      <c r="AO154" s="87"/>
      <c r="AP154" s="88">
        <f t="shared" si="31"/>
        <v>0</v>
      </c>
      <c r="AR154" s="86">
        <f t="shared" si="32"/>
        <v>0</v>
      </c>
      <c r="AS154" s="87"/>
      <c r="AT154" s="88">
        <f t="shared" si="33"/>
        <v>0</v>
      </c>
      <c r="AV154" s="88">
        <v>0</v>
      </c>
    </row>
    <row r="155" spans="1:48" ht="24" customHeight="1">
      <c r="A155" s="16"/>
      <c r="B155" s="17">
        <f t="shared" si="34"/>
        <v>147</v>
      </c>
      <c r="C155" s="10"/>
      <c r="D155" s="18" t="s">
        <v>160</v>
      </c>
      <c r="E155" s="10"/>
      <c r="F155" s="18" t="s">
        <v>13</v>
      </c>
      <c r="G155" s="18" t="s">
        <v>222</v>
      </c>
      <c r="H155" s="10"/>
      <c r="I155" s="19">
        <v>558368</v>
      </c>
      <c r="J155" s="19">
        <v>7070</v>
      </c>
      <c r="K155" s="17" t="s">
        <v>9</v>
      </c>
      <c r="L155" s="10"/>
      <c r="M155" s="60">
        <v>74</v>
      </c>
      <c r="N155" s="60">
        <v>81</v>
      </c>
      <c r="O155" s="60">
        <v>98</v>
      </c>
      <c r="P155" s="10"/>
      <c r="Q155" s="60">
        <f t="shared" si="35"/>
        <v>1215</v>
      </c>
      <c r="R155" s="10"/>
      <c r="S155" s="62">
        <f t="shared" si="29"/>
        <v>1296</v>
      </c>
      <c r="T155" s="10"/>
      <c r="U155" s="64">
        <v>14.5</v>
      </c>
      <c r="V155" s="64">
        <v>17.149999999999999</v>
      </c>
      <c r="W155" s="10"/>
      <c r="X155" s="43">
        <v>152040000</v>
      </c>
      <c r="Y155" s="36">
        <v>4.8000000000000001E-2</v>
      </c>
      <c r="Z155" s="10"/>
      <c r="AA155" s="20">
        <v>53</v>
      </c>
      <c r="AB155" s="20">
        <v>19</v>
      </c>
      <c r="AC155" s="20">
        <v>6</v>
      </c>
      <c r="AD155" s="20">
        <v>21</v>
      </c>
      <c r="AE155" s="20">
        <v>1</v>
      </c>
      <c r="AF155" s="66">
        <f t="shared" si="30"/>
        <v>100</v>
      </c>
      <c r="AG155" s="10"/>
      <c r="AH155" s="36">
        <v>-2.5000000000000001E-2</v>
      </c>
      <c r="AI155" s="40">
        <v>40903</v>
      </c>
      <c r="AJ155" s="37">
        <v>0.8</v>
      </c>
      <c r="AK155" s="42" t="s">
        <v>213</v>
      </c>
      <c r="AL155" s="41">
        <v>882</v>
      </c>
      <c r="AN155" s="86"/>
      <c r="AO155" s="87"/>
      <c r="AP155" s="88">
        <f t="shared" si="31"/>
        <v>0</v>
      </c>
      <c r="AR155" s="86">
        <f t="shared" si="32"/>
        <v>0</v>
      </c>
      <c r="AS155" s="87"/>
      <c r="AT155" s="88">
        <f t="shared" si="33"/>
        <v>0</v>
      </c>
      <c r="AV155" s="88">
        <v>0</v>
      </c>
    </row>
    <row r="156" spans="1:48" ht="24" customHeight="1">
      <c r="A156" s="16"/>
      <c r="B156" s="17">
        <f t="shared" si="34"/>
        <v>148</v>
      </c>
      <c r="C156" s="10"/>
      <c r="D156" s="18" t="s">
        <v>63</v>
      </c>
      <c r="E156" s="10"/>
      <c r="F156" s="18" t="s">
        <v>8</v>
      </c>
      <c r="G156" s="18" t="s">
        <v>212</v>
      </c>
      <c r="H156" s="10"/>
      <c r="I156" s="19">
        <v>1312442</v>
      </c>
      <c r="J156" s="19">
        <v>17750</v>
      </c>
      <c r="K156" s="17" t="s">
        <v>14</v>
      </c>
      <c r="L156" s="10"/>
      <c r="M156" s="60">
        <v>71</v>
      </c>
      <c r="N156" s="60">
        <v>80</v>
      </c>
      <c r="O156" s="60">
        <v>80</v>
      </c>
      <c r="P156" s="10"/>
      <c r="Q156" s="60">
        <f>N156*$Q$189</f>
        <v>2400</v>
      </c>
      <c r="R156" s="10"/>
      <c r="S156" s="62">
        <f t="shared" si="29"/>
        <v>2480</v>
      </c>
      <c r="T156" s="10"/>
      <c r="U156" s="64">
        <v>6.1</v>
      </c>
      <c r="V156" s="64">
        <v>6.1</v>
      </c>
      <c r="W156" s="10"/>
      <c r="X156" s="43">
        <f>AP156+AT156</f>
        <v>1167186944</v>
      </c>
      <c r="Y156" s="36">
        <f>X156/AV156</f>
        <v>4.8640896149358223E-2</v>
      </c>
      <c r="Z156" s="10"/>
      <c r="AA156" s="20">
        <v>52.1</v>
      </c>
      <c r="AB156" s="20">
        <v>1.4</v>
      </c>
      <c r="AC156" s="20">
        <v>7</v>
      </c>
      <c r="AD156" s="20">
        <v>31</v>
      </c>
      <c r="AE156" s="20">
        <v>8.5</v>
      </c>
      <c r="AF156" s="66">
        <f t="shared" si="30"/>
        <v>100</v>
      </c>
      <c r="AG156" s="10"/>
      <c r="AH156" s="72"/>
      <c r="AI156" s="73"/>
      <c r="AJ156" s="74"/>
      <c r="AK156" s="75"/>
      <c r="AL156" s="76"/>
      <c r="AN156" s="57">
        <v>18237.295999999998</v>
      </c>
      <c r="AO156" s="35">
        <v>80</v>
      </c>
      <c r="AP156" s="43">
        <f t="shared" si="31"/>
        <v>116718694.39999999</v>
      </c>
      <c r="AR156" s="57">
        <f t="shared" si="32"/>
        <v>18237.295999999998</v>
      </c>
      <c r="AS156" s="35">
        <v>24</v>
      </c>
      <c r="AT156" s="43">
        <f t="shared" si="33"/>
        <v>1050468249.5999999</v>
      </c>
      <c r="AV156" s="43">
        <v>23996000000</v>
      </c>
    </row>
    <row r="157" spans="1:48" ht="24" customHeight="1">
      <c r="A157" s="16"/>
      <c r="B157" s="17">
        <f t="shared" si="34"/>
        <v>149</v>
      </c>
      <c r="C157" s="10"/>
      <c r="D157" s="18" t="s">
        <v>167</v>
      </c>
      <c r="E157" s="10"/>
      <c r="F157" s="18" t="s">
        <v>22</v>
      </c>
      <c r="G157" s="18" t="s">
        <v>224</v>
      </c>
      <c r="H157" s="10"/>
      <c r="I157" s="19">
        <v>1268671</v>
      </c>
      <c r="J157" s="19">
        <v>2180</v>
      </c>
      <c r="K157" s="17" t="s">
        <v>9</v>
      </c>
      <c r="L157" s="10"/>
      <c r="M157" s="60">
        <v>71</v>
      </c>
      <c r="N157" s="60">
        <v>161</v>
      </c>
      <c r="O157" s="60">
        <v>115</v>
      </c>
      <c r="P157" s="10"/>
      <c r="Q157" s="60">
        <f>N157*$Q$188</f>
        <v>2415</v>
      </c>
      <c r="R157" s="10"/>
      <c r="S157" s="62">
        <f t="shared" si="29"/>
        <v>2576</v>
      </c>
      <c r="T157" s="10"/>
      <c r="U157" s="64">
        <v>12.7</v>
      </c>
      <c r="V157" s="64">
        <v>9.09</v>
      </c>
      <c r="W157" s="10"/>
      <c r="X157" s="43">
        <v>106380000</v>
      </c>
      <c r="Y157" s="36">
        <v>4.2000000000000003E-2</v>
      </c>
      <c r="Z157" s="10"/>
      <c r="AA157" s="20">
        <v>41</v>
      </c>
      <c r="AB157" s="20">
        <v>28</v>
      </c>
      <c r="AC157" s="20">
        <v>1</v>
      </c>
      <c r="AD157" s="20">
        <v>29</v>
      </c>
      <c r="AE157" s="20">
        <v>1</v>
      </c>
      <c r="AF157" s="66">
        <f t="shared" si="30"/>
        <v>100</v>
      </c>
      <c r="AG157" s="10"/>
      <c r="AH157" s="36">
        <v>2.7E-2</v>
      </c>
      <c r="AI157" s="40">
        <v>11555</v>
      </c>
      <c r="AJ157" s="37">
        <v>0.68</v>
      </c>
      <c r="AK157" s="42" t="s">
        <v>213</v>
      </c>
      <c r="AL157" s="41">
        <v>571</v>
      </c>
      <c r="AN157" s="86"/>
      <c r="AO157" s="87"/>
      <c r="AP157" s="88">
        <f t="shared" si="31"/>
        <v>0</v>
      </c>
      <c r="AR157" s="86">
        <f t="shared" si="32"/>
        <v>0</v>
      </c>
      <c r="AS157" s="87"/>
      <c r="AT157" s="88">
        <f t="shared" si="33"/>
        <v>0</v>
      </c>
      <c r="AV157" s="88">
        <v>0</v>
      </c>
    </row>
    <row r="158" spans="1:48" ht="24" customHeight="1">
      <c r="A158" s="16"/>
      <c r="B158" s="17">
        <f t="shared" si="34"/>
        <v>150</v>
      </c>
      <c r="C158" s="10"/>
      <c r="D158" s="18" t="s">
        <v>117</v>
      </c>
      <c r="E158" s="10"/>
      <c r="F158" s="18" t="s">
        <v>8</v>
      </c>
      <c r="G158" s="18" t="s">
        <v>212</v>
      </c>
      <c r="H158" s="10"/>
      <c r="I158" s="19">
        <v>628615</v>
      </c>
      <c r="J158" s="19">
        <v>6970</v>
      </c>
      <c r="K158" s="17" t="s">
        <v>9</v>
      </c>
      <c r="L158" s="10"/>
      <c r="M158" s="60">
        <v>65</v>
      </c>
      <c r="N158" s="60">
        <v>67</v>
      </c>
      <c r="O158" s="60">
        <v>57</v>
      </c>
      <c r="P158" s="10"/>
      <c r="Q158" s="60">
        <f>N158*$Q$188</f>
        <v>1005</v>
      </c>
      <c r="R158" s="10"/>
      <c r="S158" s="62">
        <f t="shared" si="29"/>
        <v>1072</v>
      </c>
      <c r="T158" s="10"/>
      <c r="U158" s="64">
        <v>10.7</v>
      </c>
      <c r="V158" s="64">
        <v>9.15</v>
      </c>
      <c r="W158" s="10"/>
      <c r="X158" s="43">
        <v>156590000</v>
      </c>
      <c r="Y158" s="36">
        <v>3.5999999999999997E-2</v>
      </c>
      <c r="Z158" s="10"/>
      <c r="AA158" s="20">
        <v>40</v>
      </c>
      <c r="AB158" s="20">
        <v>10</v>
      </c>
      <c r="AC158" s="20">
        <v>4</v>
      </c>
      <c r="AD158" s="20">
        <v>45</v>
      </c>
      <c r="AE158" s="20">
        <v>1</v>
      </c>
      <c r="AF158" s="66">
        <f t="shared" si="30"/>
        <v>100</v>
      </c>
      <c r="AG158" s="10"/>
      <c r="AH158" s="36">
        <v>-0.03</v>
      </c>
      <c r="AI158" s="40">
        <v>33601</v>
      </c>
      <c r="AJ158" s="37">
        <v>0.68</v>
      </c>
      <c r="AK158" s="42" t="s">
        <v>213</v>
      </c>
      <c r="AL158" s="41">
        <v>636</v>
      </c>
      <c r="AN158" s="86"/>
      <c r="AO158" s="87"/>
      <c r="AP158" s="88">
        <f t="shared" si="31"/>
        <v>0</v>
      </c>
      <c r="AR158" s="86">
        <f t="shared" si="32"/>
        <v>0</v>
      </c>
      <c r="AS158" s="87"/>
      <c r="AT158" s="88">
        <f t="shared" si="33"/>
        <v>0</v>
      </c>
      <c r="AV158" s="88">
        <v>0</v>
      </c>
    </row>
    <row r="159" spans="1:48" ht="24" customHeight="1">
      <c r="A159" s="16"/>
      <c r="B159" s="17">
        <f t="shared" si="34"/>
        <v>151</v>
      </c>
      <c r="C159" s="10"/>
      <c r="D159" s="18" t="s">
        <v>66</v>
      </c>
      <c r="E159" s="10"/>
      <c r="F159" s="18" t="s">
        <v>18</v>
      </c>
      <c r="G159" s="18" t="s">
        <v>224</v>
      </c>
      <c r="H159" s="10"/>
      <c r="I159" s="19">
        <v>898760</v>
      </c>
      <c r="J159" s="19">
        <v>4840</v>
      </c>
      <c r="K159" s="17" t="s">
        <v>9</v>
      </c>
      <c r="L159" s="10"/>
      <c r="M159" s="60">
        <v>60</v>
      </c>
      <c r="N159" s="60">
        <v>86</v>
      </c>
      <c r="O159" s="60">
        <v>85</v>
      </c>
      <c r="P159" s="10"/>
      <c r="Q159" s="60">
        <f>N159*$Q$188</f>
        <v>1290</v>
      </c>
      <c r="R159" s="10"/>
      <c r="S159" s="62">
        <f t="shared" si="29"/>
        <v>1376</v>
      </c>
      <c r="T159" s="10"/>
      <c r="U159" s="64">
        <v>9.6</v>
      </c>
      <c r="V159" s="64">
        <v>9.3699999999999992</v>
      </c>
      <c r="W159" s="10"/>
      <c r="X159" s="43">
        <v>148620000</v>
      </c>
      <c r="Y159" s="36">
        <v>3.2000000000000001E-2</v>
      </c>
      <c r="Z159" s="10"/>
      <c r="AA159" s="20">
        <v>62</v>
      </c>
      <c r="AB159" s="20">
        <v>12</v>
      </c>
      <c r="AC159" s="20">
        <v>2</v>
      </c>
      <c r="AD159" s="20">
        <v>23</v>
      </c>
      <c r="AE159" s="20">
        <v>1</v>
      </c>
      <c r="AF159" s="66">
        <f t="shared" si="30"/>
        <v>100</v>
      </c>
      <c r="AG159" s="10"/>
      <c r="AH159" s="36">
        <v>-2.1999999999999999E-2</v>
      </c>
      <c r="AI159" s="40">
        <v>12324</v>
      </c>
      <c r="AJ159" s="37">
        <v>0.73</v>
      </c>
      <c r="AK159" s="42" t="s">
        <v>214</v>
      </c>
      <c r="AL159" s="41">
        <v>587</v>
      </c>
      <c r="AN159" s="86"/>
      <c r="AO159" s="87"/>
      <c r="AP159" s="88">
        <f t="shared" si="31"/>
        <v>0</v>
      </c>
      <c r="AR159" s="86">
        <f t="shared" si="32"/>
        <v>0</v>
      </c>
      <c r="AS159" s="87"/>
      <c r="AT159" s="88">
        <f t="shared" si="33"/>
        <v>0</v>
      </c>
      <c r="AV159" s="88">
        <v>0</v>
      </c>
    </row>
    <row r="160" spans="1:48" ht="24" customHeight="1">
      <c r="A160" s="16"/>
      <c r="B160" s="17">
        <f t="shared" si="34"/>
        <v>152</v>
      </c>
      <c r="C160" s="10"/>
      <c r="D160" s="18" t="s">
        <v>69</v>
      </c>
      <c r="E160" s="10"/>
      <c r="F160" s="18" t="s">
        <v>11</v>
      </c>
      <c r="G160" s="18" t="s">
        <v>11</v>
      </c>
      <c r="H160" s="10"/>
      <c r="I160" s="19">
        <v>1979786</v>
      </c>
      <c r="J160" s="19">
        <v>7210</v>
      </c>
      <c r="K160" s="17" t="s">
        <v>9</v>
      </c>
      <c r="L160" s="10"/>
      <c r="M160" s="60">
        <v>54</v>
      </c>
      <c r="N160" s="60">
        <v>460</v>
      </c>
      <c r="O160" s="60">
        <v>438</v>
      </c>
      <c r="P160" s="10"/>
      <c r="Q160" s="60">
        <f>N160*$Q$188</f>
        <v>6900</v>
      </c>
      <c r="R160" s="10"/>
      <c r="S160" s="62">
        <f t="shared" si="29"/>
        <v>7360</v>
      </c>
      <c r="T160" s="10"/>
      <c r="U160" s="64">
        <v>23.2</v>
      </c>
      <c r="V160" s="64">
        <v>26.15</v>
      </c>
      <c r="W160" s="10"/>
      <c r="X160" s="43">
        <v>1080000000</v>
      </c>
      <c r="Y160" s="36">
        <v>7.6999999999999999E-2</v>
      </c>
      <c r="Z160" s="10"/>
      <c r="AA160" s="20">
        <v>55</v>
      </c>
      <c r="AB160" s="20">
        <v>4</v>
      </c>
      <c r="AC160" s="20">
        <v>1</v>
      </c>
      <c r="AD160" s="20">
        <v>39</v>
      </c>
      <c r="AE160" s="20">
        <v>1</v>
      </c>
      <c r="AF160" s="66">
        <f t="shared" si="30"/>
        <v>100</v>
      </c>
      <c r="AG160" s="10"/>
      <c r="AH160" s="36">
        <v>-5.1999999999999998E-2</v>
      </c>
      <c r="AI160" s="40">
        <v>9850</v>
      </c>
      <c r="AJ160" s="37">
        <v>0.76</v>
      </c>
      <c r="AK160" s="42" t="s">
        <v>213</v>
      </c>
      <c r="AL160" s="41">
        <v>1568</v>
      </c>
      <c r="AN160" s="86"/>
      <c r="AO160" s="87"/>
      <c r="AP160" s="88">
        <f t="shared" si="31"/>
        <v>0</v>
      </c>
      <c r="AR160" s="86">
        <f t="shared" si="32"/>
        <v>0</v>
      </c>
      <c r="AS160" s="87"/>
      <c r="AT160" s="88">
        <f t="shared" si="33"/>
        <v>0</v>
      </c>
      <c r="AV160" s="88">
        <v>0</v>
      </c>
    </row>
    <row r="161" spans="1:48" ht="24" customHeight="1">
      <c r="A161" s="16"/>
      <c r="B161" s="17">
        <f t="shared" si="34"/>
        <v>153</v>
      </c>
      <c r="C161" s="10"/>
      <c r="D161" s="18" t="s">
        <v>52</v>
      </c>
      <c r="E161" s="10"/>
      <c r="F161" s="18" t="s">
        <v>8</v>
      </c>
      <c r="G161" s="18" t="s">
        <v>212</v>
      </c>
      <c r="H161" s="10"/>
      <c r="I161" s="19">
        <v>1170125</v>
      </c>
      <c r="J161" s="19">
        <v>23680</v>
      </c>
      <c r="K161" s="17" t="s">
        <v>14</v>
      </c>
      <c r="L161" s="10"/>
      <c r="M161" s="60">
        <v>46</v>
      </c>
      <c r="N161" s="60">
        <v>60</v>
      </c>
      <c r="O161" s="60">
        <v>60</v>
      </c>
      <c r="P161" s="10"/>
      <c r="Q161" s="60">
        <f>N161*$Q$189</f>
        <v>1800</v>
      </c>
      <c r="R161" s="10"/>
      <c r="S161" s="62">
        <f t="shared" si="29"/>
        <v>1860</v>
      </c>
      <c r="T161" s="10"/>
      <c r="U161" s="64">
        <v>5.0999999999999996</v>
      </c>
      <c r="V161" s="64">
        <v>5.0999999999999996</v>
      </c>
      <c r="W161" s="10"/>
      <c r="X161" s="43">
        <f>AP161+AT161</f>
        <v>1152918624</v>
      </c>
      <c r="Y161" s="36">
        <f>X161/AV161</f>
        <v>5.5187335407591784E-2</v>
      </c>
      <c r="Z161" s="10"/>
      <c r="AA161" s="20">
        <v>34.799999999999997</v>
      </c>
      <c r="AB161" s="20">
        <v>21.7</v>
      </c>
      <c r="AC161" s="20">
        <v>4.3</v>
      </c>
      <c r="AD161" s="20">
        <v>30.4</v>
      </c>
      <c r="AE161" s="20">
        <v>8.8000000000000007</v>
      </c>
      <c r="AF161" s="66">
        <f t="shared" si="30"/>
        <v>99.999999999999986</v>
      </c>
      <c r="AG161" s="10"/>
      <c r="AH161" s="72"/>
      <c r="AI161" s="73"/>
      <c r="AJ161" s="74"/>
      <c r="AK161" s="75"/>
      <c r="AL161" s="76"/>
      <c r="AN161" s="57">
        <v>24019.137999999999</v>
      </c>
      <c r="AO161" s="35">
        <v>80</v>
      </c>
      <c r="AP161" s="43">
        <f t="shared" si="31"/>
        <v>115291862.40000001</v>
      </c>
      <c r="AR161" s="57">
        <f t="shared" si="32"/>
        <v>24019.137999999999</v>
      </c>
      <c r="AS161" s="35">
        <v>24</v>
      </c>
      <c r="AT161" s="43">
        <f t="shared" si="33"/>
        <v>1037626761.5999999</v>
      </c>
      <c r="AV161" s="43">
        <v>20891000000</v>
      </c>
    </row>
    <row r="162" spans="1:48" ht="24" customHeight="1">
      <c r="A162" s="16"/>
      <c r="B162" s="17">
        <f t="shared" si="34"/>
        <v>154</v>
      </c>
      <c r="C162" s="10"/>
      <c r="D162" s="18" t="s">
        <v>36</v>
      </c>
      <c r="E162" s="10"/>
      <c r="F162" s="18" t="s">
        <v>11</v>
      </c>
      <c r="G162" s="18" t="s">
        <v>11</v>
      </c>
      <c r="H162" s="10"/>
      <c r="I162" s="19">
        <v>539560</v>
      </c>
      <c r="J162" s="19">
        <v>2970</v>
      </c>
      <c r="K162" s="17" t="s">
        <v>9</v>
      </c>
      <c r="L162" s="10"/>
      <c r="M162" s="60">
        <v>41</v>
      </c>
      <c r="N162" s="60">
        <v>135</v>
      </c>
      <c r="O162" s="60">
        <v>135</v>
      </c>
      <c r="P162" s="10"/>
      <c r="Q162" s="60">
        <f>N162*$Q$188</f>
        <v>2025</v>
      </c>
      <c r="R162" s="10"/>
      <c r="S162" s="62">
        <f t="shared" si="29"/>
        <v>2160</v>
      </c>
      <c r="T162" s="10"/>
      <c r="U162" s="64">
        <v>25</v>
      </c>
      <c r="V162" s="64">
        <v>25</v>
      </c>
      <c r="W162" s="10"/>
      <c r="X162" s="43">
        <f>AP162+AT162</f>
        <v>140541954.52500001</v>
      </c>
      <c r="Y162" s="36">
        <f>X162/AV162</f>
        <v>8.4511097128683113E-2</v>
      </c>
      <c r="Z162" s="10"/>
      <c r="AA162" s="20">
        <v>46.5</v>
      </c>
      <c r="AB162" s="20">
        <v>21.9</v>
      </c>
      <c r="AC162" s="20">
        <v>3.7</v>
      </c>
      <c r="AD162" s="20">
        <v>21.5</v>
      </c>
      <c r="AE162" s="20">
        <v>6.4</v>
      </c>
      <c r="AF162" s="66">
        <f t="shared" si="30"/>
        <v>100.00000000000001</v>
      </c>
      <c r="AG162" s="10"/>
      <c r="AH162" s="72"/>
      <c r="AI162" s="73"/>
      <c r="AJ162" s="74"/>
      <c r="AK162" s="75"/>
      <c r="AL162" s="76"/>
      <c r="AN162" s="57">
        <v>3130.982</v>
      </c>
      <c r="AO162" s="35">
        <v>70</v>
      </c>
      <c r="AP162" s="43">
        <f t="shared" si="31"/>
        <v>29587779.900000002</v>
      </c>
      <c r="AR162" s="57">
        <f t="shared" si="32"/>
        <v>3130.982</v>
      </c>
      <c r="AS162" s="35">
        <v>17.5</v>
      </c>
      <c r="AT162" s="43">
        <f t="shared" si="33"/>
        <v>110954174.625</v>
      </c>
      <c r="AV162" s="43">
        <v>1663000000</v>
      </c>
    </row>
    <row r="163" spans="1:48" ht="24" customHeight="1">
      <c r="A163" s="16"/>
      <c r="B163" s="17">
        <f t="shared" si="34"/>
        <v>155</v>
      </c>
      <c r="C163" s="10"/>
      <c r="D163" s="18" t="s">
        <v>225</v>
      </c>
      <c r="E163" s="10"/>
      <c r="F163" s="18" t="s">
        <v>11</v>
      </c>
      <c r="G163" s="18" t="s">
        <v>11</v>
      </c>
      <c r="H163" s="10"/>
      <c r="I163" s="19">
        <v>539560</v>
      </c>
      <c r="J163" s="19"/>
      <c r="K163" s="17" t="s">
        <v>9</v>
      </c>
      <c r="L163" s="10"/>
      <c r="M163" s="60">
        <v>41</v>
      </c>
      <c r="N163" s="60">
        <v>135</v>
      </c>
      <c r="O163" s="60">
        <v>43</v>
      </c>
      <c r="P163" s="10"/>
      <c r="Q163" s="60">
        <f>N163*$Q$188</f>
        <v>2025</v>
      </c>
      <c r="R163" s="10"/>
      <c r="S163" s="62">
        <f t="shared" si="29"/>
        <v>2160</v>
      </c>
      <c r="T163" s="10"/>
      <c r="U163" s="64">
        <v>25</v>
      </c>
      <c r="V163" s="64">
        <v>7.86</v>
      </c>
      <c r="W163" s="10"/>
      <c r="X163" s="43">
        <v>138350000</v>
      </c>
      <c r="Y163" s="36">
        <v>8.3000000000000004E-2</v>
      </c>
      <c r="Z163" s="10"/>
      <c r="AA163" s="20">
        <v>38</v>
      </c>
      <c r="AB163" s="20">
        <v>6</v>
      </c>
      <c r="AC163" s="20">
        <v>2</v>
      </c>
      <c r="AD163" s="20">
        <v>53</v>
      </c>
      <c r="AE163" s="20">
        <v>1</v>
      </c>
      <c r="AF163" s="66">
        <f t="shared" si="30"/>
        <v>100</v>
      </c>
      <c r="AG163" s="10"/>
      <c r="AH163" s="36">
        <v>-1E-3</v>
      </c>
      <c r="AI163" s="40">
        <v>12039</v>
      </c>
      <c r="AJ163" s="37">
        <v>0.67</v>
      </c>
      <c r="AK163" s="42" t="s">
        <v>213</v>
      </c>
      <c r="AL163" s="41">
        <v>417</v>
      </c>
      <c r="AN163" s="86"/>
      <c r="AO163" s="87"/>
      <c r="AP163" s="88">
        <f t="shared" si="31"/>
        <v>0</v>
      </c>
      <c r="AR163" s="86">
        <f t="shared" si="32"/>
        <v>0</v>
      </c>
      <c r="AS163" s="87"/>
      <c r="AT163" s="88">
        <f t="shared" si="33"/>
        <v>0</v>
      </c>
      <c r="AV163" s="88">
        <v>0</v>
      </c>
    </row>
    <row r="164" spans="1:48" ht="24" customHeight="1">
      <c r="A164" s="16"/>
      <c r="B164" s="17">
        <f t="shared" si="34"/>
        <v>156</v>
      </c>
      <c r="C164" s="10"/>
      <c r="D164" s="18" t="s">
        <v>61</v>
      </c>
      <c r="E164" s="10"/>
      <c r="F164" s="18" t="s">
        <v>11</v>
      </c>
      <c r="G164" s="18" t="s">
        <v>11</v>
      </c>
      <c r="H164" s="10"/>
      <c r="I164" s="19">
        <v>1221490</v>
      </c>
      <c r="J164" s="19">
        <v>6550</v>
      </c>
      <c r="K164" s="17" t="s">
        <v>9</v>
      </c>
      <c r="L164" s="10"/>
      <c r="M164" s="60">
        <v>41</v>
      </c>
      <c r="N164" s="60">
        <v>300</v>
      </c>
      <c r="O164" s="60">
        <v>217</v>
      </c>
      <c r="P164" s="10"/>
      <c r="Q164" s="60">
        <f>N164*$Q$188</f>
        <v>4500</v>
      </c>
      <c r="R164" s="10"/>
      <c r="S164" s="62">
        <f t="shared" si="29"/>
        <v>4800</v>
      </c>
      <c r="T164" s="10"/>
      <c r="U164" s="64">
        <v>24.6</v>
      </c>
      <c r="V164" s="64">
        <v>16.690000000000001</v>
      </c>
      <c r="W164" s="10"/>
      <c r="X164" s="43">
        <v>919590000</v>
      </c>
      <c r="Y164" s="36">
        <v>8.2000000000000003E-2</v>
      </c>
      <c r="Z164" s="10"/>
      <c r="AA164" s="20">
        <v>48</v>
      </c>
      <c r="AB164" s="20">
        <v>3</v>
      </c>
      <c r="AC164" s="20">
        <v>1</v>
      </c>
      <c r="AD164" s="20">
        <v>47</v>
      </c>
      <c r="AE164" s="20">
        <v>1</v>
      </c>
      <c r="AF164" s="66">
        <f t="shared" si="30"/>
        <v>100</v>
      </c>
      <c r="AG164" s="10"/>
      <c r="AH164" s="36">
        <v>-3.0000000000000001E-3</v>
      </c>
      <c r="AI164" s="40">
        <v>11707</v>
      </c>
      <c r="AJ164" s="37">
        <v>0.73</v>
      </c>
      <c r="AK164" s="42" t="s">
        <v>213</v>
      </c>
      <c r="AL164" s="41">
        <v>1094</v>
      </c>
      <c r="AN164" s="86"/>
      <c r="AO164" s="87"/>
      <c r="AP164" s="88">
        <f t="shared" si="31"/>
        <v>0</v>
      </c>
      <c r="AR164" s="86">
        <f t="shared" si="32"/>
        <v>0</v>
      </c>
      <c r="AS164" s="87"/>
      <c r="AT164" s="88">
        <f t="shared" si="33"/>
        <v>0</v>
      </c>
      <c r="AV164" s="88">
        <v>0</v>
      </c>
    </row>
    <row r="165" spans="1:48" ht="24" customHeight="1">
      <c r="A165" s="16"/>
      <c r="B165" s="17">
        <f t="shared" si="34"/>
        <v>157</v>
      </c>
      <c r="C165" s="10"/>
      <c r="D165" s="18" t="s">
        <v>105</v>
      </c>
      <c r="E165" s="10"/>
      <c r="F165" s="18" t="s">
        <v>8</v>
      </c>
      <c r="G165" s="18" t="s">
        <v>212</v>
      </c>
      <c r="H165" s="10"/>
      <c r="I165" s="19">
        <v>575747</v>
      </c>
      <c r="J165" s="19">
        <v>76660</v>
      </c>
      <c r="K165" s="17" t="s">
        <v>14</v>
      </c>
      <c r="L165" s="10"/>
      <c r="M165" s="60">
        <v>32</v>
      </c>
      <c r="N165" s="60">
        <v>36</v>
      </c>
      <c r="O165" s="60">
        <v>36</v>
      </c>
      <c r="P165" s="10"/>
      <c r="Q165" s="60">
        <f>N165*$Q$189</f>
        <v>1080</v>
      </c>
      <c r="R165" s="10"/>
      <c r="S165" s="62">
        <f t="shared" si="29"/>
        <v>1116</v>
      </c>
      <c r="T165" s="10"/>
      <c r="U165" s="64">
        <v>6.9</v>
      </c>
      <c r="V165" s="64">
        <v>6.9</v>
      </c>
      <c r="W165" s="10"/>
      <c r="X165" s="43">
        <f>AP165+AT165</f>
        <v>3003217660.8000002</v>
      </c>
      <c r="Y165" s="36">
        <f>X165/AV165</f>
        <v>4.9483739941671753E-2</v>
      </c>
      <c r="Z165" s="10"/>
      <c r="AA165" s="20">
        <v>62.5</v>
      </c>
      <c r="AB165" s="20">
        <v>9.4</v>
      </c>
      <c r="AC165" s="20">
        <v>3.1</v>
      </c>
      <c r="AD165" s="20">
        <v>25</v>
      </c>
      <c r="AE165" s="20">
        <v>0</v>
      </c>
      <c r="AF165" s="66">
        <f t="shared" si="30"/>
        <v>100</v>
      </c>
      <c r="AG165" s="10"/>
      <c r="AH165" s="72"/>
      <c r="AI165" s="73"/>
      <c r="AJ165" s="74"/>
      <c r="AK165" s="75"/>
      <c r="AL165" s="76"/>
      <c r="AN165" s="57">
        <v>104278.391</v>
      </c>
      <c r="AO165" s="35">
        <v>80</v>
      </c>
      <c r="AP165" s="43">
        <f t="shared" si="31"/>
        <v>300321766.08000004</v>
      </c>
      <c r="AR165" s="57">
        <f t="shared" si="32"/>
        <v>104278.391</v>
      </c>
      <c r="AS165" s="35">
        <v>24</v>
      </c>
      <c r="AT165" s="43">
        <f t="shared" si="33"/>
        <v>2702895894.7200003</v>
      </c>
      <c r="AV165" s="43">
        <v>60691000000</v>
      </c>
    </row>
    <row r="166" spans="1:48" ht="24" customHeight="1">
      <c r="A166" s="16"/>
      <c r="B166" s="17">
        <f t="shared" si="34"/>
        <v>158</v>
      </c>
      <c r="C166" s="10"/>
      <c r="D166" s="18" t="s">
        <v>45</v>
      </c>
      <c r="E166" s="10"/>
      <c r="F166" s="18" t="s">
        <v>11</v>
      </c>
      <c r="G166" s="18" t="s">
        <v>11</v>
      </c>
      <c r="H166" s="10"/>
      <c r="I166" s="19">
        <v>795601</v>
      </c>
      <c r="J166" s="19">
        <v>760</v>
      </c>
      <c r="K166" s="17" t="s">
        <v>6</v>
      </c>
      <c r="L166" s="10"/>
      <c r="M166" s="60">
        <v>23</v>
      </c>
      <c r="N166" s="60">
        <v>211</v>
      </c>
      <c r="O166" s="60">
        <v>112</v>
      </c>
      <c r="P166" s="10"/>
      <c r="Q166" s="60">
        <f>N166*$Q$188</f>
        <v>3165</v>
      </c>
      <c r="R166" s="10"/>
      <c r="S166" s="62">
        <f t="shared" si="29"/>
        <v>3376</v>
      </c>
      <c r="T166" s="10"/>
      <c r="U166" s="64">
        <v>26.5</v>
      </c>
      <c r="V166" s="64">
        <v>15.79</v>
      </c>
      <c r="W166" s="10"/>
      <c r="X166" s="43">
        <v>90320000</v>
      </c>
      <c r="Y166" s="36">
        <v>8.7999999999999995E-2</v>
      </c>
      <c r="Z166" s="10"/>
      <c r="AA166" s="20">
        <v>70</v>
      </c>
      <c r="AB166" s="20">
        <v>8</v>
      </c>
      <c r="AC166" s="20">
        <v>3</v>
      </c>
      <c r="AD166" s="20">
        <v>18</v>
      </c>
      <c r="AE166" s="20">
        <v>1</v>
      </c>
      <c r="AF166" s="66">
        <f t="shared" si="30"/>
        <v>100</v>
      </c>
      <c r="AG166" s="10"/>
      <c r="AH166" s="36">
        <v>-2.5999999999999999E-2</v>
      </c>
      <c r="AI166" s="40">
        <v>4386</v>
      </c>
      <c r="AJ166" s="37">
        <v>0.62</v>
      </c>
      <c r="AK166" s="42" t="s">
        <v>213</v>
      </c>
      <c r="AL166" s="41">
        <v>812</v>
      </c>
      <c r="AN166" s="86"/>
      <c r="AO166" s="87"/>
      <c r="AP166" s="88">
        <f t="shared" si="31"/>
        <v>0</v>
      </c>
      <c r="AR166" s="86">
        <f t="shared" si="32"/>
        <v>0</v>
      </c>
      <c r="AS166" s="87"/>
      <c r="AT166" s="88">
        <f t="shared" si="33"/>
        <v>0</v>
      </c>
      <c r="AV166" s="88">
        <v>0</v>
      </c>
    </row>
    <row r="167" spans="1:48" ht="24" customHeight="1">
      <c r="A167" s="16"/>
      <c r="B167" s="17">
        <f t="shared" si="34"/>
        <v>159</v>
      </c>
      <c r="C167" s="10"/>
      <c r="D167" s="18" t="s">
        <v>145</v>
      </c>
      <c r="E167" s="10"/>
      <c r="F167" s="18" t="s">
        <v>11</v>
      </c>
      <c r="G167" s="18" t="s">
        <v>11</v>
      </c>
      <c r="H167" s="10"/>
      <c r="I167" s="19">
        <v>199910</v>
      </c>
      <c r="J167" s="19">
        <v>1730</v>
      </c>
      <c r="K167" s="17" t="s">
        <v>9</v>
      </c>
      <c r="L167" s="10"/>
      <c r="M167" s="60">
        <v>23</v>
      </c>
      <c r="N167" s="60">
        <v>55</v>
      </c>
      <c r="O167" s="60">
        <v>24</v>
      </c>
      <c r="P167" s="10"/>
      <c r="Q167" s="60">
        <f>N167*$Q$188</f>
        <v>825</v>
      </c>
      <c r="R167" s="10"/>
      <c r="S167" s="62">
        <f t="shared" si="29"/>
        <v>880</v>
      </c>
      <c r="T167" s="10"/>
      <c r="U167" s="64">
        <v>27.5</v>
      </c>
      <c r="V167" s="64">
        <v>11.95</v>
      </c>
      <c r="W167" s="10"/>
      <c r="X167" s="43">
        <v>32410000</v>
      </c>
      <c r="Y167" s="36">
        <v>9.0999999999999998E-2</v>
      </c>
      <c r="Z167" s="10"/>
      <c r="AA167" s="20">
        <v>52</v>
      </c>
      <c r="AB167" s="20">
        <v>10</v>
      </c>
      <c r="AC167" s="20">
        <v>2</v>
      </c>
      <c r="AD167" s="20">
        <v>35</v>
      </c>
      <c r="AE167" s="20">
        <v>1</v>
      </c>
      <c r="AF167" s="66">
        <f t="shared" si="30"/>
        <v>100</v>
      </c>
      <c r="AG167" s="10"/>
      <c r="AH167" s="36">
        <v>-0.08</v>
      </c>
      <c r="AI167" s="40">
        <v>17033</v>
      </c>
      <c r="AJ167" s="37">
        <v>0.68</v>
      </c>
      <c r="AK167" s="42" t="s">
        <v>213</v>
      </c>
      <c r="AL167" s="41">
        <v>673</v>
      </c>
      <c r="AN167" s="86"/>
      <c r="AO167" s="87"/>
      <c r="AP167" s="88">
        <f t="shared" si="31"/>
        <v>0</v>
      </c>
      <c r="AR167" s="86">
        <f t="shared" si="32"/>
        <v>0</v>
      </c>
      <c r="AS167" s="87"/>
      <c r="AT167" s="88">
        <f t="shared" si="33"/>
        <v>0</v>
      </c>
      <c r="AV167" s="88">
        <v>0</v>
      </c>
    </row>
    <row r="168" spans="1:48" ht="24" customHeight="1">
      <c r="A168" s="16"/>
      <c r="B168" s="17">
        <f t="shared" si="34"/>
        <v>160</v>
      </c>
      <c r="C168" s="10"/>
      <c r="D168" s="18" t="s">
        <v>111</v>
      </c>
      <c r="E168" s="10"/>
      <c r="F168" s="18" t="s">
        <v>8</v>
      </c>
      <c r="G168" s="18" t="s">
        <v>212</v>
      </c>
      <c r="H168" s="10"/>
      <c r="I168" s="19">
        <v>429362</v>
      </c>
      <c r="J168" s="19">
        <v>24140</v>
      </c>
      <c r="K168" s="17" t="s">
        <v>14</v>
      </c>
      <c r="L168" s="10"/>
      <c r="M168" s="60">
        <v>22</v>
      </c>
      <c r="N168" s="60">
        <v>26</v>
      </c>
      <c r="O168" s="60">
        <v>26</v>
      </c>
      <c r="P168" s="10"/>
      <c r="Q168" s="60">
        <f>N168*$Q$189</f>
        <v>780</v>
      </c>
      <c r="R168" s="10"/>
      <c r="S168" s="62">
        <f t="shared" si="29"/>
        <v>806</v>
      </c>
      <c r="T168" s="10"/>
      <c r="U168" s="64">
        <v>6.1</v>
      </c>
      <c r="V168" s="64">
        <v>6.1</v>
      </c>
      <c r="W168" s="10"/>
      <c r="X168" s="43">
        <f>AP168+AT168</f>
        <v>523151616.00000006</v>
      </c>
      <c r="Y168" s="36">
        <f>X168/AV168</f>
        <v>4.5678129398410899E-2</v>
      </c>
      <c r="Z168" s="10"/>
      <c r="AA168" s="20">
        <v>18.2</v>
      </c>
      <c r="AB168" s="20">
        <v>40.9</v>
      </c>
      <c r="AC168" s="20">
        <v>4.5</v>
      </c>
      <c r="AD168" s="20">
        <v>27.3</v>
      </c>
      <c r="AE168" s="20">
        <v>9.1</v>
      </c>
      <c r="AF168" s="66">
        <f t="shared" si="30"/>
        <v>99.999999999999986</v>
      </c>
      <c r="AG168" s="10"/>
      <c r="AH168" s="72"/>
      <c r="AI168" s="73"/>
      <c r="AJ168" s="74"/>
      <c r="AK168" s="75"/>
      <c r="AL168" s="76"/>
      <c r="AN168" s="57">
        <v>25151.52</v>
      </c>
      <c r="AO168" s="35">
        <v>80</v>
      </c>
      <c r="AP168" s="43">
        <f t="shared" si="31"/>
        <v>52315161.600000001</v>
      </c>
      <c r="AR168" s="57">
        <f t="shared" si="32"/>
        <v>25151.52</v>
      </c>
      <c r="AS168" s="35">
        <v>24</v>
      </c>
      <c r="AT168" s="43">
        <f t="shared" si="33"/>
        <v>470836454.40000004</v>
      </c>
      <c r="AV168" s="43">
        <v>11453000000</v>
      </c>
    </row>
    <row r="169" spans="1:48" ht="24" customHeight="1">
      <c r="A169" s="16"/>
      <c r="B169" s="17">
        <f t="shared" si="34"/>
        <v>161</v>
      </c>
      <c r="C169" s="10"/>
      <c r="D169" s="18" t="s">
        <v>82</v>
      </c>
      <c r="E169" s="10"/>
      <c r="F169" s="18" t="s">
        <v>8</v>
      </c>
      <c r="G169" s="18" t="s">
        <v>212</v>
      </c>
      <c r="H169" s="10"/>
      <c r="I169" s="19">
        <v>332474</v>
      </c>
      <c r="J169" s="19">
        <v>56990</v>
      </c>
      <c r="K169" s="17" t="s">
        <v>14</v>
      </c>
      <c r="L169" s="10"/>
      <c r="M169" s="60">
        <v>18</v>
      </c>
      <c r="N169" s="60">
        <v>22</v>
      </c>
      <c r="O169" s="60">
        <v>22</v>
      </c>
      <c r="P169" s="10"/>
      <c r="Q169" s="60">
        <f>N169*$Q$189</f>
        <v>660</v>
      </c>
      <c r="R169" s="10"/>
      <c r="S169" s="62">
        <f t="shared" ref="S169:S184" si="36">Q169+N169</f>
        <v>682</v>
      </c>
      <c r="T169" s="10"/>
      <c r="U169" s="64">
        <v>6.6</v>
      </c>
      <c r="V169" s="64">
        <v>6.6</v>
      </c>
      <c r="W169" s="10"/>
      <c r="X169" s="43">
        <f>AP169+AT169</f>
        <v>1086939902.4000001</v>
      </c>
      <c r="Y169" s="36">
        <f>X169/AV169</f>
        <v>5.2468618575014489E-2</v>
      </c>
      <c r="Z169" s="10"/>
      <c r="AA169" s="20">
        <v>72.2</v>
      </c>
      <c r="AB169" s="20">
        <v>11.1</v>
      </c>
      <c r="AC169" s="20">
        <v>0</v>
      </c>
      <c r="AD169" s="20">
        <v>11.1</v>
      </c>
      <c r="AE169" s="20">
        <v>5.6</v>
      </c>
      <c r="AF169" s="66">
        <f t="shared" ref="AF169:AF184" si="37">SUM(AA169:AE169)</f>
        <v>99.999999999999986</v>
      </c>
      <c r="AG169" s="10"/>
      <c r="AH169" s="72"/>
      <c r="AI169" s="73"/>
      <c r="AJ169" s="74"/>
      <c r="AK169" s="75"/>
      <c r="AL169" s="76"/>
      <c r="AN169" s="57">
        <v>61757.949000000001</v>
      </c>
      <c r="AO169" s="35">
        <v>80</v>
      </c>
      <c r="AP169" s="43">
        <f t="shared" ref="AP169:AP184" si="38">N169*AN169*AO169</f>
        <v>108693990.24000001</v>
      </c>
      <c r="AR169" s="57">
        <f t="shared" ref="AR169:AR184" si="39">AN169</f>
        <v>61757.949000000001</v>
      </c>
      <c r="AS169" s="35">
        <v>24</v>
      </c>
      <c r="AT169" s="43">
        <f t="shared" ref="AT169:AT184" si="40">Q169*AR169*AS169</f>
        <v>978245912.16000009</v>
      </c>
      <c r="AV169" s="43">
        <v>20716000000</v>
      </c>
    </row>
    <row r="170" spans="1:48" ht="24" customHeight="1">
      <c r="A170" s="16"/>
      <c r="B170" s="17">
        <f t="shared" si="34"/>
        <v>162</v>
      </c>
      <c r="C170" s="10"/>
      <c r="D170" s="18" t="s">
        <v>169</v>
      </c>
      <c r="E170" s="10"/>
      <c r="F170" s="18" t="s">
        <v>18</v>
      </c>
      <c r="G170" s="18" t="s">
        <v>224</v>
      </c>
      <c r="H170" s="10"/>
      <c r="I170" s="19">
        <v>107122</v>
      </c>
      <c r="J170" s="19">
        <v>4020</v>
      </c>
      <c r="K170" s="17" t="s">
        <v>9</v>
      </c>
      <c r="L170" s="10"/>
      <c r="M170" s="60">
        <v>18</v>
      </c>
      <c r="N170" s="60">
        <v>18</v>
      </c>
      <c r="O170" s="60">
        <v>12</v>
      </c>
      <c r="P170" s="10"/>
      <c r="Q170" s="60">
        <f>N170*$Q$188</f>
        <v>270</v>
      </c>
      <c r="R170" s="10"/>
      <c r="S170" s="62">
        <f t="shared" si="36"/>
        <v>288</v>
      </c>
      <c r="T170" s="10"/>
      <c r="U170" s="64">
        <v>16.8</v>
      </c>
      <c r="V170" s="64">
        <v>11.15</v>
      </c>
      <c r="W170" s="10"/>
      <c r="X170" s="43">
        <v>22410000</v>
      </c>
      <c r="Y170" s="36">
        <v>5.6000000000000001E-2</v>
      </c>
      <c r="Z170" s="10"/>
      <c r="AA170" s="20">
        <v>43</v>
      </c>
      <c r="AB170" s="20">
        <v>15</v>
      </c>
      <c r="AC170" s="20">
        <v>2</v>
      </c>
      <c r="AD170" s="20">
        <v>39</v>
      </c>
      <c r="AE170" s="20">
        <v>1</v>
      </c>
      <c r="AF170" s="66">
        <f t="shared" si="37"/>
        <v>100</v>
      </c>
      <c r="AG170" s="10"/>
      <c r="AH170" s="36">
        <v>-1.6E-2</v>
      </c>
      <c r="AI170" s="40">
        <v>7612</v>
      </c>
      <c r="AJ170" s="37">
        <v>0.69</v>
      </c>
      <c r="AK170" s="42" t="s">
        <v>213</v>
      </c>
      <c r="AL170" s="41">
        <v>658</v>
      </c>
      <c r="AN170" s="86"/>
      <c r="AO170" s="87"/>
      <c r="AP170" s="88">
        <f t="shared" si="38"/>
        <v>0</v>
      </c>
      <c r="AR170" s="86">
        <f t="shared" si="39"/>
        <v>0</v>
      </c>
      <c r="AS170" s="87"/>
      <c r="AT170" s="88">
        <f t="shared" si="40"/>
        <v>0</v>
      </c>
      <c r="AV170" s="88">
        <v>0</v>
      </c>
    </row>
    <row r="171" spans="1:48" ht="24" customHeight="1">
      <c r="A171" s="16"/>
      <c r="B171" s="17">
        <f t="shared" si="34"/>
        <v>163</v>
      </c>
      <c r="C171" s="10"/>
      <c r="D171" s="18" t="s">
        <v>143</v>
      </c>
      <c r="E171" s="10"/>
      <c r="F171" s="18" t="s">
        <v>18</v>
      </c>
      <c r="G171" s="18" t="s">
        <v>224</v>
      </c>
      <c r="H171" s="10"/>
      <c r="I171" s="19">
        <v>195125</v>
      </c>
      <c r="J171" s="19">
        <v>4100</v>
      </c>
      <c r="K171" s="17" t="s">
        <v>9</v>
      </c>
      <c r="L171" s="10"/>
      <c r="M171" s="60">
        <v>17</v>
      </c>
      <c r="N171" s="60">
        <v>22</v>
      </c>
      <c r="O171" s="60">
        <v>18</v>
      </c>
      <c r="P171" s="10"/>
      <c r="Q171" s="60">
        <f>N171*$Q$188</f>
        <v>330</v>
      </c>
      <c r="R171" s="10"/>
      <c r="S171" s="62">
        <f t="shared" si="36"/>
        <v>352</v>
      </c>
      <c r="T171" s="10"/>
      <c r="U171" s="64">
        <v>11.3</v>
      </c>
      <c r="V171" s="64">
        <v>9.1</v>
      </c>
      <c r="W171" s="10"/>
      <c r="X171" s="43">
        <v>29490000</v>
      </c>
      <c r="Y171" s="36">
        <v>3.6999999999999998E-2</v>
      </c>
      <c r="Z171" s="10"/>
      <c r="AA171" s="20">
        <v>50</v>
      </c>
      <c r="AB171" s="20">
        <v>12</v>
      </c>
      <c r="AC171" s="20">
        <v>2</v>
      </c>
      <c r="AD171" s="20">
        <v>35</v>
      </c>
      <c r="AE171" s="20">
        <v>1</v>
      </c>
      <c r="AF171" s="66">
        <f t="shared" si="37"/>
        <v>100</v>
      </c>
      <c r="AG171" s="10"/>
      <c r="AH171" s="36">
        <v>-1.7999999999999999E-2</v>
      </c>
      <c r="AI171" s="40">
        <v>12933</v>
      </c>
      <c r="AJ171" s="37">
        <v>0.71</v>
      </c>
      <c r="AK171" s="42" t="s">
        <v>214</v>
      </c>
      <c r="AL171" s="41">
        <v>551</v>
      </c>
      <c r="AN171" s="86"/>
      <c r="AO171" s="87"/>
      <c r="AP171" s="88">
        <f t="shared" si="38"/>
        <v>0</v>
      </c>
      <c r="AR171" s="86">
        <f t="shared" si="39"/>
        <v>0</v>
      </c>
      <c r="AS171" s="87"/>
      <c r="AT171" s="88">
        <f t="shared" si="40"/>
        <v>0</v>
      </c>
      <c r="AV171" s="88">
        <v>0</v>
      </c>
    </row>
    <row r="172" spans="1:48" ht="24" customHeight="1">
      <c r="A172" s="16"/>
      <c r="B172" s="17">
        <f t="shared" si="34"/>
        <v>164</v>
      </c>
      <c r="C172" s="10"/>
      <c r="D172" s="18" t="s">
        <v>142</v>
      </c>
      <c r="E172" s="10"/>
      <c r="F172" s="18" t="s">
        <v>13</v>
      </c>
      <c r="G172" s="18" t="s">
        <v>222</v>
      </c>
      <c r="H172" s="10"/>
      <c r="I172" s="19">
        <v>178015</v>
      </c>
      <c r="J172" s="19">
        <v>7670</v>
      </c>
      <c r="K172" s="17" t="s">
        <v>9</v>
      </c>
      <c r="L172" s="10"/>
      <c r="M172" s="60">
        <v>15</v>
      </c>
      <c r="N172" s="60">
        <v>63</v>
      </c>
      <c r="O172" s="60">
        <v>25</v>
      </c>
      <c r="P172" s="10"/>
      <c r="Q172" s="60">
        <f>N172*$Q$188</f>
        <v>945</v>
      </c>
      <c r="R172" s="10"/>
      <c r="S172" s="62">
        <f t="shared" si="36"/>
        <v>1008</v>
      </c>
      <c r="T172" s="10"/>
      <c r="U172" s="64">
        <v>35.4</v>
      </c>
      <c r="V172" s="64">
        <v>14.13</v>
      </c>
      <c r="W172" s="10"/>
      <c r="X172" s="43">
        <v>192470000</v>
      </c>
      <c r="Y172" s="36">
        <v>0.11799999999999999</v>
      </c>
      <c r="Z172" s="10"/>
      <c r="AA172" s="20">
        <v>58</v>
      </c>
      <c r="AB172" s="20">
        <v>15</v>
      </c>
      <c r="AC172" s="20">
        <v>4</v>
      </c>
      <c r="AD172" s="20">
        <v>22</v>
      </c>
      <c r="AE172" s="20">
        <v>1</v>
      </c>
      <c r="AF172" s="66">
        <f t="shared" si="37"/>
        <v>100</v>
      </c>
      <c r="AG172" s="10"/>
      <c r="AH172" s="36">
        <v>1.9E-2</v>
      </c>
      <c r="AI172" s="40">
        <v>20044</v>
      </c>
      <c r="AJ172" s="37">
        <v>0.8</v>
      </c>
      <c r="AK172" s="42" t="s">
        <v>213</v>
      </c>
      <c r="AL172" s="41">
        <v>700</v>
      </c>
      <c r="AN172" s="86"/>
      <c r="AO172" s="87"/>
      <c r="AP172" s="88">
        <f t="shared" si="38"/>
        <v>0</v>
      </c>
      <c r="AR172" s="86">
        <f t="shared" si="39"/>
        <v>0</v>
      </c>
      <c r="AS172" s="87"/>
      <c r="AT172" s="88">
        <f t="shared" si="40"/>
        <v>0</v>
      </c>
      <c r="AV172" s="88">
        <v>0</v>
      </c>
    </row>
    <row r="173" spans="1:48" ht="24" customHeight="1">
      <c r="A173" s="16"/>
      <c r="B173" s="17">
        <f t="shared" si="34"/>
        <v>165</v>
      </c>
      <c r="C173" s="10"/>
      <c r="D173" s="18" t="s">
        <v>149</v>
      </c>
      <c r="E173" s="10"/>
      <c r="F173" s="18" t="s">
        <v>11</v>
      </c>
      <c r="G173" s="18" t="s">
        <v>11</v>
      </c>
      <c r="H173" s="10"/>
      <c r="I173" s="19">
        <v>94228</v>
      </c>
      <c r="J173" s="19">
        <v>15410</v>
      </c>
      <c r="K173" s="17" t="s">
        <v>14</v>
      </c>
      <c r="L173" s="10"/>
      <c r="M173" s="60">
        <v>15</v>
      </c>
      <c r="N173" s="60">
        <v>15</v>
      </c>
      <c r="O173" s="60">
        <v>15</v>
      </c>
      <c r="P173" s="10"/>
      <c r="Q173" s="60">
        <f>N173*$Q$189</f>
        <v>450</v>
      </c>
      <c r="R173" s="10"/>
      <c r="S173" s="62">
        <f t="shared" si="36"/>
        <v>465</v>
      </c>
      <c r="T173" s="10"/>
      <c r="U173" s="64">
        <v>15.9</v>
      </c>
      <c r="V173" s="64">
        <v>15.9</v>
      </c>
      <c r="W173" s="10"/>
      <c r="X173" s="43">
        <f>AP173+AT173</f>
        <v>180934068</v>
      </c>
      <c r="Y173" s="36">
        <f>X173/AV173</f>
        <v>0.12670452941176472</v>
      </c>
      <c r="Z173" s="10"/>
      <c r="AA173" s="20">
        <v>46.7</v>
      </c>
      <c r="AB173" s="20">
        <v>20</v>
      </c>
      <c r="AC173" s="20">
        <v>6.7</v>
      </c>
      <c r="AD173" s="20">
        <v>20</v>
      </c>
      <c r="AE173" s="20">
        <v>6.6</v>
      </c>
      <c r="AF173" s="66">
        <f t="shared" si="37"/>
        <v>100</v>
      </c>
      <c r="AG173" s="10"/>
      <c r="AH173" s="72"/>
      <c r="AI173" s="73"/>
      <c r="AJ173" s="74"/>
      <c r="AK173" s="75"/>
      <c r="AL173" s="76"/>
      <c r="AN173" s="57">
        <v>15077.839</v>
      </c>
      <c r="AO173" s="35">
        <v>80</v>
      </c>
      <c r="AP173" s="43">
        <f t="shared" si="38"/>
        <v>18093406.800000001</v>
      </c>
      <c r="AR173" s="57">
        <f t="shared" si="39"/>
        <v>15077.839</v>
      </c>
      <c r="AS173" s="35">
        <v>24</v>
      </c>
      <c r="AT173" s="43">
        <f t="shared" si="40"/>
        <v>162840661.19999999</v>
      </c>
      <c r="AV173" s="43">
        <v>1428000000</v>
      </c>
    </row>
    <row r="174" spans="1:48" ht="24" customHeight="1">
      <c r="A174" s="16"/>
      <c r="B174" s="17">
        <f t="shared" si="34"/>
        <v>166</v>
      </c>
      <c r="C174" s="10"/>
      <c r="D174" s="18" t="s">
        <v>153</v>
      </c>
      <c r="E174" s="10"/>
      <c r="F174" s="18" t="s">
        <v>18</v>
      </c>
      <c r="G174" s="18" t="s">
        <v>224</v>
      </c>
      <c r="H174" s="10"/>
      <c r="I174" s="19">
        <v>599419</v>
      </c>
      <c r="J174" s="19">
        <v>1880</v>
      </c>
      <c r="K174" s="17" t="s">
        <v>9</v>
      </c>
      <c r="L174" s="10"/>
      <c r="M174" s="60">
        <v>11</v>
      </c>
      <c r="N174" s="60">
        <v>104</v>
      </c>
      <c r="O174" s="60">
        <v>116</v>
      </c>
      <c r="P174" s="10"/>
      <c r="Q174" s="60">
        <f>N174*$Q$188</f>
        <v>1560</v>
      </c>
      <c r="R174" s="10"/>
      <c r="S174" s="62">
        <f t="shared" si="36"/>
        <v>1664</v>
      </c>
      <c r="T174" s="10"/>
      <c r="U174" s="64">
        <v>17.399999999999999</v>
      </c>
      <c r="V174" s="64">
        <v>18.579999999999998</v>
      </c>
      <c r="W174" s="10"/>
      <c r="X174" s="43">
        <v>71110000</v>
      </c>
      <c r="Y174" s="36">
        <v>5.8000000000000003E-2</v>
      </c>
      <c r="Z174" s="10"/>
      <c r="AA174" s="20">
        <v>29</v>
      </c>
      <c r="AB174" s="20">
        <v>12</v>
      </c>
      <c r="AC174" s="20">
        <v>1</v>
      </c>
      <c r="AD174" s="20">
        <v>57</v>
      </c>
      <c r="AE174" s="20">
        <v>1</v>
      </c>
      <c r="AF174" s="66">
        <f t="shared" si="37"/>
        <v>100</v>
      </c>
      <c r="AG174" s="10"/>
      <c r="AH174" s="36">
        <v>-2.9000000000000001E-2</v>
      </c>
      <c r="AI174" s="40">
        <v>7507</v>
      </c>
      <c r="AJ174" s="37">
        <v>0.8</v>
      </c>
      <c r="AK174" s="42" t="s">
        <v>214</v>
      </c>
      <c r="AL174" s="41">
        <v>1130</v>
      </c>
      <c r="AN174" s="86"/>
      <c r="AO174" s="87"/>
      <c r="AP174" s="88">
        <f t="shared" si="38"/>
        <v>0</v>
      </c>
      <c r="AR174" s="86">
        <f t="shared" si="39"/>
        <v>0</v>
      </c>
      <c r="AS174" s="87"/>
      <c r="AT174" s="88">
        <f t="shared" si="40"/>
        <v>0</v>
      </c>
      <c r="AV174" s="88">
        <v>0</v>
      </c>
    </row>
    <row r="175" spans="1:48" ht="24" customHeight="1">
      <c r="A175" s="16"/>
      <c r="B175" s="17">
        <f t="shared" si="34"/>
        <v>167</v>
      </c>
      <c r="C175" s="10"/>
      <c r="D175" s="18" t="s">
        <v>56</v>
      </c>
      <c r="E175" s="10"/>
      <c r="F175" s="18" t="s">
        <v>13</v>
      </c>
      <c r="G175" s="18" t="s">
        <v>222</v>
      </c>
      <c r="H175" s="10"/>
      <c r="I175" s="19">
        <v>73543</v>
      </c>
      <c r="J175" s="19">
        <v>6750</v>
      </c>
      <c r="K175" s="17" t="s">
        <v>9</v>
      </c>
      <c r="L175" s="10"/>
      <c r="M175" s="60">
        <v>10</v>
      </c>
      <c r="N175" s="60">
        <v>8</v>
      </c>
      <c r="O175" s="60">
        <v>12</v>
      </c>
      <c r="P175" s="10"/>
      <c r="Q175" s="60">
        <f>N175*$Q$188</f>
        <v>120</v>
      </c>
      <c r="R175" s="10"/>
      <c r="S175" s="62">
        <f t="shared" si="36"/>
        <v>128</v>
      </c>
      <c r="T175" s="10"/>
      <c r="U175" s="64">
        <v>10.9</v>
      </c>
      <c r="V175" s="64">
        <v>16.809999999999999</v>
      </c>
      <c r="W175" s="10"/>
      <c r="X175" s="43">
        <v>20810000</v>
      </c>
      <c r="Y175" s="36">
        <v>3.5999999999999997E-2</v>
      </c>
      <c r="Z175" s="10"/>
      <c r="AA175" s="20">
        <v>48</v>
      </c>
      <c r="AB175" s="20">
        <v>22</v>
      </c>
      <c r="AC175" s="20">
        <v>3</v>
      </c>
      <c r="AD175" s="20">
        <v>26</v>
      </c>
      <c r="AE175" s="20">
        <v>1</v>
      </c>
      <c r="AF175" s="66">
        <f t="shared" si="37"/>
        <v>100</v>
      </c>
      <c r="AG175" s="10"/>
      <c r="AH175" s="36">
        <v>-7.0000000000000001E-3</v>
      </c>
      <c r="AI175" s="40">
        <v>48674</v>
      </c>
      <c r="AJ175" s="37">
        <v>0.75</v>
      </c>
      <c r="AK175" s="42" t="s">
        <v>213</v>
      </c>
      <c r="AL175" s="41">
        <v>857</v>
      </c>
      <c r="AN175" s="86"/>
      <c r="AO175" s="87"/>
      <c r="AP175" s="88">
        <f t="shared" si="38"/>
        <v>0</v>
      </c>
      <c r="AR175" s="86">
        <f t="shared" si="39"/>
        <v>0</v>
      </c>
      <c r="AS175" s="87"/>
      <c r="AT175" s="88">
        <f t="shared" si="40"/>
        <v>0</v>
      </c>
      <c r="AV175" s="88">
        <v>0</v>
      </c>
    </row>
    <row r="176" spans="1:48" ht="24" customHeight="1">
      <c r="A176" s="16"/>
      <c r="B176" s="17">
        <f t="shared" si="34"/>
        <v>168</v>
      </c>
      <c r="C176" s="10"/>
      <c r="D176" s="18" t="s">
        <v>75</v>
      </c>
      <c r="E176" s="10"/>
      <c r="F176" s="18" t="s">
        <v>13</v>
      </c>
      <c r="G176" s="18" t="s">
        <v>222</v>
      </c>
      <c r="H176" s="10"/>
      <c r="I176" s="19">
        <v>107317</v>
      </c>
      <c r="J176" s="19">
        <v>8830</v>
      </c>
      <c r="K176" s="17" t="s">
        <v>9</v>
      </c>
      <c r="L176" s="10"/>
      <c r="M176" s="60">
        <v>10</v>
      </c>
      <c r="N176" s="60">
        <v>10</v>
      </c>
      <c r="O176" s="60">
        <v>12</v>
      </c>
      <c r="P176" s="10"/>
      <c r="Q176" s="60">
        <f>N176*$Q$188</f>
        <v>150</v>
      </c>
      <c r="R176" s="10"/>
      <c r="S176" s="62">
        <f t="shared" si="36"/>
        <v>160</v>
      </c>
      <c r="T176" s="10"/>
      <c r="U176" s="64">
        <v>9.3000000000000007</v>
      </c>
      <c r="V176" s="64">
        <v>10.65</v>
      </c>
      <c r="W176" s="10"/>
      <c r="X176" s="43">
        <v>32890000</v>
      </c>
      <c r="Y176" s="36">
        <v>3.1E-2</v>
      </c>
      <c r="Z176" s="10"/>
      <c r="AA176" s="20">
        <v>47</v>
      </c>
      <c r="AB176" s="20">
        <v>13</v>
      </c>
      <c r="AC176" s="20">
        <v>9</v>
      </c>
      <c r="AD176" s="20">
        <v>30</v>
      </c>
      <c r="AE176" s="20">
        <v>1</v>
      </c>
      <c r="AF176" s="66">
        <f t="shared" si="37"/>
        <v>100</v>
      </c>
      <c r="AG176" s="10"/>
      <c r="AH176" s="36">
        <v>4.4999999999999998E-2</v>
      </c>
      <c r="AI176" s="40">
        <v>25407</v>
      </c>
      <c r="AJ176" s="37">
        <v>0.75</v>
      </c>
      <c r="AK176" s="42" t="s">
        <v>210</v>
      </c>
      <c r="AL176" s="41">
        <v>507</v>
      </c>
      <c r="AN176" s="86"/>
      <c r="AO176" s="87"/>
      <c r="AP176" s="88">
        <f t="shared" si="38"/>
        <v>0</v>
      </c>
      <c r="AR176" s="86">
        <f t="shared" si="39"/>
        <v>0</v>
      </c>
      <c r="AS176" s="87"/>
      <c r="AT176" s="88">
        <f t="shared" si="40"/>
        <v>0</v>
      </c>
      <c r="AV176" s="88">
        <v>0</v>
      </c>
    </row>
    <row r="177" spans="1:48" ht="24" customHeight="1">
      <c r="A177" s="16"/>
      <c r="B177" s="17">
        <f t="shared" si="34"/>
        <v>169</v>
      </c>
      <c r="C177" s="10"/>
      <c r="D177" s="18" t="s">
        <v>23</v>
      </c>
      <c r="E177" s="10"/>
      <c r="F177" s="18" t="s">
        <v>13</v>
      </c>
      <c r="G177" s="18" t="s">
        <v>222</v>
      </c>
      <c r="H177" s="10"/>
      <c r="I177" s="19">
        <v>284996</v>
      </c>
      <c r="J177" s="19">
        <v>14830</v>
      </c>
      <c r="K177" s="17" t="s">
        <v>14</v>
      </c>
      <c r="L177" s="10"/>
      <c r="M177" s="60">
        <v>9</v>
      </c>
      <c r="N177" s="60">
        <v>16</v>
      </c>
      <c r="O177" s="60">
        <v>16</v>
      </c>
      <c r="P177" s="10"/>
      <c r="Q177" s="60">
        <f>N177*$Q$189</f>
        <v>480</v>
      </c>
      <c r="R177" s="10"/>
      <c r="S177" s="62">
        <f t="shared" si="36"/>
        <v>496</v>
      </c>
      <c r="T177" s="10"/>
      <c r="U177" s="64">
        <v>5.6</v>
      </c>
      <c r="V177" s="64">
        <v>5.6</v>
      </c>
      <c r="W177" s="10"/>
      <c r="X177" s="43">
        <f>AP177+AT177</f>
        <v>216792396.80000001</v>
      </c>
      <c r="Y177" s="36">
        <f>X177/AV177</f>
        <v>4.4791817520661158E-2</v>
      </c>
      <c r="Z177" s="10"/>
      <c r="AA177" s="20">
        <v>33.299999999999997</v>
      </c>
      <c r="AB177" s="20">
        <v>33.299999999999997</v>
      </c>
      <c r="AC177" s="20">
        <v>0</v>
      </c>
      <c r="AD177" s="20">
        <v>22.2</v>
      </c>
      <c r="AE177" s="20">
        <v>11.2</v>
      </c>
      <c r="AF177" s="66">
        <f t="shared" si="37"/>
        <v>100</v>
      </c>
      <c r="AG177" s="10"/>
      <c r="AH177" s="72"/>
      <c r="AI177" s="73"/>
      <c r="AJ177" s="74"/>
      <c r="AK177" s="75"/>
      <c r="AL177" s="76"/>
      <c r="AN177" s="57">
        <v>16936.905999999999</v>
      </c>
      <c r="AO177" s="35">
        <v>80</v>
      </c>
      <c r="AP177" s="43">
        <f t="shared" si="38"/>
        <v>21679239.68</v>
      </c>
      <c r="AR177" s="57">
        <f t="shared" si="39"/>
        <v>16936.905999999999</v>
      </c>
      <c r="AS177" s="35">
        <v>24</v>
      </c>
      <c r="AT177" s="43">
        <f t="shared" si="40"/>
        <v>195113157.12</v>
      </c>
      <c r="AV177" s="43">
        <v>4840000000</v>
      </c>
    </row>
    <row r="178" spans="1:48" ht="24" customHeight="1">
      <c r="A178" s="16"/>
      <c r="B178" s="17">
        <f t="shared" si="34"/>
        <v>170</v>
      </c>
      <c r="C178" s="10"/>
      <c r="D178" s="18" t="s">
        <v>182</v>
      </c>
      <c r="E178" s="10"/>
      <c r="F178" s="18" t="s">
        <v>18</v>
      </c>
      <c r="G178" s="18" t="s">
        <v>224</v>
      </c>
      <c r="H178" s="10"/>
      <c r="I178" s="19">
        <v>270402</v>
      </c>
      <c r="J178" s="19">
        <v>3170</v>
      </c>
      <c r="K178" s="17" t="s">
        <v>9</v>
      </c>
      <c r="L178" s="10"/>
      <c r="M178" s="60">
        <v>9</v>
      </c>
      <c r="N178" s="60">
        <v>43</v>
      </c>
      <c r="O178" s="60">
        <v>51</v>
      </c>
      <c r="P178" s="10"/>
      <c r="Q178" s="60">
        <f>N178*$Q$188</f>
        <v>645</v>
      </c>
      <c r="R178" s="10"/>
      <c r="S178" s="62">
        <f t="shared" si="36"/>
        <v>688</v>
      </c>
      <c r="T178" s="10"/>
      <c r="U178" s="64">
        <v>15.9</v>
      </c>
      <c r="V178" s="64">
        <v>18.16</v>
      </c>
      <c r="W178" s="10"/>
      <c r="X178" s="43">
        <v>41660000</v>
      </c>
      <c r="Y178" s="36">
        <v>5.2999999999999999E-2</v>
      </c>
      <c r="Z178" s="10"/>
      <c r="AA178" s="20">
        <v>40</v>
      </c>
      <c r="AB178" s="20">
        <v>13</v>
      </c>
      <c r="AC178" s="20">
        <v>1</v>
      </c>
      <c r="AD178" s="20">
        <v>45</v>
      </c>
      <c r="AE178" s="20">
        <v>1</v>
      </c>
      <c r="AF178" s="66">
        <f t="shared" si="37"/>
        <v>100</v>
      </c>
      <c r="AG178" s="10"/>
      <c r="AH178" s="36">
        <v>-4.0000000000000001E-3</v>
      </c>
      <c r="AI178" s="40">
        <v>5539</v>
      </c>
      <c r="AJ178" s="37">
        <v>0.77</v>
      </c>
      <c r="AK178" s="42" t="s">
        <v>214</v>
      </c>
      <c r="AL178" s="41">
        <v>1111</v>
      </c>
      <c r="AN178" s="86"/>
      <c r="AO178" s="87"/>
      <c r="AP178" s="88">
        <f t="shared" si="38"/>
        <v>0</v>
      </c>
      <c r="AR178" s="86">
        <f t="shared" si="39"/>
        <v>0</v>
      </c>
      <c r="AS178" s="87"/>
      <c r="AT178" s="88">
        <f t="shared" si="40"/>
        <v>0</v>
      </c>
      <c r="AV178" s="88">
        <v>0</v>
      </c>
    </row>
    <row r="179" spans="1:48" ht="24" customHeight="1">
      <c r="A179" s="16"/>
      <c r="B179" s="17">
        <f t="shared" si="34"/>
        <v>171</v>
      </c>
      <c r="C179" s="10"/>
      <c r="D179" s="18" t="s">
        <v>12</v>
      </c>
      <c r="E179" s="10"/>
      <c r="F179" s="18" t="s">
        <v>13</v>
      </c>
      <c r="G179" s="18" t="s">
        <v>222</v>
      </c>
      <c r="H179" s="10"/>
      <c r="I179" s="19">
        <v>100963</v>
      </c>
      <c r="J179" s="19">
        <v>13400</v>
      </c>
      <c r="K179" s="17" t="s">
        <v>14</v>
      </c>
      <c r="L179" s="10"/>
      <c r="M179" s="60">
        <v>8</v>
      </c>
      <c r="N179" s="60">
        <v>8</v>
      </c>
      <c r="O179" s="60">
        <v>8</v>
      </c>
      <c r="P179" s="10"/>
      <c r="Q179" s="60">
        <f>N179*$Q$189</f>
        <v>240</v>
      </c>
      <c r="R179" s="10"/>
      <c r="S179" s="62">
        <f t="shared" si="36"/>
        <v>248</v>
      </c>
      <c r="T179" s="10"/>
      <c r="U179" s="64">
        <v>7.9</v>
      </c>
      <c r="V179" s="64">
        <v>7.9</v>
      </c>
      <c r="W179" s="10"/>
      <c r="X179" s="43">
        <f>AP179+AT179</f>
        <v>97265094.400000006</v>
      </c>
      <c r="Y179" s="36">
        <f>X179/AV179</f>
        <v>6.76862173973556E-2</v>
      </c>
      <c r="Z179" s="10"/>
      <c r="AA179" s="20">
        <v>62.5</v>
      </c>
      <c r="AB179" s="20">
        <v>0</v>
      </c>
      <c r="AC179" s="20">
        <v>12.5</v>
      </c>
      <c r="AD179" s="20">
        <v>25</v>
      </c>
      <c r="AE179" s="20">
        <v>0</v>
      </c>
      <c r="AF179" s="66">
        <f t="shared" si="37"/>
        <v>100</v>
      </c>
      <c r="AG179" s="10"/>
      <c r="AH179" s="72"/>
      <c r="AI179" s="73"/>
      <c r="AJ179" s="74"/>
      <c r="AK179" s="75"/>
      <c r="AL179" s="76"/>
      <c r="AN179" s="57">
        <v>15197.671</v>
      </c>
      <c r="AO179" s="35">
        <v>80</v>
      </c>
      <c r="AP179" s="43">
        <f t="shared" si="38"/>
        <v>9726509.4399999995</v>
      </c>
      <c r="AR179" s="57">
        <f t="shared" si="39"/>
        <v>15197.671</v>
      </c>
      <c r="AS179" s="35">
        <v>24</v>
      </c>
      <c r="AT179" s="43">
        <f t="shared" si="40"/>
        <v>87538584.960000008</v>
      </c>
      <c r="AV179" s="43">
        <v>1437000000</v>
      </c>
    </row>
    <row r="180" spans="1:48" ht="24" customHeight="1">
      <c r="A180" s="16"/>
      <c r="B180" s="17">
        <f t="shared" si="34"/>
        <v>172</v>
      </c>
      <c r="C180" s="10"/>
      <c r="D180" s="18" t="s">
        <v>47</v>
      </c>
      <c r="E180" s="10"/>
      <c r="F180" s="18" t="s">
        <v>18</v>
      </c>
      <c r="G180" s="18" t="s">
        <v>224</v>
      </c>
      <c r="H180" s="10"/>
      <c r="I180" s="19">
        <v>17379</v>
      </c>
      <c r="J180" s="19">
        <v>0</v>
      </c>
      <c r="K180" s="17" t="s">
        <v>14</v>
      </c>
      <c r="L180" s="10"/>
      <c r="M180" s="60">
        <v>5</v>
      </c>
      <c r="N180" s="60">
        <v>3</v>
      </c>
      <c r="O180" s="60">
        <v>3</v>
      </c>
      <c r="P180" s="10"/>
      <c r="Q180" s="60">
        <f>N180*$Q$189</f>
        <v>90</v>
      </c>
      <c r="R180" s="10"/>
      <c r="S180" s="62">
        <f t="shared" si="36"/>
        <v>93</v>
      </c>
      <c r="T180" s="10"/>
      <c r="U180" s="64">
        <v>17.3</v>
      </c>
      <c r="V180" s="64">
        <v>17.3</v>
      </c>
      <c r="W180" s="10"/>
      <c r="X180" s="43">
        <f>AP180+AT180</f>
        <v>189973300.80000001</v>
      </c>
      <c r="Y180" s="36">
        <f>X180/AV180</f>
        <v>2.8814394175640832E-2</v>
      </c>
      <c r="Z180" s="10"/>
      <c r="AA180" s="20">
        <v>20</v>
      </c>
      <c r="AB180" s="20">
        <v>80</v>
      </c>
      <c r="AC180" s="20">
        <v>0</v>
      </c>
      <c r="AD180" s="20">
        <v>0</v>
      </c>
      <c r="AE180" s="20">
        <v>0</v>
      </c>
      <c r="AF180" s="66">
        <f t="shared" si="37"/>
        <v>100</v>
      </c>
      <c r="AG180" s="10"/>
      <c r="AH180" s="72"/>
      <c r="AI180" s="73"/>
      <c r="AJ180" s="74"/>
      <c r="AK180" s="75"/>
      <c r="AL180" s="76"/>
      <c r="AN180" s="57">
        <v>79155.542000000001</v>
      </c>
      <c r="AO180" s="35">
        <v>80</v>
      </c>
      <c r="AP180" s="43">
        <f t="shared" si="38"/>
        <v>18997330.079999998</v>
      </c>
      <c r="AR180" s="57">
        <f t="shared" si="39"/>
        <v>79155.542000000001</v>
      </c>
      <c r="AS180" s="35">
        <v>24</v>
      </c>
      <c r="AT180" s="43">
        <f t="shared" si="40"/>
        <v>170975970.72</v>
      </c>
      <c r="AV180" s="43">
        <v>6593000000</v>
      </c>
    </row>
    <row r="181" spans="1:48" ht="24" customHeight="1">
      <c r="A181" s="16"/>
      <c r="B181" s="17">
        <f t="shared" si="34"/>
        <v>173</v>
      </c>
      <c r="C181" s="10"/>
      <c r="D181" s="18" t="s">
        <v>95</v>
      </c>
      <c r="E181" s="10"/>
      <c r="F181" s="18" t="s">
        <v>18</v>
      </c>
      <c r="G181" s="18" t="s">
        <v>224</v>
      </c>
      <c r="H181" s="10"/>
      <c r="I181" s="19">
        <v>114395</v>
      </c>
      <c r="J181" s="19">
        <v>2380</v>
      </c>
      <c r="K181" s="17" t="s">
        <v>9</v>
      </c>
      <c r="L181" s="10"/>
      <c r="M181" s="60">
        <v>5</v>
      </c>
      <c r="N181" s="60">
        <v>5</v>
      </c>
      <c r="O181" s="60">
        <v>12</v>
      </c>
      <c r="P181" s="10"/>
      <c r="Q181" s="60">
        <f>N181*$Q$188</f>
        <v>75</v>
      </c>
      <c r="R181" s="10"/>
      <c r="S181" s="62">
        <f t="shared" si="36"/>
        <v>80</v>
      </c>
      <c r="T181" s="10"/>
      <c r="U181" s="64">
        <v>4.4000000000000004</v>
      </c>
      <c r="V181" s="64">
        <v>10.4</v>
      </c>
      <c r="W181" s="10"/>
      <c r="X181" s="43">
        <v>2590000</v>
      </c>
      <c r="Y181" s="36">
        <v>1.4999999999999999E-2</v>
      </c>
      <c r="Z181" s="10"/>
      <c r="AA181" s="20">
        <v>53</v>
      </c>
      <c r="AB181" s="20">
        <v>32</v>
      </c>
      <c r="AC181" s="20">
        <v>2</v>
      </c>
      <c r="AD181" s="20">
        <v>11</v>
      </c>
      <c r="AE181" s="20">
        <v>2</v>
      </c>
      <c r="AF181" s="66">
        <f t="shared" si="37"/>
        <v>100</v>
      </c>
      <c r="AG181" s="10"/>
      <c r="AH181" s="36">
        <v>-5.1999999999999998E-2</v>
      </c>
      <c r="AI181" s="40">
        <v>3240</v>
      </c>
      <c r="AJ181" s="37">
        <v>0.81</v>
      </c>
      <c r="AK181" s="42" t="s">
        <v>210</v>
      </c>
      <c r="AL181" s="41">
        <v>666</v>
      </c>
      <c r="AN181" s="86"/>
      <c r="AO181" s="87"/>
      <c r="AP181" s="88">
        <f t="shared" si="38"/>
        <v>0</v>
      </c>
      <c r="AR181" s="86">
        <f t="shared" si="39"/>
        <v>0</v>
      </c>
      <c r="AS181" s="87"/>
      <c r="AT181" s="88">
        <f t="shared" si="40"/>
        <v>0</v>
      </c>
      <c r="AV181" s="88">
        <v>0</v>
      </c>
    </row>
    <row r="182" spans="1:48" ht="24" customHeight="1">
      <c r="A182" s="16"/>
      <c r="B182" s="17">
        <f t="shared" si="34"/>
        <v>174</v>
      </c>
      <c r="C182" s="10"/>
      <c r="D182" s="18" t="s">
        <v>109</v>
      </c>
      <c r="E182" s="10"/>
      <c r="F182" s="18" t="s">
        <v>22</v>
      </c>
      <c r="G182" s="18" t="s">
        <v>198</v>
      </c>
      <c r="H182" s="10"/>
      <c r="I182" s="19">
        <v>427756</v>
      </c>
      <c r="J182" s="19">
        <v>7430</v>
      </c>
      <c r="K182" s="17" t="s">
        <v>9</v>
      </c>
      <c r="L182" s="10"/>
      <c r="M182" s="60">
        <v>4</v>
      </c>
      <c r="N182" s="60">
        <v>4</v>
      </c>
      <c r="O182" s="60">
        <v>32</v>
      </c>
      <c r="P182" s="10"/>
      <c r="Q182" s="60">
        <f>N182*$Q$188</f>
        <v>60</v>
      </c>
      <c r="R182" s="10"/>
      <c r="S182" s="62">
        <f t="shared" si="36"/>
        <v>64</v>
      </c>
      <c r="T182" s="10"/>
      <c r="U182" s="64">
        <v>0.9</v>
      </c>
      <c r="V182" s="64">
        <v>7.25</v>
      </c>
      <c r="W182" s="10"/>
      <c r="X182" s="43">
        <v>13720000</v>
      </c>
      <c r="Y182" s="36">
        <v>3.0000000000000001E-3</v>
      </c>
      <c r="Z182" s="10"/>
      <c r="AA182" s="20">
        <v>30</v>
      </c>
      <c r="AB182" s="20">
        <v>31</v>
      </c>
      <c r="AC182" s="20">
        <v>12</v>
      </c>
      <c r="AD182" s="20">
        <v>26</v>
      </c>
      <c r="AE182" s="20">
        <v>1</v>
      </c>
      <c r="AF182" s="66">
        <f t="shared" si="37"/>
        <v>100</v>
      </c>
      <c r="AG182" s="10"/>
      <c r="AH182" s="36">
        <v>-0.04</v>
      </c>
      <c r="AI182" s="40">
        <v>21737</v>
      </c>
      <c r="AJ182" s="37">
        <v>0.74</v>
      </c>
      <c r="AK182" s="42" t="s">
        <v>213</v>
      </c>
      <c r="AL182" s="41">
        <v>429</v>
      </c>
      <c r="AN182" s="86"/>
      <c r="AO182" s="87"/>
      <c r="AP182" s="88">
        <f t="shared" si="38"/>
        <v>0</v>
      </c>
      <c r="AR182" s="86">
        <f t="shared" si="39"/>
        <v>0</v>
      </c>
      <c r="AS182" s="87"/>
      <c r="AT182" s="88">
        <f t="shared" si="40"/>
        <v>0</v>
      </c>
      <c r="AV182" s="88">
        <v>0</v>
      </c>
    </row>
    <row r="183" spans="1:48" ht="24" customHeight="1">
      <c r="A183" s="16"/>
      <c r="B183" s="17">
        <f t="shared" si="34"/>
        <v>175</v>
      </c>
      <c r="C183" s="10"/>
      <c r="D183" s="18" t="s">
        <v>115</v>
      </c>
      <c r="E183" s="10"/>
      <c r="F183" s="18" t="s">
        <v>18</v>
      </c>
      <c r="G183" s="18" t="s">
        <v>224</v>
      </c>
      <c r="H183" s="10"/>
      <c r="I183" s="19">
        <v>104937</v>
      </c>
      <c r="J183" s="19">
        <v>3680</v>
      </c>
      <c r="K183" s="17" t="s">
        <v>9</v>
      </c>
      <c r="L183" s="10"/>
      <c r="M183" s="60">
        <v>2</v>
      </c>
      <c r="N183" s="60">
        <v>2</v>
      </c>
      <c r="O183" s="60">
        <v>16</v>
      </c>
      <c r="P183" s="10"/>
      <c r="Q183" s="60">
        <f>N183*$Q$188</f>
        <v>30</v>
      </c>
      <c r="R183" s="10"/>
      <c r="S183" s="62">
        <f t="shared" si="36"/>
        <v>32</v>
      </c>
      <c r="T183" s="10"/>
      <c r="U183" s="64">
        <v>1.9</v>
      </c>
      <c r="V183" s="64">
        <v>15.66</v>
      </c>
      <c r="W183" s="10"/>
      <c r="X183" s="43">
        <v>2090000</v>
      </c>
      <c r="Y183" s="36">
        <v>6.0000000000000001E-3</v>
      </c>
      <c r="Z183" s="10"/>
      <c r="AA183" s="20">
        <v>74</v>
      </c>
      <c r="AB183" s="20">
        <v>14</v>
      </c>
      <c r="AC183" s="20">
        <v>2</v>
      </c>
      <c r="AD183" s="20">
        <v>9</v>
      </c>
      <c r="AE183" s="20">
        <v>1</v>
      </c>
      <c r="AF183" s="66">
        <f t="shared" si="37"/>
        <v>100</v>
      </c>
      <c r="AG183" s="10"/>
      <c r="AH183" s="36">
        <v>-3.0000000000000001E-3</v>
      </c>
      <c r="AI183" s="40">
        <v>5406</v>
      </c>
      <c r="AJ183" s="37">
        <v>0.82</v>
      </c>
      <c r="AK183" s="42" t="s">
        <v>214</v>
      </c>
      <c r="AL183" s="41">
        <v>933</v>
      </c>
      <c r="AN183" s="86"/>
      <c r="AO183" s="87"/>
      <c r="AP183" s="88">
        <f t="shared" si="38"/>
        <v>0</v>
      </c>
      <c r="AR183" s="86">
        <f t="shared" si="39"/>
        <v>0</v>
      </c>
      <c r="AS183" s="87"/>
      <c r="AT183" s="88">
        <f t="shared" si="40"/>
        <v>0</v>
      </c>
      <c r="AV183" s="88">
        <v>0</v>
      </c>
    </row>
    <row r="184" spans="1:48" ht="24" customHeight="1">
      <c r="A184" s="16"/>
      <c r="B184" s="17">
        <f>B183+1</f>
        <v>176</v>
      </c>
      <c r="C184" s="10"/>
      <c r="D184" s="18" t="s">
        <v>144</v>
      </c>
      <c r="E184" s="10"/>
      <c r="F184" s="18" t="s">
        <v>8</v>
      </c>
      <c r="G184" s="18" t="s">
        <v>212</v>
      </c>
      <c r="H184" s="10"/>
      <c r="I184" s="19">
        <v>33203</v>
      </c>
      <c r="J184" s="19">
        <v>51810</v>
      </c>
      <c r="K184" s="17" t="s">
        <v>14</v>
      </c>
      <c r="L184" s="10"/>
      <c r="M184" s="60">
        <v>0</v>
      </c>
      <c r="N184" s="60">
        <v>0</v>
      </c>
      <c r="O184" s="60">
        <v>0</v>
      </c>
      <c r="P184" s="10"/>
      <c r="Q184" s="60">
        <f>N184*$Q$189</f>
        <v>0</v>
      </c>
      <c r="R184" s="10"/>
      <c r="S184" s="62">
        <f t="shared" si="36"/>
        <v>0</v>
      </c>
      <c r="T184" s="10"/>
      <c r="U184" s="64">
        <v>0</v>
      </c>
      <c r="V184" s="64">
        <v>0</v>
      </c>
      <c r="W184" s="10"/>
      <c r="X184" s="43">
        <f>AP184+AT184</f>
        <v>0</v>
      </c>
      <c r="Y184" s="36">
        <f>X184/AV184</f>
        <v>0</v>
      </c>
      <c r="Z184" s="10"/>
      <c r="AA184" s="20">
        <v>46.5</v>
      </c>
      <c r="AB184" s="20">
        <v>21.9</v>
      </c>
      <c r="AC184" s="20">
        <v>3.7</v>
      </c>
      <c r="AD184" s="20">
        <v>21.5</v>
      </c>
      <c r="AE184" s="20">
        <v>6.4</v>
      </c>
      <c r="AF184" s="66">
        <f t="shared" si="37"/>
        <v>100.00000000000001</v>
      </c>
      <c r="AG184" s="10"/>
      <c r="AH184" s="72"/>
      <c r="AI184" s="73"/>
      <c r="AJ184" s="74"/>
      <c r="AK184" s="75"/>
      <c r="AL184" s="76"/>
      <c r="AN184" s="57">
        <v>46692.351000000002</v>
      </c>
      <c r="AO184" s="35">
        <v>80</v>
      </c>
      <c r="AP184" s="43">
        <f t="shared" si="38"/>
        <v>0</v>
      </c>
      <c r="AR184" s="57">
        <f t="shared" si="39"/>
        <v>46692.351000000002</v>
      </c>
      <c r="AS184" s="35">
        <v>24</v>
      </c>
      <c r="AT184" s="43">
        <f t="shared" si="40"/>
        <v>0</v>
      </c>
      <c r="AV184" s="43">
        <v>1564000000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16.841534090909093</v>
      </c>
      <c r="V186" s="97">
        <f>AVERAGE(V9:V184)</f>
        <v>14.566477272727271</v>
      </c>
      <c r="W186" s="24"/>
      <c r="X186" s="82">
        <f>SUM(X9:X184)</f>
        <v>4866896130596.9268</v>
      </c>
      <c r="Y186" s="108">
        <f>AVERAGE(Y9:Y184)</f>
        <v>6.5428506414607068E-2</v>
      </c>
      <c r="Z186" s="24"/>
      <c r="AA186" s="65">
        <f t="shared" ref="AA186:AF186" si="41">AVERAGE(AA9:AA184)</f>
        <v>47.019886363636367</v>
      </c>
      <c r="AB186" s="65">
        <f t="shared" si="41"/>
        <v>14.090340909090914</v>
      </c>
      <c r="AC186" s="65">
        <f t="shared" si="41"/>
        <v>4.0198863636363642</v>
      </c>
      <c r="AD186" s="65">
        <f t="shared" si="41"/>
        <v>32.034659090909088</v>
      </c>
      <c r="AE186" s="65">
        <f t="shared" si="41"/>
        <v>2.835227272727272</v>
      </c>
      <c r="AF186" s="68">
        <f t="shared" si="41"/>
        <v>100</v>
      </c>
      <c r="AG186" s="24"/>
      <c r="AH186" s="45">
        <f>AVERAGE(AH9:AH184)</f>
        <v>-3.4975999999999993E-2</v>
      </c>
      <c r="AI186" s="39">
        <f>AVERAGE(AI9:AI184)</f>
        <v>17408.168000000001</v>
      </c>
      <c r="AJ186" s="38">
        <f>AVERAGE(AJ9:AJ184)</f>
        <v>0.72200000000000009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317551351273.1001</v>
      </c>
      <c r="AR186" s="197" t="s">
        <v>236</v>
      </c>
      <c r="AS186" s="198"/>
      <c r="AT186" s="44">
        <f>SUM(AT9:AT184)</f>
        <v>2857379149323.8262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2">$N$186*(AB186/100)</f>
        <v>186528.07385795462</v>
      </c>
      <c r="AC187" s="32">
        <f t="shared" si="42"/>
        <v>53215.295880681828</v>
      </c>
      <c r="AD187" s="32">
        <f t="shared" si="42"/>
        <v>424075.13739204546</v>
      </c>
      <c r="AE187" s="32">
        <f t="shared" si="42"/>
        <v>37532.766988636351</v>
      </c>
      <c r="AF187" s="32">
        <f t="shared" si="42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71"/>
      <c r="AB188" s="71"/>
      <c r="AC188" s="71"/>
      <c r="AD188" s="71"/>
      <c r="AE188" s="71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71"/>
      <c r="AD189" s="71"/>
      <c r="AE189" s="71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71"/>
      <c r="AD190" s="71"/>
      <c r="AE190" s="71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71"/>
      <c r="AD191" s="71"/>
      <c r="AE191" s="71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71"/>
      <c r="AD192" s="71"/>
      <c r="AE192" s="71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71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71"/>
      <c r="AB194" s="71"/>
      <c r="AC194" s="71"/>
      <c r="AD194" s="71"/>
      <c r="AE194" s="71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71"/>
      <c r="AB195" s="71"/>
      <c r="AC195" s="71"/>
      <c r="AD195" s="71"/>
      <c r="AE195" s="71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71"/>
      <c r="AD196" s="71"/>
      <c r="AE196" s="71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71"/>
      <c r="AB197" s="71"/>
      <c r="AC197" s="71"/>
      <c r="AD197" s="71"/>
      <c r="AE197" s="71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71"/>
      <c r="AB198" s="71"/>
      <c r="AC198" s="71"/>
      <c r="AD198" s="71"/>
      <c r="AE198" s="71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71"/>
      <c r="AB199" s="71"/>
      <c r="AC199" s="71"/>
      <c r="AD199" s="71"/>
      <c r="AE199" s="71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71"/>
      <c r="AB200" s="71"/>
      <c r="AC200" s="71"/>
      <c r="AD200" s="71"/>
      <c r="AE200" s="71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71"/>
      <c r="AB201" s="71"/>
      <c r="AC201" s="71"/>
      <c r="AD201" s="71"/>
      <c r="AE201" s="71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71"/>
      <c r="AB202" s="71"/>
      <c r="AC202" s="71"/>
      <c r="AD202" s="71"/>
      <c r="AE202" s="71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71"/>
      <c r="AB203" s="71"/>
      <c r="AC203" s="71"/>
      <c r="AD203" s="71"/>
      <c r="AE203" s="71"/>
      <c r="AF203" s="28"/>
      <c r="AG203" s="10"/>
      <c r="AH203" s="10"/>
      <c r="AI203" s="10"/>
    </row>
  </sheetData>
  <sheetProtection password="C98C" sheet="1" objects="1" scenarios="1"/>
  <sortState ref="D9:AW184">
    <sortCondition descending="1" ref="M9:M184"/>
  </sortState>
  <mergeCells count="18">
    <mergeCell ref="AA191:AB191"/>
    <mergeCell ref="AA192:AB192"/>
    <mergeCell ref="AA193:AB193"/>
    <mergeCell ref="AC193:AD193"/>
    <mergeCell ref="AA196:AB196"/>
    <mergeCell ref="AH6:AL6"/>
    <mergeCell ref="AV6:AV7"/>
    <mergeCell ref="B186:G186"/>
    <mergeCell ref="AN186:AO186"/>
    <mergeCell ref="AR186:AS186"/>
    <mergeCell ref="AN6:AP6"/>
    <mergeCell ref="AR6:AT6"/>
    <mergeCell ref="M4:O5"/>
    <mergeCell ref="AA190:AB190"/>
    <mergeCell ref="U6:V6"/>
    <mergeCell ref="X6:Y6"/>
    <mergeCell ref="AA6:AF6"/>
    <mergeCell ref="AA189:AB189"/>
  </mergeCells>
  <pageMargins left="0.7" right="0.7" top="0.75" bottom="0.75" header="0.3" footer="0.3"/>
  <pageSetup paperSize="9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2:AW203"/>
  <sheetViews>
    <sheetView showGridLines="0" workbookViewId="0">
      <pane xSplit="4" ySplit="7" topLeftCell="E8" activePane="bottomRight" state="frozen"/>
      <selection pane="topRight"/>
      <selection pane="bottomLeft"/>
      <selection pane="bottomRight"/>
    </sheetView>
  </sheetViews>
  <sheetFormatPr defaultRowHeight="15"/>
  <cols>
    <col min="1" max="1" width="2.7109375" style="2" customWidth="1"/>
    <col min="2" max="2" width="5.7109375" style="4" customWidth="1"/>
    <col min="3" max="3" width="1.7109375" style="4" customWidth="1"/>
    <col min="4" max="4" width="34.140625" style="4" bestFit="1" customWidth="1"/>
    <col min="5" max="5" width="1.7109375" style="4" customWidth="1"/>
    <col min="6" max="6" width="24.7109375" style="5" customWidth="1"/>
    <col min="7" max="7" width="26" style="5" bestFit="1" customWidth="1"/>
    <col min="8" max="8" width="1.7109375" style="4" customWidth="1"/>
    <col min="9" max="9" width="18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5" width="15.140625" style="4" bestFit="1" customWidth="1"/>
    <col min="16" max="16" width="1.7109375" style="6" customWidth="1"/>
    <col min="17" max="17" width="16.85546875" style="4" bestFit="1" customWidth="1"/>
    <col min="18" max="18" width="1.7109375" style="6" customWidth="1"/>
    <col min="19" max="19" width="24.7109375" style="4" customWidth="1"/>
    <col min="20" max="20" width="1.7109375" style="6" customWidth="1"/>
    <col min="21" max="22" width="10.7109375" style="6" customWidth="1"/>
    <col min="23" max="23" width="1.7109375" style="6" customWidth="1"/>
    <col min="24" max="24" width="32.7109375" style="6" customWidth="1"/>
    <col min="25" max="25" width="22.7109375" style="6" customWidth="1"/>
    <col min="26" max="26" width="1.7109375" style="6" customWidth="1"/>
    <col min="27" max="31" width="12.7109375" style="4" customWidth="1"/>
    <col min="32" max="32" width="12.85546875" style="7" customWidth="1"/>
    <col min="33" max="33" width="1.7109375" style="4" customWidth="1"/>
    <col min="34" max="35" width="15.7109375" style="4" customWidth="1"/>
    <col min="36" max="36" width="12.7109375" style="4" customWidth="1"/>
    <col min="37" max="37" width="15.7109375" style="4" customWidth="1"/>
    <col min="38" max="38" width="15.7109375" style="7" customWidth="1"/>
    <col min="39" max="39" width="1.7109375" style="4" hidden="1" customWidth="1"/>
    <col min="40" max="41" width="22.7109375" style="4" hidden="1" customWidth="1"/>
    <col min="42" max="42" width="31.7109375" style="4" hidden="1" customWidth="1"/>
    <col min="43" max="43" width="1.7109375" style="4" hidden="1" customWidth="1"/>
    <col min="44" max="45" width="22.7109375" style="4" hidden="1" customWidth="1"/>
    <col min="46" max="46" width="32.28515625" style="4" hidden="1" customWidth="1"/>
    <col min="47" max="47" width="1.7109375" style="4" hidden="1" customWidth="1"/>
    <col min="48" max="48" width="35.5703125" style="4" hidden="1" customWidth="1"/>
    <col min="49" max="49" width="1.7109375" style="4" hidden="1" customWidth="1"/>
    <col min="50" max="16384" width="9.140625" style="4"/>
  </cols>
  <sheetData>
    <row r="2" spans="1:48" ht="22.5">
      <c r="I2" s="134" t="s">
        <v>249</v>
      </c>
    </row>
    <row r="3" spans="1:48">
      <c r="I3" s="70" t="s">
        <v>239</v>
      </c>
    </row>
    <row r="4" spans="1:48">
      <c r="I4" s="129" t="s">
        <v>246</v>
      </c>
      <c r="J4" s="129" t="s">
        <v>247</v>
      </c>
      <c r="K4" s="129" t="s">
        <v>248</v>
      </c>
      <c r="M4" s="217" t="s">
        <v>271</v>
      </c>
      <c r="N4" s="218"/>
      <c r="O4" s="219"/>
    </row>
    <row r="5" spans="1:48">
      <c r="H5" s="171"/>
      <c r="I5" s="130" t="str">
        <f>TOP!$B$2</f>
        <v>NEPAL</v>
      </c>
      <c r="J5" s="169">
        <f>B55</f>
        <v>47</v>
      </c>
      <c r="K5" s="169">
        <f>B184</f>
        <v>176</v>
      </c>
      <c r="M5" s="220"/>
      <c r="N5" s="221"/>
      <c r="O5" s="222"/>
    </row>
    <row r="6" spans="1:48" ht="30" customHeight="1">
      <c r="I6" s="4" t="s">
        <v>250</v>
      </c>
      <c r="U6" s="199" t="s">
        <v>242</v>
      </c>
      <c r="V6" s="201"/>
      <c r="X6" s="202" t="s">
        <v>243</v>
      </c>
      <c r="Y6" s="203"/>
      <c r="AA6" s="202" t="s">
        <v>240</v>
      </c>
      <c r="AB6" s="204"/>
      <c r="AC6" s="204"/>
      <c r="AD6" s="204"/>
      <c r="AE6" s="204"/>
      <c r="AF6" s="203"/>
      <c r="AH6" s="202" t="s">
        <v>241</v>
      </c>
      <c r="AI6" s="204"/>
      <c r="AJ6" s="204"/>
      <c r="AK6" s="204"/>
      <c r="AL6" s="203"/>
      <c r="AN6" s="199" t="s">
        <v>233</v>
      </c>
      <c r="AO6" s="200"/>
      <c r="AP6" s="201"/>
      <c r="AR6" s="199" t="s">
        <v>234</v>
      </c>
      <c r="AS6" s="200"/>
      <c r="AT6" s="201"/>
      <c r="AV6" s="192" t="s">
        <v>235</v>
      </c>
    </row>
    <row r="7" spans="1:48" s="15" customFormat="1" ht="45" customHeight="1">
      <c r="A7" s="11"/>
      <c r="B7" s="101" t="s">
        <v>0</v>
      </c>
      <c r="D7" s="69" t="s">
        <v>1</v>
      </c>
      <c r="F7" s="12" t="s">
        <v>199</v>
      </c>
      <c r="G7" s="12" t="s">
        <v>207</v>
      </c>
      <c r="I7" s="95" t="s">
        <v>2</v>
      </c>
      <c r="J7" s="95" t="s">
        <v>237</v>
      </c>
      <c r="K7" s="96" t="s">
        <v>229</v>
      </c>
      <c r="M7" s="104" t="s">
        <v>202</v>
      </c>
      <c r="N7" s="105" t="s">
        <v>200</v>
      </c>
      <c r="O7" s="104" t="s">
        <v>201</v>
      </c>
      <c r="Q7" s="80" t="s">
        <v>205</v>
      </c>
      <c r="S7" s="106" t="s">
        <v>228</v>
      </c>
      <c r="U7" s="98" t="s">
        <v>203</v>
      </c>
      <c r="V7" s="98" t="s">
        <v>204</v>
      </c>
      <c r="X7" s="81" t="s">
        <v>206</v>
      </c>
      <c r="Y7" s="107" t="s">
        <v>244</v>
      </c>
      <c r="AA7" s="132" t="s">
        <v>219</v>
      </c>
      <c r="AB7" s="132" t="s">
        <v>215</v>
      </c>
      <c r="AC7" s="132" t="s">
        <v>216</v>
      </c>
      <c r="AD7" s="132" t="s">
        <v>217</v>
      </c>
      <c r="AE7" s="132" t="s">
        <v>218</v>
      </c>
      <c r="AF7" s="99" t="s">
        <v>3</v>
      </c>
      <c r="AH7" s="132" t="s">
        <v>220</v>
      </c>
      <c r="AI7" s="132" t="s">
        <v>221</v>
      </c>
      <c r="AJ7" s="132" t="s">
        <v>208</v>
      </c>
      <c r="AK7" s="133" t="s">
        <v>272</v>
      </c>
      <c r="AL7" s="100" t="s">
        <v>209</v>
      </c>
      <c r="AN7" s="84" t="s">
        <v>230</v>
      </c>
      <c r="AO7" s="85" t="s">
        <v>231</v>
      </c>
      <c r="AP7" s="83" t="s">
        <v>232</v>
      </c>
      <c r="AR7" s="84" t="s">
        <v>230</v>
      </c>
      <c r="AS7" s="85" t="s">
        <v>231</v>
      </c>
      <c r="AT7" s="83" t="s">
        <v>232</v>
      </c>
      <c r="AV7" s="193"/>
    </row>
    <row r="8" spans="1:48" s="15" customFormat="1" ht="24" customHeight="1">
      <c r="A8" s="11"/>
      <c r="B8" s="110"/>
      <c r="C8" s="111"/>
      <c r="D8" s="109"/>
      <c r="E8" s="111"/>
      <c r="F8" s="109"/>
      <c r="G8" s="109"/>
      <c r="H8" s="111"/>
      <c r="I8" s="112"/>
      <c r="J8" s="112"/>
      <c r="K8" s="110"/>
      <c r="L8" s="111"/>
      <c r="M8" s="113"/>
      <c r="N8" s="113"/>
      <c r="O8" s="113"/>
      <c r="P8" s="111"/>
      <c r="Q8" s="113"/>
      <c r="R8" s="111"/>
      <c r="S8" s="114"/>
      <c r="T8" s="111"/>
      <c r="U8" s="115"/>
      <c r="V8" s="115"/>
      <c r="W8" s="111"/>
      <c r="X8" s="116"/>
      <c r="Y8" s="117"/>
      <c r="Z8" s="111"/>
      <c r="AA8" s="118"/>
      <c r="AB8" s="118"/>
      <c r="AC8" s="118"/>
      <c r="AD8" s="118"/>
      <c r="AE8" s="118"/>
      <c r="AF8" s="119"/>
      <c r="AG8" s="111"/>
      <c r="AH8" s="117"/>
      <c r="AI8" s="120"/>
      <c r="AJ8" s="121"/>
      <c r="AK8" s="122"/>
      <c r="AL8" s="123"/>
      <c r="AM8" s="124"/>
      <c r="AN8" s="125"/>
      <c r="AO8" s="126"/>
      <c r="AP8" s="127"/>
      <c r="AQ8" s="124"/>
      <c r="AR8" s="125"/>
      <c r="AS8" s="126"/>
      <c r="AT8" s="127"/>
      <c r="AU8" s="124"/>
      <c r="AV8" s="127"/>
    </row>
    <row r="9" spans="1:48" ht="24" customHeight="1">
      <c r="A9" s="16"/>
      <c r="B9" s="17">
        <v>1</v>
      </c>
      <c r="C9" s="10"/>
      <c r="D9" s="18" t="s">
        <v>83</v>
      </c>
      <c r="E9" s="10"/>
      <c r="F9" s="18" t="s">
        <v>22</v>
      </c>
      <c r="G9" s="18" t="s">
        <v>198</v>
      </c>
      <c r="H9" s="10"/>
      <c r="I9" s="19">
        <v>1324171392</v>
      </c>
      <c r="J9" s="19">
        <v>1680</v>
      </c>
      <c r="K9" s="17" t="s">
        <v>9</v>
      </c>
      <c r="L9" s="10"/>
      <c r="M9" s="60">
        <v>150785</v>
      </c>
      <c r="N9" s="60">
        <v>299091</v>
      </c>
      <c r="O9" s="60">
        <v>219670</v>
      </c>
      <c r="P9" s="10"/>
      <c r="Q9" s="60">
        <f>N9*$Q$188</f>
        <v>4486365</v>
      </c>
      <c r="R9" s="10"/>
      <c r="S9" s="62">
        <f t="shared" ref="S9:S40" si="0">Q9+N9</f>
        <v>4785456</v>
      </c>
      <c r="T9" s="10"/>
      <c r="U9" s="64">
        <v>22.6</v>
      </c>
      <c r="V9" s="64">
        <v>16.100000000000001</v>
      </c>
      <c r="W9" s="10"/>
      <c r="X9" s="43">
        <v>172020000000</v>
      </c>
      <c r="Y9" s="36">
        <v>7.4999999999999997E-2</v>
      </c>
      <c r="Z9" s="10"/>
      <c r="AA9" s="20">
        <v>25</v>
      </c>
      <c r="AB9" s="20">
        <v>30</v>
      </c>
      <c r="AC9" s="20">
        <v>5</v>
      </c>
      <c r="AD9" s="20">
        <v>39</v>
      </c>
      <c r="AE9" s="20">
        <v>1</v>
      </c>
      <c r="AF9" s="66">
        <f t="shared" ref="AF9:AF40" si="1">SUM(AA9:AE9)</f>
        <v>100</v>
      </c>
      <c r="AG9" s="10"/>
      <c r="AH9" s="36">
        <v>-8.5000000000000006E-2</v>
      </c>
      <c r="AI9" s="40">
        <v>15861</v>
      </c>
      <c r="AJ9" s="37">
        <v>0.78</v>
      </c>
      <c r="AK9" s="42" t="s">
        <v>213</v>
      </c>
      <c r="AL9" s="41">
        <v>820</v>
      </c>
      <c r="AN9" s="86"/>
      <c r="AO9" s="87"/>
      <c r="AP9" s="88">
        <f t="shared" ref="AP9:AP40" si="2">N9*AN9*AO9</f>
        <v>0</v>
      </c>
      <c r="AR9" s="86">
        <f t="shared" ref="AR9:AR40" si="3">AN9</f>
        <v>0</v>
      </c>
      <c r="AS9" s="87"/>
      <c r="AT9" s="88">
        <f t="shared" ref="AT9:AT40" si="4">Q9*AR9*AS9</f>
        <v>0</v>
      </c>
      <c r="AV9" s="88">
        <v>0</v>
      </c>
    </row>
    <row r="10" spans="1:48" ht="24" customHeight="1">
      <c r="A10" s="16"/>
      <c r="B10" s="17">
        <f>B9+1</f>
        <v>2</v>
      </c>
      <c r="C10" s="10"/>
      <c r="D10" s="18" t="s">
        <v>43</v>
      </c>
      <c r="E10" s="10"/>
      <c r="F10" s="18" t="s">
        <v>18</v>
      </c>
      <c r="G10" s="18" t="s">
        <v>224</v>
      </c>
      <c r="H10" s="10"/>
      <c r="I10" s="19">
        <v>1411415375</v>
      </c>
      <c r="J10" s="19">
        <v>8260</v>
      </c>
      <c r="K10" s="17" t="s">
        <v>9</v>
      </c>
      <c r="L10" s="10"/>
      <c r="M10" s="60">
        <v>58022</v>
      </c>
      <c r="N10" s="60">
        <v>256180</v>
      </c>
      <c r="O10" s="60">
        <v>272069</v>
      </c>
      <c r="P10" s="10"/>
      <c r="Q10" s="60">
        <f>N10*$Q$188</f>
        <v>3842700</v>
      </c>
      <c r="R10" s="10"/>
      <c r="S10" s="62">
        <f t="shared" si="0"/>
        <v>4098880</v>
      </c>
      <c r="T10" s="10"/>
      <c r="U10" s="64">
        <v>18.2</v>
      </c>
      <c r="V10" s="64">
        <v>19.38</v>
      </c>
      <c r="W10" s="10"/>
      <c r="X10" s="43">
        <v>691430000000</v>
      </c>
      <c r="Y10" s="36">
        <v>6.2E-2</v>
      </c>
      <c r="Z10" s="10"/>
      <c r="AA10" s="20">
        <v>15</v>
      </c>
      <c r="AB10" s="20">
        <v>17</v>
      </c>
      <c r="AC10" s="20">
        <v>8</v>
      </c>
      <c r="AD10" s="20">
        <v>59</v>
      </c>
      <c r="AE10" s="20">
        <v>1</v>
      </c>
      <c r="AF10" s="66">
        <f t="shared" si="1"/>
        <v>100</v>
      </c>
      <c r="AG10" s="10"/>
      <c r="AH10" s="36">
        <v>-2.9000000000000001E-2</v>
      </c>
      <c r="AI10" s="40">
        <v>17723</v>
      </c>
      <c r="AJ10" s="37">
        <v>0.72</v>
      </c>
      <c r="AK10" s="42" t="s">
        <v>213</v>
      </c>
      <c r="AL10" s="41">
        <v>990</v>
      </c>
      <c r="AN10" s="86"/>
      <c r="AO10" s="87"/>
      <c r="AP10" s="88">
        <f t="shared" si="2"/>
        <v>0</v>
      </c>
      <c r="AR10" s="86">
        <f t="shared" si="3"/>
        <v>0</v>
      </c>
      <c r="AS10" s="87"/>
      <c r="AT10" s="88">
        <f t="shared" si="4"/>
        <v>0</v>
      </c>
      <c r="AV10" s="88">
        <v>0</v>
      </c>
    </row>
    <row r="11" spans="1:48" ht="24" customHeight="1">
      <c r="A11" s="16"/>
      <c r="B11" s="17">
        <f>B10+1</f>
        <v>3</v>
      </c>
      <c r="C11" s="10"/>
      <c r="D11" s="18" t="s">
        <v>32</v>
      </c>
      <c r="E11" s="10"/>
      <c r="F11" s="18" t="s">
        <v>13</v>
      </c>
      <c r="G11" s="18" t="s">
        <v>222</v>
      </c>
      <c r="H11" s="10"/>
      <c r="I11" s="19">
        <v>207652864</v>
      </c>
      <c r="J11" s="19">
        <v>8840</v>
      </c>
      <c r="K11" s="17" t="s">
        <v>9</v>
      </c>
      <c r="L11" s="10"/>
      <c r="M11" s="60">
        <v>38651</v>
      </c>
      <c r="N11" s="60">
        <v>41007</v>
      </c>
      <c r="O11" s="60">
        <v>46009</v>
      </c>
      <c r="P11" s="10"/>
      <c r="Q11" s="60">
        <f>N11*$Q$188</f>
        <v>615105</v>
      </c>
      <c r="R11" s="10"/>
      <c r="S11" s="62">
        <f t="shared" si="0"/>
        <v>656112</v>
      </c>
      <c r="T11" s="10"/>
      <c r="U11" s="64">
        <v>19.7</v>
      </c>
      <c r="V11" s="64">
        <v>21.9</v>
      </c>
      <c r="W11" s="10"/>
      <c r="X11" s="43">
        <v>117950000000</v>
      </c>
      <c r="Y11" s="36">
        <v>6.6000000000000003E-2</v>
      </c>
      <c r="Z11" s="10"/>
      <c r="AA11" s="20">
        <v>32</v>
      </c>
      <c r="AB11" s="20">
        <v>38</v>
      </c>
      <c r="AC11" s="20">
        <v>2</v>
      </c>
      <c r="AD11" s="20">
        <v>27</v>
      </c>
      <c r="AE11" s="20">
        <v>1</v>
      </c>
      <c r="AF11" s="66">
        <f t="shared" si="1"/>
        <v>100</v>
      </c>
      <c r="AG11" s="10"/>
      <c r="AH11" s="36">
        <v>-7.1999999999999995E-2</v>
      </c>
      <c r="AI11" s="40">
        <v>45204</v>
      </c>
      <c r="AJ11" s="37">
        <v>0.82</v>
      </c>
      <c r="AK11" s="42" t="s">
        <v>210</v>
      </c>
      <c r="AL11" s="41">
        <v>1140</v>
      </c>
      <c r="AN11" s="86"/>
      <c r="AO11" s="87"/>
      <c r="AP11" s="88">
        <f t="shared" si="2"/>
        <v>0</v>
      </c>
      <c r="AR11" s="86">
        <f t="shared" si="3"/>
        <v>0</v>
      </c>
      <c r="AS11" s="87"/>
      <c r="AT11" s="88">
        <f t="shared" si="4"/>
        <v>0</v>
      </c>
      <c r="AV11" s="88">
        <v>0</v>
      </c>
    </row>
    <row r="12" spans="1:48" ht="24" customHeight="1">
      <c r="A12" s="16"/>
      <c r="B12" s="17">
        <f>B11+1</f>
        <v>4</v>
      </c>
      <c r="C12" s="10"/>
      <c r="D12" s="18" t="s">
        <v>179</v>
      </c>
      <c r="E12" s="10"/>
      <c r="F12" s="18" t="s">
        <v>13</v>
      </c>
      <c r="G12" s="18" t="s">
        <v>222</v>
      </c>
      <c r="H12" s="10"/>
      <c r="I12" s="19">
        <v>322179616</v>
      </c>
      <c r="J12" s="19">
        <v>56180</v>
      </c>
      <c r="K12" s="17" t="s">
        <v>14</v>
      </c>
      <c r="L12" s="10"/>
      <c r="M12" s="60">
        <v>35092</v>
      </c>
      <c r="N12" s="60">
        <v>39888</v>
      </c>
      <c r="O12" s="60">
        <v>39888</v>
      </c>
      <c r="P12" s="10"/>
      <c r="Q12" s="60">
        <f>N12*$Q$189</f>
        <v>1196640</v>
      </c>
      <c r="R12" s="10"/>
      <c r="S12" s="62">
        <f t="shared" si="0"/>
        <v>1236528</v>
      </c>
      <c r="T12" s="10"/>
      <c r="U12" s="64">
        <v>12.4</v>
      </c>
      <c r="V12" s="64">
        <v>12.4</v>
      </c>
      <c r="W12" s="10"/>
      <c r="X12" s="43">
        <f>AP12+AT12</f>
        <v>1847746247500.8</v>
      </c>
      <c r="Y12" s="36">
        <f>X12/AV12</f>
        <v>9.8772985914406378E-2</v>
      </c>
      <c r="Z12" s="10"/>
      <c r="AA12" s="20">
        <v>63.9</v>
      </c>
      <c r="AB12" s="20">
        <v>14.2</v>
      </c>
      <c r="AC12" s="20">
        <v>2.2999999999999998</v>
      </c>
      <c r="AD12" s="20">
        <v>15.3</v>
      </c>
      <c r="AE12" s="20">
        <v>4.3</v>
      </c>
      <c r="AF12" s="66">
        <f t="shared" si="1"/>
        <v>99.999999999999986</v>
      </c>
      <c r="AG12" s="10"/>
      <c r="AH12" s="72"/>
      <c r="AI12" s="73"/>
      <c r="AJ12" s="74"/>
      <c r="AK12" s="75"/>
      <c r="AL12" s="76"/>
      <c r="AN12" s="57">
        <v>57904.201999999997</v>
      </c>
      <c r="AO12" s="35">
        <v>80</v>
      </c>
      <c r="AP12" s="43">
        <f t="shared" si="2"/>
        <v>184774624750.07999</v>
      </c>
      <c r="AR12" s="57">
        <f t="shared" si="3"/>
        <v>57904.201999999997</v>
      </c>
      <c r="AS12" s="35">
        <v>24</v>
      </c>
      <c r="AT12" s="43">
        <f t="shared" si="4"/>
        <v>1662971622750.72</v>
      </c>
      <c r="AV12" s="43">
        <v>18707000000000</v>
      </c>
    </row>
    <row r="13" spans="1:48" ht="24" customHeight="1">
      <c r="A13" s="16"/>
      <c r="B13" s="17">
        <f t="shared" ref="B13:B76" si="5">B12+1</f>
        <v>5</v>
      </c>
      <c r="C13" s="10"/>
      <c r="D13" s="18" t="s">
        <v>126</v>
      </c>
      <c r="E13" s="10"/>
      <c r="F13" s="18" t="s">
        <v>11</v>
      </c>
      <c r="G13" s="18" t="s">
        <v>11</v>
      </c>
      <c r="H13" s="10"/>
      <c r="I13" s="19">
        <v>185989632</v>
      </c>
      <c r="J13" s="19">
        <v>2450</v>
      </c>
      <c r="K13" s="17" t="s">
        <v>9</v>
      </c>
      <c r="L13" s="10"/>
      <c r="M13" s="60">
        <v>5053</v>
      </c>
      <c r="N13" s="60">
        <v>39802</v>
      </c>
      <c r="O13" s="60">
        <v>19710</v>
      </c>
      <c r="P13" s="10"/>
      <c r="Q13" s="60">
        <f t="shared" ref="Q13:Q32" si="6">N13*$Q$188</f>
        <v>597030</v>
      </c>
      <c r="R13" s="10"/>
      <c r="S13" s="62">
        <f t="shared" si="0"/>
        <v>636832</v>
      </c>
      <c r="T13" s="10"/>
      <c r="U13" s="64">
        <v>21.4</v>
      </c>
      <c r="V13" s="64">
        <v>9.86</v>
      </c>
      <c r="W13" s="10"/>
      <c r="X13" s="43">
        <v>28790000000</v>
      </c>
      <c r="Y13" s="36">
        <v>7.0999999999999994E-2</v>
      </c>
      <c r="Z13" s="10"/>
      <c r="AA13" s="20">
        <v>52</v>
      </c>
      <c r="AB13" s="20">
        <v>8</v>
      </c>
      <c r="AC13" s="20">
        <v>2</v>
      </c>
      <c r="AD13" s="20">
        <v>37</v>
      </c>
      <c r="AE13" s="20">
        <v>1</v>
      </c>
      <c r="AF13" s="66">
        <f t="shared" si="1"/>
        <v>100</v>
      </c>
      <c r="AG13" s="10"/>
      <c r="AH13" s="36">
        <v>8.0000000000000002E-3</v>
      </c>
      <c r="AI13" s="40">
        <v>6309</v>
      </c>
      <c r="AJ13" s="37">
        <v>0.45</v>
      </c>
      <c r="AK13" s="42" t="s">
        <v>214</v>
      </c>
      <c r="AL13" s="41">
        <v>631</v>
      </c>
      <c r="AN13" s="86"/>
      <c r="AO13" s="87"/>
      <c r="AP13" s="88">
        <f t="shared" si="2"/>
        <v>0</v>
      </c>
      <c r="AR13" s="86">
        <f t="shared" si="3"/>
        <v>0</v>
      </c>
      <c r="AS13" s="87"/>
      <c r="AT13" s="88">
        <f t="shared" si="4"/>
        <v>0</v>
      </c>
      <c r="AV13" s="88">
        <v>0</v>
      </c>
    </row>
    <row r="14" spans="1:48" ht="24" customHeight="1">
      <c r="A14" s="16"/>
      <c r="B14" s="17">
        <f t="shared" si="5"/>
        <v>6</v>
      </c>
      <c r="C14" s="10"/>
      <c r="D14" s="18" t="s">
        <v>84</v>
      </c>
      <c r="E14" s="10"/>
      <c r="F14" s="18" t="s">
        <v>22</v>
      </c>
      <c r="G14" s="18" t="s">
        <v>224</v>
      </c>
      <c r="H14" s="10"/>
      <c r="I14" s="19">
        <v>261115456</v>
      </c>
      <c r="J14" s="19">
        <v>3400</v>
      </c>
      <c r="K14" s="17" t="s">
        <v>9</v>
      </c>
      <c r="L14" s="10"/>
      <c r="M14" s="60">
        <v>31282</v>
      </c>
      <c r="N14" s="60">
        <v>31726</v>
      </c>
      <c r="O14" s="60">
        <v>35692</v>
      </c>
      <c r="P14" s="10"/>
      <c r="Q14" s="60">
        <f t="shared" si="6"/>
        <v>475890</v>
      </c>
      <c r="R14" s="10"/>
      <c r="S14" s="62">
        <f t="shared" si="0"/>
        <v>507616</v>
      </c>
      <c r="T14" s="10"/>
      <c r="U14" s="64">
        <v>12.2</v>
      </c>
      <c r="V14" s="64">
        <v>13.94</v>
      </c>
      <c r="W14" s="10"/>
      <c r="X14" s="43">
        <v>37650000000</v>
      </c>
      <c r="Y14" s="36">
        <v>0.04</v>
      </c>
      <c r="Z14" s="10"/>
      <c r="AA14" s="20">
        <v>35</v>
      </c>
      <c r="AB14" s="20">
        <v>20</v>
      </c>
      <c r="AC14" s="20">
        <v>5</v>
      </c>
      <c r="AD14" s="20">
        <v>39</v>
      </c>
      <c r="AE14" s="20">
        <v>1</v>
      </c>
      <c r="AF14" s="66">
        <f t="shared" si="1"/>
        <v>100</v>
      </c>
      <c r="AG14" s="10"/>
      <c r="AH14" s="36">
        <v>-7.5999999999999998E-2</v>
      </c>
      <c r="AI14" s="40">
        <v>49173</v>
      </c>
      <c r="AJ14" s="37">
        <v>0.76</v>
      </c>
      <c r="AK14" s="42" t="s">
        <v>213</v>
      </c>
      <c r="AL14" s="41">
        <v>832</v>
      </c>
      <c r="AN14" s="86"/>
      <c r="AO14" s="87"/>
      <c r="AP14" s="88">
        <f t="shared" si="2"/>
        <v>0</v>
      </c>
      <c r="AR14" s="86">
        <f t="shared" si="3"/>
        <v>0</v>
      </c>
      <c r="AS14" s="87"/>
      <c r="AT14" s="88">
        <f t="shared" si="4"/>
        <v>0</v>
      </c>
      <c r="AV14" s="88">
        <v>0</v>
      </c>
    </row>
    <row r="15" spans="1:48" ht="24" customHeight="1">
      <c r="A15" s="16"/>
      <c r="B15" s="17">
        <f t="shared" si="5"/>
        <v>7</v>
      </c>
      <c r="C15" s="10"/>
      <c r="D15" s="18" t="s">
        <v>129</v>
      </c>
      <c r="E15" s="10"/>
      <c r="F15" s="18" t="s">
        <v>5</v>
      </c>
      <c r="G15" s="18" t="s">
        <v>198</v>
      </c>
      <c r="H15" s="10"/>
      <c r="I15" s="19">
        <v>193203472</v>
      </c>
      <c r="J15" s="19">
        <v>1510</v>
      </c>
      <c r="K15" s="17" t="s">
        <v>9</v>
      </c>
      <c r="L15" s="10"/>
      <c r="M15" s="60">
        <v>4448</v>
      </c>
      <c r="N15" s="60">
        <v>27582</v>
      </c>
      <c r="O15" s="60">
        <v>52708</v>
      </c>
      <c r="P15" s="10"/>
      <c r="Q15" s="60">
        <f t="shared" si="6"/>
        <v>413730</v>
      </c>
      <c r="R15" s="10"/>
      <c r="S15" s="62">
        <f t="shared" si="0"/>
        <v>441312</v>
      </c>
      <c r="T15" s="10"/>
      <c r="U15" s="64">
        <v>14.3</v>
      </c>
      <c r="V15" s="64">
        <v>25.16</v>
      </c>
      <c r="W15" s="10"/>
      <c r="X15" s="43">
        <v>13230000000</v>
      </c>
      <c r="Y15" s="36">
        <v>4.7E-2</v>
      </c>
      <c r="Z15" s="10"/>
      <c r="AA15" s="20">
        <v>21</v>
      </c>
      <c r="AB15" s="20">
        <v>20</v>
      </c>
      <c r="AC15" s="20">
        <v>8</v>
      </c>
      <c r="AD15" s="20">
        <v>50</v>
      </c>
      <c r="AE15" s="20">
        <v>1</v>
      </c>
      <c r="AF15" s="66">
        <f t="shared" si="1"/>
        <v>100</v>
      </c>
      <c r="AG15" s="10"/>
      <c r="AH15" s="36">
        <v>-3.1E-2</v>
      </c>
      <c r="AI15" s="40">
        <v>9499</v>
      </c>
      <c r="AJ15" s="37">
        <v>0.75</v>
      </c>
      <c r="AK15" s="42" t="s">
        <v>213</v>
      </c>
      <c r="AL15" s="41">
        <v>1461</v>
      </c>
      <c r="AN15" s="86"/>
      <c r="AO15" s="87"/>
      <c r="AP15" s="88">
        <f t="shared" si="2"/>
        <v>0</v>
      </c>
      <c r="AR15" s="86">
        <f t="shared" si="3"/>
        <v>0</v>
      </c>
      <c r="AS15" s="87"/>
      <c r="AT15" s="88">
        <f t="shared" si="4"/>
        <v>0</v>
      </c>
      <c r="AV15" s="88">
        <v>0</v>
      </c>
    </row>
    <row r="16" spans="1:48" ht="25.5" customHeight="1">
      <c r="A16" s="16"/>
      <c r="B16" s="17">
        <f t="shared" si="5"/>
        <v>8</v>
      </c>
      <c r="C16" s="10"/>
      <c r="D16" s="18" t="s">
        <v>65</v>
      </c>
      <c r="E16" s="10"/>
      <c r="F16" s="18" t="s">
        <v>11</v>
      </c>
      <c r="G16" s="18" t="s">
        <v>11</v>
      </c>
      <c r="H16" s="10"/>
      <c r="I16" s="19">
        <v>102403200</v>
      </c>
      <c r="J16" s="19">
        <v>660</v>
      </c>
      <c r="K16" s="17" t="s">
        <v>6</v>
      </c>
      <c r="L16" s="10"/>
      <c r="M16" s="60">
        <v>4352</v>
      </c>
      <c r="N16" s="60">
        <v>27326</v>
      </c>
      <c r="O16" s="60">
        <v>9639</v>
      </c>
      <c r="P16" s="10"/>
      <c r="Q16" s="60">
        <f t="shared" si="6"/>
        <v>409890</v>
      </c>
      <c r="R16" s="10"/>
      <c r="S16" s="62">
        <f t="shared" si="0"/>
        <v>437216</v>
      </c>
      <c r="T16" s="10"/>
      <c r="U16" s="64">
        <v>26.7</v>
      </c>
      <c r="V16" s="64">
        <v>9.6</v>
      </c>
      <c r="W16" s="10"/>
      <c r="X16" s="43">
        <v>6480000000</v>
      </c>
      <c r="Y16" s="36">
        <v>8.8999999999999996E-2</v>
      </c>
      <c r="Z16" s="10"/>
      <c r="AA16" s="20">
        <v>48</v>
      </c>
      <c r="AB16" s="20">
        <v>5</v>
      </c>
      <c r="AC16" s="20">
        <v>3</v>
      </c>
      <c r="AD16" s="20">
        <v>43</v>
      </c>
      <c r="AE16" s="20">
        <v>1</v>
      </c>
      <c r="AF16" s="66">
        <f t="shared" si="1"/>
        <v>100</v>
      </c>
      <c r="AG16" s="10"/>
      <c r="AH16" s="36">
        <v>-0.1</v>
      </c>
      <c r="AI16" s="40">
        <v>692</v>
      </c>
      <c r="AJ16" s="37">
        <v>0.6</v>
      </c>
      <c r="AK16" s="42" t="s">
        <v>214</v>
      </c>
      <c r="AL16" s="41">
        <v>550</v>
      </c>
      <c r="AN16" s="86"/>
      <c r="AO16" s="87"/>
      <c r="AP16" s="88">
        <f t="shared" si="2"/>
        <v>0</v>
      </c>
      <c r="AR16" s="86">
        <f t="shared" si="3"/>
        <v>0</v>
      </c>
      <c r="AS16" s="87"/>
      <c r="AT16" s="88">
        <f t="shared" si="4"/>
        <v>0</v>
      </c>
      <c r="AV16" s="88">
        <v>0</v>
      </c>
    </row>
    <row r="17" spans="1:48" ht="24" customHeight="1">
      <c r="A17" s="16"/>
      <c r="B17" s="17">
        <f t="shared" si="5"/>
        <v>9</v>
      </c>
      <c r="C17" s="10"/>
      <c r="D17" s="18" t="s">
        <v>54</v>
      </c>
      <c r="E17" s="10"/>
      <c r="F17" s="18" t="s">
        <v>11</v>
      </c>
      <c r="G17" s="18" t="s">
        <v>11</v>
      </c>
      <c r="H17" s="10"/>
      <c r="I17" s="19">
        <v>78736152</v>
      </c>
      <c r="J17" s="19">
        <v>420</v>
      </c>
      <c r="K17" s="17" t="s">
        <v>6</v>
      </c>
      <c r="L17" s="10"/>
      <c r="M17" s="60">
        <v>385</v>
      </c>
      <c r="N17" s="60">
        <v>26529</v>
      </c>
      <c r="O17" s="60">
        <v>20521</v>
      </c>
      <c r="P17" s="10"/>
      <c r="Q17" s="60">
        <f t="shared" si="6"/>
        <v>397935</v>
      </c>
      <c r="R17" s="10"/>
      <c r="S17" s="62">
        <f t="shared" si="0"/>
        <v>424464</v>
      </c>
      <c r="T17" s="10"/>
      <c r="U17" s="64">
        <v>33.700000000000003</v>
      </c>
      <c r="V17" s="64">
        <v>26.06</v>
      </c>
      <c r="W17" s="10"/>
      <c r="X17" s="43">
        <v>4160000000</v>
      </c>
      <c r="Y17" s="36">
        <v>0.112</v>
      </c>
      <c r="Z17" s="10"/>
      <c r="AA17" s="20">
        <v>53</v>
      </c>
      <c r="AB17" s="20">
        <v>3</v>
      </c>
      <c r="AC17" s="20">
        <v>1</v>
      </c>
      <c r="AD17" s="20">
        <v>42</v>
      </c>
      <c r="AE17" s="20">
        <v>1</v>
      </c>
      <c r="AF17" s="66">
        <f t="shared" si="1"/>
        <v>100</v>
      </c>
      <c r="AG17" s="10"/>
      <c r="AH17" s="36">
        <v>-7.6999999999999999E-2</v>
      </c>
      <c r="AI17" s="40">
        <v>518</v>
      </c>
      <c r="AJ17" s="37">
        <v>0.62</v>
      </c>
      <c r="AK17" s="42" t="s">
        <v>213</v>
      </c>
      <c r="AL17" s="41">
        <v>1728</v>
      </c>
      <c r="AN17" s="86"/>
      <c r="AO17" s="87"/>
      <c r="AP17" s="88">
        <f t="shared" si="2"/>
        <v>0</v>
      </c>
      <c r="AR17" s="86">
        <f t="shared" si="3"/>
        <v>0</v>
      </c>
      <c r="AS17" s="87"/>
      <c r="AT17" s="88">
        <f t="shared" si="4"/>
        <v>0</v>
      </c>
      <c r="AV17" s="88">
        <v>0</v>
      </c>
    </row>
    <row r="18" spans="1:48" ht="24" customHeight="1">
      <c r="A18" s="16"/>
      <c r="B18" s="17">
        <f t="shared" si="5"/>
        <v>10</v>
      </c>
      <c r="C18" s="10"/>
      <c r="D18" s="18" t="s">
        <v>140</v>
      </c>
      <c r="E18" s="10"/>
      <c r="F18" s="18" t="s">
        <v>8</v>
      </c>
      <c r="G18" s="18" t="s">
        <v>212</v>
      </c>
      <c r="H18" s="10"/>
      <c r="I18" s="19">
        <v>143964512</v>
      </c>
      <c r="J18" s="19">
        <v>9720</v>
      </c>
      <c r="K18" s="17" t="s">
        <v>9</v>
      </c>
      <c r="L18" s="10"/>
      <c r="M18" s="60">
        <v>20308</v>
      </c>
      <c r="N18" s="60">
        <v>25969</v>
      </c>
      <c r="O18" s="60">
        <v>24864</v>
      </c>
      <c r="P18" s="10"/>
      <c r="Q18" s="60">
        <f t="shared" si="6"/>
        <v>389535</v>
      </c>
      <c r="R18" s="10"/>
      <c r="S18" s="62">
        <f t="shared" si="0"/>
        <v>415504</v>
      </c>
      <c r="T18" s="10"/>
      <c r="U18" s="64">
        <v>18</v>
      </c>
      <c r="V18" s="64">
        <v>17.010000000000002</v>
      </c>
      <c r="W18" s="10"/>
      <c r="X18" s="43">
        <v>75510000000</v>
      </c>
      <c r="Y18" s="36">
        <v>5.8999999999999997E-2</v>
      </c>
      <c r="Z18" s="10"/>
      <c r="AA18" s="20">
        <v>59</v>
      </c>
      <c r="AB18" s="20">
        <v>6</v>
      </c>
      <c r="AC18" s="20">
        <v>2</v>
      </c>
      <c r="AD18" s="20">
        <v>32</v>
      </c>
      <c r="AE18" s="20">
        <v>1</v>
      </c>
      <c r="AF18" s="66">
        <f t="shared" si="1"/>
        <v>100</v>
      </c>
      <c r="AG18" s="10"/>
      <c r="AH18" s="36">
        <v>-0.14399999999999999</v>
      </c>
      <c r="AI18" s="40">
        <v>37519</v>
      </c>
      <c r="AJ18" s="37">
        <v>0.83</v>
      </c>
      <c r="AK18" s="42" t="s">
        <v>213</v>
      </c>
      <c r="AL18" s="41">
        <v>1024</v>
      </c>
      <c r="AN18" s="86"/>
      <c r="AO18" s="87"/>
      <c r="AP18" s="88">
        <f t="shared" si="2"/>
        <v>0</v>
      </c>
      <c r="AR18" s="86">
        <f t="shared" si="3"/>
        <v>0</v>
      </c>
      <c r="AS18" s="87"/>
      <c r="AT18" s="88">
        <f t="shared" si="4"/>
        <v>0</v>
      </c>
      <c r="AV18" s="88">
        <v>0</v>
      </c>
    </row>
    <row r="19" spans="1:48" ht="24" customHeight="1">
      <c r="A19" s="16"/>
      <c r="B19" s="17">
        <f t="shared" si="5"/>
        <v>11</v>
      </c>
      <c r="C19" s="10"/>
      <c r="D19" s="18" t="s">
        <v>184</v>
      </c>
      <c r="E19" s="10"/>
      <c r="F19" s="18" t="s">
        <v>18</v>
      </c>
      <c r="G19" s="18" t="s">
        <v>224</v>
      </c>
      <c r="H19" s="10"/>
      <c r="I19" s="19">
        <v>94569072</v>
      </c>
      <c r="J19" s="19">
        <v>2050</v>
      </c>
      <c r="K19" s="17" t="s">
        <v>9</v>
      </c>
      <c r="L19" s="10"/>
      <c r="M19" s="60">
        <v>8417</v>
      </c>
      <c r="N19" s="60">
        <v>24970</v>
      </c>
      <c r="O19" s="60">
        <v>21599</v>
      </c>
      <c r="P19" s="10"/>
      <c r="Q19" s="60">
        <f t="shared" si="6"/>
        <v>374550</v>
      </c>
      <c r="R19" s="10"/>
      <c r="S19" s="62">
        <f t="shared" si="0"/>
        <v>399520</v>
      </c>
      <c r="T19" s="10"/>
      <c r="U19" s="64">
        <v>26.4</v>
      </c>
      <c r="V19" s="64">
        <v>22.65</v>
      </c>
      <c r="W19" s="10"/>
      <c r="X19" s="43">
        <v>18020000000</v>
      </c>
      <c r="Y19" s="36">
        <v>8.7999999999999995E-2</v>
      </c>
      <c r="Z19" s="10"/>
      <c r="AA19" s="20">
        <v>30</v>
      </c>
      <c r="AB19" s="20">
        <v>20</v>
      </c>
      <c r="AC19" s="20">
        <v>2</v>
      </c>
      <c r="AD19" s="20">
        <v>47</v>
      </c>
      <c r="AE19" s="20">
        <v>1</v>
      </c>
      <c r="AF19" s="66">
        <f t="shared" si="1"/>
        <v>100</v>
      </c>
      <c r="AG19" s="10"/>
      <c r="AH19" s="36">
        <v>-4.2000000000000003E-2</v>
      </c>
      <c r="AI19" s="40">
        <v>53577</v>
      </c>
      <c r="AJ19" s="37">
        <v>0.82</v>
      </c>
      <c r="AK19" s="42" t="s">
        <v>213</v>
      </c>
      <c r="AL19" s="41">
        <v>1157</v>
      </c>
      <c r="AN19" s="86"/>
      <c r="AO19" s="87"/>
      <c r="AP19" s="88">
        <f t="shared" si="2"/>
        <v>0</v>
      </c>
      <c r="AR19" s="86">
        <f t="shared" si="3"/>
        <v>0</v>
      </c>
      <c r="AS19" s="87"/>
      <c r="AT19" s="88">
        <f t="shared" si="4"/>
        <v>0</v>
      </c>
      <c r="AV19" s="88">
        <v>0</v>
      </c>
    </row>
    <row r="20" spans="1:48" ht="24" customHeight="1">
      <c r="A20" s="16"/>
      <c r="B20" s="17">
        <f t="shared" si="5"/>
        <v>12</v>
      </c>
      <c r="C20" s="10"/>
      <c r="D20" s="18" t="s">
        <v>21</v>
      </c>
      <c r="E20" s="10"/>
      <c r="F20" s="18" t="s">
        <v>22</v>
      </c>
      <c r="G20" s="18" t="s">
        <v>198</v>
      </c>
      <c r="H20" s="10"/>
      <c r="I20" s="19">
        <v>162951552</v>
      </c>
      <c r="J20" s="19">
        <v>1330</v>
      </c>
      <c r="K20" s="17" t="s">
        <v>9</v>
      </c>
      <c r="L20" s="10"/>
      <c r="M20" s="60">
        <v>2376</v>
      </c>
      <c r="N20" s="60">
        <v>24954</v>
      </c>
      <c r="O20" s="60">
        <v>11825</v>
      </c>
      <c r="P20" s="10"/>
      <c r="Q20" s="60">
        <f t="shared" si="6"/>
        <v>374310</v>
      </c>
      <c r="R20" s="10"/>
      <c r="S20" s="62">
        <f t="shared" si="0"/>
        <v>399264</v>
      </c>
      <c r="T20" s="10"/>
      <c r="U20" s="64">
        <v>15.3</v>
      </c>
      <c r="V20" s="64">
        <v>7.61</v>
      </c>
      <c r="W20" s="10"/>
      <c r="X20" s="43">
        <v>11270000000</v>
      </c>
      <c r="Y20" s="36">
        <v>5.0999999999999997E-2</v>
      </c>
      <c r="Z20" s="10"/>
      <c r="AA20" s="20">
        <v>18</v>
      </c>
      <c r="AB20" s="20">
        <v>33</v>
      </c>
      <c r="AC20" s="20">
        <v>12</v>
      </c>
      <c r="AD20" s="20">
        <v>32</v>
      </c>
      <c r="AE20" s="20">
        <v>5</v>
      </c>
      <c r="AF20" s="66">
        <f t="shared" si="1"/>
        <v>100</v>
      </c>
      <c r="AG20" s="10"/>
      <c r="AH20" s="36">
        <v>-4.3999999999999997E-2</v>
      </c>
      <c r="AI20" s="40">
        <v>1767</v>
      </c>
      <c r="AJ20" s="37">
        <v>0.67</v>
      </c>
      <c r="AK20" s="42" t="s">
        <v>223</v>
      </c>
      <c r="AL20" s="41">
        <v>417</v>
      </c>
      <c r="AN20" s="86"/>
      <c r="AO20" s="87"/>
      <c r="AP20" s="88">
        <f t="shared" si="2"/>
        <v>0</v>
      </c>
      <c r="AR20" s="86">
        <f t="shared" si="3"/>
        <v>0</v>
      </c>
      <c r="AS20" s="87"/>
      <c r="AT20" s="88">
        <f t="shared" si="4"/>
        <v>0</v>
      </c>
      <c r="AV20" s="88">
        <v>0</v>
      </c>
    </row>
    <row r="21" spans="1:48" ht="24" customHeight="1">
      <c r="A21" s="16"/>
      <c r="B21" s="17">
        <f t="shared" si="5"/>
        <v>13</v>
      </c>
      <c r="C21" s="10"/>
      <c r="D21" s="18" t="s">
        <v>165</v>
      </c>
      <c r="E21" s="10"/>
      <c r="F21" s="18" t="s">
        <v>22</v>
      </c>
      <c r="G21" s="18" t="s">
        <v>224</v>
      </c>
      <c r="H21" s="10"/>
      <c r="I21" s="19">
        <v>68863512</v>
      </c>
      <c r="J21" s="19">
        <v>5640</v>
      </c>
      <c r="K21" s="17" t="s">
        <v>9</v>
      </c>
      <c r="L21" s="10"/>
      <c r="M21" s="60">
        <v>21745</v>
      </c>
      <c r="N21" s="60">
        <v>22491</v>
      </c>
      <c r="O21" s="60">
        <v>19110</v>
      </c>
      <c r="P21" s="10"/>
      <c r="Q21" s="60">
        <f t="shared" si="6"/>
        <v>337365</v>
      </c>
      <c r="R21" s="10"/>
      <c r="S21" s="62">
        <f t="shared" si="0"/>
        <v>359856</v>
      </c>
      <c r="T21" s="10"/>
      <c r="U21" s="64">
        <v>32.700000000000003</v>
      </c>
      <c r="V21" s="64">
        <v>27.14</v>
      </c>
      <c r="W21" s="10"/>
      <c r="X21" s="43">
        <v>44710000000</v>
      </c>
      <c r="Y21" s="36">
        <v>0.109</v>
      </c>
      <c r="Z21" s="10"/>
      <c r="AA21" s="20">
        <v>30</v>
      </c>
      <c r="AB21" s="20">
        <v>50</v>
      </c>
      <c r="AC21" s="20">
        <v>2</v>
      </c>
      <c r="AD21" s="20">
        <v>17</v>
      </c>
      <c r="AE21" s="20">
        <v>1</v>
      </c>
      <c r="AF21" s="66">
        <f t="shared" si="1"/>
        <v>100</v>
      </c>
      <c r="AG21" s="10"/>
      <c r="AH21" s="36">
        <v>1.4999999999999999E-2</v>
      </c>
      <c r="AI21" s="40">
        <v>54220</v>
      </c>
      <c r="AJ21" s="37">
        <v>0.82</v>
      </c>
      <c r="AK21" s="42" t="s">
        <v>213</v>
      </c>
      <c r="AL21" s="41">
        <v>1494</v>
      </c>
      <c r="AN21" s="86"/>
      <c r="AO21" s="87"/>
      <c r="AP21" s="88">
        <f t="shared" si="2"/>
        <v>0</v>
      </c>
      <c r="AR21" s="86">
        <f t="shared" si="3"/>
        <v>0</v>
      </c>
      <c r="AS21" s="87"/>
      <c r="AT21" s="88">
        <f t="shared" si="4"/>
        <v>0</v>
      </c>
      <c r="AV21" s="88">
        <v>0</v>
      </c>
    </row>
    <row r="22" spans="1:48" ht="24" customHeight="1">
      <c r="A22" s="16"/>
      <c r="B22" s="17">
        <f t="shared" si="5"/>
        <v>14</v>
      </c>
      <c r="C22" s="10"/>
      <c r="D22" s="18" t="s">
        <v>114</v>
      </c>
      <c r="E22" s="10"/>
      <c r="F22" s="18" t="s">
        <v>13</v>
      </c>
      <c r="G22" s="18" t="s">
        <v>222</v>
      </c>
      <c r="H22" s="10"/>
      <c r="I22" s="19">
        <v>127540424</v>
      </c>
      <c r="J22" s="19">
        <v>9040</v>
      </c>
      <c r="K22" s="17" t="s">
        <v>9</v>
      </c>
      <c r="L22" s="10"/>
      <c r="M22" s="60">
        <v>16039</v>
      </c>
      <c r="N22" s="60">
        <v>16725</v>
      </c>
      <c r="O22" s="60">
        <v>19676</v>
      </c>
      <c r="P22" s="10"/>
      <c r="Q22" s="60">
        <f t="shared" si="6"/>
        <v>250875</v>
      </c>
      <c r="R22" s="10"/>
      <c r="S22" s="62">
        <f t="shared" si="0"/>
        <v>267600</v>
      </c>
      <c r="T22" s="10"/>
      <c r="U22" s="64">
        <v>13.1</v>
      </c>
      <c r="V22" s="64">
        <v>15.73</v>
      </c>
      <c r="W22" s="10"/>
      <c r="X22" s="43">
        <v>46990000000</v>
      </c>
      <c r="Y22" s="36">
        <v>4.3999999999999997E-2</v>
      </c>
      <c r="Z22" s="10"/>
      <c r="AA22" s="20">
        <v>38</v>
      </c>
      <c r="AB22" s="20">
        <v>10</v>
      </c>
      <c r="AC22" s="20">
        <v>2</v>
      </c>
      <c r="AD22" s="20">
        <v>48</v>
      </c>
      <c r="AE22" s="20">
        <v>2</v>
      </c>
      <c r="AF22" s="66">
        <f t="shared" si="1"/>
        <v>100</v>
      </c>
      <c r="AG22" s="10"/>
      <c r="AH22" s="36">
        <v>-1.4E-2</v>
      </c>
      <c r="AI22" s="40">
        <v>31524</v>
      </c>
      <c r="AJ22" s="37">
        <v>0.78</v>
      </c>
      <c r="AK22" s="42" t="s">
        <v>213</v>
      </c>
      <c r="AL22" s="41">
        <v>847</v>
      </c>
      <c r="AN22" s="86"/>
      <c r="AO22" s="87"/>
      <c r="AP22" s="88">
        <f t="shared" si="2"/>
        <v>0</v>
      </c>
      <c r="AR22" s="86">
        <f t="shared" si="3"/>
        <v>0</v>
      </c>
      <c r="AS22" s="87"/>
      <c r="AT22" s="88">
        <f t="shared" si="4"/>
        <v>0</v>
      </c>
      <c r="AV22" s="88">
        <v>0</v>
      </c>
    </row>
    <row r="23" spans="1:48" ht="24" customHeight="1">
      <c r="A23" s="16"/>
      <c r="B23" s="17">
        <f t="shared" si="5"/>
        <v>15</v>
      </c>
      <c r="C23" s="10"/>
      <c r="D23" s="18" t="s">
        <v>85</v>
      </c>
      <c r="E23" s="10"/>
      <c r="F23" s="18" t="s">
        <v>5</v>
      </c>
      <c r="G23" s="18" t="s">
        <v>226</v>
      </c>
      <c r="H23" s="10"/>
      <c r="I23" s="19">
        <v>80277424</v>
      </c>
      <c r="J23" s="19">
        <v>6530</v>
      </c>
      <c r="K23" s="17" t="s">
        <v>9</v>
      </c>
      <c r="L23" s="10"/>
      <c r="M23" s="60">
        <v>15932</v>
      </c>
      <c r="N23" s="60">
        <v>16426</v>
      </c>
      <c r="O23" s="60">
        <v>21397</v>
      </c>
      <c r="P23" s="10"/>
      <c r="Q23" s="60">
        <f t="shared" si="6"/>
        <v>246390</v>
      </c>
      <c r="R23" s="10"/>
      <c r="S23" s="62">
        <f t="shared" si="0"/>
        <v>262816</v>
      </c>
      <c r="T23" s="10"/>
      <c r="U23" s="64">
        <v>20.5</v>
      </c>
      <c r="V23" s="64">
        <v>26.27</v>
      </c>
      <c r="W23" s="10"/>
      <c r="X23" s="43">
        <v>28500000000</v>
      </c>
      <c r="Y23" s="36">
        <v>6.8000000000000005E-2</v>
      </c>
      <c r="Z23" s="10"/>
      <c r="AA23" s="20">
        <v>51</v>
      </c>
      <c r="AB23" s="20">
        <v>12</v>
      </c>
      <c r="AC23" s="20">
        <v>1</v>
      </c>
      <c r="AD23" s="20">
        <v>35</v>
      </c>
      <c r="AE23" s="20">
        <v>1</v>
      </c>
      <c r="AF23" s="66">
        <f t="shared" si="1"/>
        <v>100</v>
      </c>
      <c r="AG23" s="10"/>
      <c r="AH23" s="36">
        <v>-0.16</v>
      </c>
      <c r="AI23" s="40">
        <v>37840</v>
      </c>
      <c r="AJ23" s="37">
        <v>0.75</v>
      </c>
      <c r="AK23" s="42" t="s">
        <v>213</v>
      </c>
      <c r="AL23" s="41">
        <v>1436</v>
      </c>
      <c r="AN23" s="86"/>
      <c r="AO23" s="87"/>
      <c r="AP23" s="88">
        <f t="shared" si="2"/>
        <v>0</v>
      </c>
      <c r="AR23" s="86">
        <f t="shared" si="3"/>
        <v>0</v>
      </c>
      <c r="AS23" s="87"/>
      <c r="AT23" s="88">
        <f t="shared" si="4"/>
        <v>0</v>
      </c>
      <c r="AV23" s="88">
        <v>0</v>
      </c>
    </row>
    <row r="24" spans="1:48" ht="24" customHeight="1">
      <c r="A24" s="16"/>
      <c r="B24" s="17">
        <f t="shared" si="5"/>
        <v>16</v>
      </c>
      <c r="C24" s="10"/>
      <c r="D24" s="18" t="s">
        <v>178</v>
      </c>
      <c r="E24" s="10"/>
      <c r="F24" s="18" t="s">
        <v>11</v>
      </c>
      <c r="G24" s="18" t="s">
        <v>11</v>
      </c>
      <c r="H24" s="10"/>
      <c r="I24" s="19">
        <v>55572200</v>
      </c>
      <c r="J24" s="19">
        <v>900</v>
      </c>
      <c r="K24" s="17" t="s">
        <v>6</v>
      </c>
      <c r="L24" s="10"/>
      <c r="M24" s="60">
        <v>3256</v>
      </c>
      <c r="N24" s="60">
        <v>16252</v>
      </c>
      <c r="O24" s="60">
        <v>5496</v>
      </c>
      <c r="P24" s="10"/>
      <c r="Q24" s="60">
        <f t="shared" si="6"/>
        <v>243780</v>
      </c>
      <c r="R24" s="10"/>
      <c r="S24" s="62">
        <f t="shared" si="0"/>
        <v>260032</v>
      </c>
      <c r="T24" s="10"/>
      <c r="U24" s="64">
        <v>29.2</v>
      </c>
      <c r="V24" s="64">
        <v>10.46</v>
      </c>
      <c r="W24" s="10"/>
      <c r="X24" s="43">
        <v>4990000000</v>
      </c>
      <c r="Y24" s="36">
        <v>0.1</v>
      </c>
      <c r="Z24" s="10"/>
      <c r="AA24" s="20">
        <v>49</v>
      </c>
      <c r="AB24" s="20">
        <v>5</v>
      </c>
      <c r="AC24" s="20">
        <v>5</v>
      </c>
      <c r="AD24" s="20">
        <v>40</v>
      </c>
      <c r="AE24" s="20">
        <v>1</v>
      </c>
      <c r="AF24" s="66">
        <f t="shared" si="1"/>
        <v>100</v>
      </c>
      <c r="AG24" s="10"/>
      <c r="AH24" s="36">
        <v>-3.5999999999999997E-2</v>
      </c>
      <c r="AI24" s="40">
        <v>3893</v>
      </c>
      <c r="AJ24" s="37">
        <v>0.56999999999999995</v>
      </c>
      <c r="AK24" s="42" t="s">
        <v>214</v>
      </c>
      <c r="AL24" s="41">
        <v>605</v>
      </c>
      <c r="AN24" s="86"/>
      <c r="AO24" s="87"/>
      <c r="AP24" s="88">
        <f t="shared" si="2"/>
        <v>0</v>
      </c>
      <c r="AR24" s="86">
        <f t="shared" si="3"/>
        <v>0</v>
      </c>
      <c r="AS24" s="87"/>
      <c r="AT24" s="88">
        <f t="shared" si="4"/>
        <v>0</v>
      </c>
      <c r="AV24" s="88">
        <v>0</v>
      </c>
    </row>
    <row r="25" spans="1:48" ht="24" customHeight="1">
      <c r="A25" s="16"/>
      <c r="B25" s="17">
        <f t="shared" si="5"/>
        <v>17</v>
      </c>
      <c r="C25" s="10"/>
      <c r="D25" s="18" t="s">
        <v>155</v>
      </c>
      <c r="E25" s="10"/>
      <c r="F25" s="18" t="s">
        <v>11</v>
      </c>
      <c r="G25" s="18" t="s">
        <v>11</v>
      </c>
      <c r="H25" s="10"/>
      <c r="I25" s="19">
        <v>56015472</v>
      </c>
      <c r="J25" s="19">
        <v>5480</v>
      </c>
      <c r="K25" s="17" t="s">
        <v>9</v>
      </c>
      <c r="L25" s="10"/>
      <c r="M25" s="60">
        <v>14071</v>
      </c>
      <c r="N25" s="60">
        <v>14507</v>
      </c>
      <c r="O25" s="60">
        <v>15099</v>
      </c>
      <c r="P25" s="10"/>
      <c r="Q25" s="60">
        <f t="shared" si="6"/>
        <v>217605</v>
      </c>
      <c r="R25" s="10"/>
      <c r="S25" s="62">
        <f t="shared" si="0"/>
        <v>232112</v>
      </c>
      <c r="T25" s="10"/>
      <c r="U25" s="64">
        <v>25.9</v>
      </c>
      <c r="V25" s="64">
        <v>27.79</v>
      </c>
      <c r="W25" s="10"/>
      <c r="X25" s="43">
        <v>25470000000</v>
      </c>
      <c r="Y25" s="36">
        <v>8.5999999999999993E-2</v>
      </c>
      <c r="Z25" s="10"/>
      <c r="AA25" s="20">
        <v>67</v>
      </c>
      <c r="AB25" s="20">
        <v>2</v>
      </c>
      <c r="AC25" s="20">
        <v>1</v>
      </c>
      <c r="AD25" s="20">
        <v>29</v>
      </c>
      <c r="AE25" s="20">
        <v>1</v>
      </c>
      <c r="AF25" s="66">
        <f t="shared" si="1"/>
        <v>100</v>
      </c>
      <c r="AG25" s="10"/>
      <c r="AH25" s="36">
        <v>-4.7E-2</v>
      </c>
      <c r="AI25" s="40">
        <v>17691</v>
      </c>
      <c r="AJ25" s="37">
        <v>0.83</v>
      </c>
      <c r="AK25" s="42" t="s">
        <v>213</v>
      </c>
      <c r="AL25" s="41">
        <v>1509</v>
      </c>
      <c r="AN25" s="86"/>
      <c r="AO25" s="87"/>
      <c r="AP25" s="88">
        <f t="shared" si="2"/>
        <v>0</v>
      </c>
      <c r="AR25" s="86">
        <f t="shared" si="3"/>
        <v>0</v>
      </c>
      <c r="AS25" s="87"/>
      <c r="AT25" s="88">
        <f t="shared" si="4"/>
        <v>0</v>
      </c>
      <c r="AV25" s="88">
        <v>0</v>
      </c>
    </row>
    <row r="26" spans="1:48" ht="24" customHeight="1">
      <c r="A26" s="16"/>
      <c r="B26" s="17">
        <f t="shared" si="5"/>
        <v>18</v>
      </c>
      <c r="C26" s="10"/>
      <c r="D26" s="18" t="s">
        <v>94</v>
      </c>
      <c r="E26" s="10"/>
      <c r="F26" s="18" t="s">
        <v>11</v>
      </c>
      <c r="G26" s="18" t="s">
        <v>11</v>
      </c>
      <c r="H26" s="10"/>
      <c r="I26" s="19">
        <v>48461568</v>
      </c>
      <c r="J26" s="19">
        <v>1380</v>
      </c>
      <c r="K26" s="17" t="s">
        <v>9</v>
      </c>
      <c r="L26" s="10"/>
      <c r="M26" s="60">
        <v>2965</v>
      </c>
      <c r="N26" s="60">
        <v>13463</v>
      </c>
      <c r="O26" s="60">
        <v>5416</v>
      </c>
      <c r="P26" s="10"/>
      <c r="Q26" s="60">
        <f t="shared" si="6"/>
        <v>201945</v>
      </c>
      <c r="R26" s="10"/>
      <c r="S26" s="62">
        <f t="shared" si="0"/>
        <v>215408</v>
      </c>
      <c r="T26" s="10"/>
      <c r="U26" s="64">
        <v>27.8</v>
      </c>
      <c r="V26" s="64">
        <v>11.47</v>
      </c>
      <c r="W26" s="10"/>
      <c r="X26" s="43">
        <v>6550000000</v>
      </c>
      <c r="Y26" s="36">
        <v>9.1999999999999998E-2</v>
      </c>
      <c r="Z26" s="10"/>
      <c r="AA26" s="20">
        <v>49</v>
      </c>
      <c r="AB26" s="20">
        <v>6</v>
      </c>
      <c r="AC26" s="20">
        <v>6</v>
      </c>
      <c r="AD26" s="20">
        <v>38</v>
      </c>
      <c r="AE26" s="20">
        <v>1</v>
      </c>
      <c r="AF26" s="66">
        <f t="shared" si="1"/>
        <v>100</v>
      </c>
      <c r="AG26" s="10"/>
      <c r="AH26" s="36">
        <v>-6.7000000000000004E-2</v>
      </c>
      <c r="AI26" s="40">
        <v>4536</v>
      </c>
      <c r="AJ26" s="37">
        <v>0.67</v>
      </c>
      <c r="AK26" s="42" t="s">
        <v>213</v>
      </c>
      <c r="AL26" s="41">
        <v>636</v>
      </c>
      <c r="AN26" s="86"/>
      <c r="AO26" s="87"/>
      <c r="AP26" s="88">
        <f t="shared" si="2"/>
        <v>0</v>
      </c>
      <c r="AR26" s="86">
        <f t="shared" si="3"/>
        <v>0</v>
      </c>
      <c r="AS26" s="87"/>
      <c r="AT26" s="88">
        <f t="shared" si="4"/>
        <v>0</v>
      </c>
      <c r="AV26" s="88">
        <v>0</v>
      </c>
    </row>
    <row r="27" spans="1:48" s="2" customFormat="1" ht="24" customHeight="1">
      <c r="A27" s="16"/>
      <c r="B27" s="173">
        <f t="shared" si="5"/>
        <v>19</v>
      </c>
      <c r="C27" s="16"/>
      <c r="D27" s="174" t="s">
        <v>284</v>
      </c>
      <c r="E27" s="16"/>
      <c r="F27" s="174" t="s">
        <v>18</v>
      </c>
      <c r="G27" s="174" t="s">
        <v>224</v>
      </c>
      <c r="H27" s="16"/>
      <c r="I27" s="175">
        <v>103320224</v>
      </c>
      <c r="J27" s="175">
        <v>3580</v>
      </c>
      <c r="K27" s="173" t="s">
        <v>9</v>
      </c>
      <c r="L27" s="16"/>
      <c r="M27" s="176">
        <v>10012</v>
      </c>
      <c r="N27" s="176">
        <v>12690</v>
      </c>
      <c r="O27" s="176">
        <v>11089</v>
      </c>
      <c r="P27" s="16"/>
      <c r="Q27" s="176">
        <f t="shared" si="6"/>
        <v>190350</v>
      </c>
      <c r="R27" s="16"/>
      <c r="S27" s="177">
        <f t="shared" si="0"/>
        <v>203040</v>
      </c>
      <c r="T27" s="16"/>
      <c r="U27" s="178">
        <v>12.3</v>
      </c>
      <c r="V27" s="178">
        <v>10.83</v>
      </c>
      <c r="W27" s="16"/>
      <c r="X27" s="179">
        <v>12450000000</v>
      </c>
      <c r="Y27" s="180">
        <v>4.1000000000000002E-2</v>
      </c>
      <c r="Z27" s="16"/>
      <c r="AA27" s="181">
        <v>48</v>
      </c>
      <c r="AB27" s="181">
        <v>21</v>
      </c>
      <c r="AC27" s="181">
        <v>3</v>
      </c>
      <c r="AD27" s="181">
        <v>26</v>
      </c>
      <c r="AE27" s="181">
        <v>2</v>
      </c>
      <c r="AF27" s="182">
        <f t="shared" si="1"/>
        <v>100</v>
      </c>
      <c r="AG27" s="16"/>
      <c r="AH27" s="180">
        <v>1.4999999999999999E-2</v>
      </c>
      <c r="AI27" s="183">
        <v>8954</v>
      </c>
      <c r="AJ27" s="184">
        <v>0.77</v>
      </c>
      <c r="AK27" s="185" t="s">
        <v>213</v>
      </c>
      <c r="AL27" s="186">
        <v>635</v>
      </c>
      <c r="AN27" s="187"/>
      <c r="AO27" s="188"/>
      <c r="AP27" s="179">
        <f t="shared" si="2"/>
        <v>0</v>
      </c>
      <c r="AR27" s="187">
        <f t="shared" si="3"/>
        <v>0</v>
      </c>
      <c r="AS27" s="188"/>
      <c r="AT27" s="179">
        <f t="shared" si="4"/>
        <v>0</v>
      </c>
      <c r="AV27" s="179">
        <v>0</v>
      </c>
    </row>
    <row r="28" spans="1:48" ht="24" customHeight="1">
      <c r="A28" s="16"/>
      <c r="B28" s="17">
        <f t="shared" si="5"/>
        <v>20</v>
      </c>
      <c r="C28" s="10"/>
      <c r="D28" s="18" t="s">
        <v>174</v>
      </c>
      <c r="E28" s="10"/>
      <c r="F28" s="18" t="s">
        <v>11</v>
      </c>
      <c r="G28" s="18" t="s">
        <v>11</v>
      </c>
      <c r="H28" s="10"/>
      <c r="I28" s="19">
        <v>41487964</v>
      </c>
      <c r="J28" s="19">
        <v>660</v>
      </c>
      <c r="K28" s="17" t="s">
        <v>6</v>
      </c>
      <c r="L28" s="10"/>
      <c r="M28" s="60">
        <v>3503</v>
      </c>
      <c r="N28" s="60">
        <v>12036</v>
      </c>
      <c r="O28" s="60">
        <v>5769</v>
      </c>
      <c r="P28" s="10"/>
      <c r="Q28" s="60">
        <f t="shared" si="6"/>
        <v>180540</v>
      </c>
      <c r="R28" s="10"/>
      <c r="S28" s="62">
        <f t="shared" si="0"/>
        <v>192576</v>
      </c>
      <c r="T28" s="10"/>
      <c r="U28" s="64">
        <v>29</v>
      </c>
      <c r="V28" s="64">
        <v>15.15</v>
      </c>
      <c r="W28" s="10"/>
      <c r="X28" s="43">
        <v>2330000000</v>
      </c>
      <c r="Y28" s="36">
        <v>9.6000000000000002E-2</v>
      </c>
      <c r="Z28" s="10"/>
      <c r="AA28" s="20">
        <v>50</v>
      </c>
      <c r="AB28" s="20">
        <v>8</v>
      </c>
      <c r="AC28" s="20">
        <v>13</v>
      </c>
      <c r="AD28" s="20">
        <v>28</v>
      </c>
      <c r="AE28" s="20">
        <v>1</v>
      </c>
      <c r="AF28" s="66">
        <f t="shared" si="1"/>
        <v>100</v>
      </c>
      <c r="AG28" s="10"/>
      <c r="AH28" s="36">
        <v>-0.10199999999999999</v>
      </c>
      <c r="AI28" s="40">
        <v>3844</v>
      </c>
      <c r="AJ28" s="37">
        <v>0.61</v>
      </c>
      <c r="AK28" s="42" t="s">
        <v>213</v>
      </c>
      <c r="AL28" s="41">
        <v>869</v>
      </c>
      <c r="AN28" s="86"/>
      <c r="AO28" s="87"/>
      <c r="AP28" s="88">
        <f t="shared" si="2"/>
        <v>0</v>
      </c>
      <c r="AR28" s="86">
        <f t="shared" si="3"/>
        <v>0</v>
      </c>
      <c r="AS28" s="87"/>
      <c r="AT28" s="88">
        <f t="shared" si="4"/>
        <v>0</v>
      </c>
      <c r="AV28" s="88">
        <v>0</v>
      </c>
    </row>
    <row r="29" spans="1:48" ht="24" customHeight="1">
      <c r="A29" s="16"/>
      <c r="B29" s="17">
        <f t="shared" si="5"/>
        <v>21</v>
      </c>
      <c r="C29" s="10"/>
      <c r="D29" s="18" t="s">
        <v>183</v>
      </c>
      <c r="E29" s="10"/>
      <c r="F29" s="18" t="s">
        <v>13</v>
      </c>
      <c r="G29" s="18" t="s">
        <v>222</v>
      </c>
      <c r="H29" s="10"/>
      <c r="I29" s="19">
        <v>31568180</v>
      </c>
      <c r="J29" s="19">
        <v>11760</v>
      </c>
      <c r="K29" s="17" t="s">
        <v>9</v>
      </c>
      <c r="L29" s="10"/>
      <c r="M29" s="60">
        <v>7028</v>
      </c>
      <c r="N29" s="60">
        <v>10640</v>
      </c>
      <c r="O29" s="60">
        <v>6881</v>
      </c>
      <c r="P29" s="10"/>
      <c r="Q29" s="60">
        <f t="shared" si="6"/>
        <v>159600</v>
      </c>
      <c r="R29" s="10"/>
      <c r="S29" s="62">
        <f t="shared" si="0"/>
        <v>170240</v>
      </c>
      <c r="T29" s="10"/>
      <c r="U29" s="64">
        <v>33.700000000000003</v>
      </c>
      <c r="V29" s="64">
        <v>22.62</v>
      </c>
      <c r="W29" s="10"/>
      <c r="X29" s="43">
        <v>55520000000</v>
      </c>
      <c r="Y29" s="36">
        <v>0.115</v>
      </c>
      <c r="Z29" s="10"/>
      <c r="AA29" s="20">
        <v>31</v>
      </c>
      <c r="AB29" s="20">
        <v>16</v>
      </c>
      <c r="AC29" s="20">
        <v>2</v>
      </c>
      <c r="AD29" s="20">
        <v>49</v>
      </c>
      <c r="AE29" s="20">
        <v>2</v>
      </c>
      <c r="AF29" s="66">
        <f t="shared" si="1"/>
        <v>100</v>
      </c>
      <c r="AG29" s="10"/>
      <c r="AH29" s="36">
        <v>-2.7E-2</v>
      </c>
      <c r="AI29" s="40">
        <v>25341</v>
      </c>
      <c r="AJ29" s="37">
        <v>0.84</v>
      </c>
      <c r="AK29" s="42" t="s">
        <v>213</v>
      </c>
      <c r="AL29" s="41">
        <v>1230</v>
      </c>
      <c r="AN29" s="86"/>
      <c r="AO29" s="87"/>
      <c r="AP29" s="88">
        <f t="shared" si="2"/>
        <v>0</v>
      </c>
      <c r="AR29" s="86">
        <f t="shared" si="3"/>
        <v>0</v>
      </c>
      <c r="AS29" s="87"/>
      <c r="AT29" s="88">
        <f t="shared" si="4"/>
        <v>0</v>
      </c>
      <c r="AV29" s="88">
        <v>0</v>
      </c>
    </row>
    <row r="30" spans="1:48" ht="24" customHeight="1">
      <c r="A30" s="16"/>
      <c r="B30" s="17">
        <f t="shared" si="5"/>
        <v>22</v>
      </c>
      <c r="C30" s="10"/>
      <c r="D30" s="18" t="s">
        <v>120</v>
      </c>
      <c r="E30" s="10"/>
      <c r="F30" s="18" t="s">
        <v>22</v>
      </c>
      <c r="G30" s="18" t="s">
        <v>224</v>
      </c>
      <c r="H30" s="10"/>
      <c r="I30" s="19">
        <v>52885224</v>
      </c>
      <c r="J30" s="19">
        <v>1190</v>
      </c>
      <c r="K30" s="17" t="s">
        <v>9</v>
      </c>
      <c r="L30" s="10"/>
      <c r="M30" s="60">
        <v>4887</v>
      </c>
      <c r="N30" s="60">
        <v>10540</v>
      </c>
      <c r="O30" s="60">
        <v>11075</v>
      </c>
      <c r="P30" s="10"/>
      <c r="Q30" s="60">
        <f t="shared" si="6"/>
        <v>158100</v>
      </c>
      <c r="R30" s="10"/>
      <c r="S30" s="62">
        <f t="shared" si="0"/>
        <v>168640</v>
      </c>
      <c r="T30" s="10"/>
      <c r="U30" s="64">
        <v>19.899999999999999</v>
      </c>
      <c r="V30" s="64">
        <v>21.12</v>
      </c>
      <c r="W30" s="10"/>
      <c r="X30" s="43">
        <v>4190000000</v>
      </c>
      <c r="Y30" s="36">
        <v>6.6000000000000003E-2</v>
      </c>
      <c r="Z30" s="10"/>
      <c r="AA30" s="20">
        <v>30</v>
      </c>
      <c r="AB30" s="20">
        <v>21</v>
      </c>
      <c r="AC30" s="20">
        <v>2</v>
      </c>
      <c r="AD30" s="20">
        <v>45</v>
      </c>
      <c r="AE30" s="20">
        <v>2</v>
      </c>
      <c r="AF30" s="66">
        <f t="shared" si="1"/>
        <v>100</v>
      </c>
      <c r="AG30" s="10"/>
      <c r="AH30" s="36">
        <v>-7.0999999999999994E-2</v>
      </c>
      <c r="AI30" s="40">
        <v>12066</v>
      </c>
      <c r="AJ30" s="37">
        <v>0.83</v>
      </c>
      <c r="AK30" s="42" t="s">
        <v>214</v>
      </c>
      <c r="AL30" s="41">
        <v>1158</v>
      </c>
      <c r="AN30" s="86"/>
      <c r="AO30" s="87"/>
      <c r="AP30" s="88">
        <f t="shared" si="2"/>
        <v>0</v>
      </c>
      <c r="AR30" s="86">
        <f t="shared" si="3"/>
        <v>0</v>
      </c>
      <c r="AS30" s="87"/>
      <c r="AT30" s="88">
        <f t="shared" si="4"/>
        <v>0</v>
      </c>
      <c r="AV30" s="88">
        <v>0</v>
      </c>
    </row>
    <row r="31" spans="1:48" ht="24" customHeight="1">
      <c r="A31" s="16"/>
      <c r="B31" s="17">
        <f t="shared" si="5"/>
        <v>23</v>
      </c>
      <c r="C31" s="10"/>
      <c r="D31" s="18" t="s">
        <v>159</v>
      </c>
      <c r="E31" s="10"/>
      <c r="F31" s="18" t="s">
        <v>5</v>
      </c>
      <c r="G31" s="18" t="s">
        <v>11</v>
      </c>
      <c r="H31" s="10"/>
      <c r="I31" s="19">
        <v>39578828</v>
      </c>
      <c r="J31" s="19">
        <v>2140</v>
      </c>
      <c r="K31" s="17" t="s">
        <v>9</v>
      </c>
      <c r="L31" s="10"/>
      <c r="M31" s="60">
        <v>2311</v>
      </c>
      <c r="N31" s="60">
        <v>10178</v>
      </c>
      <c r="O31" s="60">
        <v>10798</v>
      </c>
      <c r="P31" s="10"/>
      <c r="Q31" s="60">
        <f t="shared" si="6"/>
        <v>152670</v>
      </c>
      <c r="R31" s="10"/>
      <c r="S31" s="62">
        <f t="shared" si="0"/>
        <v>162848</v>
      </c>
      <c r="T31" s="10"/>
      <c r="U31" s="64">
        <v>25.7</v>
      </c>
      <c r="V31" s="64">
        <v>27.41</v>
      </c>
      <c r="W31" s="10"/>
      <c r="X31" s="43">
        <v>8170000000</v>
      </c>
      <c r="Y31" s="36">
        <v>8.5999999999999993E-2</v>
      </c>
      <c r="Z31" s="10"/>
      <c r="AA31" s="20">
        <v>58</v>
      </c>
      <c r="AB31" s="20">
        <v>20</v>
      </c>
      <c r="AC31" s="20">
        <v>1</v>
      </c>
      <c r="AD31" s="20">
        <v>20</v>
      </c>
      <c r="AE31" s="20">
        <v>1</v>
      </c>
      <c r="AF31" s="66">
        <f t="shared" si="1"/>
        <v>100</v>
      </c>
      <c r="AG31" s="10"/>
      <c r="AH31" s="36">
        <v>-0.09</v>
      </c>
      <c r="AI31" s="40">
        <v>3165</v>
      </c>
      <c r="AJ31" s="37">
        <v>0.61</v>
      </c>
      <c r="AK31" s="42" t="s">
        <v>214</v>
      </c>
      <c r="AL31" s="41">
        <v>1749</v>
      </c>
      <c r="AN31" s="86"/>
      <c r="AO31" s="87"/>
      <c r="AP31" s="88">
        <f t="shared" si="2"/>
        <v>0</v>
      </c>
      <c r="AR31" s="86">
        <f t="shared" si="3"/>
        <v>0</v>
      </c>
      <c r="AS31" s="87"/>
      <c r="AT31" s="88">
        <f t="shared" si="4"/>
        <v>0</v>
      </c>
      <c r="AV31" s="88">
        <v>0</v>
      </c>
    </row>
    <row r="32" spans="1:48" ht="24" customHeight="1">
      <c r="A32" s="16"/>
      <c r="B32" s="17">
        <f t="shared" si="5"/>
        <v>24</v>
      </c>
      <c r="C32" s="10"/>
      <c r="D32" s="18" t="s">
        <v>172</v>
      </c>
      <c r="E32" s="10"/>
      <c r="F32" s="18" t="s">
        <v>8</v>
      </c>
      <c r="G32" s="18" t="s">
        <v>212</v>
      </c>
      <c r="H32" s="10"/>
      <c r="I32" s="19">
        <v>79512424</v>
      </c>
      <c r="J32" s="19">
        <v>11180</v>
      </c>
      <c r="K32" s="17" t="s">
        <v>9</v>
      </c>
      <c r="L32" s="10"/>
      <c r="M32" s="60">
        <v>7300</v>
      </c>
      <c r="N32" s="60">
        <v>9782</v>
      </c>
      <c r="O32" s="60">
        <v>8727</v>
      </c>
      <c r="P32" s="10"/>
      <c r="Q32" s="60">
        <f t="shared" si="6"/>
        <v>146730</v>
      </c>
      <c r="R32" s="10"/>
      <c r="S32" s="62">
        <f t="shared" si="0"/>
        <v>156512</v>
      </c>
      <c r="T32" s="10"/>
      <c r="U32" s="64">
        <v>12.3</v>
      </c>
      <c r="V32" s="64">
        <v>10.96</v>
      </c>
      <c r="W32" s="10"/>
      <c r="X32" s="43">
        <v>35330000000</v>
      </c>
      <c r="Y32" s="36">
        <v>4.1000000000000002E-2</v>
      </c>
      <c r="Z32" s="10"/>
      <c r="AA32" s="20">
        <v>60</v>
      </c>
      <c r="AB32" s="20">
        <v>8</v>
      </c>
      <c r="AC32" s="20">
        <v>2</v>
      </c>
      <c r="AD32" s="20">
        <v>29</v>
      </c>
      <c r="AE32" s="20">
        <v>1</v>
      </c>
      <c r="AF32" s="66">
        <f t="shared" si="1"/>
        <v>100</v>
      </c>
      <c r="AG32" s="10"/>
      <c r="AH32" s="36">
        <v>3.1E-2</v>
      </c>
      <c r="AI32" s="40">
        <v>26525</v>
      </c>
      <c r="AJ32" s="37">
        <v>0.73</v>
      </c>
      <c r="AK32" s="42" t="s">
        <v>213</v>
      </c>
      <c r="AL32" s="41">
        <v>600</v>
      </c>
      <c r="AN32" s="86"/>
      <c r="AO32" s="87"/>
      <c r="AP32" s="88">
        <f t="shared" si="2"/>
        <v>0</v>
      </c>
      <c r="AR32" s="86">
        <f t="shared" si="3"/>
        <v>0</v>
      </c>
      <c r="AS32" s="87"/>
      <c r="AT32" s="88">
        <f t="shared" si="4"/>
        <v>0</v>
      </c>
      <c r="AV32" s="88">
        <v>0</v>
      </c>
    </row>
    <row r="33" spans="1:48" ht="24" customHeight="1">
      <c r="A33" s="16"/>
      <c r="B33" s="17">
        <f t="shared" si="5"/>
        <v>25</v>
      </c>
      <c r="C33" s="10"/>
      <c r="D33" s="18" t="s">
        <v>146</v>
      </c>
      <c r="E33" s="10"/>
      <c r="F33" s="18" t="s">
        <v>5</v>
      </c>
      <c r="G33" s="18" t="s">
        <v>212</v>
      </c>
      <c r="H33" s="10"/>
      <c r="I33" s="19">
        <v>32275688</v>
      </c>
      <c r="J33" s="19">
        <v>21750</v>
      </c>
      <c r="K33" s="17" t="s">
        <v>14</v>
      </c>
      <c r="L33" s="10"/>
      <c r="M33" s="60">
        <v>9031</v>
      </c>
      <c r="N33" s="60">
        <v>9311</v>
      </c>
      <c r="O33" s="60">
        <v>9311</v>
      </c>
      <c r="P33" s="10"/>
      <c r="Q33" s="60">
        <f>N33*$Q$189</f>
        <v>279330</v>
      </c>
      <c r="R33" s="10"/>
      <c r="S33" s="62">
        <f t="shared" si="0"/>
        <v>288641</v>
      </c>
      <c r="T33" s="10"/>
      <c r="U33" s="64">
        <v>28.8</v>
      </c>
      <c r="V33" s="64">
        <v>28.8</v>
      </c>
      <c r="W33" s="10"/>
      <c r="X33" s="43">
        <f>AP33+AT33</f>
        <v>148076914942.39999</v>
      </c>
      <c r="Y33" s="36">
        <f>X33/AV33</f>
        <v>0.22959939426919879</v>
      </c>
      <c r="Z33" s="10"/>
      <c r="AA33" s="20">
        <v>51</v>
      </c>
      <c r="AB33" s="20">
        <v>12</v>
      </c>
      <c r="AC33" s="20">
        <v>1</v>
      </c>
      <c r="AD33" s="20">
        <v>35</v>
      </c>
      <c r="AE33" s="20">
        <v>1</v>
      </c>
      <c r="AF33" s="66">
        <f t="shared" si="1"/>
        <v>100</v>
      </c>
      <c r="AG33" s="10"/>
      <c r="AH33" s="72"/>
      <c r="AI33" s="73"/>
      <c r="AJ33" s="74"/>
      <c r="AK33" s="75"/>
      <c r="AL33" s="76"/>
      <c r="AN33" s="57">
        <v>19879.297999999999</v>
      </c>
      <c r="AO33" s="35">
        <v>80</v>
      </c>
      <c r="AP33" s="43">
        <f t="shared" si="2"/>
        <v>14807691494.24</v>
      </c>
      <c r="AR33" s="57">
        <f t="shared" si="3"/>
        <v>19879.297999999999</v>
      </c>
      <c r="AS33" s="35">
        <v>24</v>
      </c>
      <c r="AT33" s="43">
        <f t="shared" si="4"/>
        <v>133269223448.16</v>
      </c>
      <c r="AV33" s="43">
        <v>644936000000</v>
      </c>
    </row>
    <row r="34" spans="1:48" ht="24" customHeight="1">
      <c r="A34" s="16"/>
      <c r="B34" s="17">
        <f t="shared" si="5"/>
        <v>26</v>
      </c>
      <c r="C34" s="10"/>
      <c r="D34" s="18" t="s">
        <v>59</v>
      </c>
      <c r="E34" s="10"/>
      <c r="F34" s="18" t="s">
        <v>5</v>
      </c>
      <c r="G34" s="18" t="s">
        <v>226</v>
      </c>
      <c r="H34" s="10"/>
      <c r="I34" s="19">
        <v>95688680</v>
      </c>
      <c r="J34" s="19">
        <v>3460</v>
      </c>
      <c r="K34" s="17" t="s">
        <v>9</v>
      </c>
      <c r="L34" s="10"/>
      <c r="M34" s="60">
        <v>8211</v>
      </c>
      <c r="N34" s="60">
        <v>9287</v>
      </c>
      <c r="O34" s="60">
        <v>26925</v>
      </c>
      <c r="P34" s="10"/>
      <c r="Q34" s="60">
        <f t="shared" ref="Q34:Q51" si="7">N34*$Q$188</f>
        <v>139305</v>
      </c>
      <c r="R34" s="10"/>
      <c r="S34" s="62">
        <f t="shared" si="0"/>
        <v>148592</v>
      </c>
      <c r="T34" s="10"/>
      <c r="U34" s="64">
        <v>9.6999999999999993</v>
      </c>
      <c r="V34" s="64">
        <v>28.43</v>
      </c>
      <c r="W34" s="10"/>
      <c r="X34" s="43">
        <v>10740000000</v>
      </c>
      <c r="Y34" s="36">
        <v>3.2000000000000001E-2</v>
      </c>
      <c r="Z34" s="10"/>
      <c r="AA34" s="20">
        <v>61</v>
      </c>
      <c r="AB34" s="20">
        <v>10</v>
      </c>
      <c r="AC34" s="20">
        <v>1</v>
      </c>
      <c r="AD34" s="20">
        <v>27</v>
      </c>
      <c r="AE34" s="20">
        <v>1</v>
      </c>
      <c r="AF34" s="66">
        <f t="shared" si="1"/>
        <v>100</v>
      </c>
      <c r="AG34" s="10"/>
      <c r="AH34" s="36">
        <v>-4.7E-2</v>
      </c>
      <c r="AI34" s="40">
        <v>8792</v>
      </c>
      <c r="AJ34" s="37">
        <v>0.76</v>
      </c>
      <c r="AK34" s="42" t="s">
        <v>214</v>
      </c>
      <c r="AL34" s="41">
        <v>1580</v>
      </c>
      <c r="AN34" s="86"/>
      <c r="AO34" s="87"/>
      <c r="AP34" s="88">
        <f t="shared" si="2"/>
        <v>0</v>
      </c>
      <c r="AR34" s="86">
        <f t="shared" si="3"/>
        <v>0</v>
      </c>
      <c r="AS34" s="87"/>
      <c r="AT34" s="88">
        <f t="shared" si="4"/>
        <v>0</v>
      </c>
      <c r="AV34" s="88">
        <v>0</v>
      </c>
    </row>
    <row r="35" spans="1:48" ht="24" customHeight="1">
      <c r="A35" s="16"/>
      <c r="B35" s="17">
        <f t="shared" si="5"/>
        <v>27</v>
      </c>
      <c r="C35" s="10"/>
      <c r="D35" s="18" t="s">
        <v>44</v>
      </c>
      <c r="E35" s="10"/>
      <c r="F35" s="18" t="s">
        <v>13</v>
      </c>
      <c r="G35" s="18" t="s">
        <v>222</v>
      </c>
      <c r="H35" s="10"/>
      <c r="I35" s="19">
        <v>48653420</v>
      </c>
      <c r="J35" s="19">
        <v>6320</v>
      </c>
      <c r="K35" s="17" t="s">
        <v>9</v>
      </c>
      <c r="L35" s="10"/>
      <c r="M35" s="60">
        <v>7158</v>
      </c>
      <c r="N35" s="60">
        <v>8987</v>
      </c>
      <c r="O35" s="60">
        <v>7447</v>
      </c>
      <c r="P35" s="10"/>
      <c r="Q35" s="60">
        <f t="shared" si="7"/>
        <v>134805</v>
      </c>
      <c r="R35" s="10"/>
      <c r="S35" s="62">
        <f t="shared" si="0"/>
        <v>143792</v>
      </c>
      <c r="T35" s="10"/>
      <c r="U35" s="64">
        <v>18.5</v>
      </c>
      <c r="V35" s="64">
        <v>14.88</v>
      </c>
      <c r="W35" s="10"/>
      <c r="X35" s="43">
        <v>17370000000</v>
      </c>
      <c r="Y35" s="36">
        <v>6.0999999999999999E-2</v>
      </c>
      <c r="Z35" s="10"/>
      <c r="AA35" s="20">
        <v>15</v>
      </c>
      <c r="AB35" s="20">
        <v>40</v>
      </c>
      <c r="AC35" s="20">
        <v>3</v>
      </c>
      <c r="AD35" s="20">
        <v>41</v>
      </c>
      <c r="AE35" s="20">
        <v>1</v>
      </c>
      <c r="AF35" s="66">
        <f t="shared" si="1"/>
        <v>100</v>
      </c>
      <c r="AG35" s="10"/>
      <c r="AH35" s="36">
        <v>2.8000000000000001E-2</v>
      </c>
      <c r="AI35" s="40">
        <v>27702</v>
      </c>
      <c r="AJ35" s="37">
        <v>0.76</v>
      </c>
      <c r="AK35" s="42" t="s">
        <v>210</v>
      </c>
      <c r="AL35" s="41">
        <v>753</v>
      </c>
      <c r="AN35" s="86"/>
      <c r="AO35" s="87"/>
      <c r="AP35" s="88">
        <f t="shared" si="2"/>
        <v>0</v>
      </c>
      <c r="AR35" s="86">
        <f t="shared" si="3"/>
        <v>0</v>
      </c>
      <c r="AS35" s="87"/>
      <c r="AT35" s="88">
        <f t="shared" si="4"/>
        <v>0</v>
      </c>
      <c r="AV35" s="88">
        <v>0</v>
      </c>
    </row>
    <row r="36" spans="1:48" ht="24" customHeight="1">
      <c r="A36" s="16"/>
      <c r="B36" s="17">
        <f t="shared" si="5"/>
        <v>28</v>
      </c>
      <c r="C36" s="10"/>
      <c r="D36" s="18" t="s">
        <v>119</v>
      </c>
      <c r="E36" s="10"/>
      <c r="F36" s="18" t="s">
        <v>11</v>
      </c>
      <c r="G36" s="18" t="s">
        <v>11</v>
      </c>
      <c r="H36" s="10"/>
      <c r="I36" s="19">
        <v>28829476</v>
      </c>
      <c r="J36" s="19">
        <v>480</v>
      </c>
      <c r="K36" s="17" t="s">
        <v>6</v>
      </c>
      <c r="L36" s="10"/>
      <c r="M36" s="60">
        <v>1379</v>
      </c>
      <c r="N36" s="60">
        <v>8665</v>
      </c>
      <c r="O36" s="60">
        <v>5054</v>
      </c>
      <c r="P36" s="10"/>
      <c r="Q36" s="60">
        <f t="shared" si="7"/>
        <v>129975</v>
      </c>
      <c r="R36" s="10"/>
      <c r="S36" s="62">
        <f t="shared" si="0"/>
        <v>138640</v>
      </c>
      <c r="T36" s="10"/>
      <c r="U36" s="64">
        <v>30.1</v>
      </c>
      <c r="V36" s="64">
        <v>17.420000000000002</v>
      </c>
      <c r="W36" s="10"/>
      <c r="X36" s="43">
        <v>1100000000</v>
      </c>
      <c r="Y36" s="36">
        <v>0.1</v>
      </c>
      <c r="Z36" s="10"/>
      <c r="AA36" s="20">
        <v>30</v>
      </c>
      <c r="AB36" s="20">
        <v>9</v>
      </c>
      <c r="AC36" s="20">
        <v>6</v>
      </c>
      <c r="AD36" s="20">
        <v>54</v>
      </c>
      <c r="AE36" s="20">
        <v>1</v>
      </c>
      <c r="AF36" s="66">
        <f t="shared" si="1"/>
        <v>100</v>
      </c>
      <c r="AG36" s="10"/>
      <c r="AH36" s="36">
        <v>-5.6000000000000001E-2</v>
      </c>
      <c r="AI36" s="40">
        <v>2424</v>
      </c>
      <c r="AJ36" s="37">
        <v>0.73</v>
      </c>
      <c r="AK36" s="42" t="s">
        <v>213</v>
      </c>
      <c r="AL36" s="41">
        <v>970</v>
      </c>
      <c r="AN36" s="86"/>
      <c r="AO36" s="87"/>
      <c r="AP36" s="88">
        <f t="shared" si="2"/>
        <v>0</v>
      </c>
      <c r="AR36" s="86">
        <f t="shared" si="3"/>
        <v>0</v>
      </c>
      <c r="AS36" s="87"/>
      <c r="AT36" s="88">
        <f t="shared" si="4"/>
        <v>0</v>
      </c>
      <c r="AV36" s="88">
        <v>0</v>
      </c>
    </row>
    <row r="37" spans="1:48" ht="24" customHeight="1">
      <c r="A37" s="16"/>
      <c r="B37" s="17">
        <f t="shared" si="5"/>
        <v>29</v>
      </c>
      <c r="C37" s="10"/>
      <c r="D37" s="18" t="s">
        <v>86</v>
      </c>
      <c r="E37" s="10"/>
      <c r="F37" s="18" t="s">
        <v>5</v>
      </c>
      <c r="G37" s="18" t="s">
        <v>226</v>
      </c>
      <c r="H37" s="10"/>
      <c r="I37" s="19">
        <v>37202572</v>
      </c>
      <c r="J37" s="19">
        <v>5430</v>
      </c>
      <c r="K37" s="17" t="s">
        <v>9</v>
      </c>
      <c r="L37" s="10"/>
      <c r="M37" s="60">
        <v>4134</v>
      </c>
      <c r="N37" s="60">
        <v>7686</v>
      </c>
      <c r="O37" s="60">
        <v>3733</v>
      </c>
      <c r="P37" s="10"/>
      <c r="Q37" s="60">
        <f t="shared" si="7"/>
        <v>115290</v>
      </c>
      <c r="R37" s="10"/>
      <c r="S37" s="62">
        <f t="shared" si="0"/>
        <v>122976</v>
      </c>
      <c r="T37" s="10"/>
      <c r="U37" s="64">
        <v>20.7</v>
      </c>
      <c r="V37" s="64">
        <v>8.85</v>
      </c>
      <c r="W37" s="10"/>
      <c r="X37" s="43">
        <v>11720000000</v>
      </c>
      <c r="Y37" s="36">
        <v>6.9000000000000006E-2</v>
      </c>
      <c r="Z37" s="10"/>
      <c r="AA37" s="20">
        <v>61</v>
      </c>
      <c r="AB37" s="20">
        <v>8</v>
      </c>
      <c r="AC37" s="20">
        <v>1</v>
      </c>
      <c r="AD37" s="20">
        <v>29</v>
      </c>
      <c r="AE37" s="20">
        <v>1</v>
      </c>
      <c r="AF37" s="66">
        <f t="shared" si="1"/>
        <v>100</v>
      </c>
      <c r="AG37" s="10"/>
      <c r="AH37" s="36">
        <v>-0.185</v>
      </c>
      <c r="AI37" s="40">
        <v>15525</v>
      </c>
      <c r="AJ37" s="37">
        <v>0.66</v>
      </c>
      <c r="AK37" s="42" t="s">
        <v>214</v>
      </c>
      <c r="AL37" s="41">
        <v>573</v>
      </c>
      <c r="AN37" s="86"/>
      <c r="AO37" s="87"/>
      <c r="AP37" s="88">
        <f t="shared" si="2"/>
        <v>0</v>
      </c>
      <c r="AR37" s="86">
        <f t="shared" si="3"/>
        <v>0</v>
      </c>
      <c r="AS37" s="87"/>
      <c r="AT37" s="88">
        <f t="shared" si="4"/>
        <v>0</v>
      </c>
      <c r="AV37" s="88">
        <v>0</v>
      </c>
    </row>
    <row r="38" spans="1:48" ht="24" customHeight="1">
      <c r="A38" s="16"/>
      <c r="B38" s="17">
        <f t="shared" si="5"/>
        <v>30</v>
      </c>
      <c r="C38" s="10"/>
      <c r="D38" s="18" t="s">
        <v>108</v>
      </c>
      <c r="E38" s="10"/>
      <c r="F38" s="18" t="s">
        <v>18</v>
      </c>
      <c r="G38" s="18" t="s">
        <v>224</v>
      </c>
      <c r="H38" s="10"/>
      <c r="I38" s="19">
        <v>31187264</v>
      </c>
      <c r="J38" s="19">
        <v>9850</v>
      </c>
      <c r="K38" s="17" t="s">
        <v>9</v>
      </c>
      <c r="L38" s="10"/>
      <c r="M38" s="60">
        <v>7152</v>
      </c>
      <c r="N38" s="60">
        <v>7374</v>
      </c>
      <c r="O38" s="60">
        <v>6809</v>
      </c>
      <c r="P38" s="10"/>
      <c r="Q38" s="60">
        <f t="shared" si="7"/>
        <v>110610</v>
      </c>
      <c r="R38" s="10"/>
      <c r="S38" s="62">
        <f t="shared" si="0"/>
        <v>117984</v>
      </c>
      <c r="T38" s="10"/>
      <c r="U38" s="64">
        <v>23.6</v>
      </c>
      <c r="V38" s="64">
        <v>22.48</v>
      </c>
      <c r="W38" s="10"/>
      <c r="X38" s="43">
        <v>23330000000</v>
      </c>
      <c r="Y38" s="36">
        <v>7.9000000000000001E-2</v>
      </c>
      <c r="Z38" s="10"/>
      <c r="AA38" s="20">
        <v>50</v>
      </c>
      <c r="AB38" s="20">
        <v>20</v>
      </c>
      <c r="AC38" s="20">
        <v>3</v>
      </c>
      <c r="AD38" s="20">
        <v>25</v>
      </c>
      <c r="AE38" s="20">
        <v>2</v>
      </c>
      <c r="AF38" s="66">
        <f t="shared" si="1"/>
        <v>100</v>
      </c>
      <c r="AG38" s="10"/>
      <c r="AH38" s="36">
        <v>5.5E-2</v>
      </c>
      <c r="AI38" s="40">
        <v>88540</v>
      </c>
      <c r="AJ38" s="37">
        <v>0.77</v>
      </c>
      <c r="AK38" s="42" t="s">
        <v>210</v>
      </c>
      <c r="AL38" s="41">
        <v>1209</v>
      </c>
      <c r="AN38" s="86"/>
      <c r="AO38" s="87"/>
      <c r="AP38" s="88">
        <f t="shared" si="2"/>
        <v>0</v>
      </c>
      <c r="AR38" s="86">
        <f t="shared" si="3"/>
        <v>0</v>
      </c>
      <c r="AS38" s="87"/>
      <c r="AT38" s="88">
        <f t="shared" si="4"/>
        <v>0</v>
      </c>
      <c r="AV38" s="88">
        <v>0</v>
      </c>
    </row>
    <row r="39" spans="1:48" ht="24" customHeight="1">
      <c r="A39" s="16"/>
      <c r="B39" s="17">
        <f t="shared" si="5"/>
        <v>31</v>
      </c>
      <c r="C39" s="10"/>
      <c r="D39" s="18" t="s">
        <v>106</v>
      </c>
      <c r="E39" s="10"/>
      <c r="F39" s="18" t="s">
        <v>11</v>
      </c>
      <c r="G39" s="18" t="s">
        <v>11</v>
      </c>
      <c r="H39" s="10"/>
      <c r="I39" s="19">
        <v>24894552</v>
      </c>
      <c r="J39" s="19">
        <v>400</v>
      </c>
      <c r="K39" s="17" t="s">
        <v>6</v>
      </c>
      <c r="L39" s="10"/>
      <c r="M39" s="60">
        <v>340</v>
      </c>
      <c r="N39" s="60">
        <v>7108</v>
      </c>
      <c r="O39" s="60">
        <v>3416</v>
      </c>
      <c r="P39" s="10"/>
      <c r="Q39" s="60">
        <f t="shared" si="7"/>
        <v>106620</v>
      </c>
      <c r="R39" s="10"/>
      <c r="S39" s="62">
        <f t="shared" si="0"/>
        <v>113728</v>
      </c>
      <c r="T39" s="10"/>
      <c r="U39" s="64">
        <v>28.6</v>
      </c>
      <c r="V39" s="64">
        <v>13.46</v>
      </c>
      <c r="W39" s="10"/>
      <c r="X39" s="43">
        <v>949480000</v>
      </c>
      <c r="Y39" s="36">
        <v>9.5000000000000001E-2</v>
      </c>
      <c r="Z39" s="10"/>
      <c r="AA39" s="20">
        <v>48</v>
      </c>
      <c r="AB39" s="20">
        <v>5</v>
      </c>
      <c r="AC39" s="20">
        <v>4</v>
      </c>
      <c r="AD39" s="20">
        <v>39</v>
      </c>
      <c r="AE39" s="20">
        <v>4</v>
      </c>
      <c r="AF39" s="66">
        <f t="shared" si="1"/>
        <v>100</v>
      </c>
      <c r="AG39" s="10"/>
      <c r="AH39" s="36">
        <v>-3.1E-2</v>
      </c>
      <c r="AI39" s="40">
        <v>952</v>
      </c>
      <c r="AJ39" s="37">
        <v>0.69</v>
      </c>
      <c r="AK39" s="42" t="s">
        <v>213</v>
      </c>
      <c r="AL39" s="41">
        <v>786</v>
      </c>
      <c r="AN39" s="86"/>
      <c r="AO39" s="87"/>
      <c r="AP39" s="88">
        <f t="shared" si="2"/>
        <v>0</v>
      </c>
      <c r="AR39" s="86">
        <f t="shared" si="3"/>
        <v>0</v>
      </c>
      <c r="AS39" s="87"/>
      <c r="AT39" s="88">
        <f t="shared" si="4"/>
        <v>0</v>
      </c>
      <c r="AV39" s="88">
        <v>0</v>
      </c>
    </row>
    <row r="40" spans="1:48" ht="24" customHeight="1">
      <c r="A40" s="16"/>
      <c r="B40" s="17">
        <f t="shared" si="5"/>
        <v>32</v>
      </c>
      <c r="C40" s="10"/>
      <c r="D40" s="18" t="s">
        <v>38</v>
      </c>
      <c r="E40" s="10"/>
      <c r="F40" s="18" t="s">
        <v>11</v>
      </c>
      <c r="G40" s="18" t="s">
        <v>11</v>
      </c>
      <c r="H40" s="10"/>
      <c r="I40" s="19">
        <v>23439188</v>
      </c>
      <c r="J40" s="19">
        <v>1200</v>
      </c>
      <c r="K40" s="17" t="s">
        <v>9</v>
      </c>
      <c r="L40" s="10"/>
      <c r="M40" s="60">
        <v>1879</v>
      </c>
      <c r="N40" s="60">
        <v>7066</v>
      </c>
      <c r="O40" s="60">
        <v>4120</v>
      </c>
      <c r="P40" s="10"/>
      <c r="Q40" s="60">
        <f t="shared" si="7"/>
        <v>105990</v>
      </c>
      <c r="R40" s="10"/>
      <c r="S40" s="62">
        <f t="shared" si="0"/>
        <v>113056</v>
      </c>
      <c r="T40" s="10"/>
      <c r="U40" s="64">
        <v>30.1</v>
      </c>
      <c r="V40" s="64">
        <v>15.27</v>
      </c>
      <c r="W40" s="10"/>
      <c r="X40" s="43">
        <v>3270000000</v>
      </c>
      <c r="Y40" s="36">
        <v>0.1</v>
      </c>
      <c r="Z40" s="10"/>
      <c r="AA40" s="20">
        <v>64</v>
      </c>
      <c r="AB40" s="20">
        <v>20</v>
      </c>
      <c r="AC40" s="20">
        <v>1</v>
      </c>
      <c r="AD40" s="20">
        <v>14</v>
      </c>
      <c r="AE40" s="20">
        <v>1</v>
      </c>
      <c r="AF40" s="66">
        <f t="shared" si="1"/>
        <v>100</v>
      </c>
      <c r="AG40" s="10"/>
      <c r="AH40" s="36">
        <v>-8.3000000000000004E-2</v>
      </c>
      <c r="AI40" s="40">
        <v>3235</v>
      </c>
      <c r="AJ40" s="37">
        <v>0.64</v>
      </c>
      <c r="AK40" s="42" t="s">
        <v>214</v>
      </c>
      <c r="AL40" s="41">
        <v>878</v>
      </c>
      <c r="AN40" s="86"/>
      <c r="AO40" s="87"/>
      <c r="AP40" s="88">
        <f t="shared" si="2"/>
        <v>0</v>
      </c>
      <c r="AR40" s="86">
        <f t="shared" si="3"/>
        <v>0</v>
      </c>
      <c r="AS40" s="87"/>
      <c r="AT40" s="88">
        <f t="shared" si="4"/>
        <v>0</v>
      </c>
      <c r="AV40" s="88">
        <v>0</v>
      </c>
    </row>
    <row r="41" spans="1:48" ht="24" customHeight="1">
      <c r="A41" s="16"/>
      <c r="B41" s="17">
        <f t="shared" si="5"/>
        <v>33</v>
      </c>
      <c r="C41" s="10"/>
      <c r="D41" s="18" t="s">
        <v>73</v>
      </c>
      <c r="E41" s="10"/>
      <c r="F41" s="18" t="s">
        <v>11</v>
      </c>
      <c r="G41" s="18" t="s">
        <v>11</v>
      </c>
      <c r="H41" s="10"/>
      <c r="I41" s="19">
        <v>28206728</v>
      </c>
      <c r="J41" s="19">
        <v>1380</v>
      </c>
      <c r="K41" s="17" t="s">
        <v>9</v>
      </c>
      <c r="L41" s="10"/>
      <c r="M41" s="60">
        <v>1802</v>
      </c>
      <c r="N41" s="60">
        <v>7018</v>
      </c>
      <c r="O41" s="60">
        <v>5387</v>
      </c>
      <c r="P41" s="10"/>
      <c r="Q41" s="60">
        <f t="shared" si="7"/>
        <v>105270</v>
      </c>
      <c r="R41" s="10"/>
      <c r="S41" s="62">
        <f t="shared" ref="S41:S72" si="8">Q41+N41</f>
        <v>112288</v>
      </c>
      <c r="T41" s="10"/>
      <c r="U41" s="64">
        <v>24.9</v>
      </c>
      <c r="V41" s="64">
        <v>18.29</v>
      </c>
      <c r="W41" s="10"/>
      <c r="X41" s="43">
        <v>4550000000</v>
      </c>
      <c r="Y41" s="36">
        <v>8.3000000000000004E-2</v>
      </c>
      <c r="Z41" s="10"/>
      <c r="AA41" s="20">
        <v>48</v>
      </c>
      <c r="AB41" s="20">
        <v>3</v>
      </c>
      <c r="AC41" s="20">
        <v>3</v>
      </c>
      <c r="AD41" s="20">
        <v>45</v>
      </c>
      <c r="AE41" s="20">
        <v>1</v>
      </c>
      <c r="AF41" s="66">
        <f t="shared" ref="AF41:AF72" si="9">SUM(AA41:AE41)</f>
        <v>100</v>
      </c>
      <c r="AG41" s="10"/>
      <c r="AH41" s="36">
        <v>1.0999999999999999E-2</v>
      </c>
      <c r="AI41" s="40">
        <v>7328</v>
      </c>
      <c r="AJ41" s="37">
        <v>0.7</v>
      </c>
      <c r="AK41" s="42" t="s">
        <v>213</v>
      </c>
      <c r="AL41" s="41">
        <v>976</v>
      </c>
      <c r="AN41" s="86"/>
      <c r="AO41" s="87"/>
      <c r="AP41" s="88">
        <f t="shared" ref="AP41:AP72" si="10">N41*AN41*AO41</f>
        <v>0</v>
      </c>
      <c r="AR41" s="86">
        <f t="shared" ref="AR41:AR72" si="11">AN41</f>
        <v>0</v>
      </c>
      <c r="AS41" s="87"/>
      <c r="AT41" s="88">
        <f t="shared" ref="AT41:AT72" si="12">Q41*AR41*AS41</f>
        <v>0</v>
      </c>
      <c r="AV41" s="88">
        <v>0</v>
      </c>
    </row>
    <row r="42" spans="1:48" ht="24" customHeight="1">
      <c r="A42" s="16"/>
      <c r="B42" s="17">
        <f t="shared" si="5"/>
        <v>34</v>
      </c>
      <c r="C42" s="10"/>
      <c r="D42" s="18" t="s">
        <v>118</v>
      </c>
      <c r="E42" s="10"/>
      <c r="F42" s="18" t="s">
        <v>5</v>
      </c>
      <c r="G42" s="18" t="s">
        <v>226</v>
      </c>
      <c r="H42" s="10"/>
      <c r="I42" s="19">
        <v>35276784</v>
      </c>
      <c r="J42" s="19">
        <v>2580</v>
      </c>
      <c r="K42" s="17" t="s">
        <v>9</v>
      </c>
      <c r="L42" s="10"/>
      <c r="M42" s="60">
        <v>3785</v>
      </c>
      <c r="N42" s="60">
        <v>6917</v>
      </c>
      <c r="O42" s="60">
        <v>7320</v>
      </c>
      <c r="P42" s="10"/>
      <c r="Q42" s="60">
        <f t="shared" si="7"/>
        <v>103755</v>
      </c>
      <c r="R42" s="10"/>
      <c r="S42" s="62">
        <f t="shared" si="8"/>
        <v>110672</v>
      </c>
      <c r="T42" s="10"/>
      <c r="U42" s="64">
        <v>19.600000000000001</v>
      </c>
      <c r="V42" s="64">
        <v>20.8</v>
      </c>
      <c r="W42" s="10"/>
      <c r="X42" s="43">
        <v>6640000000</v>
      </c>
      <c r="Y42" s="36">
        <v>6.4000000000000001E-2</v>
      </c>
      <c r="Z42" s="10"/>
      <c r="AA42" s="20">
        <v>63</v>
      </c>
      <c r="AB42" s="20">
        <v>10</v>
      </c>
      <c r="AC42" s="20">
        <v>1</v>
      </c>
      <c r="AD42" s="20">
        <v>25</v>
      </c>
      <c r="AE42" s="20">
        <v>1</v>
      </c>
      <c r="AF42" s="66">
        <f t="shared" si="9"/>
        <v>100</v>
      </c>
      <c r="AG42" s="10"/>
      <c r="AH42" s="36">
        <v>-0.04</v>
      </c>
      <c r="AI42" s="40">
        <v>10748</v>
      </c>
      <c r="AJ42" s="37">
        <v>0.75</v>
      </c>
      <c r="AK42" s="42" t="s">
        <v>223</v>
      </c>
      <c r="AL42" s="41">
        <v>1143</v>
      </c>
      <c r="AN42" s="86"/>
      <c r="AO42" s="87"/>
      <c r="AP42" s="88">
        <f t="shared" si="10"/>
        <v>0</v>
      </c>
      <c r="AR42" s="86">
        <f t="shared" si="11"/>
        <v>0</v>
      </c>
      <c r="AS42" s="87"/>
      <c r="AT42" s="88">
        <f t="shared" si="12"/>
        <v>0</v>
      </c>
      <c r="AV42" s="88">
        <v>0</v>
      </c>
    </row>
    <row r="43" spans="1:48" ht="24" customHeight="1">
      <c r="A43" s="16"/>
      <c r="B43" s="17">
        <f t="shared" si="5"/>
        <v>35</v>
      </c>
      <c r="C43" s="10"/>
      <c r="D43" s="21" t="s">
        <v>10</v>
      </c>
      <c r="E43" s="10"/>
      <c r="F43" s="18" t="s">
        <v>11</v>
      </c>
      <c r="G43" s="18" t="s">
        <v>11</v>
      </c>
      <c r="H43" s="10"/>
      <c r="I43" s="19">
        <v>28813464</v>
      </c>
      <c r="J43" s="19">
        <v>3440</v>
      </c>
      <c r="K43" s="17" t="s">
        <v>9</v>
      </c>
      <c r="L43" s="10"/>
      <c r="M43" s="60">
        <v>2845</v>
      </c>
      <c r="N43" s="60">
        <v>6797</v>
      </c>
      <c r="O43" s="60">
        <v>6769</v>
      </c>
      <c r="P43" s="10"/>
      <c r="Q43" s="60">
        <f t="shared" si="7"/>
        <v>101955</v>
      </c>
      <c r="R43" s="10"/>
      <c r="S43" s="62">
        <f t="shared" si="8"/>
        <v>108752</v>
      </c>
      <c r="T43" s="10"/>
      <c r="U43" s="64">
        <v>23.61</v>
      </c>
      <c r="V43" s="64">
        <v>24.82</v>
      </c>
      <c r="W43" s="10"/>
      <c r="X43" s="43">
        <v>7930000000</v>
      </c>
      <c r="Y43" s="36">
        <v>7.8E-2</v>
      </c>
      <c r="Z43" s="10"/>
      <c r="AA43" s="20">
        <v>51</v>
      </c>
      <c r="AB43" s="20">
        <v>3</v>
      </c>
      <c r="AC43" s="20">
        <v>1</v>
      </c>
      <c r="AD43" s="20">
        <v>44</v>
      </c>
      <c r="AE43" s="20">
        <v>1</v>
      </c>
      <c r="AF43" s="66">
        <f t="shared" si="9"/>
        <v>100</v>
      </c>
      <c r="AG43" s="10"/>
      <c r="AH43" s="36">
        <v>-0.159</v>
      </c>
      <c r="AI43" s="40">
        <v>2708</v>
      </c>
      <c r="AJ43" s="37">
        <v>0.64</v>
      </c>
      <c r="AK43" s="42" t="s">
        <v>214</v>
      </c>
      <c r="AL43" s="41">
        <v>1670</v>
      </c>
      <c r="AN43" s="86"/>
      <c r="AO43" s="87"/>
      <c r="AP43" s="88">
        <f t="shared" si="10"/>
        <v>0</v>
      </c>
      <c r="AR43" s="86">
        <f t="shared" si="11"/>
        <v>0</v>
      </c>
      <c r="AS43" s="87"/>
      <c r="AT43" s="88">
        <f t="shared" si="12"/>
        <v>0</v>
      </c>
      <c r="AV43" s="88">
        <v>0</v>
      </c>
    </row>
    <row r="44" spans="1:48" ht="24" customHeight="1">
      <c r="A44" s="16"/>
      <c r="B44" s="17">
        <f t="shared" si="5"/>
        <v>36</v>
      </c>
      <c r="C44" s="10"/>
      <c r="D44" s="18" t="s">
        <v>15</v>
      </c>
      <c r="E44" s="10"/>
      <c r="F44" s="18" t="s">
        <v>13</v>
      </c>
      <c r="G44" s="18" t="s">
        <v>222</v>
      </c>
      <c r="H44" s="10"/>
      <c r="I44" s="19">
        <v>43847432</v>
      </c>
      <c r="J44" s="19">
        <v>11960</v>
      </c>
      <c r="K44" s="17" t="s">
        <v>9</v>
      </c>
      <c r="L44" s="10"/>
      <c r="M44" s="60">
        <v>5530</v>
      </c>
      <c r="N44" s="60">
        <v>6119</v>
      </c>
      <c r="O44" s="60">
        <v>6508</v>
      </c>
      <c r="P44" s="10"/>
      <c r="Q44" s="60">
        <f t="shared" si="7"/>
        <v>91785</v>
      </c>
      <c r="R44" s="10"/>
      <c r="S44" s="62">
        <f t="shared" si="8"/>
        <v>97904</v>
      </c>
      <c r="T44" s="10"/>
      <c r="U44" s="64">
        <v>14</v>
      </c>
      <c r="V44" s="64">
        <v>14.85</v>
      </c>
      <c r="W44" s="10"/>
      <c r="X44" s="43">
        <v>25750000000</v>
      </c>
      <c r="Y44" s="36">
        <v>4.5999999999999999E-2</v>
      </c>
      <c r="Z44" s="10"/>
      <c r="AA44" s="20">
        <v>52</v>
      </c>
      <c r="AB44" s="20">
        <v>18</v>
      </c>
      <c r="AC44" s="20">
        <v>2</v>
      </c>
      <c r="AD44" s="20">
        <v>27</v>
      </c>
      <c r="AE44" s="20">
        <v>1</v>
      </c>
      <c r="AF44" s="66">
        <f t="shared" si="9"/>
        <v>100</v>
      </c>
      <c r="AG44" s="10"/>
      <c r="AH44" s="36">
        <v>-7.6999999999999999E-2</v>
      </c>
      <c r="AI44" s="40">
        <v>49338</v>
      </c>
      <c r="AJ44" s="37">
        <v>0.73</v>
      </c>
      <c r="AK44" s="42" t="s">
        <v>213</v>
      </c>
      <c r="AL44" s="41">
        <v>795</v>
      </c>
      <c r="AN44" s="86"/>
      <c r="AO44" s="87"/>
      <c r="AP44" s="88">
        <f t="shared" si="10"/>
        <v>0</v>
      </c>
      <c r="AR44" s="86">
        <f t="shared" si="11"/>
        <v>0</v>
      </c>
      <c r="AS44" s="87"/>
      <c r="AT44" s="88">
        <f t="shared" si="12"/>
        <v>0</v>
      </c>
      <c r="AV44" s="88">
        <v>0</v>
      </c>
    </row>
    <row r="45" spans="1:48" ht="24" customHeight="1">
      <c r="A45" s="16"/>
      <c r="B45" s="17">
        <f t="shared" si="5"/>
        <v>37</v>
      </c>
      <c r="C45" s="10"/>
      <c r="D45" s="18" t="s">
        <v>175</v>
      </c>
      <c r="E45" s="10"/>
      <c r="F45" s="18" t="s">
        <v>8</v>
      </c>
      <c r="G45" s="18" t="s">
        <v>212</v>
      </c>
      <c r="H45" s="10"/>
      <c r="I45" s="19">
        <v>44438624</v>
      </c>
      <c r="J45" s="19">
        <v>2310</v>
      </c>
      <c r="K45" s="17" t="s">
        <v>9</v>
      </c>
      <c r="L45" s="10"/>
      <c r="M45" s="60">
        <v>4687</v>
      </c>
      <c r="N45" s="60">
        <v>6089</v>
      </c>
      <c r="O45" s="60">
        <v>7308</v>
      </c>
      <c r="P45" s="10"/>
      <c r="Q45" s="60">
        <f t="shared" si="7"/>
        <v>91335</v>
      </c>
      <c r="R45" s="10"/>
      <c r="S45" s="62">
        <f t="shared" si="8"/>
        <v>97424</v>
      </c>
      <c r="T45" s="10"/>
      <c r="U45" s="64">
        <v>13.7</v>
      </c>
      <c r="V45" s="64">
        <v>16.25</v>
      </c>
      <c r="W45" s="10"/>
      <c r="X45" s="43">
        <v>4430000000</v>
      </c>
      <c r="Y45" s="36">
        <v>4.7E-2</v>
      </c>
      <c r="Z45" s="10"/>
      <c r="AA45" s="20">
        <v>50</v>
      </c>
      <c r="AB45" s="20">
        <v>8</v>
      </c>
      <c r="AC45" s="20">
        <v>2</v>
      </c>
      <c r="AD45" s="20">
        <v>39</v>
      </c>
      <c r="AE45" s="20">
        <v>1</v>
      </c>
      <c r="AF45" s="66">
        <f t="shared" si="9"/>
        <v>100</v>
      </c>
      <c r="AG45" s="10"/>
      <c r="AH45" s="36">
        <v>0.28899999999999998</v>
      </c>
      <c r="AI45" s="40">
        <v>32480</v>
      </c>
      <c r="AJ45" s="37">
        <v>0.86</v>
      </c>
      <c r="AK45" s="42" t="s">
        <v>210</v>
      </c>
      <c r="AL45" s="41">
        <v>1003</v>
      </c>
      <c r="AN45" s="86"/>
      <c r="AO45" s="87"/>
      <c r="AP45" s="88">
        <f t="shared" si="10"/>
        <v>0</v>
      </c>
      <c r="AR45" s="86">
        <f t="shared" si="11"/>
        <v>0</v>
      </c>
      <c r="AS45" s="87"/>
      <c r="AT45" s="88">
        <f t="shared" si="12"/>
        <v>0</v>
      </c>
      <c r="AV45" s="88">
        <v>0</v>
      </c>
    </row>
    <row r="46" spans="1:48" ht="24" customHeight="1">
      <c r="A46" s="16"/>
      <c r="B46" s="17">
        <f t="shared" si="5"/>
        <v>38</v>
      </c>
      <c r="C46" s="10"/>
      <c r="D46" s="18" t="s">
        <v>34</v>
      </c>
      <c r="E46" s="10"/>
      <c r="F46" s="18" t="s">
        <v>11</v>
      </c>
      <c r="G46" s="18" t="s">
        <v>11</v>
      </c>
      <c r="H46" s="10"/>
      <c r="I46" s="19">
        <v>18646432</v>
      </c>
      <c r="J46" s="19">
        <v>640</v>
      </c>
      <c r="K46" s="17" t="s">
        <v>6</v>
      </c>
      <c r="L46" s="10"/>
      <c r="M46" s="60">
        <v>878</v>
      </c>
      <c r="N46" s="60">
        <v>5686</v>
      </c>
      <c r="O46" s="60">
        <v>3464</v>
      </c>
      <c r="P46" s="10"/>
      <c r="Q46" s="60">
        <f t="shared" si="7"/>
        <v>85290</v>
      </c>
      <c r="R46" s="10"/>
      <c r="S46" s="62">
        <f t="shared" si="8"/>
        <v>90976</v>
      </c>
      <c r="T46" s="10"/>
      <c r="U46" s="64">
        <v>30.5</v>
      </c>
      <c r="V46" s="64">
        <v>16.93</v>
      </c>
      <c r="W46" s="10"/>
      <c r="X46" s="43">
        <v>1100000000</v>
      </c>
      <c r="Y46" s="36">
        <v>0.10100000000000001</v>
      </c>
      <c r="Z46" s="10"/>
      <c r="AA46" s="20">
        <v>51</v>
      </c>
      <c r="AB46" s="20">
        <v>5</v>
      </c>
      <c r="AC46" s="20">
        <v>2</v>
      </c>
      <c r="AD46" s="20">
        <v>41</v>
      </c>
      <c r="AE46" s="20">
        <v>1</v>
      </c>
      <c r="AF46" s="66">
        <f t="shared" si="9"/>
        <v>100</v>
      </c>
      <c r="AG46" s="10"/>
      <c r="AH46" s="36">
        <v>-8.9999999999999993E-3</v>
      </c>
      <c r="AI46" s="40">
        <v>11296</v>
      </c>
      <c r="AJ46" s="37">
        <v>0.54</v>
      </c>
      <c r="AK46" s="42" t="s">
        <v>214</v>
      </c>
      <c r="AL46" s="41">
        <v>969</v>
      </c>
      <c r="AN46" s="86"/>
      <c r="AO46" s="87"/>
      <c r="AP46" s="88">
        <f t="shared" si="10"/>
        <v>0</v>
      </c>
      <c r="AR46" s="86">
        <f t="shared" si="11"/>
        <v>0</v>
      </c>
      <c r="AS46" s="87"/>
      <c r="AT46" s="88">
        <f t="shared" si="12"/>
        <v>0</v>
      </c>
      <c r="AV46" s="88">
        <v>0</v>
      </c>
    </row>
    <row r="47" spans="1:48" ht="24" customHeight="1">
      <c r="A47" s="16"/>
      <c r="B47" s="17">
        <f t="shared" si="5"/>
        <v>39</v>
      </c>
      <c r="C47" s="10"/>
      <c r="D47" s="18" t="s">
        <v>186</v>
      </c>
      <c r="E47" s="10"/>
      <c r="F47" s="18" t="s">
        <v>11</v>
      </c>
      <c r="G47" s="18" t="s">
        <v>11</v>
      </c>
      <c r="H47" s="10"/>
      <c r="I47" s="19">
        <v>16150362</v>
      </c>
      <c r="J47" s="19">
        <v>940</v>
      </c>
      <c r="K47" s="17" t="s">
        <v>6</v>
      </c>
      <c r="L47" s="10"/>
      <c r="M47" s="60">
        <v>1721</v>
      </c>
      <c r="N47" s="60">
        <v>5601</v>
      </c>
      <c r="O47" s="60">
        <v>2731</v>
      </c>
      <c r="P47" s="10"/>
      <c r="Q47" s="60">
        <f t="shared" si="7"/>
        <v>84015</v>
      </c>
      <c r="R47" s="10"/>
      <c r="S47" s="62">
        <f t="shared" si="8"/>
        <v>89616</v>
      </c>
      <c r="T47" s="10"/>
      <c r="U47" s="64">
        <v>34.700000000000003</v>
      </c>
      <c r="V47" s="64">
        <v>18.91</v>
      </c>
      <c r="W47" s="10"/>
      <c r="X47" s="43">
        <v>2370000000</v>
      </c>
      <c r="Y47" s="36">
        <v>0.115</v>
      </c>
      <c r="Z47" s="10"/>
      <c r="AA47" s="20">
        <v>55</v>
      </c>
      <c r="AB47" s="20">
        <v>7</v>
      </c>
      <c r="AC47" s="20">
        <v>3</v>
      </c>
      <c r="AD47" s="20">
        <v>32</v>
      </c>
      <c r="AE47" s="20">
        <v>3</v>
      </c>
      <c r="AF47" s="66">
        <f t="shared" si="9"/>
        <v>100</v>
      </c>
      <c r="AG47" s="10"/>
      <c r="AH47" s="36">
        <v>-6.7000000000000004E-2</v>
      </c>
      <c r="AI47" s="40">
        <v>7421</v>
      </c>
      <c r="AJ47" s="37">
        <v>0.77</v>
      </c>
      <c r="AK47" s="42" t="s">
        <v>210</v>
      </c>
      <c r="AL47" s="41">
        <v>1044</v>
      </c>
      <c r="AN47" s="86"/>
      <c r="AO47" s="87"/>
      <c r="AP47" s="88">
        <f t="shared" si="10"/>
        <v>0</v>
      </c>
      <c r="AR47" s="86">
        <f t="shared" si="11"/>
        <v>0</v>
      </c>
      <c r="AS47" s="87"/>
      <c r="AT47" s="88">
        <f t="shared" si="12"/>
        <v>0</v>
      </c>
      <c r="AV47" s="88">
        <v>0</v>
      </c>
    </row>
    <row r="48" spans="1:48" ht="24" customHeight="1">
      <c r="A48" s="16"/>
      <c r="B48" s="17">
        <f t="shared" si="5"/>
        <v>40</v>
      </c>
      <c r="C48" s="10"/>
      <c r="D48" s="18" t="s">
        <v>107</v>
      </c>
      <c r="E48" s="10"/>
      <c r="F48" s="18" t="s">
        <v>11</v>
      </c>
      <c r="G48" s="18" t="s">
        <v>11</v>
      </c>
      <c r="H48" s="10"/>
      <c r="I48" s="19">
        <v>18091576</v>
      </c>
      <c r="J48" s="19">
        <v>320</v>
      </c>
      <c r="K48" s="17" t="s">
        <v>6</v>
      </c>
      <c r="L48" s="10"/>
      <c r="M48" s="60">
        <v>1122</v>
      </c>
      <c r="N48" s="60">
        <v>5601</v>
      </c>
      <c r="O48" s="60">
        <v>2217</v>
      </c>
      <c r="P48" s="10"/>
      <c r="Q48" s="60">
        <f t="shared" si="7"/>
        <v>84015</v>
      </c>
      <c r="R48" s="10"/>
      <c r="S48" s="62">
        <f t="shared" si="8"/>
        <v>89616</v>
      </c>
      <c r="T48" s="10"/>
      <c r="U48" s="64">
        <v>31</v>
      </c>
      <c r="V48" s="64">
        <v>13.23</v>
      </c>
      <c r="W48" s="10"/>
      <c r="X48" s="43">
        <v>559270000</v>
      </c>
      <c r="Y48" s="36">
        <v>0.10299999999999999</v>
      </c>
      <c r="Z48" s="10"/>
      <c r="AA48" s="20">
        <v>49</v>
      </c>
      <c r="AB48" s="20">
        <v>5</v>
      </c>
      <c r="AC48" s="20">
        <v>4</v>
      </c>
      <c r="AD48" s="20">
        <v>41</v>
      </c>
      <c r="AE48" s="20">
        <v>1</v>
      </c>
      <c r="AF48" s="66">
        <f t="shared" si="9"/>
        <v>100</v>
      </c>
      <c r="AG48" s="10"/>
      <c r="AH48" s="36">
        <v>-4.7E-2</v>
      </c>
      <c r="AI48" s="40">
        <v>2673</v>
      </c>
      <c r="AJ48" s="37">
        <v>0.62</v>
      </c>
      <c r="AK48" s="42" t="s">
        <v>213</v>
      </c>
      <c r="AL48" s="41">
        <v>726</v>
      </c>
      <c r="AN48" s="86"/>
      <c r="AO48" s="87"/>
      <c r="AP48" s="88">
        <f t="shared" si="10"/>
        <v>0</v>
      </c>
      <c r="AR48" s="86">
        <f t="shared" si="11"/>
        <v>0</v>
      </c>
      <c r="AS48" s="87"/>
      <c r="AT48" s="88">
        <f t="shared" si="12"/>
        <v>0</v>
      </c>
      <c r="AV48" s="88">
        <v>0</v>
      </c>
    </row>
    <row r="49" spans="1:48" ht="24" customHeight="1">
      <c r="A49" s="16"/>
      <c r="B49" s="17">
        <f t="shared" si="5"/>
        <v>41</v>
      </c>
      <c r="C49" s="10"/>
      <c r="D49" s="18" t="s">
        <v>49</v>
      </c>
      <c r="E49" s="10"/>
      <c r="F49" s="18" t="s">
        <v>11</v>
      </c>
      <c r="G49" s="18" t="s">
        <v>11</v>
      </c>
      <c r="H49" s="10"/>
      <c r="I49" s="19">
        <v>23695920</v>
      </c>
      <c r="J49" s="19">
        <v>1520</v>
      </c>
      <c r="K49" s="17" t="s">
        <v>9</v>
      </c>
      <c r="L49" s="10"/>
      <c r="M49" s="60">
        <v>991</v>
      </c>
      <c r="N49" s="60">
        <v>5582</v>
      </c>
      <c r="O49" s="60">
        <v>3670</v>
      </c>
      <c r="P49" s="10"/>
      <c r="Q49" s="60">
        <f t="shared" si="7"/>
        <v>83730</v>
      </c>
      <c r="R49" s="10"/>
      <c r="S49" s="62">
        <f t="shared" si="8"/>
        <v>89312</v>
      </c>
      <c r="T49" s="10"/>
      <c r="U49" s="64">
        <v>23.6</v>
      </c>
      <c r="V49" s="64">
        <v>15</v>
      </c>
      <c r="W49" s="10"/>
      <c r="X49" s="43">
        <v>2770000000</v>
      </c>
      <c r="Y49" s="36">
        <v>7.8E-2</v>
      </c>
      <c r="Z49" s="10"/>
      <c r="AA49" s="20">
        <v>51</v>
      </c>
      <c r="AB49" s="20">
        <v>10</v>
      </c>
      <c r="AC49" s="20">
        <v>1</v>
      </c>
      <c r="AD49" s="20">
        <v>37</v>
      </c>
      <c r="AE49" s="20">
        <v>1</v>
      </c>
      <c r="AF49" s="66">
        <f t="shared" si="9"/>
        <v>100</v>
      </c>
      <c r="AG49" s="10"/>
      <c r="AH49" s="36">
        <v>-0.05</v>
      </c>
      <c r="AI49" s="40">
        <v>3821</v>
      </c>
      <c r="AJ49" s="37">
        <v>0.63</v>
      </c>
      <c r="AK49" s="42" t="s">
        <v>213</v>
      </c>
      <c r="AL49" s="41">
        <v>865</v>
      </c>
      <c r="AN49" s="86"/>
      <c r="AO49" s="87"/>
      <c r="AP49" s="88">
        <f t="shared" si="10"/>
        <v>0</v>
      </c>
      <c r="AR49" s="86">
        <f t="shared" si="11"/>
        <v>0</v>
      </c>
      <c r="AS49" s="87"/>
      <c r="AT49" s="88">
        <f t="shared" si="12"/>
        <v>0</v>
      </c>
      <c r="AV49" s="88">
        <v>0</v>
      </c>
    </row>
    <row r="50" spans="1:48" ht="24" customHeight="1">
      <c r="A50" s="16"/>
      <c r="B50" s="17">
        <f t="shared" si="5"/>
        <v>42</v>
      </c>
      <c r="C50" s="10"/>
      <c r="D50" s="18" t="s">
        <v>125</v>
      </c>
      <c r="E50" s="10"/>
      <c r="F50" s="18" t="s">
        <v>11</v>
      </c>
      <c r="G50" s="18" t="s">
        <v>11</v>
      </c>
      <c r="H50" s="10"/>
      <c r="I50" s="19">
        <v>20672988</v>
      </c>
      <c r="J50" s="19">
        <v>370</v>
      </c>
      <c r="K50" s="17" t="s">
        <v>6</v>
      </c>
      <c r="L50" s="10"/>
      <c r="M50" s="60">
        <v>978</v>
      </c>
      <c r="N50" s="60">
        <v>5414</v>
      </c>
      <c r="O50" s="60">
        <v>2514</v>
      </c>
      <c r="P50" s="10"/>
      <c r="Q50" s="60">
        <f t="shared" si="7"/>
        <v>81210</v>
      </c>
      <c r="R50" s="10"/>
      <c r="S50" s="62">
        <f t="shared" si="8"/>
        <v>86624</v>
      </c>
      <c r="T50" s="10"/>
      <c r="U50" s="64">
        <v>26.2</v>
      </c>
      <c r="V50" s="64">
        <v>12.21</v>
      </c>
      <c r="W50" s="10"/>
      <c r="X50" s="43">
        <v>655550000</v>
      </c>
      <c r="Y50" s="36">
        <v>8.6999999999999994E-2</v>
      </c>
      <c r="Z50" s="10"/>
      <c r="AA50" s="20">
        <v>58</v>
      </c>
      <c r="AB50" s="20">
        <v>11</v>
      </c>
      <c r="AC50" s="20">
        <v>1</v>
      </c>
      <c r="AD50" s="20">
        <v>28</v>
      </c>
      <c r="AE50" s="20">
        <v>2</v>
      </c>
      <c r="AF50" s="66">
        <f t="shared" si="9"/>
        <v>100</v>
      </c>
      <c r="AG50" s="10"/>
      <c r="AH50" s="36">
        <v>-5.0000000000000001E-3</v>
      </c>
      <c r="AI50" s="40">
        <v>2111</v>
      </c>
      <c r="AJ50" s="37">
        <v>0.5</v>
      </c>
      <c r="AK50" s="42" t="s">
        <v>214</v>
      </c>
      <c r="AL50" s="41">
        <v>776</v>
      </c>
      <c r="AN50" s="86"/>
      <c r="AO50" s="87"/>
      <c r="AP50" s="88">
        <f t="shared" si="10"/>
        <v>0</v>
      </c>
      <c r="AR50" s="86">
        <f t="shared" si="11"/>
        <v>0</v>
      </c>
      <c r="AS50" s="87"/>
      <c r="AT50" s="88">
        <f t="shared" si="12"/>
        <v>0</v>
      </c>
      <c r="AV50" s="88">
        <v>0</v>
      </c>
    </row>
    <row r="51" spans="1:48" ht="24" customHeight="1">
      <c r="A51" s="16"/>
      <c r="B51" s="17">
        <f t="shared" si="5"/>
        <v>43</v>
      </c>
      <c r="C51" s="10"/>
      <c r="D51" s="18" t="s">
        <v>4</v>
      </c>
      <c r="E51" s="10"/>
      <c r="F51" s="18" t="s">
        <v>5</v>
      </c>
      <c r="G51" s="18" t="s">
        <v>198</v>
      </c>
      <c r="H51" s="10"/>
      <c r="I51" s="19">
        <v>34656032</v>
      </c>
      <c r="J51" s="19">
        <v>580</v>
      </c>
      <c r="K51" s="17" t="s">
        <v>6</v>
      </c>
      <c r="L51" s="10"/>
      <c r="M51" s="60">
        <v>1565</v>
      </c>
      <c r="N51" s="60">
        <v>5230</v>
      </c>
      <c r="O51" s="60">
        <v>8507</v>
      </c>
      <c r="P51" s="10"/>
      <c r="Q51" s="60">
        <f t="shared" si="7"/>
        <v>78450</v>
      </c>
      <c r="R51" s="10"/>
      <c r="S51" s="62">
        <f t="shared" si="8"/>
        <v>83680</v>
      </c>
      <c r="T51" s="10"/>
      <c r="U51" s="64">
        <v>15.1</v>
      </c>
      <c r="V51" s="64">
        <v>26.77</v>
      </c>
      <c r="W51" s="10"/>
      <c r="X51" s="43">
        <v>955710000</v>
      </c>
      <c r="Y51" s="36">
        <v>0.05</v>
      </c>
      <c r="Z51" s="10"/>
      <c r="AA51" s="20">
        <v>52</v>
      </c>
      <c r="AB51" s="20">
        <v>10</v>
      </c>
      <c r="AC51" s="20">
        <v>1</v>
      </c>
      <c r="AD51" s="20">
        <v>36</v>
      </c>
      <c r="AE51" s="20">
        <v>1</v>
      </c>
      <c r="AF51" s="66">
        <f t="shared" si="9"/>
        <v>100</v>
      </c>
      <c r="AG51" s="10"/>
      <c r="AH51" s="36">
        <v>-4.8000000000000001E-2</v>
      </c>
      <c r="AI51" s="40">
        <v>1891</v>
      </c>
      <c r="AJ51" s="37">
        <v>0.8</v>
      </c>
      <c r="AK51" s="42" t="s">
        <v>210</v>
      </c>
      <c r="AL51" s="41">
        <v>1636</v>
      </c>
      <c r="AN51" s="86"/>
      <c r="AO51" s="87"/>
      <c r="AP51" s="88">
        <f t="shared" si="10"/>
        <v>0</v>
      </c>
      <c r="AR51" s="86">
        <f t="shared" si="11"/>
        <v>0</v>
      </c>
      <c r="AS51" s="87"/>
      <c r="AT51" s="88">
        <f t="shared" si="12"/>
        <v>0</v>
      </c>
      <c r="AV51" s="88">
        <v>0</v>
      </c>
    </row>
    <row r="52" spans="1:48" ht="24" customHeight="1">
      <c r="A52" s="16"/>
      <c r="B52" s="17">
        <f t="shared" si="5"/>
        <v>44</v>
      </c>
      <c r="C52" s="10"/>
      <c r="D52" s="18" t="s">
        <v>91</v>
      </c>
      <c r="E52" s="10"/>
      <c r="F52" s="18" t="s">
        <v>18</v>
      </c>
      <c r="G52" s="18" t="s">
        <v>224</v>
      </c>
      <c r="H52" s="10"/>
      <c r="I52" s="19">
        <v>127748512</v>
      </c>
      <c r="J52" s="19">
        <v>38000</v>
      </c>
      <c r="K52" s="17" t="s">
        <v>14</v>
      </c>
      <c r="L52" s="10"/>
      <c r="M52" s="60">
        <v>4682</v>
      </c>
      <c r="N52" s="60">
        <v>5224</v>
      </c>
      <c r="O52" s="60">
        <v>5224</v>
      </c>
      <c r="P52" s="10"/>
      <c r="Q52" s="60">
        <f>N52*$Q$189</f>
        <v>156720</v>
      </c>
      <c r="R52" s="10"/>
      <c r="S52" s="62">
        <f t="shared" si="8"/>
        <v>161944</v>
      </c>
      <c r="T52" s="10"/>
      <c r="U52" s="64">
        <v>4.0999999999999996</v>
      </c>
      <c r="V52" s="64">
        <v>4.0999999999999996</v>
      </c>
      <c r="W52" s="10"/>
      <c r="X52" s="43">
        <f>AP52+AT52</f>
        <v>162129268115.19998</v>
      </c>
      <c r="Y52" s="36">
        <f>X52/AV52</f>
        <v>3.2906285389730054E-2</v>
      </c>
      <c r="Z52" s="10"/>
      <c r="AA52" s="20">
        <v>32.4</v>
      </c>
      <c r="AB52" s="20">
        <v>17.2</v>
      </c>
      <c r="AC52" s="20">
        <v>15.1</v>
      </c>
      <c r="AD52" s="20">
        <v>35</v>
      </c>
      <c r="AE52" s="20">
        <v>0.3</v>
      </c>
      <c r="AF52" s="66">
        <f t="shared" si="9"/>
        <v>99.999999999999986</v>
      </c>
      <c r="AG52" s="10"/>
      <c r="AH52" s="72"/>
      <c r="AI52" s="73"/>
      <c r="AJ52" s="74"/>
      <c r="AK52" s="75"/>
      <c r="AL52" s="76"/>
      <c r="AN52" s="57">
        <v>38794.330999999998</v>
      </c>
      <c r="AO52" s="35">
        <v>80</v>
      </c>
      <c r="AP52" s="43">
        <f t="shared" si="10"/>
        <v>16212926811.52</v>
      </c>
      <c r="AR52" s="57">
        <f t="shared" si="11"/>
        <v>38794.330999999998</v>
      </c>
      <c r="AS52" s="35">
        <v>24</v>
      </c>
      <c r="AT52" s="43">
        <f t="shared" si="12"/>
        <v>145916341303.67999</v>
      </c>
      <c r="AV52" s="43">
        <v>4927000000000</v>
      </c>
    </row>
    <row r="53" spans="1:48" ht="24" customHeight="1">
      <c r="A53" s="16"/>
      <c r="B53" s="17">
        <f t="shared" si="5"/>
        <v>45</v>
      </c>
      <c r="C53" s="10"/>
      <c r="D53" s="18" t="s">
        <v>137</v>
      </c>
      <c r="E53" s="10"/>
      <c r="F53" s="18" t="s">
        <v>18</v>
      </c>
      <c r="G53" s="18" t="s">
        <v>224</v>
      </c>
      <c r="H53" s="10"/>
      <c r="I53" s="19">
        <v>50791920</v>
      </c>
      <c r="J53" s="19">
        <v>27600</v>
      </c>
      <c r="K53" s="17" t="s">
        <v>14</v>
      </c>
      <c r="L53" s="10"/>
      <c r="M53" s="60">
        <v>4292</v>
      </c>
      <c r="N53" s="60">
        <v>4990</v>
      </c>
      <c r="O53" s="60">
        <v>4990</v>
      </c>
      <c r="P53" s="10"/>
      <c r="Q53" s="60">
        <f>N53*$Q$189</f>
        <v>149700</v>
      </c>
      <c r="R53" s="10"/>
      <c r="S53" s="62">
        <f t="shared" si="8"/>
        <v>154690</v>
      </c>
      <c r="T53" s="10"/>
      <c r="U53" s="64">
        <v>9.8000000000000007</v>
      </c>
      <c r="V53" s="64">
        <v>9.8000000000000007</v>
      </c>
      <c r="W53" s="10"/>
      <c r="X53" s="43">
        <f>AP53+AT53</f>
        <v>110212122024</v>
      </c>
      <c r="Y53" s="36">
        <f>X53/AV53</f>
        <v>7.7888425458657248E-2</v>
      </c>
      <c r="Z53" s="10"/>
      <c r="AA53" s="20">
        <v>0</v>
      </c>
      <c r="AB53" s="20">
        <v>20.5</v>
      </c>
      <c r="AC53" s="20">
        <v>5.9</v>
      </c>
      <c r="AD53" s="20">
        <v>39.9</v>
      </c>
      <c r="AE53" s="20">
        <v>33.700000000000003</v>
      </c>
      <c r="AF53" s="66">
        <f t="shared" si="9"/>
        <v>100</v>
      </c>
      <c r="AG53" s="10"/>
      <c r="AH53" s="72"/>
      <c r="AI53" s="73"/>
      <c r="AJ53" s="74"/>
      <c r="AK53" s="75"/>
      <c r="AL53" s="76"/>
      <c r="AN53" s="57">
        <v>27608.246999999999</v>
      </c>
      <c r="AO53" s="35">
        <v>80</v>
      </c>
      <c r="AP53" s="43">
        <f t="shared" si="10"/>
        <v>11021212202.4</v>
      </c>
      <c r="AR53" s="57">
        <f t="shared" si="11"/>
        <v>27608.246999999999</v>
      </c>
      <c r="AS53" s="35">
        <v>24</v>
      </c>
      <c r="AT53" s="43">
        <f t="shared" si="12"/>
        <v>99190909821.600006</v>
      </c>
      <c r="AV53" s="43">
        <v>1415000000000</v>
      </c>
    </row>
    <row r="54" spans="1:48" ht="24" customHeight="1">
      <c r="A54" s="16"/>
      <c r="B54" s="17">
        <f t="shared" si="5"/>
        <v>46</v>
      </c>
      <c r="C54" s="10"/>
      <c r="D54" s="18" t="s">
        <v>163</v>
      </c>
      <c r="E54" s="10"/>
      <c r="F54" s="18" t="s">
        <v>5</v>
      </c>
      <c r="G54" s="18" t="s">
        <v>226</v>
      </c>
      <c r="H54" s="10"/>
      <c r="I54" s="19">
        <v>18430452</v>
      </c>
      <c r="J54" s="19">
        <v>1840</v>
      </c>
      <c r="K54" s="17" t="s">
        <v>9</v>
      </c>
      <c r="L54" s="10"/>
      <c r="M54" s="60">
        <v>714</v>
      </c>
      <c r="N54" s="60">
        <v>4890</v>
      </c>
      <c r="O54" s="60">
        <v>1726</v>
      </c>
      <c r="P54" s="10"/>
      <c r="Q54" s="60">
        <f t="shared" ref="Q54:Q59" si="13">N54*$Q$188</f>
        <v>73350</v>
      </c>
      <c r="R54" s="10"/>
      <c r="S54" s="62">
        <f t="shared" si="8"/>
        <v>78240</v>
      </c>
      <c r="T54" s="10"/>
      <c r="U54" s="64">
        <v>26.5</v>
      </c>
      <c r="V54" s="64">
        <v>9.6</v>
      </c>
      <c r="W54" s="10"/>
      <c r="X54" s="43">
        <v>2280000000</v>
      </c>
      <c r="Y54" s="36">
        <v>4.4999999999999998E-2</v>
      </c>
      <c r="Z54" s="10"/>
      <c r="AA54" s="20">
        <v>57</v>
      </c>
      <c r="AB54" s="20">
        <v>4</v>
      </c>
      <c r="AC54" s="20">
        <v>1</v>
      </c>
      <c r="AD54" s="20">
        <v>37</v>
      </c>
      <c r="AE54" s="20">
        <v>1</v>
      </c>
      <c r="AF54" s="66">
        <f t="shared" si="9"/>
        <v>100</v>
      </c>
      <c r="AG54" s="10"/>
      <c r="AH54" s="36">
        <v>4.8000000000000001E-2</v>
      </c>
      <c r="AI54" s="40">
        <v>13003</v>
      </c>
      <c r="AJ54" s="37">
        <v>0.66</v>
      </c>
      <c r="AK54" s="42" t="s">
        <v>214</v>
      </c>
      <c r="AL54" s="41">
        <v>497</v>
      </c>
      <c r="AN54" s="86"/>
      <c r="AO54" s="87"/>
      <c r="AP54" s="88">
        <f t="shared" si="10"/>
        <v>0</v>
      </c>
      <c r="AR54" s="86">
        <f t="shared" si="11"/>
        <v>0</v>
      </c>
      <c r="AS54" s="87"/>
      <c r="AT54" s="88">
        <f t="shared" si="12"/>
        <v>0</v>
      </c>
      <c r="AV54" s="88">
        <v>0</v>
      </c>
    </row>
    <row r="55" spans="1:48" s="25" customFormat="1" ht="24" customHeight="1">
      <c r="A55" s="224"/>
      <c r="B55" s="14">
        <f t="shared" si="5"/>
        <v>47</v>
      </c>
      <c r="C55" s="24"/>
      <c r="D55" s="22" t="s">
        <v>122</v>
      </c>
      <c r="E55" s="24"/>
      <c r="F55" s="22" t="s">
        <v>22</v>
      </c>
      <c r="G55" s="22" t="s">
        <v>198</v>
      </c>
      <c r="H55" s="24"/>
      <c r="I55" s="23">
        <v>28982772</v>
      </c>
      <c r="J55" s="23">
        <v>730</v>
      </c>
      <c r="K55" s="14" t="s">
        <v>6</v>
      </c>
      <c r="L55" s="24"/>
      <c r="M55" s="61">
        <v>2006</v>
      </c>
      <c r="N55" s="61">
        <v>4622</v>
      </c>
      <c r="O55" s="61">
        <v>6765</v>
      </c>
      <c r="P55" s="24"/>
      <c r="Q55" s="61">
        <f t="shared" si="13"/>
        <v>69330</v>
      </c>
      <c r="R55" s="24"/>
      <c r="S55" s="63">
        <f t="shared" si="8"/>
        <v>73952</v>
      </c>
      <c r="T55" s="24"/>
      <c r="U55" s="223">
        <v>15.9</v>
      </c>
      <c r="V55" s="223">
        <v>22.88</v>
      </c>
      <c r="W55" s="24"/>
      <c r="X55" s="49">
        <v>1120000000</v>
      </c>
      <c r="Y55" s="50">
        <v>5.2999999999999999E-2</v>
      </c>
      <c r="Z55" s="24"/>
      <c r="AA55" s="13">
        <v>20</v>
      </c>
      <c r="AB55" s="13">
        <v>20</v>
      </c>
      <c r="AC55" s="13">
        <v>6</v>
      </c>
      <c r="AD55" s="13">
        <v>53</v>
      </c>
      <c r="AE55" s="13">
        <v>1</v>
      </c>
      <c r="AF55" s="67">
        <f t="shared" si="9"/>
        <v>100</v>
      </c>
      <c r="AG55" s="24"/>
      <c r="AH55" s="50">
        <v>-6.0000000000000001E-3</v>
      </c>
      <c r="AI55" s="51">
        <v>8071</v>
      </c>
      <c r="AJ55" s="52">
        <v>0.72</v>
      </c>
      <c r="AK55" s="53" t="s">
        <v>213</v>
      </c>
      <c r="AL55" s="54">
        <v>1084</v>
      </c>
      <c r="AN55" s="90"/>
      <c r="AO55" s="91"/>
      <c r="AP55" s="92">
        <f t="shared" si="10"/>
        <v>0</v>
      </c>
      <c r="AR55" s="90">
        <f t="shared" si="11"/>
        <v>0</v>
      </c>
      <c r="AS55" s="91"/>
      <c r="AT55" s="92">
        <f t="shared" si="12"/>
        <v>0</v>
      </c>
      <c r="AV55" s="92">
        <v>0</v>
      </c>
    </row>
    <row r="56" spans="1:48" ht="24" customHeight="1">
      <c r="A56" s="16"/>
      <c r="B56" s="17">
        <f t="shared" si="5"/>
        <v>48</v>
      </c>
      <c r="C56" s="10"/>
      <c r="D56" s="18" t="s">
        <v>133</v>
      </c>
      <c r="E56" s="10"/>
      <c r="F56" s="18" t="s">
        <v>13</v>
      </c>
      <c r="G56" s="18" t="s">
        <v>222</v>
      </c>
      <c r="H56" s="10"/>
      <c r="I56" s="19">
        <v>31773840</v>
      </c>
      <c r="J56" s="19">
        <v>5950</v>
      </c>
      <c r="K56" s="17" t="s">
        <v>9</v>
      </c>
      <c r="L56" s="10"/>
      <c r="M56" s="60">
        <v>2696</v>
      </c>
      <c r="N56" s="60">
        <v>4286</v>
      </c>
      <c r="O56" s="60">
        <v>4555</v>
      </c>
      <c r="P56" s="10"/>
      <c r="Q56" s="60">
        <f t="shared" si="13"/>
        <v>64290</v>
      </c>
      <c r="R56" s="10"/>
      <c r="S56" s="62">
        <f t="shared" si="8"/>
        <v>68576</v>
      </c>
      <c r="T56" s="10"/>
      <c r="U56" s="64">
        <v>13.5</v>
      </c>
      <c r="V56" s="64">
        <v>13.95</v>
      </c>
      <c r="W56" s="10"/>
      <c r="X56" s="43">
        <v>8600000000</v>
      </c>
      <c r="Y56" s="36">
        <v>4.4999999999999998E-2</v>
      </c>
      <c r="Z56" s="10"/>
      <c r="AA56" s="20">
        <v>40</v>
      </c>
      <c r="AB56" s="20">
        <v>7</v>
      </c>
      <c r="AC56" s="20">
        <v>3</v>
      </c>
      <c r="AD56" s="20">
        <v>49</v>
      </c>
      <c r="AE56" s="20">
        <v>1</v>
      </c>
      <c r="AF56" s="66">
        <f t="shared" si="9"/>
        <v>100</v>
      </c>
      <c r="AG56" s="10"/>
      <c r="AH56" s="36">
        <v>-0.127</v>
      </c>
      <c r="AI56" s="40">
        <v>17640</v>
      </c>
      <c r="AJ56" s="37">
        <v>0.71</v>
      </c>
      <c r="AK56" s="42" t="s">
        <v>213</v>
      </c>
      <c r="AL56" s="41">
        <v>697</v>
      </c>
      <c r="AN56" s="86"/>
      <c r="AO56" s="87"/>
      <c r="AP56" s="88">
        <f t="shared" si="10"/>
        <v>0</v>
      </c>
      <c r="AR56" s="86">
        <f t="shared" si="11"/>
        <v>0</v>
      </c>
      <c r="AS56" s="87"/>
      <c r="AT56" s="88">
        <f t="shared" si="12"/>
        <v>0</v>
      </c>
      <c r="AV56" s="88">
        <v>0</v>
      </c>
    </row>
    <row r="57" spans="1:48" ht="24" customHeight="1">
      <c r="A57" s="16"/>
      <c r="B57" s="17">
        <f t="shared" si="5"/>
        <v>49</v>
      </c>
      <c r="C57" s="10"/>
      <c r="D57" s="18" t="s">
        <v>110</v>
      </c>
      <c r="E57" s="10"/>
      <c r="F57" s="18" t="s">
        <v>11</v>
      </c>
      <c r="G57" s="18" t="s">
        <v>11</v>
      </c>
      <c r="H57" s="10"/>
      <c r="I57" s="19">
        <v>17994836</v>
      </c>
      <c r="J57" s="19">
        <v>750</v>
      </c>
      <c r="K57" s="17" t="s">
        <v>6</v>
      </c>
      <c r="L57" s="10"/>
      <c r="M57" s="60">
        <v>541</v>
      </c>
      <c r="N57" s="60">
        <v>4159</v>
      </c>
      <c r="O57" s="60">
        <v>3090</v>
      </c>
      <c r="P57" s="10"/>
      <c r="Q57" s="60">
        <f t="shared" si="13"/>
        <v>62385</v>
      </c>
      <c r="R57" s="10"/>
      <c r="S57" s="62">
        <f t="shared" si="8"/>
        <v>66544</v>
      </c>
      <c r="T57" s="10"/>
      <c r="U57" s="64">
        <v>23.1</v>
      </c>
      <c r="V57" s="64">
        <v>15.82</v>
      </c>
      <c r="W57" s="10"/>
      <c r="X57" s="43">
        <v>1080000000</v>
      </c>
      <c r="Y57" s="36">
        <v>7.6999999999999999E-2</v>
      </c>
      <c r="Z57" s="10"/>
      <c r="AA57" s="20">
        <v>50</v>
      </c>
      <c r="AB57" s="20">
        <v>8</v>
      </c>
      <c r="AC57" s="20">
        <v>1</v>
      </c>
      <c r="AD57" s="20">
        <v>39</v>
      </c>
      <c r="AE57" s="20">
        <v>2</v>
      </c>
      <c r="AF57" s="66">
        <f t="shared" si="9"/>
        <v>100</v>
      </c>
      <c r="AG57" s="10"/>
      <c r="AH57" s="36">
        <v>3.6999999999999998E-2</v>
      </c>
      <c r="AI57" s="40">
        <v>1914</v>
      </c>
      <c r="AJ57" s="37">
        <v>0.42</v>
      </c>
      <c r="AK57" s="42" t="s">
        <v>214</v>
      </c>
      <c r="AL57" s="41">
        <v>1026</v>
      </c>
      <c r="AN57" s="86"/>
      <c r="AO57" s="87"/>
      <c r="AP57" s="88">
        <f t="shared" si="10"/>
        <v>0</v>
      </c>
      <c r="AR57" s="86">
        <f t="shared" si="11"/>
        <v>0</v>
      </c>
      <c r="AS57" s="87"/>
      <c r="AT57" s="88">
        <f t="shared" si="12"/>
        <v>0</v>
      </c>
      <c r="AV57" s="88">
        <v>0</v>
      </c>
    </row>
    <row r="58" spans="1:48" ht="24" customHeight="1">
      <c r="A58" s="16"/>
      <c r="B58" s="17">
        <f t="shared" si="5"/>
        <v>50</v>
      </c>
      <c r="C58" s="10"/>
      <c r="D58" s="18" t="s">
        <v>41</v>
      </c>
      <c r="E58" s="10"/>
      <c r="F58" s="18" t="s">
        <v>11</v>
      </c>
      <c r="G58" s="18" t="s">
        <v>11</v>
      </c>
      <c r="H58" s="10"/>
      <c r="I58" s="19">
        <v>14452543</v>
      </c>
      <c r="J58" s="19">
        <v>720</v>
      </c>
      <c r="K58" s="17" t="s">
        <v>6</v>
      </c>
      <c r="L58" s="10"/>
      <c r="M58" s="60">
        <v>1122</v>
      </c>
      <c r="N58" s="60">
        <v>3990</v>
      </c>
      <c r="O58" s="60">
        <v>2565</v>
      </c>
      <c r="P58" s="10"/>
      <c r="Q58" s="60">
        <f t="shared" si="13"/>
        <v>59850</v>
      </c>
      <c r="R58" s="10"/>
      <c r="S58" s="62">
        <f t="shared" si="8"/>
        <v>63840</v>
      </c>
      <c r="T58" s="10"/>
      <c r="U58" s="64">
        <v>27.6</v>
      </c>
      <c r="V58" s="64">
        <v>17.47</v>
      </c>
      <c r="W58" s="10"/>
      <c r="X58" s="43">
        <v>926300000</v>
      </c>
      <c r="Y58" s="36">
        <v>9.1999999999999998E-2</v>
      </c>
      <c r="Z58" s="10"/>
      <c r="AA58" s="20">
        <v>45</v>
      </c>
      <c r="AB58" s="20">
        <v>5</v>
      </c>
      <c r="AC58" s="20">
        <v>1</v>
      </c>
      <c r="AD58" s="20">
        <v>48</v>
      </c>
      <c r="AE58" s="20">
        <v>1</v>
      </c>
      <c r="AF58" s="66">
        <f t="shared" si="9"/>
        <v>100</v>
      </c>
      <c r="AG58" s="10"/>
      <c r="AH58" s="36">
        <v>-5.5E-2</v>
      </c>
      <c r="AI58" s="40">
        <v>7777</v>
      </c>
      <c r="AJ58" s="37">
        <v>0.49</v>
      </c>
      <c r="AK58" s="42" t="s">
        <v>214</v>
      </c>
      <c r="AL58" s="41">
        <v>1076</v>
      </c>
      <c r="AN58" s="86"/>
      <c r="AO58" s="87"/>
      <c r="AP58" s="88">
        <f t="shared" si="10"/>
        <v>0</v>
      </c>
      <c r="AR58" s="86">
        <f t="shared" si="11"/>
        <v>0</v>
      </c>
      <c r="AS58" s="87"/>
      <c r="AT58" s="88">
        <f t="shared" si="12"/>
        <v>0</v>
      </c>
      <c r="AV58" s="88">
        <v>0</v>
      </c>
    </row>
    <row r="59" spans="1:48" ht="24" customHeight="1">
      <c r="A59" s="16"/>
      <c r="B59" s="17">
        <f t="shared" si="5"/>
        <v>51</v>
      </c>
      <c r="C59" s="10"/>
      <c r="D59" s="18" t="s">
        <v>154</v>
      </c>
      <c r="E59" s="10"/>
      <c r="F59" s="18" t="s">
        <v>5</v>
      </c>
      <c r="G59" s="18" t="s">
        <v>11</v>
      </c>
      <c r="H59" s="10"/>
      <c r="I59" s="19">
        <v>14317996</v>
      </c>
      <c r="J59" s="19">
        <v>0</v>
      </c>
      <c r="K59" s="17" t="s">
        <v>6</v>
      </c>
      <c r="L59" s="10"/>
      <c r="M59" s="60">
        <v>165</v>
      </c>
      <c r="N59" s="60">
        <v>3884</v>
      </c>
      <c r="O59" s="60">
        <v>5101</v>
      </c>
      <c r="P59" s="10"/>
      <c r="Q59" s="60">
        <f t="shared" si="13"/>
        <v>58260</v>
      </c>
      <c r="R59" s="10"/>
      <c r="S59" s="62">
        <f t="shared" si="8"/>
        <v>62144</v>
      </c>
      <c r="T59" s="10"/>
      <c r="U59" s="64">
        <v>27.1</v>
      </c>
      <c r="V59" s="64">
        <v>31.2</v>
      </c>
      <c r="W59" s="10"/>
      <c r="X59" s="43">
        <v>609910000</v>
      </c>
      <c r="Y59" s="36">
        <v>0.09</v>
      </c>
      <c r="Z59" s="10"/>
      <c r="AA59" s="20">
        <v>49</v>
      </c>
      <c r="AB59" s="20">
        <v>5</v>
      </c>
      <c r="AC59" s="20">
        <v>5</v>
      </c>
      <c r="AD59" s="20">
        <v>40</v>
      </c>
      <c r="AE59" s="20">
        <v>1</v>
      </c>
      <c r="AF59" s="66">
        <f t="shared" si="9"/>
        <v>100</v>
      </c>
      <c r="AG59" s="10"/>
      <c r="AH59" s="36">
        <v>-7.6999999999999999E-2</v>
      </c>
      <c r="AI59" s="40">
        <v>415</v>
      </c>
      <c r="AJ59" s="37">
        <v>0.63</v>
      </c>
      <c r="AK59" s="42" t="s">
        <v>213</v>
      </c>
      <c r="AL59" s="41">
        <v>1732</v>
      </c>
      <c r="AN59" s="86"/>
      <c r="AO59" s="87"/>
      <c r="AP59" s="88">
        <f t="shared" si="10"/>
        <v>0</v>
      </c>
      <c r="AR59" s="86">
        <f t="shared" si="11"/>
        <v>0</v>
      </c>
      <c r="AS59" s="87"/>
      <c r="AT59" s="88">
        <f t="shared" si="12"/>
        <v>0</v>
      </c>
      <c r="AV59" s="88">
        <v>0</v>
      </c>
    </row>
    <row r="60" spans="1:48" ht="24" customHeight="1">
      <c r="A60" s="16"/>
      <c r="B60" s="17">
        <f t="shared" si="5"/>
        <v>52</v>
      </c>
      <c r="C60" s="10"/>
      <c r="D60" s="18" t="s">
        <v>134</v>
      </c>
      <c r="E60" s="10"/>
      <c r="F60" s="18" t="s">
        <v>8</v>
      </c>
      <c r="G60" s="18" t="s">
        <v>212</v>
      </c>
      <c r="H60" s="10"/>
      <c r="I60" s="19">
        <v>38224408</v>
      </c>
      <c r="J60" s="19">
        <v>12680</v>
      </c>
      <c r="K60" s="17" t="s">
        <v>14</v>
      </c>
      <c r="L60" s="10"/>
      <c r="M60" s="60">
        <v>3026</v>
      </c>
      <c r="N60" s="60">
        <v>3698</v>
      </c>
      <c r="O60" s="60">
        <v>3698</v>
      </c>
      <c r="P60" s="10"/>
      <c r="Q60" s="60">
        <f>N60*$Q$189</f>
        <v>110940</v>
      </c>
      <c r="R60" s="10"/>
      <c r="S60" s="62">
        <f t="shared" si="8"/>
        <v>114638</v>
      </c>
      <c r="T60" s="10"/>
      <c r="U60" s="64">
        <v>9.6999999999999993</v>
      </c>
      <c r="V60" s="64">
        <v>9.6999999999999993</v>
      </c>
      <c r="W60" s="10"/>
      <c r="X60" s="43">
        <f>AP60+AT60</f>
        <v>36777571480</v>
      </c>
      <c r="Y60" s="36">
        <f>X60/AV60</f>
        <v>7.7913961629394859E-2</v>
      </c>
      <c r="Z60" s="10"/>
      <c r="AA60" s="20">
        <v>46.8</v>
      </c>
      <c r="AB60" s="20">
        <v>11.2</v>
      </c>
      <c r="AC60" s="20">
        <v>9</v>
      </c>
      <c r="AD60" s="20">
        <v>28.7</v>
      </c>
      <c r="AE60" s="20">
        <v>4.3</v>
      </c>
      <c r="AF60" s="66">
        <f t="shared" si="9"/>
        <v>100</v>
      </c>
      <c r="AG60" s="10"/>
      <c r="AH60" s="72"/>
      <c r="AI60" s="73"/>
      <c r="AJ60" s="74"/>
      <c r="AK60" s="75"/>
      <c r="AL60" s="76"/>
      <c r="AN60" s="57">
        <v>12431.575000000001</v>
      </c>
      <c r="AO60" s="35">
        <v>80</v>
      </c>
      <c r="AP60" s="43">
        <f t="shared" si="10"/>
        <v>3677757148</v>
      </c>
      <c r="AR60" s="57">
        <f t="shared" si="11"/>
        <v>12431.575000000001</v>
      </c>
      <c r="AS60" s="35">
        <v>24</v>
      </c>
      <c r="AT60" s="43">
        <f t="shared" si="12"/>
        <v>33099814332</v>
      </c>
      <c r="AV60" s="43">
        <v>472028000000</v>
      </c>
    </row>
    <row r="61" spans="1:48" ht="24" customHeight="1">
      <c r="A61" s="16"/>
      <c r="B61" s="17">
        <f t="shared" si="5"/>
        <v>53</v>
      </c>
      <c r="C61" s="10"/>
      <c r="D61" s="18" t="s">
        <v>57</v>
      </c>
      <c r="E61" s="10"/>
      <c r="F61" s="18" t="s">
        <v>13</v>
      </c>
      <c r="G61" s="18" t="s">
        <v>222</v>
      </c>
      <c r="H61" s="10"/>
      <c r="I61" s="19">
        <v>10648791</v>
      </c>
      <c r="J61" s="19">
        <v>6390</v>
      </c>
      <c r="K61" s="17" t="s">
        <v>9</v>
      </c>
      <c r="L61" s="10"/>
      <c r="M61" s="60">
        <v>3118</v>
      </c>
      <c r="N61" s="60">
        <v>3684</v>
      </c>
      <c r="O61" s="60">
        <v>3184</v>
      </c>
      <c r="P61" s="10"/>
      <c r="Q61" s="60">
        <f>N61*$Q$188</f>
        <v>55260</v>
      </c>
      <c r="R61" s="10"/>
      <c r="S61" s="62">
        <f t="shared" si="8"/>
        <v>58944</v>
      </c>
      <c r="T61" s="10"/>
      <c r="U61" s="64">
        <v>34.6</v>
      </c>
      <c r="V61" s="64">
        <v>30.77</v>
      </c>
      <c r="W61" s="10"/>
      <c r="X61" s="43">
        <v>8320000000</v>
      </c>
      <c r="Y61" s="36">
        <v>0.115</v>
      </c>
      <c r="Z61" s="10"/>
      <c r="AA61" s="20">
        <v>73</v>
      </c>
      <c r="AB61" s="20">
        <v>16</v>
      </c>
      <c r="AC61" s="20">
        <v>1</v>
      </c>
      <c r="AD61" s="20">
        <v>9</v>
      </c>
      <c r="AE61" s="20">
        <v>1</v>
      </c>
      <c r="AF61" s="66">
        <f t="shared" si="9"/>
        <v>100</v>
      </c>
      <c r="AG61" s="10"/>
      <c r="AH61" s="36">
        <v>5.8999999999999997E-2</v>
      </c>
      <c r="AI61" s="40">
        <v>36192</v>
      </c>
      <c r="AJ61" s="37">
        <v>0.81</v>
      </c>
      <c r="AK61" s="42" t="s">
        <v>210</v>
      </c>
      <c r="AL61" s="41">
        <v>1563</v>
      </c>
      <c r="AN61" s="86"/>
      <c r="AO61" s="87"/>
      <c r="AP61" s="88">
        <f t="shared" si="10"/>
        <v>0</v>
      </c>
      <c r="AR61" s="86">
        <f t="shared" si="11"/>
        <v>0</v>
      </c>
      <c r="AS61" s="87"/>
      <c r="AT61" s="88">
        <f t="shared" si="12"/>
        <v>0</v>
      </c>
      <c r="AV61" s="88">
        <v>0</v>
      </c>
    </row>
    <row r="62" spans="1:48" ht="24" customHeight="1">
      <c r="A62" s="16"/>
      <c r="B62" s="17">
        <f t="shared" si="5"/>
        <v>54</v>
      </c>
      <c r="C62" s="10"/>
      <c r="D62" s="18" t="s">
        <v>156</v>
      </c>
      <c r="E62" s="10"/>
      <c r="F62" s="18" t="s">
        <v>11</v>
      </c>
      <c r="G62" s="18" t="s">
        <v>11</v>
      </c>
      <c r="H62" s="10"/>
      <c r="I62" s="19">
        <v>12230730</v>
      </c>
      <c r="J62" s="19">
        <v>820</v>
      </c>
      <c r="K62" s="17" t="s">
        <v>6</v>
      </c>
      <c r="L62" s="10"/>
      <c r="M62" s="60">
        <v>130</v>
      </c>
      <c r="N62" s="60">
        <v>3661</v>
      </c>
      <c r="O62" s="60">
        <v>1745</v>
      </c>
      <c r="P62" s="10"/>
      <c r="Q62" s="60">
        <f>N62*$Q$188</f>
        <v>54915</v>
      </c>
      <c r="R62" s="10"/>
      <c r="S62" s="62">
        <f t="shared" si="8"/>
        <v>58576</v>
      </c>
      <c r="T62" s="10"/>
      <c r="U62" s="64">
        <v>29.9</v>
      </c>
      <c r="V62" s="64">
        <v>18.010000000000002</v>
      </c>
      <c r="W62" s="10"/>
      <c r="X62" s="43">
        <v>289040000</v>
      </c>
      <c r="Y62" s="36">
        <v>0.1</v>
      </c>
      <c r="Z62" s="10"/>
      <c r="AA62" s="20">
        <v>40</v>
      </c>
      <c r="AB62" s="20">
        <v>7</v>
      </c>
      <c r="AC62" s="20">
        <v>3</v>
      </c>
      <c r="AD62" s="20">
        <v>49</v>
      </c>
      <c r="AE62" s="20">
        <v>1</v>
      </c>
      <c r="AF62" s="66">
        <f t="shared" si="9"/>
        <v>100</v>
      </c>
      <c r="AG62" s="10"/>
      <c r="AH62" s="36">
        <v>0.01</v>
      </c>
      <c r="AI62" s="40">
        <v>569</v>
      </c>
      <c r="AJ62" s="37">
        <v>0.59</v>
      </c>
      <c r="AK62" s="42" t="s">
        <v>213</v>
      </c>
      <c r="AL62" s="41">
        <v>1072</v>
      </c>
      <c r="AN62" s="86"/>
      <c r="AO62" s="87"/>
      <c r="AP62" s="88">
        <f t="shared" si="10"/>
        <v>0</v>
      </c>
      <c r="AR62" s="86">
        <f t="shared" si="11"/>
        <v>0</v>
      </c>
      <c r="AS62" s="87"/>
      <c r="AT62" s="88">
        <f t="shared" si="12"/>
        <v>0</v>
      </c>
      <c r="AV62" s="88">
        <v>0</v>
      </c>
    </row>
    <row r="63" spans="1:48" ht="24" customHeight="1">
      <c r="A63" s="16"/>
      <c r="B63" s="17">
        <f t="shared" si="5"/>
        <v>55</v>
      </c>
      <c r="C63" s="10"/>
      <c r="D63" s="18" t="s">
        <v>35</v>
      </c>
      <c r="E63" s="10"/>
      <c r="F63" s="18" t="s">
        <v>11</v>
      </c>
      <c r="G63" s="18" t="s">
        <v>11</v>
      </c>
      <c r="H63" s="10"/>
      <c r="I63" s="19">
        <v>10524117</v>
      </c>
      <c r="J63" s="19">
        <v>280</v>
      </c>
      <c r="K63" s="17" t="s">
        <v>6</v>
      </c>
      <c r="L63" s="10"/>
      <c r="M63" s="60">
        <v>112</v>
      </c>
      <c r="N63" s="60">
        <v>3651</v>
      </c>
      <c r="O63" s="60">
        <v>2228</v>
      </c>
      <c r="P63" s="10"/>
      <c r="Q63" s="60">
        <f>N63*$Q$188</f>
        <v>54765</v>
      </c>
      <c r="R63" s="10"/>
      <c r="S63" s="62">
        <f t="shared" si="8"/>
        <v>58416</v>
      </c>
      <c r="T63" s="10"/>
      <c r="U63" s="64">
        <v>34.700000000000003</v>
      </c>
      <c r="V63" s="64">
        <v>21.12</v>
      </c>
      <c r="W63" s="10"/>
      <c r="X63" s="43">
        <v>341340000</v>
      </c>
      <c r="Y63" s="36">
        <v>0.115</v>
      </c>
      <c r="Z63" s="10"/>
      <c r="AA63" s="20">
        <v>43</v>
      </c>
      <c r="AB63" s="20">
        <v>3</v>
      </c>
      <c r="AC63" s="20">
        <v>2</v>
      </c>
      <c r="AD63" s="20">
        <v>51</v>
      </c>
      <c r="AE63" s="20">
        <v>1</v>
      </c>
      <c r="AF63" s="66">
        <f t="shared" si="9"/>
        <v>100</v>
      </c>
      <c r="AG63" s="10"/>
      <c r="AH63" s="36">
        <v>-4.4999999999999998E-2</v>
      </c>
      <c r="AI63" s="40">
        <v>1057</v>
      </c>
      <c r="AJ63" s="37">
        <v>0.65</v>
      </c>
      <c r="AK63" s="42" t="s">
        <v>214</v>
      </c>
      <c r="AL63" s="41">
        <v>1176</v>
      </c>
      <c r="AN63" s="86"/>
      <c r="AO63" s="87"/>
      <c r="AP63" s="88">
        <f t="shared" si="10"/>
        <v>0</v>
      </c>
      <c r="AR63" s="86">
        <f t="shared" si="11"/>
        <v>0</v>
      </c>
      <c r="AS63" s="87"/>
      <c r="AT63" s="88">
        <f t="shared" si="12"/>
        <v>0</v>
      </c>
      <c r="AV63" s="88">
        <v>0</v>
      </c>
    </row>
    <row r="64" spans="1:48" ht="24" customHeight="1">
      <c r="A64" s="16"/>
      <c r="B64" s="17">
        <f t="shared" si="5"/>
        <v>56</v>
      </c>
      <c r="C64" s="10"/>
      <c r="D64" s="18" t="s">
        <v>181</v>
      </c>
      <c r="E64" s="10"/>
      <c r="F64" s="18" t="s">
        <v>8</v>
      </c>
      <c r="G64" s="18" t="s">
        <v>212</v>
      </c>
      <c r="H64" s="10"/>
      <c r="I64" s="19">
        <v>31446796</v>
      </c>
      <c r="J64" s="19">
        <v>2220</v>
      </c>
      <c r="K64" s="17" t="s">
        <v>9</v>
      </c>
      <c r="L64" s="10"/>
      <c r="M64" s="60">
        <v>2496</v>
      </c>
      <c r="N64" s="60">
        <v>3617</v>
      </c>
      <c r="O64" s="60">
        <v>4015</v>
      </c>
      <c r="P64" s="10"/>
      <c r="Q64" s="60">
        <f>N64*$Q$188</f>
        <v>54255</v>
      </c>
      <c r="R64" s="10"/>
      <c r="S64" s="62">
        <f t="shared" si="8"/>
        <v>57872</v>
      </c>
      <c r="T64" s="10"/>
      <c r="U64" s="64">
        <v>11.5</v>
      </c>
      <c r="V64" s="64">
        <v>12.63</v>
      </c>
      <c r="W64" s="10"/>
      <c r="X64" s="43">
        <v>2550000000</v>
      </c>
      <c r="Y64" s="36">
        <v>3.7999999999999999E-2</v>
      </c>
      <c r="Z64" s="10"/>
      <c r="AA64" s="20">
        <v>55</v>
      </c>
      <c r="AB64" s="20">
        <v>4</v>
      </c>
      <c r="AC64" s="20">
        <v>1</v>
      </c>
      <c r="AD64" s="20">
        <v>39</v>
      </c>
      <c r="AE64" s="20">
        <v>1</v>
      </c>
      <c r="AF64" s="66">
        <f t="shared" si="9"/>
        <v>100</v>
      </c>
      <c r="AG64" s="10"/>
      <c r="AH64" s="36">
        <v>-6.0999999999999999E-2</v>
      </c>
      <c r="AI64" s="40">
        <v>0</v>
      </c>
      <c r="AJ64" s="37">
        <v>0.84</v>
      </c>
      <c r="AK64" s="42" t="s">
        <v>210</v>
      </c>
      <c r="AL64" s="41">
        <v>760</v>
      </c>
      <c r="AN64" s="86"/>
      <c r="AO64" s="87"/>
      <c r="AP64" s="88">
        <f t="shared" si="10"/>
        <v>0</v>
      </c>
      <c r="AR64" s="86">
        <f t="shared" si="11"/>
        <v>0</v>
      </c>
      <c r="AS64" s="87"/>
      <c r="AT64" s="88">
        <f t="shared" si="12"/>
        <v>0</v>
      </c>
      <c r="AV64" s="88">
        <v>0</v>
      </c>
    </row>
    <row r="65" spans="1:48" ht="24" customHeight="1">
      <c r="A65" s="16"/>
      <c r="B65" s="17">
        <f t="shared" si="5"/>
        <v>57</v>
      </c>
      <c r="C65" s="10"/>
      <c r="D65" s="18" t="s">
        <v>147</v>
      </c>
      <c r="E65" s="10"/>
      <c r="F65" s="18" t="s">
        <v>11</v>
      </c>
      <c r="G65" s="18" t="s">
        <v>11</v>
      </c>
      <c r="H65" s="10"/>
      <c r="I65" s="19">
        <v>15411614</v>
      </c>
      <c r="J65" s="19">
        <v>950</v>
      </c>
      <c r="K65" s="17" t="s">
        <v>6</v>
      </c>
      <c r="L65" s="10"/>
      <c r="M65" s="60">
        <v>604</v>
      </c>
      <c r="N65" s="60">
        <v>3609</v>
      </c>
      <c r="O65" s="60">
        <v>1775</v>
      </c>
      <c r="P65" s="10"/>
      <c r="Q65" s="60">
        <f>N65*$Q$188</f>
        <v>54135</v>
      </c>
      <c r="R65" s="10"/>
      <c r="S65" s="62">
        <f t="shared" si="8"/>
        <v>57744</v>
      </c>
      <c r="T65" s="10"/>
      <c r="U65" s="64">
        <v>23.4</v>
      </c>
      <c r="V65" s="64">
        <v>12.36</v>
      </c>
      <c r="W65" s="10"/>
      <c r="X65" s="43">
        <v>1480000000</v>
      </c>
      <c r="Y65" s="36">
        <v>7.8E-2</v>
      </c>
      <c r="Z65" s="10"/>
      <c r="AA65" s="20">
        <v>58</v>
      </c>
      <c r="AB65" s="20">
        <v>10</v>
      </c>
      <c r="AC65" s="20">
        <v>1</v>
      </c>
      <c r="AD65" s="20">
        <v>30</v>
      </c>
      <c r="AE65" s="20">
        <v>1</v>
      </c>
      <c r="AF65" s="66">
        <f t="shared" si="9"/>
        <v>100</v>
      </c>
      <c r="AG65" s="10"/>
      <c r="AH65" s="36">
        <v>-8.9999999999999993E-3</v>
      </c>
      <c r="AI65" s="40">
        <v>3037</v>
      </c>
      <c r="AJ65" s="37">
        <v>0.6</v>
      </c>
      <c r="AK65" s="42" t="s">
        <v>213</v>
      </c>
      <c r="AL65" s="41">
        <v>669</v>
      </c>
      <c r="AN65" s="86"/>
      <c r="AO65" s="87"/>
      <c r="AP65" s="88">
        <f t="shared" si="10"/>
        <v>0</v>
      </c>
      <c r="AR65" s="86">
        <f t="shared" si="11"/>
        <v>0</v>
      </c>
      <c r="AS65" s="87"/>
      <c r="AT65" s="88">
        <f t="shared" si="12"/>
        <v>0</v>
      </c>
      <c r="AV65" s="88">
        <v>0</v>
      </c>
    </row>
    <row r="66" spans="1:48" ht="24" customHeight="1">
      <c r="A66" s="16"/>
      <c r="B66" s="17">
        <f t="shared" si="5"/>
        <v>58</v>
      </c>
      <c r="C66" s="10"/>
      <c r="D66" s="18" t="s">
        <v>68</v>
      </c>
      <c r="E66" s="10"/>
      <c r="F66" s="18" t="s">
        <v>8</v>
      </c>
      <c r="G66" s="18" t="s">
        <v>212</v>
      </c>
      <c r="H66" s="10"/>
      <c r="I66" s="19">
        <v>64720688</v>
      </c>
      <c r="J66" s="19">
        <v>38950</v>
      </c>
      <c r="K66" s="17" t="s">
        <v>14</v>
      </c>
      <c r="L66" s="10"/>
      <c r="M66" s="60">
        <v>3477</v>
      </c>
      <c r="N66" s="60">
        <v>3585</v>
      </c>
      <c r="O66" s="60">
        <v>3585</v>
      </c>
      <c r="P66" s="10"/>
      <c r="Q66" s="60">
        <f>N66*$Q$189</f>
        <v>107550</v>
      </c>
      <c r="R66" s="10"/>
      <c r="S66" s="62">
        <f t="shared" si="8"/>
        <v>111135</v>
      </c>
      <c r="T66" s="10"/>
      <c r="U66" s="64">
        <v>5.5</v>
      </c>
      <c r="V66" s="64">
        <v>5.5</v>
      </c>
      <c r="W66" s="10"/>
      <c r="X66" s="43">
        <f>AP66+AT66</f>
        <v>106007652696.00002</v>
      </c>
      <c r="Y66" s="36">
        <f>X66/AV66</f>
        <v>4.2900709306353708E-2</v>
      </c>
      <c r="Z66" s="10"/>
      <c r="AA66" s="20">
        <v>54.4</v>
      </c>
      <c r="AB66" s="20">
        <v>21.1</v>
      </c>
      <c r="AC66" s="20">
        <v>4.7</v>
      </c>
      <c r="AD66" s="20">
        <v>16.100000000000001</v>
      </c>
      <c r="AE66" s="20">
        <v>3.7</v>
      </c>
      <c r="AF66" s="66">
        <f t="shared" si="9"/>
        <v>100.00000000000001</v>
      </c>
      <c r="AG66" s="10"/>
      <c r="AH66" s="72"/>
      <c r="AI66" s="73"/>
      <c r="AJ66" s="74"/>
      <c r="AK66" s="75"/>
      <c r="AL66" s="76"/>
      <c r="AN66" s="57">
        <v>36962.222000000002</v>
      </c>
      <c r="AO66" s="35">
        <v>80</v>
      </c>
      <c r="AP66" s="43">
        <f t="shared" si="10"/>
        <v>10600765269.6</v>
      </c>
      <c r="AR66" s="57">
        <f t="shared" si="11"/>
        <v>36962.222000000002</v>
      </c>
      <c r="AS66" s="35">
        <v>24</v>
      </c>
      <c r="AT66" s="43">
        <f t="shared" si="12"/>
        <v>95406887426.400009</v>
      </c>
      <c r="AV66" s="43">
        <v>2471000000000</v>
      </c>
    </row>
    <row r="67" spans="1:48" ht="24" customHeight="1">
      <c r="A67" s="16"/>
      <c r="B67" s="17">
        <f t="shared" si="5"/>
        <v>59</v>
      </c>
      <c r="C67" s="10"/>
      <c r="D67" s="18" t="s">
        <v>141</v>
      </c>
      <c r="E67" s="10"/>
      <c r="F67" s="18" t="s">
        <v>11</v>
      </c>
      <c r="G67" s="18" t="s">
        <v>11</v>
      </c>
      <c r="H67" s="10"/>
      <c r="I67" s="19">
        <v>11917508</v>
      </c>
      <c r="J67" s="19">
        <v>700</v>
      </c>
      <c r="K67" s="17" t="s">
        <v>6</v>
      </c>
      <c r="L67" s="10"/>
      <c r="M67" s="60">
        <v>593</v>
      </c>
      <c r="N67" s="60">
        <v>3535</v>
      </c>
      <c r="O67" s="60">
        <v>2623</v>
      </c>
      <c r="P67" s="10"/>
      <c r="Q67" s="60">
        <f>N67*$Q$188</f>
        <v>53025</v>
      </c>
      <c r="R67" s="10"/>
      <c r="S67" s="62">
        <f t="shared" si="8"/>
        <v>56560</v>
      </c>
      <c r="T67" s="10"/>
      <c r="U67" s="64">
        <v>29.7</v>
      </c>
      <c r="V67" s="64">
        <v>21.48</v>
      </c>
      <c r="W67" s="10"/>
      <c r="X67" s="43">
        <v>835930000</v>
      </c>
      <c r="Y67" s="36">
        <v>9.9000000000000005E-2</v>
      </c>
      <c r="Z67" s="10"/>
      <c r="AA67" s="20">
        <v>21</v>
      </c>
      <c r="AB67" s="20">
        <v>20</v>
      </c>
      <c r="AC67" s="20">
        <v>10</v>
      </c>
      <c r="AD67" s="20">
        <v>48</v>
      </c>
      <c r="AE67" s="20">
        <v>1</v>
      </c>
      <c r="AF67" s="66">
        <f t="shared" si="9"/>
        <v>100</v>
      </c>
      <c r="AG67" s="10"/>
      <c r="AH67" s="36">
        <v>-5.6000000000000001E-2</v>
      </c>
      <c r="AI67" s="40">
        <v>1512</v>
      </c>
      <c r="AJ67" s="37">
        <v>0.62</v>
      </c>
      <c r="AK67" s="42" t="s">
        <v>213</v>
      </c>
      <c r="AL67" s="41">
        <v>1138</v>
      </c>
      <c r="AN67" s="86"/>
      <c r="AO67" s="87"/>
      <c r="AP67" s="88">
        <f t="shared" si="10"/>
        <v>0</v>
      </c>
      <c r="AR67" s="86">
        <f t="shared" si="11"/>
        <v>0</v>
      </c>
      <c r="AS67" s="87"/>
      <c r="AT67" s="88">
        <f t="shared" si="12"/>
        <v>0</v>
      </c>
      <c r="AV67" s="88">
        <v>0</v>
      </c>
    </row>
    <row r="68" spans="1:48" ht="24" customHeight="1">
      <c r="A68" s="16"/>
      <c r="B68" s="17">
        <f t="shared" si="5"/>
        <v>60</v>
      </c>
      <c r="C68" s="10"/>
      <c r="D68" s="18" t="s">
        <v>58</v>
      </c>
      <c r="E68" s="10"/>
      <c r="F68" s="18" t="s">
        <v>13</v>
      </c>
      <c r="G68" s="18" t="s">
        <v>222</v>
      </c>
      <c r="H68" s="10"/>
      <c r="I68" s="19">
        <v>16385068</v>
      </c>
      <c r="J68" s="19">
        <v>5820</v>
      </c>
      <c r="K68" s="17" t="s">
        <v>9</v>
      </c>
      <c r="L68" s="10"/>
      <c r="M68" s="60">
        <v>2894</v>
      </c>
      <c r="N68" s="60">
        <v>3490</v>
      </c>
      <c r="O68" s="60">
        <v>4474</v>
      </c>
      <c r="P68" s="10"/>
      <c r="Q68" s="60">
        <f>N68*$Q$188</f>
        <v>52350</v>
      </c>
      <c r="R68" s="10"/>
      <c r="S68" s="62">
        <f t="shared" si="8"/>
        <v>55840</v>
      </c>
      <c r="T68" s="10"/>
      <c r="U68" s="64">
        <v>21.3</v>
      </c>
      <c r="V68" s="64">
        <v>27.21</v>
      </c>
      <c r="W68" s="10"/>
      <c r="X68" s="43">
        <v>7080000000</v>
      </c>
      <c r="Y68" s="36">
        <v>7.0999999999999994E-2</v>
      </c>
      <c r="Z68" s="10"/>
      <c r="AA68" s="20">
        <v>32</v>
      </c>
      <c r="AB68" s="20">
        <v>18</v>
      </c>
      <c r="AC68" s="20">
        <v>2</v>
      </c>
      <c r="AD68" s="20">
        <v>47</v>
      </c>
      <c r="AE68" s="20">
        <v>1</v>
      </c>
      <c r="AF68" s="66">
        <f t="shared" si="9"/>
        <v>100</v>
      </c>
      <c r="AG68" s="10"/>
      <c r="AH68" s="36">
        <v>-9.0999999999999998E-2</v>
      </c>
      <c r="AI68" s="40">
        <v>11751</v>
      </c>
      <c r="AJ68" s="37">
        <v>0.75</v>
      </c>
      <c r="AK68" s="42" t="s">
        <v>213</v>
      </c>
      <c r="AL68" s="41">
        <v>1394</v>
      </c>
      <c r="AN68" s="86"/>
      <c r="AO68" s="87"/>
      <c r="AP68" s="88">
        <f t="shared" si="10"/>
        <v>0</v>
      </c>
      <c r="AR68" s="86">
        <f t="shared" si="11"/>
        <v>0</v>
      </c>
      <c r="AS68" s="87"/>
      <c r="AT68" s="88">
        <f t="shared" si="12"/>
        <v>0</v>
      </c>
      <c r="AV68" s="88">
        <v>0</v>
      </c>
    </row>
    <row r="69" spans="1:48" ht="24" customHeight="1">
      <c r="A69" s="16"/>
      <c r="B69" s="17">
        <f t="shared" si="5"/>
        <v>61</v>
      </c>
      <c r="C69" s="10"/>
      <c r="D69" s="18" t="s">
        <v>77</v>
      </c>
      <c r="E69" s="10"/>
      <c r="F69" s="18" t="s">
        <v>11</v>
      </c>
      <c r="G69" s="18" t="s">
        <v>11</v>
      </c>
      <c r="H69" s="10"/>
      <c r="I69" s="19">
        <v>12395924</v>
      </c>
      <c r="J69" s="19">
        <v>490</v>
      </c>
      <c r="K69" s="17" t="s">
        <v>6</v>
      </c>
      <c r="L69" s="10"/>
      <c r="M69" s="60">
        <v>458</v>
      </c>
      <c r="N69" s="60">
        <v>3490</v>
      </c>
      <c r="O69" s="60">
        <v>1985</v>
      </c>
      <c r="P69" s="10"/>
      <c r="Q69" s="60">
        <f>N69*$Q$188</f>
        <v>52350</v>
      </c>
      <c r="R69" s="10"/>
      <c r="S69" s="62">
        <f t="shared" si="8"/>
        <v>55840</v>
      </c>
      <c r="T69" s="10"/>
      <c r="U69" s="64">
        <v>28.2</v>
      </c>
      <c r="V69" s="64">
        <v>17.22</v>
      </c>
      <c r="W69" s="10"/>
      <c r="X69" s="43">
        <v>813910000</v>
      </c>
      <c r="Y69" s="36">
        <v>9.4E-2</v>
      </c>
      <c r="Z69" s="10"/>
      <c r="AA69" s="20">
        <v>50</v>
      </c>
      <c r="AB69" s="20">
        <v>9</v>
      </c>
      <c r="AC69" s="20">
        <v>1</v>
      </c>
      <c r="AD69" s="20">
        <v>39</v>
      </c>
      <c r="AE69" s="20">
        <v>1</v>
      </c>
      <c r="AF69" s="66">
        <f t="shared" si="9"/>
        <v>100</v>
      </c>
      <c r="AG69" s="10"/>
      <c r="AH69" s="36">
        <v>-5.5E-2</v>
      </c>
      <c r="AI69" s="40">
        <v>2095</v>
      </c>
      <c r="AJ69" s="37">
        <v>0.55000000000000004</v>
      </c>
      <c r="AK69" s="42" t="s">
        <v>214</v>
      </c>
      <c r="AL69" s="41">
        <v>956</v>
      </c>
      <c r="AN69" s="86"/>
      <c r="AO69" s="87"/>
      <c r="AP69" s="88">
        <f t="shared" si="10"/>
        <v>0</v>
      </c>
      <c r="AR69" s="86">
        <f t="shared" si="11"/>
        <v>0</v>
      </c>
      <c r="AS69" s="87"/>
      <c r="AT69" s="88">
        <f t="shared" si="12"/>
        <v>0</v>
      </c>
      <c r="AV69" s="88">
        <v>0</v>
      </c>
    </row>
    <row r="70" spans="1:48" ht="24" customHeight="1">
      <c r="A70" s="16"/>
      <c r="B70" s="17">
        <f t="shared" si="5"/>
        <v>62</v>
      </c>
      <c r="C70" s="10"/>
      <c r="D70" s="18" t="s">
        <v>89</v>
      </c>
      <c r="E70" s="10"/>
      <c r="F70" s="18" t="s">
        <v>8</v>
      </c>
      <c r="G70" s="18" t="s">
        <v>212</v>
      </c>
      <c r="H70" s="10"/>
      <c r="I70" s="19">
        <v>59429936</v>
      </c>
      <c r="J70" s="19">
        <v>31590</v>
      </c>
      <c r="K70" s="17" t="s">
        <v>14</v>
      </c>
      <c r="L70" s="10"/>
      <c r="M70" s="60">
        <v>3428</v>
      </c>
      <c r="N70" s="60">
        <v>3333</v>
      </c>
      <c r="O70" s="60">
        <v>3333</v>
      </c>
      <c r="P70" s="10"/>
      <c r="Q70" s="60">
        <f>N70*$Q$189</f>
        <v>99990</v>
      </c>
      <c r="R70" s="10"/>
      <c r="S70" s="62">
        <f t="shared" si="8"/>
        <v>103323</v>
      </c>
      <c r="T70" s="10"/>
      <c r="U70" s="64">
        <v>5.6</v>
      </c>
      <c r="V70" s="64">
        <v>5.6</v>
      </c>
      <c r="W70" s="10"/>
      <c r="X70" s="43">
        <f>AP70+AT70</f>
        <v>82488083700</v>
      </c>
      <c r="Y70" s="36">
        <f>X70/AV70</f>
        <v>4.3970193869936038E-2</v>
      </c>
      <c r="Z70" s="10"/>
      <c r="AA70" s="20">
        <v>42.8</v>
      </c>
      <c r="AB70" s="20">
        <v>25.6</v>
      </c>
      <c r="AC70" s="20">
        <v>7.3</v>
      </c>
      <c r="AD70" s="20">
        <v>17.600000000000001</v>
      </c>
      <c r="AE70" s="20">
        <v>6.7</v>
      </c>
      <c r="AF70" s="66">
        <f t="shared" si="9"/>
        <v>100.00000000000001</v>
      </c>
      <c r="AG70" s="10"/>
      <c r="AH70" s="72"/>
      <c r="AI70" s="73"/>
      <c r="AJ70" s="74"/>
      <c r="AK70" s="75"/>
      <c r="AL70" s="76"/>
      <c r="AN70" s="57">
        <v>30936.125</v>
      </c>
      <c r="AO70" s="35">
        <v>80</v>
      </c>
      <c r="AP70" s="43">
        <f t="shared" si="10"/>
        <v>8248808370</v>
      </c>
      <c r="AR70" s="57">
        <f t="shared" si="11"/>
        <v>30936.125</v>
      </c>
      <c r="AS70" s="35">
        <v>24</v>
      </c>
      <c r="AT70" s="43">
        <f t="shared" si="12"/>
        <v>74239275330</v>
      </c>
      <c r="AV70" s="43">
        <v>1876000000000</v>
      </c>
    </row>
    <row r="71" spans="1:48" ht="24" customHeight="1">
      <c r="A71" s="16"/>
      <c r="B71" s="17">
        <f t="shared" si="5"/>
        <v>63</v>
      </c>
      <c r="C71" s="10"/>
      <c r="D71" s="18" t="s">
        <v>72</v>
      </c>
      <c r="E71" s="10"/>
      <c r="F71" s="18" t="s">
        <v>8</v>
      </c>
      <c r="G71" s="18" t="s">
        <v>212</v>
      </c>
      <c r="H71" s="10"/>
      <c r="I71" s="19">
        <v>81914672</v>
      </c>
      <c r="J71" s="19">
        <v>43660</v>
      </c>
      <c r="K71" s="17" t="s">
        <v>14</v>
      </c>
      <c r="L71" s="10"/>
      <c r="M71" s="60">
        <v>3206</v>
      </c>
      <c r="N71" s="60">
        <v>3327</v>
      </c>
      <c r="O71" s="60">
        <v>3327</v>
      </c>
      <c r="P71" s="10"/>
      <c r="Q71" s="60">
        <f>N71*$Q$189</f>
        <v>99810</v>
      </c>
      <c r="R71" s="10"/>
      <c r="S71" s="62">
        <f t="shared" si="8"/>
        <v>103137</v>
      </c>
      <c r="T71" s="10"/>
      <c r="U71" s="64">
        <v>4.0999999999999996</v>
      </c>
      <c r="V71" s="64">
        <v>4.0999999999999996</v>
      </c>
      <c r="W71" s="10"/>
      <c r="X71" s="43">
        <f>AP71+AT71</f>
        <v>112050485471.99998</v>
      </c>
      <c r="Y71" s="36">
        <f>X71/AV71</f>
        <v>3.2319147814248626E-2</v>
      </c>
      <c r="Z71" s="10"/>
      <c r="AA71" s="20">
        <v>47.8</v>
      </c>
      <c r="AB71" s="20">
        <v>18.8</v>
      </c>
      <c r="AC71" s="20">
        <v>12.3</v>
      </c>
      <c r="AD71" s="20">
        <v>15.3</v>
      </c>
      <c r="AE71" s="20">
        <v>5.8</v>
      </c>
      <c r="AF71" s="66">
        <f t="shared" si="9"/>
        <v>99.999999999999986</v>
      </c>
      <c r="AG71" s="10"/>
      <c r="AH71" s="72"/>
      <c r="AI71" s="73"/>
      <c r="AJ71" s="74"/>
      <c r="AK71" s="75"/>
      <c r="AL71" s="76"/>
      <c r="AN71" s="57">
        <v>42098.92</v>
      </c>
      <c r="AO71" s="35">
        <v>80</v>
      </c>
      <c r="AP71" s="43">
        <f t="shared" si="10"/>
        <v>11205048547.200001</v>
      </c>
      <c r="AR71" s="57">
        <f t="shared" si="11"/>
        <v>42098.92</v>
      </c>
      <c r="AS71" s="35">
        <v>24</v>
      </c>
      <c r="AT71" s="43">
        <f t="shared" si="12"/>
        <v>100845436924.79999</v>
      </c>
      <c r="AV71" s="43">
        <v>3467000000000</v>
      </c>
    </row>
    <row r="72" spans="1:48" ht="24" customHeight="1">
      <c r="A72" s="16"/>
      <c r="B72" s="17">
        <f t="shared" si="5"/>
        <v>64</v>
      </c>
      <c r="C72" s="10"/>
      <c r="D72" s="18" t="s">
        <v>93</v>
      </c>
      <c r="E72" s="10"/>
      <c r="F72" s="18" t="s">
        <v>8</v>
      </c>
      <c r="G72" s="18" t="s">
        <v>212</v>
      </c>
      <c r="H72" s="10"/>
      <c r="I72" s="19">
        <v>17987736</v>
      </c>
      <c r="J72" s="19">
        <v>8710</v>
      </c>
      <c r="K72" s="17" t="s">
        <v>9</v>
      </c>
      <c r="L72" s="10"/>
      <c r="M72" s="60">
        <v>2625</v>
      </c>
      <c r="N72" s="60">
        <v>3158</v>
      </c>
      <c r="O72" s="60">
        <v>2780</v>
      </c>
      <c r="P72" s="10"/>
      <c r="Q72" s="60">
        <f t="shared" ref="Q72:Q78" si="14">N72*$Q$188</f>
        <v>47370</v>
      </c>
      <c r="R72" s="10"/>
      <c r="S72" s="62">
        <f t="shared" si="8"/>
        <v>50528</v>
      </c>
      <c r="T72" s="10"/>
      <c r="U72" s="64">
        <v>17.600000000000001</v>
      </c>
      <c r="V72" s="64">
        <v>15.73</v>
      </c>
      <c r="W72" s="10"/>
      <c r="X72" s="43">
        <v>8100000000</v>
      </c>
      <c r="Y72" s="36">
        <v>5.8999999999999997E-2</v>
      </c>
      <c r="Z72" s="10"/>
      <c r="AA72" s="20">
        <v>61</v>
      </c>
      <c r="AB72" s="20">
        <v>5</v>
      </c>
      <c r="AC72" s="20">
        <v>1</v>
      </c>
      <c r="AD72" s="20">
        <v>32</v>
      </c>
      <c r="AE72" s="20">
        <v>1</v>
      </c>
      <c r="AF72" s="66">
        <f t="shared" si="9"/>
        <v>100</v>
      </c>
      <c r="AG72" s="10"/>
      <c r="AH72" s="36">
        <v>-0.17499999999999999</v>
      </c>
      <c r="AI72" s="40">
        <v>24367</v>
      </c>
      <c r="AJ72" s="37">
        <v>0.82</v>
      </c>
      <c r="AK72" s="42" t="s">
        <v>213</v>
      </c>
      <c r="AL72" s="41">
        <v>969</v>
      </c>
      <c r="AN72" s="86"/>
      <c r="AO72" s="87"/>
      <c r="AP72" s="88">
        <f t="shared" si="10"/>
        <v>0</v>
      </c>
      <c r="AR72" s="86">
        <f t="shared" si="11"/>
        <v>0</v>
      </c>
      <c r="AS72" s="87"/>
      <c r="AT72" s="88">
        <f t="shared" si="12"/>
        <v>0</v>
      </c>
      <c r="AV72" s="88">
        <v>0</v>
      </c>
    </row>
    <row r="73" spans="1:48" ht="24" customHeight="1">
      <c r="A73" s="16"/>
      <c r="B73" s="17">
        <f t="shared" si="5"/>
        <v>65</v>
      </c>
      <c r="C73" s="10"/>
      <c r="D73" s="18" t="s">
        <v>158</v>
      </c>
      <c r="E73" s="10"/>
      <c r="F73" s="18" t="s">
        <v>22</v>
      </c>
      <c r="G73" s="18" t="s">
        <v>198</v>
      </c>
      <c r="H73" s="10"/>
      <c r="I73" s="19">
        <v>20798492</v>
      </c>
      <c r="J73" s="19">
        <v>3780</v>
      </c>
      <c r="K73" s="17" t="s">
        <v>9</v>
      </c>
      <c r="L73" s="10"/>
      <c r="M73" s="60">
        <v>3003</v>
      </c>
      <c r="N73" s="60">
        <v>3096</v>
      </c>
      <c r="O73" s="60">
        <v>2811</v>
      </c>
      <c r="P73" s="10"/>
      <c r="Q73" s="60">
        <f t="shared" si="14"/>
        <v>46440</v>
      </c>
      <c r="R73" s="10"/>
      <c r="S73" s="62">
        <f t="shared" ref="S73:S104" si="15">Q73+N73</f>
        <v>49536</v>
      </c>
      <c r="T73" s="10"/>
      <c r="U73" s="64">
        <v>14.9</v>
      </c>
      <c r="V73" s="64">
        <v>13.09</v>
      </c>
      <c r="W73" s="10"/>
      <c r="X73" s="43">
        <v>3970000000</v>
      </c>
      <c r="Y73" s="36">
        <v>4.9000000000000002E-2</v>
      </c>
      <c r="Z73" s="10"/>
      <c r="AA73" s="20">
        <v>38</v>
      </c>
      <c r="AB73" s="20">
        <v>20</v>
      </c>
      <c r="AC73" s="20">
        <v>3</v>
      </c>
      <c r="AD73" s="20">
        <v>38</v>
      </c>
      <c r="AE73" s="20">
        <v>1</v>
      </c>
      <c r="AF73" s="66">
        <f t="shared" ref="AF73:AF104" si="16">SUM(AA73:AE73)</f>
        <v>100</v>
      </c>
      <c r="AG73" s="10"/>
      <c r="AH73" s="36">
        <v>-4.8000000000000001E-2</v>
      </c>
      <c r="AI73" s="40">
        <v>32673</v>
      </c>
      <c r="AJ73" s="37">
        <v>0.63</v>
      </c>
      <c r="AK73" s="42" t="s">
        <v>213</v>
      </c>
      <c r="AL73" s="41">
        <v>598</v>
      </c>
      <c r="AN73" s="86"/>
      <c r="AO73" s="87"/>
      <c r="AP73" s="88">
        <f t="shared" ref="AP73:AP104" si="17">N73*AN73*AO73</f>
        <v>0</v>
      </c>
      <c r="AR73" s="86">
        <f t="shared" ref="AR73:AR104" si="18">AN73</f>
        <v>0</v>
      </c>
      <c r="AS73" s="87"/>
      <c r="AT73" s="88">
        <f t="shared" ref="AT73:AT104" si="19">Q73*AR73*AS73</f>
        <v>0</v>
      </c>
      <c r="AV73" s="88">
        <v>0</v>
      </c>
    </row>
    <row r="74" spans="1:48" ht="24" customHeight="1">
      <c r="A74" s="16"/>
      <c r="B74" s="17">
        <f t="shared" si="5"/>
        <v>66</v>
      </c>
      <c r="C74" s="10"/>
      <c r="D74" s="18" t="s">
        <v>27</v>
      </c>
      <c r="E74" s="10"/>
      <c r="F74" s="18" t="s">
        <v>11</v>
      </c>
      <c r="G74" s="18" t="s">
        <v>11</v>
      </c>
      <c r="H74" s="10"/>
      <c r="I74" s="19">
        <v>10872298</v>
      </c>
      <c r="J74" s="19">
        <v>820</v>
      </c>
      <c r="K74" s="17" t="s">
        <v>6</v>
      </c>
      <c r="L74" s="10"/>
      <c r="M74" s="60">
        <v>637</v>
      </c>
      <c r="N74" s="60">
        <v>2986</v>
      </c>
      <c r="O74" s="60">
        <v>3098</v>
      </c>
      <c r="P74" s="10"/>
      <c r="Q74" s="60">
        <f t="shared" si="14"/>
        <v>44790</v>
      </c>
      <c r="R74" s="10"/>
      <c r="S74" s="62">
        <f t="shared" si="15"/>
        <v>47776</v>
      </c>
      <c r="T74" s="10"/>
      <c r="U74" s="64">
        <v>27.5</v>
      </c>
      <c r="V74" s="64">
        <v>27.55</v>
      </c>
      <c r="W74" s="10"/>
      <c r="X74" s="43">
        <v>782890000</v>
      </c>
      <c r="Y74" s="36">
        <v>9.0999999999999998E-2</v>
      </c>
      <c r="Z74" s="10"/>
      <c r="AA74" s="20">
        <v>39</v>
      </c>
      <c r="AB74" s="20">
        <v>3</v>
      </c>
      <c r="AC74" s="20">
        <v>2</v>
      </c>
      <c r="AD74" s="20">
        <v>54</v>
      </c>
      <c r="AE74" s="20">
        <v>2</v>
      </c>
      <c r="AF74" s="66">
        <f t="shared" si="16"/>
        <v>100</v>
      </c>
      <c r="AG74" s="10"/>
      <c r="AH74" s="36">
        <v>-8.3000000000000004E-2</v>
      </c>
      <c r="AI74" s="40">
        <v>4321</v>
      </c>
      <c r="AJ74" s="37">
        <v>0.57999999999999996</v>
      </c>
      <c r="AK74" s="42" t="s">
        <v>214</v>
      </c>
      <c r="AL74" s="41">
        <v>1546</v>
      </c>
      <c r="AN74" s="86"/>
      <c r="AO74" s="87"/>
      <c r="AP74" s="88">
        <f t="shared" si="17"/>
        <v>0</v>
      </c>
      <c r="AR74" s="86">
        <f t="shared" si="18"/>
        <v>0</v>
      </c>
      <c r="AS74" s="87"/>
      <c r="AT74" s="88">
        <f t="shared" si="19"/>
        <v>0</v>
      </c>
      <c r="AV74" s="88">
        <v>0</v>
      </c>
    </row>
    <row r="75" spans="1:48" ht="24" customHeight="1">
      <c r="A75" s="16"/>
      <c r="B75" s="17">
        <f t="shared" si="5"/>
        <v>67</v>
      </c>
      <c r="C75" s="10"/>
      <c r="D75" s="18" t="s">
        <v>37</v>
      </c>
      <c r="E75" s="10"/>
      <c r="F75" s="18" t="s">
        <v>18</v>
      </c>
      <c r="G75" s="18" t="s">
        <v>224</v>
      </c>
      <c r="H75" s="10"/>
      <c r="I75" s="19">
        <v>15762370</v>
      </c>
      <c r="J75" s="19">
        <v>1140</v>
      </c>
      <c r="K75" s="17" t="s">
        <v>9</v>
      </c>
      <c r="L75" s="10"/>
      <c r="M75" s="60">
        <v>1852</v>
      </c>
      <c r="N75" s="60">
        <v>2803</v>
      </c>
      <c r="O75" s="60">
        <v>3995</v>
      </c>
      <c r="P75" s="10"/>
      <c r="Q75" s="60">
        <f t="shared" si="14"/>
        <v>42045</v>
      </c>
      <c r="R75" s="10"/>
      <c r="S75" s="62">
        <f t="shared" si="15"/>
        <v>44848</v>
      </c>
      <c r="T75" s="10"/>
      <c r="U75" s="64">
        <v>17.8</v>
      </c>
      <c r="V75" s="64">
        <v>25.13</v>
      </c>
      <c r="W75" s="10"/>
      <c r="X75" s="43">
        <v>1180000000</v>
      </c>
      <c r="Y75" s="36">
        <v>5.8999999999999997E-2</v>
      </c>
      <c r="Z75" s="10"/>
      <c r="AA75" s="20">
        <v>29</v>
      </c>
      <c r="AB75" s="20">
        <v>20</v>
      </c>
      <c r="AC75" s="20">
        <v>2</v>
      </c>
      <c r="AD75" s="20">
        <v>48</v>
      </c>
      <c r="AE75" s="20">
        <v>1</v>
      </c>
      <c r="AF75" s="66">
        <f t="shared" si="16"/>
        <v>100</v>
      </c>
      <c r="AG75" s="10"/>
      <c r="AH75" s="36">
        <v>-3.5999999999999997E-2</v>
      </c>
      <c r="AI75" s="40">
        <v>23802</v>
      </c>
      <c r="AJ75" s="37">
        <v>0.78</v>
      </c>
      <c r="AK75" s="42" t="s">
        <v>213</v>
      </c>
      <c r="AL75" s="41">
        <v>1332</v>
      </c>
      <c r="AN75" s="86"/>
      <c r="AO75" s="87"/>
      <c r="AP75" s="88">
        <f t="shared" si="17"/>
        <v>0</v>
      </c>
      <c r="AR75" s="86">
        <f t="shared" si="18"/>
        <v>0</v>
      </c>
      <c r="AS75" s="87"/>
      <c r="AT75" s="88">
        <f t="shared" si="19"/>
        <v>0</v>
      </c>
      <c r="AV75" s="88">
        <v>0</v>
      </c>
    </row>
    <row r="76" spans="1:48" ht="24" customHeight="1">
      <c r="A76" s="16"/>
      <c r="B76" s="17">
        <f t="shared" si="5"/>
        <v>68</v>
      </c>
      <c r="C76" s="10"/>
      <c r="D76" s="18" t="s">
        <v>76</v>
      </c>
      <c r="E76" s="10"/>
      <c r="F76" s="18" t="s">
        <v>13</v>
      </c>
      <c r="G76" s="18" t="s">
        <v>222</v>
      </c>
      <c r="H76" s="10"/>
      <c r="I76" s="19">
        <v>16582469</v>
      </c>
      <c r="J76" s="19">
        <v>3790</v>
      </c>
      <c r="K76" s="17" t="s">
        <v>9</v>
      </c>
      <c r="L76" s="10"/>
      <c r="M76" s="60">
        <v>2058</v>
      </c>
      <c r="N76" s="60">
        <v>2758</v>
      </c>
      <c r="O76" s="60">
        <v>2635</v>
      </c>
      <c r="P76" s="10"/>
      <c r="Q76" s="60">
        <f t="shared" si="14"/>
        <v>41370</v>
      </c>
      <c r="R76" s="10"/>
      <c r="S76" s="62">
        <f t="shared" si="15"/>
        <v>44128</v>
      </c>
      <c r="T76" s="10"/>
      <c r="U76" s="64">
        <v>16.600000000000001</v>
      </c>
      <c r="V76" s="64">
        <v>15.92</v>
      </c>
      <c r="W76" s="10"/>
      <c r="X76" s="43">
        <v>3800000000</v>
      </c>
      <c r="Y76" s="36">
        <v>5.5E-2</v>
      </c>
      <c r="Z76" s="10"/>
      <c r="AA76" s="20">
        <v>38</v>
      </c>
      <c r="AB76" s="20">
        <v>14</v>
      </c>
      <c r="AC76" s="20">
        <v>2</v>
      </c>
      <c r="AD76" s="20">
        <v>45</v>
      </c>
      <c r="AE76" s="20">
        <v>1</v>
      </c>
      <c r="AF76" s="66">
        <f t="shared" si="16"/>
        <v>100</v>
      </c>
      <c r="AG76" s="10"/>
      <c r="AH76" s="36">
        <v>2.5999999999999999E-2</v>
      </c>
      <c r="AI76" s="40">
        <v>19600</v>
      </c>
      <c r="AJ76" s="37">
        <v>0.82</v>
      </c>
      <c r="AK76" s="42" t="s">
        <v>210</v>
      </c>
      <c r="AL76" s="41">
        <v>863</v>
      </c>
      <c r="AN76" s="86"/>
      <c r="AO76" s="87"/>
      <c r="AP76" s="88">
        <f t="shared" si="17"/>
        <v>0</v>
      </c>
      <c r="AR76" s="86">
        <f t="shared" si="18"/>
        <v>0</v>
      </c>
      <c r="AS76" s="87"/>
      <c r="AT76" s="88">
        <f t="shared" si="19"/>
        <v>0</v>
      </c>
      <c r="AV76" s="88">
        <v>0</v>
      </c>
    </row>
    <row r="77" spans="1:48" ht="24" customHeight="1">
      <c r="A77" s="16"/>
      <c r="B77" s="17">
        <f t="shared" ref="B77:B140" si="20">B76+1</f>
        <v>69</v>
      </c>
      <c r="C77" s="10"/>
      <c r="D77" s="18" t="s">
        <v>171</v>
      </c>
      <c r="E77" s="10"/>
      <c r="F77" s="18" t="s">
        <v>5</v>
      </c>
      <c r="G77" s="18" t="s">
        <v>226</v>
      </c>
      <c r="H77" s="10"/>
      <c r="I77" s="19">
        <v>11403248</v>
      </c>
      <c r="J77" s="19">
        <v>3690</v>
      </c>
      <c r="K77" s="17" t="s">
        <v>9</v>
      </c>
      <c r="L77" s="10"/>
      <c r="M77" s="60">
        <v>1443</v>
      </c>
      <c r="N77" s="60">
        <v>2595</v>
      </c>
      <c r="O77" s="60">
        <v>3681</v>
      </c>
      <c r="P77" s="10"/>
      <c r="Q77" s="60">
        <f t="shared" si="14"/>
        <v>38925</v>
      </c>
      <c r="R77" s="10"/>
      <c r="S77" s="62">
        <f t="shared" si="15"/>
        <v>41520</v>
      </c>
      <c r="T77" s="10"/>
      <c r="U77" s="64">
        <v>22.8</v>
      </c>
      <c r="V77" s="64">
        <v>32.39</v>
      </c>
      <c r="W77" s="10"/>
      <c r="X77" s="43">
        <v>3160000000</v>
      </c>
      <c r="Y77" s="36">
        <v>7.5999999999999998E-2</v>
      </c>
      <c r="Z77" s="10"/>
      <c r="AA77" s="20">
        <v>51</v>
      </c>
      <c r="AB77" s="20">
        <v>18</v>
      </c>
      <c r="AC77" s="20">
        <v>1</v>
      </c>
      <c r="AD77" s="20">
        <v>29</v>
      </c>
      <c r="AE77" s="20">
        <v>1</v>
      </c>
      <c r="AF77" s="66">
        <f t="shared" si="16"/>
        <v>100</v>
      </c>
      <c r="AG77" s="10"/>
      <c r="AH77" s="36">
        <v>-3.7999999999999999E-2</v>
      </c>
      <c r="AI77" s="40">
        <v>17676</v>
      </c>
      <c r="AJ77" s="37">
        <v>0.72</v>
      </c>
      <c r="AK77" s="42" t="s">
        <v>214</v>
      </c>
      <c r="AL77" s="41">
        <v>1418</v>
      </c>
      <c r="AN77" s="86"/>
      <c r="AO77" s="87"/>
      <c r="AP77" s="88">
        <f t="shared" si="17"/>
        <v>0</v>
      </c>
      <c r="AR77" s="86">
        <f t="shared" si="18"/>
        <v>0</v>
      </c>
      <c r="AS77" s="87"/>
      <c r="AT77" s="88">
        <f t="shared" si="19"/>
        <v>0</v>
      </c>
      <c r="AV77" s="88">
        <v>0</v>
      </c>
    </row>
    <row r="78" spans="1:48" ht="24" customHeight="1">
      <c r="A78" s="16"/>
      <c r="B78" s="17">
        <f t="shared" si="20"/>
        <v>70</v>
      </c>
      <c r="C78" s="10"/>
      <c r="D78" s="18" t="s">
        <v>92</v>
      </c>
      <c r="E78" s="10"/>
      <c r="F78" s="18" t="s">
        <v>5</v>
      </c>
      <c r="G78" s="18" t="s">
        <v>226</v>
      </c>
      <c r="H78" s="10"/>
      <c r="I78" s="19">
        <v>9455802</v>
      </c>
      <c r="J78" s="19">
        <v>3920</v>
      </c>
      <c r="K78" s="17" t="s">
        <v>9</v>
      </c>
      <c r="L78" s="10"/>
      <c r="M78" s="60">
        <v>750</v>
      </c>
      <c r="N78" s="60">
        <v>2306</v>
      </c>
      <c r="O78" s="60">
        <v>1076</v>
      </c>
      <c r="P78" s="10"/>
      <c r="Q78" s="60">
        <f t="shared" si="14"/>
        <v>34590</v>
      </c>
      <c r="R78" s="10"/>
      <c r="S78" s="62">
        <f t="shared" si="15"/>
        <v>36896</v>
      </c>
      <c r="T78" s="10"/>
      <c r="U78" s="64">
        <v>24.4</v>
      </c>
      <c r="V78" s="64">
        <v>10.53</v>
      </c>
      <c r="W78" s="10"/>
      <c r="X78" s="43">
        <v>3130000000</v>
      </c>
      <c r="Y78" s="36">
        <v>8.1000000000000003E-2</v>
      </c>
      <c r="Z78" s="10"/>
      <c r="AA78" s="20">
        <v>58</v>
      </c>
      <c r="AB78" s="20">
        <v>7</v>
      </c>
      <c r="AC78" s="20">
        <v>1</v>
      </c>
      <c r="AD78" s="20">
        <v>33</v>
      </c>
      <c r="AE78" s="20">
        <v>1</v>
      </c>
      <c r="AF78" s="66">
        <f t="shared" si="16"/>
        <v>100</v>
      </c>
      <c r="AG78" s="10"/>
      <c r="AH78" s="36">
        <v>-3.5000000000000003E-2</v>
      </c>
      <c r="AI78" s="40">
        <v>15889</v>
      </c>
      <c r="AJ78" s="37">
        <v>0.68</v>
      </c>
      <c r="AK78" s="42" t="s">
        <v>213</v>
      </c>
      <c r="AL78" s="41">
        <v>656</v>
      </c>
      <c r="AN78" s="86"/>
      <c r="AO78" s="87"/>
      <c r="AP78" s="88">
        <f t="shared" si="17"/>
        <v>0</v>
      </c>
      <c r="AR78" s="86">
        <f t="shared" si="18"/>
        <v>0</v>
      </c>
      <c r="AS78" s="87"/>
      <c r="AT78" s="88">
        <f t="shared" si="19"/>
        <v>0</v>
      </c>
      <c r="AV78" s="88">
        <v>0</v>
      </c>
    </row>
    <row r="79" spans="1:48" ht="24" customHeight="1">
      <c r="A79" s="16"/>
      <c r="B79" s="17">
        <f t="shared" si="20"/>
        <v>71</v>
      </c>
      <c r="C79" s="10"/>
      <c r="D79" s="18" t="s">
        <v>42</v>
      </c>
      <c r="E79" s="10"/>
      <c r="F79" s="18" t="s">
        <v>13</v>
      </c>
      <c r="G79" s="18" t="s">
        <v>222</v>
      </c>
      <c r="H79" s="10"/>
      <c r="I79" s="19">
        <v>17909754</v>
      </c>
      <c r="J79" s="19">
        <v>13530</v>
      </c>
      <c r="K79" s="17" t="s">
        <v>14</v>
      </c>
      <c r="L79" s="10"/>
      <c r="M79" s="60">
        <v>1675</v>
      </c>
      <c r="N79" s="60">
        <v>2245</v>
      </c>
      <c r="O79" s="60">
        <v>2245</v>
      </c>
      <c r="P79" s="10"/>
      <c r="Q79" s="60">
        <f>N79*$Q$189</f>
        <v>67350</v>
      </c>
      <c r="R79" s="10"/>
      <c r="S79" s="62">
        <f t="shared" si="15"/>
        <v>69595</v>
      </c>
      <c r="T79" s="10"/>
      <c r="U79" s="64">
        <v>12.5</v>
      </c>
      <c r="V79" s="64">
        <v>12.5</v>
      </c>
      <c r="W79" s="10"/>
      <c r="X79" s="43">
        <f>AP79+AT79</f>
        <v>24691566047.999996</v>
      </c>
      <c r="Y79" s="36">
        <f>X79/AV79</f>
        <v>9.8632124502676347E-2</v>
      </c>
      <c r="Z79" s="10"/>
      <c r="AA79" s="20">
        <v>42</v>
      </c>
      <c r="AB79" s="20">
        <v>8.6999999999999993</v>
      </c>
      <c r="AC79" s="20">
        <v>5.7</v>
      </c>
      <c r="AD79" s="20">
        <v>36</v>
      </c>
      <c r="AE79" s="20">
        <v>7.6</v>
      </c>
      <c r="AF79" s="66">
        <f t="shared" si="16"/>
        <v>100</v>
      </c>
      <c r="AG79" s="10"/>
      <c r="AH79" s="72"/>
      <c r="AI79" s="73"/>
      <c r="AJ79" s="74"/>
      <c r="AK79" s="75"/>
      <c r="AL79" s="76"/>
      <c r="AN79" s="57">
        <v>13748.088</v>
      </c>
      <c r="AO79" s="35">
        <v>80</v>
      </c>
      <c r="AP79" s="43">
        <f t="shared" si="17"/>
        <v>2469156604.7999997</v>
      </c>
      <c r="AR79" s="57">
        <f t="shared" si="18"/>
        <v>13748.088</v>
      </c>
      <c r="AS79" s="35">
        <v>24</v>
      </c>
      <c r="AT79" s="43">
        <f t="shared" si="19"/>
        <v>22222409443.199997</v>
      </c>
      <c r="AV79" s="43">
        <v>250340000000</v>
      </c>
    </row>
    <row r="80" spans="1:48" ht="24" customHeight="1">
      <c r="A80" s="16"/>
      <c r="B80" s="17">
        <f t="shared" si="20"/>
        <v>72</v>
      </c>
      <c r="C80" s="10"/>
      <c r="D80" s="18" t="s">
        <v>168</v>
      </c>
      <c r="E80" s="10"/>
      <c r="F80" s="18" t="s">
        <v>11</v>
      </c>
      <c r="G80" s="18" t="s">
        <v>11</v>
      </c>
      <c r="H80" s="10"/>
      <c r="I80" s="19">
        <v>7606374</v>
      </c>
      <c r="J80" s="19">
        <v>540</v>
      </c>
      <c r="K80" s="17" t="s">
        <v>6</v>
      </c>
      <c r="L80" s="10"/>
      <c r="M80" s="60">
        <v>514</v>
      </c>
      <c r="N80" s="60">
        <v>2224</v>
      </c>
      <c r="O80" s="60">
        <v>1130</v>
      </c>
      <c r="P80" s="10"/>
      <c r="Q80" s="60">
        <f>N80*$Q$188</f>
        <v>33360</v>
      </c>
      <c r="R80" s="10"/>
      <c r="S80" s="62">
        <f t="shared" si="15"/>
        <v>35584</v>
      </c>
      <c r="T80" s="10"/>
      <c r="U80" s="64">
        <v>29.2</v>
      </c>
      <c r="V80" s="64">
        <v>15.36</v>
      </c>
      <c r="W80" s="10"/>
      <c r="X80" s="43">
        <v>433370000</v>
      </c>
      <c r="Y80" s="36">
        <v>9.7000000000000003E-2</v>
      </c>
      <c r="Z80" s="10"/>
      <c r="AA80" s="20">
        <v>48</v>
      </c>
      <c r="AB80" s="20">
        <v>7</v>
      </c>
      <c r="AC80" s="20">
        <v>2</v>
      </c>
      <c r="AD80" s="20">
        <v>42</v>
      </c>
      <c r="AE80" s="20">
        <v>1</v>
      </c>
      <c r="AF80" s="66">
        <f t="shared" si="16"/>
        <v>100</v>
      </c>
      <c r="AG80" s="10"/>
      <c r="AH80" s="36">
        <v>-7.0000000000000007E-2</v>
      </c>
      <c r="AI80" s="40">
        <v>843</v>
      </c>
      <c r="AJ80" s="37">
        <v>0.71</v>
      </c>
      <c r="AK80" s="42" t="s">
        <v>214</v>
      </c>
      <c r="AL80" s="41">
        <v>829</v>
      </c>
      <c r="AN80" s="86"/>
      <c r="AO80" s="87"/>
      <c r="AP80" s="88">
        <f t="shared" si="17"/>
        <v>0</v>
      </c>
      <c r="AR80" s="86">
        <f t="shared" si="18"/>
        <v>0</v>
      </c>
      <c r="AS80" s="87"/>
      <c r="AT80" s="88">
        <f t="shared" si="19"/>
        <v>0</v>
      </c>
      <c r="AV80" s="88">
        <v>0</v>
      </c>
    </row>
    <row r="81" spans="1:49" ht="24" customHeight="1">
      <c r="A81" s="16"/>
      <c r="B81" s="17">
        <f t="shared" si="20"/>
        <v>73</v>
      </c>
      <c r="C81" s="10"/>
      <c r="D81" s="18" t="s">
        <v>39</v>
      </c>
      <c r="E81" s="10"/>
      <c r="F81" s="18" t="s">
        <v>13</v>
      </c>
      <c r="G81" s="18" t="s">
        <v>222</v>
      </c>
      <c r="H81" s="10"/>
      <c r="I81" s="19">
        <v>36289824</v>
      </c>
      <c r="J81" s="19">
        <v>43660</v>
      </c>
      <c r="K81" s="17" t="s">
        <v>14</v>
      </c>
      <c r="L81" s="10"/>
      <c r="M81" s="60">
        <v>1858</v>
      </c>
      <c r="N81" s="60">
        <v>2118</v>
      </c>
      <c r="O81" s="60">
        <v>2118</v>
      </c>
      <c r="P81" s="10"/>
      <c r="Q81" s="60">
        <f>N81*$Q$189</f>
        <v>63540</v>
      </c>
      <c r="R81" s="10"/>
      <c r="S81" s="62">
        <f t="shared" si="15"/>
        <v>65658</v>
      </c>
      <c r="T81" s="10"/>
      <c r="U81" s="64">
        <v>5.8</v>
      </c>
      <c r="V81" s="64">
        <v>5.8</v>
      </c>
      <c r="W81" s="10"/>
      <c r="X81" s="43">
        <f>AP81+AT81</f>
        <v>71639064254.399994</v>
      </c>
      <c r="Y81" s="36">
        <f>X81/AV81</f>
        <v>4.691490782868369E-2</v>
      </c>
      <c r="Z81" s="10"/>
      <c r="AA81" s="20">
        <v>64.3</v>
      </c>
      <c r="AB81" s="20">
        <v>10.8</v>
      </c>
      <c r="AC81" s="20">
        <v>2.5</v>
      </c>
      <c r="AD81" s="20">
        <v>15.2</v>
      </c>
      <c r="AE81" s="20">
        <v>7.2</v>
      </c>
      <c r="AF81" s="66">
        <f t="shared" si="16"/>
        <v>100</v>
      </c>
      <c r="AG81" s="10"/>
      <c r="AH81" s="72"/>
      <c r="AI81" s="73"/>
      <c r="AJ81" s="74"/>
      <c r="AK81" s="75"/>
      <c r="AL81" s="76"/>
      <c r="AN81" s="57">
        <v>42279.900999999998</v>
      </c>
      <c r="AO81" s="35">
        <v>80</v>
      </c>
      <c r="AP81" s="43">
        <f t="shared" si="17"/>
        <v>7163906425.4399986</v>
      </c>
      <c r="AR81" s="57">
        <f t="shared" si="18"/>
        <v>42279.900999999998</v>
      </c>
      <c r="AS81" s="35">
        <v>24</v>
      </c>
      <c r="AT81" s="43">
        <f t="shared" si="19"/>
        <v>64475157828.959999</v>
      </c>
      <c r="AV81" s="43">
        <v>1527000000000</v>
      </c>
    </row>
    <row r="82" spans="1:49" ht="24" customHeight="1">
      <c r="A82" s="16"/>
      <c r="B82" s="17">
        <f t="shared" si="20"/>
        <v>74</v>
      </c>
      <c r="C82" s="10"/>
      <c r="D82" s="18" t="s">
        <v>139</v>
      </c>
      <c r="E82" s="10"/>
      <c r="F82" s="18" t="s">
        <v>8</v>
      </c>
      <c r="G82" s="18" t="s">
        <v>212</v>
      </c>
      <c r="H82" s="10"/>
      <c r="I82" s="19">
        <v>19778084</v>
      </c>
      <c r="J82" s="19">
        <v>9470</v>
      </c>
      <c r="K82" s="17" t="s">
        <v>9</v>
      </c>
      <c r="L82" s="10"/>
      <c r="M82" s="60">
        <v>1913</v>
      </c>
      <c r="N82" s="60">
        <v>2044</v>
      </c>
      <c r="O82" s="60">
        <v>2208</v>
      </c>
      <c r="P82" s="10"/>
      <c r="Q82" s="60">
        <f>N82*$Q$188</f>
        <v>30660</v>
      </c>
      <c r="R82" s="10"/>
      <c r="S82" s="62">
        <f t="shared" si="15"/>
        <v>32704</v>
      </c>
      <c r="T82" s="10"/>
      <c r="U82" s="64">
        <v>10.3</v>
      </c>
      <c r="V82" s="64">
        <v>11.28</v>
      </c>
      <c r="W82" s="10"/>
      <c r="X82" s="43">
        <v>6500000000</v>
      </c>
      <c r="Y82" s="36">
        <v>3.4000000000000002E-2</v>
      </c>
      <c r="Z82" s="10"/>
      <c r="AA82" s="20">
        <v>48</v>
      </c>
      <c r="AB82" s="20">
        <v>6</v>
      </c>
      <c r="AC82" s="20">
        <v>5</v>
      </c>
      <c r="AD82" s="20">
        <v>39</v>
      </c>
      <c r="AE82" s="20">
        <v>2</v>
      </c>
      <c r="AF82" s="66">
        <f t="shared" si="16"/>
        <v>100</v>
      </c>
      <c r="AG82" s="10"/>
      <c r="AH82" s="36">
        <v>-2.1000000000000001E-2</v>
      </c>
      <c r="AI82" s="40">
        <v>35467</v>
      </c>
      <c r="AJ82" s="37">
        <v>0.69</v>
      </c>
      <c r="AK82" s="42" t="s">
        <v>213</v>
      </c>
      <c r="AL82" s="41">
        <v>723</v>
      </c>
      <c r="AN82" s="86"/>
      <c r="AO82" s="87"/>
      <c r="AP82" s="88">
        <f t="shared" si="17"/>
        <v>0</v>
      </c>
      <c r="AR82" s="86">
        <f t="shared" si="18"/>
        <v>0</v>
      </c>
      <c r="AS82" s="87"/>
      <c r="AT82" s="88">
        <f t="shared" si="19"/>
        <v>0</v>
      </c>
      <c r="AV82" s="88">
        <v>0</v>
      </c>
    </row>
    <row r="83" spans="1:49" ht="24" customHeight="1">
      <c r="A83" s="16"/>
      <c r="B83" s="17">
        <f t="shared" si="20"/>
        <v>75</v>
      </c>
      <c r="C83" s="10"/>
      <c r="D83" s="18" t="s">
        <v>177</v>
      </c>
      <c r="E83" s="10"/>
      <c r="F83" s="18" t="s">
        <v>8</v>
      </c>
      <c r="G83" s="18" t="s">
        <v>212</v>
      </c>
      <c r="H83" s="10"/>
      <c r="I83" s="19">
        <v>65788572</v>
      </c>
      <c r="J83" s="19">
        <v>42390</v>
      </c>
      <c r="K83" s="17" t="s">
        <v>14</v>
      </c>
      <c r="L83" s="10"/>
      <c r="M83" s="60">
        <v>1804</v>
      </c>
      <c r="N83" s="60">
        <v>2019</v>
      </c>
      <c r="O83" s="60">
        <v>2019</v>
      </c>
      <c r="P83" s="10"/>
      <c r="Q83" s="60">
        <f>N83*$Q$189</f>
        <v>60570</v>
      </c>
      <c r="R83" s="10"/>
      <c r="S83" s="62">
        <f t="shared" si="15"/>
        <v>62589</v>
      </c>
      <c r="T83" s="10"/>
      <c r="U83" s="64">
        <v>3.1</v>
      </c>
      <c r="V83" s="64">
        <v>3.1</v>
      </c>
      <c r="W83" s="10"/>
      <c r="X83" s="43">
        <f>AP83+AT83</f>
        <v>66342994538.399994</v>
      </c>
      <c r="Y83" s="36">
        <f>X83/AV83</f>
        <v>2.4626204357238304E-2</v>
      </c>
      <c r="Z83" s="10"/>
      <c r="AA83" s="20">
        <v>46.2</v>
      </c>
      <c r="AB83" s="20">
        <v>20.5</v>
      </c>
      <c r="AC83" s="20">
        <v>5.5</v>
      </c>
      <c r="AD83" s="20">
        <v>23.7</v>
      </c>
      <c r="AE83" s="20">
        <v>4.0999999999999996</v>
      </c>
      <c r="AF83" s="66">
        <f t="shared" si="16"/>
        <v>100</v>
      </c>
      <c r="AG83" s="10"/>
      <c r="AH83" s="72"/>
      <c r="AI83" s="73"/>
      <c r="AJ83" s="74"/>
      <c r="AK83" s="75"/>
      <c r="AL83" s="76"/>
      <c r="AN83" s="57">
        <v>41074.167000000001</v>
      </c>
      <c r="AO83" s="35">
        <v>80</v>
      </c>
      <c r="AP83" s="43">
        <f t="shared" si="17"/>
        <v>6634299453.8400002</v>
      </c>
      <c r="AR83" s="57">
        <f t="shared" si="18"/>
        <v>41074.167000000001</v>
      </c>
      <c r="AS83" s="35">
        <v>24</v>
      </c>
      <c r="AT83" s="43">
        <f t="shared" si="19"/>
        <v>59708695084.559998</v>
      </c>
      <c r="AV83" s="43">
        <v>2694000000000</v>
      </c>
    </row>
    <row r="84" spans="1:49" ht="24" customHeight="1">
      <c r="A84" s="16"/>
      <c r="B84" s="17">
        <f t="shared" si="20"/>
        <v>76</v>
      </c>
      <c r="C84" s="10"/>
      <c r="D84" s="18" t="s">
        <v>157</v>
      </c>
      <c r="E84" s="10"/>
      <c r="F84" s="18" t="s">
        <v>8</v>
      </c>
      <c r="G84" s="18" t="s">
        <v>212</v>
      </c>
      <c r="H84" s="10"/>
      <c r="I84" s="19">
        <v>46347576</v>
      </c>
      <c r="J84" s="19">
        <v>27520</v>
      </c>
      <c r="K84" s="17" t="s">
        <v>14</v>
      </c>
      <c r="L84" s="10"/>
      <c r="M84" s="60">
        <v>1810</v>
      </c>
      <c r="N84" s="60">
        <v>1922</v>
      </c>
      <c r="O84" s="60">
        <v>1922</v>
      </c>
      <c r="P84" s="10"/>
      <c r="Q84" s="60">
        <f>N84*$Q$189</f>
        <v>57660</v>
      </c>
      <c r="R84" s="10"/>
      <c r="S84" s="62">
        <f t="shared" si="15"/>
        <v>59582</v>
      </c>
      <c r="T84" s="10"/>
      <c r="U84" s="64">
        <v>4.0999999999999996</v>
      </c>
      <c r="V84" s="64">
        <v>4.0999999999999996</v>
      </c>
      <c r="W84" s="10"/>
      <c r="X84" s="43">
        <f>AP84+AT84</f>
        <v>40755047462.399994</v>
      </c>
      <c r="Y84" s="36">
        <f>X84/AV84</f>
        <v>3.3080395667532465E-2</v>
      </c>
      <c r="Z84" s="10"/>
      <c r="AA84" s="20">
        <v>46.5</v>
      </c>
      <c r="AB84" s="20">
        <v>21.9</v>
      </c>
      <c r="AC84" s="20">
        <v>3.7</v>
      </c>
      <c r="AD84" s="20">
        <v>21.5</v>
      </c>
      <c r="AE84" s="20">
        <v>6.4</v>
      </c>
      <c r="AF84" s="66">
        <f t="shared" si="16"/>
        <v>100.00000000000001</v>
      </c>
      <c r="AG84" s="10"/>
      <c r="AH84" s="72"/>
      <c r="AI84" s="73"/>
      <c r="AJ84" s="74"/>
      <c r="AK84" s="75"/>
      <c r="AL84" s="76"/>
      <c r="AN84" s="57">
        <v>26505.624</v>
      </c>
      <c r="AO84" s="35">
        <v>80</v>
      </c>
      <c r="AP84" s="43">
        <f t="shared" si="17"/>
        <v>4075504746.2400002</v>
      </c>
      <c r="AR84" s="57">
        <f t="shared" si="18"/>
        <v>26505.624</v>
      </c>
      <c r="AS84" s="35">
        <v>24</v>
      </c>
      <c r="AT84" s="43">
        <f t="shared" si="19"/>
        <v>36679542716.159996</v>
      </c>
      <c r="AV84" s="43">
        <v>1232000000000</v>
      </c>
    </row>
    <row r="85" spans="1:49" ht="24" customHeight="1">
      <c r="A85" s="16"/>
      <c r="B85" s="17">
        <f t="shared" si="20"/>
        <v>77</v>
      </c>
      <c r="C85" s="10"/>
      <c r="D85" s="18" t="s">
        <v>29</v>
      </c>
      <c r="E85" s="10"/>
      <c r="F85" s="18" t="s">
        <v>13</v>
      </c>
      <c r="G85" s="18" t="s">
        <v>222</v>
      </c>
      <c r="H85" s="10"/>
      <c r="I85" s="19">
        <v>10887882</v>
      </c>
      <c r="J85" s="19">
        <v>3070</v>
      </c>
      <c r="K85" s="17" t="s">
        <v>9</v>
      </c>
      <c r="L85" s="10"/>
      <c r="M85" s="60">
        <v>1259</v>
      </c>
      <c r="N85" s="60">
        <v>1687</v>
      </c>
      <c r="O85" s="60">
        <v>2120</v>
      </c>
      <c r="P85" s="10"/>
      <c r="Q85" s="60">
        <f>N85*$Q$188</f>
        <v>25305</v>
      </c>
      <c r="R85" s="10"/>
      <c r="S85" s="62">
        <f t="shared" si="15"/>
        <v>26992</v>
      </c>
      <c r="T85" s="10"/>
      <c r="U85" s="64">
        <v>15.5</v>
      </c>
      <c r="V85" s="64">
        <v>18.7</v>
      </c>
      <c r="W85" s="10"/>
      <c r="X85" s="43">
        <v>1750000000</v>
      </c>
      <c r="Y85" s="36">
        <v>5.1999999999999998E-2</v>
      </c>
      <c r="Z85" s="10"/>
      <c r="AA85" s="20">
        <v>58</v>
      </c>
      <c r="AB85" s="20">
        <v>5</v>
      </c>
      <c r="AC85" s="20">
        <v>1</v>
      </c>
      <c r="AD85" s="20">
        <v>35</v>
      </c>
      <c r="AE85" s="20">
        <v>1</v>
      </c>
      <c r="AF85" s="66">
        <f t="shared" si="16"/>
        <v>100</v>
      </c>
      <c r="AG85" s="10"/>
      <c r="AH85" s="36">
        <v>-4.8000000000000001E-2</v>
      </c>
      <c r="AI85" s="40">
        <v>15715</v>
      </c>
      <c r="AJ85" s="37">
        <v>0.66</v>
      </c>
      <c r="AK85" s="42" t="s">
        <v>213</v>
      </c>
      <c r="AL85" s="41">
        <v>912</v>
      </c>
      <c r="AN85" s="86"/>
      <c r="AO85" s="87"/>
      <c r="AP85" s="88">
        <f t="shared" si="17"/>
        <v>0</v>
      </c>
      <c r="AR85" s="86">
        <f t="shared" si="18"/>
        <v>0</v>
      </c>
      <c r="AS85" s="87"/>
      <c r="AT85" s="88">
        <f t="shared" si="19"/>
        <v>0</v>
      </c>
      <c r="AV85" s="88">
        <v>0</v>
      </c>
    </row>
    <row r="86" spans="1:49" ht="24" customHeight="1">
      <c r="A86" s="16"/>
      <c r="B86" s="17">
        <f t="shared" si="20"/>
        <v>78</v>
      </c>
      <c r="C86" s="10"/>
      <c r="D86" s="18" t="s">
        <v>176</v>
      </c>
      <c r="E86" s="10"/>
      <c r="F86" s="18" t="s">
        <v>5</v>
      </c>
      <c r="G86" s="18" t="s">
        <v>226</v>
      </c>
      <c r="H86" s="10"/>
      <c r="I86" s="19">
        <v>9269612</v>
      </c>
      <c r="J86" s="19">
        <v>40480</v>
      </c>
      <c r="K86" s="17" t="s">
        <v>14</v>
      </c>
      <c r="L86" s="10"/>
      <c r="M86" s="60">
        <v>725</v>
      </c>
      <c r="N86" s="60">
        <v>1678</v>
      </c>
      <c r="O86" s="60">
        <v>1678</v>
      </c>
      <c r="P86" s="10"/>
      <c r="Q86" s="60">
        <f>N86*$Q$189</f>
        <v>50340</v>
      </c>
      <c r="R86" s="10"/>
      <c r="S86" s="62">
        <f t="shared" si="15"/>
        <v>52018</v>
      </c>
      <c r="T86" s="10"/>
      <c r="U86" s="64">
        <v>18.100000000000001</v>
      </c>
      <c r="V86" s="64">
        <v>18.100000000000001</v>
      </c>
      <c r="W86" s="10"/>
      <c r="X86" s="43">
        <f>AP86+AT86</f>
        <v>51201615412.800003</v>
      </c>
      <c r="Y86" s="36">
        <f>X86/AV86</f>
        <v>0.14340381580136957</v>
      </c>
      <c r="Z86" s="10"/>
      <c r="AA86" s="20">
        <v>54.5</v>
      </c>
      <c r="AB86" s="20">
        <v>5.5</v>
      </c>
      <c r="AC86" s="20">
        <v>1.5</v>
      </c>
      <c r="AD86" s="20">
        <v>24.3</v>
      </c>
      <c r="AE86" s="20">
        <v>14.2</v>
      </c>
      <c r="AF86" s="66">
        <f t="shared" si="16"/>
        <v>100</v>
      </c>
      <c r="AG86" s="10"/>
      <c r="AH86" s="72"/>
      <c r="AI86" s="73"/>
      <c r="AJ86" s="74"/>
      <c r="AK86" s="75"/>
      <c r="AL86" s="76"/>
      <c r="AN86" s="57">
        <v>38141.847000000002</v>
      </c>
      <c r="AO86" s="35">
        <v>80</v>
      </c>
      <c r="AP86" s="43">
        <f t="shared" si="17"/>
        <v>5120161541.2800007</v>
      </c>
      <c r="AR86" s="57">
        <f t="shared" si="18"/>
        <v>38141.847000000002</v>
      </c>
      <c r="AS86" s="35">
        <v>24</v>
      </c>
      <c r="AT86" s="43">
        <f t="shared" si="19"/>
        <v>46081453871.520004</v>
      </c>
      <c r="AV86" s="43">
        <v>357045000000</v>
      </c>
    </row>
    <row r="87" spans="1:49" ht="24" customHeight="1">
      <c r="A87" s="16"/>
      <c r="B87" s="17">
        <f t="shared" si="20"/>
        <v>79</v>
      </c>
      <c r="C87" s="10"/>
      <c r="D87" s="18" t="s">
        <v>102</v>
      </c>
      <c r="E87" s="10"/>
      <c r="F87" s="18" t="s">
        <v>11</v>
      </c>
      <c r="G87" s="18" t="s">
        <v>11</v>
      </c>
      <c r="H87" s="10"/>
      <c r="I87" s="19">
        <v>4613823</v>
      </c>
      <c r="J87" s="19">
        <v>370</v>
      </c>
      <c r="K87" s="17" t="s">
        <v>6</v>
      </c>
      <c r="L87" s="10"/>
      <c r="M87" s="60">
        <v>175</v>
      </c>
      <c r="N87" s="60">
        <v>1657</v>
      </c>
      <c r="O87" s="60">
        <v>502</v>
      </c>
      <c r="P87" s="10"/>
      <c r="Q87" s="60">
        <f t="shared" ref="Q87:Q94" si="21">N87*$Q$188</f>
        <v>24855</v>
      </c>
      <c r="R87" s="10"/>
      <c r="S87" s="62">
        <f t="shared" si="15"/>
        <v>26512</v>
      </c>
      <c r="T87" s="10"/>
      <c r="U87" s="64">
        <v>35.9</v>
      </c>
      <c r="V87" s="64">
        <v>10.86</v>
      </c>
      <c r="W87" s="10"/>
      <c r="X87" s="43">
        <v>391420000</v>
      </c>
      <c r="Y87" s="36">
        <v>0.11899999999999999</v>
      </c>
      <c r="Z87" s="10"/>
      <c r="AA87" s="20">
        <v>55</v>
      </c>
      <c r="AB87" s="20">
        <v>10</v>
      </c>
      <c r="AC87" s="20">
        <v>1</v>
      </c>
      <c r="AD87" s="20">
        <v>33</v>
      </c>
      <c r="AE87" s="20">
        <v>1</v>
      </c>
      <c r="AF87" s="66">
        <f t="shared" si="16"/>
        <v>100</v>
      </c>
      <c r="AG87" s="10"/>
      <c r="AH87" s="36">
        <v>-8.7999999999999995E-2</v>
      </c>
      <c r="AI87" s="40">
        <v>23518</v>
      </c>
      <c r="AJ87" s="37">
        <v>0.61</v>
      </c>
      <c r="AK87" s="42" t="s">
        <v>213</v>
      </c>
      <c r="AL87" s="41">
        <v>626</v>
      </c>
      <c r="AN87" s="86"/>
      <c r="AO87" s="87"/>
      <c r="AP87" s="88">
        <f t="shared" si="17"/>
        <v>0</v>
      </c>
      <c r="AR87" s="86">
        <f t="shared" si="18"/>
        <v>0</v>
      </c>
      <c r="AS87" s="87"/>
      <c r="AT87" s="88">
        <f t="shared" si="19"/>
        <v>0</v>
      </c>
      <c r="AV87" s="88">
        <v>0</v>
      </c>
    </row>
    <row r="88" spans="1:49" ht="24" customHeight="1">
      <c r="A88" s="16"/>
      <c r="B88" s="17">
        <f t="shared" si="20"/>
        <v>80</v>
      </c>
      <c r="C88" s="10"/>
      <c r="D88" s="18" t="s">
        <v>103</v>
      </c>
      <c r="E88" s="10"/>
      <c r="F88" s="18" t="s">
        <v>5</v>
      </c>
      <c r="G88" s="18" t="s">
        <v>226</v>
      </c>
      <c r="H88" s="10"/>
      <c r="I88" s="19">
        <v>6293253</v>
      </c>
      <c r="J88" s="19">
        <v>4730</v>
      </c>
      <c r="K88" s="17" t="s">
        <v>9</v>
      </c>
      <c r="L88" s="10"/>
      <c r="M88" s="60">
        <v>2414</v>
      </c>
      <c r="N88" s="60">
        <v>1645</v>
      </c>
      <c r="O88" s="60">
        <v>1680</v>
      </c>
      <c r="P88" s="10"/>
      <c r="Q88" s="60">
        <f t="shared" si="21"/>
        <v>24675</v>
      </c>
      <c r="R88" s="10"/>
      <c r="S88" s="62">
        <f t="shared" si="15"/>
        <v>26320</v>
      </c>
      <c r="T88" s="10"/>
      <c r="U88" s="64">
        <v>26.1</v>
      </c>
      <c r="V88" s="64">
        <v>24.63</v>
      </c>
      <c r="W88" s="10"/>
      <c r="X88" s="43">
        <v>2280000000</v>
      </c>
      <c r="Y88" s="36">
        <v>8.6999999999999994E-2</v>
      </c>
      <c r="Z88" s="10"/>
      <c r="AA88" s="20">
        <v>69</v>
      </c>
      <c r="AB88" s="20">
        <v>11</v>
      </c>
      <c r="AC88" s="20">
        <v>1</v>
      </c>
      <c r="AD88" s="20">
        <v>18</v>
      </c>
      <c r="AE88" s="20">
        <v>1</v>
      </c>
      <c r="AF88" s="66">
        <f t="shared" si="16"/>
        <v>100</v>
      </c>
      <c r="AG88" s="10"/>
      <c r="AH88" s="36">
        <v>-3.6999999999999998E-2</v>
      </c>
      <c r="AI88" s="40">
        <v>56465</v>
      </c>
      <c r="AJ88" s="37">
        <v>0.83</v>
      </c>
      <c r="AK88" s="42" t="s">
        <v>213</v>
      </c>
      <c r="AL88" s="41">
        <v>1373</v>
      </c>
      <c r="AN88" s="86"/>
      <c r="AO88" s="87"/>
      <c r="AP88" s="88">
        <f t="shared" si="17"/>
        <v>0</v>
      </c>
      <c r="AR88" s="86">
        <f t="shared" si="18"/>
        <v>0</v>
      </c>
      <c r="AS88" s="87"/>
      <c r="AT88" s="88">
        <f t="shared" si="19"/>
        <v>0</v>
      </c>
      <c r="AV88" s="88">
        <v>0</v>
      </c>
    </row>
    <row r="89" spans="1:49" ht="24" customHeight="1">
      <c r="A89" s="16"/>
      <c r="B89" s="17">
        <f t="shared" si="20"/>
        <v>81</v>
      </c>
      <c r="C89" s="10"/>
      <c r="D89" s="18" t="s">
        <v>164</v>
      </c>
      <c r="E89" s="10"/>
      <c r="F89" s="18" t="s">
        <v>8</v>
      </c>
      <c r="G89" s="18" t="s">
        <v>212</v>
      </c>
      <c r="H89" s="10"/>
      <c r="I89" s="19">
        <v>8734951</v>
      </c>
      <c r="J89" s="19">
        <v>1110</v>
      </c>
      <c r="K89" s="17" t="s">
        <v>9</v>
      </c>
      <c r="L89" s="10"/>
      <c r="M89" s="60">
        <v>427</v>
      </c>
      <c r="N89" s="60">
        <v>1577</v>
      </c>
      <c r="O89" s="60">
        <v>648</v>
      </c>
      <c r="P89" s="10"/>
      <c r="Q89" s="60">
        <f t="shared" si="21"/>
        <v>23655</v>
      </c>
      <c r="R89" s="10"/>
      <c r="S89" s="62">
        <f t="shared" si="15"/>
        <v>25232</v>
      </c>
      <c r="T89" s="10"/>
      <c r="U89" s="64">
        <v>18.100000000000001</v>
      </c>
      <c r="V89" s="64">
        <v>7.18</v>
      </c>
      <c r="W89" s="10"/>
      <c r="X89" s="43">
        <v>417360000</v>
      </c>
      <c r="Y89" s="36">
        <v>0.06</v>
      </c>
      <c r="Z89" s="10"/>
      <c r="AA89" s="20">
        <v>69</v>
      </c>
      <c r="AB89" s="20">
        <v>9</v>
      </c>
      <c r="AC89" s="20">
        <v>1</v>
      </c>
      <c r="AD89" s="20">
        <v>20</v>
      </c>
      <c r="AE89" s="20">
        <v>1</v>
      </c>
      <c r="AF89" s="66">
        <f t="shared" si="16"/>
        <v>100</v>
      </c>
      <c r="AG89" s="10"/>
      <c r="AH89" s="36">
        <v>0.104</v>
      </c>
      <c r="AI89" s="40">
        <v>5037</v>
      </c>
      <c r="AJ89" s="37">
        <v>0.82</v>
      </c>
      <c r="AK89" s="42" t="s">
        <v>213</v>
      </c>
      <c r="AL89" s="41">
        <v>468</v>
      </c>
      <c r="AN89" s="86"/>
      <c r="AO89" s="87"/>
      <c r="AP89" s="88">
        <f t="shared" si="17"/>
        <v>0</v>
      </c>
      <c r="AR89" s="86">
        <f t="shared" si="18"/>
        <v>0</v>
      </c>
      <c r="AS89" s="87"/>
      <c r="AT89" s="88">
        <f t="shared" si="19"/>
        <v>0</v>
      </c>
      <c r="AV89" s="88">
        <v>0</v>
      </c>
    </row>
    <row r="90" spans="1:49" ht="24" customHeight="1">
      <c r="A90" s="16"/>
      <c r="B90" s="17">
        <f t="shared" si="20"/>
        <v>82</v>
      </c>
      <c r="C90" s="10"/>
      <c r="D90" s="18" t="s">
        <v>40</v>
      </c>
      <c r="E90" s="10"/>
      <c r="F90" s="18" t="s">
        <v>11</v>
      </c>
      <c r="G90" s="18" t="s">
        <v>11</v>
      </c>
      <c r="H90" s="10"/>
      <c r="I90" s="19">
        <v>4594621</v>
      </c>
      <c r="J90" s="19">
        <v>370</v>
      </c>
      <c r="K90" s="17" t="s">
        <v>6</v>
      </c>
      <c r="L90" s="10"/>
      <c r="M90" s="60">
        <v>193</v>
      </c>
      <c r="N90" s="60">
        <v>1546</v>
      </c>
      <c r="O90" s="60">
        <v>3470</v>
      </c>
      <c r="P90" s="10"/>
      <c r="Q90" s="60">
        <f t="shared" si="21"/>
        <v>23190</v>
      </c>
      <c r="R90" s="10"/>
      <c r="S90" s="62">
        <f t="shared" si="15"/>
        <v>24736</v>
      </c>
      <c r="T90" s="10"/>
      <c r="U90" s="64">
        <v>33.6</v>
      </c>
      <c r="V90" s="64">
        <v>76.459999999999994</v>
      </c>
      <c r="W90" s="10"/>
      <c r="X90" s="43">
        <v>196400000</v>
      </c>
      <c r="Y90" s="36">
        <v>0.112</v>
      </c>
      <c r="Z90" s="10"/>
      <c r="AA90" s="20">
        <v>39</v>
      </c>
      <c r="AB90" s="20">
        <v>2</v>
      </c>
      <c r="AC90" s="20">
        <v>1</v>
      </c>
      <c r="AD90" s="20">
        <v>57</v>
      </c>
      <c r="AE90" s="20">
        <v>1</v>
      </c>
      <c r="AF90" s="66">
        <f t="shared" si="16"/>
        <v>100</v>
      </c>
      <c r="AG90" s="10"/>
      <c r="AH90" s="36">
        <v>-3.7999999999999999E-2</v>
      </c>
      <c r="AI90" s="40">
        <v>816</v>
      </c>
      <c r="AJ90" s="37">
        <v>0.68</v>
      </c>
      <c r="AK90" s="42" t="s">
        <v>213</v>
      </c>
      <c r="AL90" s="41">
        <v>4713</v>
      </c>
      <c r="AN90" s="86"/>
      <c r="AO90" s="87"/>
      <c r="AP90" s="88">
        <f t="shared" si="17"/>
        <v>0</v>
      </c>
      <c r="AR90" s="86">
        <f t="shared" si="18"/>
        <v>0</v>
      </c>
      <c r="AS90" s="87"/>
      <c r="AT90" s="88">
        <f t="shared" si="19"/>
        <v>0</v>
      </c>
      <c r="AV90" s="88">
        <v>0</v>
      </c>
      <c r="AW90" s="25"/>
    </row>
    <row r="91" spans="1:49" ht="24" customHeight="1">
      <c r="A91" s="16"/>
      <c r="B91" s="17">
        <f t="shared" si="20"/>
        <v>83</v>
      </c>
      <c r="C91" s="10"/>
      <c r="D91" s="18" t="s">
        <v>132</v>
      </c>
      <c r="E91" s="10"/>
      <c r="F91" s="18" t="s">
        <v>13</v>
      </c>
      <c r="G91" s="18" t="s">
        <v>222</v>
      </c>
      <c r="H91" s="10"/>
      <c r="I91" s="19">
        <v>6725308</v>
      </c>
      <c r="J91" s="19">
        <v>4070</v>
      </c>
      <c r="K91" s="17" t="s">
        <v>9</v>
      </c>
      <c r="L91" s="10"/>
      <c r="M91" s="60">
        <v>1202</v>
      </c>
      <c r="N91" s="60">
        <v>1529</v>
      </c>
      <c r="O91" s="60">
        <v>1494</v>
      </c>
      <c r="P91" s="10"/>
      <c r="Q91" s="60">
        <f t="shared" si="21"/>
        <v>22935</v>
      </c>
      <c r="R91" s="10"/>
      <c r="S91" s="62">
        <f t="shared" si="15"/>
        <v>24464</v>
      </c>
      <c r="T91" s="10"/>
      <c r="U91" s="64">
        <v>22.7</v>
      </c>
      <c r="V91" s="64">
        <v>21.9</v>
      </c>
      <c r="W91" s="10"/>
      <c r="X91" s="43">
        <v>2730000000</v>
      </c>
      <c r="Y91" s="36">
        <v>7.5999999999999998E-2</v>
      </c>
      <c r="Z91" s="10"/>
      <c r="AA91" s="20">
        <v>18</v>
      </c>
      <c r="AB91" s="20">
        <v>43</v>
      </c>
      <c r="AC91" s="20">
        <v>1</v>
      </c>
      <c r="AD91" s="20">
        <v>37</v>
      </c>
      <c r="AE91" s="20">
        <v>1</v>
      </c>
      <c r="AF91" s="66">
        <f t="shared" si="16"/>
        <v>100</v>
      </c>
      <c r="AG91" s="10"/>
      <c r="AH91" s="36">
        <v>-0.08</v>
      </c>
      <c r="AI91" s="40">
        <v>27834</v>
      </c>
      <c r="AJ91" s="37">
        <v>0.84</v>
      </c>
      <c r="AK91" s="42" t="s">
        <v>210</v>
      </c>
      <c r="AL91" s="41">
        <v>1167</v>
      </c>
      <c r="AN91" s="86"/>
      <c r="AO91" s="87"/>
      <c r="AP91" s="88">
        <f t="shared" si="17"/>
        <v>0</v>
      </c>
      <c r="AR91" s="86">
        <f t="shared" si="18"/>
        <v>0</v>
      </c>
      <c r="AS91" s="87"/>
      <c r="AT91" s="88">
        <f t="shared" si="19"/>
        <v>0</v>
      </c>
      <c r="AV91" s="88">
        <v>0</v>
      </c>
    </row>
    <row r="92" spans="1:49" ht="24" customHeight="1">
      <c r="A92" s="16"/>
      <c r="B92" s="17">
        <f t="shared" si="20"/>
        <v>84</v>
      </c>
      <c r="C92" s="10"/>
      <c r="D92" s="18" t="s">
        <v>80</v>
      </c>
      <c r="E92" s="10"/>
      <c r="F92" s="18" t="s">
        <v>13</v>
      </c>
      <c r="G92" s="18" t="s">
        <v>222</v>
      </c>
      <c r="H92" s="10"/>
      <c r="I92" s="19">
        <v>9112867</v>
      </c>
      <c r="J92" s="19">
        <v>2150</v>
      </c>
      <c r="K92" s="17" t="s">
        <v>9</v>
      </c>
      <c r="L92" s="10"/>
      <c r="M92" s="60">
        <v>1407</v>
      </c>
      <c r="N92" s="60">
        <v>1525</v>
      </c>
      <c r="O92" s="60">
        <v>1276</v>
      </c>
      <c r="P92" s="10"/>
      <c r="Q92" s="60">
        <f t="shared" si="21"/>
        <v>22875</v>
      </c>
      <c r="R92" s="10"/>
      <c r="S92" s="62">
        <f t="shared" si="15"/>
        <v>24400</v>
      </c>
      <c r="T92" s="10"/>
      <c r="U92" s="64">
        <v>16.7</v>
      </c>
      <c r="V92" s="64">
        <v>13.76</v>
      </c>
      <c r="W92" s="10"/>
      <c r="X92" s="43">
        <v>1200000000</v>
      </c>
      <c r="Y92" s="36">
        <v>5.6000000000000001E-2</v>
      </c>
      <c r="Z92" s="10"/>
      <c r="AA92" s="20">
        <v>31</v>
      </c>
      <c r="AB92" s="20">
        <v>9</v>
      </c>
      <c r="AC92" s="20">
        <v>2</v>
      </c>
      <c r="AD92" s="20">
        <v>56</v>
      </c>
      <c r="AE92" s="20">
        <v>2</v>
      </c>
      <c r="AF92" s="66">
        <f t="shared" si="16"/>
        <v>100</v>
      </c>
      <c r="AG92" s="10"/>
      <c r="AH92" s="36">
        <v>-1.2E-2</v>
      </c>
      <c r="AI92" s="40">
        <v>18595</v>
      </c>
      <c r="AJ92" s="37">
        <v>0.72</v>
      </c>
      <c r="AK92" s="42" t="s">
        <v>214</v>
      </c>
      <c r="AL92" s="41">
        <v>698</v>
      </c>
      <c r="AN92" s="86"/>
      <c r="AO92" s="87"/>
      <c r="AP92" s="88">
        <f t="shared" si="17"/>
        <v>0</v>
      </c>
      <c r="AR92" s="86">
        <f t="shared" si="18"/>
        <v>0</v>
      </c>
      <c r="AS92" s="87"/>
      <c r="AT92" s="88">
        <f t="shared" si="19"/>
        <v>0</v>
      </c>
      <c r="AV92" s="88">
        <v>0</v>
      </c>
    </row>
    <row r="93" spans="1:49" ht="24" customHeight="1">
      <c r="A93" s="16"/>
      <c r="B93" s="17">
        <f t="shared" si="20"/>
        <v>85</v>
      </c>
      <c r="C93" s="10"/>
      <c r="D93" s="18" t="s">
        <v>60</v>
      </c>
      <c r="E93" s="10"/>
      <c r="F93" s="18" t="s">
        <v>13</v>
      </c>
      <c r="G93" s="18" t="s">
        <v>222</v>
      </c>
      <c r="H93" s="10"/>
      <c r="I93" s="19">
        <v>6344722</v>
      </c>
      <c r="J93" s="19">
        <v>3920</v>
      </c>
      <c r="K93" s="17" t="s">
        <v>9</v>
      </c>
      <c r="L93" s="10"/>
      <c r="M93" s="60">
        <v>1215</v>
      </c>
      <c r="N93" s="60">
        <v>1411</v>
      </c>
      <c r="O93" s="60">
        <v>1276</v>
      </c>
      <c r="P93" s="10"/>
      <c r="Q93" s="60">
        <f t="shared" si="21"/>
        <v>21165</v>
      </c>
      <c r="R93" s="10"/>
      <c r="S93" s="62">
        <f t="shared" si="15"/>
        <v>22576</v>
      </c>
      <c r="T93" s="10"/>
      <c r="U93" s="64">
        <v>22.2</v>
      </c>
      <c r="V93" s="64">
        <v>21.04</v>
      </c>
      <c r="W93" s="10"/>
      <c r="X93" s="43">
        <v>1770000000</v>
      </c>
      <c r="Y93" s="36">
        <v>7.3999999999999996E-2</v>
      </c>
      <c r="Z93" s="10"/>
      <c r="AA93" s="20">
        <v>30</v>
      </c>
      <c r="AB93" s="20">
        <v>3</v>
      </c>
      <c r="AC93" s="20">
        <v>1</v>
      </c>
      <c r="AD93" s="20">
        <v>65</v>
      </c>
      <c r="AE93" s="20">
        <v>1</v>
      </c>
      <c r="AF93" s="66">
        <f t="shared" si="16"/>
        <v>100</v>
      </c>
      <c r="AG93" s="10"/>
      <c r="AH93" s="36">
        <v>0.10299999999999999</v>
      </c>
      <c r="AI93" s="40">
        <v>15888</v>
      </c>
      <c r="AJ93" s="37">
        <v>0.71</v>
      </c>
      <c r="AK93" s="42" t="s">
        <v>213</v>
      </c>
      <c r="AL93" s="41">
        <v>929</v>
      </c>
      <c r="AN93" s="86"/>
      <c r="AO93" s="87"/>
      <c r="AP93" s="88">
        <f t="shared" si="17"/>
        <v>0</v>
      </c>
      <c r="AR93" s="86">
        <f t="shared" si="18"/>
        <v>0</v>
      </c>
      <c r="AS93" s="87"/>
      <c r="AT93" s="88">
        <f t="shared" si="19"/>
        <v>0</v>
      </c>
      <c r="AV93" s="88">
        <v>0</v>
      </c>
    </row>
    <row r="94" spans="1:49" ht="24" customHeight="1">
      <c r="A94" s="16"/>
      <c r="B94" s="17">
        <f t="shared" si="20"/>
        <v>86</v>
      </c>
      <c r="C94" s="10"/>
      <c r="D94" s="18" t="s">
        <v>46</v>
      </c>
      <c r="E94" s="10"/>
      <c r="F94" s="18" t="s">
        <v>11</v>
      </c>
      <c r="G94" s="18" t="s">
        <v>11</v>
      </c>
      <c r="H94" s="10"/>
      <c r="I94" s="19">
        <v>5125821</v>
      </c>
      <c r="J94" s="19">
        <v>1710</v>
      </c>
      <c r="K94" s="17" t="s">
        <v>9</v>
      </c>
      <c r="L94" s="10"/>
      <c r="M94" s="60">
        <v>308</v>
      </c>
      <c r="N94" s="60">
        <v>1405</v>
      </c>
      <c r="O94" s="60">
        <v>1210</v>
      </c>
      <c r="P94" s="10"/>
      <c r="Q94" s="60">
        <f t="shared" si="21"/>
        <v>21075</v>
      </c>
      <c r="R94" s="10"/>
      <c r="S94" s="62">
        <f t="shared" si="15"/>
        <v>22480</v>
      </c>
      <c r="T94" s="10"/>
      <c r="U94" s="64">
        <v>27.4</v>
      </c>
      <c r="V94" s="64">
        <v>25.13</v>
      </c>
      <c r="W94" s="10"/>
      <c r="X94" s="43">
        <v>823520000</v>
      </c>
      <c r="Y94" s="36">
        <v>9.0999999999999998E-2</v>
      </c>
      <c r="Z94" s="10"/>
      <c r="AA94" s="20">
        <v>58</v>
      </c>
      <c r="AB94" s="20">
        <v>3</v>
      </c>
      <c r="AC94" s="20">
        <v>1</v>
      </c>
      <c r="AD94" s="20">
        <v>37</v>
      </c>
      <c r="AE94" s="20">
        <v>1</v>
      </c>
      <c r="AF94" s="66">
        <f t="shared" si="16"/>
        <v>100</v>
      </c>
      <c r="AG94" s="10"/>
      <c r="AH94" s="36">
        <v>-5.3999999999999999E-2</v>
      </c>
      <c r="AI94" s="40">
        <v>2483</v>
      </c>
      <c r="AJ94" s="37">
        <v>0.74</v>
      </c>
      <c r="AK94" s="42" t="s">
        <v>214</v>
      </c>
      <c r="AL94" s="41">
        <v>1557</v>
      </c>
      <c r="AN94" s="86"/>
      <c r="AO94" s="87"/>
      <c r="AP94" s="88">
        <f t="shared" si="17"/>
        <v>0</v>
      </c>
      <c r="AR94" s="86">
        <f t="shared" si="18"/>
        <v>0</v>
      </c>
      <c r="AS94" s="87"/>
      <c r="AT94" s="88">
        <f t="shared" si="19"/>
        <v>0</v>
      </c>
      <c r="AV94" s="88">
        <v>0</v>
      </c>
    </row>
    <row r="95" spans="1:49" ht="24" customHeight="1">
      <c r="A95" s="16"/>
      <c r="B95" s="17">
        <f t="shared" si="20"/>
        <v>87</v>
      </c>
      <c r="C95" s="10"/>
      <c r="D95" s="18" t="s">
        <v>17</v>
      </c>
      <c r="E95" s="10"/>
      <c r="F95" s="18" t="s">
        <v>18</v>
      </c>
      <c r="G95" s="18" t="s">
        <v>224</v>
      </c>
      <c r="H95" s="10"/>
      <c r="I95" s="19">
        <v>24125848</v>
      </c>
      <c r="J95" s="19">
        <v>54420</v>
      </c>
      <c r="K95" s="17" t="s">
        <v>14</v>
      </c>
      <c r="L95" s="10"/>
      <c r="M95" s="60">
        <v>1296</v>
      </c>
      <c r="N95" s="60">
        <v>1351</v>
      </c>
      <c r="O95" s="60">
        <v>1351</v>
      </c>
      <c r="P95" s="10"/>
      <c r="Q95" s="60">
        <f>N95*$Q$189</f>
        <v>40530</v>
      </c>
      <c r="R95" s="10"/>
      <c r="S95" s="62">
        <f t="shared" si="15"/>
        <v>41881</v>
      </c>
      <c r="T95" s="10"/>
      <c r="U95" s="64">
        <v>5.6</v>
      </c>
      <c r="V95" s="64">
        <v>5.6</v>
      </c>
      <c r="W95" s="10"/>
      <c r="X95" s="43">
        <f>AP95+AT95</f>
        <v>54008798384.800003</v>
      </c>
      <c r="Y95" s="36">
        <f>X95/AV95</f>
        <v>4.4672289813730358E-2</v>
      </c>
      <c r="Z95" s="10"/>
      <c r="AA95" s="20">
        <v>60.9</v>
      </c>
      <c r="AB95" s="20">
        <v>19.3</v>
      </c>
      <c r="AC95" s="20">
        <v>2.2000000000000002</v>
      </c>
      <c r="AD95" s="20">
        <v>14</v>
      </c>
      <c r="AE95" s="20">
        <v>3.6</v>
      </c>
      <c r="AF95" s="66">
        <f t="shared" si="16"/>
        <v>100</v>
      </c>
      <c r="AG95" s="10"/>
      <c r="AH95" s="72"/>
      <c r="AI95" s="73"/>
      <c r="AJ95" s="74"/>
      <c r="AK95" s="75"/>
      <c r="AL95" s="76"/>
      <c r="AN95" s="57">
        <v>49971.131000000001</v>
      </c>
      <c r="AO95" s="35">
        <v>80</v>
      </c>
      <c r="AP95" s="43">
        <f t="shared" si="17"/>
        <v>5400879838.4800005</v>
      </c>
      <c r="AR95" s="57">
        <f t="shared" si="18"/>
        <v>49971.131000000001</v>
      </c>
      <c r="AS95" s="35">
        <v>24</v>
      </c>
      <c r="AT95" s="43">
        <f t="shared" si="19"/>
        <v>48607918546.32</v>
      </c>
      <c r="AV95" s="43">
        <v>1209000000000</v>
      </c>
    </row>
    <row r="96" spans="1:49" ht="24" customHeight="1">
      <c r="A96" s="16"/>
      <c r="B96" s="17">
        <f t="shared" si="20"/>
        <v>88</v>
      </c>
      <c r="C96" s="10"/>
      <c r="D96" s="18" t="s">
        <v>62</v>
      </c>
      <c r="E96" s="10"/>
      <c r="F96" s="18" t="s">
        <v>11</v>
      </c>
      <c r="G96" s="18" t="s">
        <v>11</v>
      </c>
      <c r="H96" s="10"/>
      <c r="I96" s="19">
        <v>4954645</v>
      </c>
      <c r="J96" s="19">
        <v>520</v>
      </c>
      <c r="K96" s="17" t="s">
        <v>6</v>
      </c>
      <c r="L96" s="10"/>
      <c r="M96" s="60">
        <v>130</v>
      </c>
      <c r="N96" s="60">
        <v>1255</v>
      </c>
      <c r="O96" s="60">
        <v>1255</v>
      </c>
      <c r="P96" s="10"/>
      <c r="Q96" s="60">
        <f>N96*$Q$187</f>
        <v>12550</v>
      </c>
      <c r="R96" s="10"/>
      <c r="S96" s="62">
        <f t="shared" si="15"/>
        <v>13805</v>
      </c>
      <c r="T96" s="10"/>
      <c r="U96" s="64">
        <v>25.3</v>
      </c>
      <c r="V96" s="64">
        <v>25.3</v>
      </c>
      <c r="W96" s="10"/>
      <c r="X96" s="43">
        <f>AP96+AT96</f>
        <v>183289838.39999998</v>
      </c>
      <c r="Y96" s="36">
        <f>X96/AV96</f>
        <v>7.0279846012269928E-2</v>
      </c>
      <c r="Z96" s="10"/>
      <c r="AA96" s="20">
        <v>36.200000000000003</v>
      </c>
      <c r="AB96" s="20">
        <v>1.5</v>
      </c>
      <c r="AC96" s="20">
        <v>9.1999999999999993</v>
      </c>
      <c r="AD96" s="20">
        <v>25.4</v>
      </c>
      <c r="AE96" s="20">
        <v>27.7</v>
      </c>
      <c r="AF96" s="66">
        <f t="shared" si="16"/>
        <v>100.00000000000001</v>
      </c>
      <c r="AG96" s="10"/>
      <c r="AH96" s="72"/>
      <c r="AI96" s="73"/>
      <c r="AJ96" s="74"/>
      <c r="AK96" s="75"/>
      <c r="AL96" s="76"/>
      <c r="AN96" s="57">
        <v>811.37599999999998</v>
      </c>
      <c r="AO96" s="35">
        <v>60</v>
      </c>
      <c r="AP96" s="43">
        <f t="shared" si="17"/>
        <v>61096612.799999997</v>
      </c>
      <c r="AR96" s="57">
        <f t="shared" si="18"/>
        <v>811.37599999999998</v>
      </c>
      <c r="AS96" s="35">
        <v>12</v>
      </c>
      <c r="AT96" s="43">
        <f t="shared" si="19"/>
        <v>122193225.59999999</v>
      </c>
      <c r="AV96" s="43">
        <v>2608000000</v>
      </c>
    </row>
    <row r="97" spans="1:48" ht="24" customHeight="1">
      <c r="A97" s="16"/>
      <c r="B97" s="17">
        <f t="shared" si="20"/>
        <v>89</v>
      </c>
      <c r="C97" s="10"/>
      <c r="D97" s="18" t="s">
        <v>131</v>
      </c>
      <c r="E97" s="10"/>
      <c r="F97" s="18" t="s">
        <v>18</v>
      </c>
      <c r="G97" s="18" t="s">
        <v>224</v>
      </c>
      <c r="H97" s="10"/>
      <c r="I97" s="19">
        <v>8084991</v>
      </c>
      <c r="J97" s="19">
        <v>2160</v>
      </c>
      <c r="K97" s="17" t="s">
        <v>9</v>
      </c>
      <c r="L97" s="10"/>
      <c r="M97" s="60">
        <v>158</v>
      </c>
      <c r="N97" s="60">
        <v>1145</v>
      </c>
      <c r="O97" s="60">
        <v>2788</v>
      </c>
      <c r="P97" s="10"/>
      <c r="Q97" s="60">
        <f>N97*$Q$188</f>
        <v>17175</v>
      </c>
      <c r="R97" s="10"/>
      <c r="S97" s="62">
        <f t="shared" si="15"/>
        <v>18320</v>
      </c>
      <c r="T97" s="10"/>
      <c r="U97" s="64">
        <v>14.2</v>
      </c>
      <c r="V97" s="64">
        <v>31.06</v>
      </c>
      <c r="W97" s="10"/>
      <c r="X97" s="43">
        <v>896010000</v>
      </c>
      <c r="Y97" s="36">
        <v>4.7E-2</v>
      </c>
      <c r="Z97" s="10"/>
      <c r="AA97" s="20">
        <v>49</v>
      </c>
      <c r="AB97" s="20">
        <v>19</v>
      </c>
      <c r="AC97" s="20">
        <v>1</v>
      </c>
      <c r="AD97" s="20">
        <v>29</v>
      </c>
      <c r="AE97" s="20">
        <v>2</v>
      </c>
      <c r="AF97" s="66">
        <f t="shared" si="16"/>
        <v>100</v>
      </c>
      <c r="AG97" s="10"/>
      <c r="AH97" s="36">
        <v>-4.1000000000000002E-2</v>
      </c>
      <c r="AI97" s="40">
        <v>1249</v>
      </c>
      <c r="AJ97" s="37">
        <v>0.9</v>
      </c>
      <c r="AK97" s="42" t="s">
        <v>213</v>
      </c>
      <c r="AL97" s="41">
        <v>1777</v>
      </c>
      <c r="AN97" s="86"/>
      <c r="AO97" s="87"/>
      <c r="AP97" s="88">
        <f t="shared" si="17"/>
        <v>0</v>
      </c>
      <c r="AR97" s="86">
        <f t="shared" si="18"/>
        <v>0</v>
      </c>
      <c r="AS97" s="87"/>
      <c r="AT97" s="88">
        <f t="shared" si="19"/>
        <v>0</v>
      </c>
      <c r="AV97" s="88">
        <v>0</v>
      </c>
    </row>
    <row r="98" spans="1:48" ht="24" customHeight="1">
      <c r="A98" s="16"/>
      <c r="B98" s="17">
        <f t="shared" si="20"/>
        <v>90</v>
      </c>
      <c r="C98" s="10"/>
      <c r="D98" s="18" t="s">
        <v>98</v>
      </c>
      <c r="E98" s="10"/>
      <c r="F98" s="18" t="s">
        <v>18</v>
      </c>
      <c r="G98" s="18" t="s">
        <v>224</v>
      </c>
      <c r="H98" s="10"/>
      <c r="I98" s="19">
        <v>6758353</v>
      </c>
      <c r="J98" s="19">
        <v>2150</v>
      </c>
      <c r="K98" s="17" t="s">
        <v>9</v>
      </c>
      <c r="L98" s="10"/>
      <c r="M98" s="60">
        <v>1086</v>
      </c>
      <c r="N98" s="60">
        <v>1120</v>
      </c>
      <c r="O98" s="60">
        <v>1717</v>
      </c>
      <c r="P98" s="10"/>
      <c r="Q98" s="60">
        <f>N98*$Q$188</f>
        <v>16800</v>
      </c>
      <c r="R98" s="10"/>
      <c r="S98" s="62">
        <f t="shared" si="15"/>
        <v>17920</v>
      </c>
      <c r="T98" s="10"/>
      <c r="U98" s="64">
        <v>16.600000000000001</v>
      </c>
      <c r="V98" s="64">
        <v>24.96</v>
      </c>
      <c r="W98" s="10"/>
      <c r="X98" s="43">
        <v>870930000</v>
      </c>
      <c r="Y98" s="36">
        <v>5.5E-2</v>
      </c>
      <c r="Z98" s="10"/>
      <c r="AA98" s="20">
        <v>30</v>
      </c>
      <c r="AB98" s="20">
        <v>20</v>
      </c>
      <c r="AC98" s="20">
        <v>2</v>
      </c>
      <c r="AD98" s="20">
        <v>46</v>
      </c>
      <c r="AE98" s="20">
        <v>2</v>
      </c>
      <c r="AF98" s="66">
        <f t="shared" si="16"/>
        <v>100</v>
      </c>
      <c r="AG98" s="10"/>
      <c r="AH98" s="36">
        <v>-7.1999999999999995E-2</v>
      </c>
      <c r="AI98" s="40">
        <v>27374</v>
      </c>
      <c r="AJ98" s="37">
        <v>0.75</v>
      </c>
      <c r="AK98" s="42" t="s">
        <v>213</v>
      </c>
      <c r="AL98" s="41">
        <v>1502</v>
      </c>
      <c r="AN98" s="86"/>
      <c r="AO98" s="87"/>
      <c r="AP98" s="88">
        <f t="shared" si="17"/>
        <v>0</v>
      </c>
      <c r="AR98" s="86">
        <f t="shared" si="18"/>
        <v>0</v>
      </c>
      <c r="AS98" s="87"/>
      <c r="AT98" s="88">
        <f t="shared" si="19"/>
        <v>0</v>
      </c>
      <c r="AV98" s="88">
        <v>0</v>
      </c>
    </row>
    <row r="99" spans="1:48" ht="24" customHeight="1">
      <c r="A99" s="16"/>
      <c r="B99" s="17">
        <f t="shared" si="20"/>
        <v>91</v>
      </c>
      <c r="C99" s="10"/>
      <c r="D99" s="18" t="s">
        <v>100</v>
      </c>
      <c r="E99" s="10"/>
      <c r="F99" s="18" t="s">
        <v>5</v>
      </c>
      <c r="G99" s="18" t="s">
        <v>226</v>
      </c>
      <c r="H99" s="10"/>
      <c r="I99" s="19">
        <v>6006668</v>
      </c>
      <c r="J99" s="19">
        <v>7680</v>
      </c>
      <c r="K99" s="17" t="s">
        <v>9</v>
      </c>
      <c r="L99" s="10"/>
      <c r="M99" s="60">
        <v>576</v>
      </c>
      <c r="N99" s="60">
        <v>1090</v>
      </c>
      <c r="O99" s="60">
        <v>559</v>
      </c>
      <c r="P99" s="10"/>
      <c r="Q99" s="60">
        <f>N99*$Q$188</f>
        <v>16350</v>
      </c>
      <c r="R99" s="10"/>
      <c r="S99" s="62">
        <f t="shared" si="15"/>
        <v>17440</v>
      </c>
      <c r="T99" s="10"/>
      <c r="U99" s="64">
        <v>18.100000000000001</v>
      </c>
      <c r="V99" s="64">
        <v>6.68</v>
      </c>
      <c r="W99" s="10"/>
      <c r="X99" s="43">
        <v>3110000000</v>
      </c>
      <c r="Y99" s="36">
        <v>0.06</v>
      </c>
      <c r="Z99" s="10"/>
      <c r="AA99" s="20">
        <v>70</v>
      </c>
      <c r="AB99" s="20">
        <v>13</v>
      </c>
      <c r="AC99" s="20">
        <v>1</v>
      </c>
      <c r="AD99" s="20">
        <v>15</v>
      </c>
      <c r="AE99" s="20">
        <v>1</v>
      </c>
      <c r="AF99" s="66">
        <f t="shared" si="16"/>
        <v>100</v>
      </c>
      <c r="AG99" s="10"/>
      <c r="AH99" s="36">
        <v>-3.4000000000000002E-2</v>
      </c>
      <c r="AI99" s="40">
        <v>31072</v>
      </c>
      <c r="AJ99" s="37">
        <v>0.81</v>
      </c>
      <c r="AK99" s="42" t="s">
        <v>223</v>
      </c>
      <c r="AL99" s="41">
        <v>419</v>
      </c>
      <c r="AN99" s="86"/>
      <c r="AO99" s="87"/>
      <c r="AP99" s="88">
        <f t="shared" si="17"/>
        <v>0</v>
      </c>
      <c r="AR99" s="86">
        <f t="shared" si="18"/>
        <v>0</v>
      </c>
      <c r="AS99" s="87"/>
      <c r="AT99" s="88">
        <f t="shared" si="19"/>
        <v>0</v>
      </c>
      <c r="AV99" s="88">
        <v>0</v>
      </c>
    </row>
    <row r="100" spans="1:48" ht="24" customHeight="1">
      <c r="A100" s="16"/>
      <c r="B100" s="17">
        <f t="shared" si="20"/>
        <v>92</v>
      </c>
      <c r="C100" s="10"/>
      <c r="D100" s="18" t="s">
        <v>112</v>
      </c>
      <c r="E100" s="10"/>
      <c r="F100" s="18" t="s">
        <v>11</v>
      </c>
      <c r="G100" s="18" t="s">
        <v>11</v>
      </c>
      <c r="H100" s="10"/>
      <c r="I100" s="19">
        <v>4301018</v>
      </c>
      <c r="J100" s="19">
        <v>1120</v>
      </c>
      <c r="K100" s="17" t="s">
        <v>9</v>
      </c>
      <c r="L100" s="10"/>
      <c r="M100" s="60">
        <v>184</v>
      </c>
      <c r="N100" s="60">
        <v>1064</v>
      </c>
      <c r="O100" s="60">
        <v>672</v>
      </c>
      <c r="P100" s="10"/>
      <c r="Q100" s="60">
        <f>N100*$Q$188</f>
        <v>15960</v>
      </c>
      <c r="R100" s="10"/>
      <c r="S100" s="62">
        <f t="shared" si="15"/>
        <v>17024</v>
      </c>
      <c r="T100" s="10"/>
      <c r="U100" s="64">
        <v>24.7</v>
      </c>
      <c r="V100" s="64">
        <v>17.55</v>
      </c>
      <c r="W100" s="10"/>
      <c r="X100" s="43">
        <v>389830000</v>
      </c>
      <c r="Y100" s="36">
        <v>8.2000000000000003E-2</v>
      </c>
      <c r="Z100" s="10"/>
      <c r="AA100" s="20">
        <v>60</v>
      </c>
      <c r="AB100" s="20">
        <v>10</v>
      </c>
      <c r="AC100" s="20">
        <v>2</v>
      </c>
      <c r="AD100" s="20">
        <v>27</v>
      </c>
      <c r="AE100" s="20">
        <v>1</v>
      </c>
      <c r="AF100" s="66">
        <f t="shared" si="16"/>
        <v>100</v>
      </c>
      <c r="AG100" s="10"/>
      <c r="AH100" s="36">
        <v>-5.7000000000000002E-2</v>
      </c>
      <c r="AI100" s="40">
        <v>9677</v>
      </c>
      <c r="AJ100" s="37">
        <v>0.63</v>
      </c>
      <c r="AK100" s="42" t="s">
        <v>214</v>
      </c>
      <c r="AL100" s="41">
        <v>948</v>
      </c>
      <c r="AN100" s="86"/>
      <c r="AO100" s="87"/>
      <c r="AP100" s="88">
        <f t="shared" si="17"/>
        <v>0</v>
      </c>
      <c r="AR100" s="86">
        <f t="shared" si="18"/>
        <v>0</v>
      </c>
      <c r="AS100" s="87"/>
      <c r="AT100" s="88">
        <f t="shared" si="19"/>
        <v>0</v>
      </c>
      <c r="AV100" s="88">
        <v>0</v>
      </c>
    </row>
    <row r="101" spans="1:48" ht="24" customHeight="1">
      <c r="A101" s="16"/>
      <c r="B101" s="17">
        <f t="shared" si="20"/>
        <v>93</v>
      </c>
      <c r="C101" s="10"/>
      <c r="D101" s="18" t="s">
        <v>74</v>
      </c>
      <c r="E101" s="10"/>
      <c r="F101" s="18" t="s">
        <v>8</v>
      </c>
      <c r="G101" s="18" t="s">
        <v>212</v>
      </c>
      <c r="H101" s="10"/>
      <c r="I101" s="19">
        <v>11183716</v>
      </c>
      <c r="J101" s="19">
        <v>18960</v>
      </c>
      <c r="K101" s="17" t="s">
        <v>14</v>
      </c>
      <c r="L101" s="10"/>
      <c r="M101" s="60">
        <v>824</v>
      </c>
      <c r="N101" s="60">
        <v>1026</v>
      </c>
      <c r="O101" s="60">
        <v>1026</v>
      </c>
      <c r="P101" s="10"/>
      <c r="Q101" s="60">
        <f>N101*$Q$189</f>
        <v>30780</v>
      </c>
      <c r="R101" s="10"/>
      <c r="S101" s="62">
        <f t="shared" si="15"/>
        <v>31806</v>
      </c>
      <c r="T101" s="10"/>
      <c r="U101" s="64">
        <v>9.1999999999999993</v>
      </c>
      <c r="V101" s="64">
        <v>9.1999999999999993</v>
      </c>
      <c r="W101" s="10"/>
      <c r="X101" s="43">
        <f>AP101+AT101</f>
        <v>14869990368</v>
      </c>
      <c r="Y101" s="36">
        <f>X101/AV101</f>
        <v>7.6169644650705345E-2</v>
      </c>
      <c r="Z101" s="10"/>
      <c r="AA101" s="20">
        <v>40.299999999999997</v>
      </c>
      <c r="AB101" s="20">
        <v>32.4</v>
      </c>
      <c r="AC101" s="20">
        <v>2.2000000000000002</v>
      </c>
      <c r="AD101" s="20">
        <v>18.100000000000001</v>
      </c>
      <c r="AE101" s="20">
        <v>7</v>
      </c>
      <c r="AF101" s="66">
        <f t="shared" si="16"/>
        <v>100</v>
      </c>
      <c r="AG101" s="10"/>
      <c r="AH101" s="72"/>
      <c r="AI101" s="73"/>
      <c r="AJ101" s="74"/>
      <c r="AK101" s="75"/>
      <c r="AL101" s="76"/>
      <c r="AN101" s="57">
        <v>18116.46</v>
      </c>
      <c r="AO101" s="35">
        <v>80</v>
      </c>
      <c r="AP101" s="43">
        <f t="shared" si="17"/>
        <v>1486999036.8000002</v>
      </c>
      <c r="AR101" s="57">
        <f t="shared" si="18"/>
        <v>18116.46</v>
      </c>
      <c r="AS101" s="35">
        <v>24</v>
      </c>
      <c r="AT101" s="43">
        <f t="shared" si="19"/>
        <v>13382991331.199999</v>
      </c>
      <c r="AV101" s="43">
        <v>195222000000</v>
      </c>
    </row>
    <row r="102" spans="1:48" ht="24" customHeight="1">
      <c r="A102" s="16"/>
      <c r="B102" s="17">
        <f t="shared" si="20"/>
        <v>94</v>
      </c>
      <c r="C102" s="10"/>
      <c r="D102" s="18" t="s">
        <v>51</v>
      </c>
      <c r="E102" s="10"/>
      <c r="F102" s="18" t="s">
        <v>13</v>
      </c>
      <c r="G102" s="18" t="s">
        <v>222</v>
      </c>
      <c r="H102" s="10"/>
      <c r="I102" s="19">
        <v>11475982</v>
      </c>
      <c r="J102" s="19">
        <v>6570</v>
      </c>
      <c r="K102" s="17" t="s">
        <v>9</v>
      </c>
      <c r="L102" s="10"/>
      <c r="M102" s="60">
        <v>750</v>
      </c>
      <c r="N102" s="60">
        <v>975</v>
      </c>
      <c r="O102" s="60">
        <v>1124</v>
      </c>
      <c r="P102" s="10"/>
      <c r="Q102" s="60">
        <f t="shared" ref="Q102:Q107" si="22">N102*$Q$188</f>
        <v>14625</v>
      </c>
      <c r="R102" s="10"/>
      <c r="S102" s="62">
        <f t="shared" si="15"/>
        <v>15600</v>
      </c>
      <c r="T102" s="10"/>
      <c r="U102" s="64">
        <v>8.5</v>
      </c>
      <c r="V102" s="64">
        <v>9.86</v>
      </c>
      <c r="W102" s="10"/>
      <c r="X102" s="43">
        <v>2580000000</v>
      </c>
      <c r="Y102" s="36">
        <v>2.8000000000000001E-2</v>
      </c>
      <c r="Z102" s="10"/>
      <c r="AA102" s="20">
        <v>30</v>
      </c>
      <c r="AB102" s="20">
        <v>12</v>
      </c>
      <c r="AC102" s="20">
        <v>16</v>
      </c>
      <c r="AD102" s="20">
        <v>38</v>
      </c>
      <c r="AE102" s="20">
        <v>4</v>
      </c>
      <c r="AF102" s="66">
        <f t="shared" si="16"/>
        <v>100</v>
      </c>
      <c r="AG102" s="10"/>
      <c r="AH102" s="36">
        <v>4.9000000000000002E-2</v>
      </c>
      <c r="AI102" s="40">
        <v>5519</v>
      </c>
      <c r="AJ102" s="37">
        <v>0.69</v>
      </c>
      <c r="AK102" s="42" t="s">
        <v>213</v>
      </c>
      <c r="AL102" s="41">
        <v>432</v>
      </c>
      <c r="AN102" s="86"/>
      <c r="AO102" s="87"/>
      <c r="AP102" s="88">
        <f t="shared" si="17"/>
        <v>0</v>
      </c>
      <c r="AR102" s="86">
        <f t="shared" si="18"/>
        <v>0</v>
      </c>
      <c r="AS102" s="87"/>
      <c r="AT102" s="88">
        <f t="shared" si="19"/>
        <v>0</v>
      </c>
      <c r="AV102" s="88">
        <v>0</v>
      </c>
    </row>
    <row r="103" spans="1:48" ht="24" customHeight="1">
      <c r="A103" s="16"/>
      <c r="B103" s="17">
        <f t="shared" si="20"/>
        <v>95</v>
      </c>
      <c r="C103" s="10"/>
      <c r="D103" s="18" t="s">
        <v>97</v>
      </c>
      <c r="E103" s="10"/>
      <c r="F103" s="18" t="s">
        <v>8</v>
      </c>
      <c r="G103" s="18" t="s">
        <v>212</v>
      </c>
      <c r="H103" s="10"/>
      <c r="I103" s="19">
        <v>5955734</v>
      </c>
      <c r="J103" s="19">
        <v>1100</v>
      </c>
      <c r="K103" s="17" t="s">
        <v>9</v>
      </c>
      <c r="L103" s="10"/>
      <c r="M103" s="60">
        <v>812</v>
      </c>
      <c r="N103" s="60">
        <v>916</v>
      </c>
      <c r="O103" s="60">
        <v>901</v>
      </c>
      <c r="P103" s="10"/>
      <c r="Q103" s="60">
        <f t="shared" si="22"/>
        <v>13740</v>
      </c>
      <c r="R103" s="10"/>
      <c r="S103" s="62">
        <f t="shared" si="15"/>
        <v>14656</v>
      </c>
      <c r="T103" s="10"/>
      <c r="U103" s="64">
        <v>15.4</v>
      </c>
      <c r="V103" s="64">
        <v>14.38</v>
      </c>
      <c r="W103" s="10"/>
      <c r="X103" s="43">
        <v>341320000</v>
      </c>
      <c r="Y103" s="36">
        <v>0.05</v>
      </c>
      <c r="Z103" s="10"/>
      <c r="AA103" s="20">
        <v>52</v>
      </c>
      <c r="AB103" s="20">
        <v>11</v>
      </c>
      <c r="AC103" s="20">
        <v>1</v>
      </c>
      <c r="AD103" s="20">
        <v>34</v>
      </c>
      <c r="AE103" s="20">
        <v>2</v>
      </c>
      <c r="AF103" s="66">
        <f t="shared" si="16"/>
        <v>100</v>
      </c>
      <c r="AG103" s="10"/>
      <c r="AH103" s="36">
        <v>-0.17599999999999999</v>
      </c>
      <c r="AI103" s="40">
        <v>17272</v>
      </c>
      <c r="AJ103" s="37">
        <v>0.84</v>
      </c>
      <c r="AK103" s="42" t="s">
        <v>213</v>
      </c>
      <c r="AL103" s="41">
        <v>844</v>
      </c>
      <c r="AN103" s="86"/>
      <c r="AO103" s="87"/>
      <c r="AP103" s="88">
        <f t="shared" si="17"/>
        <v>0</v>
      </c>
      <c r="AR103" s="86">
        <f t="shared" si="18"/>
        <v>0</v>
      </c>
      <c r="AS103" s="87"/>
      <c r="AT103" s="88">
        <f t="shared" si="19"/>
        <v>0</v>
      </c>
      <c r="AV103" s="88">
        <v>0</v>
      </c>
    </row>
    <row r="104" spans="1:48" ht="24" customHeight="1">
      <c r="A104" s="16"/>
      <c r="B104" s="17">
        <f t="shared" si="20"/>
        <v>96</v>
      </c>
      <c r="C104" s="10"/>
      <c r="D104" s="18" t="s">
        <v>20</v>
      </c>
      <c r="E104" s="10"/>
      <c r="F104" s="18" t="s">
        <v>8</v>
      </c>
      <c r="G104" s="18" t="s">
        <v>212</v>
      </c>
      <c r="H104" s="10"/>
      <c r="I104" s="19">
        <v>9725376</v>
      </c>
      <c r="J104" s="19">
        <v>4760</v>
      </c>
      <c r="K104" s="17" t="s">
        <v>9</v>
      </c>
      <c r="L104" s="10"/>
      <c r="M104" s="60">
        <v>759</v>
      </c>
      <c r="N104" s="60">
        <v>845</v>
      </c>
      <c r="O104" s="60">
        <v>639</v>
      </c>
      <c r="P104" s="10"/>
      <c r="Q104" s="60">
        <f t="shared" si="22"/>
        <v>12675</v>
      </c>
      <c r="R104" s="10"/>
      <c r="S104" s="62">
        <f t="shared" si="15"/>
        <v>13520</v>
      </c>
      <c r="T104" s="10"/>
      <c r="U104" s="64">
        <v>8.6999999999999993</v>
      </c>
      <c r="V104" s="64">
        <v>6.32</v>
      </c>
      <c r="W104" s="10"/>
      <c r="X104" s="43">
        <v>1090000000</v>
      </c>
      <c r="Y104" s="36">
        <v>2.9000000000000001E-2</v>
      </c>
      <c r="Z104" s="10"/>
      <c r="AA104" s="20">
        <v>40</v>
      </c>
      <c r="AB104" s="20">
        <v>23</v>
      </c>
      <c r="AC104" s="20">
        <v>7</v>
      </c>
      <c r="AD104" s="20">
        <v>28</v>
      </c>
      <c r="AE104" s="20">
        <v>2</v>
      </c>
      <c r="AF104" s="66">
        <f t="shared" si="16"/>
        <v>100</v>
      </c>
      <c r="AG104" s="10"/>
      <c r="AH104" s="36">
        <v>-5.1999999999999998E-2</v>
      </c>
      <c r="AI104" s="40">
        <v>13681</v>
      </c>
      <c r="AJ104" s="37">
        <v>0.8</v>
      </c>
      <c r="AK104" s="42" t="s">
        <v>213</v>
      </c>
      <c r="AL104" s="41">
        <v>416</v>
      </c>
      <c r="AN104" s="86"/>
      <c r="AO104" s="87"/>
      <c r="AP104" s="88">
        <f t="shared" si="17"/>
        <v>0</v>
      </c>
      <c r="AR104" s="86">
        <f t="shared" si="18"/>
        <v>0</v>
      </c>
      <c r="AS104" s="87"/>
      <c r="AT104" s="88">
        <f t="shared" si="19"/>
        <v>0</v>
      </c>
      <c r="AV104" s="88">
        <v>0</v>
      </c>
    </row>
    <row r="105" spans="1:48" ht="24" customHeight="1">
      <c r="A105" s="16"/>
      <c r="B105" s="17">
        <f t="shared" si="20"/>
        <v>97</v>
      </c>
      <c r="C105" s="10"/>
      <c r="D105" s="18" t="s">
        <v>24</v>
      </c>
      <c r="E105" s="10"/>
      <c r="F105" s="18" t="s">
        <v>8</v>
      </c>
      <c r="G105" s="18" t="s">
        <v>212</v>
      </c>
      <c r="H105" s="10"/>
      <c r="I105" s="19">
        <v>9480042</v>
      </c>
      <c r="J105" s="19">
        <v>5600</v>
      </c>
      <c r="K105" s="17" t="s">
        <v>9</v>
      </c>
      <c r="L105" s="10"/>
      <c r="M105" s="60">
        <v>588</v>
      </c>
      <c r="N105" s="60">
        <v>841</v>
      </c>
      <c r="O105" s="60">
        <v>995</v>
      </c>
      <c r="P105" s="10"/>
      <c r="Q105" s="60">
        <f t="shared" si="22"/>
        <v>12615</v>
      </c>
      <c r="R105" s="10"/>
      <c r="S105" s="62">
        <f t="shared" ref="S105:S136" si="23">Q105+N105</f>
        <v>13456</v>
      </c>
      <c r="T105" s="10"/>
      <c r="U105" s="64">
        <v>8.9</v>
      </c>
      <c r="V105" s="64">
        <v>10.46</v>
      </c>
      <c r="W105" s="10"/>
      <c r="X105" s="43">
        <v>1410000000</v>
      </c>
      <c r="Y105" s="36">
        <v>2.9000000000000001E-2</v>
      </c>
      <c r="Z105" s="10"/>
      <c r="AA105" s="20">
        <v>52</v>
      </c>
      <c r="AB105" s="20">
        <v>4</v>
      </c>
      <c r="AC105" s="20">
        <v>2</v>
      </c>
      <c r="AD105" s="20">
        <v>41</v>
      </c>
      <c r="AE105" s="20">
        <v>1</v>
      </c>
      <c r="AF105" s="66">
        <f t="shared" ref="AF105:AF136" si="24">SUM(AA105:AE105)</f>
        <v>100</v>
      </c>
      <c r="AG105" s="10"/>
      <c r="AH105" s="36">
        <v>-0.191</v>
      </c>
      <c r="AI105" s="40">
        <v>44222</v>
      </c>
      <c r="AJ105" s="37">
        <v>0.78</v>
      </c>
      <c r="AK105" s="42" t="s">
        <v>213</v>
      </c>
      <c r="AL105" s="41">
        <v>653</v>
      </c>
      <c r="AN105" s="86"/>
      <c r="AO105" s="87"/>
      <c r="AP105" s="88">
        <f t="shared" ref="AP105:AP136" si="25">N105*AN105*AO105</f>
        <v>0</v>
      </c>
      <c r="AR105" s="86">
        <f t="shared" ref="AR105:AR136" si="26">AN105</f>
        <v>0</v>
      </c>
      <c r="AS105" s="87"/>
      <c r="AT105" s="88">
        <f t="shared" ref="AT105:AT136" si="27">Q105*AR105*AS105</f>
        <v>0</v>
      </c>
      <c r="AV105" s="88">
        <v>0</v>
      </c>
    </row>
    <row r="106" spans="1:48" ht="24" customHeight="1">
      <c r="A106" s="16"/>
      <c r="B106" s="17">
        <f t="shared" si="20"/>
        <v>98</v>
      </c>
      <c r="C106" s="10"/>
      <c r="D106" s="18" t="s">
        <v>173</v>
      </c>
      <c r="E106" s="10"/>
      <c r="F106" s="18" t="s">
        <v>8</v>
      </c>
      <c r="G106" s="18" t="s">
        <v>212</v>
      </c>
      <c r="H106" s="10"/>
      <c r="I106" s="19">
        <v>5662544</v>
      </c>
      <c r="J106" s="19">
        <v>6670</v>
      </c>
      <c r="K106" s="17" t="s">
        <v>9</v>
      </c>
      <c r="L106" s="10"/>
      <c r="M106" s="60">
        <v>543</v>
      </c>
      <c r="N106" s="60">
        <v>823</v>
      </c>
      <c r="O106" s="60">
        <v>326</v>
      </c>
      <c r="P106" s="10"/>
      <c r="Q106" s="60">
        <f t="shared" si="22"/>
        <v>12345</v>
      </c>
      <c r="R106" s="10"/>
      <c r="S106" s="62">
        <f t="shared" si="23"/>
        <v>13168</v>
      </c>
      <c r="T106" s="10"/>
      <c r="U106" s="64">
        <v>14.5</v>
      </c>
      <c r="V106" s="64">
        <v>6.62</v>
      </c>
      <c r="W106" s="10"/>
      <c r="X106" s="43">
        <v>1750000000</v>
      </c>
      <c r="Y106" s="36">
        <v>4.8000000000000001E-2</v>
      </c>
      <c r="Z106" s="10"/>
      <c r="AA106" s="20">
        <v>51</v>
      </c>
      <c r="AB106" s="20">
        <v>10</v>
      </c>
      <c r="AC106" s="20">
        <v>1</v>
      </c>
      <c r="AD106" s="20">
        <v>37</v>
      </c>
      <c r="AE106" s="20">
        <v>1</v>
      </c>
      <c r="AF106" s="66">
        <f t="shared" si="24"/>
        <v>100</v>
      </c>
      <c r="AG106" s="10"/>
      <c r="AH106" s="36">
        <v>-1.9E-2</v>
      </c>
      <c r="AI106" s="40">
        <v>14973</v>
      </c>
      <c r="AJ106" s="37">
        <v>0.86</v>
      </c>
      <c r="AK106" s="42" t="s">
        <v>210</v>
      </c>
      <c r="AL106" s="41">
        <v>466</v>
      </c>
      <c r="AN106" s="86"/>
      <c r="AO106" s="87"/>
      <c r="AP106" s="88">
        <f t="shared" si="25"/>
        <v>0</v>
      </c>
      <c r="AR106" s="86">
        <f t="shared" si="26"/>
        <v>0</v>
      </c>
      <c r="AS106" s="87"/>
      <c r="AT106" s="88">
        <f t="shared" si="27"/>
        <v>0</v>
      </c>
      <c r="AV106" s="88">
        <v>0</v>
      </c>
    </row>
    <row r="107" spans="1:48" ht="24" customHeight="1">
      <c r="A107" s="16"/>
      <c r="B107" s="17">
        <f t="shared" si="20"/>
        <v>99</v>
      </c>
      <c r="C107" s="10"/>
      <c r="D107" s="18" t="s">
        <v>48</v>
      </c>
      <c r="E107" s="10"/>
      <c r="F107" s="18" t="s">
        <v>13</v>
      </c>
      <c r="G107" s="18" t="s">
        <v>222</v>
      </c>
      <c r="H107" s="10"/>
      <c r="I107" s="19">
        <v>4857274</v>
      </c>
      <c r="J107" s="19">
        <v>10840</v>
      </c>
      <c r="K107" s="17" t="s">
        <v>9</v>
      </c>
      <c r="L107" s="10"/>
      <c r="M107" s="60">
        <v>795</v>
      </c>
      <c r="N107" s="60">
        <v>812</v>
      </c>
      <c r="O107" s="60">
        <v>778</v>
      </c>
      <c r="P107" s="10"/>
      <c r="Q107" s="60">
        <f t="shared" si="22"/>
        <v>12180</v>
      </c>
      <c r="R107" s="10"/>
      <c r="S107" s="62">
        <f t="shared" si="23"/>
        <v>12992</v>
      </c>
      <c r="T107" s="10"/>
      <c r="U107" s="64">
        <v>16.7</v>
      </c>
      <c r="V107" s="64">
        <v>16.84</v>
      </c>
      <c r="W107" s="10"/>
      <c r="X107" s="43">
        <v>3180000000</v>
      </c>
      <c r="Y107" s="36">
        <v>5.6000000000000001E-2</v>
      </c>
      <c r="Z107" s="10"/>
      <c r="AA107" s="20">
        <v>22</v>
      </c>
      <c r="AB107" s="20">
        <v>11</v>
      </c>
      <c r="AC107" s="20">
        <v>1</v>
      </c>
      <c r="AD107" s="20">
        <v>65</v>
      </c>
      <c r="AE107" s="20">
        <v>1</v>
      </c>
      <c r="AF107" s="66">
        <f t="shared" si="24"/>
        <v>100</v>
      </c>
      <c r="AG107" s="10"/>
      <c r="AH107" s="36">
        <v>0.104</v>
      </c>
      <c r="AI107" s="40">
        <v>40998</v>
      </c>
      <c r="AJ107" s="37">
        <v>0.75</v>
      </c>
      <c r="AK107" s="42" t="s">
        <v>213</v>
      </c>
      <c r="AL107" s="41">
        <v>794</v>
      </c>
      <c r="AN107" s="86"/>
      <c r="AO107" s="87"/>
      <c r="AP107" s="88">
        <f t="shared" si="25"/>
        <v>0</v>
      </c>
      <c r="AR107" s="86">
        <f t="shared" si="26"/>
        <v>0</v>
      </c>
      <c r="AS107" s="87"/>
      <c r="AT107" s="88">
        <f t="shared" si="27"/>
        <v>0</v>
      </c>
      <c r="AV107" s="88">
        <v>0</v>
      </c>
    </row>
    <row r="108" spans="1:48" ht="24" customHeight="1">
      <c r="A108" s="16"/>
      <c r="B108" s="17">
        <f t="shared" si="20"/>
        <v>100</v>
      </c>
      <c r="C108" s="10"/>
      <c r="D108" s="18" t="s">
        <v>135</v>
      </c>
      <c r="E108" s="10"/>
      <c r="F108" s="18" t="s">
        <v>8</v>
      </c>
      <c r="G108" s="18" t="s">
        <v>212</v>
      </c>
      <c r="H108" s="10"/>
      <c r="I108" s="19">
        <v>10371627</v>
      </c>
      <c r="J108" s="19">
        <v>19850</v>
      </c>
      <c r="K108" s="17" t="s">
        <v>14</v>
      </c>
      <c r="L108" s="10"/>
      <c r="M108" s="60">
        <v>563</v>
      </c>
      <c r="N108" s="60">
        <v>768</v>
      </c>
      <c r="O108" s="60">
        <v>768</v>
      </c>
      <c r="P108" s="10"/>
      <c r="Q108" s="60">
        <f>N108*$Q$189</f>
        <v>23040</v>
      </c>
      <c r="R108" s="10"/>
      <c r="S108" s="62">
        <f t="shared" si="23"/>
        <v>23808</v>
      </c>
      <c r="T108" s="10"/>
      <c r="U108" s="64">
        <v>7.4</v>
      </c>
      <c r="V108" s="64">
        <v>7.4</v>
      </c>
      <c r="W108" s="10"/>
      <c r="X108" s="43">
        <f>AP108+AT108</f>
        <v>12274729574.400002</v>
      </c>
      <c r="Y108" s="36">
        <f>X108/AV108</f>
        <v>5.9503454303248896E-2</v>
      </c>
      <c r="Z108" s="10"/>
      <c r="AA108" s="20">
        <v>47.6</v>
      </c>
      <c r="AB108" s="20">
        <v>18.3</v>
      </c>
      <c r="AC108" s="20">
        <v>5.9</v>
      </c>
      <c r="AD108" s="20">
        <v>21.8</v>
      </c>
      <c r="AE108" s="20">
        <v>6.4</v>
      </c>
      <c r="AF108" s="66">
        <f t="shared" si="24"/>
        <v>100.00000000000001</v>
      </c>
      <c r="AG108" s="10"/>
      <c r="AH108" s="72"/>
      <c r="AI108" s="73"/>
      <c r="AJ108" s="74"/>
      <c r="AK108" s="75"/>
      <c r="AL108" s="76"/>
      <c r="AN108" s="57">
        <v>19978.401000000002</v>
      </c>
      <c r="AO108" s="35">
        <v>80</v>
      </c>
      <c r="AP108" s="43">
        <f t="shared" si="25"/>
        <v>1227472957.4400001</v>
      </c>
      <c r="AR108" s="57">
        <f t="shared" si="26"/>
        <v>19978.401000000002</v>
      </c>
      <c r="AS108" s="35">
        <v>24</v>
      </c>
      <c r="AT108" s="43">
        <f t="shared" si="27"/>
        <v>11047256616.960001</v>
      </c>
      <c r="AV108" s="43">
        <v>206286000000</v>
      </c>
    </row>
    <row r="109" spans="1:48" ht="24" customHeight="1">
      <c r="A109" s="16"/>
      <c r="B109" s="17">
        <f t="shared" si="20"/>
        <v>101</v>
      </c>
      <c r="C109" s="10"/>
      <c r="D109" s="18" t="s">
        <v>81</v>
      </c>
      <c r="E109" s="10"/>
      <c r="F109" s="18" t="s">
        <v>8</v>
      </c>
      <c r="G109" s="18" t="s">
        <v>212</v>
      </c>
      <c r="H109" s="10"/>
      <c r="I109" s="19">
        <v>9753281</v>
      </c>
      <c r="J109" s="19">
        <v>12570</v>
      </c>
      <c r="K109" s="17" t="s">
        <v>14</v>
      </c>
      <c r="L109" s="10"/>
      <c r="M109" s="60">
        <v>607</v>
      </c>
      <c r="N109" s="60">
        <v>756</v>
      </c>
      <c r="O109" s="60">
        <v>756</v>
      </c>
      <c r="P109" s="10"/>
      <c r="Q109" s="60">
        <f>N109*$Q$189</f>
        <v>22680</v>
      </c>
      <c r="R109" s="10"/>
      <c r="S109" s="62">
        <f t="shared" si="23"/>
        <v>23436</v>
      </c>
      <c r="T109" s="10"/>
      <c r="U109" s="64">
        <v>7.8</v>
      </c>
      <c r="V109" s="64">
        <v>7.8</v>
      </c>
      <c r="W109" s="10"/>
      <c r="X109" s="43">
        <f>AP109+AT109</f>
        <v>7857789004.7999992</v>
      </c>
      <c r="Y109" s="36">
        <f>X109/AV109</f>
        <v>6.1626334278118061E-2</v>
      </c>
      <c r="Z109" s="10"/>
      <c r="AA109" s="20">
        <v>44.3</v>
      </c>
      <c r="AB109" s="20">
        <v>10.5</v>
      </c>
      <c r="AC109" s="20">
        <v>12</v>
      </c>
      <c r="AD109" s="20">
        <v>25</v>
      </c>
      <c r="AE109" s="20">
        <v>8.1999999999999993</v>
      </c>
      <c r="AF109" s="66">
        <f t="shared" si="24"/>
        <v>100</v>
      </c>
      <c r="AG109" s="10"/>
      <c r="AH109" s="72"/>
      <c r="AI109" s="73"/>
      <c r="AJ109" s="74"/>
      <c r="AK109" s="75"/>
      <c r="AL109" s="76"/>
      <c r="AN109" s="57">
        <v>12992.376</v>
      </c>
      <c r="AO109" s="35">
        <v>80</v>
      </c>
      <c r="AP109" s="43">
        <f t="shared" si="25"/>
        <v>785778900.48000002</v>
      </c>
      <c r="AR109" s="57">
        <f t="shared" si="26"/>
        <v>12992.376</v>
      </c>
      <c r="AS109" s="35">
        <v>24</v>
      </c>
      <c r="AT109" s="43">
        <f t="shared" si="27"/>
        <v>7072010104.3199997</v>
      </c>
      <c r="AV109" s="43">
        <v>127507000000</v>
      </c>
    </row>
    <row r="110" spans="1:48" ht="24" customHeight="1">
      <c r="A110" s="16"/>
      <c r="B110" s="17">
        <f t="shared" si="20"/>
        <v>102</v>
      </c>
      <c r="C110" s="10"/>
      <c r="D110" s="18" t="s">
        <v>121</v>
      </c>
      <c r="E110" s="10"/>
      <c r="F110" s="18" t="s">
        <v>11</v>
      </c>
      <c r="G110" s="18" t="s">
        <v>11</v>
      </c>
      <c r="H110" s="10"/>
      <c r="I110" s="19">
        <v>2479713</v>
      </c>
      <c r="J110" s="19">
        <v>4620</v>
      </c>
      <c r="K110" s="17" t="s">
        <v>9</v>
      </c>
      <c r="L110" s="10"/>
      <c r="M110" s="60">
        <v>731</v>
      </c>
      <c r="N110" s="60">
        <v>754</v>
      </c>
      <c r="O110" s="60">
        <v>467</v>
      </c>
      <c r="P110" s="10"/>
      <c r="Q110" s="60">
        <f>N110*$Q$188</f>
        <v>11310</v>
      </c>
      <c r="R110" s="10"/>
      <c r="S110" s="62">
        <f t="shared" si="23"/>
        <v>12064</v>
      </c>
      <c r="T110" s="10"/>
      <c r="U110" s="64">
        <v>30.4</v>
      </c>
      <c r="V110" s="64">
        <v>19.3</v>
      </c>
      <c r="W110" s="10"/>
      <c r="X110" s="43">
        <v>1140000000</v>
      </c>
      <c r="Y110" s="36">
        <v>0.10100000000000001</v>
      </c>
      <c r="Z110" s="10"/>
      <c r="AA110" s="20">
        <v>60</v>
      </c>
      <c r="AB110" s="20">
        <v>3</v>
      </c>
      <c r="AC110" s="20">
        <v>1</v>
      </c>
      <c r="AD110" s="20">
        <v>35</v>
      </c>
      <c r="AE110" s="20">
        <v>1</v>
      </c>
      <c r="AF110" s="66">
        <f t="shared" si="24"/>
        <v>100</v>
      </c>
      <c r="AG110" s="10"/>
      <c r="AH110" s="36">
        <v>-6.5000000000000002E-2</v>
      </c>
      <c r="AI110" s="40">
        <v>14973</v>
      </c>
      <c r="AJ110" s="37">
        <v>0.73</v>
      </c>
      <c r="AK110" s="42" t="s">
        <v>213</v>
      </c>
      <c r="AL110" s="41">
        <v>1127</v>
      </c>
      <c r="AN110" s="86"/>
      <c r="AO110" s="87"/>
      <c r="AP110" s="88">
        <f t="shared" si="25"/>
        <v>0</v>
      </c>
      <c r="AR110" s="86">
        <f t="shared" si="26"/>
        <v>0</v>
      </c>
      <c r="AS110" s="87"/>
      <c r="AT110" s="88">
        <f t="shared" si="27"/>
        <v>0</v>
      </c>
      <c r="AV110" s="88">
        <v>0</v>
      </c>
    </row>
    <row r="111" spans="1:48" ht="24" customHeight="1">
      <c r="A111" s="16"/>
      <c r="B111" s="17">
        <f t="shared" si="20"/>
        <v>103</v>
      </c>
      <c r="C111" s="10"/>
      <c r="D111" s="18" t="s">
        <v>33</v>
      </c>
      <c r="E111" s="10"/>
      <c r="F111" s="18" t="s">
        <v>8</v>
      </c>
      <c r="G111" s="18" t="s">
        <v>212</v>
      </c>
      <c r="H111" s="10"/>
      <c r="I111" s="19">
        <v>7131494</v>
      </c>
      <c r="J111" s="19">
        <v>7470</v>
      </c>
      <c r="K111" s="17" t="s">
        <v>9</v>
      </c>
      <c r="L111" s="10"/>
      <c r="M111" s="60">
        <v>708</v>
      </c>
      <c r="N111" s="60">
        <v>730</v>
      </c>
      <c r="O111" s="60">
        <v>730</v>
      </c>
      <c r="P111" s="10"/>
      <c r="Q111" s="60">
        <f>N111*$Q$188</f>
        <v>10950</v>
      </c>
      <c r="R111" s="10"/>
      <c r="S111" s="62">
        <f t="shared" si="23"/>
        <v>11680</v>
      </c>
      <c r="T111" s="10"/>
      <c r="U111" s="64">
        <v>10.199999999999999</v>
      </c>
      <c r="V111" s="64">
        <v>10.28</v>
      </c>
      <c r="W111" s="10"/>
      <c r="X111" s="43">
        <v>1810000000</v>
      </c>
      <c r="Y111" s="36">
        <v>3.4000000000000002E-2</v>
      </c>
      <c r="Z111" s="10"/>
      <c r="AA111" s="20">
        <v>58</v>
      </c>
      <c r="AB111" s="20">
        <v>5</v>
      </c>
      <c r="AC111" s="20">
        <v>3</v>
      </c>
      <c r="AD111" s="20">
        <v>33</v>
      </c>
      <c r="AE111" s="20">
        <v>1</v>
      </c>
      <c r="AF111" s="66">
        <f t="shared" si="24"/>
        <v>100</v>
      </c>
      <c r="AG111" s="10"/>
      <c r="AH111" s="36">
        <v>-3.6999999999999998E-2</v>
      </c>
      <c r="AI111" s="40">
        <v>56534</v>
      </c>
      <c r="AJ111" s="37">
        <v>0.7</v>
      </c>
      <c r="AK111" s="42" t="s">
        <v>213</v>
      </c>
      <c r="AL111" s="41">
        <v>707</v>
      </c>
      <c r="AN111" s="86"/>
      <c r="AO111" s="87"/>
      <c r="AP111" s="88">
        <f t="shared" si="25"/>
        <v>0</v>
      </c>
      <c r="AR111" s="86">
        <f t="shared" si="26"/>
        <v>0</v>
      </c>
      <c r="AS111" s="87"/>
      <c r="AT111" s="88">
        <f t="shared" si="27"/>
        <v>0</v>
      </c>
      <c r="AV111" s="88">
        <v>0</v>
      </c>
    </row>
    <row r="112" spans="1:48" ht="24" customHeight="1">
      <c r="A112" s="16"/>
      <c r="B112" s="17">
        <f t="shared" si="20"/>
        <v>104</v>
      </c>
      <c r="C112" s="10"/>
      <c r="D112" s="18" t="s">
        <v>96</v>
      </c>
      <c r="E112" s="10"/>
      <c r="F112" s="18" t="s">
        <v>5</v>
      </c>
      <c r="G112" s="18" t="s">
        <v>226</v>
      </c>
      <c r="H112" s="10"/>
      <c r="I112" s="19">
        <v>4052584</v>
      </c>
      <c r="J112" s="19">
        <v>41680</v>
      </c>
      <c r="K112" s="17" t="s">
        <v>14</v>
      </c>
      <c r="L112" s="10"/>
      <c r="M112" s="60">
        <v>424</v>
      </c>
      <c r="N112" s="60">
        <v>715</v>
      </c>
      <c r="O112" s="60">
        <v>715</v>
      </c>
      <c r="P112" s="10"/>
      <c r="Q112" s="60">
        <f>N112*$Q$189</f>
        <v>21450</v>
      </c>
      <c r="R112" s="10"/>
      <c r="S112" s="62">
        <f t="shared" si="23"/>
        <v>22165</v>
      </c>
      <c r="T112" s="10"/>
      <c r="U112" s="64">
        <v>17.600000000000001</v>
      </c>
      <c r="V112" s="64">
        <v>17.600000000000001</v>
      </c>
      <c r="W112" s="10"/>
      <c r="X112" s="43">
        <f>AP112+AT112</f>
        <v>15817609808</v>
      </c>
      <c r="Y112" s="36">
        <f>X112/AV112</f>
        <v>0.14455867124840066</v>
      </c>
      <c r="Z112" s="10"/>
      <c r="AA112" s="20">
        <v>51</v>
      </c>
      <c r="AB112" s="20">
        <v>12</v>
      </c>
      <c r="AC112" s="20">
        <v>1</v>
      </c>
      <c r="AD112" s="20">
        <v>35</v>
      </c>
      <c r="AE112" s="20">
        <v>1</v>
      </c>
      <c r="AF112" s="66">
        <f t="shared" si="24"/>
        <v>100</v>
      </c>
      <c r="AG112" s="10"/>
      <c r="AH112" s="72"/>
      <c r="AI112" s="73"/>
      <c r="AJ112" s="74"/>
      <c r="AK112" s="75"/>
      <c r="AL112" s="76"/>
      <c r="AN112" s="57">
        <v>27653.164000000001</v>
      </c>
      <c r="AO112" s="35">
        <v>80</v>
      </c>
      <c r="AP112" s="43">
        <f t="shared" si="25"/>
        <v>1581760980.8000002</v>
      </c>
      <c r="AR112" s="57">
        <f t="shared" si="26"/>
        <v>27653.164000000001</v>
      </c>
      <c r="AS112" s="35">
        <v>24</v>
      </c>
      <c r="AT112" s="43">
        <f t="shared" si="27"/>
        <v>14235848827.200001</v>
      </c>
      <c r="AV112" s="43">
        <v>109420000000</v>
      </c>
    </row>
    <row r="113" spans="1:48" ht="24" customHeight="1">
      <c r="A113" s="16"/>
      <c r="B113" s="17">
        <f t="shared" si="20"/>
        <v>105</v>
      </c>
      <c r="C113" s="10"/>
      <c r="D113" s="18" t="s">
        <v>128</v>
      </c>
      <c r="E113" s="10"/>
      <c r="F113" s="18" t="s">
        <v>5</v>
      </c>
      <c r="G113" s="18" t="s">
        <v>226</v>
      </c>
      <c r="H113" s="10"/>
      <c r="I113" s="19">
        <v>4424762</v>
      </c>
      <c r="J113" s="19">
        <v>18080</v>
      </c>
      <c r="K113" s="17" t="s">
        <v>14</v>
      </c>
      <c r="L113" s="10"/>
      <c r="M113" s="60">
        <v>692</v>
      </c>
      <c r="N113" s="60">
        <v>713</v>
      </c>
      <c r="O113" s="60">
        <v>713</v>
      </c>
      <c r="P113" s="10"/>
      <c r="Q113" s="60">
        <f>N113*$Q$189</f>
        <v>21390</v>
      </c>
      <c r="R113" s="10"/>
      <c r="S113" s="62">
        <f t="shared" si="23"/>
        <v>22103</v>
      </c>
      <c r="T113" s="10"/>
      <c r="U113" s="64">
        <v>16.100000000000001</v>
      </c>
      <c r="V113" s="64">
        <v>16.100000000000001</v>
      </c>
      <c r="W113" s="10"/>
      <c r="X113" s="43">
        <f>AP113+AT113</f>
        <v>8397227448.8000011</v>
      </c>
      <c r="Y113" s="36">
        <f>X113/AV113</f>
        <v>0.12734455723753055</v>
      </c>
      <c r="Z113" s="10"/>
      <c r="AA113" s="20">
        <v>64.7</v>
      </c>
      <c r="AB113" s="20">
        <v>3.9</v>
      </c>
      <c r="AC113" s="20">
        <v>0.7</v>
      </c>
      <c r="AD113" s="20">
        <v>22.5</v>
      </c>
      <c r="AE113" s="20">
        <v>8.1999999999999993</v>
      </c>
      <c r="AF113" s="66">
        <f t="shared" si="24"/>
        <v>100.00000000000001</v>
      </c>
      <c r="AG113" s="10"/>
      <c r="AH113" s="72"/>
      <c r="AI113" s="73"/>
      <c r="AJ113" s="74"/>
      <c r="AK113" s="75"/>
      <c r="AL113" s="76"/>
      <c r="AN113" s="57">
        <v>14721.647000000001</v>
      </c>
      <c r="AO113" s="35">
        <v>80</v>
      </c>
      <c r="AP113" s="43">
        <f t="shared" si="25"/>
        <v>839722744.88000011</v>
      </c>
      <c r="AR113" s="57">
        <f t="shared" si="26"/>
        <v>14721.647000000001</v>
      </c>
      <c r="AS113" s="35">
        <v>24</v>
      </c>
      <c r="AT113" s="43">
        <f t="shared" si="27"/>
        <v>7557504703.920001</v>
      </c>
      <c r="AV113" s="43">
        <v>65941000000</v>
      </c>
    </row>
    <row r="114" spans="1:48" ht="24" customHeight="1">
      <c r="A114" s="16"/>
      <c r="B114" s="17">
        <f t="shared" si="20"/>
        <v>106</v>
      </c>
      <c r="C114" s="10"/>
      <c r="D114" s="18" t="s">
        <v>25</v>
      </c>
      <c r="E114" s="10"/>
      <c r="F114" s="18" t="s">
        <v>8</v>
      </c>
      <c r="G114" s="18" t="s">
        <v>212</v>
      </c>
      <c r="H114" s="10"/>
      <c r="I114" s="19">
        <v>11358379</v>
      </c>
      <c r="J114" s="19">
        <v>41860</v>
      </c>
      <c r="K114" s="17" t="s">
        <v>14</v>
      </c>
      <c r="L114" s="10"/>
      <c r="M114" s="60">
        <v>637</v>
      </c>
      <c r="N114" s="60">
        <v>657</v>
      </c>
      <c r="O114" s="60">
        <v>657</v>
      </c>
      <c r="P114" s="10"/>
      <c r="Q114" s="60">
        <f>N114*$Q$189</f>
        <v>19710</v>
      </c>
      <c r="R114" s="10"/>
      <c r="S114" s="62">
        <f t="shared" si="23"/>
        <v>20367</v>
      </c>
      <c r="T114" s="10"/>
      <c r="U114" s="64">
        <v>5.8</v>
      </c>
      <c r="V114" s="64">
        <v>5.8</v>
      </c>
      <c r="W114" s="10"/>
      <c r="X114" s="43">
        <f>AP114+AT114</f>
        <v>22081559760</v>
      </c>
      <c r="Y114" s="36">
        <f>X114/AV114</f>
        <v>4.6384277008845579E-2</v>
      </c>
      <c r="Z114" s="10"/>
      <c r="AA114" s="20">
        <v>57.1</v>
      </c>
      <c r="AB114" s="20">
        <v>14.4</v>
      </c>
      <c r="AC114" s="20">
        <v>11.1</v>
      </c>
      <c r="AD114" s="20">
        <v>12.2</v>
      </c>
      <c r="AE114" s="20">
        <v>5.2</v>
      </c>
      <c r="AF114" s="66">
        <f t="shared" si="24"/>
        <v>100</v>
      </c>
      <c r="AG114" s="10"/>
      <c r="AH114" s="72"/>
      <c r="AI114" s="73"/>
      <c r="AJ114" s="74"/>
      <c r="AK114" s="75"/>
      <c r="AL114" s="76"/>
      <c r="AN114" s="57">
        <v>42012.1</v>
      </c>
      <c r="AO114" s="35">
        <v>80</v>
      </c>
      <c r="AP114" s="43">
        <f t="shared" si="25"/>
        <v>2208155976</v>
      </c>
      <c r="AR114" s="57">
        <f t="shared" si="26"/>
        <v>42012.1</v>
      </c>
      <c r="AS114" s="35">
        <v>24</v>
      </c>
      <c r="AT114" s="43">
        <f t="shared" si="27"/>
        <v>19873403784</v>
      </c>
      <c r="AV114" s="43">
        <v>476057000000</v>
      </c>
    </row>
    <row r="115" spans="1:48" ht="24" customHeight="1">
      <c r="A115" s="16"/>
      <c r="B115" s="17">
        <f t="shared" si="20"/>
        <v>107</v>
      </c>
      <c r="C115" s="10"/>
      <c r="D115" s="18" t="s">
        <v>148</v>
      </c>
      <c r="E115" s="10"/>
      <c r="F115" s="18" t="s">
        <v>8</v>
      </c>
      <c r="G115" s="18" t="s">
        <v>212</v>
      </c>
      <c r="H115" s="10"/>
      <c r="I115" s="19">
        <v>8820083</v>
      </c>
      <c r="J115" s="19">
        <v>5280</v>
      </c>
      <c r="K115" s="17" t="s">
        <v>9</v>
      </c>
      <c r="L115" s="10"/>
      <c r="M115" s="60">
        <v>607</v>
      </c>
      <c r="N115" s="60">
        <v>649</v>
      </c>
      <c r="O115" s="60">
        <v>797</v>
      </c>
      <c r="P115" s="10"/>
      <c r="Q115" s="60">
        <f>N115*$Q$188</f>
        <v>9735</v>
      </c>
      <c r="R115" s="10"/>
      <c r="S115" s="62">
        <f t="shared" si="23"/>
        <v>10384</v>
      </c>
      <c r="T115" s="10"/>
      <c r="U115" s="64">
        <v>7.4</v>
      </c>
      <c r="V115" s="64">
        <v>8.94</v>
      </c>
      <c r="W115" s="10"/>
      <c r="X115" s="43">
        <v>1170000000</v>
      </c>
      <c r="Y115" s="36">
        <v>3.1E-2</v>
      </c>
      <c r="Z115" s="10"/>
      <c r="AA115" s="20">
        <v>49</v>
      </c>
      <c r="AB115" s="20">
        <v>10</v>
      </c>
      <c r="AC115" s="20">
        <v>12</v>
      </c>
      <c r="AD115" s="20">
        <v>28</v>
      </c>
      <c r="AE115" s="20">
        <v>1</v>
      </c>
      <c r="AF115" s="66">
        <f t="shared" si="24"/>
        <v>100</v>
      </c>
      <c r="AG115" s="10"/>
      <c r="AH115" s="36">
        <v>-6.0999999999999999E-2</v>
      </c>
      <c r="AI115" s="40">
        <v>25877</v>
      </c>
      <c r="AJ115" s="37">
        <v>0.65</v>
      </c>
      <c r="AK115" s="42" t="s">
        <v>210</v>
      </c>
      <c r="AL115" s="41">
        <v>584</v>
      </c>
      <c r="AN115" s="86"/>
      <c r="AO115" s="87"/>
      <c r="AP115" s="88">
        <f t="shared" si="25"/>
        <v>0</v>
      </c>
      <c r="AR115" s="86">
        <f t="shared" si="26"/>
        <v>0</v>
      </c>
      <c r="AS115" s="87"/>
      <c r="AT115" s="88">
        <f t="shared" si="27"/>
        <v>0</v>
      </c>
      <c r="AV115" s="88">
        <v>0</v>
      </c>
    </row>
    <row r="116" spans="1:48" ht="24" customHeight="1">
      <c r="A116" s="16"/>
      <c r="B116" s="17">
        <f t="shared" si="20"/>
        <v>108</v>
      </c>
      <c r="C116" s="10"/>
      <c r="D116" s="18" t="s">
        <v>123</v>
      </c>
      <c r="E116" s="10"/>
      <c r="F116" s="18" t="s">
        <v>8</v>
      </c>
      <c r="G116" s="18" t="s">
        <v>212</v>
      </c>
      <c r="H116" s="10"/>
      <c r="I116" s="19">
        <v>16987330</v>
      </c>
      <c r="J116" s="19">
        <v>46310</v>
      </c>
      <c r="K116" s="17" t="s">
        <v>14</v>
      </c>
      <c r="L116" s="10"/>
      <c r="M116" s="60">
        <v>621</v>
      </c>
      <c r="N116" s="60">
        <v>648</v>
      </c>
      <c r="O116" s="60">
        <v>648</v>
      </c>
      <c r="P116" s="10"/>
      <c r="Q116" s="60">
        <f>N116*$Q$189</f>
        <v>19440</v>
      </c>
      <c r="R116" s="10"/>
      <c r="S116" s="62">
        <f t="shared" si="23"/>
        <v>20088</v>
      </c>
      <c r="T116" s="10"/>
      <c r="U116" s="64">
        <v>3.8</v>
      </c>
      <c r="V116" s="64">
        <v>3.8</v>
      </c>
      <c r="W116" s="10"/>
      <c r="X116" s="43">
        <f>AP116+AT116</f>
        <v>23850470995.200001</v>
      </c>
      <c r="Y116" s="36">
        <f>X116/AV116</f>
        <v>3.0439845155757039E-2</v>
      </c>
      <c r="Z116" s="10"/>
      <c r="AA116" s="20">
        <v>38</v>
      </c>
      <c r="AB116" s="20">
        <v>21.4</v>
      </c>
      <c r="AC116" s="20">
        <v>29.8</v>
      </c>
      <c r="AD116" s="20">
        <v>9.1999999999999993</v>
      </c>
      <c r="AE116" s="20">
        <v>1.6</v>
      </c>
      <c r="AF116" s="66">
        <f t="shared" si="24"/>
        <v>100</v>
      </c>
      <c r="AG116" s="10"/>
      <c r="AH116" s="72"/>
      <c r="AI116" s="73"/>
      <c r="AJ116" s="74"/>
      <c r="AK116" s="75"/>
      <c r="AL116" s="76"/>
      <c r="AN116" s="57">
        <v>46007.853000000003</v>
      </c>
      <c r="AO116" s="35">
        <v>80</v>
      </c>
      <c r="AP116" s="43">
        <f t="shared" si="25"/>
        <v>2385047099.5200005</v>
      </c>
      <c r="AR116" s="57">
        <f t="shared" si="26"/>
        <v>46007.853000000003</v>
      </c>
      <c r="AS116" s="35">
        <v>24</v>
      </c>
      <c r="AT116" s="43">
        <f t="shared" si="27"/>
        <v>21465423895.68</v>
      </c>
      <c r="AV116" s="43">
        <v>783528000000</v>
      </c>
    </row>
    <row r="117" spans="1:48" ht="24" customHeight="1">
      <c r="A117" s="16"/>
      <c r="B117" s="17">
        <f t="shared" si="20"/>
        <v>109</v>
      </c>
      <c r="C117" s="10"/>
      <c r="D117" s="18" t="s">
        <v>101</v>
      </c>
      <c r="E117" s="10"/>
      <c r="F117" s="18" t="s">
        <v>11</v>
      </c>
      <c r="G117" s="18" t="s">
        <v>11</v>
      </c>
      <c r="H117" s="10"/>
      <c r="I117" s="19">
        <v>2203821</v>
      </c>
      <c r="J117" s="19">
        <v>1210</v>
      </c>
      <c r="K117" s="17" t="s">
        <v>9</v>
      </c>
      <c r="L117" s="10"/>
      <c r="M117" s="60">
        <v>318</v>
      </c>
      <c r="N117" s="60">
        <v>638</v>
      </c>
      <c r="O117" s="60">
        <v>831</v>
      </c>
      <c r="P117" s="10"/>
      <c r="Q117" s="60">
        <f>N117*$Q$188</f>
        <v>9570</v>
      </c>
      <c r="R117" s="10"/>
      <c r="S117" s="62">
        <f t="shared" si="23"/>
        <v>10208</v>
      </c>
      <c r="T117" s="10"/>
      <c r="U117" s="64">
        <v>28.9</v>
      </c>
      <c r="V117" s="64">
        <v>42.86</v>
      </c>
      <c r="W117" s="10"/>
      <c r="X117" s="43">
        <v>223650000</v>
      </c>
      <c r="Y117" s="36">
        <v>9.6000000000000002E-2</v>
      </c>
      <c r="Z117" s="10"/>
      <c r="AA117" s="20">
        <v>60</v>
      </c>
      <c r="AB117" s="20">
        <v>4</v>
      </c>
      <c r="AC117" s="20">
        <v>1</v>
      </c>
      <c r="AD117" s="20">
        <v>34</v>
      </c>
      <c r="AE117" s="20">
        <v>1</v>
      </c>
      <c r="AF117" s="66">
        <f t="shared" si="24"/>
        <v>100</v>
      </c>
      <c r="AG117" s="10"/>
      <c r="AH117" s="36">
        <v>-5.8000000000000003E-2</v>
      </c>
      <c r="AI117" s="40">
        <v>5581</v>
      </c>
      <c r="AJ117" s="37">
        <v>0.81</v>
      </c>
      <c r="AK117" s="42" t="s">
        <v>210</v>
      </c>
      <c r="AL117" s="41">
        <v>2424</v>
      </c>
      <c r="AN117" s="86"/>
      <c r="AO117" s="87"/>
      <c r="AP117" s="88">
        <f t="shared" si="25"/>
        <v>0</v>
      </c>
      <c r="AR117" s="86">
        <f t="shared" si="26"/>
        <v>0</v>
      </c>
      <c r="AS117" s="87"/>
      <c r="AT117" s="88">
        <f t="shared" si="27"/>
        <v>0</v>
      </c>
      <c r="AV117" s="88">
        <v>0</v>
      </c>
    </row>
    <row r="118" spans="1:48" ht="24" customHeight="1">
      <c r="A118" s="16"/>
      <c r="B118" s="17">
        <f t="shared" si="20"/>
        <v>110</v>
      </c>
      <c r="C118" s="10"/>
      <c r="D118" s="18" t="s">
        <v>53</v>
      </c>
      <c r="E118" s="10"/>
      <c r="F118" s="18" t="s">
        <v>8</v>
      </c>
      <c r="G118" s="18" t="s">
        <v>212</v>
      </c>
      <c r="H118" s="10"/>
      <c r="I118" s="19">
        <v>10610947</v>
      </c>
      <c r="J118" s="19">
        <v>17570</v>
      </c>
      <c r="K118" s="17" t="s">
        <v>14</v>
      </c>
      <c r="L118" s="10"/>
      <c r="M118" s="60">
        <v>611</v>
      </c>
      <c r="N118" s="60">
        <v>630</v>
      </c>
      <c r="O118" s="60">
        <v>630</v>
      </c>
      <c r="P118" s="10"/>
      <c r="Q118" s="60">
        <f>N118*$Q$189</f>
        <v>18900</v>
      </c>
      <c r="R118" s="10"/>
      <c r="S118" s="62">
        <f t="shared" si="23"/>
        <v>19530</v>
      </c>
      <c r="T118" s="10"/>
      <c r="U118" s="64">
        <v>5.9</v>
      </c>
      <c r="V118" s="64">
        <v>5.9</v>
      </c>
      <c r="W118" s="10"/>
      <c r="X118" s="43">
        <f>AP118+AT118</f>
        <v>9305547047.9999981</v>
      </c>
      <c r="Y118" s="36">
        <f>X118/AV118</f>
        <v>4.7698739289558659E-2</v>
      </c>
      <c r="Z118" s="10"/>
      <c r="AA118" s="20">
        <v>53.7</v>
      </c>
      <c r="AB118" s="20">
        <v>10.3</v>
      </c>
      <c r="AC118" s="20">
        <v>8.6999999999999993</v>
      </c>
      <c r="AD118" s="20">
        <v>21.3</v>
      </c>
      <c r="AE118" s="20">
        <v>6</v>
      </c>
      <c r="AF118" s="66">
        <f t="shared" si="24"/>
        <v>100</v>
      </c>
      <c r="AG118" s="10"/>
      <c r="AH118" s="72"/>
      <c r="AI118" s="73"/>
      <c r="AJ118" s="74"/>
      <c r="AK118" s="75"/>
      <c r="AL118" s="76"/>
      <c r="AN118" s="57">
        <v>18463.386999999999</v>
      </c>
      <c r="AO118" s="35">
        <v>80</v>
      </c>
      <c r="AP118" s="43">
        <f t="shared" si="25"/>
        <v>930554704.79999995</v>
      </c>
      <c r="AR118" s="57">
        <f t="shared" si="26"/>
        <v>18463.386999999999</v>
      </c>
      <c r="AS118" s="35">
        <v>24</v>
      </c>
      <c r="AT118" s="43">
        <f t="shared" si="27"/>
        <v>8374992343.1999989</v>
      </c>
      <c r="AV118" s="43">
        <v>195090000000</v>
      </c>
    </row>
    <row r="119" spans="1:48" ht="24" customHeight="1">
      <c r="A119" s="16"/>
      <c r="B119" s="17">
        <f t="shared" si="20"/>
        <v>111</v>
      </c>
      <c r="C119" s="10"/>
      <c r="D119" s="18" t="s">
        <v>70</v>
      </c>
      <c r="E119" s="10"/>
      <c r="F119" s="18" t="s">
        <v>11</v>
      </c>
      <c r="G119" s="18" t="s">
        <v>11</v>
      </c>
      <c r="H119" s="10"/>
      <c r="I119" s="19">
        <v>2038501</v>
      </c>
      <c r="J119" s="19">
        <v>440</v>
      </c>
      <c r="K119" s="17" t="s">
        <v>6</v>
      </c>
      <c r="L119" s="10"/>
      <c r="M119" s="60">
        <v>139</v>
      </c>
      <c r="N119" s="60">
        <v>605</v>
      </c>
      <c r="O119" s="60">
        <v>282</v>
      </c>
      <c r="P119" s="10"/>
      <c r="Q119" s="60">
        <f t="shared" ref="Q119:Q126" si="28">N119*$Q$188</f>
        <v>9075</v>
      </c>
      <c r="R119" s="10"/>
      <c r="S119" s="62">
        <f t="shared" si="23"/>
        <v>9680</v>
      </c>
      <c r="T119" s="10"/>
      <c r="U119" s="64">
        <v>29.7</v>
      </c>
      <c r="V119" s="64">
        <v>13.55</v>
      </c>
      <c r="W119" s="10"/>
      <c r="X119" s="43">
        <v>142330000</v>
      </c>
      <c r="Y119" s="36">
        <v>9.9000000000000005E-2</v>
      </c>
      <c r="Z119" s="10"/>
      <c r="AA119" s="20">
        <v>50</v>
      </c>
      <c r="AB119" s="20">
        <v>8</v>
      </c>
      <c r="AC119" s="20">
        <v>2</v>
      </c>
      <c r="AD119" s="20">
        <v>39</v>
      </c>
      <c r="AE119" s="20">
        <v>1</v>
      </c>
      <c r="AF119" s="66">
        <f t="shared" si="24"/>
        <v>100</v>
      </c>
      <c r="AG119" s="10"/>
      <c r="AH119" s="36">
        <v>-0.04</v>
      </c>
      <c r="AI119" s="40">
        <v>4168</v>
      </c>
      <c r="AJ119" s="37">
        <v>0.6</v>
      </c>
      <c r="AK119" s="42" t="s">
        <v>214</v>
      </c>
      <c r="AL119" s="41">
        <v>713</v>
      </c>
      <c r="AN119" s="86"/>
      <c r="AO119" s="87"/>
      <c r="AP119" s="88">
        <f t="shared" si="25"/>
        <v>0</v>
      </c>
      <c r="AR119" s="86">
        <f t="shared" si="26"/>
        <v>0</v>
      </c>
      <c r="AS119" s="87"/>
      <c r="AT119" s="88">
        <f t="shared" si="27"/>
        <v>0</v>
      </c>
      <c r="AV119" s="88">
        <v>0</v>
      </c>
    </row>
    <row r="120" spans="1:48" ht="24" customHeight="1">
      <c r="A120" s="16"/>
      <c r="B120" s="17">
        <f t="shared" si="20"/>
        <v>112</v>
      </c>
      <c r="C120" s="10"/>
      <c r="D120" s="18" t="s">
        <v>71</v>
      </c>
      <c r="E120" s="10"/>
      <c r="F120" s="18" t="s">
        <v>8</v>
      </c>
      <c r="G120" s="18" t="s">
        <v>212</v>
      </c>
      <c r="H120" s="10"/>
      <c r="I120" s="19">
        <v>3925405</v>
      </c>
      <c r="J120" s="19">
        <v>3810</v>
      </c>
      <c r="K120" s="17" t="s">
        <v>9</v>
      </c>
      <c r="L120" s="10"/>
      <c r="M120" s="60">
        <v>581</v>
      </c>
      <c r="N120" s="60">
        <v>599</v>
      </c>
      <c r="O120" s="60">
        <v>748</v>
      </c>
      <c r="P120" s="10"/>
      <c r="Q120" s="60">
        <f t="shared" si="28"/>
        <v>8985</v>
      </c>
      <c r="R120" s="10"/>
      <c r="S120" s="62">
        <f t="shared" si="23"/>
        <v>9584</v>
      </c>
      <c r="T120" s="10"/>
      <c r="U120" s="64">
        <v>15.3</v>
      </c>
      <c r="V120" s="64">
        <v>20.059999999999999</v>
      </c>
      <c r="W120" s="10"/>
      <c r="X120" s="43">
        <v>768240000</v>
      </c>
      <c r="Y120" s="36">
        <v>5.2999999999999999E-2</v>
      </c>
      <c r="Z120" s="10"/>
      <c r="AA120" s="20">
        <v>59</v>
      </c>
      <c r="AB120" s="20">
        <v>6</v>
      </c>
      <c r="AC120" s="20">
        <v>1</v>
      </c>
      <c r="AD120" s="20">
        <v>33</v>
      </c>
      <c r="AE120" s="20">
        <v>1</v>
      </c>
      <c r="AF120" s="66">
        <f t="shared" si="24"/>
        <v>100</v>
      </c>
      <c r="AG120" s="10"/>
      <c r="AH120" s="36">
        <v>8.2000000000000003E-2</v>
      </c>
      <c r="AI120" s="40">
        <v>28697</v>
      </c>
      <c r="AJ120" s="37">
        <v>0.79</v>
      </c>
      <c r="AK120" s="42" t="s">
        <v>210</v>
      </c>
      <c r="AL120" s="41">
        <v>1064</v>
      </c>
      <c r="AN120" s="86"/>
      <c r="AO120" s="87"/>
      <c r="AP120" s="88">
        <f t="shared" si="25"/>
        <v>0</v>
      </c>
      <c r="AR120" s="86">
        <f t="shared" si="26"/>
        <v>0</v>
      </c>
      <c r="AS120" s="87"/>
      <c r="AT120" s="88">
        <f t="shared" si="27"/>
        <v>0</v>
      </c>
      <c r="AV120" s="88">
        <v>0</v>
      </c>
    </row>
    <row r="121" spans="1:48" ht="24" customHeight="1">
      <c r="A121" s="16"/>
      <c r="B121" s="17">
        <f t="shared" si="20"/>
        <v>113</v>
      </c>
      <c r="C121" s="10"/>
      <c r="D121" s="18" t="s">
        <v>130</v>
      </c>
      <c r="E121" s="10"/>
      <c r="F121" s="18" t="s">
        <v>13</v>
      </c>
      <c r="G121" s="18" t="s">
        <v>222</v>
      </c>
      <c r="H121" s="10"/>
      <c r="I121" s="19">
        <v>4034119</v>
      </c>
      <c r="J121" s="19">
        <v>12140</v>
      </c>
      <c r="K121" s="17" t="s">
        <v>9</v>
      </c>
      <c r="L121" s="10"/>
      <c r="M121" s="60">
        <v>440</v>
      </c>
      <c r="N121" s="60">
        <v>575</v>
      </c>
      <c r="O121" s="60">
        <v>506</v>
      </c>
      <c r="P121" s="10"/>
      <c r="Q121" s="60">
        <f t="shared" si="28"/>
        <v>8625</v>
      </c>
      <c r="R121" s="10"/>
      <c r="S121" s="62">
        <f t="shared" si="23"/>
        <v>9200</v>
      </c>
      <c r="T121" s="10"/>
      <c r="U121" s="64">
        <v>14.3</v>
      </c>
      <c r="V121" s="64">
        <v>13.11</v>
      </c>
      <c r="W121" s="10"/>
      <c r="X121" s="43">
        <v>2750000000</v>
      </c>
      <c r="Y121" s="36">
        <v>4.7E-2</v>
      </c>
      <c r="Z121" s="10"/>
      <c r="AA121" s="20">
        <v>41</v>
      </c>
      <c r="AB121" s="20">
        <v>5</v>
      </c>
      <c r="AC121" s="20">
        <v>5</v>
      </c>
      <c r="AD121" s="20">
        <v>47</v>
      </c>
      <c r="AE121" s="20">
        <v>2</v>
      </c>
      <c r="AF121" s="66">
        <f t="shared" si="24"/>
        <v>100</v>
      </c>
      <c r="AG121" s="10"/>
      <c r="AH121" s="36">
        <v>-9.7000000000000003E-2</v>
      </c>
      <c r="AI121" s="40">
        <v>31942</v>
      </c>
      <c r="AJ121" s="37">
        <v>0.77</v>
      </c>
      <c r="AK121" s="42" t="s">
        <v>210</v>
      </c>
      <c r="AL121" s="41">
        <v>659</v>
      </c>
      <c r="AN121" s="86"/>
      <c r="AO121" s="87"/>
      <c r="AP121" s="88">
        <f t="shared" si="25"/>
        <v>0</v>
      </c>
      <c r="AR121" s="86">
        <f t="shared" si="26"/>
        <v>0</v>
      </c>
      <c r="AS121" s="87"/>
      <c r="AT121" s="88">
        <f t="shared" si="27"/>
        <v>0</v>
      </c>
      <c r="AV121" s="88">
        <v>0</v>
      </c>
    </row>
    <row r="122" spans="1:48" ht="24" customHeight="1">
      <c r="A122" s="16"/>
      <c r="B122" s="17">
        <f t="shared" si="20"/>
        <v>114</v>
      </c>
      <c r="C122" s="10"/>
      <c r="D122" s="18" t="s">
        <v>78</v>
      </c>
      <c r="E122" s="10"/>
      <c r="F122" s="18" t="s">
        <v>11</v>
      </c>
      <c r="G122" s="18" t="s">
        <v>11</v>
      </c>
      <c r="H122" s="10"/>
      <c r="I122" s="19">
        <v>1815698</v>
      </c>
      <c r="J122" s="19">
        <v>620</v>
      </c>
      <c r="K122" s="17" t="s">
        <v>6</v>
      </c>
      <c r="L122" s="10"/>
      <c r="M122" s="60">
        <v>122</v>
      </c>
      <c r="N122" s="60">
        <v>565</v>
      </c>
      <c r="O122" s="60">
        <v>390</v>
      </c>
      <c r="P122" s="10"/>
      <c r="Q122" s="60">
        <f t="shared" si="28"/>
        <v>8475</v>
      </c>
      <c r="R122" s="10"/>
      <c r="S122" s="62">
        <f t="shared" si="23"/>
        <v>9040</v>
      </c>
      <c r="T122" s="10"/>
      <c r="U122" s="64">
        <v>31.1</v>
      </c>
      <c r="V122" s="64">
        <v>21.5</v>
      </c>
      <c r="W122" s="10"/>
      <c r="X122" s="43">
        <v>121900000</v>
      </c>
      <c r="Y122" s="36">
        <v>0.10299999999999999</v>
      </c>
      <c r="Z122" s="10"/>
      <c r="AA122" s="20">
        <v>50</v>
      </c>
      <c r="AB122" s="20">
        <v>10</v>
      </c>
      <c r="AC122" s="20">
        <v>1</v>
      </c>
      <c r="AD122" s="20">
        <v>38</v>
      </c>
      <c r="AE122" s="20">
        <v>1</v>
      </c>
      <c r="AF122" s="66">
        <f t="shared" si="24"/>
        <v>100</v>
      </c>
      <c r="AG122" s="10"/>
      <c r="AH122" s="36">
        <v>-5.7000000000000002E-2</v>
      </c>
      <c r="AI122" s="40">
        <v>3428</v>
      </c>
      <c r="AJ122" s="37">
        <v>0.72</v>
      </c>
      <c r="AK122" s="42" t="s">
        <v>214</v>
      </c>
      <c r="AL122" s="41">
        <v>1202</v>
      </c>
      <c r="AN122" s="86"/>
      <c r="AO122" s="87"/>
      <c r="AP122" s="88">
        <f t="shared" si="25"/>
        <v>0</v>
      </c>
      <c r="AR122" s="86">
        <f t="shared" si="26"/>
        <v>0</v>
      </c>
      <c r="AS122" s="87"/>
      <c r="AT122" s="88">
        <f t="shared" si="27"/>
        <v>0</v>
      </c>
      <c r="AV122" s="88">
        <v>0</v>
      </c>
    </row>
    <row r="123" spans="1:48" ht="24" customHeight="1">
      <c r="A123" s="16"/>
      <c r="B123" s="17">
        <f t="shared" si="20"/>
        <v>115</v>
      </c>
      <c r="C123" s="10"/>
      <c r="D123" s="18" t="s">
        <v>30</v>
      </c>
      <c r="E123" s="10"/>
      <c r="F123" s="18" t="s">
        <v>8</v>
      </c>
      <c r="G123" s="18" t="s">
        <v>212</v>
      </c>
      <c r="H123" s="10"/>
      <c r="I123" s="19">
        <v>3516816</v>
      </c>
      <c r="J123" s="19">
        <v>4880</v>
      </c>
      <c r="K123" s="17" t="s">
        <v>9</v>
      </c>
      <c r="L123" s="10"/>
      <c r="M123" s="60">
        <v>318</v>
      </c>
      <c r="N123" s="60">
        <v>552</v>
      </c>
      <c r="O123" s="60">
        <v>276</v>
      </c>
      <c r="P123" s="10"/>
      <c r="Q123" s="60">
        <f t="shared" si="28"/>
        <v>8280</v>
      </c>
      <c r="R123" s="10"/>
      <c r="S123" s="62">
        <f t="shared" si="23"/>
        <v>8832</v>
      </c>
      <c r="T123" s="10"/>
      <c r="U123" s="64">
        <v>15.7</v>
      </c>
      <c r="V123" s="64">
        <v>7.99</v>
      </c>
      <c r="W123" s="10"/>
      <c r="X123" s="43">
        <v>882580000</v>
      </c>
      <c r="Y123" s="36">
        <v>5.1999999999999998E-2</v>
      </c>
      <c r="Z123" s="10"/>
      <c r="AA123" s="20">
        <v>51</v>
      </c>
      <c r="AB123" s="20">
        <v>14</v>
      </c>
      <c r="AC123" s="20">
        <v>3</v>
      </c>
      <c r="AD123" s="20">
        <v>31</v>
      </c>
      <c r="AE123" s="20">
        <v>1</v>
      </c>
      <c r="AF123" s="66">
        <f t="shared" si="24"/>
        <v>100</v>
      </c>
      <c r="AG123" s="10"/>
      <c r="AH123" s="36">
        <v>4.1000000000000002E-2</v>
      </c>
      <c r="AI123" s="40">
        <v>27816</v>
      </c>
      <c r="AJ123" s="37">
        <v>0.65</v>
      </c>
      <c r="AK123" s="42" t="s">
        <v>210</v>
      </c>
      <c r="AL123" s="41">
        <v>555</v>
      </c>
      <c r="AN123" s="86"/>
      <c r="AO123" s="87"/>
      <c r="AP123" s="88">
        <f t="shared" si="25"/>
        <v>0</v>
      </c>
      <c r="AR123" s="86">
        <f t="shared" si="26"/>
        <v>0</v>
      </c>
      <c r="AS123" s="87"/>
      <c r="AT123" s="88">
        <f t="shared" si="27"/>
        <v>0</v>
      </c>
      <c r="AV123" s="88">
        <v>0</v>
      </c>
    </row>
    <row r="124" spans="1:48" ht="24" customHeight="1">
      <c r="A124" s="16"/>
      <c r="B124" s="17">
        <f t="shared" si="20"/>
        <v>116</v>
      </c>
      <c r="C124" s="10"/>
      <c r="D124" s="18" t="s">
        <v>31</v>
      </c>
      <c r="E124" s="10"/>
      <c r="F124" s="18" t="s">
        <v>11</v>
      </c>
      <c r="G124" s="18" t="s">
        <v>11</v>
      </c>
      <c r="H124" s="10"/>
      <c r="I124" s="19">
        <v>2250260</v>
      </c>
      <c r="J124" s="19">
        <v>6610</v>
      </c>
      <c r="K124" s="17" t="s">
        <v>9</v>
      </c>
      <c r="L124" s="10"/>
      <c r="M124" s="60">
        <v>450</v>
      </c>
      <c r="N124" s="60">
        <v>535</v>
      </c>
      <c r="O124" s="60">
        <v>299</v>
      </c>
      <c r="P124" s="10"/>
      <c r="Q124" s="60">
        <f t="shared" si="28"/>
        <v>8025</v>
      </c>
      <c r="R124" s="10"/>
      <c r="S124" s="62">
        <f t="shared" si="23"/>
        <v>8560</v>
      </c>
      <c r="T124" s="10"/>
      <c r="U124" s="64">
        <v>23.8</v>
      </c>
      <c r="V124" s="64">
        <v>13.33</v>
      </c>
      <c r="W124" s="10"/>
      <c r="X124" s="43">
        <v>1240000000</v>
      </c>
      <c r="Y124" s="36">
        <v>7.9000000000000001E-2</v>
      </c>
      <c r="Z124" s="10"/>
      <c r="AA124" s="20">
        <v>62</v>
      </c>
      <c r="AB124" s="20">
        <v>3</v>
      </c>
      <c r="AC124" s="20">
        <v>1</v>
      </c>
      <c r="AD124" s="20">
        <v>33</v>
      </c>
      <c r="AE124" s="20">
        <v>1</v>
      </c>
      <c r="AF124" s="66">
        <f t="shared" si="24"/>
        <v>100</v>
      </c>
      <c r="AG124" s="10"/>
      <c r="AH124" s="36">
        <v>-5.0999999999999997E-2</v>
      </c>
      <c r="AI124" s="40">
        <v>29031</v>
      </c>
      <c r="AJ124" s="37">
        <v>0.72</v>
      </c>
      <c r="AK124" s="42" t="s">
        <v>214</v>
      </c>
      <c r="AL124" s="41">
        <v>787</v>
      </c>
      <c r="AN124" s="86"/>
      <c r="AO124" s="87"/>
      <c r="AP124" s="88">
        <f t="shared" si="25"/>
        <v>0</v>
      </c>
      <c r="AR124" s="86">
        <f t="shared" si="26"/>
        <v>0</v>
      </c>
      <c r="AS124" s="87"/>
      <c r="AT124" s="88">
        <f t="shared" si="27"/>
        <v>0</v>
      </c>
      <c r="AV124" s="88">
        <v>0</v>
      </c>
    </row>
    <row r="125" spans="1:48" ht="24" customHeight="1">
      <c r="A125" s="16"/>
      <c r="B125" s="17">
        <f t="shared" si="20"/>
        <v>117</v>
      </c>
      <c r="C125" s="10"/>
      <c r="D125" s="18" t="s">
        <v>116</v>
      </c>
      <c r="E125" s="10"/>
      <c r="F125" s="18" t="s">
        <v>18</v>
      </c>
      <c r="G125" s="18" t="s">
        <v>224</v>
      </c>
      <c r="H125" s="10"/>
      <c r="I125" s="19">
        <v>3027398</v>
      </c>
      <c r="J125" s="19">
        <v>3550</v>
      </c>
      <c r="K125" s="17" t="s">
        <v>9</v>
      </c>
      <c r="L125" s="10"/>
      <c r="M125" s="60">
        <v>484</v>
      </c>
      <c r="N125" s="60">
        <v>499</v>
      </c>
      <c r="O125" s="60">
        <v>541</v>
      </c>
      <c r="P125" s="10"/>
      <c r="Q125" s="60">
        <f t="shared" si="28"/>
        <v>7485</v>
      </c>
      <c r="R125" s="10"/>
      <c r="S125" s="62">
        <f t="shared" si="23"/>
        <v>7984</v>
      </c>
      <c r="T125" s="10"/>
      <c r="U125" s="64">
        <v>16.5</v>
      </c>
      <c r="V125" s="64">
        <v>16.95</v>
      </c>
      <c r="W125" s="10"/>
      <c r="X125" s="43">
        <v>613090000</v>
      </c>
      <c r="Y125" s="36">
        <v>5.5E-2</v>
      </c>
      <c r="Z125" s="10"/>
      <c r="AA125" s="20">
        <v>50</v>
      </c>
      <c r="AB125" s="20">
        <v>20</v>
      </c>
      <c r="AC125" s="20">
        <v>1</v>
      </c>
      <c r="AD125" s="20">
        <v>27</v>
      </c>
      <c r="AE125" s="20">
        <v>2</v>
      </c>
      <c r="AF125" s="66">
        <f t="shared" si="24"/>
        <v>100</v>
      </c>
      <c r="AG125" s="10"/>
      <c r="AH125" s="36">
        <v>-0.05</v>
      </c>
      <c r="AI125" s="40">
        <v>27797</v>
      </c>
      <c r="AJ125" s="37">
        <v>0.84</v>
      </c>
      <c r="AK125" s="42" t="s">
        <v>213</v>
      </c>
      <c r="AL125" s="41">
        <v>1037</v>
      </c>
      <c r="AN125" s="86"/>
      <c r="AO125" s="87"/>
      <c r="AP125" s="88">
        <f t="shared" si="25"/>
        <v>0</v>
      </c>
      <c r="AR125" s="86">
        <f t="shared" si="26"/>
        <v>0</v>
      </c>
      <c r="AS125" s="87"/>
      <c r="AT125" s="88">
        <f t="shared" si="27"/>
        <v>0</v>
      </c>
      <c r="AV125" s="88">
        <v>0</v>
      </c>
    </row>
    <row r="126" spans="1:48" ht="24" customHeight="1">
      <c r="A126" s="16"/>
      <c r="B126" s="17">
        <f t="shared" si="20"/>
        <v>118</v>
      </c>
      <c r="C126" s="10"/>
      <c r="D126" s="18" t="s">
        <v>16</v>
      </c>
      <c r="E126" s="10"/>
      <c r="F126" s="18" t="s">
        <v>8</v>
      </c>
      <c r="G126" s="18" t="s">
        <v>212</v>
      </c>
      <c r="H126" s="10"/>
      <c r="I126" s="19">
        <v>2924816</v>
      </c>
      <c r="J126" s="19">
        <v>3760</v>
      </c>
      <c r="K126" s="17" t="s">
        <v>9</v>
      </c>
      <c r="L126" s="10"/>
      <c r="M126" s="60">
        <v>267</v>
      </c>
      <c r="N126" s="60">
        <v>499</v>
      </c>
      <c r="O126" s="60">
        <v>248</v>
      </c>
      <c r="P126" s="10"/>
      <c r="Q126" s="60">
        <f t="shared" si="28"/>
        <v>7485</v>
      </c>
      <c r="R126" s="10"/>
      <c r="S126" s="62">
        <f t="shared" si="23"/>
        <v>7984</v>
      </c>
      <c r="T126" s="10"/>
      <c r="U126" s="64">
        <v>17.100000000000001</v>
      </c>
      <c r="V126" s="64">
        <v>8.18</v>
      </c>
      <c r="W126" s="10"/>
      <c r="X126" s="43">
        <v>598260000</v>
      </c>
      <c r="Y126" s="36">
        <v>5.7000000000000002E-2</v>
      </c>
      <c r="Z126" s="10"/>
      <c r="AA126" s="20">
        <v>48</v>
      </c>
      <c r="AB126" s="20">
        <v>11</v>
      </c>
      <c r="AC126" s="20">
        <v>1</v>
      </c>
      <c r="AD126" s="20">
        <v>39</v>
      </c>
      <c r="AE126" s="20">
        <v>1</v>
      </c>
      <c r="AF126" s="66">
        <f t="shared" si="24"/>
        <v>100</v>
      </c>
      <c r="AG126" s="10"/>
      <c r="AH126" s="36">
        <v>1.4E-2</v>
      </c>
      <c r="AI126" s="40">
        <v>0</v>
      </c>
      <c r="AJ126" s="37">
        <v>0.77</v>
      </c>
      <c r="AK126" s="42" t="s">
        <v>210</v>
      </c>
      <c r="AL126" s="41">
        <v>479</v>
      </c>
      <c r="AN126" s="86"/>
      <c r="AO126" s="87"/>
      <c r="AP126" s="88">
        <f t="shared" si="25"/>
        <v>0</v>
      </c>
      <c r="AR126" s="86">
        <f t="shared" si="26"/>
        <v>0</v>
      </c>
      <c r="AS126" s="87"/>
      <c r="AT126" s="88">
        <f t="shared" si="27"/>
        <v>0</v>
      </c>
      <c r="AV126" s="88">
        <v>0</v>
      </c>
    </row>
    <row r="127" spans="1:48" ht="24" customHeight="1">
      <c r="A127" s="16"/>
      <c r="B127" s="17">
        <f t="shared" si="20"/>
        <v>119</v>
      </c>
      <c r="C127" s="10"/>
      <c r="D127" s="18" t="s">
        <v>180</v>
      </c>
      <c r="E127" s="10"/>
      <c r="F127" s="18" t="s">
        <v>13</v>
      </c>
      <c r="G127" s="18" t="s">
        <v>222</v>
      </c>
      <c r="H127" s="10"/>
      <c r="I127" s="19">
        <v>3444006</v>
      </c>
      <c r="J127" s="19">
        <v>15230</v>
      </c>
      <c r="K127" s="17" t="s">
        <v>14</v>
      </c>
      <c r="L127" s="10"/>
      <c r="M127" s="60">
        <v>446</v>
      </c>
      <c r="N127" s="60">
        <v>460</v>
      </c>
      <c r="O127" s="60">
        <v>460</v>
      </c>
      <c r="P127" s="10"/>
      <c r="Q127" s="60">
        <f>N127*$Q$189</f>
        <v>13800</v>
      </c>
      <c r="R127" s="10"/>
      <c r="S127" s="62">
        <f t="shared" si="23"/>
        <v>14260</v>
      </c>
      <c r="T127" s="10"/>
      <c r="U127" s="64">
        <v>13.4</v>
      </c>
      <c r="V127" s="64">
        <v>13.4</v>
      </c>
      <c r="W127" s="10"/>
      <c r="X127" s="43">
        <f>AP127+AT127</f>
        <v>5662468992</v>
      </c>
      <c r="Y127" s="36">
        <f>X127/AV127</f>
        <v>0.1074717011843304</v>
      </c>
      <c r="Z127" s="10"/>
      <c r="AA127" s="20">
        <v>30.7</v>
      </c>
      <c r="AB127" s="20">
        <v>45.7</v>
      </c>
      <c r="AC127" s="20">
        <v>7</v>
      </c>
      <c r="AD127" s="20">
        <v>16.600000000000001</v>
      </c>
      <c r="AE127" s="20">
        <v>0</v>
      </c>
      <c r="AF127" s="66">
        <f t="shared" si="24"/>
        <v>100</v>
      </c>
      <c r="AG127" s="10"/>
      <c r="AH127" s="72"/>
      <c r="AI127" s="73"/>
      <c r="AJ127" s="74"/>
      <c r="AK127" s="75"/>
      <c r="AL127" s="76"/>
      <c r="AN127" s="57">
        <v>15387.144</v>
      </c>
      <c r="AO127" s="35">
        <v>80</v>
      </c>
      <c r="AP127" s="43">
        <f t="shared" si="25"/>
        <v>566246899.20000005</v>
      </c>
      <c r="AR127" s="57">
        <f t="shared" si="26"/>
        <v>15387.144</v>
      </c>
      <c r="AS127" s="35">
        <v>24</v>
      </c>
      <c r="AT127" s="43">
        <f t="shared" si="27"/>
        <v>5096222092.8000002</v>
      </c>
      <c r="AV127" s="43">
        <v>52688000000</v>
      </c>
    </row>
    <row r="128" spans="1:48" ht="24" customHeight="1">
      <c r="A128" s="16"/>
      <c r="B128" s="17">
        <f t="shared" si="20"/>
        <v>120</v>
      </c>
      <c r="C128" s="10"/>
      <c r="D128" s="18" t="s">
        <v>69</v>
      </c>
      <c r="E128" s="10"/>
      <c r="F128" s="18" t="s">
        <v>11</v>
      </c>
      <c r="G128" s="18" t="s">
        <v>11</v>
      </c>
      <c r="H128" s="10"/>
      <c r="I128" s="19">
        <v>1979786</v>
      </c>
      <c r="J128" s="19">
        <v>7210</v>
      </c>
      <c r="K128" s="17" t="s">
        <v>9</v>
      </c>
      <c r="L128" s="10"/>
      <c r="M128" s="60">
        <v>54</v>
      </c>
      <c r="N128" s="60">
        <v>460</v>
      </c>
      <c r="O128" s="60">
        <v>438</v>
      </c>
      <c r="P128" s="10"/>
      <c r="Q128" s="60">
        <f>N128*$Q$188</f>
        <v>6900</v>
      </c>
      <c r="R128" s="10"/>
      <c r="S128" s="62">
        <f t="shared" si="23"/>
        <v>7360</v>
      </c>
      <c r="T128" s="10"/>
      <c r="U128" s="64">
        <v>23.2</v>
      </c>
      <c r="V128" s="64">
        <v>26.15</v>
      </c>
      <c r="W128" s="10"/>
      <c r="X128" s="43">
        <v>1080000000</v>
      </c>
      <c r="Y128" s="36">
        <v>7.6999999999999999E-2</v>
      </c>
      <c r="Z128" s="10"/>
      <c r="AA128" s="20">
        <v>55</v>
      </c>
      <c r="AB128" s="20">
        <v>4</v>
      </c>
      <c r="AC128" s="20">
        <v>1</v>
      </c>
      <c r="AD128" s="20">
        <v>39</v>
      </c>
      <c r="AE128" s="20">
        <v>1</v>
      </c>
      <c r="AF128" s="66">
        <f t="shared" si="24"/>
        <v>100</v>
      </c>
      <c r="AG128" s="10"/>
      <c r="AH128" s="36">
        <v>-5.1999999999999998E-2</v>
      </c>
      <c r="AI128" s="40">
        <v>9850</v>
      </c>
      <c r="AJ128" s="37">
        <v>0.76</v>
      </c>
      <c r="AK128" s="42" t="s">
        <v>213</v>
      </c>
      <c r="AL128" s="41">
        <v>1568</v>
      </c>
      <c r="AN128" s="86"/>
      <c r="AO128" s="87"/>
      <c r="AP128" s="88">
        <f t="shared" si="25"/>
        <v>0</v>
      </c>
      <c r="AR128" s="86">
        <f t="shared" si="26"/>
        <v>0</v>
      </c>
      <c r="AS128" s="87"/>
      <c r="AT128" s="88">
        <f t="shared" si="27"/>
        <v>0</v>
      </c>
      <c r="AV128" s="88">
        <v>0</v>
      </c>
    </row>
    <row r="129" spans="1:49" ht="24" customHeight="1">
      <c r="A129" s="16"/>
      <c r="B129" s="17">
        <f t="shared" si="20"/>
        <v>121</v>
      </c>
      <c r="C129" s="10"/>
      <c r="D129" s="18" t="s">
        <v>19</v>
      </c>
      <c r="E129" s="10"/>
      <c r="F129" s="18" t="s">
        <v>8</v>
      </c>
      <c r="G129" s="18" t="s">
        <v>212</v>
      </c>
      <c r="H129" s="10"/>
      <c r="I129" s="19">
        <v>8712137</v>
      </c>
      <c r="J129" s="19">
        <v>45230</v>
      </c>
      <c r="K129" s="17" t="s">
        <v>14</v>
      </c>
      <c r="L129" s="10"/>
      <c r="M129" s="60">
        <v>432</v>
      </c>
      <c r="N129" s="60">
        <v>452</v>
      </c>
      <c r="O129" s="60">
        <v>452</v>
      </c>
      <c r="P129" s="10"/>
      <c r="Q129" s="60">
        <f>N129*$Q$189</f>
        <v>13560</v>
      </c>
      <c r="R129" s="10"/>
      <c r="S129" s="62">
        <f t="shared" si="23"/>
        <v>14012</v>
      </c>
      <c r="T129" s="10"/>
      <c r="U129" s="64">
        <v>5.2</v>
      </c>
      <c r="V129" s="64">
        <v>5.2</v>
      </c>
      <c r="W129" s="10"/>
      <c r="X129" s="43">
        <f>AP129+AT129</f>
        <v>16357990287.999998</v>
      </c>
      <c r="Y129" s="36">
        <f>X129/AV129</f>
        <v>4.1388743429109268E-2</v>
      </c>
      <c r="Z129" s="10"/>
      <c r="AA129" s="20">
        <v>43.8</v>
      </c>
      <c r="AB129" s="20">
        <v>22</v>
      </c>
      <c r="AC129" s="20">
        <v>11.1</v>
      </c>
      <c r="AD129" s="20">
        <v>16.899999999999999</v>
      </c>
      <c r="AE129" s="20">
        <v>6.2</v>
      </c>
      <c r="AF129" s="66">
        <f t="shared" si="24"/>
        <v>99.999999999999986</v>
      </c>
      <c r="AG129" s="10"/>
      <c r="AH129" s="72"/>
      <c r="AI129" s="73"/>
      <c r="AJ129" s="74"/>
      <c r="AK129" s="75"/>
      <c r="AL129" s="76"/>
      <c r="AN129" s="57">
        <v>45237.805</v>
      </c>
      <c r="AO129" s="35">
        <v>80</v>
      </c>
      <c r="AP129" s="43">
        <f t="shared" si="25"/>
        <v>1635799028.8</v>
      </c>
      <c r="AR129" s="57">
        <f t="shared" si="26"/>
        <v>45237.805</v>
      </c>
      <c r="AS129" s="35">
        <v>24</v>
      </c>
      <c r="AT129" s="43">
        <f t="shared" si="27"/>
        <v>14722191259.199999</v>
      </c>
      <c r="AV129" s="43">
        <v>395228000000</v>
      </c>
    </row>
    <row r="130" spans="1:49" ht="24" customHeight="1">
      <c r="A130" s="16"/>
      <c r="B130" s="17">
        <f t="shared" si="20"/>
        <v>122</v>
      </c>
      <c r="C130" s="10"/>
      <c r="D130" s="18" t="s">
        <v>7</v>
      </c>
      <c r="E130" s="10"/>
      <c r="F130" s="18" t="s">
        <v>8</v>
      </c>
      <c r="G130" s="18" t="s">
        <v>212</v>
      </c>
      <c r="H130" s="10"/>
      <c r="I130" s="19">
        <v>2926348</v>
      </c>
      <c r="J130" s="19">
        <v>4250</v>
      </c>
      <c r="K130" s="17" t="s">
        <v>9</v>
      </c>
      <c r="L130" s="10"/>
      <c r="M130" s="60">
        <v>269</v>
      </c>
      <c r="N130" s="60">
        <v>399</v>
      </c>
      <c r="O130" s="60">
        <v>251</v>
      </c>
      <c r="P130" s="10"/>
      <c r="Q130" s="60">
        <f>N130*$Q$188</f>
        <v>5985</v>
      </c>
      <c r="R130" s="10"/>
      <c r="S130" s="62">
        <f t="shared" si="23"/>
        <v>6384</v>
      </c>
      <c r="T130" s="10"/>
      <c r="U130" s="64">
        <v>13.6</v>
      </c>
      <c r="V130" s="64">
        <v>9.0399999999999991</v>
      </c>
      <c r="W130" s="10"/>
      <c r="X130" s="43">
        <v>548170000</v>
      </c>
      <c r="Y130" s="36">
        <v>4.5999999999999999E-2</v>
      </c>
      <c r="Z130" s="10"/>
      <c r="AA130" s="20">
        <v>38</v>
      </c>
      <c r="AB130" s="20">
        <v>10</v>
      </c>
      <c r="AC130" s="20">
        <v>4</v>
      </c>
      <c r="AD130" s="20">
        <v>46</v>
      </c>
      <c r="AE130" s="20">
        <v>2</v>
      </c>
      <c r="AF130" s="66">
        <f t="shared" si="24"/>
        <v>100</v>
      </c>
      <c r="AG130" s="10"/>
      <c r="AH130" s="36">
        <v>-1.6E-2</v>
      </c>
      <c r="AI130" s="40">
        <v>19243</v>
      </c>
      <c r="AJ130" s="37">
        <v>0.73</v>
      </c>
      <c r="AK130" s="42" t="s">
        <v>213</v>
      </c>
      <c r="AL130" s="41">
        <v>645</v>
      </c>
      <c r="AN130" s="86"/>
      <c r="AO130" s="87"/>
      <c r="AP130" s="88">
        <f t="shared" si="25"/>
        <v>0</v>
      </c>
      <c r="AR130" s="86">
        <f t="shared" si="26"/>
        <v>0</v>
      </c>
      <c r="AS130" s="87"/>
      <c r="AT130" s="88">
        <f t="shared" si="27"/>
        <v>0</v>
      </c>
      <c r="AV130" s="88">
        <v>0</v>
      </c>
    </row>
    <row r="131" spans="1:49" s="25" customFormat="1" ht="24" customHeight="1">
      <c r="A131" s="27"/>
      <c r="B131" s="17">
        <f t="shared" si="20"/>
        <v>123</v>
      </c>
      <c r="C131" s="24"/>
      <c r="D131" s="18" t="s">
        <v>138</v>
      </c>
      <c r="E131" s="10"/>
      <c r="F131" s="18" t="s">
        <v>8</v>
      </c>
      <c r="G131" s="18" t="s">
        <v>212</v>
      </c>
      <c r="H131" s="10"/>
      <c r="I131" s="19">
        <v>4059608</v>
      </c>
      <c r="J131" s="19">
        <v>2120</v>
      </c>
      <c r="K131" s="17" t="s">
        <v>9</v>
      </c>
      <c r="L131" s="10"/>
      <c r="M131" s="60">
        <v>346</v>
      </c>
      <c r="N131" s="60">
        <v>394</v>
      </c>
      <c r="O131" s="60">
        <v>465</v>
      </c>
      <c r="P131" s="10"/>
      <c r="Q131" s="60">
        <f>N131*$Q$188</f>
        <v>5910</v>
      </c>
      <c r="R131" s="10"/>
      <c r="S131" s="62">
        <f t="shared" si="23"/>
        <v>6304</v>
      </c>
      <c r="T131" s="10"/>
      <c r="U131" s="64">
        <v>9.6999999999999993</v>
      </c>
      <c r="V131" s="64">
        <v>12.43</v>
      </c>
      <c r="W131" s="10"/>
      <c r="X131" s="43">
        <v>250640000</v>
      </c>
      <c r="Y131" s="36">
        <v>3.6999999999999998E-2</v>
      </c>
      <c r="Z131" s="10"/>
      <c r="AA131" s="20">
        <v>50</v>
      </c>
      <c r="AB131" s="20">
        <v>10</v>
      </c>
      <c r="AC131" s="20">
        <v>2</v>
      </c>
      <c r="AD131" s="20">
        <v>36</v>
      </c>
      <c r="AE131" s="20">
        <v>2</v>
      </c>
      <c r="AF131" s="66">
        <f t="shared" si="24"/>
        <v>100</v>
      </c>
      <c r="AG131" s="10"/>
      <c r="AH131" s="36">
        <v>-6.0999999999999999E-2</v>
      </c>
      <c r="AI131" s="40">
        <v>22028</v>
      </c>
      <c r="AJ131" s="37">
        <v>0.81</v>
      </c>
      <c r="AK131" s="42" t="s">
        <v>210</v>
      </c>
      <c r="AL131" s="41">
        <v>736</v>
      </c>
      <c r="AM131" s="4"/>
      <c r="AN131" s="86"/>
      <c r="AO131" s="87"/>
      <c r="AP131" s="88">
        <f t="shared" si="25"/>
        <v>0</v>
      </c>
      <c r="AQ131" s="4"/>
      <c r="AR131" s="86">
        <f t="shared" si="26"/>
        <v>0</v>
      </c>
      <c r="AS131" s="87"/>
      <c r="AT131" s="88">
        <f t="shared" si="27"/>
        <v>0</v>
      </c>
      <c r="AU131" s="4"/>
      <c r="AV131" s="88">
        <v>0</v>
      </c>
      <c r="AW131" s="4"/>
    </row>
    <row r="132" spans="1:49" ht="24" customHeight="1">
      <c r="A132" s="16"/>
      <c r="B132" s="17">
        <f t="shared" si="20"/>
        <v>124</v>
      </c>
      <c r="C132" s="10"/>
      <c r="D132" s="18" t="s">
        <v>90</v>
      </c>
      <c r="E132" s="10"/>
      <c r="F132" s="18" t="s">
        <v>13</v>
      </c>
      <c r="G132" s="18" t="s">
        <v>222</v>
      </c>
      <c r="H132" s="10"/>
      <c r="I132" s="19">
        <v>2881355</v>
      </c>
      <c r="J132" s="19">
        <v>4660</v>
      </c>
      <c r="K132" s="17" t="s">
        <v>9</v>
      </c>
      <c r="L132" s="10"/>
      <c r="M132" s="60">
        <v>379</v>
      </c>
      <c r="N132" s="60">
        <v>391</v>
      </c>
      <c r="O132" s="60">
        <v>282</v>
      </c>
      <c r="P132" s="10"/>
      <c r="Q132" s="60">
        <f>N132*$Q$188</f>
        <v>5865</v>
      </c>
      <c r="R132" s="10"/>
      <c r="S132" s="62">
        <f t="shared" si="23"/>
        <v>6256</v>
      </c>
      <c r="T132" s="10"/>
      <c r="U132" s="64">
        <v>13.6</v>
      </c>
      <c r="V132" s="64">
        <v>10.15</v>
      </c>
      <c r="W132" s="10"/>
      <c r="X132" s="43">
        <v>634940000</v>
      </c>
      <c r="Y132" s="36">
        <v>4.4999999999999998E-2</v>
      </c>
      <c r="Z132" s="10"/>
      <c r="AA132" s="20">
        <v>50</v>
      </c>
      <c r="AB132" s="20">
        <v>18</v>
      </c>
      <c r="AC132" s="20">
        <v>7</v>
      </c>
      <c r="AD132" s="20">
        <v>24</v>
      </c>
      <c r="AE132" s="20">
        <v>1</v>
      </c>
      <c r="AF132" s="66">
        <f t="shared" si="24"/>
        <v>100</v>
      </c>
      <c r="AG132" s="10"/>
      <c r="AH132" s="36">
        <v>-3.0000000000000001E-3</v>
      </c>
      <c r="AI132" s="40">
        <v>18787</v>
      </c>
      <c r="AJ132" s="37">
        <v>0.75</v>
      </c>
      <c r="AK132" s="42" t="s">
        <v>210</v>
      </c>
      <c r="AL132" s="41">
        <v>505</v>
      </c>
      <c r="AN132" s="86"/>
      <c r="AO132" s="87"/>
      <c r="AP132" s="88">
        <f t="shared" si="25"/>
        <v>0</v>
      </c>
      <c r="AR132" s="86">
        <f t="shared" si="26"/>
        <v>0</v>
      </c>
      <c r="AS132" s="87"/>
      <c r="AT132" s="88">
        <f t="shared" si="27"/>
        <v>0</v>
      </c>
      <c r="AV132" s="88">
        <v>0</v>
      </c>
    </row>
    <row r="133" spans="1:49" ht="24" customHeight="1">
      <c r="A133" s="16"/>
      <c r="B133" s="17">
        <f t="shared" si="20"/>
        <v>125</v>
      </c>
      <c r="C133" s="10"/>
      <c r="D133" s="18" t="s">
        <v>124</v>
      </c>
      <c r="E133" s="10"/>
      <c r="F133" s="18" t="s">
        <v>18</v>
      </c>
      <c r="G133" s="18" t="s">
        <v>224</v>
      </c>
      <c r="H133" s="10"/>
      <c r="I133" s="19">
        <v>4660833</v>
      </c>
      <c r="J133" s="19">
        <v>39070</v>
      </c>
      <c r="K133" s="17" t="s">
        <v>14</v>
      </c>
      <c r="L133" s="10"/>
      <c r="M133" s="60">
        <v>327</v>
      </c>
      <c r="N133" s="60">
        <v>364</v>
      </c>
      <c r="O133" s="60">
        <v>364</v>
      </c>
      <c r="P133" s="10"/>
      <c r="Q133" s="60">
        <f>N133*$Q$189</f>
        <v>10920</v>
      </c>
      <c r="R133" s="10"/>
      <c r="S133" s="62">
        <f t="shared" si="23"/>
        <v>11284</v>
      </c>
      <c r="T133" s="10"/>
      <c r="U133" s="64">
        <v>7.8</v>
      </c>
      <c r="V133" s="64">
        <v>7.8</v>
      </c>
      <c r="W133" s="10"/>
      <c r="X133" s="43">
        <f>AP133+AT133</f>
        <v>11655819302.4</v>
      </c>
      <c r="Y133" s="36">
        <f>X133/AV133</f>
        <v>6.2047224453032672E-2</v>
      </c>
      <c r="Z133" s="10"/>
      <c r="AA133" s="20">
        <v>68.5</v>
      </c>
      <c r="AB133" s="20">
        <v>15.9</v>
      </c>
      <c r="AC133" s="20">
        <v>1.5</v>
      </c>
      <c r="AD133" s="20">
        <v>7.6</v>
      </c>
      <c r="AE133" s="20">
        <v>6.5</v>
      </c>
      <c r="AF133" s="66">
        <f t="shared" si="24"/>
        <v>100</v>
      </c>
      <c r="AG133" s="10"/>
      <c r="AH133" s="72"/>
      <c r="AI133" s="73"/>
      <c r="AJ133" s="74"/>
      <c r="AK133" s="75"/>
      <c r="AL133" s="76"/>
      <c r="AN133" s="57">
        <v>40026.851999999999</v>
      </c>
      <c r="AO133" s="35">
        <v>80</v>
      </c>
      <c r="AP133" s="43">
        <f t="shared" si="25"/>
        <v>1165581930.24</v>
      </c>
      <c r="AR133" s="57">
        <f t="shared" si="26"/>
        <v>40026.851999999999</v>
      </c>
      <c r="AS133" s="35">
        <v>24</v>
      </c>
      <c r="AT133" s="43">
        <f t="shared" si="27"/>
        <v>10490237372.16</v>
      </c>
      <c r="AV133" s="43">
        <v>187854000000</v>
      </c>
    </row>
    <row r="134" spans="1:49" ht="24" customHeight="1">
      <c r="A134" s="16"/>
      <c r="B134" s="17">
        <f t="shared" si="20"/>
        <v>126</v>
      </c>
      <c r="C134" s="10"/>
      <c r="D134" s="18" t="s">
        <v>64</v>
      </c>
      <c r="E134" s="10"/>
      <c r="F134" s="18" t="s">
        <v>11</v>
      </c>
      <c r="G134" s="18" t="s">
        <v>11</v>
      </c>
      <c r="H134" s="10"/>
      <c r="I134" s="19">
        <v>1343098</v>
      </c>
      <c r="J134" s="19">
        <v>2830</v>
      </c>
      <c r="K134" s="17" t="s">
        <v>9</v>
      </c>
      <c r="L134" s="10"/>
      <c r="M134" s="60">
        <v>203</v>
      </c>
      <c r="N134" s="60">
        <v>361</v>
      </c>
      <c r="O134" s="60">
        <v>386</v>
      </c>
      <c r="P134" s="10"/>
      <c r="Q134" s="60">
        <f>N134*$Q$188</f>
        <v>5415</v>
      </c>
      <c r="R134" s="10"/>
      <c r="S134" s="62">
        <f t="shared" si="23"/>
        <v>5776</v>
      </c>
      <c r="T134" s="10"/>
      <c r="U134" s="64">
        <v>26.9</v>
      </c>
      <c r="V134" s="64">
        <v>34.68</v>
      </c>
      <c r="W134" s="10"/>
      <c r="X134" s="43">
        <v>341160000</v>
      </c>
      <c r="Y134" s="36">
        <v>8.8999999999999996E-2</v>
      </c>
      <c r="Z134" s="10"/>
      <c r="AA134" s="20">
        <v>61</v>
      </c>
      <c r="AB134" s="20">
        <v>4</v>
      </c>
      <c r="AC134" s="20">
        <v>1</v>
      </c>
      <c r="AD134" s="20">
        <v>33</v>
      </c>
      <c r="AE134" s="20">
        <v>1</v>
      </c>
      <c r="AF134" s="66">
        <f t="shared" si="24"/>
        <v>100</v>
      </c>
      <c r="AG134" s="10"/>
      <c r="AH134" s="36">
        <v>-0.13100000000000001</v>
      </c>
      <c r="AI134" s="40">
        <v>7433</v>
      </c>
      <c r="AJ134" s="37">
        <v>0.81</v>
      </c>
      <c r="AK134" s="42" t="s">
        <v>210</v>
      </c>
      <c r="AL134" s="41">
        <v>2042</v>
      </c>
      <c r="AN134" s="86"/>
      <c r="AO134" s="87"/>
      <c r="AP134" s="88">
        <f t="shared" si="25"/>
        <v>0</v>
      </c>
      <c r="AR134" s="86">
        <f t="shared" si="26"/>
        <v>0</v>
      </c>
      <c r="AS134" s="87"/>
      <c r="AT134" s="88">
        <f t="shared" si="27"/>
        <v>0</v>
      </c>
      <c r="AV134" s="88">
        <v>0</v>
      </c>
    </row>
    <row r="135" spans="1:49" ht="24" customHeight="1">
      <c r="A135" s="16"/>
      <c r="B135" s="17">
        <f t="shared" si="20"/>
        <v>127</v>
      </c>
      <c r="C135" s="10"/>
      <c r="D135" s="18" t="s">
        <v>88</v>
      </c>
      <c r="E135" s="10"/>
      <c r="F135" s="18" t="s">
        <v>8</v>
      </c>
      <c r="G135" s="18" t="s">
        <v>212</v>
      </c>
      <c r="H135" s="10"/>
      <c r="I135" s="19">
        <v>8191828</v>
      </c>
      <c r="J135" s="19">
        <v>36190</v>
      </c>
      <c r="K135" s="17" t="s">
        <v>14</v>
      </c>
      <c r="L135" s="10"/>
      <c r="M135" s="60">
        <v>335</v>
      </c>
      <c r="N135" s="60">
        <v>345</v>
      </c>
      <c r="O135" s="60">
        <v>345</v>
      </c>
      <c r="P135" s="10"/>
      <c r="Q135" s="60">
        <f>N135*$Q$189</f>
        <v>10350</v>
      </c>
      <c r="R135" s="10"/>
      <c r="S135" s="62">
        <f t="shared" si="23"/>
        <v>10695</v>
      </c>
      <c r="T135" s="10"/>
      <c r="U135" s="64">
        <v>4.2</v>
      </c>
      <c r="V135" s="64">
        <v>4.2</v>
      </c>
      <c r="W135" s="10"/>
      <c r="X135" s="43">
        <f>AP135+AT135</f>
        <v>10300768224</v>
      </c>
      <c r="Y135" s="36">
        <f>X135/AV135</f>
        <v>3.2295770271922646E-2</v>
      </c>
      <c r="Z135" s="10"/>
      <c r="AA135" s="20">
        <v>46.3</v>
      </c>
      <c r="AB135" s="20">
        <v>12.2</v>
      </c>
      <c r="AC135" s="20">
        <v>2.7</v>
      </c>
      <c r="AD135" s="20">
        <v>28.7</v>
      </c>
      <c r="AE135" s="20">
        <v>10.1</v>
      </c>
      <c r="AF135" s="66">
        <f t="shared" si="24"/>
        <v>100</v>
      </c>
      <c r="AG135" s="10"/>
      <c r="AH135" s="72"/>
      <c r="AI135" s="73"/>
      <c r="AJ135" s="74"/>
      <c r="AK135" s="75"/>
      <c r="AL135" s="76"/>
      <c r="AN135" s="57">
        <v>37321.624000000003</v>
      </c>
      <c r="AO135" s="35">
        <v>80</v>
      </c>
      <c r="AP135" s="43">
        <f t="shared" si="25"/>
        <v>1030076822.4000001</v>
      </c>
      <c r="AR135" s="57">
        <f t="shared" si="26"/>
        <v>37321.624000000003</v>
      </c>
      <c r="AS135" s="35">
        <v>24</v>
      </c>
      <c r="AT135" s="43">
        <f t="shared" si="27"/>
        <v>9270691401.6000004</v>
      </c>
      <c r="AV135" s="43">
        <v>318951000000</v>
      </c>
    </row>
    <row r="136" spans="1:49" ht="24" customHeight="1">
      <c r="A136" s="16"/>
      <c r="B136" s="17">
        <f t="shared" si="20"/>
        <v>128</v>
      </c>
      <c r="C136" s="10"/>
      <c r="D136" s="18" t="s">
        <v>50</v>
      </c>
      <c r="E136" s="10"/>
      <c r="F136" s="18" t="s">
        <v>8</v>
      </c>
      <c r="G136" s="18" t="s">
        <v>212</v>
      </c>
      <c r="H136" s="10"/>
      <c r="I136" s="19">
        <v>4213265</v>
      </c>
      <c r="J136" s="19">
        <v>12110</v>
      </c>
      <c r="K136" s="17" t="s">
        <v>9</v>
      </c>
      <c r="L136" s="10"/>
      <c r="M136" s="60">
        <v>307</v>
      </c>
      <c r="N136" s="60">
        <v>340</v>
      </c>
      <c r="O136" s="60">
        <v>388</v>
      </c>
      <c r="P136" s="10"/>
      <c r="Q136" s="60">
        <f>N136*$Q$188</f>
        <v>5100</v>
      </c>
      <c r="R136" s="10"/>
      <c r="S136" s="62">
        <f t="shared" si="23"/>
        <v>5440</v>
      </c>
      <c r="T136" s="10"/>
      <c r="U136" s="64">
        <v>8.1</v>
      </c>
      <c r="V136" s="64">
        <v>9.0399999999999991</v>
      </c>
      <c r="W136" s="10"/>
      <c r="X136" s="43">
        <v>1400000000</v>
      </c>
      <c r="Y136" s="36">
        <v>2.7E-2</v>
      </c>
      <c r="Z136" s="10"/>
      <c r="AA136" s="20">
        <v>48</v>
      </c>
      <c r="AB136" s="20">
        <v>12</v>
      </c>
      <c r="AC136" s="20">
        <v>10</v>
      </c>
      <c r="AD136" s="20">
        <v>29</v>
      </c>
      <c r="AE136" s="20">
        <v>1</v>
      </c>
      <c r="AF136" s="66">
        <f t="shared" si="24"/>
        <v>100</v>
      </c>
      <c r="AG136" s="10"/>
      <c r="AH136" s="36">
        <v>-7.3999999999999996E-2</v>
      </c>
      <c r="AI136" s="40">
        <v>47376</v>
      </c>
      <c r="AJ136" s="37">
        <v>0.66</v>
      </c>
      <c r="AK136" s="42" t="s">
        <v>210</v>
      </c>
      <c r="AL136" s="41">
        <v>702</v>
      </c>
      <c r="AN136" s="86"/>
      <c r="AO136" s="87"/>
      <c r="AP136" s="88">
        <f t="shared" si="25"/>
        <v>0</v>
      </c>
      <c r="AR136" s="86">
        <f t="shared" si="26"/>
        <v>0</v>
      </c>
      <c r="AS136" s="87"/>
      <c r="AT136" s="88">
        <f t="shared" si="27"/>
        <v>0</v>
      </c>
      <c r="AV136" s="88">
        <v>0</v>
      </c>
    </row>
    <row r="137" spans="1:49" ht="24" customHeight="1">
      <c r="A137" s="16"/>
      <c r="B137" s="17">
        <f t="shared" si="20"/>
        <v>129</v>
      </c>
      <c r="C137" s="10"/>
      <c r="D137" s="18" t="s">
        <v>151</v>
      </c>
      <c r="E137" s="10"/>
      <c r="F137" s="18" t="s">
        <v>8</v>
      </c>
      <c r="G137" s="18" t="s">
        <v>212</v>
      </c>
      <c r="H137" s="10"/>
      <c r="I137" s="19">
        <v>5444218</v>
      </c>
      <c r="J137" s="19">
        <v>16810</v>
      </c>
      <c r="K137" s="17" t="s">
        <v>14</v>
      </c>
      <c r="L137" s="10"/>
      <c r="M137" s="60">
        <v>275</v>
      </c>
      <c r="N137" s="60">
        <v>330</v>
      </c>
      <c r="O137" s="60">
        <v>330</v>
      </c>
      <c r="P137" s="10"/>
      <c r="Q137" s="60">
        <f>N137*$Q$189</f>
        <v>9900</v>
      </c>
      <c r="R137" s="10"/>
      <c r="S137" s="62">
        <f t="shared" ref="S137:S168" si="29">Q137+N137</f>
        <v>10230</v>
      </c>
      <c r="T137" s="10"/>
      <c r="U137" s="64">
        <v>6.1</v>
      </c>
      <c r="V137" s="64">
        <v>6.1</v>
      </c>
      <c r="W137" s="10"/>
      <c r="X137" s="43">
        <f>AP137+AT137</f>
        <v>4357583472</v>
      </c>
      <c r="Y137" s="36">
        <f>X137/AV137</f>
        <v>4.8611500005577804E-2</v>
      </c>
      <c r="Z137" s="10"/>
      <c r="AA137" s="20">
        <v>50.2</v>
      </c>
      <c r="AB137" s="20">
        <v>8.6999999999999993</v>
      </c>
      <c r="AC137" s="20">
        <v>7.6</v>
      </c>
      <c r="AD137" s="20">
        <v>29.1</v>
      </c>
      <c r="AE137" s="20">
        <v>4.4000000000000004</v>
      </c>
      <c r="AF137" s="66">
        <f t="shared" ref="AF137:AF168" si="30">SUM(AA137:AE137)</f>
        <v>100</v>
      </c>
      <c r="AG137" s="10"/>
      <c r="AH137" s="72"/>
      <c r="AI137" s="73"/>
      <c r="AJ137" s="74"/>
      <c r="AK137" s="75"/>
      <c r="AL137" s="76"/>
      <c r="AN137" s="57">
        <v>16505.998</v>
      </c>
      <c r="AO137" s="35">
        <v>80</v>
      </c>
      <c r="AP137" s="43">
        <f t="shared" ref="AP137:AP168" si="31">N137*AN137*AO137</f>
        <v>435758347.19999999</v>
      </c>
      <c r="AR137" s="57">
        <f t="shared" ref="AR137:AR168" si="32">AN137</f>
        <v>16505.998</v>
      </c>
      <c r="AS137" s="35">
        <v>24</v>
      </c>
      <c r="AT137" s="43">
        <f t="shared" ref="AT137:AT168" si="33">Q137*AR137*AS137</f>
        <v>3921825124.7999997</v>
      </c>
      <c r="AV137" s="43">
        <v>89641000000</v>
      </c>
    </row>
    <row r="138" spans="1:49" ht="24" customHeight="1">
      <c r="A138" s="16"/>
      <c r="B138" s="17">
        <f t="shared" si="20"/>
        <v>130</v>
      </c>
      <c r="C138" s="10"/>
      <c r="D138" s="18" t="s">
        <v>61</v>
      </c>
      <c r="E138" s="10"/>
      <c r="F138" s="18" t="s">
        <v>11</v>
      </c>
      <c r="G138" s="18" t="s">
        <v>11</v>
      </c>
      <c r="H138" s="10"/>
      <c r="I138" s="19">
        <v>1221490</v>
      </c>
      <c r="J138" s="19">
        <v>6550</v>
      </c>
      <c r="K138" s="17" t="s">
        <v>9</v>
      </c>
      <c r="L138" s="10"/>
      <c r="M138" s="60">
        <v>41</v>
      </c>
      <c r="N138" s="60">
        <v>300</v>
      </c>
      <c r="O138" s="60">
        <v>217</v>
      </c>
      <c r="P138" s="10"/>
      <c r="Q138" s="60">
        <f>N138*$Q$188</f>
        <v>4500</v>
      </c>
      <c r="R138" s="10"/>
      <c r="S138" s="62">
        <f t="shared" si="29"/>
        <v>4800</v>
      </c>
      <c r="T138" s="10"/>
      <c r="U138" s="64">
        <v>24.6</v>
      </c>
      <c r="V138" s="64">
        <v>16.690000000000001</v>
      </c>
      <c r="W138" s="10"/>
      <c r="X138" s="43">
        <v>919590000</v>
      </c>
      <c r="Y138" s="36">
        <v>8.2000000000000003E-2</v>
      </c>
      <c r="Z138" s="10"/>
      <c r="AA138" s="20">
        <v>48</v>
      </c>
      <c r="AB138" s="20">
        <v>3</v>
      </c>
      <c r="AC138" s="20">
        <v>1</v>
      </c>
      <c r="AD138" s="20">
        <v>47</v>
      </c>
      <c r="AE138" s="20">
        <v>1</v>
      </c>
      <c r="AF138" s="66">
        <f t="shared" si="30"/>
        <v>100</v>
      </c>
      <c r="AG138" s="10"/>
      <c r="AH138" s="36">
        <v>-3.0000000000000001E-3</v>
      </c>
      <c r="AI138" s="40">
        <v>11707</v>
      </c>
      <c r="AJ138" s="37">
        <v>0.73</v>
      </c>
      <c r="AK138" s="42" t="s">
        <v>213</v>
      </c>
      <c r="AL138" s="41">
        <v>1094</v>
      </c>
      <c r="AN138" s="86"/>
      <c r="AO138" s="87"/>
      <c r="AP138" s="88">
        <f t="shared" si="31"/>
        <v>0</v>
      </c>
      <c r="AR138" s="86">
        <f t="shared" si="32"/>
        <v>0</v>
      </c>
      <c r="AS138" s="87"/>
      <c r="AT138" s="88">
        <f t="shared" si="33"/>
        <v>0</v>
      </c>
      <c r="AV138" s="88">
        <v>0</v>
      </c>
    </row>
    <row r="139" spans="1:49" ht="24" customHeight="1">
      <c r="A139" s="16"/>
      <c r="B139" s="17">
        <f t="shared" si="20"/>
        <v>131</v>
      </c>
      <c r="C139" s="10"/>
      <c r="D139" s="18" t="s">
        <v>161</v>
      </c>
      <c r="E139" s="10"/>
      <c r="F139" s="18" t="s">
        <v>8</v>
      </c>
      <c r="G139" s="18" t="s">
        <v>212</v>
      </c>
      <c r="H139" s="10"/>
      <c r="I139" s="19">
        <v>9837533</v>
      </c>
      <c r="J139" s="19">
        <v>54630</v>
      </c>
      <c r="K139" s="17" t="s">
        <v>14</v>
      </c>
      <c r="L139" s="10"/>
      <c r="M139" s="60">
        <v>270</v>
      </c>
      <c r="N139" s="60">
        <v>278</v>
      </c>
      <c r="O139" s="60">
        <v>278</v>
      </c>
      <c r="P139" s="10"/>
      <c r="Q139" s="60">
        <f>N139*$Q$189</f>
        <v>8340</v>
      </c>
      <c r="R139" s="10"/>
      <c r="S139" s="62">
        <f t="shared" si="29"/>
        <v>8618</v>
      </c>
      <c r="T139" s="10"/>
      <c r="U139" s="64">
        <v>2.8</v>
      </c>
      <c r="V139" s="64">
        <v>2.8</v>
      </c>
      <c r="W139" s="10"/>
      <c r="X139" s="43">
        <f>AP139+AT139</f>
        <v>11559061412.800001</v>
      </c>
      <c r="Y139" s="36">
        <f>X139/AV139</f>
        <v>2.2412401138549361E-2</v>
      </c>
      <c r="Z139" s="10"/>
      <c r="AA139" s="20">
        <v>53.7</v>
      </c>
      <c r="AB139" s="20">
        <v>16.3</v>
      </c>
      <c r="AC139" s="20">
        <v>8.1</v>
      </c>
      <c r="AD139" s="20">
        <v>15.6</v>
      </c>
      <c r="AE139" s="20">
        <v>6.3</v>
      </c>
      <c r="AF139" s="66">
        <f t="shared" si="30"/>
        <v>99.999999999999986</v>
      </c>
      <c r="AG139" s="10"/>
      <c r="AH139" s="72"/>
      <c r="AI139" s="73"/>
      <c r="AJ139" s="74"/>
      <c r="AK139" s="75"/>
      <c r="AL139" s="76"/>
      <c r="AN139" s="57">
        <v>51974.197</v>
      </c>
      <c r="AO139" s="35">
        <v>80</v>
      </c>
      <c r="AP139" s="43">
        <f t="shared" si="31"/>
        <v>1155906141.28</v>
      </c>
      <c r="AR139" s="57">
        <f t="shared" si="32"/>
        <v>51974.197</v>
      </c>
      <c r="AS139" s="35">
        <v>24</v>
      </c>
      <c r="AT139" s="43">
        <f t="shared" si="33"/>
        <v>10403155271.52</v>
      </c>
      <c r="AV139" s="43">
        <v>515744000000</v>
      </c>
    </row>
    <row r="140" spans="1:49" ht="24" customHeight="1">
      <c r="A140" s="16"/>
      <c r="B140" s="17">
        <f t="shared" si="20"/>
        <v>132</v>
      </c>
      <c r="C140" s="10"/>
      <c r="D140" s="18" t="s">
        <v>67</v>
      </c>
      <c r="E140" s="10"/>
      <c r="F140" s="18" t="s">
        <v>8</v>
      </c>
      <c r="G140" s="18" t="s">
        <v>212</v>
      </c>
      <c r="H140" s="10"/>
      <c r="I140" s="19">
        <v>5503132</v>
      </c>
      <c r="J140" s="19">
        <v>44730</v>
      </c>
      <c r="K140" s="17" t="s">
        <v>14</v>
      </c>
      <c r="L140" s="10"/>
      <c r="M140" s="60">
        <v>252</v>
      </c>
      <c r="N140" s="60">
        <v>260</v>
      </c>
      <c r="O140" s="60">
        <v>260</v>
      </c>
      <c r="P140" s="10"/>
      <c r="Q140" s="60">
        <f>N140*$Q$189</f>
        <v>7800</v>
      </c>
      <c r="R140" s="10"/>
      <c r="S140" s="62">
        <f t="shared" si="29"/>
        <v>8060</v>
      </c>
      <c r="T140" s="10"/>
      <c r="U140" s="64">
        <v>4.7</v>
      </c>
      <c r="V140" s="64">
        <v>4.7</v>
      </c>
      <c r="W140" s="10"/>
      <c r="X140" s="43">
        <f>AP140+AT140</f>
        <v>9105707520</v>
      </c>
      <c r="Y140" s="36">
        <f>X140/AV140</f>
        <v>3.785055293677516E-2</v>
      </c>
      <c r="Z140" s="10"/>
      <c r="AA140" s="20">
        <v>64.7</v>
      </c>
      <c r="AB140" s="20">
        <v>8.6999999999999993</v>
      </c>
      <c r="AC140" s="20">
        <v>9.5</v>
      </c>
      <c r="AD140" s="20">
        <v>10.7</v>
      </c>
      <c r="AE140" s="20">
        <v>6.4</v>
      </c>
      <c r="AF140" s="66">
        <f t="shared" si="30"/>
        <v>100.00000000000001</v>
      </c>
      <c r="AG140" s="10"/>
      <c r="AH140" s="72"/>
      <c r="AI140" s="73"/>
      <c r="AJ140" s="74"/>
      <c r="AK140" s="75"/>
      <c r="AL140" s="76"/>
      <c r="AN140" s="57">
        <v>43777.440000000002</v>
      </c>
      <c r="AO140" s="35">
        <v>80</v>
      </c>
      <c r="AP140" s="43">
        <f t="shared" si="31"/>
        <v>910570752</v>
      </c>
      <c r="AR140" s="57">
        <f t="shared" si="32"/>
        <v>43777.440000000002</v>
      </c>
      <c r="AS140" s="35">
        <v>24</v>
      </c>
      <c r="AT140" s="43">
        <f t="shared" si="33"/>
        <v>8195136768</v>
      </c>
      <c r="AV140" s="43">
        <v>240570000000</v>
      </c>
    </row>
    <row r="141" spans="1:49" ht="24" customHeight="1">
      <c r="A141" s="16"/>
      <c r="B141" s="17">
        <f t="shared" ref="B141:B183" si="34">B140+1</f>
        <v>133</v>
      </c>
      <c r="C141" s="10"/>
      <c r="D141" s="18" t="s">
        <v>185</v>
      </c>
      <c r="E141" s="10"/>
      <c r="F141" s="18" t="s">
        <v>5</v>
      </c>
      <c r="G141" s="18" t="s">
        <v>226</v>
      </c>
      <c r="H141" s="10"/>
      <c r="I141" s="19">
        <v>4790705</v>
      </c>
      <c r="J141" s="19">
        <v>3230</v>
      </c>
      <c r="K141" s="17" t="s">
        <v>9</v>
      </c>
      <c r="L141" s="10"/>
      <c r="M141" s="60">
        <v>159</v>
      </c>
      <c r="N141" s="60">
        <v>252</v>
      </c>
      <c r="O141" s="60">
        <v>0</v>
      </c>
      <c r="P141" s="10"/>
      <c r="Q141" s="60">
        <f>N141*$Q$188</f>
        <v>3780</v>
      </c>
      <c r="R141" s="10"/>
      <c r="S141" s="62">
        <f t="shared" si="29"/>
        <v>4032</v>
      </c>
      <c r="T141" s="10"/>
      <c r="U141" s="64">
        <v>5.3</v>
      </c>
      <c r="V141" s="64">
        <v>0</v>
      </c>
      <c r="W141" s="10"/>
      <c r="X141" s="43">
        <v>247150000</v>
      </c>
      <c r="Y141" s="36">
        <v>1.7999999999999999E-2</v>
      </c>
      <c r="Z141" s="10"/>
      <c r="AA141" s="20">
        <v>55</v>
      </c>
      <c r="AB141" s="20">
        <v>2</v>
      </c>
      <c r="AC141" s="20">
        <v>1</v>
      </c>
      <c r="AD141" s="20">
        <v>33</v>
      </c>
      <c r="AE141" s="20">
        <v>9</v>
      </c>
      <c r="AF141" s="66">
        <f t="shared" si="30"/>
        <v>100</v>
      </c>
      <c r="AG141" s="10"/>
      <c r="AH141" s="36">
        <v>-5.3999999999999999E-2</v>
      </c>
      <c r="AI141" s="40">
        <v>5602</v>
      </c>
      <c r="AJ141" s="37">
        <v>0.65</v>
      </c>
      <c r="AK141" s="42" t="s">
        <v>214</v>
      </c>
      <c r="AL141" s="41">
        <v>0</v>
      </c>
      <c r="AN141" s="86"/>
      <c r="AO141" s="87"/>
      <c r="AP141" s="88">
        <f t="shared" si="31"/>
        <v>0</v>
      </c>
      <c r="AR141" s="86">
        <f t="shared" si="32"/>
        <v>0</v>
      </c>
      <c r="AS141" s="87"/>
      <c r="AT141" s="88">
        <f t="shared" si="33"/>
        <v>0</v>
      </c>
      <c r="AV141" s="88">
        <v>0</v>
      </c>
    </row>
    <row r="142" spans="1:49" ht="24" customHeight="1">
      <c r="A142" s="16"/>
      <c r="B142" s="17">
        <f t="shared" si="34"/>
        <v>134</v>
      </c>
      <c r="C142" s="10"/>
      <c r="D142" s="18" t="s">
        <v>136</v>
      </c>
      <c r="E142" s="10"/>
      <c r="F142" s="18" t="s">
        <v>5</v>
      </c>
      <c r="G142" s="18" t="s">
        <v>226</v>
      </c>
      <c r="H142" s="10"/>
      <c r="I142" s="19">
        <v>2569804</v>
      </c>
      <c r="J142" s="19">
        <v>75660</v>
      </c>
      <c r="K142" s="17" t="s">
        <v>14</v>
      </c>
      <c r="L142" s="10"/>
      <c r="M142" s="60">
        <v>178</v>
      </c>
      <c r="N142" s="60">
        <v>239</v>
      </c>
      <c r="O142" s="60">
        <v>239</v>
      </c>
      <c r="P142" s="10"/>
      <c r="Q142" s="60">
        <f>N142*$Q$189</f>
        <v>7170</v>
      </c>
      <c r="R142" s="10"/>
      <c r="S142" s="62">
        <f t="shared" si="29"/>
        <v>7409</v>
      </c>
      <c r="T142" s="10"/>
      <c r="U142" s="64">
        <v>9.3000000000000007</v>
      </c>
      <c r="V142" s="64">
        <v>9.3000000000000007</v>
      </c>
      <c r="W142" s="10"/>
      <c r="X142" s="43">
        <f>AP142+AT142</f>
        <v>10929577263.200001</v>
      </c>
      <c r="Y142" s="36">
        <f>X142/AV142</f>
        <v>7.2032117570453177E-2</v>
      </c>
      <c r="Z142" s="10"/>
      <c r="AA142" s="20">
        <v>48.3</v>
      </c>
      <c r="AB142" s="20">
        <v>2.2000000000000002</v>
      </c>
      <c r="AC142" s="20">
        <v>2.8</v>
      </c>
      <c r="AD142" s="20">
        <v>32</v>
      </c>
      <c r="AE142" s="20">
        <v>14.7</v>
      </c>
      <c r="AF142" s="66">
        <f t="shared" si="30"/>
        <v>100</v>
      </c>
      <c r="AG142" s="10"/>
      <c r="AH142" s="72"/>
      <c r="AI142" s="73"/>
      <c r="AJ142" s="74"/>
      <c r="AK142" s="75"/>
      <c r="AL142" s="76"/>
      <c r="AN142" s="57">
        <v>57163.061000000002</v>
      </c>
      <c r="AO142" s="35">
        <v>80</v>
      </c>
      <c r="AP142" s="43">
        <f t="shared" si="31"/>
        <v>1092957726.3199999</v>
      </c>
      <c r="AR142" s="57">
        <f t="shared" si="32"/>
        <v>57163.061000000002</v>
      </c>
      <c r="AS142" s="35">
        <v>24</v>
      </c>
      <c r="AT142" s="43">
        <f t="shared" si="33"/>
        <v>9836619536.8800011</v>
      </c>
      <c r="AV142" s="43">
        <v>151732000000</v>
      </c>
    </row>
    <row r="143" spans="1:49" ht="24" customHeight="1">
      <c r="A143" s="16"/>
      <c r="B143" s="17">
        <f t="shared" si="34"/>
        <v>135</v>
      </c>
      <c r="C143" s="10"/>
      <c r="D143" s="18" t="s">
        <v>104</v>
      </c>
      <c r="E143" s="10"/>
      <c r="F143" s="18" t="s">
        <v>8</v>
      </c>
      <c r="G143" s="18" t="s">
        <v>212</v>
      </c>
      <c r="H143" s="10"/>
      <c r="I143" s="19">
        <v>2908249</v>
      </c>
      <c r="J143" s="19">
        <v>14770</v>
      </c>
      <c r="K143" s="17" t="s">
        <v>14</v>
      </c>
      <c r="L143" s="10"/>
      <c r="M143" s="60">
        <v>192</v>
      </c>
      <c r="N143" s="60">
        <v>234</v>
      </c>
      <c r="O143" s="60">
        <v>234</v>
      </c>
      <c r="P143" s="10"/>
      <c r="Q143" s="60">
        <f>N143*$Q$189</f>
        <v>7020</v>
      </c>
      <c r="R143" s="10"/>
      <c r="S143" s="62">
        <f t="shared" si="29"/>
        <v>7254</v>
      </c>
      <c r="T143" s="10"/>
      <c r="U143" s="64">
        <v>8</v>
      </c>
      <c r="V143" s="64">
        <v>8</v>
      </c>
      <c r="W143" s="10"/>
      <c r="X143" s="43">
        <f>AP143+AT143</f>
        <v>2807902655.9999995</v>
      </c>
      <c r="Y143" s="36">
        <f>X143/AV143</f>
        <v>6.5266669517921053E-2</v>
      </c>
      <c r="Z143" s="10"/>
      <c r="AA143" s="20">
        <v>46.4</v>
      </c>
      <c r="AB143" s="20">
        <v>5.7</v>
      </c>
      <c r="AC143" s="20">
        <v>8.9</v>
      </c>
      <c r="AD143" s="20">
        <v>38</v>
      </c>
      <c r="AE143" s="20">
        <v>1</v>
      </c>
      <c r="AF143" s="66">
        <f t="shared" si="30"/>
        <v>100</v>
      </c>
      <c r="AG143" s="10"/>
      <c r="AH143" s="72"/>
      <c r="AI143" s="73"/>
      <c r="AJ143" s="74"/>
      <c r="AK143" s="75"/>
      <c r="AL143" s="76"/>
      <c r="AN143" s="57">
        <v>14999.48</v>
      </c>
      <c r="AO143" s="35">
        <v>80</v>
      </c>
      <c r="AP143" s="43">
        <f t="shared" si="31"/>
        <v>280790265.59999996</v>
      </c>
      <c r="AR143" s="57">
        <f t="shared" si="32"/>
        <v>14999.48</v>
      </c>
      <c r="AS143" s="35">
        <v>24</v>
      </c>
      <c r="AT143" s="43">
        <f t="shared" si="33"/>
        <v>2527112390.3999996</v>
      </c>
      <c r="AV143" s="43">
        <v>43022000000</v>
      </c>
    </row>
    <row r="144" spans="1:49" ht="24" customHeight="1">
      <c r="A144" s="16"/>
      <c r="B144" s="17">
        <f t="shared" si="34"/>
        <v>136</v>
      </c>
      <c r="C144" s="10"/>
      <c r="D144" s="18" t="s">
        <v>55</v>
      </c>
      <c r="E144" s="10"/>
      <c r="F144" s="18" t="s">
        <v>8</v>
      </c>
      <c r="G144" s="18" t="s">
        <v>212</v>
      </c>
      <c r="H144" s="10"/>
      <c r="I144" s="19">
        <v>5711870</v>
      </c>
      <c r="J144" s="19">
        <v>56730</v>
      </c>
      <c r="K144" s="17" t="s">
        <v>14</v>
      </c>
      <c r="L144" s="10"/>
      <c r="M144" s="60">
        <v>211</v>
      </c>
      <c r="N144" s="60">
        <v>227</v>
      </c>
      <c r="O144" s="60">
        <v>227</v>
      </c>
      <c r="P144" s="10"/>
      <c r="Q144" s="60">
        <f>N144*$Q$189</f>
        <v>6810</v>
      </c>
      <c r="R144" s="10"/>
      <c r="S144" s="62">
        <f t="shared" si="29"/>
        <v>7037</v>
      </c>
      <c r="T144" s="10"/>
      <c r="U144" s="64">
        <v>4</v>
      </c>
      <c r="V144" s="64">
        <v>4</v>
      </c>
      <c r="W144" s="10"/>
      <c r="X144" s="43">
        <f>AP144+AT144</f>
        <v>9926982036.7999992</v>
      </c>
      <c r="Y144" s="36">
        <f>X144/AV144</f>
        <v>3.1703847892793721E-2</v>
      </c>
      <c r="Z144" s="10"/>
      <c r="AA144" s="20">
        <v>48.3</v>
      </c>
      <c r="AB144" s="20">
        <v>16.100000000000001</v>
      </c>
      <c r="AC144" s="20">
        <v>14.7</v>
      </c>
      <c r="AD144" s="20">
        <v>17.100000000000001</v>
      </c>
      <c r="AE144" s="20">
        <v>3.8</v>
      </c>
      <c r="AF144" s="66">
        <f t="shared" si="30"/>
        <v>100.00000000000001</v>
      </c>
      <c r="AG144" s="10"/>
      <c r="AH144" s="72"/>
      <c r="AI144" s="73"/>
      <c r="AJ144" s="74"/>
      <c r="AK144" s="75"/>
      <c r="AL144" s="76"/>
      <c r="AN144" s="57">
        <v>54663.998</v>
      </c>
      <c r="AO144" s="35">
        <v>80</v>
      </c>
      <c r="AP144" s="43">
        <f t="shared" si="31"/>
        <v>992698203.68000007</v>
      </c>
      <c r="AR144" s="57">
        <f t="shared" si="32"/>
        <v>54663.998</v>
      </c>
      <c r="AS144" s="35">
        <v>24</v>
      </c>
      <c r="AT144" s="43">
        <f t="shared" si="33"/>
        <v>8934283833.1199989</v>
      </c>
      <c r="AV144" s="43">
        <v>313116000000</v>
      </c>
    </row>
    <row r="145" spans="1:48" ht="24" customHeight="1">
      <c r="A145" s="16"/>
      <c r="B145" s="17">
        <f t="shared" si="34"/>
        <v>137</v>
      </c>
      <c r="C145" s="10"/>
      <c r="D145" s="18" t="s">
        <v>162</v>
      </c>
      <c r="E145" s="10"/>
      <c r="F145" s="18" t="s">
        <v>8</v>
      </c>
      <c r="G145" s="18" t="s">
        <v>212</v>
      </c>
      <c r="H145" s="10"/>
      <c r="I145" s="19">
        <v>8401739</v>
      </c>
      <c r="J145" s="19">
        <v>81240</v>
      </c>
      <c r="K145" s="17" t="s">
        <v>14</v>
      </c>
      <c r="L145" s="10"/>
      <c r="M145" s="60">
        <v>216</v>
      </c>
      <c r="N145" s="60">
        <v>223</v>
      </c>
      <c r="O145" s="60">
        <v>223</v>
      </c>
      <c r="P145" s="10"/>
      <c r="Q145" s="60">
        <f>N145*$Q$189</f>
        <v>6690</v>
      </c>
      <c r="R145" s="10"/>
      <c r="S145" s="62">
        <f t="shared" si="29"/>
        <v>6913</v>
      </c>
      <c r="T145" s="10"/>
      <c r="U145" s="64">
        <v>2.7</v>
      </c>
      <c r="V145" s="64">
        <v>2.7</v>
      </c>
      <c r="W145" s="10"/>
      <c r="X145" s="43">
        <f>AP145+AT145</f>
        <v>14302719231.200001</v>
      </c>
      <c r="Y145" s="36">
        <f>X145/AV145</f>
        <v>2.1305716490021734E-2</v>
      </c>
      <c r="Z145" s="10"/>
      <c r="AA145" s="20">
        <v>34.700000000000003</v>
      </c>
      <c r="AB145" s="20">
        <v>22.7</v>
      </c>
      <c r="AC145" s="20">
        <v>15.3</v>
      </c>
      <c r="AD145" s="20">
        <v>23.1</v>
      </c>
      <c r="AE145" s="20">
        <v>4.2</v>
      </c>
      <c r="AF145" s="66">
        <f t="shared" si="30"/>
        <v>100.00000000000001</v>
      </c>
      <c r="AG145" s="10"/>
      <c r="AH145" s="72"/>
      <c r="AI145" s="73"/>
      <c r="AJ145" s="74"/>
      <c r="AK145" s="75"/>
      <c r="AL145" s="76"/>
      <c r="AN145" s="57">
        <v>80172.192999999999</v>
      </c>
      <c r="AO145" s="35">
        <v>80</v>
      </c>
      <c r="AP145" s="43">
        <f t="shared" si="31"/>
        <v>1430271923.1200001</v>
      </c>
      <c r="AR145" s="57">
        <f t="shared" si="32"/>
        <v>80172.192999999999</v>
      </c>
      <c r="AS145" s="35">
        <v>24</v>
      </c>
      <c r="AT145" s="43">
        <f t="shared" si="33"/>
        <v>12872447308.08</v>
      </c>
      <c r="AV145" s="43">
        <v>671309000000</v>
      </c>
    </row>
    <row r="146" spans="1:48" ht="24" customHeight="1">
      <c r="A146" s="16"/>
      <c r="B146" s="17">
        <f t="shared" si="34"/>
        <v>138</v>
      </c>
      <c r="C146" s="10"/>
      <c r="D146" s="18" t="s">
        <v>45</v>
      </c>
      <c r="E146" s="10"/>
      <c r="F146" s="18" t="s">
        <v>11</v>
      </c>
      <c r="G146" s="18" t="s">
        <v>11</v>
      </c>
      <c r="H146" s="10"/>
      <c r="I146" s="19">
        <v>795601</v>
      </c>
      <c r="J146" s="19">
        <v>760</v>
      </c>
      <c r="K146" s="17" t="s">
        <v>6</v>
      </c>
      <c r="L146" s="10"/>
      <c r="M146" s="60">
        <v>23</v>
      </c>
      <c r="N146" s="60">
        <v>211</v>
      </c>
      <c r="O146" s="60">
        <v>112</v>
      </c>
      <c r="P146" s="10"/>
      <c r="Q146" s="60">
        <f>N146*$Q$188</f>
        <v>3165</v>
      </c>
      <c r="R146" s="10"/>
      <c r="S146" s="62">
        <f t="shared" si="29"/>
        <v>3376</v>
      </c>
      <c r="T146" s="10"/>
      <c r="U146" s="64">
        <v>26.5</v>
      </c>
      <c r="V146" s="64">
        <v>15.79</v>
      </c>
      <c r="W146" s="10"/>
      <c r="X146" s="43">
        <v>90320000</v>
      </c>
      <c r="Y146" s="36">
        <v>8.7999999999999995E-2</v>
      </c>
      <c r="Z146" s="10"/>
      <c r="AA146" s="20">
        <v>70</v>
      </c>
      <c r="AB146" s="20">
        <v>8</v>
      </c>
      <c r="AC146" s="20">
        <v>3</v>
      </c>
      <c r="AD146" s="20">
        <v>18</v>
      </c>
      <c r="AE146" s="20">
        <v>1</v>
      </c>
      <c r="AF146" s="66">
        <f t="shared" si="30"/>
        <v>100</v>
      </c>
      <c r="AG146" s="10"/>
      <c r="AH146" s="36">
        <v>-2.5999999999999999E-2</v>
      </c>
      <c r="AI146" s="40">
        <v>4386</v>
      </c>
      <c r="AJ146" s="37">
        <v>0.62</v>
      </c>
      <c r="AK146" s="42" t="s">
        <v>213</v>
      </c>
      <c r="AL146" s="41">
        <v>812</v>
      </c>
      <c r="AN146" s="86"/>
      <c r="AO146" s="87"/>
      <c r="AP146" s="88">
        <f t="shared" si="31"/>
        <v>0</v>
      </c>
      <c r="AR146" s="86">
        <f t="shared" si="32"/>
        <v>0</v>
      </c>
      <c r="AS146" s="87"/>
      <c r="AT146" s="88">
        <f t="shared" si="33"/>
        <v>0</v>
      </c>
      <c r="AV146" s="88">
        <v>0</v>
      </c>
    </row>
    <row r="147" spans="1:48" ht="24" customHeight="1">
      <c r="A147" s="16"/>
      <c r="B147" s="17">
        <f t="shared" si="34"/>
        <v>139</v>
      </c>
      <c r="C147" s="10"/>
      <c r="D147" s="18" t="s">
        <v>87</v>
      </c>
      <c r="E147" s="10"/>
      <c r="F147" s="18" t="s">
        <v>8</v>
      </c>
      <c r="G147" s="18" t="s">
        <v>212</v>
      </c>
      <c r="H147" s="10"/>
      <c r="I147" s="19">
        <v>4726078</v>
      </c>
      <c r="J147" s="19">
        <v>52560</v>
      </c>
      <c r="K147" s="17" t="s">
        <v>14</v>
      </c>
      <c r="L147" s="10"/>
      <c r="M147" s="60">
        <v>188</v>
      </c>
      <c r="N147" s="60">
        <v>194</v>
      </c>
      <c r="O147" s="60">
        <v>194</v>
      </c>
      <c r="P147" s="10"/>
      <c r="Q147" s="60">
        <f>N147*$Q$189</f>
        <v>5820</v>
      </c>
      <c r="R147" s="10"/>
      <c r="S147" s="62">
        <f t="shared" si="29"/>
        <v>6014</v>
      </c>
      <c r="T147" s="10"/>
      <c r="U147" s="64">
        <v>4.0999999999999996</v>
      </c>
      <c r="V147" s="64">
        <v>4.0999999999999996</v>
      </c>
      <c r="W147" s="10"/>
      <c r="X147" s="43">
        <f>AP147+AT147</f>
        <v>9808187126.3999996</v>
      </c>
      <c r="Y147" s="36">
        <f>X147/AV147</f>
        <v>3.2637059813724736E-2</v>
      </c>
      <c r="Z147" s="10"/>
      <c r="AA147" s="20">
        <v>62.2</v>
      </c>
      <c r="AB147" s="20">
        <v>11.7</v>
      </c>
      <c r="AC147" s="20">
        <v>5.3</v>
      </c>
      <c r="AD147" s="20">
        <v>18.600000000000001</v>
      </c>
      <c r="AE147" s="20">
        <v>2.2000000000000002</v>
      </c>
      <c r="AF147" s="66">
        <f t="shared" si="30"/>
        <v>100.00000000000001</v>
      </c>
      <c r="AG147" s="10"/>
      <c r="AH147" s="72"/>
      <c r="AI147" s="73"/>
      <c r="AJ147" s="74"/>
      <c r="AK147" s="75"/>
      <c r="AL147" s="76"/>
      <c r="AN147" s="57">
        <v>63197.082000000002</v>
      </c>
      <c r="AO147" s="35">
        <v>80</v>
      </c>
      <c r="AP147" s="43">
        <f t="shared" si="31"/>
        <v>980818712.63999999</v>
      </c>
      <c r="AR147" s="57">
        <f t="shared" si="32"/>
        <v>63197.082000000002</v>
      </c>
      <c r="AS147" s="35">
        <v>24</v>
      </c>
      <c r="AT147" s="43">
        <f t="shared" si="33"/>
        <v>8827368413.7600002</v>
      </c>
      <c r="AV147" s="43">
        <v>300523000000</v>
      </c>
    </row>
    <row r="148" spans="1:48" ht="24" customHeight="1">
      <c r="A148" s="16"/>
      <c r="B148" s="17">
        <f t="shared" si="34"/>
        <v>140</v>
      </c>
      <c r="C148" s="10"/>
      <c r="D148" s="18" t="s">
        <v>79</v>
      </c>
      <c r="E148" s="10"/>
      <c r="F148" s="18" t="s">
        <v>13</v>
      </c>
      <c r="G148" s="18" t="s">
        <v>222</v>
      </c>
      <c r="H148" s="10"/>
      <c r="I148" s="19">
        <v>773303</v>
      </c>
      <c r="J148" s="19">
        <v>4250</v>
      </c>
      <c r="K148" s="17" t="s">
        <v>9</v>
      </c>
      <c r="L148" s="10"/>
      <c r="M148" s="60">
        <v>128</v>
      </c>
      <c r="N148" s="60">
        <v>190</v>
      </c>
      <c r="O148" s="60">
        <v>121</v>
      </c>
      <c r="P148" s="10"/>
      <c r="Q148" s="60">
        <f>N148*$Q$188</f>
        <v>2850</v>
      </c>
      <c r="R148" s="10"/>
      <c r="S148" s="62">
        <f t="shared" si="29"/>
        <v>3040</v>
      </c>
      <c r="T148" s="10"/>
      <c r="U148" s="64">
        <v>24.6</v>
      </c>
      <c r="V148" s="64">
        <v>16.27</v>
      </c>
      <c r="W148" s="10"/>
      <c r="X148" s="43">
        <v>286260000</v>
      </c>
      <c r="Y148" s="36">
        <v>8.2000000000000003E-2</v>
      </c>
      <c r="Z148" s="10"/>
      <c r="AA148" s="20">
        <v>51</v>
      </c>
      <c r="AB148" s="20">
        <v>19</v>
      </c>
      <c r="AC148" s="20">
        <v>6</v>
      </c>
      <c r="AD148" s="20">
        <v>23</v>
      </c>
      <c r="AE148" s="20">
        <v>1</v>
      </c>
      <c r="AF148" s="66">
        <f t="shared" si="30"/>
        <v>100</v>
      </c>
      <c r="AG148" s="10"/>
      <c r="AH148" s="36">
        <v>-9.2999999999999999E-2</v>
      </c>
      <c r="AI148" s="40">
        <v>2029</v>
      </c>
      <c r="AJ148" s="37">
        <v>0.85</v>
      </c>
      <c r="AK148" s="42" t="s">
        <v>210</v>
      </c>
      <c r="AL148" s="41">
        <v>856</v>
      </c>
      <c r="AN148" s="86"/>
      <c r="AO148" s="87"/>
      <c r="AP148" s="88">
        <f t="shared" si="31"/>
        <v>0</v>
      </c>
      <c r="AR148" s="86">
        <f t="shared" si="32"/>
        <v>0</v>
      </c>
      <c r="AS148" s="87"/>
      <c r="AT148" s="88">
        <f t="shared" si="33"/>
        <v>0</v>
      </c>
      <c r="AV148" s="88">
        <v>0</v>
      </c>
    </row>
    <row r="149" spans="1:48" ht="24" customHeight="1">
      <c r="A149" s="16"/>
      <c r="B149" s="17">
        <f t="shared" si="34"/>
        <v>141</v>
      </c>
      <c r="C149" s="10"/>
      <c r="D149" s="18" t="s">
        <v>99</v>
      </c>
      <c r="E149" s="10"/>
      <c r="F149" s="18" t="s">
        <v>8</v>
      </c>
      <c r="G149" s="18" t="s">
        <v>212</v>
      </c>
      <c r="H149" s="10"/>
      <c r="I149" s="19">
        <v>1970530</v>
      </c>
      <c r="J149" s="19">
        <v>14630</v>
      </c>
      <c r="K149" s="17" t="s">
        <v>14</v>
      </c>
      <c r="L149" s="10"/>
      <c r="M149" s="60">
        <v>158</v>
      </c>
      <c r="N149" s="60">
        <v>184</v>
      </c>
      <c r="O149" s="60">
        <v>184</v>
      </c>
      <c r="P149" s="10"/>
      <c r="Q149" s="60">
        <f>N149*$Q$189</f>
        <v>5520</v>
      </c>
      <c r="R149" s="10"/>
      <c r="S149" s="62">
        <f t="shared" si="29"/>
        <v>5704</v>
      </c>
      <c r="T149" s="10"/>
      <c r="U149" s="64">
        <v>9.3000000000000007</v>
      </c>
      <c r="V149" s="64">
        <v>9.3000000000000007</v>
      </c>
      <c r="W149" s="10"/>
      <c r="X149" s="43">
        <f>AP149+AT149</f>
        <v>2083382688.0000002</v>
      </c>
      <c r="Y149" s="36">
        <f>X149/AV149</f>
        <v>7.5120166149852174E-2</v>
      </c>
      <c r="Z149" s="10"/>
      <c r="AA149" s="20">
        <v>44.9</v>
      </c>
      <c r="AB149" s="20">
        <v>12</v>
      </c>
      <c r="AC149" s="20">
        <v>4.4000000000000004</v>
      </c>
      <c r="AD149" s="20">
        <v>34.799999999999997</v>
      </c>
      <c r="AE149" s="20">
        <v>3.9</v>
      </c>
      <c r="AF149" s="66">
        <f t="shared" si="30"/>
        <v>100</v>
      </c>
      <c r="AG149" s="10"/>
      <c r="AH149" s="72"/>
      <c r="AI149" s="73"/>
      <c r="AJ149" s="74"/>
      <c r="AK149" s="75"/>
      <c r="AL149" s="76"/>
      <c r="AN149" s="57">
        <v>14153.415000000001</v>
      </c>
      <c r="AO149" s="35">
        <v>80</v>
      </c>
      <c r="AP149" s="43">
        <f t="shared" si="31"/>
        <v>208338268.80000001</v>
      </c>
      <c r="AR149" s="57">
        <f t="shared" si="32"/>
        <v>14153.415000000001</v>
      </c>
      <c r="AS149" s="35">
        <v>24</v>
      </c>
      <c r="AT149" s="43">
        <f t="shared" si="33"/>
        <v>1875044419.2000003</v>
      </c>
      <c r="AV149" s="43">
        <v>27734000000</v>
      </c>
    </row>
    <row r="150" spans="1:48" ht="24" customHeight="1">
      <c r="A150" s="16"/>
      <c r="B150" s="17">
        <f t="shared" si="34"/>
        <v>142</v>
      </c>
      <c r="C150" s="10"/>
      <c r="D150" s="18" t="s">
        <v>113</v>
      </c>
      <c r="E150" s="10"/>
      <c r="F150" s="18" t="s">
        <v>11</v>
      </c>
      <c r="G150" s="18" t="s">
        <v>11</v>
      </c>
      <c r="H150" s="10"/>
      <c r="I150" s="19">
        <v>1262132</v>
      </c>
      <c r="J150" s="19">
        <v>9760</v>
      </c>
      <c r="K150" s="17" t="s">
        <v>9</v>
      </c>
      <c r="L150" s="10"/>
      <c r="M150" s="60">
        <v>144</v>
      </c>
      <c r="N150" s="60">
        <v>173</v>
      </c>
      <c r="O150" s="60">
        <v>168</v>
      </c>
      <c r="P150" s="10"/>
      <c r="Q150" s="60">
        <f>N150*$Q$188</f>
        <v>2595</v>
      </c>
      <c r="R150" s="10"/>
      <c r="S150" s="62">
        <f t="shared" si="29"/>
        <v>2768</v>
      </c>
      <c r="T150" s="10"/>
      <c r="U150" s="64">
        <v>13.7</v>
      </c>
      <c r="V150" s="64">
        <v>13.22</v>
      </c>
      <c r="W150" s="10"/>
      <c r="X150" s="43">
        <v>556910000</v>
      </c>
      <c r="Y150" s="36">
        <v>4.5999999999999999E-2</v>
      </c>
      <c r="Z150" s="10"/>
      <c r="AA150" s="20">
        <v>40</v>
      </c>
      <c r="AB150" s="20">
        <v>28</v>
      </c>
      <c r="AC150" s="20">
        <v>3</v>
      </c>
      <c r="AD150" s="20">
        <v>28</v>
      </c>
      <c r="AE150" s="20">
        <v>1</v>
      </c>
      <c r="AF150" s="66">
        <f t="shared" si="30"/>
        <v>100</v>
      </c>
      <c r="AG150" s="10"/>
      <c r="AH150" s="36">
        <v>4.3999999999999997E-2</v>
      </c>
      <c r="AI150" s="40">
        <v>40224</v>
      </c>
      <c r="AJ150" s="37">
        <v>0.8</v>
      </c>
      <c r="AK150" s="42" t="s">
        <v>223</v>
      </c>
      <c r="AL150" s="41">
        <v>727</v>
      </c>
      <c r="AN150" s="86"/>
      <c r="AO150" s="87"/>
      <c r="AP150" s="88">
        <f t="shared" si="31"/>
        <v>0</v>
      </c>
      <c r="AR150" s="86">
        <f t="shared" si="32"/>
        <v>0</v>
      </c>
      <c r="AS150" s="87"/>
      <c r="AT150" s="88">
        <f t="shared" si="33"/>
        <v>0</v>
      </c>
      <c r="AV150" s="88">
        <v>0</v>
      </c>
    </row>
    <row r="151" spans="1:48" ht="24" customHeight="1">
      <c r="A151" s="16"/>
      <c r="B151" s="17">
        <f t="shared" si="34"/>
        <v>143</v>
      </c>
      <c r="C151" s="10"/>
      <c r="D151" s="18" t="s">
        <v>170</v>
      </c>
      <c r="E151" s="10"/>
      <c r="F151" s="18" t="s">
        <v>13</v>
      </c>
      <c r="G151" s="18" t="s">
        <v>222</v>
      </c>
      <c r="H151" s="10"/>
      <c r="I151" s="19">
        <v>1364962</v>
      </c>
      <c r="J151" s="19">
        <v>15680</v>
      </c>
      <c r="K151" s="17" t="s">
        <v>14</v>
      </c>
      <c r="L151" s="10"/>
      <c r="M151" s="60">
        <v>135</v>
      </c>
      <c r="N151" s="60">
        <v>165</v>
      </c>
      <c r="O151" s="60">
        <v>165</v>
      </c>
      <c r="P151" s="10"/>
      <c r="Q151" s="60">
        <f>N151*$Q$189</f>
        <v>4950</v>
      </c>
      <c r="R151" s="10"/>
      <c r="S151" s="62">
        <f t="shared" si="29"/>
        <v>5115</v>
      </c>
      <c r="T151" s="10"/>
      <c r="U151" s="64">
        <v>12.1</v>
      </c>
      <c r="V151" s="64">
        <v>12.1</v>
      </c>
      <c r="W151" s="10"/>
      <c r="X151" s="43">
        <f>AP151+AT151</f>
        <v>2135357004</v>
      </c>
      <c r="Y151" s="36">
        <f>X151/AV151</f>
        <v>9.5820372627327802E-2</v>
      </c>
      <c r="Z151" s="10"/>
      <c r="AA151" s="20">
        <v>57.8</v>
      </c>
      <c r="AB151" s="20">
        <v>2.2000000000000002</v>
      </c>
      <c r="AC151" s="20">
        <v>0.7</v>
      </c>
      <c r="AD151" s="20">
        <v>31.1</v>
      </c>
      <c r="AE151" s="20">
        <v>8.1999999999999993</v>
      </c>
      <c r="AF151" s="66">
        <f t="shared" si="30"/>
        <v>100.00000000000001</v>
      </c>
      <c r="AG151" s="10"/>
      <c r="AH151" s="72"/>
      <c r="AI151" s="73"/>
      <c r="AJ151" s="74"/>
      <c r="AK151" s="75"/>
      <c r="AL151" s="76"/>
      <c r="AN151" s="57">
        <v>16176.947</v>
      </c>
      <c r="AO151" s="35">
        <v>80</v>
      </c>
      <c r="AP151" s="43">
        <f t="shared" si="31"/>
        <v>213535700.39999998</v>
      </c>
      <c r="AR151" s="57">
        <f t="shared" si="32"/>
        <v>16176.947</v>
      </c>
      <c r="AS151" s="35">
        <v>24</v>
      </c>
      <c r="AT151" s="43">
        <f t="shared" si="33"/>
        <v>1921821303.6000001</v>
      </c>
      <c r="AV151" s="43">
        <v>22285000000</v>
      </c>
    </row>
    <row r="152" spans="1:48" ht="24" customHeight="1">
      <c r="A152" s="16"/>
      <c r="B152" s="17">
        <f t="shared" si="34"/>
        <v>144</v>
      </c>
      <c r="C152" s="10"/>
      <c r="D152" s="18" t="s">
        <v>167</v>
      </c>
      <c r="E152" s="10"/>
      <c r="F152" s="18" t="s">
        <v>22</v>
      </c>
      <c r="G152" s="18" t="s">
        <v>224</v>
      </c>
      <c r="H152" s="10"/>
      <c r="I152" s="19">
        <v>1268671</v>
      </c>
      <c r="J152" s="19">
        <v>2180</v>
      </c>
      <c r="K152" s="17" t="s">
        <v>9</v>
      </c>
      <c r="L152" s="10"/>
      <c r="M152" s="60">
        <v>71</v>
      </c>
      <c r="N152" s="60">
        <v>161</v>
      </c>
      <c r="O152" s="60">
        <v>115</v>
      </c>
      <c r="P152" s="10"/>
      <c r="Q152" s="60">
        <f>N152*$Q$188</f>
        <v>2415</v>
      </c>
      <c r="R152" s="10"/>
      <c r="S152" s="62">
        <f t="shared" si="29"/>
        <v>2576</v>
      </c>
      <c r="T152" s="10"/>
      <c r="U152" s="64">
        <v>12.7</v>
      </c>
      <c r="V152" s="64">
        <v>9.09</v>
      </c>
      <c r="W152" s="10"/>
      <c r="X152" s="43">
        <v>106380000</v>
      </c>
      <c r="Y152" s="36">
        <v>4.2000000000000003E-2</v>
      </c>
      <c r="Z152" s="10"/>
      <c r="AA152" s="20">
        <v>41</v>
      </c>
      <c r="AB152" s="20">
        <v>28</v>
      </c>
      <c r="AC152" s="20">
        <v>1</v>
      </c>
      <c r="AD152" s="20">
        <v>29</v>
      </c>
      <c r="AE152" s="20">
        <v>1</v>
      </c>
      <c r="AF152" s="66">
        <f t="shared" si="30"/>
        <v>100</v>
      </c>
      <c r="AG152" s="10"/>
      <c r="AH152" s="36">
        <v>2.7E-2</v>
      </c>
      <c r="AI152" s="40">
        <v>11555</v>
      </c>
      <c r="AJ152" s="37">
        <v>0.68</v>
      </c>
      <c r="AK152" s="42" t="s">
        <v>213</v>
      </c>
      <c r="AL152" s="41">
        <v>571</v>
      </c>
      <c r="AN152" s="86"/>
      <c r="AO152" s="87"/>
      <c r="AP152" s="88">
        <f t="shared" si="31"/>
        <v>0</v>
      </c>
      <c r="AR152" s="86">
        <f t="shared" si="32"/>
        <v>0</v>
      </c>
      <c r="AS152" s="87"/>
      <c r="AT152" s="88">
        <f t="shared" si="33"/>
        <v>0</v>
      </c>
      <c r="AV152" s="88">
        <v>0</v>
      </c>
    </row>
    <row r="153" spans="1:48" ht="24" customHeight="1">
      <c r="A153" s="16"/>
      <c r="B153" s="17">
        <f t="shared" si="34"/>
        <v>145</v>
      </c>
      <c r="C153" s="10"/>
      <c r="D153" s="18" t="s">
        <v>150</v>
      </c>
      <c r="E153" s="10"/>
      <c r="F153" s="18" t="s">
        <v>18</v>
      </c>
      <c r="G153" s="18" t="s">
        <v>224</v>
      </c>
      <c r="H153" s="10"/>
      <c r="I153" s="19">
        <v>5622455</v>
      </c>
      <c r="J153" s="19">
        <v>51880</v>
      </c>
      <c r="K153" s="17" t="s">
        <v>14</v>
      </c>
      <c r="L153" s="10"/>
      <c r="M153" s="60">
        <v>141</v>
      </c>
      <c r="N153" s="60">
        <v>155</v>
      </c>
      <c r="O153" s="60">
        <v>155</v>
      </c>
      <c r="P153" s="10"/>
      <c r="Q153" s="60">
        <f>N153*$Q$189</f>
        <v>4650</v>
      </c>
      <c r="R153" s="10"/>
      <c r="S153" s="62">
        <f t="shared" si="29"/>
        <v>4805</v>
      </c>
      <c r="T153" s="10"/>
      <c r="U153" s="64">
        <v>2.8</v>
      </c>
      <c r="V153" s="64">
        <v>2.8</v>
      </c>
      <c r="W153" s="10"/>
      <c r="X153" s="43">
        <f>AP153+AT153</f>
        <v>7033797080</v>
      </c>
      <c r="Y153" s="36">
        <f>X153/AV153</f>
        <v>2.2114129934479421E-2</v>
      </c>
      <c r="Z153" s="10"/>
      <c r="AA153" s="20">
        <v>7.8</v>
      </c>
      <c r="AB153" s="20">
        <v>44</v>
      </c>
      <c r="AC153" s="20">
        <v>14.2</v>
      </c>
      <c r="AD153" s="20">
        <v>33.299999999999997</v>
      </c>
      <c r="AE153" s="20">
        <v>0.7</v>
      </c>
      <c r="AF153" s="66">
        <f t="shared" si="30"/>
        <v>100</v>
      </c>
      <c r="AG153" s="10"/>
      <c r="AH153" s="72"/>
      <c r="AI153" s="73"/>
      <c r="AJ153" s="74"/>
      <c r="AK153" s="75"/>
      <c r="AL153" s="76"/>
      <c r="AN153" s="57">
        <v>56724.17</v>
      </c>
      <c r="AO153" s="35">
        <v>80</v>
      </c>
      <c r="AP153" s="43">
        <f t="shared" si="31"/>
        <v>703379708</v>
      </c>
      <c r="AR153" s="57">
        <f t="shared" si="32"/>
        <v>56724.17</v>
      </c>
      <c r="AS153" s="35">
        <v>24</v>
      </c>
      <c r="AT153" s="43">
        <f t="shared" si="33"/>
        <v>6330417372</v>
      </c>
      <c r="AV153" s="43">
        <v>318068000000</v>
      </c>
    </row>
    <row r="154" spans="1:48" ht="24" customHeight="1">
      <c r="A154" s="16"/>
      <c r="B154" s="17">
        <f t="shared" si="34"/>
        <v>146</v>
      </c>
      <c r="C154" s="10"/>
      <c r="D154" s="18" t="s">
        <v>127</v>
      </c>
      <c r="E154" s="10"/>
      <c r="F154" s="18" t="s">
        <v>8</v>
      </c>
      <c r="G154" s="18" t="s">
        <v>212</v>
      </c>
      <c r="H154" s="10"/>
      <c r="I154" s="19">
        <v>5254694</v>
      </c>
      <c r="J154" s="19">
        <v>82330</v>
      </c>
      <c r="K154" s="17" t="s">
        <v>14</v>
      </c>
      <c r="L154" s="10"/>
      <c r="M154" s="60">
        <v>135</v>
      </c>
      <c r="N154" s="60">
        <v>143</v>
      </c>
      <c r="O154" s="60">
        <v>143</v>
      </c>
      <c r="P154" s="10"/>
      <c r="Q154" s="60">
        <f>N154*$Q$189</f>
        <v>4290</v>
      </c>
      <c r="R154" s="10"/>
      <c r="S154" s="62">
        <f t="shared" si="29"/>
        <v>4433</v>
      </c>
      <c r="T154" s="10"/>
      <c r="U154" s="64">
        <v>2.7</v>
      </c>
      <c r="V154" s="64">
        <v>2.7</v>
      </c>
      <c r="W154" s="10"/>
      <c r="X154" s="43">
        <f>AP154+AT154</f>
        <v>8060688178.3999996</v>
      </c>
      <c r="Y154" s="36">
        <f>X154/AV154</f>
        <v>2.185492975948073E-2</v>
      </c>
      <c r="Z154" s="10"/>
      <c r="AA154" s="20">
        <v>49.6</v>
      </c>
      <c r="AB154" s="20">
        <v>17</v>
      </c>
      <c r="AC154" s="20">
        <v>8.9</v>
      </c>
      <c r="AD154" s="20">
        <v>11.9</v>
      </c>
      <c r="AE154" s="20">
        <v>12.6</v>
      </c>
      <c r="AF154" s="66">
        <f t="shared" si="30"/>
        <v>100</v>
      </c>
      <c r="AG154" s="10"/>
      <c r="AH154" s="72"/>
      <c r="AI154" s="73"/>
      <c r="AJ154" s="74"/>
      <c r="AK154" s="75"/>
      <c r="AL154" s="76"/>
      <c r="AN154" s="57">
        <v>70460.561000000002</v>
      </c>
      <c r="AO154" s="35">
        <v>80</v>
      </c>
      <c r="AP154" s="43">
        <f t="shared" si="31"/>
        <v>806068817.83999991</v>
      </c>
      <c r="AR154" s="57">
        <f t="shared" si="32"/>
        <v>70460.561000000002</v>
      </c>
      <c r="AS154" s="35">
        <v>24</v>
      </c>
      <c r="AT154" s="43">
        <f t="shared" si="33"/>
        <v>7254619360.5599995</v>
      </c>
      <c r="AV154" s="43">
        <v>368827000000</v>
      </c>
    </row>
    <row r="155" spans="1:48" ht="24" customHeight="1">
      <c r="A155" s="16"/>
      <c r="B155" s="17">
        <f t="shared" si="34"/>
        <v>147</v>
      </c>
      <c r="C155" s="10"/>
      <c r="D155" s="18" t="s">
        <v>28</v>
      </c>
      <c r="E155" s="10"/>
      <c r="F155" s="18" t="s">
        <v>22</v>
      </c>
      <c r="G155" s="18" t="s">
        <v>198</v>
      </c>
      <c r="H155" s="10"/>
      <c r="I155" s="19">
        <v>797765</v>
      </c>
      <c r="J155" s="19">
        <v>2510</v>
      </c>
      <c r="K155" s="17" t="s">
        <v>9</v>
      </c>
      <c r="L155" s="10"/>
      <c r="M155" s="60">
        <v>125</v>
      </c>
      <c r="N155" s="60">
        <v>139</v>
      </c>
      <c r="O155" s="60">
        <v>71</v>
      </c>
      <c r="P155" s="10"/>
      <c r="Q155" s="60">
        <f>N155*$Q$188</f>
        <v>2085</v>
      </c>
      <c r="R155" s="10"/>
      <c r="S155" s="62">
        <f t="shared" si="29"/>
        <v>2224</v>
      </c>
      <c r="T155" s="10"/>
      <c r="U155" s="64">
        <v>17.399999999999999</v>
      </c>
      <c r="V155" s="64">
        <v>7.51</v>
      </c>
      <c r="W155" s="10"/>
      <c r="X155" s="43">
        <v>128590000</v>
      </c>
      <c r="Y155" s="36">
        <v>5.8000000000000003E-2</v>
      </c>
      <c r="Z155" s="10"/>
      <c r="AA155" s="20">
        <v>30</v>
      </c>
      <c r="AB155" s="20">
        <v>30</v>
      </c>
      <c r="AC155" s="20">
        <v>4</v>
      </c>
      <c r="AD155" s="20">
        <v>35</v>
      </c>
      <c r="AE155" s="20">
        <v>1</v>
      </c>
      <c r="AF155" s="66">
        <f t="shared" si="30"/>
        <v>100</v>
      </c>
      <c r="AG155" s="10"/>
      <c r="AH155" s="36">
        <v>-5.8999999999999997E-2</v>
      </c>
      <c r="AI155" s="40">
        <v>10903</v>
      </c>
      <c r="AJ155" s="37">
        <v>0.79</v>
      </c>
      <c r="AK155" s="42" t="s">
        <v>213</v>
      </c>
      <c r="AL155" s="41">
        <v>456</v>
      </c>
      <c r="AN155" s="86"/>
      <c r="AO155" s="87"/>
      <c r="AP155" s="88">
        <f t="shared" si="31"/>
        <v>0</v>
      </c>
      <c r="AR155" s="86">
        <f t="shared" si="32"/>
        <v>0</v>
      </c>
      <c r="AS155" s="87"/>
      <c r="AT155" s="88">
        <f t="shared" si="33"/>
        <v>0</v>
      </c>
      <c r="AV155" s="88">
        <v>0</v>
      </c>
    </row>
    <row r="156" spans="1:48" ht="24" customHeight="1">
      <c r="A156" s="16"/>
      <c r="B156" s="17">
        <f t="shared" si="34"/>
        <v>148</v>
      </c>
      <c r="C156" s="10"/>
      <c r="D156" s="18" t="s">
        <v>36</v>
      </c>
      <c r="E156" s="10"/>
      <c r="F156" s="18" t="s">
        <v>11</v>
      </c>
      <c r="G156" s="18" t="s">
        <v>11</v>
      </c>
      <c r="H156" s="10"/>
      <c r="I156" s="19">
        <v>539560</v>
      </c>
      <c r="J156" s="19">
        <v>2970</v>
      </c>
      <c r="K156" s="17" t="s">
        <v>9</v>
      </c>
      <c r="L156" s="10"/>
      <c r="M156" s="60">
        <v>41</v>
      </c>
      <c r="N156" s="60">
        <v>135</v>
      </c>
      <c r="O156" s="60">
        <v>135</v>
      </c>
      <c r="P156" s="10"/>
      <c r="Q156" s="60">
        <f>N156*$Q$188</f>
        <v>2025</v>
      </c>
      <c r="R156" s="10"/>
      <c r="S156" s="62">
        <f t="shared" si="29"/>
        <v>2160</v>
      </c>
      <c r="T156" s="10"/>
      <c r="U156" s="64">
        <v>25</v>
      </c>
      <c r="V156" s="64">
        <v>25</v>
      </c>
      <c r="W156" s="10"/>
      <c r="X156" s="43">
        <f>AP156+AT156</f>
        <v>140541954.52500001</v>
      </c>
      <c r="Y156" s="36">
        <f>X156/AV156</f>
        <v>8.4511097128683113E-2</v>
      </c>
      <c r="Z156" s="10"/>
      <c r="AA156" s="20">
        <v>46.5</v>
      </c>
      <c r="AB156" s="20">
        <v>21.9</v>
      </c>
      <c r="AC156" s="20">
        <v>3.7</v>
      </c>
      <c r="AD156" s="20">
        <v>21.5</v>
      </c>
      <c r="AE156" s="20">
        <v>6.4</v>
      </c>
      <c r="AF156" s="66">
        <f t="shared" si="30"/>
        <v>100.00000000000001</v>
      </c>
      <c r="AG156" s="10"/>
      <c r="AH156" s="72"/>
      <c r="AI156" s="73"/>
      <c r="AJ156" s="74"/>
      <c r="AK156" s="75"/>
      <c r="AL156" s="76"/>
      <c r="AN156" s="57">
        <v>3130.982</v>
      </c>
      <c r="AO156" s="35">
        <v>70</v>
      </c>
      <c r="AP156" s="43">
        <f t="shared" si="31"/>
        <v>29587779.900000002</v>
      </c>
      <c r="AR156" s="57">
        <f t="shared" si="32"/>
        <v>3130.982</v>
      </c>
      <c r="AS156" s="35">
        <v>17.5</v>
      </c>
      <c r="AT156" s="43">
        <f t="shared" si="33"/>
        <v>110954174.625</v>
      </c>
      <c r="AV156" s="43">
        <v>1663000000</v>
      </c>
    </row>
    <row r="157" spans="1:48" ht="24" customHeight="1">
      <c r="A157" s="16"/>
      <c r="B157" s="17">
        <f t="shared" si="34"/>
        <v>149</v>
      </c>
      <c r="C157" s="10"/>
      <c r="D157" s="18" t="s">
        <v>225</v>
      </c>
      <c r="E157" s="10"/>
      <c r="F157" s="18" t="s">
        <v>11</v>
      </c>
      <c r="G157" s="18" t="s">
        <v>11</v>
      </c>
      <c r="H157" s="10"/>
      <c r="I157" s="19">
        <v>539560</v>
      </c>
      <c r="J157" s="19"/>
      <c r="K157" s="17" t="s">
        <v>9</v>
      </c>
      <c r="L157" s="10"/>
      <c r="M157" s="60">
        <v>41</v>
      </c>
      <c r="N157" s="60">
        <v>135</v>
      </c>
      <c r="O157" s="60">
        <v>43</v>
      </c>
      <c r="P157" s="10"/>
      <c r="Q157" s="60">
        <f>N157*$Q$188</f>
        <v>2025</v>
      </c>
      <c r="R157" s="10"/>
      <c r="S157" s="62">
        <f t="shared" si="29"/>
        <v>2160</v>
      </c>
      <c r="T157" s="10"/>
      <c r="U157" s="64">
        <v>25</v>
      </c>
      <c r="V157" s="64">
        <v>7.86</v>
      </c>
      <c r="W157" s="10"/>
      <c r="X157" s="43">
        <v>138350000</v>
      </c>
      <c r="Y157" s="36">
        <v>8.3000000000000004E-2</v>
      </c>
      <c r="Z157" s="10"/>
      <c r="AA157" s="20">
        <v>38</v>
      </c>
      <c r="AB157" s="20">
        <v>6</v>
      </c>
      <c r="AC157" s="20">
        <v>2</v>
      </c>
      <c r="AD157" s="20">
        <v>53</v>
      </c>
      <c r="AE157" s="20">
        <v>1</v>
      </c>
      <c r="AF157" s="66">
        <f t="shared" si="30"/>
        <v>100</v>
      </c>
      <c r="AG157" s="10"/>
      <c r="AH157" s="36">
        <v>-1E-3</v>
      </c>
      <c r="AI157" s="40">
        <v>12039</v>
      </c>
      <c r="AJ157" s="37">
        <v>0.67</v>
      </c>
      <c r="AK157" s="42" t="s">
        <v>213</v>
      </c>
      <c r="AL157" s="41">
        <v>417</v>
      </c>
      <c r="AN157" s="86"/>
      <c r="AO157" s="87"/>
      <c r="AP157" s="88">
        <f t="shared" si="31"/>
        <v>0</v>
      </c>
      <c r="AR157" s="86">
        <f t="shared" si="32"/>
        <v>0</v>
      </c>
      <c r="AS157" s="87"/>
      <c r="AT157" s="88">
        <f t="shared" si="33"/>
        <v>0</v>
      </c>
      <c r="AV157" s="88">
        <v>0</v>
      </c>
    </row>
    <row r="158" spans="1:48" ht="24" customHeight="1">
      <c r="A158" s="16"/>
      <c r="B158" s="17">
        <f t="shared" si="34"/>
        <v>150</v>
      </c>
      <c r="C158" s="10"/>
      <c r="D158" s="26" t="s">
        <v>166</v>
      </c>
      <c r="E158" s="10"/>
      <c r="F158" s="18" t="s">
        <v>8</v>
      </c>
      <c r="G158" s="18" t="s">
        <v>212</v>
      </c>
      <c r="H158" s="10"/>
      <c r="I158" s="19">
        <v>2081206</v>
      </c>
      <c r="J158" s="19">
        <v>5100</v>
      </c>
      <c r="K158" s="17" t="s">
        <v>9</v>
      </c>
      <c r="L158" s="10"/>
      <c r="M158" s="60">
        <v>148</v>
      </c>
      <c r="N158" s="60">
        <v>134</v>
      </c>
      <c r="O158" s="60">
        <v>164</v>
      </c>
      <c r="P158" s="10"/>
      <c r="Q158" s="60">
        <f>N158*$Q$188</f>
        <v>2010</v>
      </c>
      <c r="R158" s="10"/>
      <c r="S158" s="62">
        <f t="shared" si="29"/>
        <v>2144</v>
      </c>
      <c r="T158" s="10"/>
      <c r="U158" s="64">
        <v>6.4</v>
      </c>
      <c r="V158" s="64">
        <v>7.55</v>
      </c>
      <c r="W158" s="10"/>
      <c r="X158" s="43">
        <v>228480000</v>
      </c>
      <c r="Y158" s="36">
        <v>2.1000000000000001E-2</v>
      </c>
      <c r="Z158" s="10"/>
      <c r="AA158" s="20">
        <v>60</v>
      </c>
      <c r="AB158" s="20">
        <v>8</v>
      </c>
      <c r="AC158" s="20">
        <v>2</v>
      </c>
      <c r="AD158" s="20">
        <v>29</v>
      </c>
      <c r="AE158" s="20">
        <v>1</v>
      </c>
      <c r="AF158" s="66">
        <f t="shared" si="30"/>
        <v>100</v>
      </c>
      <c r="AG158" s="10"/>
      <c r="AH158" s="36">
        <v>5.8000000000000003E-2</v>
      </c>
      <c r="AI158" s="40">
        <v>21284</v>
      </c>
      <c r="AJ158" s="37">
        <v>0.73</v>
      </c>
      <c r="AK158" s="42" t="s">
        <v>213</v>
      </c>
      <c r="AL158" s="41">
        <v>568</v>
      </c>
      <c r="AN158" s="86"/>
      <c r="AO158" s="87"/>
      <c r="AP158" s="88">
        <f t="shared" si="31"/>
        <v>0</v>
      </c>
      <c r="AR158" s="86">
        <f t="shared" si="32"/>
        <v>0</v>
      </c>
      <c r="AS158" s="87"/>
      <c r="AT158" s="88">
        <f t="shared" si="33"/>
        <v>0</v>
      </c>
      <c r="AV158" s="88">
        <v>0</v>
      </c>
    </row>
    <row r="159" spans="1:48" ht="24" customHeight="1">
      <c r="A159" s="16"/>
      <c r="B159" s="17">
        <f t="shared" si="34"/>
        <v>151</v>
      </c>
      <c r="C159" s="10"/>
      <c r="D159" s="18" t="s">
        <v>152</v>
      </c>
      <c r="E159" s="10"/>
      <c r="F159" s="18" t="s">
        <v>8</v>
      </c>
      <c r="G159" s="18" t="s">
        <v>212</v>
      </c>
      <c r="H159" s="10"/>
      <c r="I159" s="19">
        <v>2077862</v>
      </c>
      <c r="J159" s="19">
        <v>21660</v>
      </c>
      <c r="K159" s="17" t="s">
        <v>14</v>
      </c>
      <c r="L159" s="10"/>
      <c r="M159" s="60">
        <v>130</v>
      </c>
      <c r="N159" s="60">
        <v>134</v>
      </c>
      <c r="O159" s="60">
        <v>134</v>
      </c>
      <c r="P159" s="10"/>
      <c r="Q159" s="60">
        <f>N159*$Q$189</f>
        <v>4020</v>
      </c>
      <c r="R159" s="10"/>
      <c r="S159" s="62">
        <f t="shared" si="29"/>
        <v>4154</v>
      </c>
      <c r="T159" s="10"/>
      <c r="U159" s="64">
        <v>6.4</v>
      </c>
      <c r="V159" s="64">
        <v>6.4</v>
      </c>
      <c r="W159" s="10"/>
      <c r="X159" s="43">
        <f>AP159+AT159</f>
        <v>2317940683.1999998</v>
      </c>
      <c r="Y159" s="36">
        <f>X159/AV159</f>
        <v>5.1911239881752211E-2</v>
      </c>
      <c r="Z159" s="10"/>
      <c r="AA159" s="20">
        <v>46.9</v>
      </c>
      <c r="AB159" s="20">
        <v>19.2</v>
      </c>
      <c r="AC159" s="20">
        <v>10</v>
      </c>
      <c r="AD159" s="20">
        <v>16.899999999999999</v>
      </c>
      <c r="AE159" s="20">
        <v>7</v>
      </c>
      <c r="AF159" s="66">
        <f t="shared" si="30"/>
        <v>100</v>
      </c>
      <c r="AG159" s="10"/>
      <c r="AH159" s="72"/>
      <c r="AI159" s="73"/>
      <c r="AJ159" s="74"/>
      <c r="AK159" s="75"/>
      <c r="AL159" s="76"/>
      <c r="AN159" s="57">
        <v>21622.580999999998</v>
      </c>
      <c r="AO159" s="35">
        <v>80</v>
      </c>
      <c r="AP159" s="43">
        <f t="shared" si="31"/>
        <v>231794068.31999999</v>
      </c>
      <c r="AR159" s="57">
        <f t="shared" si="32"/>
        <v>21622.580999999998</v>
      </c>
      <c r="AS159" s="35">
        <v>24</v>
      </c>
      <c r="AT159" s="43">
        <f t="shared" si="33"/>
        <v>2086146614.8799996</v>
      </c>
      <c r="AV159" s="43">
        <v>44652000000</v>
      </c>
    </row>
    <row r="160" spans="1:48" ht="24" customHeight="1">
      <c r="A160" s="16"/>
      <c r="B160" s="17">
        <f t="shared" si="34"/>
        <v>152</v>
      </c>
      <c r="C160" s="10"/>
      <c r="D160" s="18" t="s">
        <v>26</v>
      </c>
      <c r="E160" s="10"/>
      <c r="F160" s="18" t="s">
        <v>13</v>
      </c>
      <c r="G160" s="18" t="s">
        <v>222</v>
      </c>
      <c r="H160" s="10"/>
      <c r="I160" s="19">
        <v>366954</v>
      </c>
      <c r="J160" s="19">
        <v>4410</v>
      </c>
      <c r="K160" s="17" t="s">
        <v>9</v>
      </c>
      <c r="L160" s="10"/>
      <c r="M160" s="60">
        <v>101</v>
      </c>
      <c r="N160" s="60">
        <v>104</v>
      </c>
      <c r="O160" s="60">
        <v>71</v>
      </c>
      <c r="P160" s="10"/>
      <c r="Q160" s="60">
        <f>N160*$Q$188</f>
        <v>1560</v>
      </c>
      <c r="R160" s="10"/>
      <c r="S160" s="62">
        <f t="shared" si="29"/>
        <v>1664</v>
      </c>
      <c r="T160" s="10"/>
      <c r="U160" s="64">
        <v>28.3</v>
      </c>
      <c r="V160" s="64">
        <v>18.309999999999999</v>
      </c>
      <c r="W160" s="10"/>
      <c r="X160" s="43">
        <v>170250000</v>
      </c>
      <c r="Y160" s="36">
        <v>9.4E-2</v>
      </c>
      <c r="Z160" s="10"/>
      <c r="AA160" s="20">
        <v>53</v>
      </c>
      <c r="AB160" s="20">
        <v>20</v>
      </c>
      <c r="AC160" s="20">
        <v>7</v>
      </c>
      <c r="AD160" s="20">
        <v>19</v>
      </c>
      <c r="AE160" s="20">
        <v>1</v>
      </c>
      <c r="AF160" s="66">
        <f t="shared" si="30"/>
        <v>100</v>
      </c>
      <c r="AG160" s="10"/>
      <c r="AH160" s="36">
        <v>2.5999999999999999E-2</v>
      </c>
      <c r="AI160" s="40">
        <v>15286</v>
      </c>
      <c r="AJ160" s="37">
        <v>0.86</v>
      </c>
      <c r="AK160" s="42" t="s">
        <v>210</v>
      </c>
      <c r="AL160" s="41">
        <v>1007</v>
      </c>
      <c r="AN160" s="86"/>
      <c r="AO160" s="87"/>
      <c r="AP160" s="88">
        <f t="shared" si="31"/>
        <v>0</v>
      </c>
      <c r="AR160" s="86">
        <f t="shared" si="32"/>
        <v>0</v>
      </c>
      <c r="AS160" s="87"/>
      <c r="AT160" s="88">
        <f t="shared" si="33"/>
        <v>0</v>
      </c>
      <c r="AV160" s="88">
        <v>0</v>
      </c>
    </row>
    <row r="161" spans="1:48" ht="24" customHeight="1">
      <c r="A161" s="16"/>
      <c r="B161" s="17">
        <f t="shared" si="34"/>
        <v>153</v>
      </c>
      <c r="C161" s="10"/>
      <c r="D161" s="18" t="s">
        <v>153</v>
      </c>
      <c r="E161" s="10"/>
      <c r="F161" s="18" t="s">
        <v>18</v>
      </c>
      <c r="G161" s="18" t="s">
        <v>224</v>
      </c>
      <c r="H161" s="10"/>
      <c r="I161" s="19">
        <v>599419</v>
      </c>
      <c r="J161" s="19">
        <v>1880</v>
      </c>
      <c r="K161" s="17" t="s">
        <v>9</v>
      </c>
      <c r="L161" s="10"/>
      <c r="M161" s="60">
        <v>11</v>
      </c>
      <c r="N161" s="60">
        <v>104</v>
      </c>
      <c r="O161" s="60">
        <v>116</v>
      </c>
      <c r="P161" s="10"/>
      <c r="Q161" s="60">
        <f>N161*$Q$188</f>
        <v>1560</v>
      </c>
      <c r="R161" s="10"/>
      <c r="S161" s="62">
        <f t="shared" si="29"/>
        <v>1664</v>
      </c>
      <c r="T161" s="10"/>
      <c r="U161" s="64">
        <v>17.399999999999999</v>
      </c>
      <c r="V161" s="64">
        <v>18.579999999999998</v>
      </c>
      <c r="W161" s="10"/>
      <c r="X161" s="43">
        <v>71110000</v>
      </c>
      <c r="Y161" s="36">
        <v>5.8000000000000003E-2</v>
      </c>
      <c r="Z161" s="10"/>
      <c r="AA161" s="20">
        <v>29</v>
      </c>
      <c r="AB161" s="20">
        <v>12</v>
      </c>
      <c r="AC161" s="20">
        <v>1</v>
      </c>
      <c r="AD161" s="20">
        <v>57</v>
      </c>
      <c r="AE161" s="20">
        <v>1</v>
      </c>
      <c r="AF161" s="66">
        <f t="shared" si="30"/>
        <v>100</v>
      </c>
      <c r="AG161" s="10"/>
      <c r="AH161" s="36">
        <v>-2.9000000000000001E-2</v>
      </c>
      <c r="AI161" s="40">
        <v>7507</v>
      </c>
      <c r="AJ161" s="37">
        <v>0.8</v>
      </c>
      <c r="AK161" s="42" t="s">
        <v>214</v>
      </c>
      <c r="AL161" s="41">
        <v>1130</v>
      </c>
      <c r="AN161" s="86"/>
      <c r="AO161" s="87"/>
      <c r="AP161" s="88">
        <f t="shared" si="31"/>
        <v>0</v>
      </c>
      <c r="AR161" s="86">
        <f t="shared" si="32"/>
        <v>0</v>
      </c>
      <c r="AS161" s="87"/>
      <c r="AT161" s="88">
        <f t="shared" si="33"/>
        <v>0</v>
      </c>
      <c r="AV161" s="88">
        <v>0</v>
      </c>
    </row>
    <row r="162" spans="1:48" ht="24" customHeight="1">
      <c r="A162" s="16"/>
      <c r="B162" s="17">
        <f t="shared" si="34"/>
        <v>154</v>
      </c>
      <c r="C162" s="10"/>
      <c r="D162" s="18" t="s">
        <v>66</v>
      </c>
      <c r="E162" s="10"/>
      <c r="F162" s="18" t="s">
        <v>18</v>
      </c>
      <c r="G162" s="18" t="s">
        <v>224</v>
      </c>
      <c r="H162" s="10"/>
      <c r="I162" s="19">
        <v>898760</v>
      </c>
      <c r="J162" s="19">
        <v>4840</v>
      </c>
      <c r="K162" s="17" t="s">
        <v>9</v>
      </c>
      <c r="L162" s="10"/>
      <c r="M162" s="60">
        <v>60</v>
      </c>
      <c r="N162" s="60">
        <v>86</v>
      </c>
      <c r="O162" s="60">
        <v>85</v>
      </c>
      <c r="P162" s="10"/>
      <c r="Q162" s="60">
        <f>N162*$Q$188</f>
        <v>1290</v>
      </c>
      <c r="R162" s="10"/>
      <c r="S162" s="62">
        <f t="shared" si="29"/>
        <v>1376</v>
      </c>
      <c r="T162" s="10"/>
      <c r="U162" s="64">
        <v>9.6</v>
      </c>
      <c r="V162" s="64">
        <v>9.3699999999999992</v>
      </c>
      <c r="W162" s="10"/>
      <c r="X162" s="43">
        <v>148620000</v>
      </c>
      <c r="Y162" s="36">
        <v>3.2000000000000001E-2</v>
      </c>
      <c r="Z162" s="10"/>
      <c r="AA162" s="20">
        <v>62</v>
      </c>
      <c r="AB162" s="20">
        <v>12</v>
      </c>
      <c r="AC162" s="20">
        <v>2</v>
      </c>
      <c r="AD162" s="20">
        <v>23</v>
      </c>
      <c r="AE162" s="20">
        <v>1</v>
      </c>
      <c r="AF162" s="66">
        <f t="shared" si="30"/>
        <v>100</v>
      </c>
      <c r="AG162" s="10"/>
      <c r="AH162" s="36">
        <v>-2.1999999999999999E-2</v>
      </c>
      <c r="AI162" s="40">
        <v>12324</v>
      </c>
      <c r="AJ162" s="37">
        <v>0.73</v>
      </c>
      <c r="AK162" s="42" t="s">
        <v>214</v>
      </c>
      <c r="AL162" s="41">
        <v>587</v>
      </c>
      <c r="AN162" s="86"/>
      <c r="AO162" s="87"/>
      <c r="AP162" s="88">
        <f t="shared" si="31"/>
        <v>0</v>
      </c>
      <c r="AR162" s="86">
        <f t="shared" si="32"/>
        <v>0</v>
      </c>
      <c r="AS162" s="87"/>
      <c r="AT162" s="88">
        <f t="shared" si="33"/>
        <v>0</v>
      </c>
      <c r="AV162" s="88">
        <v>0</v>
      </c>
    </row>
    <row r="163" spans="1:48" ht="24" customHeight="1">
      <c r="A163" s="16"/>
      <c r="B163" s="17">
        <f t="shared" si="34"/>
        <v>155</v>
      </c>
      <c r="C163" s="10"/>
      <c r="D163" s="18" t="s">
        <v>160</v>
      </c>
      <c r="E163" s="10"/>
      <c r="F163" s="18" t="s">
        <v>13</v>
      </c>
      <c r="G163" s="18" t="s">
        <v>222</v>
      </c>
      <c r="H163" s="10"/>
      <c r="I163" s="19">
        <v>558368</v>
      </c>
      <c r="J163" s="19">
        <v>7070</v>
      </c>
      <c r="K163" s="17" t="s">
        <v>9</v>
      </c>
      <c r="L163" s="10"/>
      <c r="M163" s="60">
        <v>74</v>
      </c>
      <c r="N163" s="60">
        <v>81</v>
      </c>
      <c r="O163" s="60">
        <v>98</v>
      </c>
      <c r="P163" s="10"/>
      <c r="Q163" s="60">
        <f>N163*$Q$188</f>
        <v>1215</v>
      </c>
      <c r="R163" s="10"/>
      <c r="S163" s="62">
        <f t="shared" si="29"/>
        <v>1296</v>
      </c>
      <c r="T163" s="10"/>
      <c r="U163" s="64">
        <v>14.5</v>
      </c>
      <c r="V163" s="64">
        <v>17.149999999999999</v>
      </c>
      <c r="W163" s="10"/>
      <c r="X163" s="43">
        <v>152040000</v>
      </c>
      <c r="Y163" s="36">
        <v>4.8000000000000001E-2</v>
      </c>
      <c r="Z163" s="10"/>
      <c r="AA163" s="20">
        <v>53</v>
      </c>
      <c r="AB163" s="20">
        <v>19</v>
      </c>
      <c r="AC163" s="20">
        <v>6</v>
      </c>
      <c r="AD163" s="20">
        <v>21</v>
      </c>
      <c r="AE163" s="20">
        <v>1</v>
      </c>
      <c r="AF163" s="66">
        <f t="shared" si="30"/>
        <v>100</v>
      </c>
      <c r="AG163" s="10"/>
      <c r="AH163" s="36">
        <v>-2.5000000000000001E-2</v>
      </c>
      <c r="AI163" s="40">
        <v>40903</v>
      </c>
      <c r="AJ163" s="37">
        <v>0.8</v>
      </c>
      <c r="AK163" s="42" t="s">
        <v>213</v>
      </c>
      <c r="AL163" s="41">
        <v>882</v>
      </c>
      <c r="AN163" s="86"/>
      <c r="AO163" s="87"/>
      <c r="AP163" s="88">
        <f t="shared" si="31"/>
        <v>0</v>
      </c>
      <c r="AR163" s="86">
        <f t="shared" si="32"/>
        <v>0</v>
      </c>
      <c r="AS163" s="87"/>
      <c r="AT163" s="88">
        <f t="shared" si="33"/>
        <v>0</v>
      </c>
      <c r="AV163" s="88">
        <v>0</v>
      </c>
    </row>
    <row r="164" spans="1:48" ht="24" customHeight="1">
      <c r="A164" s="16"/>
      <c r="B164" s="17">
        <f t="shared" si="34"/>
        <v>156</v>
      </c>
      <c r="C164" s="10"/>
      <c r="D164" s="18" t="s">
        <v>63</v>
      </c>
      <c r="E164" s="10"/>
      <c r="F164" s="18" t="s">
        <v>8</v>
      </c>
      <c r="G164" s="18" t="s">
        <v>212</v>
      </c>
      <c r="H164" s="10"/>
      <c r="I164" s="19">
        <v>1312442</v>
      </c>
      <c r="J164" s="19">
        <v>17750</v>
      </c>
      <c r="K164" s="17" t="s">
        <v>14</v>
      </c>
      <c r="L164" s="10"/>
      <c r="M164" s="60">
        <v>71</v>
      </c>
      <c r="N164" s="60">
        <v>80</v>
      </c>
      <c r="O164" s="60">
        <v>80</v>
      </c>
      <c r="P164" s="10"/>
      <c r="Q164" s="60">
        <f>N164*$Q$189</f>
        <v>2400</v>
      </c>
      <c r="R164" s="10"/>
      <c r="S164" s="62">
        <f t="shared" si="29"/>
        <v>2480</v>
      </c>
      <c r="T164" s="10"/>
      <c r="U164" s="64">
        <v>6.1</v>
      </c>
      <c r="V164" s="64">
        <v>6.1</v>
      </c>
      <c r="W164" s="10"/>
      <c r="X164" s="43">
        <f>AP164+AT164</f>
        <v>1167186944</v>
      </c>
      <c r="Y164" s="36">
        <f>X164/AV164</f>
        <v>4.8640896149358223E-2</v>
      </c>
      <c r="Z164" s="10"/>
      <c r="AA164" s="20">
        <v>52.1</v>
      </c>
      <c r="AB164" s="20">
        <v>1.4</v>
      </c>
      <c r="AC164" s="20">
        <v>7</v>
      </c>
      <c r="AD164" s="20">
        <v>31</v>
      </c>
      <c r="AE164" s="20">
        <v>8.5</v>
      </c>
      <c r="AF164" s="66">
        <f t="shared" si="30"/>
        <v>100</v>
      </c>
      <c r="AG164" s="10"/>
      <c r="AH164" s="72"/>
      <c r="AI164" s="73"/>
      <c r="AJ164" s="74"/>
      <c r="AK164" s="75"/>
      <c r="AL164" s="76"/>
      <c r="AN164" s="57">
        <v>18237.295999999998</v>
      </c>
      <c r="AO164" s="35">
        <v>80</v>
      </c>
      <c r="AP164" s="43">
        <f t="shared" si="31"/>
        <v>116718694.39999999</v>
      </c>
      <c r="AR164" s="57">
        <f t="shared" si="32"/>
        <v>18237.295999999998</v>
      </c>
      <c r="AS164" s="35">
        <v>24</v>
      </c>
      <c r="AT164" s="43">
        <f t="shared" si="33"/>
        <v>1050468249.5999999</v>
      </c>
      <c r="AV164" s="43">
        <v>23996000000</v>
      </c>
    </row>
    <row r="165" spans="1:48" ht="24" customHeight="1">
      <c r="A165" s="16"/>
      <c r="B165" s="17">
        <f t="shared" si="34"/>
        <v>157</v>
      </c>
      <c r="C165" s="10"/>
      <c r="D165" s="18" t="s">
        <v>117</v>
      </c>
      <c r="E165" s="10"/>
      <c r="F165" s="18" t="s">
        <v>8</v>
      </c>
      <c r="G165" s="18" t="s">
        <v>212</v>
      </c>
      <c r="H165" s="10"/>
      <c r="I165" s="19">
        <v>628615</v>
      </c>
      <c r="J165" s="19">
        <v>6970</v>
      </c>
      <c r="K165" s="17" t="s">
        <v>9</v>
      </c>
      <c r="L165" s="10"/>
      <c r="M165" s="60">
        <v>65</v>
      </c>
      <c r="N165" s="60">
        <v>67</v>
      </c>
      <c r="O165" s="60">
        <v>57</v>
      </c>
      <c r="P165" s="10"/>
      <c r="Q165" s="60">
        <f>N165*$Q$188</f>
        <v>1005</v>
      </c>
      <c r="R165" s="10"/>
      <c r="S165" s="62">
        <f t="shared" si="29"/>
        <v>1072</v>
      </c>
      <c r="T165" s="10"/>
      <c r="U165" s="64">
        <v>10.7</v>
      </c>
      <c r="V165" s="64">
        <v>9.15</v>
      </c>
      <c r="W165" s="10"/>
      <c r="X165" s="43">
        <v>156590000</v>
      </c>
      <c r="Y165" s="36">
        <v>3.5999999999999997E-2</v>
      </c>
      <c r="Z165" s="10"/>
      <c r="AA165" s="20">
        <v>40</v>
      </c>
      <c r="AB165" s="20">
        <v>10</v>
      </c>
      <c r="AC165" s="20">
        <v>4</v>
      </c>
      <c r="AD165" s="20">
        <v>45</v>
      </c>
      <c r="AE165" s="20">
        <v>1</v>
      </c>
      <c r="AF165" s="66">
        <f t="shared" si="30"/>
        <v>100</v>
      </c>
      <c r="AG165" s="10"/>
      <c r="AH165" s="36">
        <v>-0.03</v>
      </c>
      <c r="AI165" s="40">
        <v>33601</v>
      </c>
      <c r="AJ165" s="37">
        <v>0.68</v>
      </c>
      <c r="AK165" s="42" t="s">
        <v>213</v>
      </c>
      <c r="AL165" s="41">
        <v>636</v>
      </c>
      <c r="AN165" s="86"/>
      <c r="AO165" s="87"/>
      <c r="AP165" s="88">
        <f t="shared" si="31"/>
        <v>0</v>
      </c>
      <c r="AR165" s="86">
        <f t="shared" si="32"/>
        <v>0</v>
      </c>
      <c r="AS165" s="87"/>
      <c r="AT165" s="88">
        <f t="shared" si="33"/>
        <v>0</v>
      </c>
      <c r="AV165" s="88">
        <v>0</v>
      </c>
    </row>
    <row r="166" spans="1:48" ht="24" customHeight="1">
      <c r="A166" s="16"/>
      <c r="B166" s="17">
        <f t="shared" si="34"/>
        <v>158</v>
      </c>
      <c r="C166" s="10"/>
      <c r="D166" s="18" t="s">
        <v>142</v>
      </c>
      <c r="E166" s="10"/>
      <c r="F166" s="18" t="s">
        <v>13</v>
      </c>
      <c r="G166" s="18" t="s">
        <v>222</v>
      </c>
      <c r="H166" s="10"/>
      <c r="I166" s="19">
        <v>178015</v>
      </c>
      <c r="J166" s="19">
        <v>7670</v>
      </c>
      <c r="K166" s="17" t="s">
        <v>9</v>
      </c>
      <c r="L166" s="10"/>
      <c r="M166" s="60">
        <v>15</v>
      </c>
      <c r="N166" s="60">
        <v>63</v>
      </c>
      <c r="O166" s="60">
        <v>25</v>
      </c>
      <c r="P166" s="10"/>
      <c r="Q166" s="60">
        <f>N166*$Q$188</f>
        <v>945</v>
      </c>
      <c r="R166" s="10"/>
      <c r="S166" s="62">
        <f t="shared" si="29"/>
        <v>1008</v>
      </c>
      <c r="T166" s="10"/>
      <c r="U166" s="64">
        <v>35.4</v>
      </c>
      <c r="V166" s="64">
        <v>14.13</v>
      </c>
      <c r="W166" s="10"/>
      <c r="X166" s="43">
        <v>192470000</v>
      </c>
      <c r="Y166" s="36">
        <v>0.11799999999999999</v>
      </c>
      <c r="Z166" s="10"/>
      <c r="AA166" s="20">
        <v>58</v>
      </c>
      <c r="AB166" s="20">
        <v>15</v>
      </c>
      <c r="AC166" s="20">
        <v>4</v>
      </c>
      <c r="AD166" s="20">
        <v>22</v>
      </c>
      <c r="AE166" s="20">
        <v>1</v>
      </c>
      <c r="AF166" s="66">
        <f t="shared" si="30"/>
        <v>100</v>
      </c>
      <c r="AG166" s="10"/>
      <c r="AH166" s="36">
        <v>1.9E-2</v>
      </c>
      <c r="AI166" s="40">
        <v>20044</v>
      </c>
      <c r="AJ166" s="37">
        <v>0.8</v>
      </c>
      <c r="AK166" s="42" t="s">
        <v>213</v>
      </c>
      <c r="AL166" s="41">
        <v>700</v>
      </c>
      <c r="AN166" s="86"/>
      <c r="AO166" s="87"/>
      <c r="AP166" s="88">
        <f t="shared" si="31"/>
        <v>0</v>
      </c>
      <c r="AR166" s="86">
        <f t="shared" si="32"/>
        <v>0</v>
      </c>
      <c r="AS166" s="87"/>
      <c r="AT166" s="88">
        <f t="shared" si="33"/>
        <v>0</v>
      </c>
      <c r="AV166" s="88">
        <v>0</v>
      </c>
    </row>
    <row r="167" spans="1:48" ht="24" customHeight="1">
      <c r="A167" s="16"/>
      <c r="B167" s="17">
        <f t="shared" si="34"/>
        <v>159</v>
      </c>
      <c r="C167" s="10"/>
      <c r="D167" s="18" t="s">
        <v>52</v>
      </c>
      <c r="E167" s="10"/>
      <c r="F167" s="18" t="s">
        <v>8</v>
      </c>
      <c r="G167" s="18" t="s">
        <v>212</v>
      </c>
      <c r="H167" s="10"/>
      <c r="I167" s="19">
        <v>1170125</v>
      </c>
      <c r="J167" s="19">
        <v>23680</v>
      </c>
      <c r="K167" s="17" t="s">
        <v>14</v>
      </c>
      <c r="L167" s="10"/>
      <c r="M167" s="60">
        <v>46</v>
      </c>
      <c r="N167" s="60">
        <v>60</v>
      </c>
      <c r="O167" s="60">
        <v>60</v>
      </c>
      <c r="P167" s="10"/>
      <c r="Q167" s="60">
        <f>N167*$Q$189</f>
        <v>1800</v>
      </c>
      <c r="R167" s="10"/>
      <c r="S167" s="62">
        <f t="shared" si="29"/>
        <v>1860</v>
      </c>
      <c r="T167" s="10"/>
      <c r="U167" s="64">
        <v>5.0999999999999996</v>
      </c>
      <c r="V167" s="64">
        <v>5.0999999999999996</v>
      </c>
      <c r="W167" s="10"/>
      <c r="X167" s="43">
        <f>AP167+AT167</f>
        <v>1152918624</v>
      </c>
      <c r="Y167" s="36">
        <f>X167/AV167</f>
        <v>5.5187335407591784E-2</v>
      </c>
      <c r="Z167" s="10"/>
      <c r="AA167" s="20">
        <v>34.799999999999997</v>
      </c>
      <c r="AB167" s="20">
        <v>21.7</v>
      </c>
      <c r="AC167" s="20">
        <v>4.3</v>
      </c>
      <c r="AD167" s="20">
        <v>30.4</v>
      </c>
      <c r="AE167" s="20">
        <v>8.8000000000000007</v>
      </c>
      <c r="AF167" s="66">
        <f t="shared" si="30"/>
        <v>99.999999999999986</v>
      </c>
      <c r="AG167" s="10"/>
      <c r="AH167" s="72"/>
      <c r="AI167" s="73"/>
      <c r="AJ167" s="74"/>
      <c r="AK167" s="75"/>
      <c r="AL167" s="76"/>
      <c r="AN167" s="57">
        <v>24019.137999999999</v>
      </c>
      <c r="AO167" s="35">
        <v>80</v>
      </c>
      <c r="AP167" s="43">
        <f t="shared" si="31"/>
        <v>115291862.40000001</v>
      </c>
      <c r="AR167" s="57">
        <f t="shared" si="32"/>
        <v>24019.137999999999</v>
      </c>
      <c r="AS167" s="35">
        <v>24</v>
      </c>
      <c r="AT167" s="43">
        <f t="shared" si="33"/>
        <v>1037626761.5999999</v>
      </c>
      <c r="AV167" s="43">
        <v>20891000000</v>
      </c>
    </row>
    <row r="168" spans="1:48" ht="24" customHeight="1">
      <c r="A168" s="16"/>
      <c r="B168" s="17">
        <f t="shared" si="34"/>
        <v>160</v>
      </c>
      <c r="C168" s="10"/>
      <c r="D168" s="18" t="s">
        <v>145</v>
      </c>
      <c r="E168" s="10"/>
      <c r="F168" s="18" t="s">
        <v>11</v>
      </c>
      <c r="G168" s="18" t="s">
        <v>11</v>
      </c>
      <c r="H168" s="10"/>
      <c r="I168" s="19">
        <v>199910</v>
      </c>
      <c r="J168" s="19">
        <v>1730</v>
      </c>
      <c r="K168" s="17" t="s">
        <v>9</v>
      </c>
      <c r="L168" s="10"/>
      <c r="M168" s="60">
        <v>23</v>
      </c>
      <c r="N168" s="60">
        <v>55</v>
      </c>
      <c r="O168" s="60">
        <v>24</v>
      </c>
      <c r="P168" s="10"/>
      <c r="Q168" s="60">
        <f>N168*$Q$188</f>
        <v>825</v>
      </c>
      <c r="R168" s="10"/>
      <c r="S168" s="62">
        <f t="shared" si="29"/>
        <v>880</v>
      </c>
      <c r="T168" s="10"/>
      <c r="U168" s="64">
        <v>27.5</v>
      </c>
      <c r="V168" s="64">
        <v>11.95</v>
      </c>
      <c r="W168" s="10"/>
      <c r="X168" s="43">
        <v>32410000</v>
      </c>
      <c r="Y168" s="36">
        <v>9.0999999999999998E-2</v>
      </c>
      <c r="Z168" s="10"/>
      <c r="AA168" s="20">
        <v>52</v>
      </c>
      <c r="AB168" s="20">
        <v>10</v>
      </c>
      <c r="AC168" s="20">
        <v>2</v>
      </c>
      <c r="AD168" s="20">
        <v>35</v>
      </c>
      <c r="AE168" s="20">
        <v>1</v>
      </c>
      <c r="AF168" s="66">
        <f t="shared" si="30"/>
        <v>100</v>
      </c>
      <c r="AG168" s="10"/>
      <c r="AH168" s="36">
        <v>-0.08</v>
      </c>
      <c r="AI168" s="40">
        <v>17033</v>
      </c>
      <c r="AJ168" s="37">
        <v>0.68</v>
      </c>
      <c r="AK168" s="42" t="s">
        <v>213</v>
      </c>
      <c r="AL168" s="41">
        <v>673</v>
      </c>
      <c r="AN168" s="86"/>
      <c r="AO168" s="87"/>
      <c r="AP168" s="88">
        <f t="shared" si="31"/>
        <v>0</v>
      </c>
      <c r="AR168" s="86">
        <f t="shared" si="32"/>
        <v>0</v>
      </c>
      <c r="AS168" s="87"/>
      <c r="AT168" s="88">
        <f t="shared" si="33"/>
        <v>0</v>
      </c>
      <c r="AV168" s="88">
        <v>0</v>
      </c>
    </row>
    <row r="169" spans="1:48" ht="24" customHeight="1">
      <c r="A169" s="16"/>
      <c r="B169" s="17">
        <f t="shared" si="34"/>
        <v>161</v>
      </c>
      <c r="C169" s="10"/>
      <c r="D169" s="18" t="s">
        <v>182</v>
      </c>
      <c r="E169" s="10"/>
      <c r="F169" s="18" t="s">
        <v>18</v>
      </c>
      <c r="G169" s="18" t="s">
        <v>224</v>
      </c>
      <c r="H169" s="10"/>
      <c r="I169" s="19">
        <v>270402</v>
      </c>
      <c r="J169" s="19">
        <v>3170</v>
      </c>
      <c r="K169" s="17" t="s">
        <v>9</v>
      </c>
      <c r="L169" s="10"/>
      <c r="M169" s="60">
        <v>9</v>
      </c>
      <c r="N169" s="60">
        <v>43</v>
      </c>
      <c r="O169" s="60">
        <v>51</v>
      </c>
      <c r="P169" s="10"/>
      <c r="Q169" s="60">
        <f>N169*$Q$188</f>
        <v>645</v>
      </c>
      <c r="R169" s="10"/>
      <c r="S169" s="62">
        <f t="shared" ref="S169:S184" si="35">Q169+N169</f>
        <v>688</v>
      </c>
      <c r="T169" s="10"/>
      <c r="U169" s="64">
        <v>15.9</v>
      </c>
      <c r="V169" s="64">
        <v>18.16</v>
      </c>
      <c r="W169" s="10"/>
      <c r="X169" s="43">
        <v>41660000</v>
      </c>
      <c r="Y169" s="36">
        <v>5.2999999999999999E-2</v>
      </c>
      <c r="Z169" s="10"/>
      <c r="AA169" s="20">
        <v>40</v>
      </c>
      <c r="AB169" s="20">
        <v>13</v>
      </c>
      <c r="AC169" s="20">
        <v>1</v>
      </c>
      <c r="AD169" s="20">
        <v>45</v>
      </c>
      <c r="AE169" s="20">
        <v>1</v>
      </c>
      <c r="AF169" s="66">
        <f t="shared" ref="AF169:AF184" si="36">SUM(AA169:AE169)</f>
        <v>100</v>
      </c>
      <c r="AG169" s="10"/>
      <c r="AH169" s="36">
        <v>-4.0000000000000001E-3</v>
      </c>
      <c r="AI169" s="40">
        <v>5539</v>
      </c>
      <c r="AJ169" s="37">
        <v>0.77</v>
      </c>
      <c r="AK169" s="42" t="s">
        <v>214</v>
      </c>
      <c r="AL169" s="41">
        <v>1111</v>
      </c>
      <c r="AN169" s="86"/>
      <c r="AO169" s="87"/>
      <c r="AP169" s="88">
        <f t="shared" ref="AP169:AP184" si="37">N169*AN169*AO169</f>
        <v>0</v>
      </c>
      <c r="AR169" s="86">
        <f t="shared" ref="AR169:AR184" si="38">AN169</f>
        <v>0</v>
      </c>
      <c r="AS169" s="87"/>
      <c r="AT169" s="88">
        <f t="shared" ref="AT169:AT184" si="39">Q169*AR169*AS169</f>
        <v>0</v>
      </c>
      <c r="AV169" s="88">
        <v>0</v>
      </c>
    </row>
    <row r="170" spans="1:48" ht="24" customHeight="1">
      <c r="A170" s="16"/>
      <c r="B170" s="17">
        <f t="shared" si="34"/>
        <v>162</v>
      </c>
      <c r="C170" s="10"/>
      <c r="D170" s="18" t="s">
        <v>105</v>
      </c>
      <c r="E170" s="10"/>
      <c r="F170" s="18" t="s">
        <v>8</v>
      </c>
      <c r="G170" s="18" t="s">
        <v>212</v>
      </c>
      <c r="H170" s="10"/>
      <c r="I170" s="19">
        <v>575747</v>
      </c>
      <c r="J170" s="19">
        <v>76660</v>
      </c>
      <c r="K170" s="17" t="s">
        <v>14</v>
      </c>
      <c r="L170" s="10"/>
      <c r="M170" s="60">
        <v>32</v>
      </c>
      <c r="N170" s="60">
        <v>36</v>
      </c>
      <c r="O170" s="60">
        <v>36</v>
      </c>
      <c r="P170" s="10"/>
      <c r="Q170" s="60">
        <f>N170*$Q$189</f>
        <v>1080</v>
      </c>
      <c r="R170" s="10"/>
      <c r="S170" s="62">
        <f t="shared" si="35"/>
        <v>1116</v>
      </c>
      <c r="T170" s="10"/>
      <c r="U170" s="64">
        <v>6.9</v>
      </c>
      <c r="V170" s="64">
        <v>6.9</v>
      </c>
      <c r="W170" s="10"/>
      <c r="X170" s="43">
        <f>AP170+AT170</f>
        <v>3003217660.8000002</v>
      </c>
      <c r="Y170" s="36">
        <f>X170/AV170</f>
        <v>4.9483739941671753E-2</v>
      </c>
      <c r="Z170" s="10"/>
      <c r="AA170" s="20">
        <v>62.5</v>
      </c>
      <c r="AB170" s="20">
        <v>9.4</v>
      </c>
      <c r="AC170" s="20">
        <v>3.1</v>
      </c>
      <c r="AD170" s="20">
        <v>25</v>
      </c>
      <c r="AE170" s="20">
        <v>0</v>
      </c>
      <c r="AF170" s="66">
        <f t="shared" si="36"/>
        <v>100</v>
      </c>
      <c r="AG170" s="10"/>
      <c r="AH170" s="72"/>
      <c r="AI170" s="73"/>
      <c r="AJ170" s="74"/>
      <c r="AK170" s="75"/>
      <c r="AL170" s="76"/>
      <c r="AN170" s="57">
        <v>104278.391</v>
      </c>
      <c r="AO170" s="35">
        <v>80</v>
      </c>
      <c r="AP170" s="43">
        <f t="shared" si="37"/>
        <v>300321766.08000004</v>
      </c>
      <c r="AR170" s="57">
        <f t="shared" si="38"/>
        <v>104278.391</v>
      </c>
      <c r="AS170" s="35">
        <v>24</v>
      </c>
      <c r="AT170" s="43">
        <f t="shared" si="39"/>
        <v>2702895894.7200003</v>
      </c>
      <c r="AV170" s="43">
        <v>60691000000</v>
      </c>
    </row>
    <row r="171" spans="1:48" ht="24" customHeight="1">
      <c r="A171" s="16"/>
      <c r="B171" s="17">
        <f t="shared" si="34"/>
        <v>163</v>
      </c>
      <c r="C171" s="10"/>
      <c r="D171" s="18" t="s">
        <v>111</v>
      </c>
      <c r="E171" s="10"/>
      <c r="F171" s="18" t="s">
        <v>8</v>
      </c>
      <c r="G171" s="18" t="s">
        <v>212</v>
      </c>
      <c r="H171" s="10"/>
      <c r="I171" s="19">
        <v>429362</v>
      </c>
      <c r="J171" s="19">
        <v>24140</v>
      </c>
      <c r="K171" s="17" t="s">
        <v>14</v>
      </c>
      <c r="L171" s="10"/>
      <c r="M171" s="60">
        <v>22</v>
      </c>
      <c r="N171" s="60">
        <v>26</v>
      </c>
      <c r="O171" s="60">
        <v>26</v>
      </c>
      <c r="P171" s="10"/>
      <c r="Q171" s="60">
        <f>N171*$Q$189</f>
        <v>780</v>
      </c>
      <c r="R171" s="10"/>
      <c r="S171" s="62">
        <f t="shared" si="35"/>
        <v>806</v>
      </c>
      <c r="T171" s="10"/>
      <c r="U171" s="64">
        <v>6.1</v>
      </c>
      <c r="V171" s="64">
        <v>6.1</v>
      </c>
      <c r="W171" s="10"/>
      <c r="X171" s="43">
        <f>AP171+AT171</f>
        <v>523151616.00000006</v>
      </c>
      <c r="Y171" s="36">
        <f>X171/AV171</f>
        <v>4.5678129398410899E-2</v>
      </c>
      <c r="Z171" s="10"/>
      <c r="AA171" s="20">
        <v>18.2</v>
      </c>
      <c r="AB171" s="20">
        <v>40.9</v>
      </c>
      <c r="AC171" s="20">
        <v>4.5</v>
      </c>
      <c r="AD171" s="20">
        <v>27.3</v>
      </c>
      <c r="AE171" s="20">
        <v>9.1</v>
      </c>
      <c r="AF171" s="66">
        <f t="shared" si="36"/>
        <v>99.999999999999986</v>
      </c>
      <c r="AG171" s="10"/>
      <c r="AH171" s="72"/>
      <c r="AI171" s="73"/>
      <c r="AJ171" s="74"/>
      <c r="AK171" s="75"/>
      <c r="AL171" s="76"/>
      <c r="AN171" s="57">
        <v>25151.52</v>
      </c>
      <c r="AO171" s="35">
        <v>80</v>
      </c>
      <c r="AP171" s="43">
        <f t="shared" si="37"/>
        <v>52315161.600000001</v>
      </c>
      <c r="AR171" s="57">
        <f t="shared" si="38"/>
        <v>25151.52</v>
      </c>
      <c r="AS171" s="35">
        <v>24</v>
      </c>
      <c r="AT171" s="43">
        <f t="shared" si="39"/>
        <v>470836454.40000004</v>
      </c>
      <c r="AV171" s="43">
        <v>11453000000</v>
      </c>
    </row>
    <row r="172" spans="1:48" ht="24" customHeight="1">
      <c r="A172" s="16"/>
      <c r="B172" s="17">
        <f t="shared" si="34"/>
        <v>164</v>
      </c>
      <c r="C172" s="10"/>
      <c r="D172" s="18" t="s">
        <v>82</v>
      </c>
      <c r="E172" s="10"/>
      <c r="F172" s="18" t="s">
        <v>8</v>
      </c>
      <c r="G172" s="18" t="s">
        <v>212</v>
      </c>
      <c r="H172" s="10"/>
      <c r="I172" s="19">
        <v>332474</v>
      </c>
      <c r="J172" s="19">
        <v>56990</v>
      </c>
      <c r="K172" s="17" t="s">
        <v>14</v>
      </c>
      <c r="L172" s="10"/>
      <c r="M172" s="60">
        <v>18</v>
      </c>
      <c r="N172" s="60">
        <v>22</v>
      </c>
      <c r="O172" s="60">
        <v>22</v>
      </c>
      <c r="P172" s="10"/>
      <c r="Q172" s="60">
        <f>N172*$Q$189</f>
        <v>660</v>
      </c>
      <c r="R172" s="10"/>
      <c r="S172" s="62">
        <f t="shared" si="35"/>
        <v>682</v>
      </c>
      <c r="T172" s="10"/>
      <c r="U172" s="64">
        <v>6.6</v>
      </c>
      <c r="V172" s="64">
        <v>6.6</v>
      </c>
      <c r="W172" s="10"/>
      <c r="X172" s="43">
        <f>AP172+AT172</f>
        <v>1086939902.4000001</v>
      </c>
      <c r="Y172" s="36">
        <f>X172/AV172</f>
        <v>5.2468618575014489E-2</v>
      </c>
      <c r="Z172" s="10"/>
      <c r="AA172" s="20">
        <v>72.2</v>
      </c>
      <c r="AB172" s="20">
        <v>11.1</v>
      </c>
      <c r="AC172" s="20">
        <v>0</v>
      </c>
      <c r="AD172" s="20">
        <v>11.1</v>
      </c>
      <c r="AE172" s="20">
        <v>5.6</v>
      </c>
      <c r="AF172" s="66">
        <f t="shared" si="36"/>
        <v>99.999999999999986</v>
      </c>
      <c r="AG172" s="10"/>
      <c r="AH172" s="72"/>
      <c r="AI172" s="73"/>
      <c r="AJ172" s="74"/>
      <c r="AK172" s="75"/>
      <c r="AL172" s="76"/>
      <c r="AN172" s="57">
        <v>61757.949000000001</v>
      </c>
      <c r="AO172" s="35">
        <v>80</v>
      </c>
      <c r="AP172" s="43">
        <f t="shared" si="37"/>
        <v>108693990.24000001</v>
      </c>
      <c r="AR172" s="57">
        <f t="shared" si="38"/>
        <v>61757.949000000001</v>
      </c>
      <c r="AS172" s="35">
        <v>24</v>
      </c>
      <c r="AT172" s="43">
        <f t="shared" si="39"/>
        <v>978245912.16000009</v>
      </c>
      <c r="AV172" s="43">
        <v>20716000000</v>
      </c>
    </row>
    <row r="173" spans="1:48" ht="24" customHeight="1">
      <c r="A173" s="16"/>
      <c r="B173" s="17">
        <f t="shared" si="34"/>
        <v>165</v>
      </c>
      <c r="C173" s="10"/>
      <c r="D173" s="18" t="s">
        <v>143</v>
      </c>
      <c r="E173" s="10"/>
      <c r="F173" s="18" t="s">
        <v>18</v>
      </c>
      <c r="G173" s="18" t="s">
        <v>224</v>
      </c>
      <c r="H173" s="10"/>
      <c r="I173" s="19">
        <v>195125</v>
      </c>
      <c r="J173" s="19">
        <v>4100</v>
      </c>
      <c r="K173" s="17" t="s">
        <v>9</v>
      </c>
      <c r="L173" s="10"/>
      <c r="M173" s="60">
        <v>17</v>
      </c>
      <c r="N173" s="60">
        <v>22</v>
      </c>
      <c r="O173" s="60">
        <v>18</v>
      </c>
      <c r="P173" s="10"/>
      <c r="Q173" s="60">
        <f>N173*$Q$188</f>
        <v>330</v>
      </c>
      <c r="R173" s="10"/>
      <c r="S173" s="62">
        <f t="shared" si="35"/>
        <v>352</v>
      </c>
      <c r="T173" s="10"/>
      <c r="U173" s="64">
        <v>11.3</v>
      </c>
      <c r="V173" s="64">
        <v>9.1</v>
      </c>
      <c r="W173" s="10"/>
      <c r="X173" s="43">
        <v>29490000</v>
      </c>
      <c r="Y173" s="36">
        <v>3.6999999999999998E-2</v>
      </c>
      <c r="Z173" s="10"/>
      <c r="AA173" s="20">
        <v>50</v>
      </c>
      <c r="AB173" s="20">
        <v>12</v>
      </c>
      <c r="AC173" s="20">
        <v>2</v>
      </c>
      <c r="AD173" s="20">
        <v>35</v>
      </c>
      <c r="AE173" s="20">
        <v>1</v>
      </c>
      <c r="AF173" s="66">
        <f t="shared" si="36"/>
        <v>100</v>
      </c>
      <c r="AG173" s="10"/>
      <c r="AH173" s="36">
        <v>-1.7999999999999999E-2</v>
      </c>
      <c r="AI173" s="40">
        <v>12933</v>
      </c>
      <c r="AJ173" s="37">
        <v>0.71</v>
      </c>
      <c r="AK173" s="42" t="s">
        <v>214</v>
      </c>
      <c r="AL173" s="41">
        <v>551</v>
      </c>
      <c r="AN173" s="86"/>
      <c r="AO173" s="87"/>
      <c r="AP173" s="88">
        <f t="shared" si="37"/>
        <v>0</v>
      </c>
      <c r="AR173" s="86">
        <f t="shared" si="38"/>
        <v>0</v>
      </c>
      <c r="AS173" s="87"/>
      <c r="AT173" s="88">
        <f t="shared" si="39"/>
        <v>0</v>
      </c>
      <c r="AV173" s="88">
        <v>0</v>
      </c>
    </row>
    <row r="174" spans="1:48" ht="24" customHeight="1">
      <c r="A174" s="16"/>
      <c r="B174" s="17">
        <f t="shared" si="34"/>
        <v>166</v>
      </c>
      <c r="C174" s="10"/>
      <c r="D174" s="18" t="s">
        <v>169</v>
      </c>
      <c r="E174" s="10"/>
      <c r="F174" s="18" t="s">
        <v>18</v>
      </c>
      <c r="G174" s="18" t="s">
        <v>224</v>
      </c>
      <c r="H174" s="10"/>
      <c r="I174" s="19">
        <v>107122</v>
      </c>
      <c r="J174" s="19">
        <v>4020</v>
      </c>
      <c r="K174" s="17" t="s">
        <v>9</v>
      </c>
      <c r="L174" s="10"/>
      <c r="M174" s="60">
        <v>18</v>
      </c>
      <c r="N174" s="60">
        <v>18</v>
      </c>
      <c r="O174" s="60">
        <v>12</v>
      </c>
      <c r="P174" s="10"/>
      <c r="Q174" s="60">
        <f>N174*$Q$188</f>
        <v>270</v>
      </c>
      <c r="R174" s="10"/>
      <c r="S174" s="62">
        <f t="shared" si="35"/>
        <v>288</v>
      </c>
      <c r="T174" s="10"/>
      <c r="U174" s="64">
        <v>16.8</v>
      </c>
      <c r="V174" s="64">
        <v>11.15</v>
      </c>
      <c r="W174" s="10"/>
      <c r="X174" s="43">
        <v>22410000</v>
      </c>
      <c r="Y174" s="36">
        <v>5.6000000000000001E-2</v>
      </c>
      <c r="Z174" s="10"/>
      <c r="AA174" s="20">
        <v>43</v>
      </c>
      <c r="AB174" s="20">
        <v>15</v>
      </c>
      <c r="AC174" s="20">
        <v>2</v>
      </c>
      <c r="AD174" s="20">
        <v>39</v>
      </c>
      <c r="AE174" s="20">
        <v>1</v>
      </c>
      <c r="AF174" s="66">
        <f t="shared" si="36"/>
        <v>100</v>
      </c>
      <c r="AG174" s="10"/>
      <c r="AH174" s="36">
        <v>-1.6E-2</v>
      </c>
      <c r="AI174" s="40">
        <v>7612</v>
      </c>
      <c r="AJ174" s="37">
        <v>0.69</v>
      </c>
      <c r="AK174" s="42" t="s">
        <v>213</v>
      </c>
      <c r="AL174" s="41">
        <v>658</v>
      </c>
      <c r="AN174" s="86"/>
      <c r="AO174" s="87"/>
      <c r="AP174" s="88">
        <f t="shared" si="37"/>
        <v>0</v>
      </c>
      <c r="AR174" s="86">
        <f t="shared" si="38"/>
        <v>0</v>
      </c>
      <c r="AS174" s="87"/>
      <c r="AT174" s="88">
        <f t="shared" si="39"/>
        <v>0</v>
      </c>
      <c r="AV174" s="88">
        <v>0</v>
      </c>
    </row>
    <row r="175" spans="1:48" ht="24" customHeight="1">
      <c r="A175" s="16"/>
      <c r="B175" s="17">
        <f t="shared" si="34"/>
        <v>167</v>
      </c>
      <c r="C175" s="10"/>
      <c r="D175" s="18" t="s">
        <v>23</v>
      </c>
      <c r="E175" s="10"/>
      <c r="F175" s="18" t="s">
        <v>13</v>
      </c>
      <c r="G175" s="18" t="s">
        <v>222</v>
      </c>
      <c r="H175" s="10"/>
      <c r="I175" s="19">
        <v>284996</v>
      </c>
      <c r="J175" s="19">
        <v>14830</v>
      </c>
      <c r="K175" s="17" t="s">
        <v>14</v>
      </c>
      <c r="L175" s="10"/>
      <c r="M175" s="60">
        <v>9</v>
      </c>
      <c r="N175" s="60">
        <v>16</v>
      </c>
      <c r="O175" s="60">
        <v>16</v>
      </c>
      <c r="P175" s="10"/>
      <c r="Q175" s="60">
        <f>N175*$Q$189</f>
        <v>480</v>
      </c>
      <c r="R175" s="10"/>
      <c r="S175" s="62">
        <f t="shared" si="35"/>
        <v>496</v>
      </c>
      <c r="T175" s="10"/>
      <c r="U175" s="64">
        <v>5.6</v>
      </c>
      <c r="V175" s="64">
        <v>5.6</v>
      </c>
      <c r="W175" s="10"/>
      <c r="X175" s="43">
        <f>AP175+AT175</f>
        <v>216792396.80000001</v>
      </c>
      <c r="Y175" s="36">
        <f>X175/AV175</f>
        <v>4.4791817520661158E-2</v>
      </c>
      <c r="Z175" s="10"/>
      <c r="AA175" s="20">
        <v>33.299999999999997</v>
      </c>
      <c r="AB175" s="20">
        <v>33.299999999999997</v>
      </c>
      <c r="AC175" s="20">
        <v>0</v>
      </c>
      <c r="AD175" s="20">
        <v>22.2</v>
      </c>
      <c r="AE175" s="20">
        <v>11.2</v>
      </c>
      <c r="AF175" s="66">
        <f t="shared" si="36"/>
        <v>100</v>
      </c>
      <c r="AG175" s="10"/>
      <c r="AH175" s="72"/>
      <c r="AI175" s="73"/>
      <c r="AJ175" s="74"/>
      <c r="AK175" s="75"/>
      <c r="AL175" s="76"/>
      <c r="AN175" s="57">
        <v>16936.905999999999</v>
      </c>
      <c r="AO175" s="35">
        <v>80</v>
      </c>
      <c r="AP175" s="43">
        <f t="shared" si="37"/>
        <v>21679239.68</v>
      </c>
      <c r="AR175" s="57">
        <f t="shared" si="38"/>
        <v>16936.905999999999</v>
      </c>
      <c r="AS175" s="35">
        <v>24</v>
      </c>
      <c r="AT175" s="43">
        <f t="shared" si="39"/>
        <v>195113157.12</v>
      </c>
      <c r="AV175" s="43">
        <v>4840000000</v>
      </c>
    </row>
    <row r="176" spans="1:48" ht="24" customHeight="1">
      <c r="A176" s="16"/>
      <c r="B176" s="17">
        <f t="shared" si="34"/>
        <v>168</v>
      </c>
      <c r="C176" s="10"/>
      <c r="D176" s="18" t="s">
        <v>149</v>
      </c>
      <c r="E176" s="10"/>
      <c r="F176" s="18" t="s">
        <v>11</v>
      </c>
      <c r="G176" s="18" t="s">
        <v>11</v>
      </c>
      <c r="H176" s="10"/>
      <c r="I176" s="19">
        <v>94228</v>
      </c>
      <c r="J176" s="19">
        <v>15410</v>
      </c>
      <c r="K176" s="17" t="s">
        <v>14</v>
      </c>
      <c r="L176" s="10"/>
      <c r="M176" s="60">
        <v>15</v>
      </c>
      <c r="N176" s="60">
        <v>15</v>
      </c>
      <c r="O176" s="60">
        <v>15</v>
      </c>
      <c r="P176" s="10"/>
      <c r="Q176" s="60">
        <f>N176*$Q$189</f>
        <v>450</v>
      </c>
      <c r="R176" s="10"/>
      <c r="S176" s="62">
        <f t="shared" si="35"/>
        <v>465</v>
      </c>
      <c r="T176" s="10"/>
      <c r="U176" s="64">
        <v>15.9</v>
      </c>
      <c r="V176" s="64">
        <v>15.9</v>
      </c>
      <c r="W176" s="10"/>
      <c r="X176" s="43">
        <f>AP176+AT176</f>
        <v>180934068</v>
      </c>
      <c r="Y176" s="36">
        <f>X176/AV176</f>
        <v>0.12670452941176472</v>
      </c>
      <c r="Z176" s="10"/>
      <c r="AA176" s="20">
        <v>46.7</v>
      </c>
      <c r="AB176" s="20">
        <v>20</v>
      </c>
      <c r="AC176" s="20">
        <v>6.7</v>
      </c>
      <c r="AD176" s="20">
        <v>20</v>
      </c>
      <c r="AE176" s="20">
        <v>6.6</v>
      </c>
      <c r="AF176" s="66">
        <f t="shared" si="36"/>
        <v>100</v>
      </c>
      <c r="AG176" s="10"/>
      <c r="AH176" s="72"/>
      <c r="AI176" s="73"/>
      <c r="AJ176" s="74"/>
      <c r="AK176" s="75"/>
      <c r="AL176" s="76"/>
      <c r="AN176" s="57">
        <v>15077.839</v>
      </c>
      <c r="AO176" s="35">
        <v>80</v>
      </c>
      <c r="AP176" s="43">
        <f t="shared" si="37"/>
        <v>18093406.800000001</v>
      </c>
      <c r="AR176" s="57">
        <f t="shared" si="38"/>
        <v>15077.839</v>
      </c>
      <c r="AS176" s="35">
        <v>24</v>
      </c>
      <c r="AT176" s="43">
        <f t="shared" si="39"/>
        <v>162840661.19999999</v>
      </c>
      <c r="AV176" s="43">
        <v>1428000000</v>
      </c>
    </row>
    <row r="177" spans="1:48" ht="24" customHeight="1">
      <c r="A177" s="16"/>
      <c r="B177" s="17">
        <f t="shared" si="34"/>
        <v>169</v>
      </c>
      <c r="C177" s="10"/>
      <c r="D177" s="18" t="s">
        <v>75</v>
      </c>
      <c r="E177" s="10"/>
      <c r="F177" s="18" t="s">
        <v>13</v>
      </c>
      <c r="G177" s="18" t="s">
        <v>222</v>
      </c>
      <c r="H177" s="10"/>
      <c r="I177" s="19">
        <v>107317</v>
      </c>
      <c r="J177" s="19">
        <v>8830</v>
      </c>
      <c r="K177" s="17" t="s">
        <v>9</v>
      </c>
      <c r="L177" s="10"/>
      <c r="M177" s="60">
        <v>10</v>
      </c>
      <c r="N177" s="60">
        <v>10</v>
      </c>
      <c r="O177" s="60">
        <v>12</v>
      </c>
      <c r="P177" s="10"/>
      <c r="Q177" s="60">
        <f>N177*$Q$188</f>
        <v>150</v>
      </c>
      <c r="R177" s="10"/>
      <c r="S177" s="62">
        <f t="shared" si="35"/>
        <v>160</v>
      </c>
      <c r="T177" s="10"/>
      <c r="U177" s="64">
        <v>9.3000000000000007</v>
      </c>
      <c r="V177" s="64">
        <v>10.65</v>
      </c>
      <c r="W177" s="10"/>
      <c r="X177" s="43">
        <v>32890000</v>
      </c>
      <c r="Y177" s="36">
        <v>3.1E-2</v>
      </c>
      <c r="Z177" s="10"/>
      <c r="AA177" s="20">
        <v>47</v>
      </c>
      <c r="AB177" s="20">
        <v>13</v>
      </c>
      <c r="AC177" s="20">
        <v>9</v>
      </c>
      <c r="AD177" s="20">
        <v>30</v>
      </c>
      <c r="AE177" s="20">
        <v>1</v>
      </c>
      <c r="AF177" s="66">
        <f t="shared" si="36"/>
        <v>100</v>
      </c>
      <c r="AG177" s="10"/>
      <c r="AH177" s="36">
        <v>4.4999999999999998E-2</v>
      </c>
      <c r="AI177" s="40">
        <v>25407</v>
      </c>
      <c r="AJ177" s="37">
        <v>0.75</v>
      </c>
      <c r="AK177" s="42" t="s">
        <v>210</v>
      </c>
      <c r="AL177" s="41">
        <v>507</v>
      </c>
      <c r="AN177" s="86"/>
      <c r="AO177" s="87"/>
      <c r="AP177" s="88">
        <f t="shared" si="37"/>
        <v>0</v>
      </c>
      <c r="AR177" s="86">
        <f t="shared" si="38"/>
        <v>0</v>
      </c>
      <c r="AS177" s="87"/>
      <c r="AT177" s="88">
        <f t="shared" si="39"/>
        <v>0</v>
      </c>
      <c r="AV177" s="88">
        <v>0</v>
      </c>
    </row>
    <row r="178" spans="1:48" ht="24" customHeight="1">
      <c r="A178" s="16"/>
      <c r="B178" s="17">
        <f t="shared" si="34"/>
        <v>170</v>
      </c>
      <c r="C178" s="10"/>
      <c r="D178" s="18" t="s">
        <v>56</v>
      </c>
      <c r="E178" s="10"/>
      <c r="F178" s="18" t="s">
        <v>13</v>
      </c>
      <c r="G178" s="18" t="s">
        <v>222</v>
      </c>
      <c r="H178" s="10"/>
      <c r="I178" s="19">
        <v>73543</v>
      </c>
      <c r="J178" s="19">
        <v>6750</v>
      </c>
      <c r="K178" s="17" t="s">
        <v>9</v>
      </c>
      <c r="L178" s="10"/>
      <c r="M178" s="60">
        <v>10</v>
      </c>
      <c r="N178" s="60">
        <v>8</v>
      </c>
      <c r="O178" s="60">
        <v>12</v>
      </c>
      <c r="P178" s="10"/>
      <c r="Q178" s="60">
        <f>N178*$Q$188</f>
        <v>120</v>
      </c>
      <c r="R178" s="10"/>
      <c r="S178" s="62">
        <f t="shared" si="35"/>
        <v>128</v>
      </c>
      <c r="T178" s="10"/>
      <c r="U178" s="64">
        <v>10.9</v>
      </c>
      <c r="V178" s="64">
        <v>16.809999999999999</v>
      </c>
      <c r="W178" s="10"/>
      <c r="X178" s="43">
        <v>20810000</v>
      </c>
      <c r="Y178" s="36">
        <v>3.5999999999999997E-2</v>
      </c>
      <c r="Z178" s="10"/>
      <c r="AA178" s="20">
        <v>48</v>
      </c>
      <c r="AB178" s="20">
        <v>22</v>
      </c>
      <c r="AC178" s="20">
        <v>3</v>
      </c>
      <c r="AD178" s="20">
        <v>26</v>
      </c>
      <c r="AE178" s="20">
        <v>1</v>
      </c>
      <c r="AF178" s="66">
        <f t="shared" si="36"/>
        <v>100</v>
      </c>
      <c r="AG178" s="10"/>
      <c r="AH178" s="36">
        <v>-7.0000000000000001E-3</v>
      </c>
      <c r="AI178" s="40">
        <v>48674</v>
      </c>
      <c r="AJ178" s="37">
        <v>0.75</v>
      </c>
      <c r="AK178" s="42" t="s">
        <v>213</v>
      </c>
      <c r="AL178" s="41">
        <v>857</v>
      </c>
      <c r="AN178" s="86"/>
      <c r="AO178" s="87"/>
      <c r="AP178" s="88">
        <f t="shared" si="37"/>
        <v>0</v>
      </c>
      <c r="AR178" s="86">
        <f t="shared" si="38"/>
        <v>0</v>
      </c>
      <c r="AS178" s="87"/>
      <c r="AT178" s="88">
        <f t="shared" si="39"/>
        <v>0</v>
      </c>
      <c r="AV178" s="88">
        <v>0</v>
      </c>
    </row>
    <row r="179" spans="1:48" ht="24" customHeight="1">
      <c r="A179" s="16"/>
      <c r="B179" s="17">
        <f t="shared" si="34"/>
        <v>171</v>
      </c>
      <c r="C179" s="10"/>
      <c r="D179" s="18" t="s">
        <v>12</v>
      </c>
      <c r="E179" s="10"/>
      <c r="F179" s="18" t="s">
        <v>13</v>
      </c>
      <c r="G179" s="18" t="s">
        <v>222</v>
      </c>
      <c r="H179" s="10"/>
      <c r="I179" s="19">
        <v>100963</v>
      </c>
      <c r="J179" s="19">
        <v>13400</v>
      </c>
      <c r="K179" s="17" t="s">
        <v>14</v>
      </c>
      <c r="L179" s="10"/>
      <c r="M179" s="60">
        <v>8</v>
      </c>
      <c r="N179" s="60">
        <v>8</v>
      </c>
      <c r="O179" s="60">
        <v>8</v>
      </c>
      <c r="P179" s="10"/>
      <c r="Q179" s="60">
        <f>N179*$Q$189</f>
        <v>240</v>
      </c>
      <c r="R179" s="10"/>
      <c r="S179" s="62">
        <f t="shared" si="35"/>
        <v>248</v>
      </c>
      <c r="T179" s="10"/>
      <c r="U179" s="64">
        <v>7.9</v>
      </c>
      <c r="V179" s="64">
        <v>7.9</v>
      </c>
      <c r="W179" s="10"/>
      <c r="X179" s="43">
        <f>AP179+AT179</f>
        <v>97265094.400000006</v>
      </c>
      <c r="Y179" s="36">
        <f>X179/AV179</f>
        <v>6.76862173973556E-2</v>
      </c>
      <c r="Z179" s="10"/>
      <c r="AA179" s="20">
        <v>62.5</v>
      </c>
      <c r="AB179" s="20">
        <v>0</v>
      </c>
      <c r="AC179" s="20">
        <v>12.5</v>
      </c>
      <c r="AD179" s="20">
        <v>25</v>
      </c>
      <c r="AE179" s="20">
        <v>0</v>
      </c>
      <c r="AF179" s="66">
        <f t="shared" si="36"/>
        <v>100</v>
      </c>
      <c r="AG179" s="10"/>
      <c r="AH179" s="72"/>
      <c r="AI179" s="73"/>
      <c r="AJ179" s="74"/>
      <c r="AK179" s="75"/>
      <c r="AL179" s="76"/>
      <c r="AN179" s="57">
        <v>15197.671</v>
      </c>
      <c r="AO179" s="35">
        <v>80</v>
      </c>
      <c r="AP179" s="43">
        <f t="shared" si="37"/>
        <v>9726509.4399999995</v>
      </c>
      <c r="AR179" s="57">
        <f t="shared" si="38"/>
        <v>15197.671</v>
      </c>
      <c r="AS179" s="35">
        <v>24</v>
      </c>
      <c r="AT179" s="43">
        <f t="shared" si="39"/>
        <v>87538584.960000008</v>
      </c>
      <c r="AV179" s="43">
        <v>1437000000</v>
      </c>
    </row>
    <row r="180" spans="1:48" ht="24" customHeight="1">
      <c r="A180" s="16"/>
      <c r="B180" s="17">
        <f t="shared" si="34"/>
        <v>172</v>
      </c>
      <c r="C180" s="10"/>
      <c r="D180" s="18" t="s">
        <v>95</v>
      </c>
      <c r="E180" s="10"/>
      <c r="F180" s="18" t="s">
        <v>18</v>
      </c>
      <c r="G180" s="18" t="s">
        <v>224</v>
      </c>
      <c r="H180" s="10"/>
      <c r="I180" s="19">
        <v>114395</v>
      </c>
      <c r="J180" s="19">
        <v>2380</v>
      </c>
      <c r="K180" s="17" t="s">
        <v>9</v>
      </c>
      <c r="L180" s="10"/>
      <c r="M180" s="60">
        <v>5</v>
      </c>
      <c r="N180" s="60">
        <v>5</v>
      </c>
      <c r="O180" s="60">
        <v>12</v>
      </c>
      <c r="P180" s="10"/>
      <c r="Q180" s="60">
        <f>N180*$Q$188</f>
        <v>75</v>
      </c>
      <c r="R180" s="10"/>
      <c r="S180" s="62">
        <f t="shared" si="35"/>
        <v>80</v>
      </c>
      <c r="T180" s="10"/>
      <c r="U180" s="64">
        <v>4.4000000000000004</v>
      </c>
      <c r="V180" s="64">
        <v>10.4</v>
      </c>
      <c r="W180" s="10"/>
      <c r="X180" s="43">
        <v>2590000</v>
      </c>
      <c r="Y180" s="36">
        <v>1.4999999999999999E-2</v>
      </c>
      <c r="Z180" s="10"/>
      <c r="AA180" s="20">
        <v>53</v>
      </c>
      <c r="AB180" s="20">
        <v>32</v>
      </c>
      <c r="AC180" s="20">
        <v>2</v>
      </c>
      <c r="AD180" s="20">
        <v>11</v>
      </c>
      <c r="AE180" s="20">
        <v>2</v>
      </c>
      <c r="AF180" s="66">
        <f t="shared" si="36"/>
        <v>100</v>
      </c>
      <c r="AG180" s="10"/>
      <c r="AH180" s="36">
        <v>-5.1999999999999998E-2</v>
      </c>
      <c r="AI180" s="40">
        <v>3240</v>
      </c>
      <c r="AJ180" s="37">
        <v>0.81</v>
      </c>
      <c r="AK180" s="42" t="s">
        <v>210</v>
      </c>
      <c r="AL180" s="41">
        <v>666</v>
      </c>
      <c r="AN180" s="86"/>
      <c r="AO180" s="87"/>
      <c r="AP180" s="88">
        <f t="shared" si="37"/>
        <v>0</v>
      </c>
      <c r="AR180" s="86">
        <f t="shared" si="38"/>
        <v>0</v>
      </c>
      <c r="AS180" s="87"/>
      <c r="AT180" s="88">
        <f t="shared" si="39"/>
        <v>0</v>
      </c>
      <c r="AV180" s="88">
        <v>0</v>
      </c>
    </row>
    <row r="181" spans="1:48" ht="24" customHeight="1">
      <c r="A181" s="16"/>
      <c r="B181" s="17">
        <f t="shared" si="34"/>
        <v>173</v>
      </c>
      <c r="C181" s="10"/>
      <c r="D181" s="18" t="s">
        <v>109</v>
      </c>
      <c r="E181" s="10"/>
      <c r="F181" s="18" t="s">
        <v>22</v>
      </c>
      <c r="G181" s="18" t="s">
        <v>198</v>
      </c>
      <c r="H181" s="10"/>
      <c r="I181" s="19">
        <v>427756</v>
      </c>
      <c r="J181" s="19">
        <v>7430</v>
      </c>
      <c r="K181" s="17" t="s">
        <v>9</v>
      </c>
      <c r="L181" s="10"/>
      <c r="M181" s="60">
        <v>4</v>
      </c>
      <c r="N181" s="60">
        <v>4</v>
      </c>
      <c r="O181" s="60">
        <v>32</v>
      </c>
      <c r="P181" s="10"/>
      <c r="Q181" s="60">
        <f>N181*$Q$188</f>
        <v>60</v>
      </c>
      <c r="R181" s="10"/>
      <c r="S181" s="62">
        <f t="shared" si="35"/>
        <v>64</v>
      </c>
      <c r="T181" s="10"/>
      <c r="U181" s="64">
        <v>0.9</v>
      </c>
      <c r="V181" s="64">
        <v>7.25</v>
      </c>
      <c r="W181" s="10"/>
      <c r="X181" s="43">
        <v>13720000</v>
      </c>
      <c r="Y181" s="36">
        <v>3.0000000000000001E-3</v>
      </c>
      <c r="Z181" s="10"/>
      <c r="AA181" s="20">
        <v>30</v>
      </c>
      <c r="AB181" s="20">
        <v>31</v>
      </c>
      <c r="AC181" s="20">
        <v>12</v>
      </c>
      <c r="AD181" s="20">
        <v>26</v>
      </c>
      <c r="AE181" s="20">
        <v>1</v>
      </c>
      <c r="AF181" s="66">
        <f t="shared" si="36"/>
        <v>100</v>
      </c>
      <c r="AG181" s="10"/>
      <c r="AH181" s="36">
        <v>-0.04</v>
      </c>
      <c r="AI181" s="40">
        <v>21737</v>
      </c>
      <c r="AJ181" s="37">
        <v>0.74</v>
      </c>
      <c r="AK181" s="42" t="s">
        <v>213</v>
      </c>
      <c r="AL181" s="41">
        <v>429</v>
      </c>
      <c r="AN181" s="86"/>
      <c r="AO181" s="87"/>
      <c r="AP181" s="88">
        <f t="shared" si="37"/>
        <v>0</v>
      </c>
      <c r="AR181" s="86">
        <f t="shared" si="38"/>
        <v>0</v>
      </c>
      <c r="AS181" s="87"/>
      <c r="AT181" s="88">
        <f t="shared" si="39"/>
        <v>0</v>
      </c>
      <c r="AV181" s="88">
        <v>0</v>
      </c>
    </row>
    <row r="182" spans="1:48" ht="24" customHeight="1">
      <c r="A182" s="16"/>
      <c r="B182" s="17">
        <f t="shared" si="34"/>
        <v>174</v>
      </c>
      <c r="C182" s="10"/>
      <c r="D182" s="18" t="s">
        <v>47</v>
      </c>
      <c r="E182" s="10"/>
      <c r="F182" s="18" t="s">
        <v>18</v>
      </c>
      <c r="G182" s="18" t="s">
        <v>224</v>
      </c>
      <c r="H182" s="10"/>
      <c r="I182" s="19">
        <v>17379</v>
      </c>
      <c r="J182" s="19">
        <v>0</v>
      </c>
      <c r="K182" s="17" t="s">
        <v>14</v>
      </c>
      <c r="L182" s="10"/>
      <c r="M182" s="60">
        <v>5</v>
      </c>
      <c r="N182" s="60">
        <v>3</v>
      </c>
      <c r="O182" s="60">
        <v>3</v>
      </c>
      <c r="P182" s="10"/>
      <c r="Q182" s="60">
        <f>N182*$Q$189</f>
        <v>90</v>
      </c>
      <c r="R182" s="10"/>
      <c r="S182" s="62">
        <f t="shared" si="35"/>
        <v>93</v>
      </c>
      <c r="T182" s="10"/>
      <c r="U182" s="64">
        <v>17.3</v>
      </c>
      <c r="V182" s="64">
        <v>17.3</v>
      </c>
      <c r="W182" s="10"/>
      <c r="X182" s="43">
        <f>AP182+AT182</f>
        <v>189973300.80000001</v>
      </c>
      <c r="Y182" s="36">
        <f>X182/AV182</f>
        <v>2.8814394175640832E-2</v>
      </c>
      <c r="Z182" s="10"/>
      <c r="AA182" s="20">
        <v>20</v>
      </c>
      <c r="AB182" s="20">
        <v>80</v>
      </c>
      <c r="AC182" s="20">
        <v>0</v>
      </c>
      <c r="AD182" s="20">
        <v>0</v>
      </c>
      <c r="AE182" s="20">
        <v>0</v>
      </c>
      <c r="AF182" s="66">
        <f t="shared" si="36"/>
        <v>100</v>
      </c>
      <c r="AG182" s="10"/>
      <c r="AH182" s="72"/>
      <c r="AI182" s="73"/>
      <c r="AJ182" s="74"/>
      <c r="AK182" s="75"/>
      <c r="AL182" s="76"/>
      <c r="AN182" s="57">
        <v>79155.542000000001</v>
      </c>
      <c r="AO182" s="35">
        <v>80</v>
      </c>
      <c r="AP182" s="43">
        <f t="shared" si="37"/>
        <v>18997330.079999998</v>
      </c>
      <c r="AR182" s="57">
        <f t="shared" si="38"/>
        <v>79155.542000000001</v>
      </c>
      <c r="AS182" s="35">
        <v>24</v>
      </c>
      <c r="AT182" s="43">
        <f t="shared" si="39"/>
        <v>170975970.72</v>
      </c>
      <c r="AV182" s="43">
        <v>6593000000</v>
      </c>
    </row>
    <row r="183" spans="1:48" ht="24" customHeight="1">
      <c r="A183" s="16"/>
      <c r="B183" s="17">
        <f t="shared" si="34"/>
        <v>175</v>
      </c>
      <c r="C183" s="10"/>
      <c r="D183" s="18" t="s">
        <v>115</v>
      </c>
      <c r="E183" s="10"/>
      <c r="F183" s="18" t="s">
        <v>18</v>
      </c>
      <c r="G183" s="18" t="s">
        <v>224</v>
      </c>
      <c r="H183" s="10"/>
      <c r="I183" s="19">
        <v>104937</v>
      </c>
      <c r="J183" s="19">
        <v>3680</v>
      </c>
      <c r="K183" s="17" t="s">
        <v>9</v>
      </c>
      <c r="L183" s="10"/>
      <c r="M183" s="60">
        <v>2</v>
      </c>
      <c r="N183" s="60">
        <v>2</v>
      </c>
      <c r="O183" s="60">
        <v>16</v>
      </c>
      <c r="P183" s="10"/>
      <c r="Q183" s="60">
        <f>N183*$Q$188</f>
        <v>30</v>
      </c>
      <c r="R183" s="10"/>
      <c r="S183" s="62">
        <f t="shared" si="35"/>
        <v>32</v>
      </c>
      <c r="T183" s="10"/>
      <c r="U183" s="64">
        <v>1.9</v>
      </c>
      <c r="V183" s="64">
        <v>15.66</v>
      </c>
      <c r="W183" s="10"/>
      <c r="X183" s="43">
        <v>2090000</v>
      </c>
      <c r="Y183" s="36">
        <v>6.0000000000000001E-3</v>
      </c>
      <c r="Z183" s="10"/>
      <c r="AA183" s="20">
        <v>74</v>
      </c>
      <c r="AB183" s="20">
        <v>14</v>
      </c>
      <c r="AC183" s="20">
        <v>2</v>
      </c>
      <c r="AD183" s="20">
        <v>9</v>
      </c>
      <c r="AE183" s="20">
        <v>1</v>
      </c>
      <c r="AF183" s="66">
        <f t="shared" si="36"/>
        <v>100</v>
      </c>
      <c r="AG183" s="10"/>
      <c r="AH183" s="36">
        <v>-3.0000000000000001E-3</v>
      </c>
      <c r="AI183" s="40">
        <v>5406</v>
      </c>
      <c r="AJ183" s="37">
        <v>0.82</v>
      </c>
      <c r="AK183" s="42" t="s">
        <v>214</v>
      </c>
      <c r="AL183" s="41">
        <v>933</v>
      </c>
      <c r="AN183" s="86"/>
      <c r="AO183" s="87"/>
      <c r="AP183" s="88">
        <f t="shared" si="37"/>
        <v>0</v>
      </c>
      <c r="AR183" s="86">
        <f t="shared" si="38"/>
        <v>0</v>
      </c>
      <c r="AS183" s="87"/>
      <c r="AT183" s="88">
        <f t="shared" si="39"/>
        <v>0</v>
      </c>
      <c r="AV183" s="88">
        <v>0</v>
      </c>
    </row>
    <row r="184" spans="1:48" ht="24" customHeight="1">
      <c r="A184" s="16"/>
      <c r="B184" s="17">
        <f>B183+1</f>
        <v>176</v>
      </c>
      <c r="C184" s="10"/>
      <c r="D184" s="18" t="s">
        <v>144</v>
      </c>
      <c r="E184" s="10"/>
      <c r="F184" s="18" t="s">
        <v>8</v>
      </c>
      <c r="G184" s="18" t="s">
        <v>212</v>
      </c>
      <c r="H184" s="10"/>
      <c r="I184" s="19">
        <v>33203</v>
      </c>
      <c r="J184" s="19">
        <v>51810</v>
      </c>
      <c r="K184" s="17" t="s">
        <v>14</v>
      </c>
      <c r="L184" s="10"/>
      <c r="M184" s="60">
        <v>0</v>
      </c>
      <c r="N184" s="60">
        <v>0</v>
      </c>
      <c r="O184" s="60">
        <v>0</v>
      </c>
      <c r="P184" s="10"/>
      <c r="Q184" s="60">
        <f>N184*$Q$189</f>
        <v>0</v>
      </c>
      <c r="R184" s="10"/>
      <c r="S184" s="62">
        <f t="shared" si="35"/>
        <v>0</v>
      </c>
      <c r="T184" s="10"/>
      <c r="U184" s="64">
        <v>0</v>
      </c>
      <c r="V184" s="64">
        <v>0</v>
      </c>
      <c r="W184" s="10"/>
      <c r="X184" s="43">
        <f>AP184+AT184</f>
        <v>0</v>
      </c>
      <c r="Y184" s="36">
        <f>X184/AV184</f>
        <v>0</v>
      </c>
      <c r="Z184" s="10"/>
      <c r="AA184" s="20">
        <v>46.5</v>
      </c>
      <c r="AB184" s="20">
        <v>21.9</v>
      </c>
      <c r="AC184" s="20">
        <v>3.7</v>
      </c>
      <c r="AD184" s="20">
        <v>21.5</v>
      </c>
      <c r="AE184" s="20">
        <v>6.4</v>
      </c>
      <c r="AF184" s="66">
        <f t="shared" si="36"/>
        <v>100.00000000000001</v>
      </c>
      <c r="AG184" s="10"/>
      <c r="AH184" s="72"/>
      <c r="AI184" s="73"/>
      <c r="AJ184" s="74"/>
      <c r="AK184" s="75"/>
      <c r="AL184" s="76"/>
      <c r="AN184" s="57">
        <v>46692.351000000002</v>
      </c>
      <c r="AO184" s="35">
        <v>80</v>
      </c>
      <c r="AP184" s="43">
        <f t="shared" si="37"/>
        <v>0</v>
      </c>
      <c r="AR184" s="57">
        <f t="shared" si="38"/>
        <v>46692.351000000002</v>
      </c>
      <c r="AS184" s="35">
        <v>24</v>
      </c>
      <c r="AT184" s="43">
        <f t="shared" si="39"/>
        <v>0</v>
      </c>
      <c r="AV184" s="43">
        <v>1564000000</v>
      </c>
    </row>
    <row r="185" spans="1:48" ht="24" customHeight="1">
      <c r="A185" s="16"/>
      <c r="B185" s="110"/>
      <c r="C185" s="111"/>
      <c r="D185" s="109"/>
      <c r="E185" s="111"/>
      <c r="F185" s="109"/>
      <c r="G185" s="109"/>
      <c r="H185" s="111"/>
      <c r="I185" s="112"/>
      <c r="J185" s="112"/>
      <c r="K185" s="110"/>
      <c r="L185" s="111"/>
      <c r="M185" s="113"/>
      <c r="N185" s="113"/>
      <c r="O185" s="113"/>
      <c r="P185" s="111"/>
      <c r="Q185" s="113"/>
      <c r="R185" s="111"/>
      <c r="S185" s="114"/>
      <c r="T185" s="111"/>
      <c r="U185" s="115"/>
      <c r="V185" s="115"/>
      <c r="W185" s="111"/>
      <c r="X185" s="116"/>
      <c r="Y185" s="117"/>
      <c r="Z185" s="111"/>
      <c r="AA185" s="118"/>
      <c r="AB185" s="118"/>
      <c r="AC185" s="118"/>
      <c r="AD185" s="118"/>
      <c r="AE185" s="118"/>
      <c r="AF185" s="119"/>
      <c r="AG185" s="111"/>
      <c r="AH185" s="117"/>
      <c r="AI185" s="120"/>
      <c r="AJ185" s="121"/>
      <c r="AK185" s="122"/>
      <c r="AL185" s="123"/>
      <c r="AM185" s="124"/>
      <c r="AN185" s="125"/>
      <c r="AO185" s="126"/>
      <c r="AP185" s="127"/>
      <c r="AQ185" s="124"/>
      <c r="AR185" s="125"/>
      <c r="AS185" s="126"/>
      <c r="AT185" s="127"/>
      <c r="AU185" s="124"/>
      <c r="AV185" s="127"/>
    </row>
    <row r="186" spans="1:48" ht="58.5">
      <c r="A186" s="27"/>
      <c r="B186" s="194" t="s">
        <v>187</v>
      </c>
      <c r="C186" s="195"/>
      <c r="D186" s="195"/>
      <c r="E186" s="195"/>
      <c r="F186" s="195"/>
      <c r="G186" s="196"/>
      <c r="H186" s="24"/>
      <c r="I186" s="23">
        <f>SUM(I9:I184)</f>
        <v>7297487668</v>
      </c>
      <c r="J186" s="48">
        <f>AVERAGE(J9:J184)</f>
        <v>12628.4</v>
      </c>
      <c r="K186" s="56" t="s">
        <v>227</v>
      </c>
      <c r="L186" s="24"/>
      <c r="M186" s="79">
        <f>SUM(M9:M184)</f>
        <v>629406</v>
      </c>
      <c r="N186" s="78">
        <f>SUM(N9:N184)</f>
        <v>1323801</v>
      </c>
      <c r="O186" s="79">
        <f>SUM(O9:O184)</f>
        <v>1188780</v>
      </c>
      <c r="P186" s="24"/>
      <c r="Q186" s="78">
        <f>SUM(Q9:Q184)</f>
        <v>21279565</v>
      </c>
      <c r="R186" s="24"/>
      <c r="S186" s="77">
        <f>SUM(S9:S184)</f>
        <v>22603366</v>
      </c>
      <c r="T186" s="24"/>
      <c r="U186" s="97">
        <f>AVERAGE(U9:U184)</f>
        <v>16.841534090909096</v>
      </c>
      <c r="V186" s="97">
        <f>AVERAGE(V9:V184)</f>
        <v>14.566477272727269</v>
      </c>
      <c r="W186" s="24"/>
      <c r="X186" s="82">
        <f>SUM(X9:X184)</f>
        <v>4866896130596.9277</v>
      </c>
      <c r="Y186" s="108">
        <f>AVERAGE(Y9:Y184)</f>
        <v>6.5428506414607082E-2</v>
      </c>
      <c r="Z186" s="24"/>
      <c r="AA186" s="65">
        <f t="shared" ref="AA186:AF186" si="40">AVERAGE(AA9:AA184)</f>
        <v>47.019886363636367</v>
      </c>
      <c r="AB186" s="65">
        <f t="shared" si="40"/>
        <v>14.090340909090914</v>
      </c>
      <c r="AC186" s="65">
        <f t="shared" si="40"/>
        <v>4.0198863636363642</v>
      </c>
      <c r="AD186" s="65">
        <f t="shared" si="40"/>
        <v>32.034659090909095</v>
      </c>
      <c r="AE186" s="65">
        <f t="shared" si="40"/>
        <v>2.8352272727272725</v>
      </c>
      <c r="AF186" s="68">
        <f t="shared" si="40"/>
        <v>100</v>
      </c>
      <c r="AG186" s="24"/>
      <c r="AH186" s="45">
        <f>AVERAGE(AH9:AH184)</f>
        <v>-3.4976E-2</v>
      </c>
      <c r="AI186" s="39">
        <f>AVERAGE(AI9:AI184)</f>
        <v>17408.168000000001</v>
      </c>
      <c r="AJ186" s="38">
        <f>AVERAGE(AJ9:AJ184)</f>
        <v>0.72200000000000031</v>
      </c>
      <c r="AK186" s="47" t="s">
        <v>213</v>
      </c>
      <c r="AL186" s="93">
        <f>AVERAGE(AL9:AL184)</f>
        <v>965.61599999999999</v>
      </c>
      <c r="AN186" s="197" t="s">
        <v>236</v>
      </c>
      <c r="AO186" s="198"/>
      <c r="AP186" s="44">
        <f>SUM(AP9:AP184)</f>
        <v>317551351273.1001</v>
      </c>
      <c r="AR186" s="197" t="s">
        <v>236</v>
      </c>
      <c r="AS186" s="198"/>
      <c r="AT186" s="44">
        <f>SUM(AT9:AT184)</f>
        <v>2857379149323.8262</v>
      </c>
      <c r="AV186" s="44">
        <f>SUM(AV9:AV184)</f>
        <v>47628224000000</v>
      </c>
    </row>
    <row r="187" spans="1:48">
      <c r="A187" s="16"/>
      <c r="B187" s="28"/>
      <c r="C187" s="28"/>
      <c r="D187" s="8"/>
      <c r="E187" s="28"/>
      <c r="F187" s="8"/>
      <c r="G187" s="8"/>
      <c r="H187" s="28"/>
      <c r="I187" s="29"/>
      <c r="J187" s="29"/>
      <c r="K187" s="28"/>
      <c r="L187" s="28"/>
      <c r="M187" s="30"/>
      <c r="N187" s="30"/>
      <c r="O187" s="30"/>
      <c r="P187" s="55"/>
      <c r="Q187" s="59">
        <v>10</v>
      </c>
      <c r="R187" s="55"/>
      <c r="S187" s="55"/>
      <c r="T187" s="55"/>
      <c r="U187" s="31"/>
      <c r="V187" s="31"/>
      <c r="W187" s="55"/>
      <c r="X187" s="31"/>
      <c r="Y187" s="31"/>
      <c r="Z187" s="31"/>
      <c r="AA187" s="32">
        <f>$N$186*(AA186/100)</f>
        <v>622449.72588068189</v>
      </c>
      <c r="AB187" s="32">
        <f t="shared" ref="AB187:AF187" si="41">$N$186*(AB186/100)</f>
        <v>186528.07385795462</v>
      </c>
      <c r="AC187" s="32">
        <f t="shared" si="41"/>
        <v>53215.295880681828</v>
      </c>
      <c r="AD187" s="32">
        <f t="shared" si="41"/>
        <v>424075.13739204552</v>
      </c>
      <c r="AE187" s="32">
        <f t="shared" si="41"/>
        <v>37532.766988636358</v>
      </c>
      <c r="AF187" s="32">
        <f t="shared" si="41"/>
        <v>1323801</v>
      </c>
      <c r="AG187" s="10"/>
      <c r="AH187" s="10"/>
      <c r="AI187" s="10"/>
    </row>
    <row r="188" spans="1:48">
      <c r="A188" s="16"/>
      <c r="B188" s="28"/>
      <c r="C188" s="28"/>
      <c r="D188" s="8"/>
      <c r="E188" s="28"/>
      <c r="F188" s="8"/>
      <c r="G188" s="8"/>
      <c r="H188" s="28"/>
      <c r="I188" s="29"/>
      <c r="J188" s="29"/>
      <c r="K188" s="28"/>
      <c r="L188" s="28"/>
      <c r="M188" s="29"/>
      <c r="N188" s="29"/>
      <c r="O188" s="29"/>
      <c r="P188" s="31"/>
      <c r="Q188" s="59">
        <v>15</v>
      </c>
      <c r="R188" s="31"/>
      <c r="S188" s="29"/>
      <c r="T188" s="31"/>
      <c r="U188" s="31"/>
      <c r="V188" s="31"/>
      <c r="W188" s="31"/>
      <c r="X188" s="31"/>
      <c r="Y188" s="31"/>
      <c r="Z188" s="31"/>
      <c r="AA188" s="71"/>
      <c r="AB188" s="71"/>
      <c r="AC188" s="71"/>
      <c r="AD188" s="71"/>
      <c r="AE188" s="71"/>
      <c r="AF188" s="28"/>
      <c r="AG188" s="10"/>
      <c r="AH188" s="10"/>
      <c r="AI188" s="10"/>
      <c r="AT188" s="58"/>
    </row>
    <row r="189" spans="1:48">
      <c r="A189" s="16"/>
      <c r="B189" s="34" t="s">
        <v>188</v>
      </c>
      <c r="C189" s="28"/>
      <c r="D189" s="8"/>
      <c r="E189" s="28"/>
      <c r="F189" s="8"/>
      <c r="G189" s="8"/>
      <c r="H189" s="28"/>
      <c r="I189" s="29"/>
      <c r="J189" s="29"/>
      <c r="K189" s="28"/>
      <c r="L189" s="28"/>
      <c r="M189" s="29"/>
      <c r="N189" s="29"/>
      <c r="O189" s="29"/>
      <c r="P189" s="31"/>
      <c r="Q189" s="59">
        <v>30</v>
      </c>
      <c r="R189" s="31"/>
      <c r="S189" s="29"/>
      <c r="T189" s="31"/>
      <c r="U189" s="31"/>
      <c r="V189" s="31"/>
      <c r="W189" s="31"/>
      <c r="X189" s="31"/>
      <c r="Y189" s="31"/>
      <c r="Z189" s="31"/>
      <c r="AA189" s="191"/>
      <c r="AB189" s="191"/>
      <c r="AC189" s="71"/>
      <c r="AD189" s="71"/>
      <c r="AE189" s="71"/>
      <c r="AF189" s="28"/>
      <c r="AG189" s="10"/>
      <c r="AH189" s="10"/>
      <c r="AI189" s="10"/>
    </row>
    <row r="190" spans="1:48">
      <c r="A190" s="16"/>
      <c r="B190" s="8"/>
      <c r="C190" s="28"/>
      <c r="D190" s="8"/>
      <c r="E190" s="28"/>
      <c r="F190" s="8"/>
      <c r="G190" s="8"/>
      <c r="H190" s="28"/>
      <c r="I190" s="29"/>
      <c r="J190" s="29"/>
      <c r="K190" s="28"/>
      <c r="L190" s="28"/>
      <c r="M190" s="29"/>
      <c r="N190" s="29"/>
      <c r="O190" s="29"/>
      <c r="P190" s="31"/>
      <c r="R190" s="31"/>
      <c r="S190" s="29"/>
      <c r="T190" s="31"/>
      <c r="U190" s="31"/>
      <c r="V190" s="31"/>
      <c r="W190" s="31"/>
      <c r="X190" s="31"/>
      <c r="Y190" s="31"/>
      <c r="Z190" s="31"/>
      <c r="AA190" s="191"/>
      <c r="AB190" s="191"/>
      <c r="AC190" s="71"/>
      <c r="AD190" s="71"/>
      <c r="AE190" s="71"/>
      <c r="AF190" s="28"/>
      <c r="AG190" s="10"/>
      <c r="AH190" s="10"/>
      <c r="AI190" s="10"/>
    </row>
    <row r="191" spans="1:48">
      <c r="A191" s="16"/>
      <c r="B191" s="8" t="s">
        <v>189</v>
      </c>
      <c r="C191" s="28"/>
      <c r="D191" s="8"/>
      <c r="E191" s="28"/>
      <c r="F191" s="8"/>
      <c r="G191" s="8"/>
      <c r="H191" s="28"/>
      <c r="I191" s="29"/>
      <c r="J191" s="29"/>
      <c r="K191" s="28"/>
      <c r="L191" s="28"/>
      <c r="M191" s="29"/>
      <c r="N191" s="29"/>
      <c r="O191" s="29"/>
      <c r="P191" s="31"/>
      <c r="Q191" s="29"/>
      <c r="R191" s="31"/>
      <c r="S191" s="29"/>
      <c r="T191" s="31"/>
      <c r="U191" s="31"/>
      <c r="V191" s="31"/>
      <c r="W191" s="31"/>
      <c r="X191" s="31"/>
      <c r="Y191" s="31"/>
      <c r="Z191" s="31"/>
      <c r="AA191" s="191"/>
      <c r="AB191" s="191"/>
      <c r="AC191" s="71"/>
      <c r="AD191" s="71"/>
      <c r="AE191" s="71"/>
      <c r="AF191" s="28"/>
      <c r="AG191" s="10"/>
      <c r="AH191" s="10"/>
      <c r="AI191" s="10"/>
    </row>
    <row r="192" spans="1:48">
      <c r="A192" s="16"/>
      <c r="B192" s="8" t="s">
        <v>190</v>
      </c>
      <c r="C192" s="28"/>
      <c r="D192" s="8"/>
      <c r="E192" s="28"/>
      <c r="F192" s="8"/>
      <c r="G192" s="8"/>
      <c r="H192" s="28"/>
      <c r="I192" s="29"/>
      <c r="J192" s="29"/>
      <c r="K192" s="28"/>
      <c r="L192" s="28"/>
      <c r="M192" s="29"/>
      <c r="N192" s="29"/>
      <c r="O192" s="29"/>
      <c r="P192" s="31"/>
      <c r="Q192" s="29"/>
      <c r="R192" s="31"/>
      <c r="S192" s="29"/>
      <c r="T192" s="31"/>
      <c r="U192" s="31"/>
      <c r="V192" s="31"/>
      <c r="W192" s="31"/>
      <c r="X192" s="31"/>
      <c r="Y192" s="31"/>
      <c r="Z192" s="31"/>
      <c r="AA192" s="191"/>
      <c r="AB192" s="191"/>
      <c r="AC192" s="71"/>
      <c r="AD192" s="71"/>
      <c r="AE192" s="71"/>
      <c r="AF192" s="28"/>
      <c r="AG192" s="10"/>
      <c r="AH192" s="10"/>
      <c r="AI192" s="10"/>
    </row>
    <row r="193" spans="1:35">
      <c r="A193" s="16"/>
      <c r="B193" s="8"/>
      <c r="C193" s="28"/>
      <c r="D193" s="8"/>
      <c r="E193" s="28"/>
      <c r="F193" s="8"/>
      <c r="G193" s="8"/>
      <c r="H193" s="28"/>
      <c r="I193" s="29"/>
      <c r="J193" s="29"/>
      <c r="K193" s="28"/>
      <c r="L193" s="28"/>
      <c r="M193" s="29"/>
      <c r="N193" s="29"/>
      <c r="O193" s="29"/>
      <c r="P193" s="31"/>
      <c r="Q193" s="29"/>
      <c r="R193" s="31"/>
      <c r="S193" s="29"/>
      <c r="T193" s="31"/>
      <c r="U193" s="31"/>
      <c r="V193" s="31"/>
      <c r="W193" s="31"/>
      <c r="X193" s="31"/>
      <c r="Y193" s="31"/>
      <c r="Z193" s="31"/>
      <c r="AA193" s="191"/>
      <c r="AB193" s="191"/>
      <c r="AC193" s="191"/>
      <c r="AD193" s="191"/>
      <c r="AE193" s="71"/>
      <c r="AF193" s="28"/>
      <c r="AG193" s="10"/>
      <c r="AH193" s="10"/>
      <c r="AI193" s="10"/>
    </row>
    <row r="194" spans="1:35">
      <c r="A194" s="16"/>
      <c r="B194" s="8" t="s">
        <v>191</v>
      </c>
      <c r="C194" s="28"/>
      <c r="D194" s="8"/>
      <c r="E194" s="28"/>
      <c r="F194" s="8"/>
      <c r="G194" s="8"/>
      <c r="H194" s="28"/>
      <c r="I194" s="29"/>
      <c r="J194" s="29"/>
      <c r="K194" s="28"/>
      <c r="L194" s="28"/>
      <c r="M194" s="29"/>
      <c r="N194" s="29"/>
      <c r="O194" s="29"/>
      <c r="P194" s="31"/>
      <c r="Q194" s="29"/>
      <c r="R194" s="31"/>
      <c r="S194" s="29"/>
      <c r="T194" s="31"/>
      <c r="U194" s="31"/>
      <c r="V194" s="31"/>
      <c r="W194" s="31"/>
      <c r="X194" s="31"/>
      <c r="Y194" s="31"/>
      <c r="Z194" s="31"/>
      <c r="AA194" s="71"/>
      <c r="AB194" s="71"/>
      <c r="AC194" s="71"/>
      <c r="AD194" s="71"/>
      <c r="AE194" s="71"/>
      <c r="AF194" s="28"/>
      <c r="AG194" s="10"/>
      <c r="AH194" s="10"/>
      <c r="AI194" s="10"/>
    </row>
    <row r="195" spans="1:35">
      <c r="A195" s="16"/>
      <c r="B195" s="8" t="s">
        <v>192</v>
      </c>
      <c r="C195" s="28"/>
      <c r="D195" s="8"/>
      <c r="E195" s="28"/>
      <c r="F195" s="8"/>
      <c r="G195" s="8"/>
      <c r="H195" s="28"/>
      <c r="I195" s="29"/>
      <c r="J195" s="29"/>
      <c r="K195" s="28"/>
      <c r="L195" s="28"/>
      <c r="M195" s="29"/>
      <c r="N195" s="29"/>
      <c r="O195" s="29"/>
      <c r="P195" s="31"/>
      <c r="Q195" s="29"/>
      <c r="R195" s="31"/>
      <c r="S195" s="29"/>
      <c r="T195" s="31"/>
      <c r="U195" s="31"/>
      <c r="V195" s="31"/>
      <c r="W195" s="31"/>
      <c r="X195" s="31"/>
      <c r="Y195" s="31"/>
      <c r="Z195" s="31"/>
      <c r="AA195" s="71"/>
      <c r="AB195" s="71"/>
      <c r="AC195" s="71"/>
      <c r="AD195" s="71"/>
      <c r="AE195" s="71"/>
      <c r="AF195" s="28"/>
      <c r="AG195" s="10"/>
      <c r="AH195" s="10"/>
      <c r="AI195" s="10"/>
    </row>
    <row r="196" spans="1:35">
      <c r="A196" s="16"/>
      <c r="B196" s="8"/>
      <c r="C196" s="28"/>
      <c r="D196" s="8"/>
      <c r="E196" s="28"/>
      <c r="F196" s="8"/>
      <c r="G196" s="8"/>
      <c r="H196" s="28"/>
      <c r="I196" s="29"/>
      <c r="J196" s="29"/>
      <c r="K196" s="28"/>
      <c r="L196" s="28"/>
      <c r="M196" s="29"/>
      <c r="N196" s="29"/>
      <c r="O196" s="29"/>
      <c r="P196" s="31"/>
      <c r="Q196" s="29"/>
      <c r="R196" s="31"/>
      <c r="S196" s="29"/>
      <c r="T196" s="31"/>
      <c r="U196" s="31"/>
      <c r="V196" s="31"/>
      <c r="W196" s="31"/>
      <c r="X196" s="31"/>
      <c r="Y196" s="31"/>
      <c r="Z196" s="31"/>
      <c r="AA196" s="191"/>
      <c r="AB196" s="191"/>
      <c r="AC196" s="71"/>
      <c r="AD196" s="71"/>
      <c r="AE196" s="71"/>
      <c r="AF196" s="28"/>
      <c r="AG196" s="10"/>
      <c r="AH196" s="10"/>
      <c r="AI196" s="10"/>
    </row>
    <row r="197" spans="1:35">
      <c r="A197" s="16"/>
      <c r="B197" s="8" t="s">
        <v>193</v>
      </c>
      <c r="C197" s="28"/>
      <c r="D197" s="8"/>
      <c r="E197" s="28"/>
      <c r="F197" s="8"/>
      <c r="G197" s="8"/>
      <c r="H197" s="28"/>
      <c r="I197" s="29"/>
      <c r="J197" s="29"/>
      <c r="K197" s="28"/>
      <c r="L197" s="28"/>
      <c r="M197" s="29"/>
      <c r="N197" s="29"/>
      <c r="O197" s="29"/>
      <c r="P197" s="31"/>
      <c r="Q197" s="29"/>
      <c r="R197" s="31"/>
      <c r="S197" s="29"/>
      <c r="T197" s="31"/>
      <c r="U197" s="31"/>
      <c r="V197" s="31"/>
      <c r="W197" s="31"/>
      <c r="X197" s="31"/>
      <c r="Y197" s="31"/>
      <c r="Z197" s="31"/>
      <c r="AA197" s="71"/>
      <c r="AB197" s="71"/>
      <c r="AC197" s="71"/>
      <c r="AD197" s="71"/>
      <c r="AE197" s="71"/>
      <c r="AF197" s="28"/>
      <c r="AG197" s="10"/>
      <c r="AH197" s="10"/>
      <c r="AI197" s="10"/>
    </row>
    <row r="198" spans="1:35">
      <c r="A198" s="16"/>
      <c r="B198" s="8" t="s">
        <v>194</v>
      </c>
      <c r="C198" s="28"/>
      <c r="D198" s="8"/>
      <c r="E198" s="28"/>
      <c r="F198" s="8"/>
      <c r="G198" s="8"/>
      <c r="H198" s="28"/>
      <c r="I198" s="29"/>
      <c r="J198" s="29"/>
      <c r="K198" s="28"/>
      <c r="L198" s="28"/>
      <c r="M198" s="29"/>
      <c r="N198" s="29"/>
      <c r="O198" s="29"/>
      <c r="P198" s="31"/>
      <c r="Q198" s="29"/>
      <c r="R198" s="31"/>
      <c r="S198" s="29"/>
      <c r="T198" s="31"/>
      <c r="U198" s="31"/>
      <c r="V198" s="31"/>
      <c r="W198" s="31"/>
      <c r="X198" s="31"/>
      <c r="Y198" s="31"/>
      <c r="Z198" s="31"/>
      <c r="AA198" s="71"/>
      <c r="AB198" s="71"/>
      <c r="AC198" s="71"/>
      <c r="AD198" s="71"/>
      <c r="AE198" s="71"/>
      <c r="AF198" s="28"/>
      <c r="AG198" s="10"/>
      <c r="AH198" s="10"/>
      <c r="AI198" s="10"/>
    </row>
    <row r="199" spans="1:35">
      <c r="A199" s="16"/>
      <c r="B199" s="8"/>
      <c r="C199" s="28"/>
      <c r="D199" s="8"/>
      <c r="E199" s="28"/>
      <c r="F199" s="8"/>
      <c r="G199" s="8"/>
      <c r="H199" s="28"/>
      <c r="I199" s="29"/>
      <c r="J199" s="29"/>
      <c r="K199" s="28"/>
      <c r="L199" s="28"/>
      <c r="M199" s="29"/>
      <c r="N199" s="29"/>
      <c r="O199" s="29"/>
      <c r="P199" s="31"/>
      <c r="Q199" s="29"/>
      <c r="R199" s="31"/>
      <c r="S199" s="29"/>
      <c r="T199" s="31"/>
      <c r="U199" s="31"/>
      <c r="V199" s="31"/>
      <c r="W199" s="31"/>
      <c r="X199" s="31"/>
      <c r="Y199" s="31"/>
      <c r="Z199" s="31"/>
      <c r="AA199" s="71"/>
      <c r="AB199" s="71"/>
      <c r="AC199" s="71"/>
      <c r="AD199" s="71"/>
      <c r="AE199" s="71"/>
      <c r="AF199" s="28"/>
      <c r="AG199" s="10"/>
      <c r="AH199" s="10"/>
      <c r="AI199" s="10"/>
    </row>
    <row r="200" spans="1:35">
      <c r="A200" s="16"/>
      <c r="B200" s="8" t="s">
        <v>195</v>
      </c>
      <c r="C200" s="28"/>
      <c r="D200" s="8"/>
      <c r="E200" s="28"/>
      <c r="F200" s="8"/>
      <c r="G200" s="8"/>
      <c r="H200" s="28"/>
      <c r="I200" s="29"/>
      <c r="J200" s="29"/>
      <c r="K200" s="28"/>
      <c r="L200" s="28"/>
      <c r="M200" s="29"/>
      <c r="N200" s="29"/>
      <c r="O200" s="29"/>
      <c r="P200" s="31"/>
      <c r="Q200" s="29"/>
      <c r="R200" s="31"/>
      <c r="S200" s="29"/>
      <c r="T200" s="31"/>
      <c r="U200" s="31"/>
      <c r="V200" s="31"/>
      <c r="W200" s="31"/>
      <c r="X200" s="31"/>
      <c r="Y200" s="31"/>
      <c r="Z200" s="31"/>
      <c r="AA200" s="71"/>
      <c r="AB200" s="71"/>
      <c r="AC200" s="71"/>
      <c r="AD200" s="71"/>
      <c r="AE200" s="71"/>
      <c r="AF200" s="28"/>
      <c r="AG200" s="10"/>
      <c r="AH200" s="10"/>
      <c r="AI200" s="10"/>
    </row>
    <row r="201" spans="1:35">
      <c r="A201" s="16"/>
      <c r="B201" s="8"/>
      <c r="C201" s="28"/>
      <c r="D201" s="8"/>
      <c r="E201" s="28"/>
      <c r="F201" s="8"/>
      <c r="G201" s="8"/>
      <c r="H201" s="28"/>
      <c r="I201" s="29"/>
      <c r="J201" s="29"/>
      <c r="K201" s="28"/>
      <c r="L201" s="28"/>
      <c r="M201" s="29"/>
      <c r="N201" s="29"/>
      <c r="O201" s="29"/>
      <c r="P201" s="31"/>
      <c r="Q201" s="29"/>
      <c r="R201" s="31"/>
      <c r="S201" s="29"/>
      <c r="T201" s="31"/>
      <c r="U201" s="31"/>
      <c r="V201" s="31"/>
      <c r="W201" s="31"/>
      <c r="X201" s="31"/>
      <c r="Y201" s="31"/>
      <c r="Z201" s="31"/>
      <c r="AA201" s="71"/>
      <c r="AB201" s="71"/>
      <c r="AC201" s="71"/>
      <c r="AD201" s="71"/>
      <c r="AE201" s="71"/>
      <c r="AF201" s="28"/>
      <c r="AG201" s="10"/>
      <c r="AH201" s="10"/>
      <c r="AI201" s="10"/>
    </row>
    <row r="202" spans="1:35">
      <c r="A202" s="16"/>
      <c r="B202" s="8" t="s">
        <v>196</v>
      </c>
      <c r="C202" s="28"/>
      <c r="D202" s="8"/>
      <c r="E202" s="28"/>
      <c r="F202" s="8"/>
      <c r="G202" s="8"/>
      <c r="H202" s="28"/>
      <c r="I202" s="29"/>
      <c r="J202" s="29"/>
      <c r="K202" s="28"/>
      <c r="L202" s="28"/>
      <c r="M202" s="29"/>
      <c r="N202" s="29"/>
      <c r="O202" s="29"/>
      <c r="P202" s="31"/>
      <c r="Q202" s="29"/>
      <c r="R202" s="31"/>
      <c r="S202" s="29"/>
      <c r="T202" s="31"/>
      <c r="U202" s="31"/>
      <c r="V202" s="31"/>
      <c r="W202" s="31"/>
      <c r="X202" s="31"/>
      <c r="Y202" s="31"/>
      <c r="Z202" s="31"/>
      <c r="AA202" s="71"/>
      <c r="AB202" s="71"/>
      <c r="AC202" s="71"/>
      <c r="AD202" s="71"/>
      <c r="AE202" s="71"/>
      <c r="AF202" s="28"/>
      <c r="AG202" s="10"/>
      <c r="AH202" s="10"/>
      <c r="AI202" s="10"/>
    </row>
    <row r="203" spans="1:35">
      <c r="A203" s="16"/>
      <c r="B203" s="8" t="s">
        <v>197</v>
      </c>
      <c r="C203" s="28"/>
      <c r="D203" s="8"/>
      <c r="E203" s="28"/>
      <c r="F203" s="8"/>
      <c r="G203" s="8"/>
      <c r="H203" s="28"/>
      <c r="I203" s="29"/>
      <c r="J203" s="29"/>
      <c r="K203" s="28"/>
      <c r="L203" s="28"/>
      <c r="M203" s="29"/>
      <c r="N203" s="29"/>
      <c r="O203" s="29"/>
      <c r="P203" s="31"/>
      <c r="Q203" s="29"/>
      <c r="R203" s="31"/>
      <c r="S203" s="29"/>
      <c r="T203" s="31"/>
      <c r="U203" s="31"/>
      <c r="V203" s="31"/>
      <c r="W203" s="31"/>
      <c r="X203" s="31"/>
      <c r="Y203" s="31"/>
      <c r="Z203" s="31"/>
      <c r="AA203" s="71"/>
      <c r="AB203" s="71"/>
      <c r="AC203" s="71"/>
      <c r="AD203" s="71"/>
      <c r="AE203" s="71"/>
      <c r="AF203" s="28"/>
      <c r="AG203" s="10"/>
      <c r="AH203" s="10"/>
      <c r="AI203" s="10"/>
    </row>
  </sheetData>
  <sheetProtection password="C98C" sheet="1" objects="1" scenarios="1"/>
  <sortState ref="D9:AW184">
    <sortCondition descending="1" ref="N9:N184"/>
  </sortState>
  <mergeCells count="18">
    <mergeCell ref="AA191:AB191"/>
    <mergeCell ref="AA192:AB192"/>
    <mergeCell ref="AA193:AB193"/>
    <mergeCell ref="AC193:AD193"/>
    <mergeCell ref="AA196:AB196"/>
    <mergeCell ref="AH6:AL6"/>
    <mergeCell ref="AV6:AV7"/>
    <mergeCell ref="B186:G186"/>
    <mergeCell ref="AN186:AO186"/>
    <mergeCell ref="AR186:AS186"/>
    <mergeCell ref="AN6:AP6"/>
    <mergeCell ref="AR6:AT6"/>
    <mergeCell ref="M4:O5"/>
    <mergeCell ref="AA190:AB190"/>
    <mergeCell ref="U6:V6"/>
    <mergeCell ref="X6:Y6"/>
    <mergeCell ref="AA6:AF6"/>
    <mergeCell ref="AA189:AB189"/>
  </mergeCells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0</vt:lpstr>
      <vt:lpstr>EXEC SUMMARY</vt:lpstr>
      <vt:lpstr>COUNTRY</vt:lpstr>
      <vt:lpstr>1</vt:lpstr>
      <vt:lpstr>ALL</vt:lpstr>
      <vt:lpstr>TOP</vt:lpstr>
      <vt:lpstr>2</vt:lpstr>
      <vt:lpstr>DEATHS (Country Reported)</vt:lpstr>
      <vt:lpstr>DEATHS (World Health Org)</vt:lpstr>
      <vt:lpstr>DEATHS (Global Burden Disease)</vt:lpstr>
      <vt:lpstr>SERIOUS INJURIES (All)</vt:lpstr>
      <vt:lpstr>OVERALL DAMAGE (All)</vt:lpstr>
      <vt:lpstr>3</vt:lpstr>
      <vt:lpstr>DEATHS (Country + Income)</vt:lpstr>
      <vt:lpstr>DEATHS (WHO + Income)</vt:lpstr>
      <vt:lpstr>DEATHS (GBD + Income)</vt:lpstr>
      <vt:lpstr>SERIOUS INJURIES (Income Level)</vt:lpstr>
      <vt:lpstr>OVERALL DAMAGE (Income Level)</vt:lpstr>
      <vt:lpstr>4</vt:lpstr>
      <vt:lpstr>DEATHS (Country+Area+Income)</vt:lpstr>
      <vt:lpstr>DEATHS (WHO + Area + Income)</vt:lpstr>
      <vt:lpstr>DEATHS (GBD + Area + Income)</vt:lpstr>
      <vt:lpstr>SERIOUS INJURIES (Area+Income)</vt:lpstr>
      <vt:lpstr>OVERALL DAMAGE (Area + Income)</vt:lpstr>
      <vt:lpstr>5</vt:lpstr>
      <vt:lpstr>DEATH % (World Health Org)</vt:lpstr>
      <vt:lpstr>DEATH % (Global Burden Disease)</vt:lpstr>
      <vt:lpstr>6</vt:lpstr>
      <vt:lpstr>DEATH % (WHO + Income Level)</vt:lpstr>
      <vt:lpstr>DEATH % (GBD + Income Level)</vt:lpstr>
      <vt:lpstr>7</vt:lpstr>
      <vt:lpstr>DEATH % (WHO + Area + Income) </vt:lpstr>
      <vt:lpstr>DEATH % (GBD + Area + Income)</vt:lpstr>
      <vt:lpstr>8</vt:lpstr>
      <vt:lpstr>ECONOMIC COST (All)</vt:lpstr>
      <vt:lpstr>ECONOMIC COST (Income Level)</vt:lpstr>
      <vt:lpstr>ECONOMIC COST (Area + Income)</vt:lpstr>
      <vt:lpstr>9</vt:lpstr>
      <vt:lpstr>GDP % LOSS (All)</vt:lpstr>
      <vt:lpstr>GDP % LOSS (Income Level)</vt:lpstr>
      <vt:lpstr>GDP % LOSS (Area + Income)</vt:lpstr>
      <vt:lpstr>10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 ANNE L. SAMSON</dc:creator>
  <cp:lastModifiedBy>ROSE ANNE L. SAMSON</cp:lastModifiedBy>
  <dcterms:created xsi:type="dcterms:W3CDTF">2020-03-17T01:51:19Z</dcterms:created>
  <dcterms:modified xsi:type="dcterms:W3CDTF">2020-03-31T13:00:27Z</dcterms:modified>
</cp:coreProperties>
</file>